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365" windowWidth="14910" windowHeight="3420" firstSheet="4" activeTab="10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r:id="rId9"/>
    <sheet name="OBRADOR REM " sheetId="72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EDO. CTA HERRA " sheetId="81" r:id="rId17"/>
    <sheet name="NOTAS V HERRA " sheetId="82" r:id="rId18"/>
    <sheet name="Hoja6" sheetId="83" r:id="rId19"/>
    <sheet name="CORTES" sheetId="84" r:id="rId20"/>
    <sheet name="CLEMENTINA PAGOS " sheetId="85" r:id="rId21"/>
    <sheet name="Hoja9" sheetId="86" r:id="rId22"/>
    <sheet name="Hoja10" sheetId="87" r:id="rId23"/>
  </sheets>
  <calcPr calcId="144525"/>
  <fileRecoveryPr autoRecover="0"/>
</workbook>
</file>

<file path=xl/calcChain.xml><?xml version="1.0" encoding="utf-8"?>
<calcChain xmlns="http://schemas.openxmlformats.org/spreadsheetml/2006/main">
  <c r="G193" i="73" l="1"/>
  <c r="G194" i="73"/>
  <c r="G195" i="73"/>
  <c r="G196" i="73"/>
  <c r="G17" i="73" l="1"/>
  <c r="G18" i="73"/>
  <c r="G19" i="73"/>
  <c r="G20" i="73"/>
  <c r="G610" i="78" l="1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G373" i="73" l="1"/>
  <c r="G374" i="73"/>
  <c r="G375" i="73"/>
  <c r="G376" i="73"/>
  <c r="G377" i="73"/>
  <c r="G378" i="73"/>
  <c r="G379" i="73"/>
  <c r="G380" i="73"/>
  <c r="G381" i="73"/>
  <c r="G382" i="73"/>
  <c r="G383" i="73"/>
  <c r="G384" i="73"/>
  <c r="G385" i="73"/>
  <c r="G386" i="73"/>
  <c r="G387" i="73"/>
  <c r="G388" i="73"/>
  <c r="G389" i="73"/>
  <c r="G390" i="73"/>
  <c r="G391" i="73"/>
  <c r="G392" i="73"/>
  <c r="G393" i="73"/>
  <c r="G394" i="73"/>
  <c r="G395" i="73"/>
  <c r="G396" i="73"/>
  <c r="G397" i="73"/>
  <c r="G398" i="73"/>
  <c r="G399" i="73"/>
  <c r="G400" i="73"/>
  <c r="G401" i="73"/>
  <c r="G402" i="73"/>
  <c r="G403" i="73"/>
  <c r="G404" i="73"/>
  <c r="G405" i="73"/>
  <c r="G406" i="73"/>
  <c r="G407" i="73"/>
  <c r="G408" i="73"/>
  <c r="G409" i="73"/>
  <c r="G410" i="73"/>
  <c r="G411" i="73"/>
  <c r="G412" i="73"/>
  <c r="G413" i="73"/>
  <c r="G414" i="73"/>
  <c r="G415" i="73"/>
  <c r="G416" i="73"/>
  <c r="G417" i="73"/>
  <c r="G418" i="73"/>
  <c r="G419" i="73"/>
  <c r="G420" i="73"/>
  <c r="G421" i="73"/>
  <c r="G422" i="73"/>
  <c r="G423" i="73"/>
  <c r="G424" i="73"/>
  <c r="G425" i="73"/>
  <c r="G426" i="73"/>
  <c r="G427" i="73"/>
  <c r="C16" i="87" l="1"/>
  <c r="C8" i="87"/>
  <c r="C11" i="87" s="1"/>
  <c r="F6" i="72" l="1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6" i="84" l="1"/>
  <c r="F38" i="84"/>
  <c r="F41" i="84" s="1"/>
  <c r="F45" i="84" s="1"/>
  <c r="C38" i="84"/>
  <c r="C41" i="84" s="1"/>
  <c r="C45" i="84" s="1"/>
  <c r="F22" i="84"/>
  <c r="F25" i="84" s="1"/>
  <c r="F29" i="84" s="1"/>
  <c r="C22" i="84" l="1"/>
  <c r="C25" i="84" s="1"/>
  <c r="C29" i="84" s="1"/>
  <c r="F9" i="84"/>
  <c r="F13" i="84" s="1"/>
  <c r="C6" i="84"/>
  <c r="C9" i="84"/>
  <c r="C13" i="84" s="1"/>
  <c r="G4" i="73" l="1"/>
  <c r="G5" i="73"/>
  <c r="G6" i="73"/>
  <c r="G7" i="73"/>
  <c r="G8" i="73"/>
  <c r="G9" i="73"/>
  <c r="G10" i="73"/>
  <c r="G11" i="73"/>
  <c r="G12" i="73"/>
  <c r="G13" i="73"/>
  <c r="G14" i="73"/>
  <c r="G15" i="73"/>
  <c r="G16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G55" i="73"/>
  <c r="G56" i="73"/>
  <c r="G57" i="73"/>
  <c r="G58" i="73"/>
  <c r="G59" i="73"/>
  <c r="G60" i="73"/>
  <c r="G61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115" i="73"/>
  <c r="G116" i="73"/>
  <c r="G117" i="73"/>
  <c r="G118" i="73"/>
  <c r="G119" i="73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80" i="73"/>
  <c r="G181" i="73"/>
  <c r="G182" i="73"/>
  <c r="G183" i="73"/>
  <c r="G184" i="73"/>
  <c r="G185" i="73"/>
  <c r="G186" i="73"/>
  <c r="G187" i="73"/>
  <c r="G188" i="73"/>
  <c r="G189" i="73"/>
  <c r="G190" i="73"/>
  <c r="G191" i="73"/>
  <c r="G192" i="73"/>
  <c r="G197" i="73"/>
  <c r="G198" i="73"/>
  <c r="G199" i="73"/>
  <c r="G200" i="73"/>
  <c r="G201" i="73"/>
  <c r="G202" i="73"/>
  <c r="G203" i="73"/>
  <c r="G204" i="73"/>
  <c r="G205" i="73"/>
  <c r="G206" i="73"/>
  <c r="G207" i="73"/>
  <c r="G208" i="73"/>
  <c r="G209" i="73"/>
  <c r="G210" i="73"/>
  <c r="G211" i="73"/>
  <c r="G212" i="73"/>
  <c r="G213" i="73"/>
  <c r="G214" i="73"/>
  <c r="G215" i="73"/>
  <c r="G216" i="73"/>
  <c r="G217" i="73"/>
  <c r="G218" i="73"/>
  <c r="G219" i="73"/>
  <c r="G220" i="73"/>
  <c r="G221" i="73"/>
  <c r="G222" i="73"/>
  <c r="G223" i="73"/>
  <c r="G224" i="73"/>
  <c r="G225" i="73"/>
  <c r="G226" i="73"/>
  <c r="G227" i="73"/>
  <c r="G228" i="73"/>
  <c r="G229" i="73"/>
  <c r="G230" i="73"/>
  <c r="G231" i="73"/>
  <c r="G232" i="73"/>
  <c r="G233" i="73"/>
  <c r="G234" i="73"/>
  <c r="G235" i="73"/>
  <c r="G236" i="73"/>
  <c r="G237" i="73"/>
  <c r="G238" i="73"/>
  <c r="G239" i="73"/>
  <c r="G240" i="73"/>
  <c r="G241" i="73"/>
  <c r="G242" i="73"/>
  <c r="G243" i="73"/>
  <c r="G244" i="73"/>
  <c r="G245" i="73"/>
  <c r="G246" i="73"/>
  <c r="G247" i="73"/>
  <c r="G248" i="73"/>
  <c r="G249" i="73"/>
  <c r="G250" i="73"/>
  <c r="G251" i="73"/>
  <c r="G252" i="73"/>
  <c r="G253" i="73"/>
  <c r="G254" i="73"/>
  <c r="G255" i="73"/>
  <c r="G256" i="73"/>
  <c r="G257" i="73"/>
  <c r="G258" i="73"/>
  <c r="G259" i="73"/>
  <c r="G260" i="73"/>
  <c r="G261" i="73"/>
  <c r="G262" i="73"/>
  <c r="G263" i="73"/>
  <c r="G264" i="73"/>
  <c r="G265" i="73"/>
  <c r="G266" i="73"/>
  <c r="G267" i="73"/>
  <c r="G268" i="73"/>
  <c r="G269" i="73"/>
  <c r="G270" i="73"/>
  <c r="G271" i="73"/>
  <c r="G272" i="73"/>
  <c r="G273" i="73"/>
  <c r="G274" i="73"/>
  <c r="G275" i="73"/>
  <c r="G276" i="73"/>
  <c r="G277" i="73"/>
  <c r="G278" i="73"/>
  <c r="G279" i="73"/>
  <c r="G280" i="73"/>
  <c r="G281" i="73"/>
  <c r="G282" i="73"/>
  <c r="G283" i="73"/>
  <c r="G284" i="73"/>
  <c r="G285" i="73"/>
  <c r="G286" i="73"/>
  <c r="G287" i="73"/>
  <c r="G288" i="73"/>
  <c r="G289" i="73"/>
  <c r="G290" i="73"/>
  <c r="G291" i="73"/>
  <c r="G292" i="73"/>
  <c r="G293" i="73"/>
  <c r="G294" i="73"/>
  <c r="G295" i="73"/>
  <c r="G296" i="73"/>
  <c r="G297" i="73"/>
  <c r="G298" i="73"/>
  <c r="G299" i="73"/>
  <c r="G300" i="73"/>
  <c r="G301" i="73"/>
  <c r="G302" i="73"/>
  <c r="G303" i="73"/>
  <c r="G304" i="73"/>
  <c r="G305" i="73"/>
  <c r="G306" i="73"/>
  <c r="G307" i="73"/>
  <c r="G308" i="73"/>
  <c r="G309" i="73"/>
  <c r="G310" i="73"/>
  <c r="G311" i="73"/>
  <c r="G312" i="73"/>
  <c r="G313" i="73"/>
  <c r="G314" i="73"/>
  <c r="G315" i="73"/>
  <c r="G316" i="73"/>
  <c r="G317" i="73"/>
  <c r="G318" i="73"/>
  <c r="G319" i="73"/>
  <c r="G320" i="73"/>
  <c r="G321" i="73"/>
  <c r="G322" i="73"/>
  <c r="G323" i="73"/>
  <c r="G324" i="73"/>
  <c r="G325" i="73"/>
  <c r="G326" i="73"/>
  <c r="G327" i="73"/>
  <c r="G328" i="73"/>
  <c r="G329" i="73"/>
  <c r="G330" i="73"/>
  <c r="G331" i="73"/>
  <c r="G332" i="73"/>
  <c r="G333" i="73"/>
  <c r="G334" i="73"/>
  <c r="G335" i="73"/>
  <c r="G336" i="73"/>
  <c r="G337" i="73"/>
  <c r="G338" i="73"/>
  <c r="G339" i="73"/>
  <c r="G340" i="73"/>
  <c r="G341" i="73"/>
  <c r="G342" i="73"/>
  <c r="G343" i="73"/>
  <c r="G344" i="73"/>
  <c r="G345" i="73"/>
  <c r="G346" i="73"/>
  <c r="G347" i="73"/>
  <c r="G348" i="73"/>
  <c r="G349" i="73"/>
  <c r="G350" i="73"/>
  <c r="G351" i="73"/>
  <c r="G352" i="73"/>
  <c r="G353" i="73"/>
  <c r="G354" i="73"/>
  <c r="G355" i="73"/>
  <c r="G356" i="73"/>
  <c r="G357" i="73"/>
  <c r="G358" i="73"/>
  <c r="G359" i="73"/>
  <c r="G360" i="73"/>
  <c r="G361" i="73"/>
  <c r="G362" i="73"/>
  <c r="G363" i="73"/>
  <c r="G364" i="73"/>
  <c r="G365" i="73"/>
  <c r="G366" i="73"/>
  <c r="G367" i="73"/>
  <c r="G368" i="73"/>
  <c r="G369" i="73"/>
  <c r="G370" i="73"/>
  <c r="G371" i="73"/>
  <c r="G372" i="73"/>
  <c r="G428" i="73"/>
  <c r="G429" i="73"/>
  <c r="G430" i="73"/>
  <c r="G431" i="73"/>
  <c r="G432" i="73"/>
  <c r="G433" i="73"/>
  <c r="G434" i="73"/>
  <c r="G435" i="73"/>
  <c r="G436" i="73"/>
  <c r="G437" i="73"/>
  <c r="G438" i="73"/>
  <c r="G439" i="73"/>
  <c r="G440" i="73"/>
  <c r="G441" i="73"/>
  <c r="G442" i="73"/>
  <c r="G443" i="73"/>
  <c r="G444" i="73"/>
  <c r="G445" i="73"/>
  <c r="G446" i="73"/>
  <c r="G447" i="73"/>
  <c r="G448" i="73"/>
  <c r="G449" i="73"/>
  <c r="D450" i="73"/>
  <c r="F450" i="73"/>
  <c r="G450" i="73"/>
  <c r="O2" i="72"/>
  <c r="H1704" i="61"/>
  <c r="H1705" i="61"/>
  <c r="H1706" i="61"/>
  <c r="H1241" i="61"/>
  <c r="ANI20" i="77" l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WC18" i="77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CZ11" i="77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AXV7" i="77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UB7" i="77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7" i="77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TG44" i="77" s="1"/>
  <c r="ATG45" i="77" s="1"/>
  <c r="ATG46" i="77" s="1"/>
  <c r="ATG47" i="77" s="1"/>
  <c r="ATG48" i="77" s="1"/>
  <c r="ATG49" i="77" s="1"/>
  <c r="ATG50" i="77" s="1"/>
  <c r="ATG51" i="77" s="1"/>
  <c r="ATG52" i="77" s="1"/>
  <c r="ATG53" i="77" s="1"/>
  <c r="ATG54" i="77" s="1"/>
  <c r="ATG55" i="77" s="1"/>
  <c r="ATG56" i="77" s="1"/>
  <c r="ATG57" i="77" s="1"/>
  <c r="ATG58" i="77" s="1"/>
  <c r="ATG59" i="77" s="1"/>
  <c r="ATG60" i="77" s="1"/>
  <c r="ATG61" i="77" s="1"/>
  <c r="ATG62" i="77" s="1"/>
  <c r="ATG63" i="77" s="1"/>
  <c r="ATG64" i="77" s="1"/>
  <c r="ATG65" i="77" s="1"/>
  <c r="ATG66" i="77" s="1"/>
  <c r="ATG67" i="77" s="1"/>
  <c r="ATG68" i="77" s="1"/>
  <c r="ATG69" i="77" s="1"/>
  <c r="ATG70" i="77" s="1"/>
  <c r="ATG71" i="77" s="1"/>
  <c r="ATG72" i="77" s="1"/>
  <c r="ATG73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R7" i="77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EW7" i="77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DF44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X6" i="77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YJ44" i="77" s="1"/>
  <c r="AYJ45" i="77" s="1"/>
  <c r="AYJ46" i="77" s="1"/>
  <c r="AYJ47" i="77" s="1"/>
  <c r="AYJ48" i="77" s="1"/>
  <c r="AYJ49" i="77" s="1"/>
  <c r="AYJ50" i="77" s="1"/>
  <c r="AYJ51" i="77" s="1"/>
  <c r="AYJ52" i="77" s="1"/>
  <c r="AYJ53" i="77" s="1"/>
  <c r="AYJ54" i="77" s="1"/>
  <c r="AYJ55" i="77" s="1"/>
  <c r="AYJ56" i="77" s="1"/>
  <c r="AYJ57" i="77" s="1"/>
  <c r="AYJ58" i="77" s="1"/>
  <c r="AYJ59" i="77" s="1"/>
  <c r="AYJ60" i="77" s="1"/>
  <c r="AYJ61" i="77" s="1"/>
  <c r="AYJ62" i="77" s="1"/>
  <c r="AYQ6" i="77" s="1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C6" i="77"/>
  <c r="AYC7" i="77" s="1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UP6" i="77"/>
  <c r="AUP7" i="77" s="1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TN6" i="77"/>
  <c r="ATN7" i="77" s="1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ATU6" i="77" s="1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QA44" i="77" s="1"/>
  <c r="AQA45" i="77" s="1"/>
  <c r="AQA46" i="77" s="1"/>
  <c r="AQA47" i="77" s="1"/>
  <c r="AQA48" i="77" s="1"/>
  <c r="AQA49" i="77" s="1"/>
  <c r="AQA50" i="77" s="1"/>
  <c r="AQA51" i="77" s="1"/>
  <c r="AQA52" i="77" s="1"/>
  <c r="AQA53" i="77" s="1"/>
  <c r="AQA54" i="77" s="1"/>
  <c r="AQA55" i="77" s="1"/>
  <c r="AQA56" i="77" s="1"/>
  <c r="AQA57" i="77" s="1"/>
  <c r="AQA58" i="77" s="1"/>
  <c r="AQA59" i="77" s="1"/>
  <c r="AQA60" i="77" s="1"/>
  <c r="AQA61" i="77" s="1"/>
  <c r="AQA62" i="77" s="1"/>
  <c r="AQA63" i="77" s="1"/>
  <c r="AQA64" i="77" s="1"/>
  <c r="AQA65" i="77" s="1"/>
  <c r="AQA66" i="77" s="1"/>
  <c r="AQA67" i="77" s="1"/>
  <c r="AQA68" i="77" s="1"/>
  <c r="AQA69" i="77" s="1"/>
  <c r="AQA70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Y6" i="77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K44" i="77" s="1"/>
  <c r="AOK45" i="77" s="1"/>
  <c r="AOK46" i="77" s="1"/>
  <c r="AOK47" i="77" s="1"/>
  <c r="AOK48" i="77" s="1"/>
  <c r="AOK49" i="77" s="1"/>
  <c r="AOK50" i="77" s="1"/>
  <c r="AOK51" i="77" s="1"/>
  <c r="AOK52" i="77" s="1"/>
  <c r="AOK53" i="77" s="1"/>
  <c r="AOK54" i="77" s="1"/>
  <c r="AOK55" i="77" s="1"/>
  <c r="AOK56" i="77" s="1"/>
  <c r="AOK57" i="77" s="1"/>
  <c r="AOK58" i="77" s="1"/>
  <c r="AOK59" i="77" s="1"/>
  <c r="AOK60" i="77" s="1"/>
  <c r="AOK61" i="77" s="1"/>
  <c r="AOK62" i="77" s="1"/>
  <c r="AOK63" i="77" s="1"/>
  <c r="AOK64" i="77" s="1"/>
  <c r="AOK65" i="77" s="1"/>
  <c r="AOK66" i="77" s="1"/>
  <c r="AOK67" i="77" s="1"/>
  <c r="AOK68" i="77" s="1"/>
  <c r="AOK69" i="77" s="1"/>
  <c r="AOK70" i="77" s="1"/>
  <c r="AOR6" i="77" s="1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P18" i="77" s="1"/>
  <c r="ANP19" i="77" s="1"/>
  <c r="ANP20" i="77" s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I44" i="77" s="1"/>
  <c r="AGI45" i="77" s="1"/>
  <c r="AGI46" i="77" s="1"/>
  <c r="AGI47" i="77" s="1"/>
  <c r="AGI48" i="77" s="1"/>
  <c r="AGI49" i="77" s="1"/>
  <c r="AGI50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BF44" i="77" s="1"/>
  <c r="ABF45" i="77" s="1"/>
  <c r="ABF46" i="77" s="1"/>
  <c r="ABF47" i="77" s="1"/>
  <c r="ABF48" i="77" s="1"/>
  <c r="ABF49" i="77" s="1"/>
  <c r="ABF50" i="77" s="1"/>
  <c r="ABF51" i="77" s="1"/>
  <c r="ABF52" i="77" s="1"/>
  <c r="ABF53" i="77" s="1"/>
  <c r="ABF54" i="77" s="1"/>
  <c r="ABF55" i="77" s="1"/>
  <c r="ABF56" i="77" s="1"/>
  <c r="ABF57" i="77" s="1"/>
  <c r="ABF58" i="77" s="1"/>
  <c r="ABF59" i="77" s="1"/>
  <c r="ABF60" i="77" s="1"/>
  <c r="ABF61" i="77" s="1"/>
  <c r="ABF62" i="77" s="1"/>
  <c r="ABF63" i="77" s="1"/>
  <c r="ABF64" i="77" s="1"/>
  <c r="ABF65" i="77" s="1"/>
  <c r="ABF66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Z44" i="77" s="1"/>
  <c r="QZ45" i="77" s="1"/>
  <c r="QZ46" i="77" s="1"/>
  <c r="QZ47" i="77" s="1"/>
  <c r="QZ48" i="77" s="1"/>
  <c r="QZ49" i="77" s="1"/>
  <c r="QZ50" i="77" s="1"/>
  <c r="QZ51" i="77" s="1"/>
  <c r="QZ52" i="77" s="1"/>
  <c r="QZ53" i="77" s="1"/>
  <c r="QZ54" i="77" s="1"/>
  <c r="QZ55" i="77" s="1"/>
  <c r="QZ56" i="77" s="1"/>
  <c r="QZ57" i="77" s="1"/>
  <c r="QZ58" i="77" s="1"/>
  <c r="QZ59" i="77" s="1"/>
  <c r="QZ60" i="77" s="1"/>
  <c r="QZ61" i="77" s="1"/>
  <c r="QZ62" i="77" s="1"/>
  <c r="QZ63" i="77" s="1"/>
  <c r="QZ64" i="77" s="1"/>
  <c r="QZ65" i="77" s="1"/>
  <c r="QZ66" i="77" s="1"/>
  <c r="QZ67" i="77" s="1"/>
  <c r="QZ68" i="77" s="1"/>
  <c r="QZ69" i="77" s="1"/>
  <c r="QZ70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S44" i="77" s="1"/>
  <c r="JS45" i="77" s="1"/>
  <c r="JS46" i="77" s="1"/>
  <c r="JS47" i="77" s="1"/>
  <c r="JS48" i="77" s="1"/>
  <c r="JS49" i="77" s="1"/>
  <c r="JS50" i="77" s="1"/>
  <c r="JS51" i="77" s="1"/>
  <c r="JS52" i="77" s="1"/>
  <c r="JS53" i="77" s="1"/>
  <c r="JS54" i="77" s="1"/>
  <c r="JS55" i="77" s="1"/>
  <c r="JS56" i="77" s="1"/>
  <c r="JS57" i="77" s="1"/>
  <c r="JS58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K44" i="77" s="1"/>
  <c r="FK45" i="77" s="1"/>
  <c r="FK46" i="77" s="1"/>
  <c r="FK47" i="77" s="1"/>
  <c r="FK48" i="77" s="1"/>
  <c r="FK49" i="77" s="1"/>
  <c r="FK50" i="77" s="1"/>
  <c r="FK51" i="77" s="1"/>
  <c r="FK52" i="77" s="1"/>
  <c r="FK53" i="77" s="1"/>
  <c r="FK54" i="77" s="1"/>
  <c r="FK55" i="77" s="1"/>
  <c r="FK56" i="77" s="1"/>
  <c r="FK57" i="77" s="1"/>
  <c r="FK58" i="77" s="1"/>
  <c r="FK59" i="77" s="1"/>
  <c r="FK60" i="77" s="1"/>
  <c r="FK61" i="77" s="1"/>
  <c r="FK62" i="77" s="1"/>
  <c r="FK63" i="77" s="1"/>
  <c r="FK64" i="77" s="1"/>
  <c r="FK65" i="77" s="1"/>
  <c r="FK66" i="77" s="1"/>
  <c r="FK67" i="77" s="1"/>
  <c r="FK68" i="77" s="1"/>
  <c r="FK69" i="77" s="1"/>
  <c r="FK70" i="77" s="1"/>
  <c r="FK71" i="77" s="1"/>
  <c r="FK72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DN51" i="77" s="1"/>
  <c r="DN52" i="77" s="1"/>
  <c r="DN53" i="77" s="1"/>
  <c r="DN54" i="77" s="1"/>
  <c r="DN55" i="77" s="1"/>
  <c r="DN56" i="77" s="1"/>
  <c r="DN57" i="77" s="1"/>
  <c r="DN58" i="77" s="1"/>
  <c r="DN59" i="77" s="1"/>
  <c r="DN60" i="77" s="1"/>
  <c r="DN61" i="77" s="1"/>
  <c r="DN62" i="77" s="1"/>
  <c r="DN63" i="77" s="1"/>
  <c r="DN64" i="77" s="1"/>
  <c r="DN65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CZ6" i="77"/>
  <c r="CZ7" i="77" s="1"/>
  <c r="CZ8" i="77" s="1"/>
  <c r="CZ9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CM2" i="77"/>
  <c r="AJ2" i="77"/>
  <c r="V2" i="77"/>
  <c r="AQ2" i="77" s="1"/>
  <c r="AX2" i="77" s="1"/>
  <c r="AZU1" i="77"/>
  <c r="AW1" i="77"/>
  <c r="BD1" i="77" s="1"/>
  <c r="BK1" i="77" s="1"/>
  <c r="BR1" i="77" s="1"/>
  <c r="BY1" i="77" s="1"/>
  <c r="CF2" i="77" s="1"/>
  <c r="CT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1" i="77" s="1"/>
  <c r="FZ1" i="77" s="1"/>
  <c r="GG1" i="77" s="1"/>
  <c r="GN1" i="77" s="1"/>
  <c r="GU1" i="77" s="1"/>
  <c r="HB1" i="77" s="1"/>
  <c r="HI1" i="77" s="1"/>
  <c r="HP1" i="77" s="1"/>
  <c r="HW1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P1" i="77"/>
  <c r="AI1" i="77"/>
  <c r="N1" i="77"/>
  <c r="U1" i="77" s="1"/>
  <c r="AB1" i="77" s="1"/>
  <c r="ALM2" i="77" l="1"/>
  <c r="ALT2" i="77" s="1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LF2" i="77"/>
  <c r="BT2" i="77"/>
  <c r="CA2" i="77" s="1"/>
  <c r="BE2" i="77"/>
  <c r="BL2" i="77" s="1"/>
  <c r="WC43" i="77"/>
  <c r="J48" i="77" s="1"/>
  <c r="AC2" i="77"/>
  <c r="BA65" i="77" l="1"/>
  <c r="CV2" i="77"/>
  <c r="CO2" i="77"/>
  <c r="CH2" i="77"/>
  <c r="DC2" i="77" s="1"/>
  <c r="AOZ2" i="77"/>
  <c r="APG2" i="77" s="1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1" i="77" s="1"/>
  <c r="AUC2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1" i="77" s="1"/>
  <c r="AYY2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AOS2" i="77"/>
  <c r="EL2" i="77" l="1"/>
  <c r="EE2" i="77"/>
  <c r="DQ2" i="77"/>
  <c r="DJ2" i="77"/>
  <c r="ES2" i="77" s="1"/>
  <c r="FG2" i="77"/>
  <c r="DX2" i="77"/>
  <c r="EZ2" i="77" s="1"/>
  <c r="GI2" i="77" l="1"/>
  <c r="GB2" i="77"/>
  <c r="HD2" i="77" s="1"/>
  <c r="GP2" i="77"/>
  <c r="FN2" i="77"/>
  <c r="HR2" i="77" l="1"/>
  <c r="GW2" i="77"/>
  <c r="FU2" i="77"/>
  <c r="HY2" i="77"/>
  <c r="HK2" i="77"/>
  <c r="NV2" i="77" l="1"/>
  <c r="IF2" i="77"/>
  <c r="OC2" i="77" l="1"/>
  <c r="JN2" i="77"/>
  <c r="OX2" i="77" s="1"/>
  <c r="IT2" i="77"/>
  <c r="IM2" i="77"/>
  <c r="OQ2" i="77" l="1"/>
  <c r="OJ2" i="77"/>
  <c r="NO2" i="77"/>
  <c r="MF2" i="77"/>
  <c r="LY2" i="77"/>
  <c r="LD2" i="77"/>
  <c r="KB2" i="77"/>
  <c r="PE2" i="77" s="1"/>
  <c r="RW2" i="77" s="1"/>
  <c r="JU2" i="77"/>
  <c r="JH2" i="77"/>
  <c r="JA2" i="77"/>
  <c r="NA2" i="77" s="1"/>
  <c r="MT2" i="77"/>
  <c r="NH2" i="77" s="1"/>
  <c r="MM2" i="77"/>
  <c r="LR2" i="77"/>
  <c r="LK2" i="77"/>
  <c r="KW2" i="77"/>
  <c r="PL2" i="77" s="1"/>
  <c r="KP2" i="77"/>
  <c r="KI2" i="77"/>
  <c r="SD2" i="77"/>
  <c r="RP2" i="77"/>
  <c r="SY2" i="77" s="1"/>
  <c r="QN2" i="77"/>
  <c r="UO2" i="77" l="1"/>
  <c r="VC2" i="77" s="1"/>
  <c r="UA2" i="77"/>
  <c r="UV2" i="77" s="1"/>
  <c r="TT2" i="77"/>
  <c r="TF2" i="77"/>
  <c r="RB2" i="77"/>
  <c r="PS2" i="77"/>
  <c r="RI2" i="77"/>
  <c r="QU2" i="77"/>
  <c r="QG2" i="77"/>
  <c r="SR2" i="77" s="1"/>
  <c r="PZ2" i="77"/>
  <c r="TM2" i="77" l="1"/>
  <c r="SK2" i="77"/>
  <c r="UH2" i="77" s="1"/>
  <c r="XU2" i="77"/>
  <c r="XN2" i="77"/>
  <c r="VX2" i="77"/>
  <c r="VJ2" i="77"/>
  <c r="YB2" i="77" l="1"/>
  <c r="VQ2" i="77"/>
  <c r="XG2" i="77"/>
  <c r="WS2" i="77"/>
  <c r="YP2" i="77"/>
  <c r="YI2" i="77"/>
  <c r="ZR2" i="77" l="1"/>
  <c r="ZD2" i="77"/>
  <c r="WZ2" i="77"/>
  <c r="WL2" i="77"/>
  <c r="WE2" i="77"/>
  <c r="ZK2" i="77"/>
  <c r="YW2" i="77"/>
  <c r="ABA2" i="77" l="1"/>
  <c r="ABO2" i="77" s="1"/>
  <c r="ZY2" i="77"/>
  <c r="ABH2" i="77" l="1"/>
  <c r="AAF2" i="77"/>
  <c r="AAM2" i="77" s="1"/>
  <c r="AAT2" i="77" s="1"/>
  <c r="ACC2" i="77"/>
  <c r="ADE2" i="77" s="1"/>
  <c r="AEG2" i="77" s="1"/>
  <c r="ABV2" i="77"/>
  <c r="ACX2" i="77" l="1"/>
  <c r="ACQ2" i="77"/>
  <c r="ADL2" i="77" s="1"/>
  <c r="ACJ2" i="77"/>
  <c r="ADZ2" i="77" l="1"/>
  <c r="ADS2" i="77"/>
  <c r="AGD2" i="77" l="1"/>
  <c r="AGR2" i="77" s="1"/>
  <c r="AHF2" i="77" s="1"/>
  <c r="AEU2" i="77"/>
  <c r="AEN2" i="77"/>
  <c r="AFI2" i="77" l="1"/>
  <c r="AFB2" i="77"/>
  <c r="AFW2" i="77"/>
  <c r="AGK2" i="77" s="1"/>
  <c r="AGY2" i="77" s="1"/>
  <c r="AFP2" i="77"/>
  <c r="AIA2" i="77"/>
  <c r="AIH2" i="77" s="1"/>
  <c r="AHT2" i="77"/>
  <c r="AHM2" i="77"/>
  <c r="AJC2" i="77" l="1"/>
  <c r="AIO2" i="77"/>
  <c r="AIV2" i="77" s="1"/>
  <c r="AJX2" i="77" l="1"/>
  <c r="AJQ2" i="77"/>
  <c r="AJJ2" i="77"/>
  <c r="AKL2" i="77" l="1"/>
  <c r="AKE2" i="77"/>
  <c r="ALG2" i="77"/>
  <c r="AMB2" i="77" s="1"/>
  <c r="AKS2" i="77"/>
  <c r="ALN2" i="77"/>
  <c r="AKZ2" i="77"/>
  <c r="AMI2" i="77" l="1"/>
  <c r="ALU2" i="77"/>
  <c r="AMW2" i="77" l="1"/>
  <c r="AND2" i="77" s="1"/>
  <c r="AMP2" i="77"/>
  <c r="ANR2" i="77" l="1"/>
  <c r="ANK2" i="77"/>
  <c r="AOT2" i="77" l="1"/>
  <c r="AOF2" i="77"/>
  <c r="ANY2" i="77"/>
  <c r="APA2" i="77"/>
  <c r="APV2" i="77" s="1"/>
  <c r="AQC2" i="77" s="1"/>
  <c r="AOM2" i="77"/>
  <c r="AQQ2" i="77" l="1"/>
  <c r="AQJ2" i="77"/>
  <c r="APO2" i="77"/>
  <c r="APH2" i="77"/>
  <c r="ATB2" i="77" l="1"/>
  <c r="ARE2" i="77"/>
  <c r="AQX2" i="77"/>
  <c r="ARL2" i="77" s="1"/>
  <c r="ARZ2" i="77" s="1"/>
  <c r="ASN2" i="77" s="1"/>
  <c r="ASU2" i="77" l="1"/>
  <c r="ARS2" i="77"/>
  <c r="ASG2" i="77" s="1"/>
  <c r="ATP2" i="77"/>
  <c r="AUD2" i="77" s="1"/>
  <c r="ATI2" i="77"/>
  <c r="ATW2" i="77" s="1"/>
  <c r="AWO2" i="77" l="1"/>
  <c r="AUK2" i="77"/>
  <c r="AWV2" i="77" l="1"/>
  <c r="AVT2" i="77"/>
  <c r="AVM2" i="77"/>
  <c r="AXX2" i="77" s="1"/>
  <c r="AUR2" i="77"/>
  <c r="AXJ2" i="77" l="1"/>
  <c r="AXC2" i="77"/>
  <c r="AWA2" i="77"/>
  <c r="AUY2" i="77"/>
  <c r="AYS2" i="77"/>
  <c r="AZU2" i="77" s="1"/>
  <c r="AYE2" i="77"/>
  <c r="AZN2" i="77" l="1"/>
  <c r="BAI2" i="77" s="1"/>
  <c r="AYZ2" i="77"/>
  <c r="AYL2" i="77"/>
  <c r="AZG2" i="77" s="1"/>
  <c r="BAP2" i="77"/>
  <c r="BAB2" i="77"/>
  <c r="AXQ2" i="77"/>
  <c r="AWH2" i="77"/>
  <c r="AVF2" i="77"/>
  <c r="BBD2" i="77" l="1"/>
  <c r="BBK2" i="77" s="1"/>
  <c r="BAW2" i="77"/>
  <c r="BCM2" i="77" l="1"/>
  <c r="BDA2" i="77" s="1"/>
  <c r="BBR2" i="77"/>
  <c r="BCT2" i="77" l="1"/>
  <c r="BDH2" i="77" s="1"/>
  <c r="BBY2" i="77"/>
  <c r="BCF2" i="77" s="1"/>
  <c r="BGG2" i="77"/>
  <c r="BHB2" i="77" s="1"/>
  <c r="BEQ2" i="77"/>
  <c r="BFZ2" i="77" s="1"/>
  <c r="BGU2" i="77" s="1"/>
  <c r="BDV2" i="77"/>
  <c r="BDO2" i="77"/>
  <c r="BGN2" i="77" l="1"/>
  <c r="BEX2" i="77"/>
  <c r="BEC2" i="77"/>
  <c r="BFL2" i="77"/>
  <c r="BFS2" i="77" s="1"/>
  <c r="BFE2" i="77"/>
  <c r="BEJ2" i="77"/>
  <c r="H251" i="38" l="1"/>
  <c r="H252" i="38"/>
  <c r="H253" i="38"/>
  <c r="H254" i="38"/>
  <c r="H255" i="38"/>
  <c r="H256" i="38"/>
  <c r="H257" i="38"/>
  <c r="H258" i="38"/>
  <c r="H259" i="38"/>
  <c r="H260" i="38"/>
  <c r="H261" i="38"/>
  <c r="F73" i="89" l="1"/>
  <c r="E73" i="89"/>
  <c r="H59" i="89"/>
  <c r="N53" i="89"/>
  <c r="N47" i="89"/>
  <c r="N41" i="89"/>
  <c r="N34" i="89"/>
  <c r="N11" i="89"/>
  <c r="H414" i="61" l="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13" i="61"/>
  <c r="H412" i="61"/>
  <c r="H140" i="61" l="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139" i="61"/>
  <c r="H138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73" i="61"/>
  <c r="H72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G2226" i="61" l="1"/>
  <c r="E2226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H2204" i="61"/>
  <c r="H2203" i="61"/>
  <c r="H2202" i="6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4" i="61"/>
  <c r="H2133" i="61"/>
  <c r="H2132" i="61"/>
  <c r="H2131" i="61"/>
  <c r="H2130" i="61"/>
  <c r="H2129" i="61"/>
  <c r="H2128" i="61"/>
  <c r="H2127" i="61"/>
  <c r="H2126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0" i="61"/>
  <c r="H1579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4" i="61"/>
  <c r="H1443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43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134" i="61"/>
  <c r="A70" i="61"/>
  <c r="A136" i="61" s="1"/>
  <c r="A203" i="61" s="1"/>
  <c r="A272" i="61" s="1"/>
  <c r="A341" i="61" s="1"/>
  <c r="A410" i="61" s="1"/>
  <c r="A479" i="61" s="1"/>
  <c r="A549" i="61" s="1"/>
  <c r="A618" i="61" s="1"/>
  <c r="A687" i="61" s="1"/>
  <c r="A756" i="61" s="1"/>
  <c r="A825" i="61" s="1"/>
  <c r="A894" i="61" s="1"/>
  <c r="A963" i="61" s="1"/>
  <c r="A1032" i="61" s="1"/>
  <c r="A1101" i="61" s="1"/>
  <c r="A1170" i="61" s="1"/>
  <c r="A1239" i="61" s="1"/>
  <c r="A1308" i="61" s="1"/>
  <c r="A1377" i="61" s="1"/>
  <c r="A1446" i="61" s="1"/>
  <c r="A1515" i="61" s="1"/>
  <c r="A1583" i="61" s="1"/>
  <c r="A1652" i="61" s="1"/>
  <c r="A1721" i="61" s="1"/>
  <c r="A1790" i="61" s="1"/>
  <c r="A1860" i="61" s="1"/>
  <c r="A1929" i="61" s="1"/>
  <c r="A1998" i="61" s="1"/>
  <c r="A2067" i="61" s="1"/>
  <c r="A2136" i="61" s="1"/>
  <c r="A2206" i="61" s="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D6" i="72"/>
  <c r="BUD7" i="72" s="1"/>
  <c r="BUD8" i="72" s="1"/>
  <c r="BUD9" i="72" s="1"/>
  <c r="BUD10" i="72" s="1"/>
  <c r="BUD11" i="72" s="1"/>
  <c r="BUD12" i="72" s="1"/>
  <c r="BUD13" i="72" s="1"/>
  <c r="BUD14" i="72" s="1"/>
  <c r="BUD15" i="72" s="1"/>
  <c r="BUD16" i="72" s="1"/>
  <c r="BUD17" i="72" s="1"/>
  <c r="BUD18" i="72" s="1"/>
  <c r="BUD19" i="72" s="1"/>
  <c r="BUD20" i="72" s="1"/>
  <c r="BUD21" i="72" s="1"/>
  <c r="BUD22" i="72" s="1"/>
  <c r="BUD23" i="72" s="1"/>
  <c r="BUD24" i="72" s="1"/>
  <c r="BUD25" i="72" s="1"/>
  <c r="BUD26" i="72" s="1"/>
  <c r="BUD27" i="72" s="1"/>
  <c r="BUD28" i="72" s="1"/>
  <c r="BUD29" i="72" s="1"/>
  <c r="BUD30" i="72" s="1"/>
  <c r="BUD31" i="72" s="1"/>
  <c r="BUD32" i="72" s="1"/>
  <c r="BUD33" i="72" s="1"/>
  <c r="BUD34" i="72" s="1"/>
  <c r="BUD35" i="72" s="1"/>
  <c r="BUD36" i="72" s="1"/>
  <c r="BUD37" i="72" s="1"/>
  <c r="BUD38" i="72" s="1"/>
  <c r="BUD39" i="72" s="1"/>
  <c r="BUD40" i="72" s="1"/>
  <c r="BUD41" i="72" s="1"/>
  <c r="BUD42" i="72" s="1"/>
  <c r="BUD43" i="72" s="1"/>
  <c r="BTW6" i="72"/>
  <c r="BTW7" i="72" s="1"/>
  <c r="BTW8" i="72" s="1"/>
  <c r="BTW9" i="72" s="1"/>
  <c r="BTW10" i="72" s="1"/>
  <c r="BTW11" i="72" s="1"/>
  <c r="BTW12" i="72" s="1"/>
  <c r="BTW13" i="72" s="1"/>
  <c r="BTW14" i="72" s="1"/>
  <c r="BTW15" i="72" s="1"/>
  <c r="BTW16" i="72" s="1"/>
  <c r="BTW17" i="72" s="1"/>
  <c r="BTW18" i="72" s="1"/>
  <c r="BTW19" i="72" s="1"/>
  <c r="BTW20" i="72" s="1"/>
  <c r="BTW21" i="72" s="1"/>
  <c r="BTW22" i="72" s="1"/>
  <c r="BTW23" i="72" s="1"/>
  <c r="BTW24" i="72" s="1"/>
  <c r="BTW25" i="72" s="1"/>
  <c r="BTW26" i="72" s="1"/>
  <c r="BTW27" i="72" s="1"/>
  <c r="BTW28" i="72" s="1"/>
  <c r="BTW29" i="72" s="1"/>
  <c r="BTW30" i="72" s="1"/>
  <c r="BTW31" i="72" s="1"/>
  <c r="BTW32" i="72" s="1"/>
  <c r="BTW33" i="72" s="1"/>
  <c r="BTW34" i="72" s="1"/>
  <c r="BTW35" i="72" s="1"/>
  <c r="BTW36" i="72" s="1"/>
  <c r="BTW37" i="72" s="1"/>
  <c r="BTW38" i="72" s="1"/>
  <c r="BTW39" i="72" s="1"/>
  <c r="BTW40" i="72" s="1"/>
  <c r="BTW41" i="72" s="1"/>
  <c r="BTW42" i="72" s="1"/>
  <c r="BTW43" i="72" s="1"/>
  <c r="BTP6" i="72"/>
  <c r="BTP7" i="72" s="1"/>
  <c r="BTP8" i="72" s="1"/>
  <c r="BTP9" i="72" s="1"/>
  <c r="BTP10" i="72" s="1"/>
  <c r="BTP11" i="72" s="1"/>
  <c r="BTP12" i="72" s="1"/>
  <c r="BTP13" i="72" s="1"/>
  <c r="BTP14" i="72" s="1"/>
  <c r="BTP15" i="72" s="1"/>
  <c r="BTP16" i="72" s="1"/>
  <c r="BTP17" i="72" s="1"/>
  <c r="BTP18" i="72" s="1"/>
  <c r="BTP19" i="72" s="1"/>
  <c r="BTP20" i="72" s="1"/>
  <c r="BTP21" i="72" s="1"/>
  <c r="BTP22" i="72" s="1"/>
  <c r="BTP23" i="72" s="1"/>
  <c r="BTP24" i="72" s="1"/>
  <c r="BTP25" i="72" s="1"/>
  <c r="BTP26" i="72" s="1"/>
  <c r="BTP27" i="72" s="1"/>
  <c r="BTP28" i="72" s="1"/>
  <c r="BTP29" i="72" s="1"/>
  <c r="BTP30" i="72" s="1"/>
  <c r="BTP31" i="72" s="1"/>
  <c r="BTP32" i="72" s="1"/>
  <c r="BTP33" i="72" s="1"/>
  <c r="BTP34" i="72" s="1"/>
  <c r="BTP35" i="72" s="1"/>
  <c r="BTP36" i="72" s="1"/>
  <c r="BTP37" i="72" s="1"/>
  <c r="BTP38" i="72" s="1"/>
  <c r="BTP39" i="72" s="1"/>
  <c r="BTP40" i="72" s="1"/>
  <c r="BTP41" i="72" s="1"/>
  <c r="BTP42" i="72" s="1"/>
  <c r="BTP43" i="72" s="1"/>
  <c r="BTI6" i="72"/>
  <c r="BTI7" i="72" s="1"/>
  <c r="BTI8" i="72" s="1"/>
  <c r="BTI9" i="72" s="1"/>
  <c r="BTI10" i="72" s="1"/>
  <c r="BTI11" i="72" s="1"/>
  <c r="BTI12" i="72" s="1"/>
  <c r="BTI13" i="72" s="1"/>
  <c r="BTI14" i="72" s="1"/>
  <c r="BTI15" i="72" s="1"/>
  <c r="BTI16" i="72" s="1"/>
  <c r="BTI17" i="72" s="1"/>
  <c r="BTI18" i="72" s="1"/>
  <c r="BTI19" i="72" s="1"/>
  <c r="BTI20" i="72" s="1"/>
  <c r="BTI21" i="72" s="1"/>
  <c r="BTI22" i="72" s="1"/>
  <c r="BTI23" i="72" s="1"/>
  <c r="BTI24" i="72" s="1"/>
  <c r="BTI25" i="72" s="1"/>
  <c r="BTI26" i="72" s="1"/>
  <c r="BTI27" i="72" s="1"/>
  <c r="BTI28" i="72" s="1"/>
  <c r="BTI29" i="72" s="1"/>
  <c r="BTI30" i="72" s="1"/>
  <c r="BTI31" i="72" s="1"/>
  <c r="BTI32" i="72" s="1"/>
  <c r="BTI33" i="72" s="1"/>
  <c r="BTI34" i="72" s="1"/>
  <c r="BTI35" i="72" s="1"/>
  <c r="BTI36" i="72" s="1"/>
  <c r="BTI37" i="72" s="1"/>
  <c r="BTI38" i="72" s="1"/>
  <c r="BTI39" i="72" s="1"/>
  <c r="BTI40" i="72" s="1"/>
  <c r="BTI41" i="72" s="1"/>
  <c r="BTI42" i="72" s="1"/>
  <c r="BTI43" i="72" s="1"/>
  <c r="BTB6" i="72"/>
  <c r="BTB7" i="72" s="1"/>
  <c r="BTB8" i="72" s="1"/>
  <c r="BTB9" i="72" s="1"/>
  <c r="BTB10" i="72" s="1"/>
  <c r="BTB11" i="72" s="1"/>
  <c r="BTB12" i="72" s="1"/>
  <c r="BTB13" i="72" s="1"/>
  <c r="BTB14" i="72" s="1"/>
  <c r="BTB15" i="72" s="1"/>
  <c r="BTB16" i="72" s="1"/>
  <c r="BTB17" i="72" s="1"/>
  <c r="BTB18" i="72" s="1"/>
  <c r="BTB19" i="72" s="1"/>
  <c r="BTB20" i="72" s="1"/>
  <c r="BTB21" i="72" s="1"/>
  <c r="BTB22" i="72" s="1"/>
  <c r="BTB23" i="72" s="1"/>
  <c r="BTB24" i="72" s="1"/>
  <c r="BTB25" i="72" s="1"/>
  <c r="BTB26" i="72" s="1"/>
  <c r="BTB27" i="72" s="1"/>
  <c r="BTB28" i="72" s="1"/>
  <c r="BTB29" i="72" s="1"/>
  <c r="BTB30" i="72" s="1"/>
  <c r="BTB31" i="72" s="1"/>
  <c r="BTB32" i="72" s="1"/>
  <c r="BTB33" i="72" s="1"/>
  <c r="BTB34" i="72" s="1"/>
  <c r="BTB35" i="72" s="1"/>
  <c r="BTB36" i="72" s="1"/>
  <c r="BTB37" i="72" s="1"/>
  <c r="BTB38" i="72" s="1"/>
  <c r="BTB39" i="72" s="1"/>
  <c r="BTB40" i="72" s="1"/>
  <c r="BTB41" i="72" s="1"/>
  <c r="BTB42" i="72" s="1"/>
  <c r="BTB43" i="72" s="1"/>
  <c r="BSU6" i="72"/>
  <c r="BSU7" i="72" s="1"/>
  <c r="BSU8" i="72" s="1"/>
  <c r="BSU9" i="72" s="1"/>
  <c r="BSU10" i="72" s="1"/>
  <c r="BSU11" i="72" s="1"/>
  <c r="BSU12" i="72" s="1"/>
  <c r="BSU13" i="72" s="1"/>
  <c r="BSU14" i="72" s="1"/>
  <c r="BSU15" i="72" s="1"/>
  <c r="BSU16" i="72" s="1"/>
  <c r="BSU17" i="72" s="1"/>
  <c r="BSU18" i="72" s="1"/>
  <c r="BSU19" i="72" s="1"/>
  <c r="BSU20" i="72" s="1"/>
  <c r="BSU21" i="72" s="1"/>
  <c r="BSU22" i="72" s="1"/>
  <c r="BSU23" i="72" s="1"/>
  <c r="BSU24" i="72" s="1"/>
  <c r="BSU25" i="72" s="1"/>
  <c r="BSU26" i="72" s="1"/>
  <c r="BSU27" i="72" s="1"/>
  <c r="BSU28" i="72" s="1"/>
  <c r="BSU29" i="72" s="1"/>
  <c r="BSU30" i="72" s="1"/>
  <c r="BSU31" i="72" s="1"/>
  <c r="BSU32" i="72" s="1"/>
  <c r="BSU33" i="72" s="1"/>
  <c r="BSU34" i="72" s="1"/>
  <c r="BSU35" i="72" s="1"/>
  <c r="BSU36" i="72" s="1"/>
  <c r="BSU37" i="72" s="1"/>
  <c r="BSU38" i="72" s="1"/>
  <c r="BSU39" i="72" s="1"/>
  <c r="BSU40" i="72" s="1"/>
  <c r="BSU41" i="72" s="1"/>
  <c r="BSU42" i="72" s="1"/>
  <c r="BSU43" i="72" s="1"/>
  <c r="BSN6" i="72"/>
  <c r="BSN7" i="72" s="1"/>
  <c r="BSN8" i="72" s="1"/>
  <c r="BSN9" i="72" s="1"/>
  <c r="BSN10" i="72" s="1"/>
  <c r="BSN11" i="72" s="1"/>
  <c r="BSN12" i="72" s="1"/>
  <c r="BSN13" i="72" s="1"/>
  <c r="BSN14" i="72" s="1"/>
  <c r="BSN15" i="72" s="1"/>
  <c r="BSN16" i="72" s="1"/>
  <c r="BSN17" i="72" s="1"/>
  <c r="BSN18" i="72" s="1"/>
  <c r="BSN19" i="72" s="1"/>
  <c r="BSN20" i="72" s="1"/>
  <c r="BSN21" i="72" s="1"/>
  <c r="BSN22" i="72" s="1"/>
  <c r="BSN23" i="72" s="1"/>
  <c r="BSN24" i="72" s="1"/>
  <c r="BSN25" i="72" s="1"/>
  <c r="BSN26" i="72" s="1"/>
  <c r="BSN27" i="72" s="1"/>
  <c r="BSN28" i="72" s="1"/>
  <c r="BSN29" i="72" s="1"/>
  <c r="BSN30" i="72" s="1"/>
  <c r="BSN31" i="72" s="1"/>
  <c r="BSN32" i="72" s="1"/>
  <c r="BSN33" i="72" s="1"/>
  <c r="BSN34" i="72" s="1"/>
  <c r="BSN35" i="72" s="1"/>
  <c r="BSN36" i="72" s="1"/>
  <c r="BSN37" i="72" s="1"/>
  <c r="BSN38" i="72" s="1"/>
  <c r="BSN39" i="72" s="1"/>
  <c r="BSN40" i="72" s="1"/>
  <c r="BSN41" i="72" s="1"/>
  <c r="BSN42" i="72" s="1"/>
  <c r="BSN43" i="72" s="1"/>
  <c r="BSG6" i="72"/>
  <c r="BSG7" i="72" s="1"/>
  <c r="BSG8" i="72" s="1"/>
  <c r="BSG9" i="72" s="1"/>
  <c r="BSG10" i="72" s="1"/>
  <c r="BSG11" i="72" s="1"/>
  <c r="BSG12" i="72" s="1"/>
  <c r="BSG13" i="72" s="1"/>
  <c r="BSG14" i="72" s="1"/>
  <c r="BSG15" i="72" s="1"/>
  <c r="BSG16" i="72" s="1"/>
  <c r="BSG17" i="72" s="1"/>
  <c r="BSG18" i="72" s="1"/>
  <c r="BSG19" i="72" s="1"/>
  <c r="BSG20" i="72" s="1"/>
  <c r="BSG21" i="72" s="1"/>
  <c r="BSG22" i="72" s="1"/>
  <c r="BSG23" i="72" s="1"/>
  <c r="BSG24" i="72" s="1"/>
  <c r="BSG25" i="72" s="1"/>
  <c r="BSG26" i="72" s="1"/>
  <c r="BSG27" i="72" s="1"/>
  <c r="BSG28" i="72" s="1"/>
  <c r="BSG29" i="72" s="1"/>
  <c r="BSG30" i="72" s="1"/>
  <c r="BSG31" i="72" s="1"/>
  <c r="BSG32" i="72" s="1"/>
  <c r="BSG33" i="72" s="1"/>
  <c r="BSG34" i="72" s="1"/>
  <c r="BSG35" i="72" s="1"/>
  <c r="BSG36" i="72" s="1"/>
  <c r="BSG37" i="72" s="1"/>
  <c r="BSG38" i="72" s="1"/>
  <c r="BSG39" i="72" s="1"/>
  <c r="BSG40" i="72" s="1"/>
  <c r="BSG41" i="72" s="1"/>
  <c r="BSG42" i="72" s="1"/>
  <c r="BSG43" i="72" s="1"/>
  <c r="BRZ6" i="72"/>
  <c r="BRZ7" i="72" s="1"/>
  <c r="BRZ8" i="72" s="1"/>
  <c r="BRZ9" i="72" s="1"/>
  <c r="BRZ10" i="72" s="1"/>
  <c r="BRZ11" i="72" s="1"/>
  <c r="BRZ12" i="72" s="1"/>
  <c r="BRZ13" i="72" s="1"/>
  <c r="BRZ14" i="72" s="1"/>
  <c r="BRZ15" i="72" s="1"/>
  <c r="BRZ16" i="72" s="1"/>
  <c r="BRZ17" i="72" s="1"/>
  <c r="BRZ18" i="72" s="1"/>
  <c r="BRZ19" i="72" s="1"/>
  <c r="BRZ20" i="72" s="1"/>
  <c r="BRZ21" i="72" s="1"/>
  <c r="BRZ22" i="72" s="1"/>
  <c r="BRZ23" i="72" s="1"/>
  <c r="BRZ24" i="72" s="1"/>
  <c r="BRZ25" i="72" s="1"/>
  <c r="BRZ26" i="72" s="1"/>
  <c r="BRZ27" i="72" s="1"/>
  <c r="BRZ28" i="72" s="1"/>
  <c r="BRZ29" i="72" s="1"/>
  <c r="BRZ30" i="72" s="1"/>
  <c r="BRZ31" i="72" s="1"/>
  <c r="BRZ32" i="72" s="1"/>
  <c r="BRZ33" i="72" s="1"/>
  <c r="BRZ34" i="72" s="1"/>
  <c r="BRZ35" i="72" s="1"/>
  <c r="BRZ36" i="72" s="1"/>
  <c r="BRZ37" i="72" s="1"/>
  <c r="BRZ38" i="72" s="1"/>
  <c r="BRZ39" i="72" s="1"/>
  <c r="BRZ40" i="72" s="1"/>
  <c r="BRZ41" i="72" s="1"/>
  <c r="BRZ42" i="72" s="1"/>
  <c r="BRZ43" i="72" s="1"/>
  <c r="BRS6" i="72"/>
  <c r="BRS7" i="72" s="1"/>
  <c r="BRS8" i="72" s="1"/>
  <c r="BRS9" i="72" s="1"/>
  <c r="BRS10" i="72" s="1"/>
  <c r="BRS11" i="72" s="1"/>
  <c r="BRS12" i="72" s="1"/>
  <c r="BRS13" i="72" s="1"/>
  <c r="BRS14" i="72" s="1"/>
  <c r="BRS15" i="72" s="1"/>
  <c r="BRS16" i="72" s="1"/>
  <c r="BRS17" i="72" s="1"/>
  <c r="BRS18" i="72" s="1"/>
  <c r="BRS19" i="72" s="1"/>
  <c r="BRS20" i="72" s="1"/>
  <c r="BRS21" i="72" s="1"/>
  <c r="BRS22" i="72" s="1"/>
  <c r="BRS23" i="72" s="1"/>
  <c r="BRS24" i="72" s="1"/>
  <c r="BRS25" i="72" s="1"/>
  <c r="BRS26" i="72" s="1"/>
  <c r="BRS27" i="72" s="1"/>
  <c r="BRS28" i="72" s="1"/>
  <c r="BRS29" i="72" s="1"/>
  <c r="BRS30" i="72" s="1"/>
  <c r="BRS31" i="72" s="1"/>
  <c r="BRS32" i="72" s="1"/>
  <c r="BRS33" i="72" s="1"/>
  <c r="BRS34" i="72" s="1"/>
  <c r="BRS35" i="72" s="1"/>
  <c r="BRS36" i="72" s="1"/>
  <c r="BRS37" i="72" s="1"/>
  <c r="BRS38" i="72" s="1"/>
  <c r="BRS39" i="72" s="1"/>
  <c r="BRS40" i="72" s="1"/>
  <c r="BRS41" i="72" s="1"/>
  <c r="BRS42" i="72" s="1"/>
  <c r="BRS43" i="72" s="1"/>
  <c r="BRK6" i="72"/>
  <c r="BRK7" i="72" s="1"/>
  <c r="BRK8" i="72" s="1"/>
  <c r="BRK9" i="72" s="1"/>
  <c r="BRK10" i="72" s="1"/>
  <c r="BRK11" i="72" s="1"/>
  <c r="BRK12" i="72" s="1"/>
  <c r="BRK13" i="72" s="1"/>
  <c r="BRK14" i="72" s="1"/>
  <c r="BRK15" i="72" s="1"/>
  <c r="BRK16" i="72" s="1"/>
  <c r="BRK17" i="72" s="1"/>
  <c r="BRK18" i="72" s="1"/>
  <c r="BRK19" i="72" s="1"/>
  <c r="BRK20" i="72" s="1"/>
  <c r="BRK21" i="72" s="1"/>
  <c r="BRK22" i="72" s="1"/>
  <c r="BRK23" i="72" s="1"/>
  <c r="BRK24" i="72" s="1"/>
  <c r="BRK25" i="72" s="1"/>
  <c r="BRK26" i="72" s="1"/>
  <c r="BRK27" i="72" s="1"/>
  <c r="BRK28" i="72" s="1"/>
  <c r="BRK29" i="72" s="1"/>
  <c r="BRK30" i="72" s="1"/>
  <c r="BRK31" i="72" s="1"/>
  <c r="BRK32" i="72" s="1"/>
  <c r="BRK33" i="72" s="1"/>
  <c r="BRK34" i="72" s="1"/>
  <c r="BRK35" i="72" s="1"/>
  <c r="BRK36" i="72" s="1"/>
  <c r="BRK37" i="72" s="1"/>
  <c r="BRK38" i="72" s="1"/>
  <c r="BRK39" i="72" s="1"/>
  <c r="BRK40" i="72" s="1"/>
  <c r="BRK41" i="72" s="1"/>
  <c r="BRK42" i="72" s="1"/>
  <c r="BRK43" i="72" s="1"/>
  <c r="BQW6" i="72"/>
  <c r="BQW7" i="72" s="1"/>
  <c r="BQW8" i="72" s="1"/>
  <c r="BQW9" i="72" s="1"/>
  <c r="BQW10" i="72" s="1"/>
  <c r="BQW11" i="72" s="1"/>
  <c r="BQW12" i="72" s="1"/>
  <c r="BQW13" i="72" s="1"/>
  <c r="BQW14" i="72" s="1"/>
  <c r="BQW15" i="72" s="1"/>
  <c r="BQW16" i="72" s="1"/>
  <c r="BQW17" i="72" s="1"/>
  <c r="BQW18" i="72" s="1"/>
  <c r="BQW19" i="72" s="1"/>
  <c r="BQW20" i="72" s="1"/>
  <c r="BQW21" i="72" s="1"/>
  <c r="BQW22" i="72" s="1"/>
  <c r="BQW23" i="72" s="1"/>
  <c r="BQW24" i="72" s="1"/>
  <c r="BQW25" i="72" s="1"/>
  <c r="BQW26" i="72" s="1"/>
  <c r="BQW27" i="72" s="1"/>
  <c r="BQW28" i="72" s="1"/>
  <c r="BQW29" i="72" s="1"/>
  <c r="BQW30" i="72" s="1"/>
  <c r="BQW31" i="72" s="1"/>
  <c r="BQW32" i="72" s="1"/>
  <c r="BQW33" i="72" s="1"/>
  <c r="BQW34" i="72" s="1"/>
  <c r="BQW35" i="72" s="1"/>
  <c r="BQW36" i="72" s="1"/>
  <c r="BQW37" i="72" s="1"/>
  <c r="BQW38" i="72" s="1"/>
  <c r="BQW39" i="72" s="1"/>
  <c r="BQW40" i="72" s="1"/>
  <c r="BQW41" i="72" s="1"/>
  <c r="BQW42" i="72" s="1"/>
  <c r="BQW43" i="72" s="1"/>
  <c r="BQW44" i="72" s="1"/>
  <c r="BQW45" i="72" s="1"/>
  <c r="BQW46" i="72" s="1"/>
  <c r="BQW47" i="72" s="1"/>
  <c r="BQW48" i="72" s="1"/>
  <c r="BQW49" i="72" s="1"/>
  <c r="BQW50" i="72" s="1"/>
  <c r="BQW51" i="72" s="1"/>
  <c r="BQW52" i="72" s="1"/>
  <c r="BQW53" i="72" s="1"/>
  <c r="BQW54" i="72" s="1"/>
  <c r="BQW55" i="72" s="1"/>
  <c r="BQW56" i="72" s="1"/>
  <c r="BQW57" i="72" s="1"/>
  <c r="BQW58" i="72" s="1"/>
  <c r="BQW59" i="72" s="1"/>
  <c r="BQW60" i="72" s="1"/>
  <c r="BQW61" i="72" s="1"/>
  <c r="BQW62" i="72" s="1"/>
  <c r="BQW63" i="72" s="1"/>
  <c r="BQW64" i="72" s="1"/>
  <c r="BQW65" i="72" s="1"/>
  <c r="BQW66" i="72" s="1"/>
  <c r="BQW67" i="72" s="1"/>
  <c r="BQW68" i="72" s="1"/>
  <c r="BQW69" i="72" s="1"/>
  <c r="BQW70" i="72" s="1"/>
  <c r="BQW71" i="72" s="1"/>
  <c r="BQW72" i="72" s="1"/>
  <c r="BQW73" i="72" s="1"/>
  <c r="BQW74" i="72" s="1"/>
  <c r="BQW75" i="72" s="1"/>
  <c r="BQW76" i="72" s="1"/>
  <c r="BQW77" i="72" s="1"/>
  <c r="BQW78" i="72" s="1"/>
  <c r="BQW79" i="72" s="1"/>
  <c r="BQW80" i="72" s="1"/>
  <c r="BRD6" i="72" s="1"/>
  <c r="BRD7" i="72" s="1"/>
  <c r="BRD8" i="72" s="1"/>
  <c r="BRD9" i="72" s="1"/>
  <c r="BRD10" i="72" s="1"/>
  <c r="BRD11" i="72" s="1"/>
  <c r="BRD12" i="72" s="1"/>
  <c r="BRD13" i="72" s="1"/>
  <c r="BRD14" i="72" s="1"/>
  <c r="BRD15" i="72" s="1"/>
  <c r="BRD16" i="72" s="1"/>
  <c r="BRD17" i="72" s="1"/>
  <c r="BRD18" i="72" s="1"/>
  <c r="BRD19" i="72" s="1"/>
  <c r="BRD20" i="72" s="1"/>
  <c r="BRD21" i="72" s="1"/>
  <c r="BRD22" i="72" s="1"/>
  <c r="BRD23" i="72" s="1"/>
  <c r="BRD24" i="72" s="1"/>
  <c r="BRD25" i="72" s="1"/>
  <c r="BRD26" i="72" s="1"/>
  <c r="BRD27" i="72" s="1"/>
  <c r="BRD28" i="72" s="1"/>
  <c r="BRD29" i="72" s="1"/>
  <c r="BRD30" i="72" s="1"/>
  <c r="BRD31" i="72" s="1"/>
  <c r="BRD32" i="72" s="1"/>
  <c r="BRD33" i="72" s="1"/>
  <c r="BRD34" i="72" s="1"/>
  <c r="BRD35" i="72" s="1"/>
  <c r="BRD36" i="72" s="1"/>
  <c r="BRD37" i="72" s="1"/>
  <c r="BRD38" i="72" s="1"/>
  <c r="BRD39" i="72" s="1"/>
  <c r="BRD40" i="72" s="1"/>
  <c r="BRD41" i="72" s="1"/>
  <c r="BRD42" i="72" s="1"/>
  <c r="BRD43" i="72" s="1"/>
  <c r="BRD44" i="72" s="1"/>
  <c r="BRD45" i="72" s="1"/>
  <c r="BRD46" i="72" s="1"/>
  <c r="BRD47" i="72" s="1"/>
  <c r="BRD48" i="72" s="1"/>
  <c r="BRD49" i="72" s="1"/>
  <c r="BRD50" i="72" s="1"/>
  <c r="BRD51" i="72" s="1"/>
  <c r="BRD52" i="72" s="1"/>
  <c r="BRD53" i="72" s="1"/>
  <c r="BRD54" i="72" s="1"/>
  <c r="BRD55" i="72" s="1"/>
  <c r="BRD56" i="72" s="1"/>
  <c r="BRD57" i="72" s="1"/>
  <c r="BRD58" i="72" s="1"/>
  <c r="BRD59" i="72" s="1"/>
  <c r="BRD60" i="72" s="1"/>
  <c r="BRD61" i="72" s="1"/>
  <c r="BRD62" i="72" s="1"/>
  <c r="BRD63" i="72" s="1"/>
  <c r="BRD64" i="72" s="1"/>
  <c r="BRD65" i="72" s="1"/>
  <c r="BRD66" i="72" s="1"/>
  <c r="BRD67" i="72" s="1"/>
  <c r="BRD68" i="72" s="1"/>
  <c r="BRD69" i="72" s="1"/>
  <c r="BRD70" i="72" s="1"/>
  <c r="BRD71" i="72" s="1"/>
  <c r="BRD72" i="72" s="1"/>
  <c r="BRD73" i="72" s="1"/>
  <c r="BRD74" i="72" s="1"/>
  <c r="BRD75" i="72" s="1"/>
  <c r="BRD76" i="72" s="1"/>
  <c r="BRD77" i="72" s="1"/>
  <c r="BRD78" i="72" s="1"/>
  <c r="BRD79" i="72" s="1"/>
  <c r="BRD80" i="72" s="1"/>
  <c r="BQP6" i="72"/>
  <c r="BQP7" i="72" s="1"/>
  <c r="BQP8" i="72" s="1"/>
  <c r="BQP9" i="72" s="1"/>
  <c r="BQP10" i="72" s="1"/>
  <c r="BQP11" i="72" s="1"/>
  <c r="BQP12" i="72" s="1"/>
  <c r="BQP13" i="72" s="1"/>
  <c r="BQP14" i="72" s="1"/>
  <c r="BQP15" i="72" s="1"/>
  <c r="BQP16" i="72" s="1"/>
  <c r="BQP17" i="72" s="1"/>
  <c r="BQP18" i="72" s="1"/>
  <c r="BQP19" i="72" s="1"/>
  <c r="BQP20" i="72" s="1"/>
  <c r="BQP21" i="72" s="1"/>
  <c r="BQP22" i="72" s="1"/>
  <c r="BQP23" i="72" s="1"/>
  <c r="BQP24" i="72" s="1"/>
  <c r="BQP25" i="72" s="1"/>
  <c r="BQP26" i="72" s="1"/>
  <c r="BQP27" i="72" s="1"/>
  <c r="BQP28" i="72" s="1"/>
  <c r="BQP29" i="72" s="1"/>
  <c r="BQP30" i="72" s="1"/>
  <c r="BQP31" i="72" s="1"/>
  <c r="BQP32" i="72" s="1"/>
  <c r="BQP33" i="72" s="1"/>
  <c r="BQP34" i="72" s="1"/>
  <c r="BQP35" i="72" s="1"/>
  <c r="BQP36" i="72" s="1"/>
  <c r="BQP37" i="72" s="1"/>
  <c r="BQP38" i="72" s="1"/>
  <c r="BQP39" i="72" s="1"/>
  <c r="BQP40" i="72" s="1"/>
  <c r="BQP41" i="72" s="1"/>
  <c r="BQP42" i="72" s="1"/>
  <c r="BQP43" i="72" s="1"/>
  <c r="BQP44" i="72" s="1"/>
  <c r="BQP45" i="72" s="1"/>
  <c r="BQP46" i="72" s="1"/>
  <c r="BQP47" i="72" s="1"/>
  <c r="BQP48" i="72" s="1"/>
  <c r="BQP49" i="72" s="1"/>
  <c r="BQP50" i="72" s="1"/>
  <c r="BQP51" i="72" s="1"/>
  <c r="BQP52" i="72" s="1"/>
  <c r="BQP53" i="72" s="1"/>
  <c r="BQP54" i="72" s="1"/>
  <c r="BQP55" i="72" s="1"/>
  <c r="BQP56" i="72" s="1"/>
  <c r="BQP57" i="72" s="1"/>
  <c r="BQP58" i="72" s="1"/>
  <c r="BQP59" i="72" s="1"/>
  <c r="BQP60" i="72" s="1"/>
  <c r="BQI6" i="72"/>
  <c r="BQI7" i="72" s="1"/>
  <c r="BQI8" i="72" s="1"/>
  <c r="BQI9" i="72" s="1"/>
  <c r="BQI10" i="72" s="1"/>
  <c r="BQI11" i="72" s="1"/>
  <c r="BQI12" i="72" s="1"/>
  <c r="BQI13" i="72" s="1"/>
  <c r="BQI14" i="72" s="1"/>
  <c r="BQI15" i="72" s="1"/>
  <c r="BQI16" i="72" s="1"/>
  <c r="BQI17" i="72" s="1"/>
  <c r="BQI18" i="72" s="1"/>
  <c r="BQI19" i="72" s="1"/>
  <c r="BQI20" i="72" s="1"/>
  <c r="BQI21" i="72" s="1"/>
  <c r="BQI22" i="72" s="1"/>
  <c r="BQI23" i="72" s="1"/>
  <c r="BQI24" i="72" s="1"/>
  <c r="BQI25" i="72" s="1"/>
  <c r="BQI26" i="72" s="1"/>
  <c r="BQI27" i="72" s="1"/>
  <c r="BQI28" i="72" s="1"/>
  <c r="BQI29" i="72" s="1"/>
  <c r="BQI30" i="72" s="1"/>
  <c r="BQI31" i="72" s="1"/>
  <c r="BQI32" i="72" s="1"/>
  <c r="BQI33" i="72" s="1"/>
  <c r="BQI34" i="72" s="1"/>
  <c r="BQI35" i="72" s="1"/>
  <c r="BQI36" i="72" s="1"/>
  <c r="BQI37" i="72" s="1"/>
  <c r="BQI38" i="72" s="1"/>
  <c r="BQI39" i="72" s="1"/>
  <c r="BQI40" i="72" s="1"/>
  <c r="BQI41" i="72" s="1"/>
  <c r="BQI42" i="72" s="1"/>
  <c r="BQI43" i="72" s="1"/>
  <c r="BQA6" i="72"/>
  <c r="BQA7" i="72" s="1"/>
  <c r="BQA8" i="72" s="1"/>
  <c r="BQA9" i="72" s="1"/>
  <c r="BQA10" i="72" s="1"/>
  <c r="BQA11" i="72" s="1"/>
  <c r="BQA12" i="72" s="1"/>
  <c r="BQA13" i="72" s="1"/>
  <c r="BQA14" i="72" s="1"/>
  <c r="BQA15" i="72" s="1"/>
  <c r="BQA16" i="72" s="1"/>
  <c r="BQA17" i="72" s="1"/>
  <c r="BQA18" i="72" s="1"/>
  <c r="BQA19" i="72" s="1"/>
  <c r="BQA20" i="72" s="1"/>
  <c r="BQA21" i="72" s="1"/>
  <c r="BQA22" i="72" s="1"/>
  <c r="BQA23" i="72" s="1"/>
  <c r="BQA24" i="72" s="1"/>
  <c r="BQA25" i="72" s="1"/>
  <c r="BQA26" i="72" s="1"/>
  <c r="BQA27" i="72" s="1"/>
  <c r="BQA28" i="72" s="1"/>
  <c r="BQA29" i="72" s="1"/>
  <c r="BQA30" i="72" s="1"/>
  <c r="BQA31" i="72" s="1"/>
  <c r="BQA32" i="72" s="1"/>
  <c r="BQA33" i="72" s="1"/>
  <c r="BQA34" i="72" s="1"/>
  <c r="BQA35" i="72" s="1"/>
  <c r="BQA36" i="72" s="1"/>
  <c r="BQA37" i="72" s="1"/>
  <c r="BQA38" i="72" s="1"/>
  <c r="BQA39" i="72" s="1"/>
  <c r="BQA40" i="72" s="1"/>
  <c r="BQA41" i="72" s="1"/>
  <c r="BQA42" i="72" s="1"/>
  <c r="BQA43" i="72" s="1"/>
  <c r="BPT6" i="72"/>
  <c r="BPT7" i="72" s="1"/>
  <c r="BPT8" i="72" s="1"/>
  <c r="BPT9" i="72" s="1"/>
  <c r="BPT10" i="72" s="1"/>
  <c r="BPT11" i="72" s="1"/>
  <c r="BPT12" i="72" s="1"/>
  <c r="BPT13" i="72" s="1"/>
  <c r="BPT14" i="72" s="1"/>
  <c r="BPT15" i="72" s="1"/>
  <c r="BPT16" i="72" s="1"/>
  <c r="BPT17" i="72" s="1"/>
  <c r="BPT18" i="72" s="1"/>
  <c r="BPT19" i="72" s="1"/>
  <c r="BPT20" i="72" s="1"/>
  <c r="BPT21" i="72" s="1"/>
  <c r="BPT22" i="72" s="1"/>
  <c r="BPT23" i="72" s="1"/>
  <c r="BPT24" i="72" s="1"/>
  <c r="BPT25" i="72" s="1"/>
  <c r="BPT26" i="72" s="1"/>
  <c r="BPT27" i="72" s="1"/>
  <c r="BPT28" i="72" s="1"/>
  <c r="BPT29" i="72" s="1"/>
  <c r="BPT30" i="72" s="1"/>
  <c r="BPT31" i="72" s="1"/>
  <c r="BPT32" i="72" s="1"/>
  <c r="BPT33" i="72" s="1"/>
  <c r="BPT34" i="72" s="1"/>
  <c r="BPT35" i="72" s="1"/>
  <c r="BPT36" i="72" s="1"/>
  <c r="BPT37" i="72" s="1"/>
  <c r="BPT38" i="72" s="1"/>
  <c r="BPT39" i="72" s="1"/>
  <c r="BPT40" i="72" s="1"/>
  <c r="BPT41" i="72" s="1"/>
  <c r="BPT42" i="72" s="1"/>
  <c r="BPT43" i="72" s="1"/>
  <c r="BPM6" i="72"/>
  <c r="BPM7" i="72" s="1"/>
  <c r="BPM8" i="72" s="1"/>
  <c r="BPM9" i="72" s="1"/>
  <c r="BPM10" i="72" s="1"/>
  <c r="BPM11" i="72" s="1"/>
  <c r="BPM12" i="72" s="1"/>
  <c r="BPM13" i="72" s="1"/>
  <c r="BPM14" i="72" s="1"/>
  <c r="BPM15" i="72" s="1"/>
  <c r="BPM16" i="72" s="1"/>
  <c r="BPM17" i="72" s="1"/>
  <c r="BPM18" i="72" s="1"/>
  <c r="BPM19" i="72" s="1"/>
  <c r="BPM20" i="72" s="1"/>
  <c r="BPM21" i="72" s="1"/>
  <c r="BPM22" i="72" s="1"/>
  <c r="BPM23" i="72" s="1"/>
  <c r="BPM24" i="72" s="1"/>
  <c r="BPM25" i="72" s="1"/>
  <c r="BPM26" i="72" s="1"/>
  <c r="BPM27" i="72" s="1"/>
  <c r="BPM28" i="72" s="1"/>
  <c r="BPM29" i="72" s="1"/>
  <c r="BPM30" i="72" s="1"/>
  <c r="BPM31" i="72" s="1"/>
  <c r="BPM32" i="72" s="1"/>
  <c r="BPM33" i="72" s="1"/>
  <c r="BPM34" i="72" s="1"/>
  <c r="BPM35" i="72" s="1"/>
  <c r="BPM36" i="72" s="1"/>
  <c r="BPM37" i="72" s="1"/>
  <c r="BPM38" i="72" s="1"/>
  <c r="BPM39" i="72" s="1"/>
  <c r="BPM40" i="72" s="1"/>
  <c r="BPM41" i="72" s="1"/>
  <c r="BPM42" i="72" s="1"/>
  <c r="BPM43" i="72" s="1"/>
  <c r="BPF6" i="72"/>
  <c r="BPF7" i="72" s="1"/>
  <c r="BPF8" i="72" s="1"/>
  <c r="BPF9" i="72" s="1"/>
  <c r="BPF10" i="72" s="1"/>
  <c r="BPF11" i="72" s="1"/>
  <c r="BPF12" i="72" s="1"/>
  <c r="BPF13" i="72" s="1"/>
  <c r="BPF14" i="72" s="1"/>
  <c r="BPF15" i="72" s="1"/>
  <c r="BPF16" i="72" s="1"/>
  <c r="BPF17" i="72" s="1"/>
  <c r="BPF18" i="72" s="1"/>
  <c r="BPF19" i="72" s="1"/>
  <c r="BPF20" i="72" s="1"/>
  <c r="BPF21" i="72" s="1"/>
  <c r="BPF22" i="72" s="1"/>
  <c r="BPF23" i="72" s="1"/>
  <c r="BPF24" i="72" s="1"/>
  <c r="BPF25" i="72" s="1"/>
  <c r="BPF26" i="72" s="1"/>
  <c r="BPF27" i="72" s="1"/>
  <c r="BPF28" i="72" s="1"/>
  <c r="BPF29" i="72" s="1"/>
  <c r="BPF30" i="72" s="1"/>
  <c r="BPF31" i="72" s="1"/>
  <c r="BPF32" i="72" s="1"/>
  <c r="BPF33" i="72" s="1"/>
  <c r="BPF34" i="72" s="1"/>
  <c r="BPF35" i="72" s="1"/>
  <c r="BPF36" i="72" s="1"/>
  <c r="BPF37" i="72" s="1"/>
  <c r="BPF38" i="72" s="1"/>
  <c r="BPF39" i="72" s="1"/>
  <c r="BPF40" i="72" s="1"/>
  <c r="BPF41" i="72" s="1"/>
  <c r="BPF42" i="72" s="1"/>
  <c r="BPF43" i="72" s="1"/>
  <c r="BOY6" i="72"/>
  <c r="BOY7" i="72" s="1"/>
  <c r="BOY8" i="72" s="1"/>
  <c r="BOY9" i="72" s="1"/>
  <c r="BOY10" i="72" s="1"/>
  <c r="BOY11" i="72" s="1"/>
  <c r="BOY12" i="72" s="1"/>
  <c r="BOY13" i="72" s="1"/>
  <c r="BOY14" i="72" s="1"/>
  <c r="BOY15" i="72" s="1"/>
  <c r="BOY16" i="72" s="1"/>
  <c r="BOY17" i="72" s="1"/>
  <c r="BOY18" i="72" s="1"/>
  <c r="BOY19" i="72" s="1"/>
  <c r="BOY20" i="72" s="1"/>
  <c r="BOY21" i="72" s="1"/>
  <c r="BOY22" i="72" s="1"/>
  <c r="BOY23" i="72" s="1"/>
  <c r="BOY24" i="72" s="1"/>
  <c r="BOY25" i="72" s="1"/>
  <c r="BOY26" i="72" s="1"/>
  <c r="BOY27" i="72" s="1"/>
  <c r="BOY28" i="72" s="1"/>
  <c r="BOY29" i="72" s="1"/>
  <c r="BOY30" i="72" s="1"/>
  <c r="BOY31" i="72" s="1"/>
  <c r="BOY32" i="72" s="1"/>
  <c r="BOY33" i="72" s="1"/>
  <c r="BOY34" i="72" s="1"/>
  <c r="BOY35" i="72" s="1"/>
  <c r="BOY36" i="72" s="1"/>
  <c r="BOY37" i="72" s="1"/>
  <c r="BOY38" i="72" s="1"/>
  <c r="BOY39" i="72" s="1"/>
  <c r="BOY40" i="72" s="1"/>
  <c r="BOY41" i="72" s="1"/>
  <c r="BOY42" i="72" s="1"/>
  <c r="BOY43" i="72" s="1"/>
  <c r="BOR6" i="72"/>
  <c r="BOR7" i="72" s="1"/>
  <c r="BOR8" i="72" s="1"/>
  <c r="BOR9" i="72" s="1"/>
  <c r="BOR10" i="72" s="1"/>
  <c r="BOR11" i="72" s="1"/>
  <c r="BOR12" i="72" s="1"/>
  <c r="BOR13" i="72" s="1"/>
  <c r="BOR14" i="72" s="1"/>
  <c r="BOR15" i="72" s="1"/>
  <c r="BOR16" i="72" s="1"/>
  <c r="BOR17" i="72" s="1"/>
  <c r="BOR18" i="72" s="1"/>
  <c r="BOR19" i="72" s="1"/>
  <c r="BOR20" i="72" s="1"/>
  <c r="BOR21" i="72" s="1"/>
  <c r="BOR22" i="72" s="1"/>
  <c r="BOR23" i="72" s="1"/>
  <c r="BOR24" i="72" s="1"/>
  <c r="BOR25" i="72" s="1"/>
  <c r="BOR26" i="72" s="1"/>
  <c r="BOR27" i="72" s="1"/>
  <c r="BOR28" i="72" s="1"/>
  <c r="BOR29" i="72" s="1"/>
  <c r="BOR30" i="72" s="1"/>
  <c r="BOR31" i="72" s="1"/>
  <c r="BOR32" i="72" s="1"/>
  <c r="BOR33" i="72" s="1"/>
  <c r="BOR34" i="72" s="1"/>
  <c r="BOR35" i="72" s="1"/>
  <c r="BOR36" i="72" s="1"/>
  <c r="BOR37" i="72" s="1"/>
  <c r="BOR38" i="72" s="1"/>
  <c r="BOR39" i="72" s="1"/>
  <c r="BOR40" i="72" s="1"/>
  <c r="BOR41" i="72" s="1"/>
  <c r="BOR42" i="72" s="1"/>
  <c r="BOR43" i="72" s="1"/>
  <c r="BOK6" i="72"/>
  <c r="BOK7" i="72" s="1"/>
  <c r="BOK8" i="72" s="1"/>
  <c r="BOK9" i="72" s="1"/>
  <c r="BOK10" i="72" s="1"/>
  <c r="BOK11" i="72" s="1"/>
  <c r="BOK12" i="72" s="1"/>
  <c r="BOK13" i="72" s="1"/>
  <c r="BOK14" i="72" s="1"/>
  <c r="BOK15" i="72" s="1"/>
  <c r="BOK16" i="72" s="1"/>
  <c r="BOK17" i="72" s="1"/>
  <c r="BOK18" i="72" s="1"/>
  <c r="BOK19" i="72" s="1"/>
  <c r="BOK20" i="72" s="1"/>
  <c r="BOK21" i="72" s="1"/>
  <c r="BOK22" i="72" s="1"/>
  <c r="BOK23" i="72" s="1"/>
  <c r="BOK24" i="72" s="1"/>
  <c r="BOK25" i="72" s="1"/>
  <c r="BOK26" i="72" s="1"/>
  <c r="BOK27" i="72" s="1"/>
  <c r="BOK28" i="72" s="1"/>
  <c r="BOK29" i="72" s="1"/>
  <c r="BOK30" i="72" s="1"/>
  <c r="BOK31" i="72" s="1"/>
  <c r="BOK32" i="72" s="1"/>
  <c r="BOK33" i="72" s="1"/>
  <c r="BOK34" i="72" s="1"/>
  <c r="BOK35" i="72" s="1"/>
  <c r="BOK36" i="72" s="1"/>
  <c r="BOK37" i="72" s="1"/>
  <c r="BOK38" i="72" s="1"/>
  <c r="BOK39" i="72" s="1"/>
  <c r="BOK40" i="72" s="1"/>
  <c r="BOK41" i="72" s="1"/>
  <c r="BOK42" i="72" s="1"/>
  <c r="BOK43" i="72" s="1"/>
  <c r="BOD6" i="72"/>
  <c r="BOD7" i="72" s="1"/>
  <c r="BOD8" i="72" s="1"/>
  <c r="BOD9" i="72" s="1"/>
  <c r="BOD10" i="72" s="1"/>
  <c r="BOD11" i="72" s="1"/>
  <c r="BOD12" i="72" s="1"/>
  <c r="BOD13" i="72" s="1"/>
  <c r="BOD14" i="72" s="1"/>
  <c r="BOD15" i="72" s="1"/>
  <c r="BOD16" i="72" s="1"/>
  <c r="BOD17" i="72" s="1"/>
  <c r="BOD18" i="72" s="1"/>
  <c r="BOD19" i="72" s="1"/>
  <c r="BOD20" i="72" s="1"/>
  <c r="BOD21" i="72" s="1"/>
  <c r="BOD22" i="72" s="1"/>
  <c r="BOD23" i="72" s="1"/>
  <c r="BOD24" i="72" s="1"/>
  <c r="BOD25" i="72" s="1"/>
  <c r="BOD26" i="72" s="1"/>
  <c r="BOD27" i="72" s="1"/>
  <c r="BOD28" i="72" s="1"/>
  <c r="BOD29" i="72" s="1"/>
  <c r="BOD30" i="72" s="1"/>
  <c r="BOD31" i="72" s="1"/>
  <c r="BOD32" i="72" s="1"/>
  <c r="BOD33" i="72" s="1"/>
  <c r="BOD34" i="72" s="1"/>
  <c r="BOD35" i="72" s="1"/>
  <c r="BOD36" i="72" s="1"/>
  <c r="BOD37" i="72" s="1"/>
  <c r="BOD38" i="72" s="1"/>
  <c r="BOD39" i="72" s="1"/>
  <c r="BOD40" i="72" s="1"/>
  <c r="BOD41" i="72" s="1"/>
  <c r="BOD42" i="72" s="1"/>
  <c r="BOD43" i="72" s="1"/>
  <c r="BNW6" i="72"/>
  <c r="BNW7" i="72" s="1"/>
  <c r="BNW8" i="72" s="1"/>
  <c r="BNW9" i="72" s="1"/>
  <c r="BNW10" i="72" s="1"/>
  <c r="BNW11" i="72" s="1"/>
  <c r="BNW12" i="72" s="1"/>
  <c r="BNW13" i="72" s="1"/>
  <c r="BNW14" i="72" s="1"/>
  <c r="BNW15" i="72" s="1"/>
  <c r="BNW16" i="72" s="1"/>
  <c r="BNW17" i="72" s="1"/>
  <c r="BNW18" i="72" s="1"/>
  <c r="BNW19" i="72" s="1"/>
  <c r="BNW20" i="72" s="1"/>
  <c r="BNW21" i="72" s="1"/>
  <c r="BNW22" i="72" s="1"/>
  <c r="BNW23" i="72" s="1"/>
  <c r="BNW24" i="72" s="1"/>
  <c r="BNW25" i="72" s="1"/>
  <c r="BNW26" i="72" s="1"/>
  <c r="BNW27" i="72" s="1"/>
  <c r="BNW28" i="72" s="1"/>
  <c r="BNW29" i="72" s="1"/>
  <c r="BNW30" i="72" s="1"/>
  <c r="BNW31" i="72" s="1"/>
  <c r="BNW32" i="72" s="1"/>
  <c r="BNW33" i="72" s="1"/>
  <c r="BNW34" i="72" s="1"/>
  <c r="BNW35" i="72" s="1"/>
  <c r="BNW36" i="72" s="1"/>
  <c r="BNW37" i="72" s="1"/>
  <c r="BNW38" i="72" s="1"/>
  <c r="BNW39" i="72" s="1"/>
  <c r="BNW40" i="72" s="1"/>
  <c r="BNW41" i="72" s="1"/>
  <c r="BNW42" i="72" s="1"/>
  <c r="BNW43" i="72" s="1"/>
  <c r="BNO6" i="72"/>
  <c r="BNO7" i="72" s="1"/>
  <c r="BNO8" i="72" s="1"/>
  <c r="BNO9" i="72" s="1"/>
  <c r="BNO10" i="72" s="1"/>
  <c r="BNO11" i="72" s="1"/>
  <c r="BNO12" i="72" s="1"/>
  <c r="BNO13" i="72" s="1"/>
  <c r="BNO14" i="72" s="1"/>
  <c r="BNO15" i="72" s="1"/>
  <c r="BNO16" i="72" s="1"/>
  <c r="BNO17" i="72" s="1"/>
  <c r="BNO18" i="72" s="1"/>
  <c r="BNO19" i="72" s="1"/>
  <c r="BNO20" i="72" s="1"/>
  <c r="BNO21" i="72" s="1"/>
  <c r="BNO22" i="72" s="1"/>
  <c r="BNO23" i="72" s="1"/>
  <c r="BNO24" i="72" s="1"/>
  <c r="BNO25" i="72" s="1"/>
  <c r="BNO26" i="72" s="1"/>
  <c r="BNO27" i="72" s="1"/>
  <c r="BNO28" i="72" s="1"/>
  <c r="BNO29" i="72" s="1"/>
  <c r="BNO30" i="72" s="1"/>
  <c r="BNO31" i="72" s="1"/>
  <c r="BNO32" i="72" s="1"/>
  <c r="BNO33" i="72" s="1"/>
  <c r="BNO34" i="72" s="1"/>
  <c r="BNO35" i="72" s="1"/>
  <c r="BNO36" i="72" s="1"/>
  <c r="BNO37" i="72" s="1"/>
  <c r="BNO38" i="72" s="1"/>
  <c r="BNO39" i="72" s="1"/>
  <c r="BNO40" i="72" s="1"/>
  <c r="BNO41" i="72" s="1"/>
  <c r="BNO42" i="72" s="1"/>
  <c r="BNO43" i="72" s="1"/>
  <c r="BNH6" i="72"/>
  <c r="BNH7" i="72" s="1"/>
  <c r="BNH8" i="72" s="1"/>
  <c r="BNH9" i="72" s="1"/>
  <c r="BNH10" i="72" s="1"/>
  <c r="BNH11" i="72" s="1"/>
  <c r="BNH12" i="72" s="1"/>
  <c r="BNH13" i="72" s="1"/>
  <c r="BNH14" i="72" s="1"/>
  <c r="BNH15" i="72" s="1"/>
  <c r="BNH16" i="72" s="1"/>
  <c r="BNH17" i="72" s="1"/>
  <c r="BNH18" i="72" s="1"/>
  <c r="BNH19" i="72" s="1"/>
  <c r="BNH20" i="72" s="1"/>
  <c r="BNH21" i="72" s="1"/>
  <c r="BNH22" i="72" s="1"/>
  <c r="BNH23" i="72" s="1"/>
  <c r="BNH24" i="72" s="1"/>
  <c r="BNH25" i="72" s="1"/>
  <c r="BNH26" i="72" s="1"/>
  <c r="BNH27" i="72" s="1"/>
  <c r="BNH28" i="72" s="1"/>
  <c r="BNH29" i="72" s="1"/>
  <c r="BNH30" i="72" s="1"/>
  <c r="BNH31" i="72" s="1"/>
  <c r="BNH32" i="72" s="1"/>
  <c r="BNH33" i="72" s="1"/>
  <c r="BNH34" i="72" s="1"/>
  <c r="BNH35" i="72" s="1"/>
  <c r="BNH36" i="72" s="1"/>
  <c r="BNH37" i="72" s="1"/>
  <c r="BNH38" i="72" s="1"/>
  <c r="BNH39" i="72" s="1"/>
  <c r="BNH40" i="72" s="1"/>
  <c r="BNH41" i="72" s="1"/>
  <c r="BNH42" i="72" s="1"/>
  <c r="BNH43" i="72" s="1"/>
  <c r="BNH44" i="72" s="1"/>
  <c r="BNH45" i="72" s="1"/>
  <c r="BNH46" i="72" s="1"/>
  <c r="BNH47" i="72" s="1"/>
  <c r="BNH48" i="72" s="1"/>
  <c r="BNH49" i="72" s="1"/>
  <c r="BNH50" i="72" s="1"/>
  <c r="BNH51" i="72" s="1"/>
  <c r="BNH52" i="72" s="1"/>
  <c r="BNH53" i="72" s="1"/>
  <c r="BNH54" i="72" s="1"/>
  <c r="BNH55" i="72" s="1"/>
  <c r="BNH56" i="72" s="1"/>
  <c r="BNH57" i="72" s="1"/>
  <c r="BNH58" i="72" s="1"/>
  <c r="BNH59" i="72" s="1"/>
  <c r="BNH60" i="72" s="1"/>
  <c r="BNA6" i="72"/>
  <c r="BNA7" i="72" s="1"/>
  <c r="BNA8" i="72" s="1"/>
  <c r="BNA9" i="72" s="1"/>
  <c r="BNA10" i="72" s="1"/>
  <c r="BNA11" i="72" s="1"/>
  <c r="BNA12" i="72" s="1"/>
  <c r="BNA13" i="72" s="1"/>
  <c r="BNA14" i="72" s="1"/>
  <c r="BNA15" i="72" s="1"/>
  <c r="BNA16" i="72" s="1"/>
  <c r="BNA17" i="72" s="1"/>
  <c r="BNA18" i="72" s="1"/>
  <c r="BNA19" i="72" s="1"/>
  <c r="BNA20" i="72" s="1"/>
  <c r="BNA21" i="72" s="1"/>
  <c r="BNA22" i="72" s="1"/>
  <c r="BNA23" i="72" s="1"/>
  <c r="BNA24" i="72" s="1"/>
  <c r="BNA25" i="72" s="1"/>
  <c r="BNA26" i="72" s="1"/>
  <c r="BNA27" i="72" s="1"/>
  <c r="BNA28" i="72" s="1"/>
  <c r="BNA29" i="72" s="1"/>
  <c r="BNA30" i="72" s="1"/>
  <c r="BNA31" i="72" s="1"/>
  <c r="BNA32" i="72" s="1"/>
  <c r="BNA33" i="72" s="1"/>
  <c r="BNA34" i="72" s="1"/>
  <c r="BNA35" i="72" s="1"/>
  <c r="BNA36" i="72" s="1"/>
  <c r="BNA37" i="72" s="1"/>
  <c r="BNA38" i="72" s="1"/>
  <c r="BNA39" i="72" s="1"/>
  <c r="BNA40" i="72" s="1"/>
  <c r="BNA41" i="72" s="1"/>
  <c r="BNA42" i="72" s="1"/>
  <c r="BNA43" i="72" s="1"/>
  <c r="BMT6" i="72"/>
  <c r="BMT7" i="72" s="1"/>
  <c r="BMT8" i="72" s="1"/>
  <c r="BMT9" i="72" s="1"/>
  <c r="BMT10" i="72" s="1"/>
  <c r="BMT11" i="72" s="1"/>
  <c r="BMT12" i="72" s="1"/>
  <c r="BMT13" i="72" s="1"/>
  <c r="BMT14" i="72" s="1"/>
  <c r="BMT15" i="72" s="1"/>
  <c r="BMT16" i="72" s="1"/>
  <c r="BMT17" i="72" s="1"/>
  <c r="BMT18" i="72" s="1"/>
  <c r="BMT19" i="72" s="1"/>
  <c r="BMT20" i="72" s="1"/>
  <c r="BMT21" i="72" s="1"/>
  <c r="BMT22" i="72" s="1"/>
  <c r="BMT23" i="72" s="1"/>
  <c r="BMT24" i="72" s="1"/>
  <c r="BMT25" i="72" s="1"/>
  <c r="BMT26" i="72" s="1"/>
  <c r="BMT27" i="72" s="1"/>
  <c r="BMT28" i="72" s="1"/>
  <c r="BMT29" i="72" s="1"/>
  <c r="BMT30" i="72" s="1"/>
  <c r="BMT31" i="72" s="1"/>
  <c r="BMT32" i="72" s="1"/>
  <c r="BMT33" i="72" s="1"/>
  <c r="BMT34" i="72" s="1"/>
  <c r="BMT35" i="72" s="1"/>
  <c r="BMT36" i="72" s="1"/>
  <c r="BMT37" i="72" s="1"/>
  <c r="BMT38" i="72" s="1"/>
  <c r="BMT39" i="72" s="1"/>
  <c r="BMT40" i="72" s="1"/>
  <c r="BMT41" i="72" s="1"/>
  <c r="BMT42" i="72" s="1"/>
  <c r="BMT43" i="72" s="1"/>
  <c r="BMT44" i="72" s="1"/>
  <c r="BMT45" i="72" s="1"/>
  <c r="BMT46" i="72" s="1"/>
  <c r="BMT47" i="72" s="1"/>
  <c r="BMT48" i="72" s="1"/>
  <c r="BMT49" i="72" s="1"/>
  <c r="BMT50" i="72" s="1"/>
  <c r="BMT51" i="72" s="1"/>
  <c r="BMT52" i="72" s="1"/>
  <c r="BMT53" i="72" s="1"/>
  <c r="BMT54" i="72" s="1"/>
  <c r="BMT55" i="72" s="1"/>
  <c r="BMM6" i="72"/>
  <c r="BMM7" i="72" s="1"/>
  <c r="BMM8" i="72" s="1"/>
  <c r="BMM9" i="72" s="1"/>
  <c r="BMM10" i="72" s="1"/>
  <c r="BMM11" i="72" s="1"/>
  <c r="BMM12" i="72" s="1"/>
  <c r="BMM13" i="72" s="1"/>
  <c r="BMM14" i="72" s="1"/>
  <c r="BMM15" i="72" s="1"/>
  <c r="BMM16" i="72" s="1"/>
  <c r="BMM17" i="72" s="1"/>
  <c r="BMM18" i="72" s="1"/>
  <c r="BMM19" i="72" s="1"/>
  <c r="BMM20" i="72" s="1"/>
  <c r="BMM21" i="72" s="1"/>
  <c r="BMM22" i="72" s="1"/>
  <c r="BMM23" i="72" s="1"/>
  <c r="BMM24" i="72" s="1"/>
  <c r="BMM25" i="72" s="1"/>
  <c r="BMM26" i="72" s="1"/>
  <c r="BMM27" i="72" s="1"/>
  <c r="BMM28" i="72" s="1"/>
  <c r="BMM29" i="72" s="1"/>
  <c r="BMM30" i="72" s="1"/>
  <c r="BMM31" i="72" s="1"/>
  <c r="BMM32" i="72" s="1"/>
  <c r="BMM33" i="72" s="1"/>
  <c r="BMM34" i="72" s="1"/>
  <c r="BMM35" i="72" s="1"/>
  <c r="BMM36" i="72" s="1"/>
  <c r="BMM37" i="72" s="1"/>
  <c r="BMM38" i="72" s="1"/>
  <c r="BMM39" i="72" s="1"/>
  <c r="BMM40" i="72" s="1"/>
  <c r="BMM41" i="72" s="1"/>
  <c r="BMM42" i="72" s="1"/>
  <c r="BMM43" i="72" s="1"/>
  <c r="BMF6" i="72"/>
  <c r="BMF7" i="72" s="1"/>
  <c r="BMF8" i="72" s="1"/>
  <c r="BMF9" i="72" s="1"/>
  <c r="BMF10" i="72" s="1"/>
  <c r="BMF11" i="72" s="1"/>
  <c r="BMF12" i="72" s="1"/>
  <c r="BMF13" i="72" s="1"/>
  <c r="BMF14" i="72" s="1"/>
  <c r="BMF15" i="72" s="1"/>
  <c r="BMF16" i="72" s="1"/>
  <c r="BMF17" i="72" s="1"/>
  <c r="BMF18" i="72" s="1"/>
  <c r="BMF19" i="72" s="1"/>
  <c r="BMF20" i="72" s="1"/>
  <c r="BMF21" i="72" s="1"/>
  <c r="BMF22" i="72" s="1"/>
  <c r="BMF23" i="72" s="1"/>
  <c r="BMF24" i="72" s="1"/>
  <c r="BMF25" i="72" s="1"/>
  <c r="BMF26" i="72" s="1"/>
  <c r="BMF27" i="72" s="1"/>
  <c r="BMF28" i="72" s="1"/>
  <c r="BMF29" i="72" s="1"/>
  <c r="BMF30" i="72" s="1"/>
  <c r="BMF31" i="72" s="1"/>
  <c r="BMF32" i="72" s="1"/>
  <c r="BMF33" i="72" s="1"/>
  <c r="BMF34" i="72" s="1"/>
  <c r="BMF35" i="72" s="1"/>
  <c r="BMF36" i="72" s="1"/>
  <c r="BMF37" i="72" s="1"/>
  <c r="BMF38" i="72" s="1"/>
  <c r="BMF39" i="72" s="1"/>
  <c r="BMF40" i="72" s="1"/>
  <c r="BMF41" i="72" s="1"/>
  <c r="BMF42" i="72" s="1"/>
  <c r="BMF43" i="72" s="1"/>
  <c r="BLY6" i="72"/>
  <c r="BLY7" i="72" s="1"/>
  <c r="BLY8" i="72" s="1"/>
  <c r="BLY9" i="72" s="1"/>
  <c r="BLY10" i="72" s="1"/>
  <c r="BLY11" i="72" s="1"/>
  <c r="BLY12" i="72" s="1"/>
  <c r="BLY13" i="72" s="1"/>
  <c r="BLY14" i="72" s="1"/>
  <c r="BLY15" i="72" s="1"/>
  <c r="BLY16" i="72" s="1"/>
  <c r="BLY17" i="72" s="1"/>
  <c r="BLY18" i="72" s="1"/>
  <c r="BLY19" i="72" s="1"/>
  <c r="BLY20" i="72" s="1"/>
  <c r="BLY21" i="72" s="1"/>
  <c r="BLY22" i="72" s="1"/>
  <c r="BLY23" i="72" s="1"/>
  <c r="BLY24" i="72" s="1"/>
  <c r="BLY25" i="72" s="1"/>
  <c r="BLY26" i="72" s="1"/>
  <c r="BLY27" i="72" s="1"/>
  <c r="BLY28" i="72" s="1"/>
  <c r="BLY29" i="72" s="1"/>
  <c r="BLY30" i="72" s="1"/>
  <c r="BLY31" i="72" s="1"/>
  <c r="BLY32" i="72" s="1"/>
  <c r="BLY33" i="72" s="1"/>
  <c r="BLY34" i="72" s="1"/>
  <c r="BLY35" i="72" s="1"/>
  <c r="BLY36" i="72" s="1"/>
  <c r="BLY37" i="72" s="1"/>
  <c r="BLY38" i="72" s="1"/>
  <c r="BLY39" i="72" s="1"/>
  <c r="BLY40" i="72" s="1"/>
  <c r="BLY41" i="72" s="1"/>
  <c r="BLY42" i="72" s="1"/>
  <c r="BLY43" i="72" s="1"/>
  <c r="BLR6" i="72"/>
  <c r="BLR7" i="72" s="1"/>
  <c r="BLR8" i="72" s="1"/>
  <c r="BLR9" i="72" s="1"/>
  <c r="BLR10" i="72" s="1"/>
  <c r="BLR11" i="72" s="1"/>
  <c r="BLR12" i="72" s="1"/>
  <c r="BLR13" i="72" s="1"/>
  <c r="BLR14" i="72" s="1"/>
  <c r="BLR15" i="72" s="1"/>
  <c r="BLR16" i="72" s="1"/>
  <c r="BLR17" i="72" s="1"/>
  <c r="BLR18" i="72" s="1"/>
  <c r="BLR19" i="72" s="1"/>
  <c r="BLR20" i="72" s="1"/>
  <c r="BLR21" i="72" s="1"/>
  <c r="BLR22" i="72" s="1"/>
  <c r="BLR23" i="72" s="1"/>
  <c r="BLR24" i="72" s="1"/>
  <c r="BLR25" i="72" s="1"/>
  <c r="BLR26" i="72" s="1"/>
  <c r="BLR27" i="72" s="1"/>
  <c r="BLR28" i="72" s="1"/>
  <c r="BLR29" i="72" s="1"/>
  <c r="BLR30" i="72" s="1"/>
  <c r="BLR31" i="72" s="1"/>
  <c r="BLR32" i="72" s="1"/>
  <c r="BLR33" i="72" s="1"/>
  <c r="BLR34" i="72" s="1"/>
  <c r="BLR35" i="72" s="1"/>
  <c r="BLR36" i="72" s="1"/>
  <c r="BLR37" i="72" s="1"/>
  <c r="BLR38" i="72" s="1"/>
  <c r="BLR39" i="72" s="1"/>
  <c r="BLR40" i="72" s="1"/>
  <c r="BLR41" i="72" s="1"/>
  <c r="BLR42" i="72" s="1"/>
  <c r="BLR43" i="72" s="1"/>
  <c r="BLK6" i="72"/>
  <c r="BLK7" i="72" s="1"/>
  <c r="BLK8" i="72" s="1"/>
  <c r="BLK9" i="72" s="1"/>
  <c r="BLK10" i="72" s="1"/>
  <c r="BLK11" i="72" s="1"/>
  <c r="BLK12" i="72" s="1"/>
  <c r="BLK13" i="72" s="1"/>
  <c r="BLK14" i="72" s="1"/>
  <c r="BLK15" i="72" s="1"/>
  <c r="BLK16" i="72" s="1"/>
  <c r="BLK17" i="72" s="1"/>
  <c r="BLK18" i="72" s="1"/>
  <c r="BLK19" i="72" s="1"/>
  <c r="BLK20" i="72" s="1"/>
  <c r="BLK21" i="72" s="1"/>
  <c r="BLK22" i="72" s="1"/>
  <c r="BLK23" i="72" s="1"/>
  <c r="BLK24" i="72" s="1"/>
  <c r="BLK25" i="72" s="1"/>
  <c r="BLK26" i="72" s="1"/>
  <c r="BLK27" i="72" s="1"/>
  <c r="BLK28" i="72" s="1"/>
  <c r="BLK29" i="72" s="1"/>
  <c r="BLK30" i="72" s="1"/>
  <c r="BLK31" i="72" s="1"/>
  <c r="BLK32" i="72" s="1"/>
  <c r="BLK33" i="72" s="1"/>
  <c r="BLK34" i="72" s="1"/>
  <c r="BLK35" i="72" s="1"/>
  <c r="BLK36" i="72" s="1"/>
  <c r="BLK37" i="72" s="1"/>
  <c r="BLK38" i="72" s="1"/>
  <c r="BLK39" i="72" s="1"/>
  <c r="BLK40" i="72" s="1"/>
  <c r="BLK41" i="72" s="1"/>
  <c r="BLK42" i="72" s="1"/>
  <c r="BLK43" i="72" s="1"/>
  <c r="BLD6" i="72"/>
  <c r="BLD7" i="72" s="1"/>
  <c r="BLD8" i="72" s="1"/>
  <c r="BLD9" i="72" s="1"/>
  <c r="BLD10" i="72" s="1"/>
  <c r="BLD11" i="72" s="1"/>
  <c r="BLD12" i="72" s="1"/>
  <c r="BLD13" i="72" s="1"/>
  <c r="BLD14" i="72" s="1"/>
  <c r="BLD15" i="72" s="1"/>
  <c r="BLD16" i="72" s="1"/>
  <c r="BLD17" i="72" s="1"/>
  <c r="BLD18" i="72" s="1"/>
  <c r="BLD19" i="72" s="1"/>
  <c r="BLD20" i="72" s="1"/>
  <c r="BLD21" i="72" s="1"/>
  <c r="BLD22" i="72" s="1"/>
  <c r="BLD23" i="72" s="1"/>
  <c r="BLD24" i="72" s="1"/>
  <c r="BLD25" i="72" s="1"/>
  <c r="BLD26" i="72" s="1"/>
  <c r="BLD27" i="72" s="1"/>
  <c r="BLD28" i="72" s="1"/>
  <c r="BLD29" i="72" s="1"/>
  <c r="BLD30" i="72" s="1"/>
  <c r="BLD31" i="72" s="1"/>
  <c r="BLD32" i="72" s="1"/>
  <c r="BLD33" i="72" s="1"/>
  <c r="BLD34" i="72" s="1"/>
  <c r="BLD35" i="72" s="1"/>
  <c r="BLD36" i="72" s="1"/>
  <c r="BLD37" i="72" s="1"/>
  <c r="BLD38" i="72" s="1"/>
  <c r="BLD39" i="72" s="1"/>
  <c r="BLD40" i="72" s="1"/>
  <c r="BLD41" i="72" s="1"/>
  <c r="BLD42" i="72" s="1"/>
  <c r="BLD43" i="72" s="1"/>
  <c r="BKW6" i="72"/>
  <c r="BKW7" i="72" s="1"/>
  <c r="BKW8" i="72" s="1"/>
  <c r="BKW9" i="72" s="1"/>
  <c r="BKW10" i="72" s="1"/>
  <c r="BKW11" i="72" s="1"/>
  <c r="BKW12" i="72" s="1"/>
  <c r="BKW13" i="72" s="1"/>
  <c r="BKW14" i="72" s="1"/>
  <c r="BKW15" i="72" s="1"/>
  <c r="BKW16" i="72" s="1"/>
  <c r="BKW17" i="72" s="1"/>
  <c r="BKW18" i="72" s="1"/>
  <c r="BKW19" i="72" s="1"/>
  <c r="BKW20" i="72" s="1"/>
  <c r="BKW21" i="72" s="1"/>
  <c r="BKW22" i="72" s="1"/>
  <c r="BKW23" i="72" s="1"/>
  <c r="BKW24" i="72" s="1"/>
  <c r="BKW25" i="72" s="1"/>
  <c r="BKW26" i="72" s="1"/>
  <c r="BKW27" i="72" s="1"/>
  <c r="BKW28" i="72" s="1"/>
  <c r="BKW29" i="72" s="1"/>
  <c r="BKW30" i="72" s="1"/>
  <c r="BKW31" i="72" s="1"/>
  <c r="BKW32" i="72" s="1"/>
  <c r="BKW33" i="72" s="1"/>
  <c r="BKW34" i="72" s="1"/>
  <c r="BKW35" i="72" s="1"/>
  <c r="BKW36" i="72" s="1"/>
  <c r="BKW37" i="72" s="1"/>
  <c r="BKW38" i="72" s="1"/>
  <c r="BKW39" i="72" s="1"/>
  <c r="BKW40" i="72" s="1"/>
  <c r="BKW41" i="72" s="1"/>
  <c r="BKW42" i="72" s="1"/>
  <c r="BKW43" i="72" s="1"/>
  <c r="BKP6" i="72"/>
  <c r="BKP7" i="72" s="1"/>
  <c r="BKP8" i="72" s="1"/>
  <c r="BKP9" i="72" s="1"/>
  <c r="BKP10" i="72" s="1"/>
  <c r="BKP11" i="72" s="1"/>
  <c r="BKP12" i="72" s="1"/>
  <c r="BKP13" i="72" s="1"/>
  <c r="BKP14" i="72" s="1"/>
  <c r="BKP15" i="72" s="1"/>
  <c r="BKP16" i="72" s="1"/>
  <c r="BKP17" i="72" s="1"/>
  <c r="BKP18" i="72" s="1"/>
  <c r="BKP19" i="72" s="1"/>
  <c r="BKP20" i="72" s="1"/>
  <c r="BKP21" i="72" s="1"/>
  <c r="BKP22" i="72" s="1"/>
  <c r="BKP23" i="72" s="1"/>
  <c r="BKP24" i="72" s="1"/>
  <c r="BKP25" i="72" s="1"/>
  <c r="BKP26" i="72" s="1"/>
  <c r="BKP27" i="72" s="1"/>
  <c r="BKP28" i="72" s="1"/>
  <c r="BKP29" i="72" s="1"/>
  <c r="BKP30" i="72" s="1"/>
  <c r="BKP31" i="72" s="1"/>
  <c r="BKP32" i="72" s="1"/>
  <c r="BKP33" i="72" s="1"/>
  <c r="BKP34" i="72" s="1"/>
  <c r="BKP35" i="72" s="1"/>
  <c r="BKP36" i="72" s="1"/>
  <c r="BKP37" i="72" s="1"/>
  <c r="BKP38" i="72" s="1"/>
  <c r="BKP39" i="72" s="1"/>
  <c r="BKP40" i="72" s="1"/>
  <c r="BKP41" i="72" s="1"/>
  <c r="BKP42" i="72" s="1"/>
  <c r="BKP43" i="72" s="1"/>
  <c r="BKI6" i="72"/>
  <c r="BKI7" i="72" s="1"/>
  <c r="BKI8" i="72" s="1"/>
  <c r="BKI9" i="72" s="1"/>
  <c r="BKI10" i="72" s="1"/>
  <c r="BKI11" i="72" s="1"/>
  <c r="BKI12" i="72" s="1"/>
  <c r="BKI13" i="72" s="1"/>
  <c r="BKI14" i="72" s="1"/>
  <c r="BKI15" i="72" s="1"/>
  <c r="BKI16" i="72" s="1"/>
  <c r="BKI17" i="72" s="1"/>
  <c r="BKI18" i="72" s="1"/>
  <c r="BKI19" i="72" s="1"/>
  <c r="BKI20" i="72" s="1"/>
  <c r="BKI21" i="72" s="1"/>
  <c r="BKI22" i="72" s="1"/>
  <c r="BKI23" i="72" s="1"/>
  <c r="BKI24" i="72" s="1"/>
  <c r="BKI25" i="72" s="1"/>
  <c r="BKI26" i="72" s="1"/>
  <c r="BKI27" i="72" s="1"/>
  <c r="BKI28" i="72" s="1"/>
  <c r="BKI29" i="72" s="1"/>
  <c r="BKI30" i="72" s="1"/>
  <c r="BKI31" i="72" s="1"/>
  <c r="BKI32" i="72" s="1"/>
  <c r="BKI33" i="72" s="1"/>
  <c r="BKI34" i="72" s="1"/>
  <c r="BKI35" i="72" s="1"/>
  <c r="BKI36" i="72" s="1"/>
  <c r="BKI37" i="72" s="1"/>
  <c r="BKI38" i="72" s="1"/>
  <c r="BKI39" i="72" s="1"/>
  <c r="BKI40" i="72" s="1"/>
  <c r="BKI41" i="72" s="1"/>
  <c r="BKI42" i="72" s="1"/>
  <c r="BKI43" i="72" s="1"/>
  <c r="BKA6" i="72"/>
  <c r="BKA7" i="72" s="1"/>
  <c r="BKA8" i="72" s="1"/>
  <c r="BKA9" i="72" s="1"/>
  <c r="BKA10" i="72" s="1"/>
  <c r="BKA11" i="72" s="1"/>
  <c r="BKA12" i="72" s="1"/>
  <c r="BKA13" i="72" s="1"/>
  <c r="BKA14" i="72" s="1"/>
  <c r="BKA15" i="72" s="1"/>
  <c r="BKA16" i="72" s="1"/>
  <c r="BKA17" i="72" s="1"/>
  <c r="BKA18" i="72" s="1"/>
  <c r="BKA19" i="72" s="1"/>
  <c r="BKA20" i="72" s="1"/>
  <c r="BKA21" i="72" s="1"/>
  <c r="BKA22" i="72" s="1"/>
  <c r="BKA23" i="72" s="1"/>
  <c r="BKA24" i="72" s="1"/>
  <c r="BKA25" i="72" s="1"/>
  <c r="BKA26" i="72" s="1"/>
  <c r="BKA27" i="72" s="1"/>
  <c r="BKA28" i="72" s="1"/>
  <c r="BKA29" i="72" s="1"/>
  <c r="BKA30" i="72" s="1"/>
  <c r="BKA31" i="72" s="1"/>
  <c r="BKA32" i="72" s="1"/>
  <c r="BKA33" i="72" s="1"/>
  <c r="BKA34" i="72" s="1"/>
  <c r="BKA35" i="72" s="1"/>
  <c r="BKA36" i="72" s="1"/>
  <c r="BKA37" i="72" s="1"/>
  <c r="BKA38" i="72" s="1"/>
  <c r="BKA39" i="72" s="1"/>
  <c r="BKA40" i="72" s="1"/>
  <c r="BKA41" i="72" s="1"/>
  <c r="BKA42" i="72" s="1"/>
  <c r="BKA43" i="72" s="1"/>
  <c r="BJT6" i="72"/>
  <c r="BJT7" i="72" s="1"/>
  <c r="BJT8" i="72" s="1"/>
  <c r="BJT9" i="72" s="1"/>
  <c r="BJT10" i="72" s="1"/>
  <c r="BJT11" i="72" s="1"/>
  <c r="BJT12" i="72" s="1"/>
  <c r="BJT13" i="72" s="1"/>
  <c r="BJT14" i="72" s="1"/>
  <c r="BJT15" i="72" s="1"/>
  <c r="BJT16" i="72" s="1"/>
  <c r="BJT17" i="72" s="1"/>
  <c r="BJT18" i="72" s="1"/>
  <c r="BJT19" i="72" s="1"/>
  <c r="BJT20" i="72" s="1"/>
  <c r="BJT21" i="72" s="1"/>
  <c r="BJT22" i="72" s="1"/>
  <c r="BJT23" i="72" s="1"/>
  <c r="BJT24" i="72" s="1"/>
  <c r="BJT25" i="72" s="1"/>
  <c r="BJT26" i="72" s="1"/>
  <c r="BJT27" i="72" s="1"/>
  <c r="BJT28" i="72" s="1"/>
  <c r="BJT29" i="72" s="1"/>
  <c r="BJT30" i="72" s="1"/>
  <c r="BJT31" i="72" s="1"/>
  <c r="BJT32" i="72" s="1"/>
  <c r="BJT33" i="72" s="1"/>
  <c r="BJT34" i="72" s="1"/>
  <c r="BJT35" i="72" s="1"/>
  <c r="BJT36" i="72" s="1"/>
  <c r="BJT37" i="72" s="1"/>
  <c r="BJT38" i="72" s="1"/>
  <c r="BJT39" i="72" s="1"/>
  <c r="BJT40" i="72" s="1"/>
  <c r="BJT41" i="72" s="1"/>
  <c r="BJT42" i="72" s="1"/>
  <c r="BJT43" i="72" s="1"/>
  <c r="BJM6" i="72"/>
  <c r="BJM7" i="72" s="1"/>
  <c r="BJM8" i="72" s="1"/>
  <c r="BJM9" i="72" s="1"/>
  <c r="BJM10" i="72" s="1"/>
  <c r="BJM11" i="72" s="1"/>
  <c r="BJM12" i="72" s="1"/>
  <c r="BJM13" i="72" s="1"/>
  <c r="BJM14" i="72" s="1"/>
  <c r="BJM15" i="72" s="1"/>
  <c r="BJM16" i="72" s="1"/>
  <c r="BJM17" i="72" s="1"/>
  <c r="BJM18" i="72" s="1"/>
  <c r="BJM19" i="72" s="1"/>
  <c r="BJM20" i="72" s="1"/>
  <c r="BJM21" i="72" s="1"/>
  <c r="BJM22" i="72" s="1"/>
  <c r="BJM23" i="72" s="1"/>
  <c r="BJM24" i="72" s="1"/>
  <c r="BJM25" i="72" s="1"/>
  <c r="BJM26" i="72" s="1"/>
  <c r="BJM27" i="72" s="1"/>
  <c r="BJM28" i="72" s="1"/>
  <c r="BJM29" i="72" s="1"/>
  <c r="BJM30" i="72" s="1"/>
  <c r="BJM31" i="72" s="1"/>
  <c r="BJM32" i="72" s="1"/>
  <c r="BJM33" i="72" s="1"/>
  <c r="BJM34" i="72" s="1"/>
  <c r="BJM35" i="72" s="1"/>
  <c r="BJM36" i="72" s="1"/>
  <c r="BJM37" i="72" s="1"/>
  <c r="BJM38" i="72" s="1"/>
  <c r="BJM39" i="72" s="1"/>
  <c r="BJM40" i="72" s="1"/>
  <c r="BJM41" i="72" s="1"/>
  <c r="BJM42" i="72" s="1"/>
  <c r="BJM43" i="72" s="1"/>
  <c r="BJE6" i="72"/>
  <c r="BJE7" i="72" s="1"/>
  <c r="BJE8" i="72" s="1"/>
  <c r="BJE9" i="72" s="1"/>
  <c r="BJE10" i="72" s="1"/>
  <c r="BJE11" i="72" s="1"/>
  <c r="BJE12" i="72" s="1"/>
  <c r="BJE13" i="72" s="1"/>
  <c r="BJE14" i="72" s="1"/>
  <c r="BJE15" i="72" s="1"/>
  <c r="BJE16" i="72" s="1"/>
  <c r="BJE17" i="72" s="1"/>
  <c r="BJE18" i="72" s="1"/>
  <c r="BJE19" i="72" s="1"/>
  <c r="BJE20" i="72" s="1"/>
  <c r="BJE21" i="72" s="1"/>
  <c r="BJE22" i="72" s="1"/>
  <c r="BJE23" i="72" s="1"/>
  <c r="BJE24" i="72" s="1"/>
  <c r="BJE25" i="72" s="1"/>
  <c r="BJE26" i="72" s="1"/>
  <c r="BJE27" i="72" s="1"/>
  <c r="BJE28" i="72" s="1"/>
  <c r="BJE29" i="72" s="1"/>
  <c r="BJE30" i="72" s="1"/>
  <c r="BJE31" i="72" s="1"/>
  <c r="BJE32" i="72" s="1"/>
  <c r="BJE33" i="72" s="1"/>
  <c r="BJE34" i="72" s="1"/>
  <c r="BJE35" i="72" s="1"/>
  <c r="BJE36" i="72" s="1"/>
  <c r="BJE37" i="72" s="1"/>
  <c r="BJE38" i="72" s="1"/>
  <c r="BJE39" i="72" s="1"/>
  <c r="BJE40" i="72" s="1"/>
  <c r="BJE41" i="72" s="1"/>
  <c r="BJE42" i="72" s="1"/>
  <c r="BJE43" i="72" s="1"/>
  <c r="BIX6" i="72"/>
  <c r="BIX7" i="72" s="1"/>
  <c r="BIX8" i="72" s="1"/>
  <c r="BIX9" i="72" s="1"/>
  <c r="BIX10" i="72" s="1"/>
  <c r="BIX11" i="72" s="1"/>
  <c r="BIX12" i="72" s="1"/>
  <c r="BIX13" i="72" s="1"/>
  <c r="BIX14" i="72" s="1"/>
  <c r="BIX15" i="72" s="1"/>
  <c r="BIX16" i="72" s="1"/>
  <c r="BIX17" i="72" s="1"/>
  <c r="BIX18" i="72" s="1"/>
  <c r="BIX19" i="72" s="1"/>
  <c r="BIX20" i="72" s="1"/>
  <c r="BIX21" i="72" s="1"/>
  <c r="BIX22" i="72" s="1"/>
  <c r="BIX23" i="72" s="1"/>
  <c r="BIX24" i="72" s="1"/>
  <c r="BIX25" i="72" s="1"/>
  <c r="BIX26" i="72" s="1"/>
  <c r="BIX27" i="72" s="1"/>
  <c r="BIX28" i="72" s="1"/>
  <c r="BIX29" i="72" s="1"/>
  <c r="BIX30" i="72" s="1"/>
  <c r="BIX31" i="72" s="1"/>
  <c r="BIX32" i="72" s="1"/>
  <c r="BIX33" i="72" s="1"/>
  <c r="BIX34" i="72" s="1"/>
  <c r="BIX35" i="72" s="1"/>
  <c r="BIX36" i="72" s="1"/>
  <c r="BIX37" i="72" s="1"/>
  <c r="BIX38" i="72" s="1"/>
  <c r="BIX39" i="72" s="1"/>
  <c r="BIX40" i="72" s="1"/>
  <c r="BIX41" i="72" s="1"/>
  <c r="BIX42" i="72" s="1"/>
  <c r="BIX43" i="72" s="1"/>
  <c r="BIQ6" i="72"/>
  <c r="BIQ7" i="72" s="1"/>
  <c r="BIQ8" i="72" s="1"/>
  <c r="BIQ9" i="72" s="1"/>
  <c r="BIQ10" i="72" s="1"/>
  <c r="BIQ11" i="72" s="1"/>
  <c r="BIQ12" i="72" s="1"/>
  <c r="BIQ13" i="72" s="1"/>
  <c r="BIQ14" i="72" s="1"/>
  <c r="BIQ15" i="72" s="1"/>
  <c r="BIQ16" i="72" s="1"/>
  <c r="BIQ17" i="72" s="1"/>
  <c r="BIQ18" i="72" s="1"/>
  <c r="BIQ19" i="72" s="1"/>
  <c r="BIQ20" i="72" s="1"/>
  <c r="BIQ21" i="72" s="1"/>
  <c r="BIQ22" i="72" s="1"/>
  <c r="BIQ23" i="72" s="1"/>
  <c r="BIQ24" i="72" s="1"/>
  <c r="BIQ25" i="72" s="1"/>
  <c r="BIQ26" i="72" s="1"/>
  <c r="BIQ27" i="72" s="1"/>
  <c r="BIQ28" i="72" s="1"/>
  <c r="BIQ29" i="72" s="1"/>
  <c r="BIQ30" i="72" s="1"/>
  <c r="BIQ31" i="72" s="1"/>
  <c r="BIQ32" i="72" s="1"/>
  <c r="BIQ33" i="72" s="1"/>
  <c r="BIQ34" i="72" s="1"/>
  <c r="BIQ35" i="72" s="1"/>
  <c r="BIQ36" i="72" s="1"/>
  <c r="BIQ37" i="72" s="1"/>
  <c r="BIQ38" i="72" s="1"/>
  <c r="BIQ39" i="72" s="1"/>
  <c r="BIQ40" i="72" s="1"/>
  <c r="BIQ41" i="72" s="1"/>
  <c r="BIQ42" i="72" s="1"/>
  <c r="BIQ43" i="72" s="1"/>
  <c r="BIQ44" i="72" s="1"/>
  <c r="BIQ45" i="72" s="1"/>
  <c r="BIQ46" i="72" s="1"/>
  <c r="BIQ47" i="72" s="1"/>
  <c r="BIQ48" i="72" s="1"/>
  <c r="BIQ49" i="72" s="1"/>
  <c r="BIQ50" i="72" s="1"/>
  <c r="BIQ51" i="72" s="1"/>
  <c r="BIQ52" i="72" s="1"/>
  <c r="BIQ53" i="72" s="1"/>
  <c r="BIQ54" i="72" s="1"/>
  <c r="BIQ55" i="72" s="1"/>
  <c r="BIQ56" i="72" s="1"/>
  <c r="BIQ57" i="72" s="1"/>
  <c r="BIQ58" i="72" s="1"/>
  <c r="BIQ59" i="72" s="1"/>
  <c r="BIQ60" i="72" s="1"/>
  <c r="BIQ61" i="72" s="1"/>
  <c r="BIQ62" i="72" s="1"/>
  <c r="BIQ63" i="72" s="1"/>
  <c r="BIQ64" i="72" s="1"/>
  <c r="BIQ65" i="72" s="1"/>
  <c r="BIQ66" i="72" s="1"/>
  <c r="BIQ67" i="72" s="1"/>
  <c r="BIQ68" i="72" s="1"/>
  <c r="BIQ69" i="72" s="1"/>
  <c r="BIQ70" i="72" s="1"/>
  <c r="BIJ6" i="72"/>
  <c r="BIJ7" i="72" s="1"/>
  <c r="BIJ8" i="72" s="1"/>
  <c r="BIJ9" i="72" s="1"/>
  <c r="BIJ10" i="72" s="1"/>
  <c r="BIJ11" i="72" s="1"/>
  <c r="BIJ12" i="72" s="1"/>
  <c r="BIJ13" i="72" s="1"/>
  <c r="BIJ14" i="72" s="1"/>
  <c r="BIJ15" i="72" s="1"/>
  <c r="BIJ16" i="72" s="1"/>
  <c r="BIJ17" i="72" s="1"/>
  <c r="BIJ18" i="72" s="1"/>
  <c r="BIJ19" i="72" s="1"/>
  <c r="BIJ20" i="72" s="1"/>
  <c r="BIJ21" i="72" s="1"/>
  <c r="BIJ22" i="72" s="1"/>
  <c r="BIJ23" i="72" s="1"/>
  <c r="BIJ24" i="72" s="1"/>
  <c r="BIJ25" i="72" s="1"/>
  <c r="BIJ26" i="72" s="1"/>
  <c r="BIJ27" i="72" s="1"/>
  <c r="BIJ28" i="72" s="1"/>
  <c r="BIJ29" i="72" s="1"/>
  <c r="BIJ30" i="72" s="1"/>
  <c r="BIJ31" i="72" s="1"/>
  <c r="BIJ32" i="72" s="1"/>
  <c r="BIJ33" i="72" s="1"/>
  <c r="BIJ34" i="72" s="1"/>
  <c r="BIJ35" i="72" s="1"/>
  <c r="BIJ36" i="72" s="1"/>
  <c r="BIJ37" i="72" s="1"/>
  <c r="BIJ38" i="72" s="1"/>
  <c r="BIJ39" i="72" s="1"/>
  <c r="BIJ40" i="72" s="1"/>
  <c r="BIJ41" i="72" s="1"/>
  <c r="BIJ42" i="72" s="1"/>
  <c r="BIJ43" i="72" s="1"/>
  <c r="BIB6" i="72"/>
  <c r="BIB7" i="72" s="1"/>
  <c r="BIB8" i="72" s="1"/>
  <c r="BIB9" i="72" s="1"/>
  <c r="BIB10" i="72" s="1"/>
  <c r="BIB11" i="72" s="1"/>
  <c r="BIB12" i="72" s="1"/>
  <c r="BIB13" i="72" s="1"/>
  <c r="BIB14" i="72" s="1"/>
  <c r="BIB15" i="72" s="1"/>
  <c r="BIB16" i="72" s="1"/>
  <c r="BIB17" i="72" s="1"/>
  <c r="BIB18" i="72" s="1"/>
  <c r="BIB19" i="72" s="1"/>
  <c r="BIB20" i="72" s="1"/>
  <c r="BIB21" i="72" s="1"/>
  <c r="BIB22" i="72" s="1"/>
  <c r="BIB23" i="72" s="1"/>
  <c r="BIB24" i="72" s="1"/>
  <c r="BIB25" i="72" s="1"/>
  <c r="BIB26" i="72" s="1"/>
  <c r="BIB27" i="72" s="1"/>
  <c r="BIB28" i="72" s="1"/>
  <c r="BIB29" i="72" s="1"/>
  <c r="BIB30" i="72" s="1"/>
  <c r="BIB31" i="72" s="1"/>
  <c r="BIB32" i="72" s="1"/>
  <c r="BIB33" i="72" s="1"/>
  <c r="BIB34" i="72" s="1"/>
  <c r="BIB35" i="72" s="1"/>
  <c r="BIB36" i="72" s="1"/>
  <c r="BIB37" i="72" s="1"/>
  <c r="BIB38" i="72" s="1"/>
  <c r="BIB39" i="72" s="1"/>
  <c r="BIB40" i="72" s="1"/>
  <c r="BIB41" i="72" s="1"/>
  <c r="BIB42" i="72" s="1"/>
  <c r="BIB43" i="72" s="1"/>
  <c r="BHT6" i="72"/>
  <c r="BHT7" i="72" s="1"/>
  <c r="BHT8" i="72" s="1"/>
  <c r="BHT9" i="72" s="1"/>
  <c r="BHT10" i="72" s="1"/>
  <c r="BHT11" i="72" s="1"/>
  <c r="BHT12" i="72" s="1"/>
  <c r="BHT13" i="72" s="1"/>
  <c r="BHT14" i="72" s="1"/>
  <c r="BHT15" i="72" s="1"/>
  <c r="BHT16" i="72" s="1"/>
  <c r="BHT17" i="72" s="1"/>
  <c r="BHT18" i="72" s="1"/>
  <c r="BHT19" i="72" s="1"/>
  <c r="BHT20" i="72" s="1"/>
  <c r="BHT21" i="72" s="1"/>
  <c r="BHT22" i="72" s="1"/>
  <c r="BHT23" i="72" s="1"/>
  <c r="BHT24" i="72" s="1"/>
  <c r="BHT25" i="72" s="1"/>
  <c r="BHT26" i="72" s="1"/>
  <c r="BHT27" i="72" s="1"/>
  <c r="BHT28" i="72" s="1"/>
  <c r="BHT29" i="72" s="1"/>
  <c r="BHT30" i="72" s="1"/>
  <c r="BHT31" i="72" s="1"/>
  <c r="BHT32" i="72" s="1"/>
  <c r="BHT33" i="72" s="1"/>
  <c r="BHT34" i="72" s="1"/>
  <c r="BHT35" i="72" s="1"/>
  <c r="BHT36" i="72" s="1"/>
  <c r="BHT37" i="72" s="1"/>
  <c r="BHT38" i="72" s="1"/>
  <c r="BHT39" i="72" s="1"/>
  <c r="BHT40" i="72" s="1"/>
  <c r="BHT41" i="72" s="1"/>
  <c r="BHT42" i="72" s="1"/>
  <c r="BHT43" i="72" s="1"/>
  <c r="BHT44" i="72" s="1"/>
  <c r="BHT45" i="72" s="1"/>
  <c r="BHT46" i="72" s="1"/>
  <c r="BHT47" i="72" s="1"/>
  <c r="BHT48" i="72" s="1"/>
  <c r="BHT49" i="72" s="1"/>
  <c r="BHT50" i="72" s="1"/>
  <c r="BHT51" i="72" s="1"/>
  <c r="BHT52" i="72" s="1"/>
  <c r="BHT53" i="72" s="1"/>
  <c r="BHT54" i="72" s="1"/>
  <c r="BHT55" i="72" s="1"/>
  <c r="BHT56" i="72" s="1"/>
  <c r="BHT57" i="72" s="1"/>
  <c r="BHT58" i="72" s="1"/>
  <c r="BHT59" i="72" s="1"/>
  <c r="BHT60" i="72" s="1"/>
  <c r="BHM6" i="72"/>
  <c r="BHM7" i="72" s="1"/>
  <c r="BHM8" i="72" s="1"/>
  <c r="BHM9" i="72" s="1"/>
  <c r="BHM10" i="72" s="1"/>
  <c r="BHM11" i="72" s="1"/>
  <c r="BHM12" i="72" s="1"/>
  <c r="BHM13" i="72" s="1"/>
  <c r="BHM14" i="72" s="1"/>
  <c r="BHM15" i="72" s="1"/>
  <c r="BHM16" i="72" s="1"/>
  <c r="BHM17" i="72" s="1"/>
  <c r="BHM18" i="72" s="1"/>
  <c r="BHM19" i="72" s="1"/>
  <c r="BHM20" i="72" s="1"/>
  <c r="BHM21" i="72" s="1"/>
  <c r="BHM22" i="72" s="1"/>
  <c r="BHM23" i="72" s="1"/>
  <c r="BHM24" i="72" s="1"/>
  <c r="BHM25" i="72" s="1"/>
  <c r="BHM26" i="72" s="1"/>
  <c r="BHM27" i="72" s="1"/>
  <c r="BHM28" i="72" s="1"/>
  <c r="BHM29" i="72" s="1"/>
  <c r="BHM30" i="72" s="1"/>
  <c r="BHM31" i="72" s="1"/>
  <c r="BHM32" i="72" s="1"/>
  <c r="BHM33" i="72" s="1"/>
  <c r="BHM34" i="72" s="1"/>
  <c r="BHM35" i="72" s="1"/>
  <c r="BHM36" i="72" s="1"/>
  <c r="BHM37" i="72" s="1"/>
  <c r="BHM38" i="72" s="1"/>
  <c r="BHM39" i="72" s="1"/>
  <c r="BHM40" i="72" s="1"/>
  <c r="BHM41" i="72" s="1"/>
  <c r="BHM42" i="72" s="1"/>
  <c r="BHM43" i="72" s="1"/>
  <c r="BHE6" i="72"/>
  <c r="BHE7" i="72" s="1"/>
  <c r="BHE8" i="72" s="1"/>
  <c r="BHE9" i="72" s="1"/>
  <c r="BHE10" i="72" s="1"/>
  <c r="BHE11" i="72" s="1"/>
  <c r="BHE12" i="72" s="1"/>
  <c r="BHE13" i="72" s="1"/>
  <c r="BHE14" i="72" s="1"/>
  <c r="BHE15" i="72" s="1"/>
  <c r="BHE16" i="72" s="1"/>
  <c r="BHE17" i="72" s="1"/>
  <c r="BHE18" i="72" s="1"/>
  <c r="BHE19" i="72" s="1"/>
  <c r="BHE20" i="72" s="1"/>
  <c r="BHE21" i="72" s="1"/>
  <c r="BHE22" i="72" s="1"/>
  <c r="BHE23" i="72" s="1"/>
  <c r="BHE24" i="72" s="1"/>
  <c r="BHE25" i="72" s="1"/>
  <c r="BHE26" i="72" s="1"/>
  <c r="BHE27" i="72" s="1"/>
  <c r="BHE28" i="72" s="1"/>
  <c r="BHE29" i="72" s="1"/>
  <c r="BHE30" i="72" s="1"/>
  <c r="BHE31" i="72" s="1"/>
  <c r="BHE32" i="72" s="1"/>
  <c r="BHE33" i="72" s="1"/>
  <c r="BHE34" i="72" s="1"/>
  <c r="BHE35" i="72" s="1"/>
  <c r="BHE36" i="72" s="1"/>
  <c r="BHE37" i="72" s="1"/>
  <c r="BHE38" i="72" s="1"/>
  <c r="BHE39" i="72" s="1"/>
  <c r="BHE40" i="72" s="1"/>
  <c r="BHE41" i="72" s="1"/>
  <c r="BHE42" i="72" s="1"/>
  <c r="BHE43" i="72" s="1"/>
  <c r="BGX6" i="72"/>
  <c r="BGX7" i="72" s="1"/>
  <c r="BGX8" i="72" s="1"/>
  <c r="BGX9" i="72" s="1"/>
  <c r="BGX10" i="72" s="1"/>
  <c r="BGX11" i="72" s="1"/>
  <c r="BGX12" i="72" s="1"/>
  <c r="BGX13" i="72" s="1"/>
  <c r="BGX14" i="72" s="1"/>
  <c r="BGX15" i="72" s="1"/>
  <c r="BGX16" i="72" s="1"/>
  <c r="BGX17" i="72" s="1"/>
  <c r="BGX18" i="72" s="1"/>
  <c r="BGX19" i="72" s="1"/>
  <c r="BGX20" i="72" s="1"/>
  <c r="BGX21" i="72" s="1"/>
  <c r="BGX22" i="72" s="1"/>
  <c r="BGX23" i="72" s="1"/>
  <c r="BGX24" i="72" s="1"/>
  <c r="BGX25" i="72" s="1"/>
  <c r="BGX26" i="72" s="1"/>
  <c r="BGX27" i="72" s="1"/>
  <c r="BGX28" i="72" s="1"/>
  <c r="BGX29" i="72" s="1"/>
  <c r="BGX30" i="72" s="1"/>
  <c r="BGX31" i="72" s="1"/>
  <c r="BGX32" i="72" s="1"/>
  <c r="BGX33" i="72" s="1"/>
  <c r="BGX34" i="72" s="1"/>
  <c r="BGX35" i="72" s="1"/>
  <c r="BGX36" i="72" s="1"/>
  <c r="BGX37" i="72" s="1"/>
  <c r="BGX38" i="72" s="1"/>
  <c r="BGX39" i="72" s="1"/>
  <c r="BGX40" i="72" s="1"/>
  <c r="BGX41" i="72" s="1"/>
  <c r="BGX42" i="72" s="1"/>
  <c r="BGX43" i="72" s="1"/>
  <c r="BGQ6" i="72"/>
  <c r="BGQ7" i="72" s="1"/>
  <c r="BGQ8" i="72" s="1"/>
  <c r="BGQ9" i="72" s="1"/>
  <c r="BGQ10" i="72" s="1"/>
  <c r="BGQ11" i="72" s="1"/>
  <c r="BGQ12" i="72" s="1"/>
  <c r="BGQ13" i="72" s="1"/>
  <c r="BGQ14" i="72" s="1"/>
  <c r="BGQ15" i="72" s="1"/>
  <c r="BGQ16" i="72" s="1"/>
  <c r="BGQ17" i="72" s="1"/>
  <c r="BGQ18" i="72" s="1"/>
  <c r="BGQ19" i="72" s="1"/>
  <c r="BGQ20" i="72" s="1"/>
  <c r="BGQ21" i="72" s="1"/>
  <c r="BGQ22" i="72" s="1"/>
  <c r="BGQ23" i="72" s="1"/>
  <c r="BGQ24" i="72" s="1"/>
  <c r="BGQ25" i="72" s="1"/>
  <c r="BGQ26" i="72" s="1"/>
  <c r="BGQ27" i="72" s="1"/>
  <c r="BGQ28" i="72" s="1"/>
  <c r="BGQ29" i="72" s="1"/>
  <c r="BGQ30" i="72" s="1"/>
  <c r="BGQ31" i="72" s="1"/>
  <c r="BGQ32" i="72" s="1"/>
  <c r="BGQ33" i="72" s="1"/>
  <c r="BGQ34" i="72" s="1"/>
  <c r="BGQ35" i="72" s="1"/>
  <c r="BGQ36" i="72" s="1"/>
  <c r="BGQ37" i="72" s="1"/>
  <c r="BGQ38" i="72" s="1"/>
  <c r="BGQ39" i="72" s="1"/>
  <c r="BGQ40" i="72" s="1"/>
  <c r="BGQ41" i="72" s="1"/>
  <c r="BGQ42" i="72" s="1"/>
  <c r="BGQ43" i="72" s="1"/>
  <c r="BGQ44" i="72" s="1"/>
  <c r="BGQ45" i="72" s="1"/>
  <c r="BGQ46" i="72" s="1"/>
  <c r="BGQ47" i="72" s="1"/>
  <c r="BGQ48" i="72" s="1"/>
  <c r="BGQ49" i="72" s="1"/>
  <c r="BGI6" i="72"/>
  <c r="BGI7" i="72" s="1"/>
  <c r="BGI8" i="72" s="1"/>
  <c r="BGI9" i="72" s="1"/>
  <c r="BGI10" i="72" s="1"/>
  <c r="BGI11" i="72" s="1"/>
  <c r="BGI12" i="72" s="1"/>
  <c r="BGI13" i="72" s="1"/>
  <c r="BGI14" i="72" s="1"/>
  <c r="BGI15" i="72" s="1"/>
  <c r="BGI16" i="72" s="1"/>
  <c r="BGI17" i="72" s="1"/>
  <c r="BGI18" i="72" s="1"/>
  <c r="BGI19" i="72" s="1"/>
  <c r="BGI20" i="72" s="1"/>
  <c r="BGI21" i="72" s="1"/>
  <c r="BGI22" i="72" s="1"/>
  <c r="BGI23" i="72" s="1"/>
  <c r="BGI24" i="72" s="1"/>
  <c r="BGI25" i="72" s="1"/>
  <c r="BGI26" i="72" s="1"/>
  <c r="BGI27" i="72" s="1"/>
  <c r="BGI28" i="72" s="1"/>
  <c r="BGI29" i="72" s="1"/>
  <c r="BGI30" i="72" s="1"/>
  <c r="BGI31" i="72" s="1"/>
  <c r="BGI32" i="72" s="1"/>
  <c r="BGI33" i="72" s="1"/>
  <c r="BGI34" i="72" s="1"/>
  <c r="BGI35" i="72" s="1"/>
  <c r="BGI36" i="72" s="1"/>
  <c r="BGI37" i="72" s="1"/>
  <c r="BGI38" i="72" s="1"/>
  <c r="BGI39" i="72" s="1"/>
  <c r="BGI40" i="72" s="1"/>
  <c r="BGI41" i="72" s="1"/>
  <c r="BGI42" i="72" s="1"/>
  <c r="BGI43" i="72" s="1"/>
  <c r="BGB6" i="72"/>
  <c r="BGB7" i="72" s="1"/>
  <c r="BGB8" i="72" s="1"/>
  <c r="BGB9" i="72" s="1"/>
  <c r="BGB10" i="72" s="1"/>
  <c r="BGB11" i="72" s="1"/>
  <c r="BGB12" i="72" s="1"/>
  <c r="BGB13" i="72" s="1"/>
  <c r="BGB14" i="72" s="1"/>
  <c r="BGB15" i="72" s="1"/>
  <c r="BGB16" i="72" s="1"/>
  <c r="BGB17" i="72" s="1"/>
  <c r="BGB18" i="72" s="1"/>
  <c r="BGB19" i="72" s="1"/>
  <c r="BGB20" i="72" s="1"/>
  <c r="BGB21" i="72" s="1"/>
  <c r="BGB22" i="72" s="1"/>
  <c r="BGB23" i="72" s="1"/>
  <c r="BGB24" i="72" s="1"/>
  <c r="BGB25" i="72" s="1"/>
  <c r="BGB26" i="72" s="1"/>
  <c r="BGB27" i="72" s="1"/>
  <c r="BGB28" i="72" s="1"/>
  <c r="BGB29" i="72" s="1"/>
  <c r="BGB30" i="72" s="1"/>
  <c r="BGB31" i="72" s="1"/>
  <c r="BGB32" i="72" s="1"/>
  <c r="BGB33" i="72" s="1"/>
  <c r="BGB34" i="72" s="1"/>
  <c r="BGB35" i="72" s="1"/>
  <c r="BGB36" i="72" s="1"/>
  <c r="BGB37" i="72" s="1"/>
  <c r="BGB38" i="72" s="1"/>
  <c r="BGB39" i="72" s="1"/>
  <c r="BGB40" i="72" s="1"/>
  <c r="BGB41" i="72" s="1"/>
  <c r="BGB42" i="72" s="1"/>
  <c r="BGB43" i="72" s="1"/>
  <c r="BFU6" i="72"/>
  <c r="BFU7" i="72" s="1"/>
  <c r="BFU8" i="72" s="1"/>
  <c r="BFU9" i="72" s="1"/>
  <c r="BFU10" i="72" s="1"/>
  <c r="BFU11" i="72" s="1"/>
  <c r="BFU12" i="72" s="1"/>
  <c r="BFU13" i="72" s="1"/>
  <c r="BFU14" i="72" s="1"/>
  <c r="BFU15" i="72" s="1"/>
  <c r="BFU16" i="72" s="1"/>
  <c r="BFU17" i="72" s="1"/>
  <c r="BFU18" i="72" s="1"/>
  <c r="BFU19" i="72" s="1"/>
  <c r="BFU20" i="72" s="1"/>
  <c r="BFU21" i="72" s="1"/>
  <c r="BFU22" i="72" s="1"/>
  <c r="BFU23" i="72" s="1"/>
  <c r="BFU24" i="72" s="1"/>
  <c r="BFU25" i="72" s="1"/>
  <c r="BFU26" i="72" s="1"/>
  <c r="BFU27" i="72" s="1"/>
  <c r="BFU28" i="72" s="1"/>
  <c r="BFU29" i="72" s="1"/>
  <c r="BFU30" i="72" s="1"/>
  <c r="BFU31" i="72" s="1"/>
  <c r="BFU32" i="72" s="1"/>
  <c r="BFU33" i="72" s="1"/>
  <c r="BFU34" i="72" s="1"/>
  <c r="BFU35" i="72" s="1"/>
  <c r="BFU36" i="72" s="1"/>
  <c r="BFU37" i="72" s="1"/>
  <c r="BFU38" i="72" s="1"/>
  <c r="BFU39" i="72" s="1"/>
  <c r="BFU40" i="72" s="1"/>
  <c r="BFU41" i="72" s="1"/>
  <c r="BFU42" i="72" s="1"/>
  <c r="BFU43" i="72" s="1"/>
  <c r="BFN6" i="72"/>
  <c r="BFN7" i="72" s="1"/>
  <c r="BFN8" i="72" s="1"/>
  <c r="BFN9" i="72" s="1"/>
  <c r="BFN10" i="72" s="1"/>
  <c r="BFN11" i="72" s="1"/>
  <c r="BFN12" i="72" s="1"/>
  <c r="BFN13" i="72" s="1"/>
  <c r="BFN14" i="72" s="1"/>
  <c r="BFN15" i="72" s="1"/>
  <c r="BFN16" i="72" s="1"/>
  <c r="BFN17" i="72" s="1"/>
  <c r="BFN18" i="72" s="1"/>
  <c r="BFN19" i="72" s="1"/>
  <c r="BFN20" i="72" s="1"/>
  <c r="BFN21" i="72" s="1"/>
  <c r="BFN22" i="72" s="1"/>
  <c r="BFN23" i="72" s="1"/>
  <c r="BFN24" i="72" s="1"/>
  <c r="BFN25" i="72" s="1"/>
  <c r="BFN26" i="72" s="1"/>
  <c r="BFN27" i="72" s="1"/>
  <c r="BFN28" i="72" s="1"/>
  <c r="BFN29" i="72" s="1"/>
  <c r="BFN30" i="72" s="1"/>
  <c r="BFN31" i="72" s="1"/>
  <c r="BFN32" i="72" s="1"/>
  <c r="BFN33" i="72" s="1"/>
  <c r="BFN34" i="72" s="1"/>
  <c r="BFN35" i="72" s="1"/>
  <c r="BFN36" i="72" s="1"/>
  <c r="BFN37" i="72" s="1"/>
  <c r="BFN38" i="72" s="1"/>
  <c r="BFN39" i="72" s="1"/>
  <c r="BFN40" i="72" s="1"/>
  <c r="BFN41" i="72" s="1"/>
  <c r="BFN42" i="72" s="1"/>
  <c r="BFN43" i="72" s="1"/>
  <c r="BFN44" i="72" s="1"/>
  <c r="BFN45" i="72" s="1"/>
  <c r="BFN46" i="72" s="1"/>
  <c r="BFN47" i="72" s="1"/>
  <c r="BFN48" i="72" s="1"/>
  <c r="BFN49" i="72" s="1"/>
  <c r="BFN50" i="72" s="1"/>
  <c r="BFN51" i="72" s="1"/>
  <c r="BFN52" i="72" s="1"/>
  <c r="BFN53" i="72" s="1"/>
  <c r="BFN54" i="72" s="1"/>
  <c r="BFN55" i="72" s="1"/>
  <c r="BFN56" i="72" s="1"/>
  <c r="BFN57" i="72" s="1"/>
  <c r="BFN58" i="72" s="1"/>
  <c r="BFN59" i="72" s="1"/>
  <c r="BFN60" i="72" s="1"/>
  <c r="BFN61" i="72" s="1"/>
  <c r="BFN62" i="72" s="1"/>
  <c r="BFN63" i="72" s="1"/>
  <c r="BFN64" i="72" s="1"/>
  <c r="BFN65" i="72" s="1"/>
  <c r="BFN66" i="72" s="1"/>
  <c r="BFN67" i="72" s="1"/>
  <c r="BFN68" i="72" s="1"/>
  <c r="BFN69" i="72" s="1"/>
  <c r="BFN70" i="72" s="1"/>
  <c r="BFN71" i="72" s="1"/>
  <c r="BFN72" i="72" s="1"/>
  <c r="BFN73" i="72" s="1"/>
  <c r="BFN74" i="72" s="1"/>
  <c r="BFN75" i="72" s="1"/>
  <c r="BFN76" i="72" s="1"/>
  <c r="BFN77" i="72" s="1"/>
  <c r="BFN78" i="72" s="1"/>
  <c r="BFN79" i="72" s="1"/>
  <c r="BFN80" i="72" s="1"/>
  <c r="BFG6" i="72"/>
  <c r="BFG7" i="72" s="1"/>
  <c r="BFG8" i="72" s="1"/>
  <c r="BFG9" i="72" s="1"/>
  <c r="BFG10" i="72" s="1"/>
  <c r="BFG11" i="72" s="1"/>
  <c r="BFG12" i="72" s="1"/>
  <c r="BFG13" i="72" s="1"/>
  <c r="BFG14" i="72" s="1"/>
  <c r="BFG15" i="72" s="1"/>
  <c r="BFG16" i="72" s="1"/>
  <c r="BFG17" i="72" s="1"/>
  <c r="BFG18" i="72" s="1"/>
  <c r="BFG19" i="72" s="1"/>
  <c r="BFG20" i="72" s="1"/>
  <c r="BFG21" i="72" s="1"/>
  <c r="BFG22" i="72" s="1"/>
  <c r="BFG23" i="72" s="1"/>
  <c r="BFG24" i="72" s="1"/>
  <c r="BFG25" i="72" s="1"/>
  <c r="BFG26" i="72" s="1"/>
  <c r="BFG27" i="72" s="1"/>
  <c r="BFG28" i="72" s="1"/>
  <c r="BFG29" i="72" s="1"/>
  <c r="BFG30" i="72" s="1"/>
  <c r="BFG31" i="72" s="1"/>
  <c r="BFG32" i="72" s="1"/>
  <c r="BFG33" i="72" s="1"/>
  <c r="BFG34" i="72" s="1"/>
  <c r="BFG35" i="72" s="1"/>
  <c r="BFG36" i="72" s="1"/>
  <c r="BFG37" i="72" s="1"/>
  <c r="BFG38" i="72" s="1"/>
  <c r="BFG39" i="72" s="1"/>
  <c r="BFG40" i="72" s="1"/>
  <c r="BFG41" i="72" s="1"/>
  <c r="BFG42" i="72" s="1"/>
  <c r="BFG43" i="72" s="1"/>
  <c r="BEZ6" i="72"/>
  <c r="BEZ7" i="72" s="1"/>
  <c r="BEZ8" i="72" s="1"/>
  <c r="BEZ9" i="72" s="1"/>
  <c r="BEZ10" i="72" s="1"/>
  <c r="BEZ11" i="72" s="1"/>
  <c r="BEZ12" i="72" s="1"/>
  <c r="BEZ13" i="72" s="1"/>
  <c r="BEZ14" i="72" s="1"/>
  <c r="BEZ15" i="72" s="1"/>
  <c r="BEZ16" i="72" s="1"/>
  <c r="BEZ17" i="72" s="1"/>
  <c r="BEZ18" i="72" s="1"/>
  <c r="BEZ19" i="72" s="1"/>
  <c r="BEZ20" i="72" s="1"/>
  <c r="BEZ21" i="72" s="1"/>
  <c r="BEZ22" i="72" s="1"/>
  <c r="BEZ23" i="72" s="1"/>
  <c r="BEZ24" i="72" s="1"/>
  <c r="BEZ25" i="72" s="1"/>
  <c r="BEZ26" i="72" s="1"/>
  <c r="BEZ27" i="72" s="1"/>
  <c r="BEZ28" i="72" s="1"/>
  <c r="BEZ29" i="72" s="1"/>
  <c r="BEZ30" i="72" s="1"/>
  <c r="BEZ31" i="72" s="1"/>
  <c r="BEZ32" i="72" s="1"/>
  <c r="BEZ33" i="72" s="1"/>
  <c r="BEZ34" i="72" s="1"/>
  <c r="BEZ35" i="72" s="1"/>
  <c r="BEZ36" i="72" s="1"/>
  <c r="BEZ37" i="72" s="1"/>
  <c r="BEZ38" i="72" s="1"/>
  <c r="BEZ39" i="72" s="1"/>
  <c r="BEZ40" i="72" s="1"/>
  <c r="BEZ41" i="72" s="1"/>
  <c r="BEZ42" i="72" s="1"/>
  <c r="BEZ43" i="72" s="1"/>
  <c r="BES6" i="72"/>
  <c r="BES7" i="72" s="1"/>
  <c r="BES8" i="72" s="1"/>
  <c r="BES9" i="72" s="1"/>
  <c r="BES10" i="72" s="1"/>
  <c r="BES11" i="72" s="1"/>
  <c r="BES12" i="72" s="1"/>
  <c r="BES13" i="72" s="1"/>
  <c r="BES14" i="72" s="1"/>
  <c r="BES15" i="72" s="1"/>
  <c r="BES16" i="72" s="1"/>
  <c r="BES17" i="72" s="1"/>
  <c r="BES18" i="72" s="1"/>
  <c r="BES19" i="72" s="1"/>
  <c r="BES20" i="72" s="1"/>
  <c r="BES21" i="72" s="1"/>
  <c r="BES22" i="72" s="1"/>
  <c r="BES23" i="72" s="1"/>
  <c r="BES24" i="72" s="1"/>
  <c r="BES25" i="72" s="1"/>
  <c r="BES26" i="72" s="1"/>
  <c r="BES27" i="72" s="1"/>
  <c r="BES28" i="72" s="1"/>
  <c r="BES29" i="72" s="1"/>
  <c r="BES30" i="72" s="1"/>
  <c r="BES31" i="72" s="1"/>
  <c r="BES32" i="72" s="1"/>
  <c r="BES33" i="72" s="1"/>
  <c r="BES34" i="72" s="1"/>
  <c r="BES35" i="72" s="1"/>
  <c r="BES36" i="72" s="1"/>
  <c r="BES37" i="72" s="1"/>
  <c r="BES38" i="72" s="1"/>
  <c r="BES39" i="72" s="1"/>
  <c r="BES40" i="72" s="1"/>
  <c r="BES41" i="72" s="1"/>
  <c r="BES42" i="72" s="1"/>
  <c r="BES43" i="72" s="1"/>
  <c r="BEL6" i="72"/>
  <c r="BEL7" i="72" s="1"/>
  <c r="BEL8" i="72" s="1"/>
  <c r="BEL9" i="72" s="1"/>
  <c r="BEL10" i="72" s="1"/>
  <c r="BEL11" i="72" s="1"/>
  <c r="BEL12" i="72" s="1"/>
  <c r="BEL13" i="72" s="1"/>
  <c r="BEL14" i="72" s="1"/>
  <c r="BEL15" i="72" s="1"/>
  <c r="BEL16" i="72" s="1"/>
  <c r="BEL17" i="72" s="1"/>
  <c r="BEL18" i="72" s="1"/>
  <c r="BEL19" i="72" s="1"/>
  <c r="BEL20" i="72" s="1"/>
  <c r="BEL21" i="72" s="1"/>
  <c r="BEL22" i="72" s="1"/>
  <c r="BEL23" i="72" s="1"/>
  <c r="BEL24" i="72" s="1"/>
  <c r="BEL25" i="72" s="1"/>
  <c r="BEL26" i="72" s="1"/>
  <c r="BEL27" i="72" s="1"/>
  <c r="BEL28" i="72" s="1"/>
  <c r="BEL29" i="72" s="1"/>
  <c r="BEL30" i="72" s="1"/>
  <c r="BEL31" i="72" s="1"/>
  <c r="BEL32" i="72" s="1"/>
  <c r="BEL33" i="72" s="1"/>
  <c r="BEL34" i="72" s="1"/>
  <c r="BEL35" i="72" s="1"/>
  <c r="BEL36" i="72" s="1"/>
  <c r="BEL37" i="72" s="1"/>
  <c r="BEL38" i="72" s="1"/>
  <c r="BEL39" i="72" s="1"/>
  <c r="BEL40" i="72" s="1"/>
  <c r="BEL41" i="72" s="1"/>
  <c r="BEL42" i="72" s="1"/>
  <c r="BEL4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P6" i="74"/>
  <c r="UP7" i="74" s="1"/>
  <c r="UP8" i="74" s="1"/>
  <c r="UP9" i="74" s="1"/>
  <c r="UP10" i="74" s="1"/>
  <c r="UP11" i="74" s="1"/>
  <c r="UP12" i="74" s="1"/>
  <c r="UP13" i="74" s="1"/>
  <c r="UP14" i="74" s="1"/>
  <c r="UP15" i="74" s="1"/>
  <c r="UP16" i="74" s="1"/>
  <c r="UP17" i="74" s="1"/>
  <c r="UP18" i="74" s="1"/>
  <c r="UP19" i="74" s="1"/>
  <c r="UP20" i="74" s="1"/>
  <c r="UP21" i="74" s="1"/>
  <c r="UP22" i="74" s="1"/>
  <c r="UP23" i="74" s="1"/>
  <c r="UP24" i="74" s="1"/>
  <c r="UP25" i="74" s="1"/>
  <c r="UP26" i="74" s="1"/>
  <c r="UP27" i="74" s="1"/>
  <c r="UP28" i="74" s="1"/>
  <c r="UP29" i="74" s="1"/>
  <c r="UP30" i="74" s="1"/>
  <c r="UP31" i="74" s="1"/>
  <c r="UP32" i="74" s="1"/>
  <c r="UP33" i="74" s="1"/>
  <c r="UP34" i="74" s="1"/>
  <c r="UP35" i="74" s="1"/>
  <c r="UP36" i="74" s="1"/>
  <c r="UP37" i="74" s="1"/>
  <c r="UP38" i="74" s="1"/>
  <c r="UP39" i="74" s="1"/>
  <c r="UP40" i="74" s="1"/>
  <c r="UP41" i="74" s="1"/>
  <c r="UP42" i="74" s="1"/>
  <c r="UP43" i="74" s="1"/>
  <c r="UI6" i="74"/>
  <c r="UI7" i="74" s="1"/>
  <c r="UI8" i="74" s="1"/>
  <c r="UI9" i="74" s="1"/>
  <c r="UI10" i="74" s="1"/>
  <c r="UI11" i="74" s="1"/>
  <c r="UI12" i="74" s="1"/>
  <c r="UI13" i="74" s="1"/>
  <c r="UI14" i="74" s="1"/>
  <c r="UI15" i="74" s="1"/>
  <c r="UI16" i="74" s="1"/>
  <c r="UI17" i="74" s="1"/>
  <c r="UI18" i="74" s="1"/>
  <c r="UI19" i="74" s="1"/>
  <c r="UI20" i="74" s="1"/>
  <c r="UI21" i="74" s="1"/>
  <c r="UI22" i="74" s="1"/>
  <c r="UI23" i="74" s="1"/>
  <c r="UI24" i="74" s="1"/>
  <c r="UI25" i="74" s="1"/>
  <c r="UI26" i="74" s="1"/>
  <c r="UI27" i="74" s="1"/>
  <c r="UI28" i="74" s="1"/>
  <c r="UI29" i="74" s="1"/>
  <c r="UI30" i="74" s="1"/>
  <c r="UI31" i="74" s="1"/>
  <c r="UI32" i="74" s="1"/>
  <c r="UI33" i="74" s="1"/>
  <c r="UI34" i="74" s="1"/>
  <c r="UI35" i="74" s="1"/>
  <c r="UI36" i="74" s="1"/>
  <c r="UI37" i="74" s="1"/>
  <c r="UI38" i="74" s="1"/>
  <c r="UI39" i="74" s="1"/>
  <c r="UI40" i="74" s="1"/>
  <c r="UI41" i="74" s="1"/>
  <c r="UI42" i="74" s="1"/>
  <c r="UI43" i="74" s="1"/>
  <c r="UB6" i="74"/>
  <c r="UB7" i="74" s="1"/>
  <c r="UB8" i="74" s="1"/>
  <c r="UB9" i="74" s="1"/>
  <c r="UB10" i="74" s="1"/>
  <c r="UB11" i="74" s="1"/>
  <c r="UB12" i="74" s="1"/>
  <c r="UB13" i="74" s="1"/>
  <c r="UB14" i="74" s="1"/>
  <c r="UB15" i="74" s="1"/>
  <c r="UB16" i="74" s="1"/>
  <c r="UB17" i="74" s="1"/>
  <c r="UB18" i="74" s="1"/>
  <c r="UB19" i="74" s="1"/>
  <c r="UB20" i="74" s="1"/>
  <c r="UB21" i="74" s="1"/>
  <c r="UB22" i="74" s="1"/>
  <c r="UB23" i="74" s="1"/>
  <c r="UB24" i="74" s="1"/>
  <c r="UB25" i="74" s="1"/>
  <c r="UB26" i="74" s="1"/>
  <c r="UB27" i="74" s="1"/>
  <c r="UB28" i="74" s="1"/>
  <c r="UB29" i="74" s="1"/>
  <c r="UB30" i="74" s="1"/>
  <c r="UB31" i="74" s="1"/>
  <c r="UB32" i="74" s="1"/>
  <c r="UB33" i="74" s="1"/>
  <c r="UB34" i="74" s="1"/>
  <c r="UB35" i="74" s="1"/>
  <c r="UB36" i="74" s="1"/>
  <c r="UB37" i="74" s="1"/>
  <c r="UB38" i="74" s="1"/>
  <c r="UB39" i="74" s="1"/>
  <c r="UB40" i="74" s="1"/>
  <c r="UB41" i="74" s="1"/>
  <c r="UB42" i="74" s="1"/>
  <c r="UB43" i="74" s="1"/>
  <c r="TU6" i="74"/>
  <c r="TU7" i="74" s="1"/>
  <c r="TU8" i="74" s="1"/>
  <c r="TU9" i="74" s="1"/>
  <c r="TU10" i="74" s="1"/>
  <c r="TU11" i="74" s="1"/>
  <c r="TU12" i="74" s="1"/>
  <c r="TU13" i="74" s="1"/>
  <c r="TU14" i="74" s="1"/>
  <c r="TU15" i="74" s="1"/>
  <c r="TU16" i="74" s="1"/>
  <c r="TU17" i="74" s="1"/>
  <c r="TU18" i="74" s="1"/>
  <c r="TU19" i="74" s="1"/>
  <c r="TU20" i="74" s="1"/>
  <c r="TU21" i="74" s="1"/>
  <c r="TU22" i="74" s="1"/>
  <c r="TU23" i="74" s="1"/>
  <c r="TU24" i="74" s="1"/>
  <c r="TU25" i="74" s="1"/>
  <c r="TU26" i="74" s="1"/>
  <c r="TU27" i="74" s="1"/>
  <c r="TU28" i="74" s="1"/>
  <c r="TU29" i="74" s="1"/>
  <c r="TU30" i="74" s="1"/>
  <c r="TU31" i="74" s="1"/>
  <c r="TU32" i="74" s="1"/>
  <c r="TU33" i="74" s="1"/>
  <c r="TU34" i="74" s="1"/>
  <c r="TU35" i="74" s="1"/>
  <c r="TU36" i="74" s="1"/>
  <c r="TU37" i="74" s="1"/>
  <c r="TU38" i="74" s="1"/>
  <c r="TU39" i="74" s="1"/>
  <c r="TU40" i="74" s="1"/>
  <c r="TU41" i="74" s="1"/>
  <c r="TU42" i="74" s="1"/>
  <c r="TU43" i="74" s="1"/>
  <c r="TN6" i="74"/>
  <c r="TN7" i="74" s="1"/>
  <c r="TN8" i="74" s="1"/>
  <c r="TN9" i="74" s="1"/>
  <c r="TN10" i="74" s="1"/>
  <c r="TN11" i="74" s="1"/>
  <c r="TN12" i="74" s="1"/>
  <c r="TN13" i="74" s="1"/>
  <c r="TN14" i="74" s="1"/>
  <c r="TN15" i="74" s="1"/>
  <c r="TN16" i="74" s="1"/>
  <c r="TN17" i="74" s="1"/>
  <c r="TN18" i="74" s="1"/>
  <c r="TN19" i="74" s="1"/>
  <c r="TN20" i="74" s="1"/>
  <c r="TN21" i="74" s="1"/>
  <c r="TN22" i="74" s="1"/>
  <c r="TN23" i="74" s="1"/>
  <c r="TN24" i="74" s="1"/>
  <c r="TN25" i="74" s="1"/>
  <c r="TN26" i="74" s="1"/>
  <c r="TN27" i="74" s="1"/>
  <c r="TN28" i="74" s="1"/>
  <c r="TN29" i="74" s="1"/>
  <c r="TN30" i="74" s="1"/>
  <c r="TN31" i="74" s="1"/>
  <c r="TN32" i="74" s="1"/>
  <c r="TN33" i="74" s="1"/>
  <c r="TN34" i="74" s="1"/>
  <c r="TN35" i="74" s="1"/>
  <c r="TN36" i="74" s="1"/>
  <c r="TN37" i="74" s="1"/>
  <c r="TN38" i="74" s="1"/>
  <c r="TN39" i="74" s="1"/>
  <c r="TN40" i="74" s="1"/>
  <c r="TN41" i="74" s="1"/>
  <c r="TN42" i="74" s="1"/>
  <c r="TN43" i="74" s="1"/>
  <c r="TG6" i="74"/>
  <c r="TG7" i="74" s="1"/>
  <c r="TG8" i="74" s="1"/>
  <c r="TG9" i="74" s="1"/>
  <c r="TG10" i="74" s="1"/>
  <c r="TG11" i="74" s="1"/>
  <c r="TG12" i="74" s="1"/>
  <c r="TG13" i="74" s="1"/>
  <c r="TG14" i="74" s="1"/>
  <c r="TG15" i="74" s="1"/>
  <c r="TG16" i="74" s="1"/>
  <c r="TG17" i="74" s="1"/>
  <c r="TG18" i="74" s="1"/>
  <c r="TG19" i="74" s="1"/>
  <c r="TG20" i="74" s="1"/>
  <c r="TG21" i="74" s="1"/>
  <c r="TG22" i="74" s="1"/>
  <c r="TG23" i="74" s="1"/>
  <c r="TG24" i="74" s="1"/>
  <c r="TG25" i="74" s="1"/>
  <c r="TG26" i="74" s="1"/>
  <c r="TG27" i="74" s="1"/>
  <c r="TG28" i="74" s="1"/>
  <c r="TG29" i="74" s="1"/>
  <c r="TG30" i="74" s="1"/>
  <c r="TG31" i="74" s="1"/>
  <c r="TG32" i="74" s="1"/>
  <c r="TG33" i="74" s="1"/>
  <c r="TG34" i="74" s="1"/>
  <c r="TG35" i="74" s="1"/>
  <c r="TG36" i="74" s="1"/>
  <c r="TG37" i="74" s="1"/>
  <c r="TG38" i="74" s="1"/>
  <c r="TG39" i="74" s="1"/>
  <c r="TG40" i="74" s="1"/>
  <c r="TG41" i="74" s="1"/>
  <c r="TG42" i="74" s="1"/>
  <c r="TG43" i="74" s="1"/>
  <c r="SZ6" i="74"/>
  <c r="SZ7" i="74" s="1"/>
  <c r="SZ8" i="74" s="1"/>
  <c r="SZ9" i="74" s="1"/>
  <c r="SZ10" i="74" s="1"/>
  <c r="SZ11" i="74" s="1"/>
  <c r="SZ12" i="74" s="1"/>
  <c r="SZ13" i="74" s="1"/>
  <c r="SZ14" i="74" s="1"/>
  <c r="SZ15" i="74" s="1"/>
  <c r="SZ16" i="74" s="1"/>
  <c r="SZ17" i="74" s="1"/>
  <c r="SZ18" i="74" s="1"/>
  <c r="SZ19" i="74" s="1"/>
  <c r="SZ20" i="74" s="1"/>
  <c r="SZ21" i="74" s="1"/>
  <c r="SZ22" i="74" s="1"/>
  <c r="SZ23" i="74" s="1"/>
  <c r="SZ24" i="74" s="1"/>
  <c r="SZ25" i="74" s="1"/>
  <c r="SZ26" i="74" s="1"/>
  <c r="SZ27" i="74" s="1"/>
  <c r="SZ28" i="74" s="1"/>
  <c r="SZ29" i="74" s="1"/>
  <c r="SZ30" i="74" s="1"/>
  <c r="SZ31" i="74" s="1"/>
  <c r="SZ32" i="74" s="1"/>
  <c r="SZ33" i="74" s="1"/>
  <c r="SZ34" i="74" s="1"/>
  <c r="SZ35" i="74" s="1"/>
  <c r="SZ36" i="74" s="1"/>
  <c r="SZ37" i="74" s="1"/>
  <c r="SZ38" i="74" s="1"/>
  <c r="SZ39" i="74" s="1"/>
  <c r="SZ40" i="74" s="1"/>
  <c r="SZ41" i="74" s="1"/>
  <c r="SZ42" i="74" s="1"/>
  <c r="SZ43" i="74" s="1"/>
  <c r="SS6" i="74"/>
  <c r="SS7" i="74" s="1"/>
  <c r="SS8" i="74" s="1"/>
  <c r="SS9" i="74" s="1"/>
  <c r="SS10" i="74" s="1"/>
  <c r="SS11" i="74" s="1"/>
  <c r="SS12" i="74" s="1"/>
  <c r="SS13" i="74" s="1"/>
  <c r="SS14" i="74" s="1"/>
  <c r="SS15" i="74" s="1"/>
  <c r="SS16" i="74" s="1"/>
  <c r="SS17" i="74" s="1"/>
  <c r="SS18" i="74" s="1"/>
  <c r="SS19" i="74" s="1"/>
  <c r="SS20" i="74" s="1"/>
  <c r="SS21" i="74" s="1"/>
  <c r="SS22" i="74" s="1"/>
  <c r="SS23" i="74" s="1"/>
  <c r="SS24" i="74" s="1"/>
  <c r="SS25" i="74" s="1"/>
  <c r="SS26" i="74" s="1"/>
  <c r="SS27" i="74" s="1"/>
  <c r="SS28" i="74" s="1"/>
  <c r="SS29" i="74" s="1"/>
  <c r="SS30" i="74" s="1"/>
  <c r="SS31" i="74" s="1"/>
  <c r="SS32" i="74" s="1"/>
  <c r="SS33" i="74" s="1"/>
  <c r="SS34" i="74" s="1"/>
  <c r="SS35" i="74" s="1"/>
  <c r="SS36" i="74" s="1"/>
  <c r="SS37" i="74" s="1"/>
  <c r="SS38" i="74" s="1"/>
  <c r="SS39" i="74" s="1"/>
  <c r="SS40" i="74" s="1"/>
  <c r="SS41" i="74" s="1"/>
  <c r="SS42" i="74" s="1"/>
  <c r="SS43" i="74" s="1"/>
  <c r="SL6" i="74"/>
  <c r="SL7" i="74" s="1"/>
  <c r="SL8" i="74" s="1"/>
  <c r="SL9" i="74" s="1"/>
  <c r="SL10" i="74" s="1"/>
  <c r="SL11" i="74" s="1"/>
  <c r="SL12" i="74" s="1"/>
  <c r="SL13" i="74" s="1"/>
  <c r="SL14" i="74" s="1"/>
  <c r="SL15" i="74" s="1"/>
  <c r="SL16" i="74" s="1"/>
  <c r="SL17" i="74" s="1"/>
  <c r="SL18" i="74" s="1"/>
  <c r="SL19" i="74" s="1"/>
  <c r="SL20" i="74" s="1"/>
  <c r="SL21" i="74" s="1"/>
  <c r="SL22" i="74" s="1"/>
  <c r="SL23" i="74" s="1"/>
  <c r="SL24" i="74" s="1"/>
  <c r="SL25" i="74" s="1"/>
  <c r="SL26" i="74" s="1"/>
  <c r="SL27" i="74" s="1"/>
  <c r="SL28" i="74" s="1"/>
  <c r="SL29" i="74" s="1"/>
  <c r="SL30" i="74" s="1"/>
  <c r="SL31" i="74" s="1"/>
  <c r="SL32" i="74" s="1"/>
  <c r="SL33" i="74" s="1"/>
  <c r="SL34" i="74" s="1"/>
  <c r="SL35" i="74" s="1"/>
  <c r="SL36" i="74" s="1"/>
  <c r="SL37" i="74" s="1"/>
  <c r="SL38" i="74" s="1"/>
  <c r="SL39" i="74" s="1"/>
  <c r="SL40" i="74" s="1"/>
  <c r="SL41" i="74" s="1"/>
  <c r="SL42" i="74" s="1"/>
  <c r="SL43" i="74" s="1"/>
  <c r="SE6" i="74"/>
  <c r="SE7" i="74" s="1"/>
  <c r="SE8" i="74" s="1"/>
  <c r="SE9" i="74" s="1"/>
  <c r="SE10" i="74" s="1"/>
  <c r="SE11" i="74" s="1"/>
  <c r="SE12" i="74" s="1"/>
  <c r="SE13" i="74" s="1"/>
  <c r="SE14" i="74" s="1"/>
  <c r="SE15" i="74" s="1"/>
  <c r="SE16" i="74" s="1"/>
  <c r="SE17" i="74" s="1"/>
  <c r="SE18" i="74" s="1"/>
  <c r="SE19" i="74" s="1"/>
  <c r="SE20" i="74" s="1"/>
  <c r="SE21" i="74" s="1"/>
  <c r="SE22" i="74" s="1"/>
  <c r="SE23" i="74" s="1"/>
  <c r="SE24" i="74" s="1"/>
  <c r="SE25" i="74" s="1"/>
  <c r="SE26" i="74" s="1"/>
  <c r="SE27" i="74" s="1"/>
  <c r="SE28" i="74" s="1"/>
  <c r="SE29" i="74" s="1"/>
  <c r="SE30" i="74" s="1"/>
  <c r="SE31" i="74" s="1"/>
  <c r="SE32" i="74" s="1"/>
  <c r="SE33" i="74" s="1"/>
  <c r="SE34" i="74" s="1"/>
  <c r="SE35" i="74" s="1"/>
  <c r="SE36" i="74" s="1"/>
  <c r="SE37" i="74" s="1"/>
  <c r="SE38" i="74" s="1"/>
  <c r="SE39" i="74" s="1"/>
  <c r="SE40" i="74" s="1"/>
  <c r="SE41" i="74" s="1"/>
  <c r="SE42" i="74" s="1"/>
  <c r="SE43" i="74" s="1"/>
  <c r="RX6" i="74"/>
  <c r="RX7" i="74" s="1"/>
  <c r="RX8" i="74" s="1"/>
  <c r="RX9" i="74" s="1"/>
  <c r="RX10" i="74" s="1"/>
  <c r="RX11" i="74" s="1"/>
  <c r="RX12" i="74" s="1"/>
  <c r="RX13" i="74" s="1"/>
  <c r="RX14" i="74" s="1"/>
  <c r="RX15" i="74" s="1"/>
  <c r="RX16" i="74" s="1"/>
  <c r="RX17" i="74" s="1"/>
  <c r="RX18" i="74" s="1"/>
  <c r="RX19" i="74" s="1"/>
  <c r="RX20" i="74" s="1"/>
  <c r="RX21" i="74" s="1"/>
  <c r="RX22" i="74" s="1"/>
  <c r="RX23" i="74" s="1"/>
  <c r="RX24" i="74" s="1"/>
  <c r="RX25" i="74" s="1"/>
  <c r="RX26" i="74" s="1"/>
  <c r="RX27" i="74" s="1"/>
  <c r="RX28" i="74" s="1"/>
  <c r="RX29" i="74" s="1"/>
  <c r="RX30" i="74" s="1"/>
  <c r="RX31" i="74" s="1"/>
  <c r="RX32" i="74" s="1"/>
  <c r="RX33" i="74" s="1"/>
  <c r="RX34" i="74" s="1"/>
  <c r="RX35" i="74" s="1"/>
  <c r="RX36" i="74" s="1"/>
  <c r="RX37" i="74" s="1"/>
  <c r="RX38" i="74" s="1"/>
  <c r="RX39" i="74" s="1"/>
  <c r="RX40" i="74" s="1"/>
  <c r="RX41" i="74" s="1"/>
  <c r="RX42" i="74" s="1"/>
  <c r="RX43" i="74" s="1"/>
  <c r="RQ6" i="74"/>
  <c r="RQ7" i="74" s="1"/>
  <c r="RQ8" i="74" s="1"/>
  <c r="RQ9" i="74" s="1"/>
  <c r="RQ10" i="74" s="1"/>
  <c r="RQ11" i="74" s="1"/>
  <c r="RQ12" i="74" s="1"/>
  <c r="RQ13" i="74" s="1"/>
  <c r="RQ14" i="74" s="1"/>
  <c r="RQ15" i="74" s="1"/>
  <c r="RQ16" i="74" s="1"/>
  <c r="RQ17" i="74" s="1"/>
  <c r="RQ18" i="74" s="1"/>
  <c r="RQ19" i="74" s="1"/>
  <c r="RQ20" i="74" s="1"/>
  <c r="RQ21" i="74" s="1"/>
  <c r="RQ22" i="74" s="1"/>
  <c r="RQ23" i="74" s="1"/>
  <c r="RQ24" i="74" s="1"/>
  <c r="RQ25" i="74" s="1"/>
  <c r="RQ26" i="74" s="1"/>
  <c r="RQ27" i="74" s="1"/>
  <c r="RQ28" i="74" s="1"/>
  <c r="RQ29" i="74" s="1"/>
  <c r="RQ30" i="74" s="1"/>
  <c r="RQ31" i="74" s="1"/>
  <c r="RQ32" i="74" s="1"/>
  <c r="RQ33" i="74" s="1"/>
  <c r="RQ34" i="74" s="1"/>
  <c r="RQ35" i="74" s="1"/>
  <c r="RQ36" i="74" s="1"/>
  <c r="RQ37" i="74" s="1"/>
  <c r="RQ38" i="74" s="1"/>
  <c r="RQ39" i="74" s="1"/>
  <c r="RQ40" i="74" s="1"/>
  <c r="RQ41" i="74" s="1"/>
  <c r="RQ42" i="74" s="1"/>
  <c r="RQ43" i="74" s="1"/>
  <c r="RJ6" i="74"/>
  <c r="RJ7" i="74" s="1"/>
  <c r="RJ8" i="74" s="1"/>
  <c r="RJ9" i="74" s="1"/>
  <c r="RJ10" i="74" s="1"/>
  <c r="RJ11" i="74" s="1"/>
  <c r="RJ12" i="74" s="1"/>
  <c r="RJ13" i="74" s="1"/>
  <c r="RJ14" i="74" s="1"/>
  <c r="RJ15" i="74" s="1"/>
  <c r="RJ16" i="74" s="1"/>
  <c r="RJ17" i="74" s="1"/>
  <c r="RJ18" i="74" s="1"/>
  <c r="RJ19" i="74" s="1"/>
  <c r="RJ20" i="74" s="1"/>
  <c r="RJ21" i="74" s="1"/>
  <c r="RJ22" i="74" s="1"/>
  <c r="RJ23" i="74" s="1"/>
  <c r="RJ24" i="74" s="1"/>
  <c r="RJ25" i="74" s="1"/>
  <c r="RJ26" i="74" s="1"/>
  <c r="RJ27" i="74" s="1"/>
  <c r="RJ28" i="74" s="1"/>
  <c r="RJ29" i="74" s="1"/>
  <c r="RJ30" i="74" s="1"/>
  <c r="RJ31" i="74" s="1"/>
  <c r="RJ32" i="74" s="1"/>
  <c r="RJ33" i="74" s="1"/>
  <c r="RJ34" i="74" s="1"/>
  <c r="RJ35" i="74" s="1"/>
  <c r="RJ36" i="74" s="1"/>
  <c r="RJ37" i="74" s="1"/>
  <c r="RJ38" i="74" s="1"/>
  <c r="RJ39" i="74" s="1"/>
  <c r="RJ40" i="74" s="1"/>
  <c r="RJ41" i="74" s="1"/>
  <c r="RJ42" i="74" s="1"/>
  <c r="RJ43" i="74" s="1"/>
  <c r="RC6" i="74"/>
  <c r="RC7" i="74" s="1"/>
  <c r="RC8" i="74" s="1"/>
  <c r="RC9" i="74" s="1"/>
  <c r="RC10" i="74" s="1"/>
  <c r="RC11" i="74" s="1"/>
  <c r="RC12" i="74" s="1"/>
  <c r="RC13" i="74" s="1"/>
  <c r="RC14" i="74" s="1"/>
  <c r="RC15" i="74" s="1"/>
  <c r="RC16" i="74" s="1"/>
  <c r="RC17" i="74" s="1"/>
  <c r="RC18" i="74" s="1"/>
  <c r="RC19" i="74" s="1"/>
  <c r="RC20" i="74" s="1"/>
  <c r="RC21" i="74" s="1"/>
  <c r="RC22" i="74" s="1"/>
  <c r="RC23" i="74" s="1"/>
  <c r="RC24" i="74" s="1"/>
  <c r="RC25" i="74" s="1"/>
  <c r="RC26" i="74" s="1"/>
  <c r="RC27" i="74" s="1"/>
  <c r="RC28" i="74" s="1"/>
  <c r="RC29" i="74" s="1"/>
  <c r="RC30" i="74" s="1"/>
  <c r="RC31" i="74" s="1"/>
  <c r="RC32" i="74" s="1"/>
  <c r="RC33" i="74" s="1"/>
  <c r="RC34" i="74" s="1"/>
  <c r="RC35" i="74" s="1"/>
  <c r="RC36" i="74" s="1"/>
  <c r="RC37" i="74" s="1"/>
  <c r="RC38" i="74" s="1"/>
  <c r="RC39" i="74" s="1"/>
  <c r="RC40" i="74" s="1"/>
  <c r="RC41" i="74" s="1"/>
  <c r="RC42" i="74" s="1"/>
  <c r="RC43" i="74" s="1"/>
  <c r="QV6" i="74"/>
  <c r="QV7" i="74" s="1"/>
  <c r="QV8" i="74" s="1"/>
  <c r="QV9" i="74" s="1"/>
  <c r="QV10" i="74" s="1"/>
  <c r="QV11" i="74" s="1"/>
  <c r="QV12" i="74" s="1"/>
  <c r="QV13" i="74" s="1"/>
  <c r="QV14" i="74" s="1"/>
  <c r="QV15" i="74" s="1"/>
  <c r="QV16" i="74" s="1"/>
  <c r="QV17" i="74" s="1"/>
  <c r="QV18" i="74" s="1"/>
  <c r="QV19" i="74" s="1"/>
  <c r="QV20" i="74" s="1"/>
  <c r="QV21" i="74" s="1"/>
  <c r="QV22" i="74" s="1"/>
  <c r="QV23" i="74" s="1"/>
  <c r="QV24" i="74" s="1"/>
  <c r="QV25" i="74" s="1"/>
  <c r="QV26" i="74" s="1"/>
  <c r="QV27" i="74" s="1"/>
  <c r="QV28" i="74" s="1"/>
  <c r="QV29" i="74" s="1"/>
  <c r="QV30" i="74" s="1"/>
  <c r="QV31" i="74" s="1"/>
  <c r="QV32" i="74" s="1"/>
  <c r="QV33" i="74" s="1"/>
  <c r="QV34" i="74" s="1"/>
  <c r="QV35" i="74" s="1"/>
  <c r="QV36" i="74" s="1"/>
  <c r="QV37" i="74" s="1"/>
  <c r="QV38" i="74" s="1"/>
  <c r="QV39" i="74" s="1"/>
  <c r="QV40" i="74" s="1"/>
  <c r="QV41" i="74" s="1"/>
  <c r="QV42" i="74" s="1"/>
  <c r="QV43" i="74" s="1"/>
  <c r="QO6" i="74"/>
  <c r="QO7" i="74" s="1"/>
  <c r="QO8" i="74" s="1"/>
  <c r="QO9" i="74" s="1"/>
  <c r="QO10" i="74" s="1"/>
  <c r="QO11" i="74" s="1"/>
  <c r="QO12" i="74" s="1"/>
  <c r="QO13" i="74" s="1"/>
  <c r="QO14" i="74" s="1"/>
  <c r="QO15" i="74" s="1"/>
  <c r="QO16" i="74" s="1"/>
  <c r="QO17" i="74" s="1"/>
  <c r="QO18" i="74" s="1"/>
  <c r="QO19" i="74" s="1"/>
  <c r="QO20" i="74" s="1"/>
  <c r="QO21" i="74" s="1"/>
  <c r="QO22" i="74" s="1"/>
  <c r="QO23" i="74" s="1"/>
  <c r="QO24" i="74" s="1"/>
  <c r="QO25" i="74" s="1"/>
  <c r="QO26" i="74" s="1"/>
  <c r="QO27" i="74" s="1"/>
  <c r="QO28" i="74" s="1"/>
  <c r="QO29" i="74" s="1"/>
  <c r="QO30" i="74" s="1"/>
  <c r="QO31" i="74" s="1"/>
  <c r="QO32" i="74" s="1"/>
  <c r="QO33" i="74" s="1"/>
  <c r="QO34" i="74" s="1"/>
  <c r="QO35" i="74" s="1"/>
  <c r="QO36" i="74" s="1"/>
  <c r="QO37" i="74" s="1"/>
  <c r="QO38" i="74" s="1"/>
  <c r="QO39" i="74" s="1"/>
  <c r="QO40" i="74" s="1"/>
  <c r="QO41" i="74" s="1"/>
  <c r="QO42" i="74" s="1"/>
  <c r="QO43" i="74" s="1"/>
  <c r="QH6" i="74"/>
  <c r="QH7" i="74" s="1"/>
  <c r="QH8" i="74" s="1"/>
  <c r="QH9" i="74" s="1"/>
  <c r="QH10" i="74" s="1"/>
  <c r="QH11" i="74" s="1"/>
  <c r="QH12" i="74" s="1"/>
  <c r="QH13" i="74" s="1"/>
  <c r="QH14" i="74" s="1"/>
  <c r="QH15" i="74" s="1"/>
  <c r="QH16" i="74" s="1"/>
  <c r="QH17" i="74" s="1"/>
  <c r="QH18" i="74" s="1"/>
  <c r="QH19" i="74" s="1"/>
  <c r="QH20" i="74" s="1"/>
  <c r="QH21" i="74" s="1"/>
  <c r="QH22" i="74" s="1"/>
  <c r="QH23" i="74" s="1"/>
  <c r="QH24" i="74" s="1"/>
  <c r="QH25" i="74" s="1"/>
  <c r="QH26" i="74" s="1"/>
  <c r="QH27" i="74" s="1"/>
  <c r="QH28" i="74" s="1"/>
  <c r="QH29" i="74" s="1"/>
  <c r="QH30" i="74" s="1"/>
  <c r="QH31" i="74" s="1"/>
  <c r="QH32" i="74" s="1"/>
  <c r="QH33" i="74" s="1"/>
  <c r="QH34" i="74" s="1"/>
  <c r="QH35" i="74" s="1"/>
  <c r="QH36" i="74" s="1"/>
  <c r="QH37" i="74" s="1"/>
  <c r="QH38" i="74" s="1"/>
  <c r="QH39" i="74" s="1"/>
  <c r="QH40" i="74" s="1"/>
  <c r="QH41" i="74" s="1"/>
  <c r="QH42" i="74" s="1"/>
  <c r="QH43" i="74" s="1"/>
  <c r="QA6" i="74"/>
  <c r="QA7" i="74" s="1"/>
  <c r="QA8" i="74" s="1"/>
  <c r="QA9" i="74" s="1"/>
  <c r="QA10" i="74" s="1"/>
  <c r="QA11" i="74" s="1"/>
  <c r="QA12" i="74" s="1"/>
  <c r="QA13" i="74" s="1"/>
  <c r="QA14" i="74" s="1"/>
  <c r="QA15" i="74" s="1"/>
  <c r="QA16" i="74" s="1"/>
  <c r="QA17" i="74" s="1"/>
  <c r="QA18" i="74" s="1"/>
  <c r="QA19" i="74" s="1"/>
  <c r="QA20" i="74" s="1"/>
  <c r="QA21" i="74" s="1"/>
  <c r="QA22" i="74" s="1"/>
  <c r="QA23" i="74" s="1"/>
  <c r="QA24" i="74" s="1"/>
  <c r="QA25" i="74" s="1"/>
  <c r="QA26" i="74" s="1"/>
  <c r="QA27" i="74" s="1"/>
  <c r="QA28" i="74" s="1"/>
  <c r="QA29" i="74" s="1"/>
  <c r="QA30" i="74" s="1"/>
  <c r="QA31" i="74" s="1"/>
  <c r="QA32" i="74" s="1"/>
  <c r="QA33" i="74" s="1"/>
  <c r="QA34" i="74" s="1"/>
  <c r="QA35" i="74" s="1"/>
  <c r="QA36" i="74" s="1"/>
  <c r="QA37" i="74" s="1"/>
  <c r="QA38" i="74" s="1"/>
  <c r="QA39" i="74" s="1"/>
  <c r="QA40" i="74" s="1"/>
  <c r="QA41" i="74" s="1"/>
  <c r="QA42" i="74" s="1"/>
  <c r="QA43" i="74" s="1"/>
  <c r="PT6" i="74"/>
  <c r="PT7" i="74" s="1"/>
  <c r="PT8" i="74" s="1"/>
  <c r="PT9" i="74" s="1"/>
  <c r="PT10" i="74" s="1"/>
  <c r="PT11" i="74" s="1"/>
  <c r="PT12" i="74" s="1"/>
  <c r="PT13" i="74" s="1"/>
  <c r="PT14" i="74" s="1"/>
  <c r="PT15" i="74" s="1"/>
  <c r="PT16" i="74" s="1"/>
  <c r="PT17" i="74" s="1"/>
  <c r="PT18" i="74" s="1"/>
  <c r="PT19" i="74" s="1"/>
  <c r="PT20" i="74" s="1"/>
  <c r="PT21" i="74" s="1"/>
  <c r="PT22" i="74" s="1"/>
  <c r="PT23" i="74" s="1"/>
  <c r="PT24" i="74" s="1"/>
  <c r="PT25" i="74" s="1"/>
  <c r="PT26" i="74" s="1"/>
  <c r="PT27" i="74" s="1"/>
  <c r="PT28" i="74" s="1"/>
  <c r="PT29" i="74" s="1"/>
  <c r="PT30" i="74" s="1"/>
  <c r="PT31" i="74" s="1"/>
  <c r="PT32" i="74" s="1"/>
  <c r="PT33" i="74" s="1"/>
  <c r="PT34" i="74" s="1"/>
  <c r="PT35" i="74" s="1"/>
  <c r="PT36" i="74" s="1"/>
  <c r="PT37" i="74" s="1"/>
  <c r="PT38" i="74" s="1"/>
  <c r="PT39" i="74" s="1"/>
  <c r="PT40" i="74" s="1"/>
  <c r="PT41" i="74" s="1"/>
  <c r="PT42" i="74" s="1"/>
  <c r="PT43" i="74" s="1"/>
  <c r="PM6" i="74"/>
  <c r="PM7" i="74" s="1"/>
  <c r="PM8" i="74" s="1"/>
  <c r="PM9" i="74" s="1"/>
  <c r="PM10" i="74" s="1"/>
  <c r="PM11" i="74" s="1"/>
  <c r="PM12" i="74" s="1"/>
  <c r="PM13" i="74" s="1"/>
  <c r="PM14" i="74" s="1"/>
  <c r="PM15" i="74" s="1"/>
  <c r="PM16" i="74" s="1"/>
  <c r="PM17" i="74" s="1"/>
  <c r="PM18" i="74" s="1"/>
  <c r="PM19" i="74" s="1"/>
  <c r="PM20" i="74" s="1"/>
  <c r="PM21" i="74" s="1"/>
  <c r="PM22" i="74" s="1"/>
  <c r="PM23" i="74" s="1"/>
  <c r="PM24" i="74" s="1"/>
  <c r="PM25" i="74" s="1"/>
  <c r="PM26" i="74" s="1"/>
  <c r="PM27" i="74" s="1"/>
  <c r="PM28" i="74" s="1"/>
  <c r="PM29" i="74" s="1"/>
  <c r="PM30" i="74" s="1"/>
  <c r="PM31" i="74" s="1"/>
  <c r="PM32" i="74" s="1"/>
  <c r="PM33" i="74" s="1"/>
  <c r="PM34" i="74" s="1"/>
  <c r="PM35" i="74" s="1"/>
  <c r="PM36" i="74" s="1"/>
  <c r="PM37" i="74" s="1"/>
  <c r="PM38" i="74" s="1"/>
  <c r="PM39" i="74" s="1"/>
  <c r="PM40" i="74" s="1"/>
  <c r="PM41" i="74" s="1"/>
  <c r="PM42" i="74" s="1"/>
  <c r="PM43" i="74" s="1"/>
  <c r="PF6" i="74"/>
  <c r="PF7" i="74" s="1"/>
  <c r="PF8" i="74" s="1"/>
  <c r="PF9" i="74" s="1"/>
  <c r="PF10" i="74" s="1"/>
  <c r="PF11" i="74" s="1"/>
  <c r="PF12" i="74" s="1"/>
  <c r="PF13" i="74" s="1"/>
  <c r="PF14" i="74" s="1"/>
  <c r="PF15" i="74" s="1"/>
  <c r="PF16" i="74" s="1"/>
  <c r="PF17" i="74" s="1"/>
  <c r="PF18" i="74" s="1"/>
  <c r="PF19" i="74" s="1"/>
  <c r="PF20" i="74" s="1"/>
  <c r="PF21" i="74" s="1"/>
  <c r="PF22" i="74" s="1"/>
  <c r="PF23" i="74" s="1"/>
  <c r="PF24" i="74" s="1"/>
  <c r="PF25" i="74" s="1"/>
  <c r="PF26" i="74" s="1"/>
  <c r="PF27" i="74" s="1"/>
  <c r="PF28" i="74" s="1"/>
  <c r="PF29" i="74" s="1"/>
  <c r="PF30" i="74" s="1"/>
  <c r="PF31" i="74" s="1"/>
  <c r="PF32" i="74" s="1"/>
  <c r="PF33" i="74" s="1"/>
  <c r="PF34" i="74" s="1"/>
  <c r="PF35" i="74" s="1"/>
  <c r="PF36" i="74" s="1"/>
  <c r="PF37" i="74" s="1"/>
  <c r="PF38" i="74" s="1"/>
  <c r="PF39" i="74" s="1"/>
  <c r="PF40" i="74" s="1"/>
  <c r="PF41" i="74" s="1"/>
  <c r="PF42" i="74" s="1"/>
  <c r="PF43" i="74" s="1"/>
  <c r="OY6" i="74"/>
  <c r="OY7" i="74" s="1"/>
  <c r="OY8" i="74" s="1"/>
  <c r="OY9" i="74" s="1"/>
  <c r="OY10" i="74" s="1"/>
  <c r="OY11" i="74" s="1"/>
  <c r="OY12" i="74" s="1"/>
  <c r="OY13" i="74" s="1"/>
  <c r="OY14" i="74" s="1"/>
  <c r="OY15" i="74" s="1"/>
  <c r="OY16" i="74" s="1"/>
  <c r="OY17" i="74" s="1"/>
  <c r="OY18" i="74" s="1"/>
  <c r="OY19" i="74" s="1"/>
  <c r="OY20" i="74" s="1"/>
  <c r="OY21" i="74" s="1"/>
  <c r="OY22" i="74" s="1"/>
  <c r="OY23" i="74" s="1"/>
  <c r="OY24" i="74" s="1"/>
  <c r="OY25" i="74" s="1"/>
  <c r="OY26" i="74" s="1"/>
  <c r="OY27" i="74" s="1"/>
  <c r="OY28" i="74" s="1"/>
  <c r="OY29" i="74" s="1"/>
  <c r="OY30" i="74" s="1"/>
  <c r="OY31" i="74" s="1"/>
  <c r="OY32" i="74" s="1"/>
  <c r="OY33" i="74" s="1"/>
  <c r="OY34" i="74" s="1"/>
  <c r="OY35" i="74" s="1"/>
  <c r="OY36" i="74" s="1"/>
  <c r="OY37" i="74" s="1"/>
  <c r="OY38" i="74" s="1"/>
  <c r="OY39" i="74" s="1"/>
  <c r="OY40" i="74" s="1"/>
  <c r="OY41" i="74" s="1"/>
  <c r="OY42" i="74" s="1"/>
  <c r="OY43" i="74" s="1"/>
  <c r="OR6" i="74"/>
  <c r="OR7" i="74" s="1"/>
  <c r="OR8" i="74" s="1"/>
  <c r="OR9" i="74" s="1"/>
  <c r="OR10" i="74" s="1"/>
  <c r="OR11" i="74" s="1"/>
  <c r="OR12" i="74" s="1"/>
  <c r="OR13" i="74" s="1"/>
  <c r="OR14" i="74" s="1"/>
  <c r="OR15" i="74" s="1"/>
  <c r="OR16" i="74" s="1"/>
  <c r="OR17" i="74" s="1"/>
  <c r="OR18" i="74" s="1"/>
  <c r="OR19" i="74" s="1"/>
  <c r="OR20" i="74" s="1"/>
  <c r="OR21" i="74" s="1"/>
  <c r="OR22" i="74" s="1"/>
  <c r="OR23" i="74" s="1"/>
  <c r="OR24" i="74" s="1"/>
  <c r="OR25" i="74" s="1"/>
  <c r="OR26" i="74" s="1"/>
  <c r="OR27" i="74" s="1"/>
  <c r="OR28" i="74" s="1"/>
  <c r="OR29" i="74" s="1"/>
  <c r="OR30" i="74" s="1"/>
  <c r="OR31" i="74" s="1"/>
  <c r="OR32" i="74" s="1"/>
  <c r="OR33" i="74" s="1"/>
  <c r="OR34" i="74" s="1"/>
  <c r="OR35" i="74" s="1"/>
  <c r="OR36" i="74" s="1"/>
  <c r="OR37" i="74" s="1"/>
  <c r="OR38" i="74" s="1"/>
  <c r="OR39" i="74" s="1"/>
  <c r="OR40" i="74" s="1"/>
  <c r="OR41" i="74" s="1"/>
  <c r="OR42" i="74" s="1"/>
  <c r="OR43" i="74" s="1"/>
  <c r="OK6" i="74"/>
  <c r="OK7" i="74" s="1"/>
  <c r="OK8" i="74" s="1"/>
  <c r="OK9" i="74" s="1"/>
  <c r="OK10" i="74" s="1"/>
  <c r="OK11" i="74" s="1"/>
  <c r="OK12" i="74" s="1"/>
  <c r="OK13" i="74" s="1"/>
  <c r="OK14" i="74" s="1"/>
  <c r="OK15" i="74" s="1"/>
  <c r="OK16" i="74" s="1"/>
  <c r="OK17" i="74" s="1"/>
  <c r="OK18" i="74" s="1"/>
  <c r="OK19" i="74" s="1"/>
  <c r="OK20" i="74" s="1"/>
  <c r="OK21" i="74" s="1"/>
  <c r="OK22" i="74" s="1"/>
  <c r="OK23" i="74" s="1"/>
  <c r="OK24" i="74" s="1"/>
  <c r="OK25" i="74" s="1"/>
  <c r="OK26" i="74" s="1"/>
  <c r="OK27" i="74" s="1"/>
  <c r="OK28" i="74" s="1"/>
  <c r="OK29" i="74" s="1"/>
  <c r="OK30" i="74" s="1"/>
  <c r="OK31" i="74" s="1"/>
  <c r="OK32" i="74" s="1"/>
  <c r="OK33" i="74" s="1"/>
  <c r="OK34" i="74" s="1"/>
  <c r="OK35" i="74" s="1"/>
  <c r="OK36" i="74" s="1"/>
  <c r="OK37" i="74" s="1"/>
  <c r="OK38" i="74" s="1"/>
  <c r="OK39" i="74" s="1"/>
  <c r="OK40" i="74" s="1"/>
  <c r="OK41" i="74" s="1"/>
  <c r="OK42" i="74" s="1"/>
  <c r="OK43" i="74" s="1"/>
  <c r="OD6" i="74"/>
  <c r="OD7" i="74" s="1"/>
  <c r="OD8" i="74" s="1"/>
  <c r="OD9" i="74" s="1"/>
  <c r="OD10" i="74" s="1"/>
  <c r="OD11" i="74" s="1"/>
  <c r="OD12" i="74" s="1"/>
  <c r="OD13" i="74" s="1"/>
  <c r="OD14" i="74" s="1"/>
  <c r="OD15" i="74" s="1"/>
  <c r="OD16" i="74" s="1"/>
  <c r="OD17" i="74" s="1"/>
  <c r="OD18" i="74" s="1"/>
  <c r="OD19" i="74" s="1"/>
  <c r="OD20" i="74" s="1"/>
  <c r="OD21" i="74" s="1"/>
  <c r="OD22" i="74" s="1"/>
  <c r="OD23" i="74" s="1"/>
  <c r="OD24" i="74" s="1"/>
  <c r="OD25" i="74" s="1"/>
  <c r="OD26" i="74" s="1"/>
  <c r="OD27" i="74" s="1"/>
  <c r="OD28" i="74" s="1"/>
  <c r="OD29" i="74" s="1"/>
  <c r="OD30" i="74" s="1"/>
  <c r="OD31" i="74" s="1"/>
  <c r="OD32" i="74" s="1"/>
  <c r="OD33" i="74" s="1"/>
  <c r="OD34" i="74" s="1"/>
  <c r="OD35" i="74" s="1"/>
  <c r="OD36" i="74" s="1"/>
  <c r="OD37" i="74" s="1"/>
  <c r="OD38" i="74" s="1"/>
  <c r="OD39" i="74" s="1"/>
  <c r="OD40" i="74" s="1"/>
  <c r="OD41" i="74" s="1"/>
  <c r="OD42" i="74" s="1"/>
  <c r="OD43" i="74" s="1"/>
  <c r="NW6" i="74"/>
  <c r="NW7" i="74" s="1"/>
  <c r="NW8" i="74" s="1"/>
  <c r="NW9" i="74" s="1"/>
  <c r="NW10" i="74" s="1"/>
  <c r="NW11" i="74" s="1"/>
  <c r="NW12" i="74" s="1"/>
  <c r="NW13" i="74" s="1"/>
  <c r="NW14" i="74" s="1"/>
  <c r="NW15" i="74" s="1"/>
  <c r="NW16" i="74" s="1"/>
  <c r="NW17" i="74" s="1"/>
  <c r="NW18" i="74" s="1"/>
  <c r="NW19" i="74" s="1"/>
  <c r="NW20" i="74" s="1"/>
  <c r="NW21" i="74" s="1"/>
  <c r="NW22" i="74" s="1"/>
  <c r="NW23" i="74" s="1"/>
  <c r="NW24" i="74" s="1"/>
  <c r="NW25" i="74" s="1"/>
  <c r="NW26" i="74" s="1"/>
  <c r="NW27" i="74" s="1"/>
  <c r="NW28" i="74" s="1"/>
  <c r="NW29" i="74" s="1"/>
  <c r="NW30" i="74" s="1"/>
  <c r="NW31" i="74" s="1"/>
  <c r="NW32" i="74" s="1"/>
  <c r="NW33" i="74" s="1"/>
  <c r="NW34" i="74" s="1"/>
  <c r="NW35" i="74" s="1"/>
  <c r="NW36" i="74" s="1"/>
  <c r="NW37" i="74" s="1"/>
  <c r="NW38" i="74" s="1"/>
  <c r="NW39" i="74" s="1"/>
  <c r="NW40" i="74" s="1"/>
  <c r="NW41" i="74" s="1"/>
  <c r="NW42" i="74" s="1"/>
  <c r="NW43" i="74" s="1"/>
  <c r="NP6" i="74"/>
  <c r="NP7" i="74" s="1"/>
  <c r="NP8" i="74" s="1"/>
  <c r="NP9" i="74" s="1"/>
  <c r="NP10" i="74" s="1"/>
  <c r="NP11" i="74" s="1"/>
  <c r="NP12" i="74" s="1"/>
  <c r="NP13" i="74" s="1"/>
  <c r="NP14" i="74" s="1"/>
  <c r="NP15" i="74" s="1"/>
  <c r="NP16" i="74" s="1"/>
  <c r="NP17" i="74" s="1"/>
  <c r="NP18" i="74" s="1"/>
  <c r="NP19" i="74" s="1"/>
  <c r="NP20" i="74" s="1"/>
  <c r="NP21" i="74" s="1"/>
  <c r="NP22" i="74" s="1"/>
  <c r="NP23" i="74" s="1"/>
  <c r="NP24" i="74" s="1"/>
  <c r="NP25" i="74" s="1"/>
  <c r="NP26" i="74" s="1"/>
  <c r="NP27" i="74" s="1"/>
  <c r="NP28" i="74" s="1"/>
  <c r="NP29" i="74" s="1"/>
  <c r="NP30" i="74" s="1"/>
  <c r="NP31" i="74" s="1"/>
  <c r="NP32" i="74" s="1"/>
  <c r="NP33" i="74" s="1"/>
  <c r="NP34" i="74" s="1"/>
  <c r="NP35" i="74" s="1"/>
  <c r="NP36" i="74" s="1"/>
  <c r="NP37" i="74" s="1"/>
  <c r="NP38" i="74" s="1"/>
  <c r="NP39" i="74" s="1"/>
  <c r="NP40" i="74" s="1"/>
  <c r="NP41" i="74" s="1"/>
  <c r="NP42" i="74" s="1"/>
  <c r="NP43" i="74" s="1"/>
  <c r="NI6" i="74"/>
  <c r="NI7" i="74" s="1"/>
  <c r="NI8" i="74" s="1"/>
  <c r="NI9" i="74" s="1"/>
  <c r="NI10" i="74" s="1"/>
  <c r="NI11" i="74" s="1"/>
  <c r="NI12" i="74" s="1"/>
  <c r="NI13" i="74" s="1"/>
  <c r="NI14" i="74" s="1"/>
  <c r="NI15" i="74" s="1"/>
  <c r="NI16" i="74" s="1"/>
  <c r="NI17" i="74" s="1"/>
  <c r="NI18" i="74" s="1"/>
  <c r="NI19" i="74" s="1"/>
  <c r="NI20" i="74" s="1"/>
  <c r="NI21" i="74" s="1"/>
  <c r="NI22" i="74" s="1"/>
  <c r="NI23" i="74" s="1"/>
  <c r="NI24" i="74" s="1"/>
  <c r="NI25" i="74" s="1"/>
  <c r="NI26" i="74" s="1"/>
  <c r="NI27" i="74" s="1"/>
  <c r="NI28" i="74" s="1"/>
  <c r="NI29" i="74" s="1"/>
  <c r="NI30" i="74" s="1"/>
  <c r="NI31" i="74" s="1"/>
  <c r="NI32" i="74" s="1"/>
  <c r="NI33" i="74" s="1"/>
  <c r="NI34" i="74" s="1"/>
  <c r="NI35" i="74" s="1"/>
  <c r="NI36" i="74" s="1"/>
  <c r="NI37" i="74" s="1"/>
  <c r="NI38" i="74" s="1"/>
  <c r="NI39" i="74" s="1"/>
  <c r="NI40" i="74" s="1"/>
  <c r="NI41" i="74" s="1"/>
  <c r="NI42" i="74" s="1"/>
  <c r="NI43" i="74" s="1"/>
  <c r="NB6" i="74"/>
  <c r="NB7" i="74" s="1"/>
  <c r="NB8" i="74" s="1"/>
  <c r="NB9" i="74" s="1"/>
  <c r="NB10" i="74" s="1"/>
  <c r="NB11" i="74" s="1"/>
  <c r="NB12" i="74" s="1"/>
  <c r="NB13" i="74" s="1"/>
  <c r="NB14" i="74" s="1"/>
  <c r="NB15" i="74" s="1"/>
  <c r="NB16" i="74" s="1"/>
  <c r="NB17" i="74" s="1"/>
  <c r="NB18" i="74" s="1"/>
  <c r="NB19" i="74" s="1"/>
  <c r="NB20" i="74" s="1"/>
  <c r="NB21" i="74" s="1"/>
  <c r="NB22" i="74" s="1"/>
  <c r="NB23" i="74" s="1"/>
  <c r="NB24" i="74" s="1"/>
  <c r="NB25" i="74" s="1"/>
  <c r="NB26" i="74" s="1"/>
  <c r="NB27" i="74" s="1"/>
  <c r="NB28" i="74" s="1"/>
  <c r="NB29" i="74" s="1"/>
  <c r="NB30" i="74" s="1"/>
  <c r="NB31" i="74" s="1"/>
  <c r="NB32" i="74" s="1"/>
  <c r="NB33" i="74" s="1"/>
  <c r="NB34" i="74" s="1"/>
  <c r="NB35" i="74" s="1"/>
  <c r="NB36" i="74" s="1"/>
  <c r="NB37" i="74" s="1"/>
  <c r="NB38" i="74" s="1"/>
  <c r="NB39" i="74" s="1"/>
  <c r="NB40" i="74" s="1"/>
  <c r="NB41" i="74" s="1"/>
  <c r="NB42" i="74" s="1"/>
  <c r="NB43" i="74" s="1"/>
  <c r="MU6" i="74"/>
  <c r="MU7" i="74" s="1"/>
  <c r="MU8" i="74" s="1"/>
  <c r="MU9" i="74" s="1"/>
  <c r="MU10" i="74" s="1"/>
  <c r="MU11" i="74" s="1"/>
  <c r="MU12" i="74" s="1"/>
  <c r="MU13" i="74" s="1"/>
  <c r="MU14" i="74" s="1"/>
  <c r="MU15" i="74" s="1"/>
  <c r="MU16" i="74" s="1"/>
  <c r="MU17" i="74" s="1"/>
  <c r="MU18" i="74" s="1"/>
  <c r="MU19" i="74" s="1"/>
  <c r="MU20" i="74" s="1"/>
  <c r="MU21" i="74" s="1"/>
  <c r="MU22" i="74" s="1"/>
  <c r="MU23" i="74" s="1"/>
  <c r="MU24" i="74" s="1"/>
  <c r="MU25" i="74" s="1"/>
  <c r="MU26" i="74" s="1"/>
  <c r="MU27" i="74" s="1"/>
  <c r="MU28" i="74" s="1"/>
  <c r="MU29" i="74" s="1"/>
  <c r="MU30" i="74" s="1"/>
  <c r="MU31" i="74" s="1"/>
  <c r="MU32" i="74" s="1"/>
  <c r="MU33" i="74" s="1"/>
  <c r="MU34" i="74" s="1"/>
  <c r="MU35" i="74" s="1"/>
  <c r="MU36" i="74" s="1"/>
  <c r="MU37" i="74" s="1"/>
  <c r="MU38" i="74" s="1"/>
  <c r="MU39" i="74" s="1"/>
  <c r="MU40" i="74" s="1"/>
  <c r="MU41" i="74" s="1"/>
  <c r="MU42" i="74" s="1"/>
  <c r="MU43" i="74" s="1"/>
  <c r="MN6" i="74"/>
  <c r="MN7" i="74" s="1"/>
  <c r="MN8" i="74" s="1"/>
  <c r="MN9" i="74" s="1"/>
  <c r="MN10" i="74" s="1"/>
  <c r="MN11" i="74" s="1"/>
  <c r="MN12" i="74" s="1"/>
  <c r="MN13" i="74" s="1"/>
  <c r="MN14" i="74" s="1"/>
  <c r="MN15" i="74" s="1"/>
  <c r="MN16" i="74" s="1"/>
  <c r="MN17" i="74" s="1"/>
  <c r="MN18" i="74" s="1"/>
  <c r="MN19" i="74" s="1"/>
  <c r="MN20" i="74" s="1"/>
  <c r="MN21" i="74" s="1"/>
  <c r="MN22" i="74" s="1"/>
  <c r="MN23" i="74" s="1"/>
  <c r="MN24" i="74" s="1"/>
  <c r="MN25" i="74" s="1"/>
  <c r="MN26" i="74" s="1"/>
  <c r="MN27" i="74" s="1"/>
  <c r="MN28" i="74" s="1"/>
  <c r="MN29" i="74" s="1"/>
  <c r="MN30" i="74" s="1"/>
  <c r="MN31" i="74" s="1"/>
  <c r="MN32" i="74" s="1"/>
  <c r="MN33" i="74" s="1"/>
  <c r="MN34" i="74" s="1"/>
  <c r="MN35" i="74" s="1"/>
  <c r="MN36" i="74" s="1"/>
  <c r="MN37" i="74" s="1"/>
  <c r="MN38" i="74" s="1"/>
  <c r="MN39" i="74" s="1"/>
  <c r="MN40" i="74" s="1"/>
  <c r="MN41" i="74" s="1"/>
  <c r="MN42" i="74" s="1"/>
  <c r="MN43" i="74" s="1"/>
  <c r="MG6" i="74"/>
  <c r="MG7" i="74" s="1"/>
  <c r="MG8" i="74" s="1"/>
  <c r="MG9" i="74" s="1"/>
  <c r="MG10" i="74" s="1"/>
  <c r="MG11" i="74" s="1"/>
  <c r="MG12" i="74" s="1"/>
  <c r="MG13" i="74" s="1"/>
  <c r="MG14" i="74" s="1"/>
  <c r="MG15" i="74" s="1"/>
  <c r="MG16" i="74" s="1"/>
  <c r="MG17" i="74" s="1"/>
  <c r="MG18" i="74" s="1"/>
  <c r="MG19" i="74" s="1"/>
  <c r="MG20" i="74" s="1"/>
  <c r="MG21" i="74" s="1"/>
  <c r="MG22" i="74" s="1"/>
  <c r="MG23" i="74" s="1"/>
  <c r="MG24" i="74" s="1"/>
  <c r="MG25" i="74" s="1"/>
  <c r="MG26" i="74" s="1"/>
  <c r="MG27" i="74" s="1"/>
  <c r="MG28" i="74" s="1"/>
  <c r="MG29" i="74" s="1"/>
  <c r="MG30" i="74" s="1"/>
  <c r="MG31" i="74" s="1"/>
  <c r="MG32" i="74" s="1"/>
  <c r="MG33" i="74" s="1"/>
  <c r="MG34" i="74" s="1"/>
  <c r="MG35" i="74" s="1"/>
  <c r="MG36" i="74" s="1"/>
  <c r="MG37" i="74" s="1"/>
  <c r="MG38" i="74" s="1"/>
  <c r="MG39" i="74" s="1"/>
  <c r="MG40" i="74" s="1"/>
  <c r="MG41" i="74" s="1"/>
  <c r="MG42" i="74" s="1"/>
  <c r="MG43" i="74" s="1"/>
  <c r="LY6" i="74"/>
  <c r="LY7" i="74" s="1"/>
  <c r="LY8" i="74" s="1"/>
  <c r="LY9" i="74" s="1"/>
  <c r="LY10" i="74" s="1"/>
  <c r="LY11" i="74" s="1"/>
  <c r="LY12" i="74" s="1"/>
  <c r="LY13" i="74" s="1"/>
  <c r="LY14" i="74" s="1"/>
  <c r="LY15" i="74" s="1"/>
  <c r="LY16" i="74" s="1"/>
  <c r="LY17" i="74" s="1"/>
  <c r="LY18" i="74" s="1"/>
  <c r="LY19" i="74" s="1"/>
  <c r="LY20" i="74" s="1"/>
  <c r="LY21" i="74" s="1"/>
  <c r="LY22" i="74" s="1"/>
  <c r="LY23" i="74" s="1"/>
  <c r="LY24" i="74" s="1"/>
  <c r="LY25" i="74" s="1"/>
  <c r="LY26" i="74" s="1"/>
  <c r="LY27" i="74" s="1"/>
  <c r="LY28" i="74" s="1"/>
  <c r="LY29" i="74" s="1"/>
  <c r="LY30" i="74" s="1"/>
  <c r="LY31" i="74" s="1"/>
  <c r="LY32" i="74" s="1"/>
  <c r="LY33" i="74" s="1"/>
  <c r="LY34" i="74" s="1"/>
  <c r="LY35" i="74" s="1"/>
  <c r="LY36" i="74" s="1"/>
  <c r="LY37" i="74" s="1"/>
  <c r="LY38" i="74" s="1"/>
  <c r="LY39" i="74" s="1"/>
  <c r="LY40" i="74" s="1"/>
  <c r="LY41" i="74" s="1"/>
  <c r="LY42" i="74" s="1"/>
  <c r="LY43" i="74" s="1"/>
  <c r="LR6" i="74"/>
  <c r="LR7" i="74" s="1"/>
  <c r="LR8" i="74" s="1"/>
  <c r="LR9" i="74" s="1"/>
  <c r="LR10" i="74" s="1"/>
  <c r="LR11" i="74" s="1"/>
  <c r="LR12" i="74" s="1"/>
  <c r="LR13" i="74" s="1"/>
  <c r="LR14" i="74" s="1"/>
  <c r="LR15" i="74" s="1"/>
  <c r="LR16" i="74" s="1"/>
  <c r="LR17" i="74" s="1"/>
  <c r="LR18" i="74" s="1"/>
  <c r="LR19" i="74" s="1"/>
  <c r="LR20" i="74" s="1"/>
  <c r="LR21" i="74" s="1"/>
  <c r="LR22" i="74" s="1"/>
  <c r="LR23" i="74" s="1"/>
  <c r="LR24" i="74" s="1"/>
  <c r="LR25" i="74" s="1"/>
  <c r="LR26" i="74" s="1"/>
  <c r="LR27" i="74" s="1"/>
  <c r="LR28" i="74" s="1"/>
  <c r="LR29" i="74" s="1"/>
  <c r="LR30" i="74" s="1"/>
  <c r="LR31" i="74" s="1"/>
  <c r="LR32" i="74" s="1"/>
  <c r="LR33" i="74" s="1"/>
  <c r="LR34" i="74" s="1"/>
  <c r="LR35" i="74" s="1"/>
  <c r="LR36" i="74" s="1"/>
  <c r="LR37" i="74" s="1"/>
  <c r="LR38" i="74" s="1"/>
  <c r="LR39" i="74" s="1"/>
  <c r="LR40" i="74" s="1"/>
  <c r="LR41" i="74" s="1"/>
  <c r="LR42" i="74" s="1"/>
  <c r="LR43" i="74" s="1"/>
  <c r="LK6" i="74"/>
  <c r="LK7" i="74" s="1"/>
  <c r="LK8" i="74" s="1"/>
  <c r="LK9" i="74" s="1"/>
  <c r="LK10" i="74" s="1"/>
  <c r="LK11" i="74" s="1"/>
  <c r="LK12" i="74" s="1"/>
  <c r="LK13" i="74" s="1"/>
  <c r="LK14" i="74" s="1"/>
  <c r="LK15" i="74" s="1"/>
  <c r="LK16" i="74" s="1"/>
  <c r="LK17" i="74" s="1"/>
  <c r="LK18" i="74" s="1"/>
  <c r="LK19" i="74" s="1"/>
  <c r="LK20" i="74" s="1"/>
  <c r="LK21" i="74" s="1"/>
  <c r="LK22" i="74" s="1"/>
  <c r="LK23" i="74" s="1"/>
  <c r="LK24" i="74" s="1"/>
  <c r="LK25" i="74" s="1"/>
  <c r="LK26" i="74" s="1"/>
  <c r="LK27" i="74" s="1"/>
  <c r="LK28" i="74" s="1"/>
  <c r="LK29" i="74" s="1"/>
  <c r="LK30" i="74" s="1"/>
  <c r="LK31" i="74" s="1"/>
  <c r="LK32" i="74" s="1"/>
  <c r="LK33" i="74" s="1"/>
  <c r="LK34" i="74" s="1"/>
  <c r="LK35" i="74" s="1"/>
  <c r="LK36" i="74" s="1"/>
  <c r="LK37" i="74" s="1"/>
  <c r="LK38" i="74" s="1"/>
  <c r="LK39" i="74" s="1"/>
  <c r="LK40" i="74" s="1"/>
  <c r="LK41" i="74" s="1"/>
  <c r="LK42" i="74" s="1"/>
  <c r="LK43" i="74" s="1"/>
  <c r="LD6" i="74"/>
  <c r="LD7" i="74" s="1"/>
  <c r="LD8" i="74" s="1"/>
  <c r="LD9" i="74" s="1"/>
  <c r="LD10" i="74" s="1"/>
  <c r="LD11" i="74" s="1"/>
  <c r="LD12" i="74" s="1"/>
  <c r="LD13" i="74" s="1"/>
  <c r="LD14" i="74" s="1"/>
  <c r="LD15" i="74" s="1"/>
  <c r="LD16" i="74" s="1"/>
  <c r="LD17" i="74" s="1"/>
  <c r="LD18" i="74" s="1"/>
  <c r="LD19" i="74" s="1"/>
  <c r="LD20" i="74" s="1"/>
  <c r="LD21" i="74" s="1"/>
  <c r="LD22" i="74" s="1"/>
  <c r="LD23" i="74" s="1"/>
  <c r="LD24" i="74" s="1"/>
  <c r="LD25" i="74" s="1"/>
  <c r="LD26" i="74" s="1"/>
  <c r="LD27" i="74" s="1"/>
  <c r="LD28" i="74" s="1"/>
  <c r="LD29" i="74" s="1"/>
  <c r="LD30" i="74" s="1"/>
  <c r="LD31" i="74" s="1"/>
  <c r="LD32" i="74" s="1"/>
  <c r="LD33" i="74" s="1"/>
  <c r="LD34" i="74" s="1"/>
  <c r="LD35" i="74" s="1"/>
  <c r="LD36" i="74" s="1"/>
  <c r="LD37" i="74" s="1"/>
  <c r="LD38" i="74" s="1"/>
  <c r="LD39" i="74" s="1"/>
  <c r="LD40" i="74" s="1"/>
  <c r="LD41" i="74" s="1"/>
  <c r="LD42" i="74" s="1"/>
  <c r="LD43" i="74" s="1"/>
  <c r="KW6" i="74"/>
  <c r="KW7" i="74" s="1"/>
  <c r="KW8" i="74" s="1"/>
  <c r="KW9" i="74" s="1"/>
  <c r="KW10" i="74" s="1"/>
  <c r="KW11" i="74" s="1"/>
  <c r="KW12" i="74" s="1"/>
  <c r="KW13" i="74" s="1"/>
  <c r="KW14" i="74" s="1"/>
  <c r="KW15" i="74" s="1"/>
  <c r="KW16" i="74" s="1"/>
  <c r="KW17" i="74" s="1"/>
  <c r="KW18" i="74" s="1"/>
  <c r="KW19" i="74" s="1"/>
  <c r="KW20" i="74" s="1"/>
  <c r="KW21" i="74" s="1"/>
  <c r="KW22" i="74" s="1"/>
  <c r="KW23" i="74" s="1"/>
  <c r="KW24" i="74" s="1"/>
  <c r="KW25" i="74" s="1"/>
  <c r="KW26" i="74" s="1"/>
  <c r="KW27" i="74" s="1"/>
  <c r="KW28" i="74" s="1"/>
  <c r="KW29" i="74" s="1"/>
  <c r="KW30" i="74" s="1"/>
  <c r="KW31" i="74" s="1"/>
  <c r="KW32" i="74" s="1"/>
  <c r="KW33" i="74" s="1"/>
  <c r="KW34" i="74" s="1"/>
  <c r="KW35" i="74" s="1"/>
  <c r="KW36" i="74" s="1"/>
  <c r="KW37" i="74" s="1"/>
  <c r="KW38" i="74" s="1"/>
  <c r="KW39" i="74" s="1"/>
  <c r="KW40" i="74" s="1"/>
  <c r="KW41" i="74" s="1"/>
  <c r="KW42" i="74" s="1"/>
  <c r="KW43" i="74" s="1"/>
  <c r="KP6" i="74"/>
  <c r="KP7" i="74" s="1"/>
  <c r="KP8" i="74" s="1"/>
  <c r="KP9" i="74" s="1"/>
  <c r="KP10" i="74" s="1"/>
  <c r="KP11" i="74" s="1"/>
  <c r="KP12" i="74" s="1"/>
  <c r="KP13" i="74" s="1"/>
  <c r="KP14" i="74" s="1"/>
  <c r="KP15" i="74" s="1"/>
  <c r="KP16" i="74" s="1"/>
  <c r="KP17" i="74" s="1"/>
  <c r="KP18" i="74" s="1"/>
  <c r="KP19" i="74" s="1"/>
  <c r="KP20" i="74" s="1"/>
  <c r="KP21" i="74" s="1"/>
  <c r="KP22" i="74" s="1"/>
  <c r="KP23" i="74" s="1"/>
  <c r="KP24" i="74" s="1"/>
  <c r="KP25" i="74" s="1"/>
  <c r="KP26" i="74" s="1"/>
  <c r="KP27" i="74" s="1"/>
  <c r="KP28" i="74" s="1"/>
  <c r="KP29" i="74" s="1"/>
  <c r="KP30" i="74" s="1"/>
  <c r="KP31" i="74" s="1"/>
  <c r="KP32" i="74" s="1"/>
  <c r="KP33" i="74" s="1"/>
  <c r="KP34" i="74" s="1"/>
  <c r="KP35" i="74" s="1"/>
  <c r="KP36" i="74" s="1"/>
  <c r="KP37" i="74" s="1"/>
  <c r="KP38" i="74" s="1"/>
  <c r="KP39" i="74" s="1"/>
  <c r="KP40" i="74" s="1"/>
  <c r="KP41" i="74" s="1"/>
  <c r="KP42" i="74" s="1"/>
  <c r="KP43" i="74" s="1"/>
  <c r="KI6" i="74"/>
  <c r="KI7" i="74" s="1"/>
  <c r="KI8" i="74" s="1"/>
  <c r="KI9" i="74" s="1"/>
  <c r="KI10" i="74" s="1"/>
  <c r="KI11" i="74" s="1"/>
  <c r="KI12" i="74" s="1"/>
  <c r="KI13" i="74" s="1"/>
  <c r="KI14" i="74" s="1"/>
  <c r="KI15" i="74" s="1"/>
  <c r="KI16" i="74" s="1"/>
  <c r="KI17" i="74" s="1"/>
  <c r="KI18" i="74" s="1"/>
  <c r="KI19" i="74" s="1"/>
  <c r="KI20" i="74" s="1"/>
  <c r="KI21" i="74" s="1"/>
  <c r="KI22" i="74" s="1"/>
  <c r="KI23" i="74" s="1"/>
  <c r="KI24" i="74" s="1"/>
  <c r="KI25" i="74" s="1"/>
  <c r="KI26" i="74" s="1"/>
  <c r="KI27" i="74" s="1"/>
  <c r="KI28" i="74" s="1"/>
  <c r="KI29" i="74" s="1"/>
  <c r="KI30" i="74" s="1"/>
  <c r="KI31" i="74" s="1"/>
  <c r="KI32" i="74" s="1"/>
  <c r="KI33" i="74" s="1"/>
  <c r="KI34" i="74" s="1"/>
  <c r="KI35" i="74" s="1"/>
  <c r="KI36" i="74" s="1"/>
  <c r="KI37" i="74" s="1"/>
  <c r="KI38" i="74" s="1"/>
  <c r="KI39" i="74" s="1"/>
  <c r="KI40" i="74" s="1"/>
  <c r="KI41" i="74" s="1"/>
  <c r="KI42" i="74" s="1"/>
  <c r="KI43" i="74" s="1"/>
  <c r="KB6" i="74"/>
  <c r="KB7" i="74" s="1"/>
  <c r="KB8" i="74" s="1"/>
  <c r="KB9" i="74" s="1"/>
  <c r="KB10" i="74" s="1"/>
  <c r="KB11" i="74" s="1"/>
  <c r="KB12" i="74" s="1"/>
  <c r="KB13" i="74" s="1"/>
  <c r="KB14" i="74" s="1"/>
  <c r="KB15" i="74" s="1"/>
  <c r="KB16" i="74" s="1"/>
  <c r="KB17" i="74" s="1"/>
  <c r="KB18" i="74" s="1"/>
  <c r="KB19" i="74" s="1"/>
  <c r="KB20" i="74" s="1"/>
  <c r="KB21" i="74" s="1"/>
  <c r="KB22" i="74" s="1"/>
  <c r="KB23" i="74" s="1"/>
  <c r="KB24" i="74" s="1"/>
  <c r="KB25" i="74" s="1"/>
  <c r="KB26" i="74" s="1"/>
  <c r="KB27" i="74" s="1"/>
  <c r="KB28" i="74" s="1"/>
  <c r="KB29" i="74" s="1"/>
  <c r="KB30" i="74" s="1"/>
  <c r="KB31" i="74" s="1"/>
  <c r="KB32" i="74" s="1"/>
  <c r="KB33" i="74" s="1"/>
  <c r="KB34" i="74" s="1"/>
  <c r="KB35" i="74" s="1"/>
  <c r="KB36" i="74" s="1"/>
  <c r="KB37" i="74" s="1"/>
  <c r="KB38" i="74" s="1"/>
  <c r="KB39" i="74" s="1"/>
  <c r="KB40" i="74" s="1"/>
  <c r="KB41" i="74" s="1"/>
  <c r="KB42" i="74" s="1"/>
  <c r="KB43" i="74" s="1"/>
  <c r="JU6" i="74"/>
  <c r="JU7" i="74" s="1"/>
  <c r="JU8" i="74" s="1"/>
  <c r="JU9" i="74" s="1"/>
  <c r="JU10" i="74" s="1"/>
  <c r="JU11" i="74" s="1"/>
  <c r="JU12" i="74" s="1"/>
  <c r="JU13" i="74" s="1"/>
  <c r="JU14" i="74" s="1"/>
  <c r="JU15" i="74" s="1"/>
  <c r="JU16" i="74" s="1"/>
  <c r="JU17" i="74" s="1"/>
  <c r="JU18" i="74" s="1"/>
  <c r="JU19" i="74" s="1"/>
  <c r="JU20" i="74" s="1"/>
  <c r="JU21" i="74" s="1"/>
  <c r="JU22" i="74" s="1"/>
  <c r="JU23" i="74" s="1"/>
  <c r="JU24" i="74" s="1"/>
  <c r="JU25" i="74" s="1"/>
  <c r="JU26" i="74" s="1"/>
  <c r="JU27" i="74" s="1"/>
  <c r="JU28" i="74" s="1"/>
  <c r="JU29" i="74" s="1"/>
  <c r="JU30" i="74" s="1"/>
  <c r="JU31" i="74" s="1"/>
  <c r="JU32" i="74" s="1"/>
  <c r="JU33" i="74" s="1"/>
  <c r="JU34" i="74" s="1"/>
  <c r="JU35" i="74" s="1"/>
  <c r="JU36" i="74" s="1"/>
  <c r="JU37" i="74" s="1"/>
  <c r="JU38" i="74" s="1"/>
  <c r="JU39" i="74" s="1"/>
  <c r="JU40" i="74" s="1"/>
  <c r="JU41" i="74" s="1"/>
  <c r="JU42" i="74" s="1"/>
  <c r="JU43" i="74" s="1"/>
  <c r="JN6" i="74"/>
  <c r="JN7" i="74" s="1"/>
  <c r="JN8" i="74" s="1"/>
  <c r="JN9" i="74" s="1"/>
  <c r="JN10" i="74" s="1"/>
  <c r="JN11" i="74" s="1"/>
  <c r="JN12" i="74" s="1"/>
  <c r="JN13" i="74" s="1"/>
  <c r="JN14" i="74" s="1"/>
  <c r="JN15" i="74" s="1"/>
  <c r="JN16" i="74" s="1"/>
  <c r="JN17" i="74" s="1"/>
  <c r="JN18" i="74" s="1"/>
  <c r="JN19" i="74" s="1"/>
  <c r="JN20" i="74" s="1"/>
  <c r="JN21" i="74" s="1"/>
  <c r="JN22" i="74" s="1"/>
  <c r="JN23" i="74" s="1"/>
  <c r="JN24" i="74" s="1"/>
  <c r="JN25" i="74" s="1"/>
  <c r="JN26" i="74" s="1"/>
  <c r="JN27" i="74" s="1"/>
  <c r="JN28" i="74" s="1"/>
  <c r="JN29" i="74" s="1"/>
  <c r="JN30" i="74" s="1"/>
  <c r="JN31" i="74" s="1"/>
  <c r="JN32" i="74" s="1"/>
  <c r="JN33" i="74" s="1"/>
  <c r="JN34" i="74" s="1"/>
  <c r="JN35" i="74" s="1"/>
  <c r="JN36" i="74" s="1"/>
  <c r="JN37" i="74" s="1"/>
  <c r="JN38" i="74" s="1"/>
  <c r="JN39" i="74" s="1"/>
  <c r="JN40" i="74" s="1"/>
  <c r="JN41" i="74" s="1"/>
  <c r="JN42" i="74" s="1"/>
  <c r="JN43" i="74" s="1"/>
  <c r="JG6" i="74"/>
  <c r="JG7" i="74" s="1"/>
  <c r="JG8" i="74" s="1"/>
  <c r="JG9" i="74" s="1"/>
  <c r="JG10" i="74" s="1"/>
  <c r="JG11" i="74" s="1"/>
  <c r="JG12" i="74" s="1"/>
  <c r="JG13" i="74" s="1"/>
  <c r="JG14" i="74" s="1"/>
  <c r="JG15" i="74" s="1"/>
  <c r="JG16" i="74" s="1"/>
  <c r="JG17" i="74" s="1"/>
  <c r="JG18" i="74" s="1"/>
  <c r="JG19" i="74" s="1"/>
  <c r="JG20" i="74" s="1"/>
  <c r="JG21" i="74" s="1"/>
  <c r="JG22" i="74" s="1"/>
  <c r="JG23" i="74" s="1"/>
  <c r="JG24" i="74" s="1"/>
  <c r="JG25" i="74" s="1"/>
  <c r="JG26" i="74" s="1"/>
  <c r="JG27" i="74" s="1"/>
  <c r="JG28" i="74" s="1"/>
  <c r="JG29" i="74" s="1"/>
  <c r="JG30" i="74" s="1"/>
  <c r="JG31" i="74" s="1"/>
  <c r="JG32" i="74" s="1"/>
  <c r="JG33" i="74" s="1"/>
  <c r="JG34" i="74" s="1"/>
  <c r="JG35" i="74" s="1"/>
  <c r="JG36" i="74" s="1"/>
  <c r="JG37" i="74" s="1"/>
  <c r="JG38" i="74" s="1"/>
  <c r="JG39" i="74" s="1"/>
  <c r="JG40" i="74" s="1"/>
  <c r="JG41" i="74" s="1"/>
  <c r="JG42" i="74" s="1"/>
  <c r="JG43" i="74" s="1"/>
  <c r="IZ6" i="74"/>
  <c r="IZ7" i="74" s="1"/>
  <c r="IZ8" i="74" s="1"/>
  <c r="IZ9" i="74" s="1"/>
  <c r="IZ10" i="74" s="1"/>
  <c r="IZ11" i="74" s="1"/>
  <c r="IZ12" i="74" s="1"/>
  <c r="IZ13" i="74" s="1"/>
  <c r="IZ14" i="74" s="1"/>
  <c r="IZ15" i="74" s="1"/>
  <c r="IZ16" i="74" s="1"/>
  <c r="IZ17" i="74" s="1"/>
  <c r="IZ18" i="74" s="1"/>
  <c r="IZ19" i="74" s="1"/>
  <c r="IZ20" i="74" s="1"/>
  <c r="IZ21" i="74" s="1"/>
  <c r="IZ22" i="74" s="1"/>
  <c r="IZ23" i="74" s="1"/>
  <c r="IZ24" i="74" s="1"/>
  <c r="IZ25" i="74" s="1"/>
  <c r="IZ26" i="74" s="1"/>
  <c r="IZ27" i="74" s="1"/>
  <c r="IZ28" i="74" s="1"/>
  <c r="IZ29" i="74" s="1"/>
  <c r="IZ30" i="74" s="1"/>
  <c r="IZ31" i="74" s="1"/>
  <c r="IZ32" i="74" s="1"/>
  <c r="IZ33" i="74" s="1"/>
  <c r="IZ34" i="74" s="1"/>
  <c r="IZ35" i="74" s="1"/>
  <c r="IZ36" i="74" s="1"/>
  <c r="IZ37" i="74" s="1"/>
  <c r="IZ38" i="74" s="1"/>
  <c r="IZ39" i="74" s="1"/>
  <c r="IZ40" i="74" s="1"/>
  <c r="IZ41" i="74" s="1"/>
  <c r="IZ42" i="74" s="1"/>
  <c r="IZ43" i="74" s="1"/>
  <c r="IS6" i="74"/>
  <c r="IS7" i="74" s="1"/>
  <c r="IS8" i="74" s="1"/>
  <c r="IS9" i="74" s="1"/>
  <c r="IS10" i="74" s="1"/>
  <c r="IS11" i="74" s="1"/>
  <c r="IS12" i="74" s="1"/>
  <c r="IS13" i="74" s="1"/>
  <c r="IS14" i="74" s="1"/>
  <c r="IS15" i="74" s="1"/>
  <c r="IS16" i="74" s="1"/>
  <c r="IS17" i="74" s="1"/>
  <c r="IS18" i="74" s="1"/>
  <c r="IS19" i="74" s="1"/>
  <c r="IS20" i="74" s="1"/>
  <c r="IS21" i="74" s="1"/>
  <c r="IS22" i="74" s="1"/>
  <c r="IS23" i="74" s="1"/>
  <c r="IS24" i="74" s="1"/>
  <c r="IS25" i="74" s="1"/>
  <c r="IS26" i="74" s="1"/>
  <c r="IS27" i="74" s="1"/>
  <c r="IS28" i="74" s="1"/>
  <c r="IS29" i="74" s="1"/>
  <c r="IS30" i="74" s="1"/>
  <c r="IS31" i="74" s="1"/>
  <c r="IS32" i="74" s="1"/>
  <c r="IS33" i="74" s="1"/>
  <c r="IS34" i="74" s="1"/>
  <c r="IS35" i="74" s="1"/>
  <c r="IS36" i="74" s="1"/>
  <c r="IS37" i="74" s="1"/>
  <c r="IS38" i="74" s="1"/>
  <c r="IS39" i="74" s="1"/>
  <c r="IS40" i="74" s="1"/>
  <c r="IS41" i="74" s="1"/>
  <c r="IS42" i="74" s="1"/>
  <c r="IS43" i="74" s="1"/>
  <c r="IL6" i="74"/>
  <c r="IL7" i="74" s="1"/>
  <c r="IL8" i="74" s="1"/>
  <c r="IL9" i="74" s="1"/>
  <c r="IL10" i="74" s="1"/>
  <c r="IL11" i="74" s="1"/>
  <c r="IL12" i="74" s="1"/>
  <c r="IL13" i="74" s="1"/>
  <c r="IL14" i="74" s="1"/>
  <c r="IL15" i="74" s="1"/>
  <c r="IL16" i="74" s="1"/>
  <c r="IL17" i="74" s="1"/>
  <c r="IL18" i="74" s="1"/>
  <c r="IL19" i="74" s="1"/>
  <c r="IL20" i="74" s="1"/>
  <c r="IL21" i="74" s="1"/>
  <c r="IL22" i="74" s="1"/>
  <c r="IL23" i="74" s="1"/>
  <c r="IL24" i="74" s="1"/>
  <c r="IL25" i="74" s="1"/>
  <c r="IL26" i="74" s="1"/>
  <c r="IL27" i="74" s="1"/>
  <c r="IL28" i="74" s="1"/>
  <c r="IL29" i="74" s="1"/>
  <c r="IL30" i="74" s="1"/>
  <c r="IL31" i="74" s="1"/>
  <c r="IL32" i="74" s="1"/>
  <c r="IL33" i="74" s="1"/>
  <c r="IL34" i="74" s="1"/>
  <c r="IL35" i="74" s="1"/>
  <c r="IL36" i="74" s="1"/>
  <c r="IL37" i="74" s="1"/>
  <c r="IL38" i="74" s="1"/>
  <c r="IL39" i="74" s="1"/>
  <c r="IL40" i="74" s="1"/>
  <c r="IL41" i="74" s="1"/>
  <c r="IL42" i="74" s="1"/>
  <c r="IL43" i="74" s="1"/>
  <c r="ID6" i="74"/>
  <c r="ID7" i="74" s="1"/>
  <c r="ID8" i="74" s="1"/>
  <c r="ID9" i="74" s="1"/>
  <c r="ID10" i="74" s="1"/>
  <c r="ID11" i="74" s="1"/>
  <c r="ID12" i="74" s="1"/>
  <c r="ID13" i="74" s="1"/>
  <c r="ID14" i="74" s="1"/>
  <c r="ID15" i="74" s="1"/>
  <c r="ID16" i="74" s="1"/>
  <c r="ID17" i="74" s="1"/>
  <c r="ID18" i="74" s="1"/>
  <c r="ID19" i="74" s="1"/>
  <c r="ID20" i="74" s="1"/>
  <c r="ID21" i="74" s="1"/>
  <c r="ID22" i="74" s="1"/>
  <c r="ID23" i="74" s="1"/>
  <c r="ID24" i="74" s="1"/>
  <c r="ID25" i="74" s="1"/>
  <c r="ID26" i="74" s="1"/>
  <c r="ID27" i="74" s="1"/>
  <c r="ID28" i="74" s="1"/>
  <c r="ID29" i="74" s="1"/>
  <c r="ID30" i="74" s="1"/>
  <c r="ID31" i="74" s="1"/>
  <c r="ID32" i="74" s="1"/>
  <c r="ID33" i="74" s="1"/>
  <c r="ID34" i="74" s="1"/>
  <c r="ID35" i="74" s="1"/>
  <c r="ID36" i="74" s="1"/>
  <c r="ID37" i="74" s="1"/>
  <c r="ID38" i="74" s="1"/>
  <c r="ID39" i="74" s="1"/>
  <c r="ID40" i="74" s="1"/>
  <c r="ID41" i="74" s="1"/>
  <c r="ID42" i="74" s="1"/>
  <c r="ID43" i="74" s="1"/>
  <c r="HW6" i="74"/>
  <c r="HW7" i="74" s="1"/>
  <c r="HW8" i="74" s="1"/>
  <c r="HW9" i="74" s="1"/>
  <c r="HW10" i="74" s="1"/>
  <c r="HW11" i="74" s="1"/>
  <c r="HW12" i="74" s="1"/>
  <c r="HW13" i="74" s="1"/>
  <c r="HW14" i="74" s="1"/>
  <c r="HW15" i="74" s="1"/>
  <c r="HW16" i="74" s="1"/>
  <c r="HW17" i="74" s="1"/>
  <c r="HW18" i="74" s="1"/>
  <c r="HW19" i="74" s="1"/>
  <c r="HW20" i="74" s="1"/>
  <c r="HW21" i="74" s="1"/>
  <c r="HW22" i="74" s="1"/>
  <c r="HW23" i="74" s="1"/>
  <c r="HW24" i="74" s="1"/>
  <c r="HW25" i="74" s="1"/>
  <c r="HW26" i="74" s="1"/>
  <c r="HW27" i="74" s="1"/>
  <c r="HW28" i="74" s="1"/>
  <c r="HW29" i="74" s="1"/>
  <c r="HW30" i="74" s="1"/>
  <c r="HW31" i="74" s="1"/>
  <c r="HW32" i="74" s="1"/>
  <c r="HW33" i="74" s="1"/>
  <c r="HW34" i="74" s="1"/>
  <c r="HW35" i="74" s="1"/>
  <c r="HW36" i="74" s="1"/>
  <c r="HW37" i="74" s="1"/>
  <c r="HW38" i="74" s="1"/>
  <c r="HW39" i="74" s="1"/>
  <c r="HW40" i="74" s="1"/>
  <c r="HW41" i="74" s="1"/>
  <c r="HW42" i="74" s="1"/>
  <c r="HW43" i="74" s="1"/>
  <c r="HP6" i="74"/>
  <c r="HP7" i="74" s="1"/>
  <c r="HP8" i="74" s="1"/>
  <c r="HP9" i="74" s="1"/>
  <c r="HP10" i="74" s="1"/>
  <c r="HP11" i="74" s="1"/>
  <c r="HP12" i="74" s="1"/>
  <c r="HP13" i="74" s="1"/>
  <c r="HP14" i="74" s="1"/>
  <c r="HP15" i="74" s="1"/>
  <c r="HP16" i="74" s="1"/>
  <c r="HP17" i="74" s="1"/>
  <c r="HP18" i="74" s="1"/>
  <c r="HP19" i="74" s="1"/>
  <c r="HP20" i="74" s="1"/>
  <c r="HP21" i="74" s="1"/>
  <c r="HP22" i="74" s="1"/>
  <c r="HP23" i="74" s="1"/>
  <c r="HP24" i="74" s="1"/>
  <c r="HP25" i="74" s="1"/>
  <c r="HP26" i="74" s="1"/>
  <c r="HP27" i="74" s="1"/>
  <c r="HP28" i="74" s="1"/>
  <c r="HP29" i="74" s="1"/>
  <c r="HP30" i="74" s="1"/>
  <c r="HP31" i="74" s="1"/>
  <c r="HP32" i="74" s="1"/>
  <c r="HP33" i="74" s="1"/>
  <c r="HP34" i="74" s="1"/>
  <c r="HP35" i="74" s="1"/>
  <c r="HP36" i="74" s="1"/>
  <c r="HP37" i="74" s="1"/>
  <c r="HP38" i="74" s="1"/>
  <c r="HP39" i="74" s="1"/>
  <c r="HP40" i="74" s="1"/>
  <c r="HP41" i="74" s="1"/>
  <c r="HP42" i="74" s="1"/>
  <c r="HP43" i="74" s="1"/>
  <c r="HI6" i="74"/>
  <c r="HI7" i="74" s="1"/>
  <c r="HI8" i="74" s="1"/>
  <c r="HI9" i="74" s="1"/>
  <c r="HI10" i="74" s="1"/>
  <c r="HI11" i="74" s="1"/>
  <c r="HI12" i="74" s="1"/>
  <c r="HI13" i="74" s="1"/>
  <c r="HI14" i="74" s="1"/>
  <c r="HI15" i="74" s="1"/>
  <c r="HI16" i="74" s="1"/>
  <c r="HI17" i="74" s="1"/>
  <c r="HI18" i="74" s="1"/>
  <c r="HI19" i="74" s="1"/>
  <c r="HI20" i="74" s="1"/>
  <c r="HI21" i="74" s="1"/>
  <c r="HI22" i="74" s="1"/>
  <c r="HI23" i="74" s="1"/>
  <c r="HI24" i="74" s="1"/>
  <c r="HI25" i="74" s="1"/>
  <c r="HI26" i="74" s="1"/>
  <c r="HI27" i="74" s="1"/>
  <c r="HI28" i="74" s="1"/>
  <c r="HI29" i="74" s="1"/>
  <c r="HI30" i="74" s="1"/>
  <c r="HI31" i="74" s="1"/>
  <c r="HI32" i="74" s="1"/>
  <c r="HI33" i="74" s="1"/>
  <c r="HI34" i="74" s="1"/>
  <c r="HI35" i="74" s="1"/>
  <c r="HI36" i="74" s="1"/>
  <c r="HI37" i="74" s="1"/>
  <c r="HI38" i="74" s="1"/>
  <c r="HI39" i="74" s="1"/>
  <c r="HI40" i="74" s="1"/>
  <c r="HI41" i="74" s="1"/>
  <c r="HI42" i="74" s="1"/>
  <c r="HI43" i="74" s="1"/>
  <c r="HB6" i="74"/>
  <c r="HB7" i="74" s="1"/>
  <c r="HB8" i="74" s="1"/>
  <c r="HB9" i="74" s="1"/>
  <c r="HB10" i="74" s="1"/>
  <c r="HB11" i="74" s="1"/>
  <c r="HB12" i="74" s="1"/>
  <c r="HB13" i="74" s="1"/>
  <c r="HB14" i="74" s="1"/>
  <c r="HB15" i="74" s="1"/>
  <c r="HB16" i="74" s="1"/>
  <c r="HB17" i="74" s="1"/>
  <c r="HB18" i="74" s="1"/>
  <c r="HB19" i="74" s="1"/>
  <c r="HB20" i="74" s="1"/>
  <c r="HB21" i="74" s="1"/>
  <c r="HB22" i="74" s="1"/>
  <c r="HB23" i="74" s="1"/>
  <c r="HB24" i="74" s="1"/>
  <c r="HB25" i="74" s="1"/>
  <c r="HB26" i="74" s="1"/>
  <c r="HB27" i="74" s="1"/>
  <c r="HB28" i="74" s="1"/>
  <c r="HB29" i="74" s="1"/>
  <c r="HB30" i="74" s="1"/>
  <c r="HB31" i="74" s="1"/>
  <c r="HB32" i="74" s="1"/>
  <c r="HB33" i="74" s="1"/>
  <c r="HB34" i="74" s="1"/>
  <c r="HB35" i="74" s="1"/>
  <c r="HB36" i="74" s="1"/>
  <c r="HB37" i="74" s="1"/>
  <c r="HB38" i="74" s="1"/>
  <c r="HB39" i="74" s="1"/>
  <c r="HB40" i="74" s="1"/>
  <c r="HB41" i="74" s="1"/>
  <c r="HB42" i="74" s="1"/>
  <c r="HB43" i="74" s="1"/>
  <c r="GU6" i="74"/>
  <c r="GU7" i="74" s="1"/>
  <c r="GU8" i="74" s="1"/>
  <c r="GU9" i="74" s="1"/>
  <c r="GU10" i="74" s="1"/>
  <c r="GU11" i="74" s="1"/>
  <c r="GU12" i="74" s="1"/>
  <c r="GU13" i="74" s="1"/>
  <c r="GU14" i="74" s="1"/>
  <c r="GU15" i="74" s="1"/>
  <c r="GU16" i="74" s="1"/>
  <c r="GU17" i="74" s="1"/>
  <c r="GU18" i="74" s="1"/>
  <c r="GU19" i="74" s="1"/>
  <c r="GU20" i="74" s="1"/>
  <c r="GU21" i="74" s="1"/>
  <c r="GU22" i="74" s="1"/>
  <c r="GU23" i="74" s="1"/>
  <c r="GU24" i="74" s="1"/>
  <c r="GU25" i="74" s="1"/>
  <c r="GU26" i="74" s="1"/>
  <c r="GU27" i="74" s="1"/>
  <c r="GU28" i="74" s="1"/>
  <c r="GU29" i="74" s="1"/>
  <c r="GU30" i="74" s="1"/>
  <c r="GU31" i="74" s="1"/>
  <c r="GU32" i="74" s="1"/>
  <c r="GU33" i="74" s="1"/>
  <c r="GU34" i="74" s="1"/>
  <c r="GU35" i="74" s="1"/>
  <c r="GU36" i="74" s="1"/>
  <c r="GU37" i="74" s="1"/>
  <c r="GU38" i="74" s="1"/>
  <c r="GU39" i="74" s="1"/>
  <c r="GU40" i="74" s="1"/>
  <c r="GU41" i="74" s="1"/>
  <c r="GU42" i="74" s="1"/>
  <c r="GU43" i="74" s="1"/>
  <c r="GN6" i="74"/>
  <c r="GN7" i="74" s="1"/>
  <c r="GN8" i="74" s="1"/>
  <c r="GN9" i="74" s="1"/>
  <c r="GN10" i="74" s="1"/>
  <c r="GN11" i="74" s="1"/>
  <c r="GN12" i="74" s="1"/>
  <c r="GN13" i="74" s="1"/>
  <c r="GN14" i="74" s="1"/>
  <c r="GN15" i="74" s="1"/>
  <c r="GN16" i="74" s="1"/>
  <c r="GN17" i="74" s="1"/>
  <c r="GN18" i="74" s="1"/>
  <c r="GN19" i="74" s="1"/>
  <c r="GN20" i="74" s="1"/>
  <c r="GN21" i="74" s="1"/>
  <c r="GN22" i="74" s="1"/>
  <c r="GN23" i="74" s="1"/>
  <c r="GN24" i="74" s="1"/>
  <c r="GN25" i="74" s="1"/>
  <c r="GN26" i="74" s="1"/>
  <c r="GN27" i="74" s="1"/>
  <c r="GN28" i="74" s="1"/>
  <c r="GN29" i="74" s="1"/>
  <c r="GN30" i="74" s="1"/>
  <c r="GN31" i="74" s="1"/>
  <c r="GN32" i="74" s="1"/>
  <c r="GN33" i="74" s="1"/>
  <c r="GN34" i="74" s="1"/>
  <c r="GN35" i="74" s="1"/>
  <c r="GN36" i="74" s="1"/>
  <c r="GN37" i="74" s="1"/>
  <c r="GN38" i="74" s="1"/>
  <c r="GN39" i="74" s="1"/>
  <c r="GN40" i="74" s="1"/>
  <c r="GN41" i="74" s="1"/>
  <c r="GN42" i="74" s="1"/>
  <c r="GN43" i="74" s="1"/>
  <c r="FS6" i="74"/>
  <c r="FS7" i="74" s="1"/>
  <c r="FS8" i="74" s="1"/>
  <c r="FS9" i="74" s="1"/>
  <c r="FS10" i="74" s="1"/>
  <c r="FS11" i="74" s="1"/>
  <c r="FS12" i="74" s="1"/>
  <c r="FS13" i="74" s="1"/>
  <c r="FS14" i="74" s="1"/>
  <c r="FS15" i="74" s="1"/>
  <c r="FS16" i="74" s="1"/>
  <c r="FS17" i="74" s="1"/>
  <c r="FS18" i="74" s="1"/>
  <c r="FS19" i="74" s="1"/>
  <c r="FS20" i="74" s="1"/>
  <c r="FS21" i="74" s="1"/>
  <c r="FS22" i="74" s="1"/>
  <c r="FS23" i="74" s="1"/>
  <c r="FS24" i="74" s="1"/>
  <c r="FS25" i="74" s="1"/>
  <c r="FS26" i="74" s="1"/>
  <c r="FS27" i="74" s="1"/>
  <c r="FS28" i="74" s="1"/>
  <c r="FS29" i="74" s="1"/>
  <c r="FS30" i="74" s="1"/>
  <c r="FS31" i="74" s="1"/>
  <c r="FS32" i="74" s="1"/>
  <c r="FS33" i="74" s="1"/>
  <c r="FS34" i="74" s="1"/>
  <c r="FS35" i="74" s="1"/>
  <c r="FS36" i="74" s="1"/>
  <c r="FS37" i="74" s="1"/>
  <c r="FS38" i="74" s="1"/>
  <c r="FS39" i="74" s="1"/>
  <c r="FS40" i="74" s="1"/>
  <c r="FS41" i="74" s="1"/>
  <c r="FS42" i="74" s="1"/>
  <c r="FS43" i="74" s="1"/>
  <c r="FZ6" i="74" s="1"/>
  <c r="FZ7" i="74" s="1"/>
  <c r="FZ8" i="74" s="1"/>
  <c r="FZ9" i="74" s="1"/>
  <c r="FZ10" i="74" s="1"/>
  <c r="FZ11" i="74" s="1"/>
  <c r="FZ12" i="74" s="1"/>
  <c r="FZ13" i="74" s="1"/>
  <c r="FZ14" i="74" s="1"/>
  <c r="FZ15" i="74" s="1"/>
  <c r="FZ16" i="74" s="1"/>
  <c r="FZ17" i="74" s="1"/>
  <c r="FZ18" i="74" s="1"/>
  <c r="FZ19" i="74" s="1"/>
  <c r="FZ20" i="74" s="1"/>
  <c r="FZ21" i="74" s="1"/>
  <c r="FZ22" i="74" s="1"/>
  <c r="FZ23" i="74" s="1"/>
  <c r="FZ24" i="74" s="1"/>
  <c r="FZ25" i="74" s="1"/>
  <c r="FZ26" i="74" s="1"/>
  <c r="FZ27" i="74" s="1"/>
  <c r="FZ28" i="74" s="1"/>
  <c r="FZ29" i="74" s="1"/>
  <c r="FZ30" i="74" s="1"/>
  <c r="FZ31" i="74" s="1"/>
  <c r="FZ32" i="74" s="1"/>
  <c r="FZ33" i="74" s="1"/>
  <c r="FZ34" i="74" s="1"/>
  <c r="FZ35" i="74" s="1"/>
  <c r="FZ36" i="74" s="1"/>
  <c r="FZ37" i="74" s="1"/>
  <c r="FZ38" i="74" s="1"/>
  <c r="FZ39" i="74" s="1"/>
  <c r="FZ40" i="74" s="1"/>
  <c r="FZ41" i="74" s="1"/>
  <c r="FZ42" i="74" s="1"/>
  <c r="FZ43" i="74" s="1"/>
  <c r="FZ44" i="74" s="1"/>
  <c r="FZ45" i="74" s="1"/>
  <c r="FZ46" i="74" s="1"/>
  <c r="FZ47" i="74" s="1"/>
  <c r="FZ48" i="74" s="1"/>
  <c r="FZ49" i="74" s="1"/>
  <c r="FZ50" i="74" s="1"/>
  <c r="GG6" i="74" s="1"/>
  <c r="GG7" i="74" s="1"/>
  <c r="GG8" i="74" s="1"/>
  <c r="GG9" i="74" s="1"/>
  <c r="GG10" i="74" s="1"/>
  <c r="GG11" i="74" s="1"/>
  <c r="GG12" i="74" s="1"/>
  <c r="GG13" i="74" s="1"/>
  <c r="GG14" i="74" s="1"/>
  <c r="GG15" i="74" s="1"/>
  <c r="GG16" i="74" s="1"/>
  <c r="GG17" i="74" s="1"/>
  <c r="GG18" i="74" s="1"/>
  <c r="GG19" i="74" s="1"/>
  <c r="GG20" i="74" s="1"/>
  <c r="GG21" i="74" s="1"/>
  <c r="GG22" i="74" s="1"/>
  <c r="GG23" i="74" s="1"/>
  <c r="GG24" i="74" s="1"/>
  <c r="GG25" i="74" s="1"/>
  <c r="GG26" i="74" s="1"/>
  <c r="GG27" i="74" s="1"/>
  <c r="GG28" i="74" s="1"/>
  <c r="GG29" i="74" s="1"/>
  <c r="GG30" i="74" s="1"/>
  <c r="GG31" i="74" s="1"/>
  <c r="GG32" i="74" s="1"/>
  <c r="GG33" i="74" s="1"/>
  <c r="GG34" i="74" s="1"/>
  <c r="GG35" i="74" s="1"/>
  <c r="GG36" i="74" s="1"/>
  <c r="GG37" i="74" s="1"/>
  <c r="GG38" i="74" s="1"/>
  <c r="GG39" i="74" s="1"/>
  <c r="GG40" i="74" s="1"/>
  <c r="GG41" i="74" s="1"/>
  <c r="GG42" i="74" s="1"/>
  <c r="GG43" i="74" s="1"/>
  <c r="FL6" i="74"/>
  <c r="FL7" i="74" s="1"/>
  <c r="FL8" i="74" s="1"/>
  <c r="FL9" i="74" s="1"/>
  <c r="FL10" i="74" s="1"/>
  <c r="FL11" i="74" s="1"/>
  <c r="FL12" i="74" s="1"/>
  <c r="FL13" i="74" s="1"/>
  <c r="FL14" i="74" s="1"/>
  <c r="FL15" i="74" s="1"/>
  <c r="FL16" i="74" s="1"/>
  <c r="FL17" i="74" s="1"/>
  <c r="FL18" i="74" s="1"/>
  <c r="FL19" i="74" s="1"/>
  <c r="FL20" i="74" s="1"/>
  <c r="FL21" i="74" s="1"/>
  <c r="FL22" i="74" s="1"/>
  <c r="FL23" i="74" s="1"/>
  <c r="FL24" i="74" s="1"/>
  <c r="FL25" i="74" s="1"/>
  <c r="FL26" i="74" s="1"/>
  <c r="FL27" i="74" s="1"/>
  <c r="FL28" i="74" s="1"/>
  <c r="FL29" i="74" s="1"/>
  <c r="FL30" i="74" s="1"/>
  <c r="FL31" i="74" s="1"/>
  <c r="FL32" i="74" s="1"/>
  <c r="FL33" i="74" s="1"/>
  <c r="FL34" i="74" s="1"/>
  <c r="FL35" i="74" s="1"/>
  <c r="FL36" i="74" s="1"/>
  <c r="FL37" i="74" s="1"/>
  <c r="FL38" i="74" s="1"/>
  <c r="FL39" i="74" s="1"/>
  <c r="FL40" i="74" s="1"/>
  <c r="FL41" i="74" s="1"/>
  <c r="FL42" i="74" s="1"/>
  <c r="FL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C1" i="74"/>
  <c r="NJ1" i="74" s="1"/>
  <c r="NQ1" i="74" s="1"/>
  <c r="NX1" i="74" s="1"/>
  <c r="OE1" i="74" s="1"/>
  <c r="OL1" i="74" s="1"/>
  <c r="OS1" i="74" s="1"/>
  <c r="OZ1" i="74" s="1"/>
  <c r="PG1" i="74" s="1"/>
  <c r="PN1" i="74" s="1"/>
  <c r="PU1" i="74" s="1"/>
  <c r="QB1" i="74" s="1"/>
  <c r="QI1" i="74" s="1"/>
  <c r="QP1" i="74" s="1"/>
  <c r="QW1" i="74" s="1"/>
  <c r="RD1" i="74" s="1"/>
  <c r="RK1" i="74" s="1"/>
  <c r="RR1" i="74" s="1"/>
  <c r="LS1" i="74"/>
  <c r="LZ1" i="74" s="1"/>
  <c r="MH1" i="74" s="1"/>
  <c r="MO1" i="74" s="1"/>
  <c r="MV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M1" i="74" s="1"/>
  <c r="FT1" i="74" s="1"/>
  <c r="GO1" i="74" s="1"/>
  <c r="GV1" i="74" s="1"/>
  <c r="HC1" i="74" s="1"/>
  <c r="HJ1" i="74" s="1"/>
  <c r="HQ1" i="74" s="1"/>
  <c r="HX1" i="74" s="1"/>
  <c r="IE1" i="74" s="1"/>
  <c r="IM1" i="74" s="1"/>
  <c r="IT1" i="74" s="1"/>
  <c r="JA1" i="74" s="1"/>
  <c r="JH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BR44" i="72" l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D49" i="72"/>
  <c r="E2233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V1" i="74"/>
  <c r="KC1" i="74" s="1"/>
  <c r="KJ1" i="74" s="1"/>
  <c r="KQ1" i="74" s="1"/>
  <c r="KX1" i="74" s="1"/>
  <c r="LE1" i="74" s="1"/>
  <c r="LL1" i="74" s="1"/>
  <c r="JO1" i="74"/>
  <c r="SF1" i="74"/>
  <c r="SM1" i="74" s="1"/>
  <c r="ST1" i="74" s="1"/>
  <c r="TA1" i="74" s="1"/>
  <c r="TH1" i="74" s="1"/>
  <c r="TO1" i="74" s="1"/>
  <c r="TV1" i="74" s="1"/>
  <c r="UC1" i="74" s="1"/>
  <c r="UJ1" i="74" s="1"/>
  <c r="UQ1" i="74" s="1"/>
  <c r="RY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AGV1" i="72" l="1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M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C2" i="74"/>
  <c r="JB2" i="74"/>
  <c r="HY2" i="74"/>
  <c r="IF2" i="74" s="1"/>
  <c r="IN2" i="74" s="1"/>
  <c r="IU2" i="74" s="1"/>
  <c r="HK2" i="74"/>
  <c r="HR2" i="74" s="1"/>
  <c r="GP2" i="74"/>
  <c r="HD2" i="74" s="1"/>
  <c r="FG2" i="74"/>
  <c r="EZ2" i="74"/>
  <c r="ACS1" i="72" l="1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I2" i="74"/>
  <c r="GW2" i="74"/>
  <c r="GI2" i="74"/>
  <c r="FN2" i="74"/>
  <c r="FU2" i="74" s="1"/>
  <c r="GB2" i="74" s="1"/>
  <c r="MJ2" i="74"/>
  <c r="JP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B2" i="74"/>
  <c r="NZ2" i="74"/>
  <c r="NE2" i="74"/>
  <c r="MX2" i="74"/>
  <c r="MQ2" i="74"/>
  <c r="LT2" i="74"/>
  <c r="PI2" i="74" s="1"/>
  <c r="PP2" i="74" s="1"/>
  <c r="PW2" i="74" s="1"/>
  <c r="JW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G2" i="74"/>
  <c r="NL2" i="74"/>
  <c r="LM2" i="74"/>
  <c r="KD2" i="74"/>
  <c r="QK2" i="74"/>
  <c r="QD2" i="74"/>
  <c r="QR2" i="74" s="1"/>
  <c r="RT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M1" i="72" s="1"/>
  <c r="BET1" i="72" s="1"/>
  <c r="BFA1" i="72" s="1"/>
  <c r="BFH1" i="72" s="1"/>
  <c r="BFO1" i="72" s="1"/>
  <c r="BFV1" i="72" s="1"/>
  <c r="BGC1" i="72" s="1"/>
  <c r="BGJ1" i="72" s="1"/>
  <c r="BGR1" i="72" s="1"/>
  <c r="BGY1" i="72" s="1"/>
  <c r="BHF1" i="72" s="1"/>
  <c r="BHN1" i="72" s="1"/>
  <c r="BHU1" i="72" s="1"/>
  <c r="BIC1" i="72" s="1"/>
  <c r="BIK1" i="72" s="1"/>
  <c r="BIR1" i="72" s="1"/>
  <c r="BIY1" i="72" s="1"/>
  <c r="BJF1" i="72" s="1"/>
  <c r="BJN1" i="72" s="1"/>
  <c r="BJU1" i="72" s="1"/>
  <c r="BKB1" i="72" s="1"/>
  <c r="BKJ1" i="72" s="1"/>
  <c r="BDI1" i="72"/>
  <c r="SA2" i="74"/>
  <c r="RM2" i="74"/>
  <c r="SH2" i="74" s="1"/>
  <c r="SV2" i="74" s="1"/>
  <c r="RF2" i="74"/>
  <c r="QY2" i="74"/>
  <c r="ON2" i="74"/>
  <c r="NS2" i="74"/>
  <c r="KK2" i="74"/>
  <c r="BKX1" i="72" l="1"/>
  <c r="BLL1" i="72" s="1"/>
  <c r="BLS1" i="72" s="1"/>
  <c r="BLZ1" i="72" s="1"/>
  <c r="BMG1" i="72" s="1"/>
  <c r="BMN1" i="72" s="1"/>
  <c r="BMU1" i="72" s="1"/>
  <c r="BNB1" i="72" s="1"/>
  <c r="BNI1" i="72" s="1"/>
  <c r="BNP1" i="72" s="1"/>
  <c r="BNX1" i="72" s="1"/>
  <c r="BOE1" i="72" s="1"/>
  <c r="BOL1" i="72" s="1"/>
  <c r="BOS1" i="72" s="1"/>
  <c r="BOZ1" i="72" s="1"/>
  <c r="BPG1" i="72" s="1"/>
  <c r="BPN1" i="72" s="1"/>
  <c r="BPU1" i="72" s="1"/>
  <c r="BQB1" i="72" s="1"/>
  <c r="BQJ1" i="72" s="1"/>
  <c r="BQQ1" i="72" s="1"/>
  <c r="BQX1" i="72" s="1"/>
  <c r="BRE1" i="72" s="1"/>
  <c r="BRL1" i="72" s="1"/>
  <c r="BRT1" i="72" s="1"/>
  <c r="BSA1" i="72" s="1"/>
  <c r="BSH1" i="72" s="1"/>
  <c r="BSO1" i="72" s="1"/>
  <c r="BSV1" i="72" s="1"/>
  <c r="BTC1" i="72" s="1"/>
  <c r="BTJ1" i="72" s="1"/>
  <c r="BTQ1" i="72" s="1"/>
  <c r="BTX1" i="72" s="1"/>
  <c r="BUE1" i="72" s="1"/>
  <c r="BKQ1" i="72"/>
  <c r="BLE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U2" i="74"/>
  <c r="LF2" i="74"/>
  <c r="KR2" i="74"/>
  <c r="KY2" i="74" s="1"/>
  <c r="TC2" i="74"/>
  <c r="SO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E2" i="72" s="1"/>
  <c r="BGM2" i="72" s="1"/>
  <c r="BGT2" i="72" s="1"/>
  <c r="BAK2" i="72"/>
  <c r="UE2" i="74"/>
  <c r="UL2" i="74" s="1"/>
  <c r="TJ2" i="74"/>
  <c r="TQ2" i="74" s="1"/>
  <c r="TX2" i="74" s="1"/>
  <c r="BFQ2" i="72" l="1"/>
  <c r="BEA2" i="72"/>
  <c r="BEH2" i="72" s="1"/>
  <c r="BAY2" i="72"/>
  <c r="BAR2" i="72"/>
  <c r="BJI2" i="72"/>
  <c r="BKE2" i="72" s="1"/>
  <c r="BIT2" i="72"/>
  <c r="BHP2" i="72"/>
  <c r="BIM2" i="72" s="1"/>
  <c r="BHI2" i="72"/>
  <c r="BIF2" i="72" s="1"/>
  <c r="BHA2" i="72"/>
  <c r="IM2" i="72"/>
  <c r="HK2" i="72"/>
  <c r="HR2" i="72" s="1"/>
  <c r="HY2" i="72" s="1"/>
  <c r="IF2" i="72" s="1"/>
  <c r="BJW2" i="72" l="1"/>
  <c r="BJP2" i="72"/>
  <c r="BJA2" i="72"/>
  <c r="BHX2" i="72"/>
  <c r="BKS2" i="72"/>
  <c r="BKL2" i="72"/>
  <c r="BKZ2" i="72" s="1"/>
  <c r="BFX2" i="72"/>
  <c r="BBN2" i="72"/>
  <c r="BCB2" i="72" s="1"/>
  <c r="BBF2" i="72"/>
  <c r="BEO2" i="72"/>
  <c r="BCI2" i="72"/>
  <c r="BBU2" i="72"/>
  <c r="BFC2" i="72" l="1"/>
  <c r="BEV2" i="72"/>
  <c r="BCP2" i="72"/>
  <c r="BFJ2" i="72"/>
  <c r="BCW2" i="72"/>
  <c r="BMP2" i="72"/>
  <c r="BMW2" i="72" s="1"/>
  <c r="BLU2" i="72"/>
  <c r="BMI2" i="72" s="1"/>
  <c r="BLG2" i="72"/>
  <c r="BMB2" i="72" l="1"/>
  <c r="BLN2" i="72"/>
  <c r="BPI2" i="72"/>
  <c r="BPP2" i="72" s="1"/>
  <c r="BNZ2" i="72"/>
  <c r="BOU2" i="72" s="1"/>
  <c r="BPB2" i="72" s="1"/>
  <c r="BND2" i="72"/>
  <c r="BDK2" i="72"/>
  <c r="BDD2" i="72"/>
  <c r="BON2" i="72" l="1"/>
  <c r="BOG2" i="72"/>
  <c r="BNK2" i="72"/>
  <c r="BNS2" i="72" s="1"/>
  <c r="BQL2" i="72"/>
  <c r="BQS2" i="72" s="1"/>
  <c r="BQZ2" i="72" s="1"/>
  <c r="BRG2" i="72" s="1"/>
  <c r="BRO2" i="72" s="1"/>
  <c r="BRV2" i="72" s="1"/>
  <c r="BSC2" i="72" s="1"/>
  <c r="BSJ2" i="72" s="1"/>
  <c r="BSQ2" i="72" s="1"/>
  <c r="BSX2" i="72" s="1"/>
  <c r="BTE2" i="72" s="1"/>
  <c r="BTL2" i="72" s="1"/>
  <c r="BTS2" i="72" s="1"/>
  <c r="BTZ2" i="72" s="1"/>
  <c r="BQC2" i="72"/>
  <c r="BPW2" i="72"/>
  <c r="I3" i="4" l="1"/>
  <c r="F7" i="4" l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D20" i="83"/>
  <c r="D13" i="83"/>
  <c r="D17" i="83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263" i="38"/>
  <c r="E263" i="38"/>
  <c r="E272" i="38"/>
  <c r="H262" i="38"/>
  <c r="H205" i="38"/>
  <c r="H136" i="38"/>
  <c r="A70" i="38"/>
  <c r="A139" i="38"/>
  <c r="A208" i="38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L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B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<sst xmlns="http://schemas.openxmlformats.org/spreadsheetml/2006/main" count="23633" uniqueCount="4232">
  <si>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</si>
  <si>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</si>
  <si>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</si>
  <si>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</si>
  <si>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</si>
  <si>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</si>
  <si>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</si>
  <si>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</si>
  <si>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</si>
  <si>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</si>
  <si>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</si>
  <si>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</si>
  <si>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</si>
  <si>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</si>
  <si>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</si>
  <si>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</si>
  <si>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</si>
  <si>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</si>
  <si>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</si>
  <si>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</si>
  <si>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</si>
  <si>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</si>
  <si>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</si>
  <si>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</si>
  <si>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</si>
  <si>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</si>
  <si>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</si>
  <si>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</si>
  <si>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</si>
  <si>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</si>
  <si>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</si>
  <si>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</si>
  <si>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</si>
  <si>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</si>
  <si>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</si>
  <si>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</si>
  <si>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</si>
  <si>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</si>
  <si>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</si>
  <si>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</si>
  <si>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</si>
  <si>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</si>
  <si>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</si>
  <si>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</si>
  <si>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</si>
  <si>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</si>
  <si>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</si>
  <si>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</si>
  <si>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</si>
  <si>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</si>
  <si>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</si>
  <si>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</si>
  <si>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</si>
  <si>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</si>
  <si>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</si>
  <si>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</si>
  <si>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</si>
  <si>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</si>
  <si>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</si>
  <si>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</si>
  <si>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</si>
  <si>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</si>
  <si>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</si>
  <si>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</si>
  <si>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</si>
  <si>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</si>
  <si>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</si>
  <si>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</si>
  <si>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</si>
  <si>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</si>
  <si>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</si>
  <si>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</si>
  <si>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</si>
  <si>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</si>
  <si>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</si>
  <si>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</si>
  <si>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</si>
  <si>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</si>
  <si>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</si>
  <si>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</si>
  <si>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</si>
  <si>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</si>
  <si>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</si>
  <si>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</si>
  <si>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</si>
  <si>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</si>
  <si>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</si>
  <si>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</si>
  <si>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</si>
  <si>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</si>
  <si>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</si>
  <si>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</si>
  <si>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</si>
  <si>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</si>
  <si>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</si>
  <si>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</si>
  <si>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</si>
  <si>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</si>
  <si>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</si>
  <si>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</si>
  <si>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</si>
  <si>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</si>
  <si>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</si>
  <si>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</si>
  <si>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</si>
  <si>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</si>
  <si>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</si>
  <si>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</si>
  <si>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</si>
  <si>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</si>
  <si>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</si>
  <si>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</si>
  <si>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</si>
  <si>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</si>
  <si>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</si>
  <si>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</si>
  <si>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</si>
  <si>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</si>
  <si>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</si>
  <si>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</si>
  <si>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</si>
  <si>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</si>
  <si>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</si>
  <si>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</si>
  <si>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</si>
  <si>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</si>
  <si>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</si>
  <si>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</si>
  <si>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</si>
  <si>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</si>
  <si>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</si>
  <si>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</si>
  <si>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</si>
  <si>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</si>
  <si>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</si>
  <si>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</si>
  <si>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</si>
  <si>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</si>
  <si>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</si>
  <si>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</si>
  <si>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</si>
  <si>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</si>
  <si>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</si>
  <si>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</si>
  <si>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</si>
  <si>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</si>
  <si>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</si>
  <si>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</si>
  <si>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</si>
  <si>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</si>
  <si>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</si>
  <si>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</si>
  <si>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</si>
  <si>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</si>
  <si>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</si>
  <si>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</si>
  <si>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</si>
  <si>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</si>
  <si>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</si>
  <si>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</si>
  <si>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</si>
  <si>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</si>
  <si>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</si>
  <si>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</si>
  <si>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</si>
  <si>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</si>
  <si>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</si>
  <si>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</si>
  <si>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</si>
  <si>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</si>
  <si>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</si>
  <si>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</si>
  <si>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</si>
  <si>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</si>
  <si>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</si>
  <si>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</si>
  <si>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</si>
  <si>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</si>
  <si>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</si>
  <si>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</si>
  <si>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</si>
  <si>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</si>
  <si>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</si>
  <si>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</si>
  <si>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</si>
  <si>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</si>
  <si>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</si>
  <si>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</si>
  <si>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</si>
  <si>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</si>
  <si>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</si>
  <si>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</si>
  <si>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</si>
  <si>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</si>
  <si>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</si>
  <si>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</si>
  <si>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</si>
  <si>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</si>
  <si>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</si>
  <si>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</si>
  <si>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</si>
  <si>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</si>
  <si>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</si>
  <si>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</si>
  <si>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</si>
  <si>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</si>
  <si>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</si>
  <si>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</si>
  <si>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</si>
  <si>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</si>
  <si>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</si>
  <si>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</si>
  <si>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</si>
  <si>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</si>
  <si>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</si>
  <si>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</si>
  <si>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</si>
  <si>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</si>
  <si>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</si>
  <si>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</si>
  <si>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</si>
  <si>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</si>
  <si>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</si>
  <si>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</si>
  <si>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</si>
  <si>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</si>
  <si>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</si>
  <si>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</si>
  <si>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</si>
  <si>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</si>
  <si>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</si>
  <si>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</si>
  <si>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</si>
  <si>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</si>
  <si>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</si>
  <si>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</si>
  <si>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</si>
  <si>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</si>
  <si>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</si>
  <si>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</si>
  <si>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</si>
  <si>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</si>
  <si>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</si>
  <si>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</si>
  <si>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</si>
  <si>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</si>
  <si>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</si>
  <si>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</si>
  <si>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</si>
  <si>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</si>
  <si>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</si>
  <si>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</si>
  <si>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</si>
  <si>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</si>
  <si>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</si>
  <si>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</si>
  <si>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</si>
  <si>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</si>
  <si>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</si>
  <si>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</si>
  <si>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</si>
  <si>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</si>
  <si>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</si>
  <si>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</si>
  <si>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</si>
  <si>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</si>
  <si>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</si>
  <si>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</si>
  <si>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</si>
  <si>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</si>
  <si>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</si>
  <si>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</si>
  <si>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</si>
  <si>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</si>
  <si>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</si>
  <si>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</si>
  <si>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</si>
  <si>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</si>
  <si>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</si>
  <si>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</si>
  <si>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</si>
  <si>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</si>
  <si>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</si>
  <si>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</si>
  <si>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</si>
  <si>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</si>
  <si>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</si>
  <si>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</si>
  <si>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</si>
  <si>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</si>
  <si>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</si>
  <si>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</si>
  <si>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</si>
  <si>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</si>
  <si>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</si>
  <si>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</si>
  <si>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</si>
  <si>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</si>
  <si>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</si>
  <si>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</si>
  <si>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</si>
  <si>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</si>
  <si>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</si>
  <si>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</si>
  <si>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</si>
  <si>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</si>
  <si>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</si>
  <si>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</si>
  <si>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</si>
  <si>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</si>
  <si>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</si>
  <si>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</si>
  <si>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</si>
  <si>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</si>
  <si>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</si>
  <si>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</si>
  <si>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</si>
  <si>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</si>
  <si>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</si>
  <si>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</si>
  <si>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</si>
  <si>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</si>
  <si>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</si>
  <si>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</si>
  <si>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</si>
  <si>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</si>
  <si>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</si>
  <si>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</si>
  <si>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</si>
  <si>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</si>
  <si>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</si>
  <si>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</si>
  <si>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</si>
  <si>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</si>
  <si>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</si>
  <si>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</si>
  <si>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</si>
  <si>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</si>
  <si>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</si>
  <si>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</si>
  <si>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</si>
  <si>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</si>
  <si>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</si>
  <si>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</si>
  <si>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</si>
  <si>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</si>
  <si>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</si>
  <si>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</si>
  <si>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</si>
  <si>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</si>
  <si>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</si>
  <si>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</si>
  <si>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</si>
  <si>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</si>
  <si>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</si>
  <si>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</si>
  <si>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</si>
  <si>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</si>
  <si>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</si>
  <si>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</si>
  <si>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</si>
  <si>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</si>
  <si>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</si>
  <si>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</si>
  <si>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</si>
  <si>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</si>
  <si>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</si>
  <si>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</si>
  <si>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</si>
  <si>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</si>
  <si>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</si>
  <si>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</si>
  <si>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</si>
  <si>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</si>
  <si>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</si>
  <si>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</si>
  <si>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</si>
  <si>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</si>
  <si>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</si>
  <si>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</si>
  <si>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</si>
  <si>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</si>
  <si>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</si>
  <si>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</si>
  <si>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</si>
  <si>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</si>
  <si>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</si>
  <si>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</si>
  <si>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</si>
  <si>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</si>
  <si>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</si>
  <si>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</si>
  <si>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</si>
  <si>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</si>
  <si>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</si>
  <si>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</si>
  <si>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</si>
  <si>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</si>
  <si>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</si>
  <si>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</si>
  <si>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</si>
  <si>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</si>
  <si>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</si>
  <si>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</si>
  <si>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</si>
  <si>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</si>
  <si>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</si>
  <si>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</si>
  <si>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</si>
  <si>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</si>
  <si>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</si>
  <si>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</si>
  <si>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</si>
  <si>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</si>
  <si>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</si>
  <si>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</si>
  <si>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</si>
  <si>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</si>
  <si>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</si>
  <si>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</si>
  <si>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</si>
  <si>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</si>
  <si>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</si>
  <si>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</si>
  <si>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</si>
  <si>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</si>
  <si>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</si>
  <si>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</si>
  <si>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</si>
  <si>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</si>
  <si>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</si>
  <si>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</si>
  <si>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</si>
  <si>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</si>
  <si>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</si>
  <si>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</si>
  <si>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</si>
  <si>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</si>
  <si>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</si>
  <si>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</si>
  <si>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</si>
  <si>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</si>
  <si>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</si>
  <si>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</si>
  <si>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</si>
  <si>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</si>
  <si>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</si>
  <si>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</si>
  <si>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</si>
  <si>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</si>
  <si>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</si>
  <si>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</si>
  <si>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</si>
  <si>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</si>
  <si>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</si>
  <si>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</si>
  <si>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</si>
  <si>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</si>
  <si>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</si>
  <si>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</si>
  <si>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</si>
  <si>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</si>
  <si>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</si>
  <si>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</si>
  <si>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</si>
  <si>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</si>
  <si>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</si>
  <si>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</si>
  <si>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</si>
  <si>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</si>
  <si>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</si>
  <si>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</si>
  <si>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</si>
  <si>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</si>
  <si>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</si>
  <si>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</si>
  <si>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</si>
  <si>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</si>
  <si>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</si>
  <si>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</si>
  <si>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</si>
  <si>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</si>
  <si>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</si>
  <si>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</si>
  <si>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</si>
  <si>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</si>
  <si>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</si>
  <si>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</si>
  <si>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</si>
  <si>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</si>
  <si>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</si>
  <si>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</si>
  <si>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</si>
  <si>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</si>
  <si>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</si>
  <si>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</si>
  <si>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</si>
  <si>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</si>
  <si>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</si>
  <si>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</si>
  <si>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</si>
  <si>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</si>
  <si>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</si>
  <si>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</si>
  <si>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</si>
  <si>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</si>
  <si>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</si>
  <si>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</si>
  <si>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</si>
  <si>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</si>
  <si>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</si>
  <si>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</si>
  <si>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</si>
  <si>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</si>
  <si>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</si>
  <si>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</si>
  <si>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</si>
  <si>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</si>
  <si>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</si>
  <si>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</si>
  <si>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</si>
  <si>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</si>
  <si>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</si>
  <si>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</si>
  <si>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</si>
  <si>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</si>
  <si>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</si>
  <si>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</si>
  <si>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</si>
  <si>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</si>
  <si>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</si>
  <si>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</si>
  <si>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</si>
  <si>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</si>
  <si>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</si>
  <si>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</si>
  <si>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</si>
  <si>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</si>
  <si>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</si>
  <si>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</si>
  <si>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</si>
  <si>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</si>
  <si>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</si>
  <si>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</si>
  <si>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</si>
  <si>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</si>
  <si>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</si>
  <si>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</si>
  <si>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</si>
  <si>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</si>
  <si>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</si>
  <si>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</si>
  <si>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</si>
  <si>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</si>
  <si>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</si>
  <si>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</si>
  <si>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</si>
  <si>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</si>
  <si>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</si>
  <si>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</si>
  <si>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</si>
  <si>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</si>
  <si>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</si>
  <si>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</si>
  <si>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</si>
  <si>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</si>
  <si>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</si>
  <si>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</si>
  <si>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</si>
  <si>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</si>
  <si>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</si>
  <si>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</si>
  <si>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</si>
  <si>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</si>
  <si>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</si>
  <si>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</si>
  <si>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</si>
  <si>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</si>
  <si>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</si>
  <si>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</si>
  <si>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</si>
  <si>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</si>
  <si>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</si>
  <si>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</si>
  <si>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</si>
  <si>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</si>
  <si>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</si>
  <si>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</si>
  <si>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</si>
  <si>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</si>
  <si>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</si>
  <si>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</si>
  <si>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</si>
  <si>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</si>
  <si>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</si>
  <si>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</si>
  <si>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</si>
  <si>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</si>
  <si>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</si>
  <si>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</si>
  <si>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</si>
  <si>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</si>
  <si>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</si>
  <si>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</si>
  <si>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</si>
  <si>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</si>
  <si>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</si>
  <si>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</si>
  <si>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</si>
  <si>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</si>
  <si>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</si>
  <si>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</si>
  <si>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</si>
  <si>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</si>
  <si>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</si>
  <si>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</si>
  <si>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</si>
  <si>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</si>
  <si>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</si>
  <si>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</si>
  <si>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</si>
  <si>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</si>
  <si>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</si>
  <si>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</si>
  <si>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</si>
  <si>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</si>
  <si>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</si>
  <si>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</si>
  <si>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</si>
  <si>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</si>
  <si>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</si>
  <si>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</si>
  <si>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</si>
  <si>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</si>
  <si>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</si>
  <si>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</si>
  <si>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</si>
  <si>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</si>
  <si>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</si>
  <si>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</si>
  <si>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</si>
  <si>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</si>
  <si>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</si>
  <si>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</si>
  <si>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</si>
  <si>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</si>
  <si>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</si>
  <si>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</si>
  <si>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</si>
  <si>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</si>
  <si>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</si>
  <si>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</si>
  <si>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</si>
  <si>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</si>
  <si>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</si>
  <si>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</si>
  <si>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</si>
  <si>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</si>
  <si>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</si>
  <si>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</si>
  <si>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</si>
  <si>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</si>
  <si>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</si>
  <si>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</si>
  <si>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</si>
  <si>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</si>
  <si>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</si>
  <si>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</si>
  <si>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</si>
  <si>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</si>
  <si>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</si>
  <si>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</si>
  <si>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</si>
  <si>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</si>
  <si>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</si>
  <si>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</si>
  <si>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</si>
  <si>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</si>
  <si>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</si>
  <si>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</si>
  <si>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</si>
  <si>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</si>
  <si>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</si>
  <si>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</si>
  <si>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</si>
  <si>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</si>
  <si>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</si>
  <si>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</si>
  <si>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</si>
  <si>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</si>
  <si>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</si>
  <si>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</si>
  <si>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</si>
  <si>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</si>
  <si>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</si>
  <si>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</si>
  <si>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</si>
  <si>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</si>
  <si>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</si>
  <si>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</si>
  <si>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</si>
  <si>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</si>
  <si>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</si>
  <si>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</si>
  <si>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</si>
  <si>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</si>
  <si>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</si>
  <si>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</si>
  <si>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</si>
  <si>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</si>
  <si>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</si>
  <si>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</si>
  <si>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</si>
  <si>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</si>
  <si>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</si>
  <si>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</si>
  <si>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</si>
  <si>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</si>
  <si>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</si>
  <si>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</si>
  <si>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</si>
  <si>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</si>
  <si>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</si>
  <si>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</si>
  <si>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</si>
  <si>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</si>
  <si>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</si>
  <si>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</si>
  <si>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</si>
  <si>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</si>
  <si>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</si>
  <si>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</si>
  <si>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</si>
  <si>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</si>
  <si>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</si>
  <si>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</si>
  <si>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</si>
  <si>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</si>
  <si>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</si>
  <si>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</si>
  <si>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</si>
  <si>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</si>
  <si>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</si>
  <si>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</si>
  <si>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</si>
  <si>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</si>
  <si>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</si>
  <si>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</si>
  <si>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</si>
  <si>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</si>
  <si>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</si>
  <si>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</si>
  <si>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</si>
  <si>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</si>
  <si>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</si>
  <si>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</si>
  <si>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</si>
  <si>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</si>
  <si>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</si>
  <si>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</si>
  <si>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</si>
  <si>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</si>
  <si>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</si>
  <si>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</si>
  <si>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</si>
  <si>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</si>
  <si>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</si>
  <si>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</si>
  <si>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</si>
  <si>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</si>
  <si>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</si>
  <si>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</si>
  <si>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</si>
  <si>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</si>
  <si>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</si>
  <si>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</si>
  <si>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</si>
  <si>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</si>
  <si>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</si>
  <si>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</si>
  <si>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</si>
  <si>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</si>
  <si>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</si>
  <si>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</si>
  <si>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</si>
  <si>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</si>
  <si>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</si>
  <si>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</si>
  <si>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</si>
  <si>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</si>
  <si>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</si>
  <si>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</si>
  <si>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</si>
  <si>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</si>
  <si>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</si>
  <si>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</si>
  <si>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</si>
  <si>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</si>
  <si>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</si>
  <si>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</si>
  <si>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</si>
  <si>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</si>
  <si>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</si>
  <si>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</si>
  <si>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</si>
  <si>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</si>
  <si>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</si>
  <si>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</si>
  <si>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</si>
  <si>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</si>
  <si>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</si>
  <si>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</si>
  <si>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</si>
  <si>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</si>
  <si>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</si>
  <si>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</si>
  <si>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</si>
  <si>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</si>
  <si>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</si>
  <si>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</si>
  <si>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</si>
  <si>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</si>
  <si>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</si>
  <si>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</si>
  <si>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</si>
  <si>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</si>
  <si>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</si>
  <si>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</si>
  <si>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</si>
  <si>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</si>
  <si>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</si>
  <si>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</si>
  <si>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</si>
  <si>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</si>
  <si>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</si>
  <si>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</si>
  <si>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</si>
  <si>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</si>
  <si>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</si>
  <si>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</si>
  <si>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</si>
  <si>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</si>
  <si>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</si>
  <si>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</si>
  <si>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</si>
  <si>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</si>
  <si>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</si>
  <si>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</si>
  <si>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</si>
  <si>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</si>
  <si>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</si>
  <si>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</si>
  <si>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</si>
  <si>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</si>
  <si>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</si>
  <si>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</si>
  <si>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</si>
  <si>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</si>
  <si>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</si>
  <si>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</si>
  <si>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</si>
  <si>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</si>
  <si>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</si>
  <si>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</si>
  <si>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</si>
  <si>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</si>
  <si>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</si>
  <si>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</si>
  <si>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</si>
  <si>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</si>
  <si>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</si>
  <si>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</si>
  <si>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</si>
  <si>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</si>
  <si>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</si>
  <si>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</si>
  <si>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</si>
  <si>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</si>
  <si>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</si>
  <si>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</si>
  <si>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</si>
  <si>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</si>
  <si>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</si>
  <si>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</si>
  <si>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</si>
  <si>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</si>
  <si>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</si>
  <si>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</si>
  <si>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</si>
  <si>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</si>
  <si>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</si>
  <si>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</si>
  <si>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</si>
  <si>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</si>
  <si>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</si>
  <si>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</si>
  <si>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</si>
  <si>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</si>
  <si>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</si>
  <si>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</si>
  <si>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</si>
  <si>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</si>
  <si>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</si>
  <si>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</si>
  <si>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</si>
  <si>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</si>
  <si>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</si>
  <si>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</si>
  <si>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</si>
  <si>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</si>
  <si>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</si>
  <si>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</si>
  <si>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</si>
  <si>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</si>
  <si>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</si>
  <si>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</si>
  <si>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</si>
  <si>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</si>
  <si>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</si>
  <si>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</si>
  <si>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</si>
  <si>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</si>
  <si>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</si>
  <si>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</si>
  <si>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</si>
  <si>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</si>
  <si>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</si>
  <si>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</si>
  <si>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</si>
  <si>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</si>
  <si>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</si>
  <si>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</si>
  <si>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</si>
  <si>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</si>
  <si>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</si>
  <si>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</si>
  <si>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</si>
  <si>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</si>
  <si>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</si>
  <si>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</si>
  <si>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</si>
  <si>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</si>
  <si>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</si>
  <si>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</si>
  <si>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</si>
  <si>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</si>
  <si>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</si>
  <si>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</si>
  <si>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</si>
  <si>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</si>
  <si>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</si>
  <si>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</si>
  <si>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</si>
  <si>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</si>
  <si>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</si>
  <si>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</si>
  <si>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</si>
  <si>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</si>
  <si>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</si>
  <si>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</si>
  <si>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</si>
  <si>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</si>
  <si>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</si>
  <si>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</si>
  <si>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</si>
  <si>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</si>
  <si>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</si>
  <si>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</si>
  <si>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</si>
  <si>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</si>
  <si>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</si>
  <si>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</si>
  <si>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</si>
  <si>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</si>
  <si>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</si>
  <si>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</si>
  <si>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</si>
  <si>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</si>
  <si>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</si>
  <si>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</si>
  <si>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</si>
  <si>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</si>
  <si>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</si>
  <si>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</si>
  <si>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</si>
  <si>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</si>
  <si>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</si>
  <si>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</si>
  <si>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</si>
  <si>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</si>
  <si>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</si>
  <si>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</si>
  <si>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</si>
  <si>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</si>
  <si>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</si>
  <si>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</si>
  <si>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</si>
  <si>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</si>
  <si>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</si>
  <si>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</si>
  <si>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</si>
  <si>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</si>
  <si>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</si>
  <si>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</si>
  <si>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</si>
  <si>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</si>
  <si>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</si>
  <si>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</si>
  <si>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</si>
  <si>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</si>
  <si>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</si>
  <si>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</si>
  <si>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</si>
  <si>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</si>
  <si>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</si>
  <si>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</si>
  <si>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</si>
  <si>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</si>
  <si>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</si>
  <si>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</si>
  <si>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</si>
  <si>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</si>
  <si>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</si>
  <si>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</si>
  <si>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</si>
  <si>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</si>
  <si>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</si>
  <si>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</si>
  <si>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</si>
  <si>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</si>
  <si>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</si>
  <si>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</si>
  <si>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</si>
  <si>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</si>
  <si>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</si>
  <si>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</si>
  <si>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</si>
  <si>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</si>
  <si>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</si>
  <si>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</si>
  <si>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</si>
  <si>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</si>
  <si>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</si>
  <si>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</si>
  <si>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</si>
  <si>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</si>
  <si>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</si>
  <si>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</si>
  <si>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</si>
  <si>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</si>
  <si>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</si>
  <si>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</si>
  <si>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</si>
  <si>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</si>
  <si>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</si>
  <si>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</si>
  <si>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</si>
  <si>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</si>
  <si>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</si>
  <si>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</si>
  <si>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</si>
  <si>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</si>
  <si>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</si>
  <si>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</si>
  <si>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</si>
  <si>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</si>
  <si>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</si>
  <si>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</si>
  <si>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</si>
  <si>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</si>
  <si>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</si>
  <si>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</si>
  <si>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</si>
  <si>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</si>
  <si>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</si>
  <si>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</si>
  <si>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</si>
  <si>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</si>
  <si>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</si>
  <si>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</si>
  <si>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</si>
  <si>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</si>
  <si>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</si>
  <si>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</si>
  <si>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</si>
  <si>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</si>
  <si>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</si>
  <si>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</si>
  <si>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</si>
  <si>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</si>
  <si>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</si>
  <si>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</si>
  <si>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</si>
  <si>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</si>
  <si>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</si>
  <si>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</si>
  <si>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</si>
  <si>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</si>
  <si>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</si>
  <si>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</si>
  <si>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</si>
  <si>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</si>
  <si>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</si>
  <si>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</si>
  <si>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</si>
  <si>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</si>
  <si>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</si>
  <si>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</si>
  <si>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</si>
  <si>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</si>
  <si>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</si>
  <si>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</si>
  <si>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</si>
  <si>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</si>
  <si>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</si>
  <si>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</si>
  <si>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</si>
  <si>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</si>
  <si>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</si>
  <si>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</si>
  <si>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</si>
  <si>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</si>
  <si>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</si>
  <si>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</si>
  <si>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</si>
  <si>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</si>
  <si>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</si>
  <si>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</si>
  <si>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</si>
  <si>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</si>
  <si>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</si>
  <si>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</si>
  <si>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</si>
  <si>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</si>
  <si>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</si>
  <si>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</si>
  <si>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</si>
  <si>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</si>
  <si>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</si>
  <si>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</si>
  <si>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</si>
  <si>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</si>
  <si>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</si>
  <si>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</si>
  <si>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</si>
  <si>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</si>
  <si>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</si>
  <si>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</si>
  <si>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</si>
  <si>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</si>
  <si>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</si>
  <si>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</si>
  <si>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</si>
  <si>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</si>
  <si>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</si>
  <si>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</si>
  <si>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</si>
  <si>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</si>
  <si>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</si>
  <si>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</si>
  <si>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</si>
  <si>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</si>
  <si>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</si>
  <si>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</si>
  <si>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</si>
  <si>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</si>
  <si>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</si>
  <si>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</si>
  <si>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</si>
  <si>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</si>
  <si>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</si>
  <si>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</si>
  <si>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</si>
  <si>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</si>
  <si>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</si>
  <si>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</si>
  <si>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</si>
  <si>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</si>
  <si>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</si>
  <si>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</si>
  <si>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</si>
  <si>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</si>
  <si>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</si>
  <si>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</si>
  <si>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</si>
  <si>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</si>
  <si>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</si>
  <si>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</si>
  <si>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</si>
  <si>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</si>
  <si>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</si>
  <si>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</si>
  <si>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</si>
  <si>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</si>
  <si>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</si>
  <si>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</si>
  <si>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</si>
  <si>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</si>
  <si>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</si>
  <si>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</si>
  <si>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</si>
  <si>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</si>
  <si>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</si>
  <si>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</si>
  <si>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</si>
  <si>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</si>
  <si>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</si>
  <si>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</si>
  <si>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</si>
  <si>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</si>
  <si>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</si>
  <si>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</si>
  <si>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</si>
  <si>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</si>
  <si>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</si>
  <si>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</si>
  <si>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</si>
  <si>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</si>
  <si>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</si>
  <si>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</si>
  <si>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</si>
  <si>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</si>
  <si>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</si>
  <si>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</si>
  <si>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</si>
  <si>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</si>
  <si>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</si>
  <si>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</si>
  <si>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</si>
  <si>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</si>
  <si>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</si>
  <si>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</si>
  <si>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</si>
  <si>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</si>
  <si>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</si>
  <si>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</si>
  <si>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</si>
  <si>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</si>
  <si>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</si>
  <si>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</si>
  <si>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</si>
  <si>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</si>
  <si>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</si>
  <si>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</si>
  <si>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</si>
  <si>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</si>
  <si>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</si>
  <si>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</si>
  <si>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</si>
  <si>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</si>
  <si>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</si>
  <si>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</si>
  <si>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</si>
  <si>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</si>
  <si>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</si>
  <si>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</si>
  <si>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</si>
  <si>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</si>
  <si>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</si>
  <si>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</si>
  <si>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</si>
  <si>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</si>
  <si>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</si>
  <si>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</si>
  <si>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</si>
  <si>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</si>
  <si>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</si>
  <si>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</si>
  <si>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</si>
  <si>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</si>
  <si>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</si>
  <si>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</si>
  <si>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</si>
  <si>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</si>
  <si>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</si>
  <si>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</si>
  <si>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</si>
  <si>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</si>
  <si>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</si>
  <si>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</si>
  <si>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</si>
  <si>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</si>
  <si>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</si>
  <si>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</si>
  <si>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</si>
  <si>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</si>
  <si>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</si>
  <si>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</si>
  <si>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</si>
  <si>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</si>
  <si>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</si>
  <si>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</si>
  <si>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</si>
  <si>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</si>
  <si>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</si>
  <si>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</si>
  <si>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</si>
  <si>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</si>
  <si>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</si>
  <si>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</si>
  <si>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</si>
  <si>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</si>
  <si>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</si>
  <si>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</si>
  <si>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</si>
  <si>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</si>
  <si>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</si>
  <si>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</si>
  <si>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</si>
  <si>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</si>
  <si>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</si>
  <si>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</si>
  <si>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</si>
  <si>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</si>
  <si>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</si>
  <si>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</si>
  <si>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</si>
  <si>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</si>
  <si>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</si>
  <si>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</si>
  <si>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</si>
  <si>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</si>
  <si>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</si>
  <si>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</si>
  <si>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</si>
  <si>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</si>
  <si>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</si>
  <si>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</si>
  <si>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</si>
  <si>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</si>
  <si>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</si>
  <si>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</si>
  <si>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</si>
  <si>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</si>
  <si>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</si>
  <si>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</si>
  <si>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</si>
  <si>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</si>
  <si>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</si>
  <si>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</si>
  <si>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</si>
  <si>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</si>
  <si>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</si>
  <si>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</si>
  <si>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</si>
  <si>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</si>
  <si>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</si>
  <si>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</si>
  <si>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</si>
  <si>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</si>
  <si>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</si>
  <si>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</si>
  <si>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</si>
  <si>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</si>
  <si>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</si>
  <si>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</si>
  <si>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</si>
  <si>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</si>
  <si>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</si>
  <si>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</si>
  <si>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</si>
  <si>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</si>
  <si>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</si>
  <si>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</si>
  <si>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</si>
  <si>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</si>
  <si>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</si>
  <si>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</si>
  <si>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</si>
  <si>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</si>
  <si>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</si>
  <si>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</si>
  <si>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</si>
  <si>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</si>
  <si>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</si>
  <si>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</si>
  <si>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</si>
  <si>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</si>
  <si>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</si>
  <si>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</si>
  <si>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</si>
  <si>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</si>
  <si>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</si>
  <si>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</si>
  <si>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</si>
  <si>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</si>
  <si>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</si>
  <si>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</si>
  <si>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</si>
  <si>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</si>
  <si>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</si>
  <si>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</si>
  <si>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</si>
  <si>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</si>
  <si>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</si>
  <si>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</si>
  <si>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</si>
  <si>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</si>
  <si>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</si>
  <si>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</si>
  <si>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</si>
  <si>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</si>
  <si>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</si>
  <si>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</si>
  <si>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</si>
  <si>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</si>
  <si>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</si>
  <si>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</si>
  <si>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</si>
  <si>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</si>
  <si>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</si>
  <si>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</si>
  <si>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</si>
  <si>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</si>
  <si>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</si>
  <si>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</si>
  <si>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</si>
  <si>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</si>
  <si>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</si>
  <si>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</si>
  <si>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</si>
  <si>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</si>
  <si>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</si>
  <si>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</si>
  <si>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</si>
  <si>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</si>
  <si>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</si>
  <si>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</si>
  <si>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</si>
  <si>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</si>
  <si>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</si>
  <si>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</si>
  <si>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</si>
  <si>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</si>
  <si>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</si>
  <si>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</si>
  <si>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</si>
  <si>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</si>
  <si>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</si>
  <si>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</si>
  <si>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</si>
  <si>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</si>
  <si>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</si>
  <si>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</si>
  <si>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</si>
  <si>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</si>
  <si>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</si>
  <si>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</si>
  <si>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</si>
  <si>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</si>
  <si>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</si>
  <si>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</si>
  <si>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</si>
  <si>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</si>
  <si>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</si>
  <si>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</si>
  <si>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</si>
  <si>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</si>
  <si>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</si>
  <si>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</si>
  <si>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</si>
  <si>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</si>
  <si>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</si>
  <si>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</si>
  <si>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</si>
  <si>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</si>
  <si>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</si>
  <si>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</si>
  <si>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</si>
  <si>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</si>
  <si>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</si>
  <si>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</si>
  <si>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</si>
  <si>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</si>
  <si>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</si>
  <si>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</si>
  <si>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</si>
  <si>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</si>
  <si>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</si>
  <si>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</si>
  <si>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</si>
  <si>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</si>
  <si>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</si>
  <si>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</si>
  <si>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</si>
  <si>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</si>
  <si>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</si>
  <si>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</si>
  <si>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</si>
  <si>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</si>
  <si>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</si>
  <si>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</si>
  <si>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</si>
  <si>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</si>
  <si>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</si>
  <si>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</si>
  <si>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</si>
  <si>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</si>
  <si>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</si>
  <si>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</si>
  <si>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</si>
  <si>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</si>
  <si>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</si>
  <si>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</si>
  <si>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</si>
  <si>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</si>
  <si>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</si>
  <si>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</si>
  <si>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</si>
  <si>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</si>
  <si>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</si>
  <si>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</si>
  <si>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,0341 TT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</si>
  <si>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</si>
  <si>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</si>
  <si>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</si>
  <si>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</si>
  <si>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</si>
  <si>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</si>
  <si>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</si>
  <si>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</si>
  <si>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</si>
  <si>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</si>
  <si>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</si>
  <si>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</si>
  <si>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</si>
  <si>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</si>
  <si>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</si>
  <si>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</si>
  <si>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</si>
  <si>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</si>
  <si>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</si>
  <si>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</si>
  <si>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</si>
  <si>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</si>
  <si>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</si>
  <si>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</si>
  <si>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</si>
  <si>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</si>
  <si>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</si>
  <si>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</si>
  <si>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</si>
  <si>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</si>
  <si>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</si>
  <si>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</si>
  <si>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</si>
  <si>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</si>
  <si>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</si>
  <si>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</si>
  <si>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</si>
  <si>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</si>
  <si>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</si>
  <si>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</si>
  <si>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</si>
  <si>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</si>
  <si>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</si>
  <si>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</si>
  <si>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</si>
  <si>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</si>
  <si>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</si>
  <si>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</si>
  <si>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</si>
  <si>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</si>
  <si>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</si>
  <si>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</si>
  <si>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,0192 VV</t>
  </si>
  <si>
    <t>OSO</t>
  </si>
  <si>
    <t>AURELIA</t>
  </si>
  <si>
    <t>KARINA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</si>
  <si>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</si>
  <si>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</si>
  <si>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</si>
  <si>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</si>
  <si>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</si>
  <si>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</si>
  <si>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</si>
  <si>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</si>
  <si>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</si>
  <si>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</si>
  <si>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</si>
  <si>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</si>
  <si>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</si>
  <si>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</si>
  <si>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</si>
  <si>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</si>
  <si>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</si>
  <si>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</si>
  <si>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</si>
  <si>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</si>
  <si>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</si>
  <si>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</si>
  <si>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</si>
  <si>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</si>
  <si>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</si>
  <si>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</si>
  <si>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</si>
  <si>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</si>
  <si>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</si>
  <si>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</si>
  <si>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</si>
  <si>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</si>
  <si>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</si>
  <si>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</si>
  <si>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</si>
  <si>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</si>
  <si>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</si>
  <si>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</si>
  <si>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</si>
  <si>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</si>
  <si>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</si>
  <si>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</si>
  <si>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</si>
  <si>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</si>
  <si>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</si>
  <si>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</si>
  <si>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</si>
  <si>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</si>
  <si>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</si>
  <si>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</si>
  <si>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</si>
  <si>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</si>
  <si>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</si>
  <si>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</si>
  <si>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</si>
  <si>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</si>
  <si>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,0853 WW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</si>
  <si>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</si>
  <si>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</si>
  <si>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</si>
  <si>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</si>
  <si>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</si>
  <si>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</si>
  <si>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</si>
  <si>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</si>
  <si>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</si>
  <si>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</si>
  <si>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</si>
  <si>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</si>
  <si>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</si>
  <si>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</si>
  <si>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>,0265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</si>
  <si>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</si>
  <si>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</si>
  <si>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</si>
  <si>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</si>
  <si>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</si>
  <si>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</si>
  <si>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</si>
  <si>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</si>
  <si>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</si>
  <si>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</si>
  <si>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</si>
  <si>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</si>
  <si>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</si>
  <si>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</si>
  <si>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</si>
  <si>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</si>
  <si>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</si>
  <si>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</si>
  <si>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</si>
  <si>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</si>
  <si>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</si>
  <si>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</si>
  <si>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</si>
  <si>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</si>
  <si>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</si>
  <si>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</si>
  <si>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</si>
  <si>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</si>
  <si>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,0229 C1</t>
  </si>
  <si>
    <t>FACT 3414</t>
  </si>
  <si>
    <t>,0764 XX</t>
  </si>
  <si>
    <t>,0813 C1</t>
  </si>
  <si>
    <t>,0655 B1</t>
  </si>
  <si>
    <t>,0105 XX</t>
  </si>
  <si>
    <t>,0538 C1</t>
  </si>
  <si>
    <t>,0764 C1</t>
  </si>
  <si>
    <t>,0089 D1</t>
  </si>
  <si>
    <t>,0012 D1</t>
  </si>
  <si>
    <t>,0341 YY</t>
  </si>
  <si>
    <t>,0789 A1</t>
  </si>
  <si>
    <t>,0583 YY</t>
  </si>
  <si>
    <t>,0917 B1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</si>
  <si>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</si>
  <si>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</si>
  <si>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</si>
  <si>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</si>
  <si>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</si>
  <si>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</si>
  <si>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</si>
  <si>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</si>
  <si>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</si>
  <si>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</si>
  <si>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</si>
  <si>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</si>
  <si>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</si>
  <si>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FACT 3409</t>
  </si>
  <si>
    <t>,0034 YY</t>
  </si>
  <si>
    <t>FACT 3433</t>
  </si>
  <si>
    <t>,0613 YY</t>
  </si>
  <si>
    <t>,0614 YY</t>
  </si>
  <si>
    <t>,0266 ZZ</t>
  </si>
  <si>
    <t>,0310 ZZ</t>
  </si>
  <si>
    <t>FACT 3508</t>
  </si>
  <si>
    <t>,0398 ZZ</t>
  </si>
  <si>
    <t>,0372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</si>
  <si>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</si>
  <si>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</si>
  <si>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</si>
  <si>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</si>
  <si>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</si>
  <si>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</si>
  <si>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</si>
  <si>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</si>
  <si>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</si>
  <si>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</si>
  <si>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</si>
  <si>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</si>
  <si>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</si>
  <si>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</si>
  <si>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</si>
  <si>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</si>
  <si>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</si>
  <si>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</si>
  <si>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</si>
  <si>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</si>
  <si>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</si>
  <si>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</si>
  <si>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</si>
  <si>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</si>
  <si>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</si>
  <si>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</si>
  <si>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</si>
  <si>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</si>
  <si>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</si>
  <si>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</si>
  <si>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</si>
  <si>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</si>
  <si>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</si>
  <si>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</si>
  <si>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</si>
  <si>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</si>
  <si>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</si>
  <si>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</si>
  <si>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</si>
  <si>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</si>
  <si>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</si>
  <si>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</si>
  <si>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</si>
  <si>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</si>
  <si>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</si>
  <si>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</si>
  <si>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</si>
  <si>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</si>
  <si>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</si>
  <si>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</si>
  <si>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</si>
  <si>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</si>
  <si>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</si>
  <si>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</si>
  <si>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</si>
  <si>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</si>
  <si>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</si>
  <si>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</si>
  <si>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</si>
  <si>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</si>
  <si>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</si>
  <si>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</si>
  <si>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</si>
  <si>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</si>
  <si>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</si>
  <si>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</si>
  <si>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</si>
  <si>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</si>
  <si>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</si>
  <si>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</si>
  <si>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</si>
  <si>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</si>
  <si>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</si>
  <si>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</si>
  <si>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</si>
  <si>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</si>
  <si>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</si>
  <si>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</si>
  <si>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</si>
  <si>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</si>
  <si>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</si>
  <si>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</si>
  <si>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</si>
  <si>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</si>
  <si>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</si>
  <si>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</si>
  <si>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</si>
  <si>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</si>
  <si>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</si>
  <si>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</si>
  <si>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</si>
  <si>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</si>
  <si>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</si>
  <si>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</si>
  <si>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</si>
  <si>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</si>
  <si>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</si>
  <si>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</si>
  <si>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,0833 D1</t>
  </si>
  <si>
    <t>,0834 D1</t>
  </si>
  <si>
    <t>,0312 E1</t>
  </si>
  <si>
    <t>SOBRANTE DE UN CHQUE ?????</t>
  </si>
  <si>
    <t>FACT 3698</t>
  </si>
  <si>
    <t>,0374 S D1</t>
  </si>
  <si>
    <t>,0390 D1</t>
  </si>
  <si>
    <t>,0524 D1</t>
  </si>
  <si>
    <t>,0533 D1</t>
  </si>
  <si>
    <t>,0565 D1</t>
  </si>
  <si>
    <t>,0633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</si>
  <si>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</si>
  <si>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</si>
  <si>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</si>
  <si>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</si>
  <si>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</si>
  <si>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</si>
  <si>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</si>
  <si>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</si>
  <si>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</si>
  <si>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</si>
  <si>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</si>
  <si>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</si>
  <si>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</si>
  <si>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</si>
  <si>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</si>
  <si>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</si>
  <si>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</si>
  <si>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</si>
  <si>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,0824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</si>
  <si>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</si>
  <si>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</si>
  <si>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</si>
  <si>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</si>
  <si>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</si>
  <si>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</si>
  <si>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</si>
  <si>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,0349 F1</t>
  </si>
  <si>
    <t>,0356 F1</t>
  </si>
  <si>
    <t>,0368 F1</t>
  </si>
  <si>
    <t>FACT 3723</t>
  </si>
  <si>
    <t>FACT 3724</t>
  </si>
  <si>
    <t>FACT 3725</t>
  </si>
  <si>
    <t>FACT 3726</t>
  </si>
  <si>
    <t>SEBASTIAN</t>
  </si>
  <si>
    <t>FERMIN</t>
  </si>
  <si>
    <t xml:space="preserve"> NOTAS DE VENTA      DE     DICIEMBRE         2 0 1 3</t>
  </si>
  <si>
    <t>NOÉ</t>
  </si>
  <si>
    <t>,0001</t>
  </si>
  <si>
    <t>,0002</t>
  </si>
  <si>
    <t>W</t>
  </si>
  <si>
    <t>,0004</t>
  </si>
  <si>
    <t>,0005</t>
  </si>
  <si>
    <t>,0006</t>
  </si>
  <si>
    <t>,0012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</si>
  <si>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</si>
  <si>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</si>
  <si>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</si>
  <si>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</si>
  <si>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</si>
  <si>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</si>
  <si>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</si>
  <si>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</si>
  <si>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</si>
  <si>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</si>
  <si>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</si>
  <si>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</si>
  <si>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</si>
  <si>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</si>
  <si>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</si>
  <si>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</si>
  <si>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</si>
  <si>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</si>
  <si>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</si>
  <si>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</si>
  <si>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</si>
  <si>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</si>
  <si>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</si>
  <si>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</si>
  <si>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</si>
  <si>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</si>
  <si>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</si>
  <si>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</si>
  <si>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</si>
  <si>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</si>
  <si>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</si>
  <si>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</si>
  <si>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</si>
  <si>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</si>
  <si>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</si>
  <si>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</si>
  <si>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</si>
  <si>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</si>
  <si>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,0842 F1</t>
  </si>
  <si>
    <t>,0227 H1</t>
  </si>
  <si>
    <t>Dev papada 20.30kg 28.00 568.00</t>
  </si>
  <si>
    <t>,0435 H1</t>
  </si>
  <si>
    <t>,0290 G1</t>
  </si>
  <si>
    <t>,0766 G1</t>
  </si>
  <si>
    <t>,0901 G1</t>
  </si>
  <si>
    <t>dev grasa 20.98kg a 20.00 402.00</t>
  </si>
  <si>
    <t>,0360 G1</t>
  </si>
  <si>
    <t>,0700 F1</t>
  </si>
  <si>
    <t>,0033 G1</t>
  </si>
  <si>
    <t>no hay firma de responsable de devolucion</t>
  </si>
  <si>
    <t>,0869 F1</t>
  </si>
  <si>
    <t>,0855 G1</t>
  </si>
  <si>
    <t>,0358 H1</t>
  </si>
  <si>
    <t>,0722 G1</t>
  </si>
  <si>
    <t>,0344 H1</t>
  </si>
  <si>
    <t>,0892 F1</t>
  </si>
  <si>
    <t>,0581 F1</t>
  </si>
  <si>
    <t>,0717 F1</t>
  </si>
  <si>
    <t>,0606 F1</t>
  </si>
  <si>
    <t>,0616 F1</t>
  </si>
  <si>
    <t>,0791 F1</t>
  </si>
  <si>
    <t>,0319 G1</t>
  </si>
  <si>
    <t>,0741 G1</t>
  </si>
  <si>
    <t>,0154 H1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</si>
  <si>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</si>
  <si>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</si>
  <si>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</si>
  <si>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</si>
  <si>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</si>
  <si>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</si>
  <si>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</si>
  <si>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</si>
  <si>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</si>
  <si>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</si>
  <si>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</si>
  <si>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</si>
  <si>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</si>
  <si>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,0886 H1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</si>
  <si>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</si>
  <si>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</si>
  <si>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</si>
  <si>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</si>
  <si>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</si>
  <si>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</si>
  <si>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</si>
  <si>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</si>
  <si>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</si>
  <si>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>,0002 I1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</si>
  <si>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</si>
  <si>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</si>
  <si>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</si>
  <si>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</si>
  <si>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</si>
  <si>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</si>
  <si>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</si>
  <si>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</si>
  <si>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</si>
  <si>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</si>
  <si>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</si>
  <si>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</si>
  <si>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</si>
  <si>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</si>
  <si>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</si>
  <si>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</si>
  <si>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</si>
  <si>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</si>
  <si>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</si>
  <si>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</si>
  <si>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</si>
  <si>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</si>
  <si>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</si>
  <si>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</si>
  <si>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</si>
  <si>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</si>
  <si>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</si>
  <si>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</si>
  <si>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</si>
  <si>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</si>
  <si>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</si>
  <si>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</si>
  <si>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</si>
  <si>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</si>
  <si>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</si>
  <si>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</si>
  <si>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</si>
  <si>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</si>
  <si>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</si>
  <si>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</si>
  <si>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</si>
  <si>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</si>
  <si>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</si>
  <si>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</si>
  <si>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</si>
  <si>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</si>
  <si>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</si>
  <si>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</si>
  <si>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</si>
  <si>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</si>
  <si>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</si>
  <si>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</si>
  <si>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</si>
  <si>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</si>
  <si>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</si>
  <si>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</si>
  <si>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</si>
  <si>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</si>
  <si>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</si>
  <si>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</si>
  <si>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</si>
  <si>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</si>
  <si>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</si>
  <si>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</si>
  <si>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</si>
  <si>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</si>
  <si>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</si>
  <si>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</si>
  <si>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</si>
  <si>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</si>
  <si>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</si>
  <si>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</si>
  <si>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</si>
  <si>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</si>
  <si>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</si>
  <si>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</si>
  <si>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</si>
  <si>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</si>
  <si>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</si>
  <si>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</si>
  <si>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</si>
  <si>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</si>
  <si>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</si>
  <si>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</si>
  <si>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</si>
  <si>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</si>
  <si>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</si>
  <si>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</si>
  <si>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</si>
  <si>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</si>
  <si>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</si>
  <si>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</si>
  <si>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</si>
  <si>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</si>
  <si>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</si>
  <si>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</si>
  <si>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</si>
  <si>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</si>
  <si>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,0454 I1</t>
  </si>
  <si>
    <t>Noe Coyolt</t>
  </si>
  <si>
    <t>,0865 I1</t>
  </si>
  <si>
    <t>,0100 J1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</si>
  <si>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</si>
  <si>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</si>
  <si>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</si>
  <si>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</si>
  <si>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</si>
  <si>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</si>
  <si>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</si>
  <si>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</si>
  <si>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</si>
  <si>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</si>
  <si>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</si>
  <si>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</si>
  <si>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</si>
  <si>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</si>
  <si>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</si>
  <si>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</si>
  <si>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</si>
  <si>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</si>
  <si>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</si>
  <si>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</si>
  <si>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</si>
  <si>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</si>
  <si>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</si>
  <si>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</si>
  <si>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</si>
  <si>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</si>
  <si>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</si>
  <si>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</si>
  <si>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</si>
  <si>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</si>
  <si>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</si>
  <si>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</si>
  <si>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</si>
  <si>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</si>
  <si>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</si>
  <si>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</si>
  <si>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,0697 J1</t>
  </si>
  <si>
    <t>FACT 3436-0005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</si>
  <si>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</si>
  <si>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</si>
  <si>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</si>
  <si>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</si>
  <si>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</si>
  <si>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</si>
  <si>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</si>
  <si>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</si>
  <si>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</si>
  <si>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</si>
  <si>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</si>
  <si>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</si>
  <si>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</si>
  <si>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</si>
  <si>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</si>
  <si>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</si>
  <si>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</si>
  <si>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</si>
  <si>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</si>
  <si>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</si>
  <si>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</si>
  <si>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</si>
  <si>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</si>
  <si>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</si>
  <si>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</si>
  <si>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</si>
  <si>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</si>
  <si>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</si>
  <si>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</si>
  <si>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</si>
  <si>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</si>
  <si>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</si>
  <si>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</si>
  <si>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</si>
  <si>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</si>
  <si>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</si>
  <si>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</si>
  <si>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</si>
  <si>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</si>
  <si>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</si>
  <si>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</si>
  <si>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</si>
  <si>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</si>
  <si>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</si>
  <si>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</si>
  <si>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</si>
  <si>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</si>
  <si>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</si>
  <si>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</si>
  <si>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</si>
  <si>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</si>
  <si>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</si>
  <si>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</si>
  <si>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</si>
  <si>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</si>
  <si>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</si>
  <si>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</si>
  <si>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</si>
  <si>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</si>
  <si>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</si>
  <si>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</si>
  <si>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</si>
  <si>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</si>
  <si>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</si>
  <si>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</si>
  <si>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</si>
  <si>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</si>
  <si>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</si>
  <si>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</si>
  <si>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</si>
  <si>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</si>
  <si>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</si>
  <si>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</si>
  <si>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</si>
  <si>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</si>
  <si>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</si>
  <si>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</si>
  <si>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</si>
  <si>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</si>
  <si>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</si>
  <si>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</si>
  <si>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</si>
  <si>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</si>
  <si>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</si>
  <si>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</si>
  <si>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</si>
  <si>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</si>
  <si>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</si>
  <si>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</si>
  <si>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</si>
  <si>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</si>
  <si>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</si>
  <si>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</si>
  <si>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</si>
  <si>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</si>
  <si>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</si>
  <si>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</si>
  <si>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</si>
  <si>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</si>
  <si>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</si>
  <si>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</si>
  <si>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</si>
  <si>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</si>
  <si>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</si>
  <si>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</si>
  <si>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</si>
  <si>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</si>
  <si>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</si>
  <si>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</si>
  <si>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</si>
  <si>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</si>
  <si>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</si>
  <si>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</si>
  <si>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</si>
  <si>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</si>
  <si>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</si>
  <si>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</si>
  <si>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</si>
  <si>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</si>
  <si>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</si>
  <si>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</si>
  <si>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</si>
  <si>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</si>
  <si>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</si>
  <si>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</si>
  <si>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</si>
  <si>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</si>
  <si>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</si>
  <si>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</si>
  <si>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</si>
  <si>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</si>
  <si>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</si>
  <si>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</si>
  <si>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</si>
  <si>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</si>
  <si>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</si>
  <si>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</si>
  <si>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</si>
  <si>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</si>
  <si>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</si>
  <si>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</si>
  <si>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DANIEL</t>
  </si>
  <si>
    <t>CANCELADA</t>
  </si>
  <si>
    <t>JUVENCIO</t>
  </si>
  <si>
    <t>RICARDO DELEITA</t>
  </si>
  <si>
    <t>BURRO NORTEÑO</t>
  </si>
  <si>
    <t>CAMPRA</t>
  </si>
  <si>
    <t>EL PASTORCITO 2</t>
  </si>
  <si>
    <t>AIMET</t>
  </si>
  <si>
    <t>,0672</t>
  </si>
  <si>
    <t>,0678</t>
  </si>
  <si>
    <t>FOGONCITO</t>
  </si>
  <si>
    <t>,0665 Ñ1|</t>
  </si>
  <si>
    <t>,0783</t>
  </si>
  <si>
    <t>DON RAMON</t>
  </si>
  <si>
    <t>JOSE LUIS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</si>
  <si>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</si>
  <si>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</si>
  <si>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</si>
  <si>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</si>
  <si>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</si>
  <si>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</si>
  <si>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</si>
  <si>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</si>
  <si>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</si>
  <si>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</si>
  <si>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</si>
  <si>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</si>
  <si>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</si>
  <si>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</si>
  <si>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</si>
  <si>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</si>
  <si>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</si>
  <si>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</si>
  <si>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</si>
  <si>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</si>
  <si>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</si>
  <si>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</si>
  <si>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</si>
  <si>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</si>
  <si>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</si>
  <si>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</si>
  <si>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</si>
  <si>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</si>
  <si>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</si>
  <si>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</si>
  <si>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</si>
  <si>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</si>
  <si>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</si>
  <si>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</si>
  <si>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</si>
  <si>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</si>
  <si>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</si>
  <si>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</si>
  <si>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</si>
  <si>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</si>
  <si>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</si>
  <si>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</si>
  <si>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</si>
  <si>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</si>
  <si>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</si>
  <si>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</si>
  <si>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</si>
  <si>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</si>
  <si>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</si>
  <si>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</si>
  <si>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</si>
  <si>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</si>
  <si>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</si>
  <si>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</si>
  <si>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</si>
  <si>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</si>
  <si>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</si>
  <si>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</si>
  <si>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</si>
  <si>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</si>
  <si>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</si>
  <si>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</si>
  <si>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</si>
  <si>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</si>
  <si>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</si>
  <si>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</si>
  <si>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</si>
  <si>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</si>
  <si>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</si>
  <si>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</si>
  <si>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</si>
  <si>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</si>
  <si>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GALLOTOTE</t>
  </si>
  <si>
    <t>COMIDA CHINOS Capu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</si>
  <si>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</si>
  <si>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</si>
  <si>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</si>
  <si>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</si>
  <si>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</si>
  <si>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</si>
  <si>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</si>
  <si>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</si>
  <si>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</si>
  <si>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</si>
  <si>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</si>
  <si>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</si>
  <si>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</si>
  <si>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</si>
  <si>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</si>
  <si>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</si>
  <si>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</si>
  <si>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</si>
  <si>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</si>
  <si>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</si>
  <si>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</si>
  <si>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</si>
  <si>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</si>
  <si>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</si>
  <si>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</si>
  <si>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</si>
  <si>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</si>
  <si>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</si>
  <si>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</si>
  <si>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</si>
  <si>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</si>
  <si>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</si>
  <si>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</si>
  <si>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</si>
  <si>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</si>
  <si>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</si>
  <si>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</si>
  <si>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</si>
  <si>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</si>
  <si>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</si>
  <si>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</si>
  <si>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</si>
  <si>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</si>
  <si>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</si>
  <si>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</si>
  <si>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</si>
  <si>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</si>
  <si>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</si>
  <si>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</si>
  <si>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</si>
  <si>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</si>
  <si>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</si>
  <si>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</si>
  <si>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</si>
  <si>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</si>
  <si>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</si>
  <si>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</si>
  <si>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GRAN PATIO</t>
  </si>
  <si>
    <r>
      <t xml:space="preserve">,0018 </t>
    </r>
    <r>
      <rPr>
        <b/>
        <sz val="11"/>
        <color theme="1"/>
        <rFont val="Script MT Bold"/>
        <family val="4"/>
      </rPr>
      <t>O1</t>
    </r>
  </si>
  <si>
    <t>,0179</t>
  </si>
  <si>
    <t>,0194</t>
  </si>
  <si>
    <t>URBI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</si>
  <si>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</si>
  <si>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</si>
  <si>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</si>
  <si>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</si>
  <si>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</si>
  <si>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</si>
  <si>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</si>
  <si>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</si>
  <si>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</si>
  <si>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MARZO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</si>
  <si>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MARZO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</si>
  <si>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MARZO          2 0 1 4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</si>
  <si>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</si>
  <si>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</si>
  <si>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</si>
  <si>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</si>
  <si>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</si>
  <si>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</si>
  <si>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</si>
  <si>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</si>
  <si>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</si>
  <si>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Xochihua Sarmiento José Miguel Rosalio</t>
  </si>
  <si>
    <t>Ventas Publico en General</t>
  </si>
  <si>
    <t>Empacadora de Carnes Finas la Rotonda S.A. de C.V.</t>
  </si>
  <si>
    <t>Ortega Sara</t>
  </si>
  <si>
    <t>Arévalo García Victoria Karina</t>
  </si>
  <si>
    <t>Robles Flores Ana Laura</t>
  </si>
  <si>
    <t>Super Martha S.A. de C.V.</t>
  </si>
  <si>
    <t>Córdoba Juárez Armando</t>
  </si>
  <si>
    <t>Alimentos Supremos de Oriente, S.A. de C.V.</t>
  </si>
  <si>
    <t>Procesadora de Subproductos Carnicos S.A. de C.V.</t>
  </si>
  <si>
    <t>Martínez Mendoza Clementina</t>
  </si>
  <si>
    <t>Cortes Finos la Morena S.A. de C.V.</t>
  </si>
  <si>
    <t>Ledo Parra José Eliberto</t>
  </si>
  <si>
    <t>Super Servicio Alatriste S.A. de C.V.</t>
  </si>
  <si>
    <t>Super de las Lomas Victorino S.A. de C.V.</t>
  </si>
  <si>
    <t>Centro Comercial Alatriste S.A. de C.V.</t>
  </si>
  <si>
    <t>Trifundio Tepetlixpa Meliton</t>
  </si>
  <si>
    <t>Tecuatl Tlachi Beatriz</t>
  </si>
  <si>
    <t>Pulido Barba Gerardo</t>
  </si>
  <si>
    <t>,0569</t>
  </si>
  <si>
    <t>,0196 I1</t>
  </si>
  <si>
    <t>REFERENCIA</t>
  </si>
  <si>
    <r>
      <t xml:space="preserve">,0565 </t>
    </r>
    <r>
      <rPr>
        <b/>
        <sz val="11"/>
        <color theme="1"/>
        <rFont val="Script MT Bold"/>
        <family val="4"/>
      </rPr>
      <t>O1</t>
    </r>
  </si>
  <si>
    <r>
      <rPr>
        <b/>
        <sz val="11"/>
        <color theme="1"/>
        <rFont val="Calibri"/>
        <family val="2"/>
        <scheme val="minor"/>
      </rPr>
      <t>,0451</t>
    </r>
    <r>
      <rPr>
        <b/>
        <sz val="11"/>
        <color theme="1"/>
        <rFont val="Script MT Bold"/>
        <family val="4"/>
      </rPr>
      <t xml:space="preserve"> O1</t>
    </r>
  </si>
  <si>
    <t>,0674 I1</t>
  </si>
  <si>
    <t>BAR GRECO</t>
  </si>
  <si>
    <t>,0805 O1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</si>
  <si>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</si>
  <si>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</si>
  <si>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</si>
  <si>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</si>
  <si>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</si>
  <si>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</si>
  <si>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</si>
  <si>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</si>
  <si>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</si>
  <si>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</si>
  <si>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</si>
  <si>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</si>
  <si>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</si>
  <si>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</si>
  <si>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</si>
  <si>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</si>
  <si>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</si>
  <si>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</si>
  <si>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</si>
  <si>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</si>
  <si>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</si>
  <si>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</si>
  <si>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</si>
  <si>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</si>
  <si>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</si>
  <si>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</si>
  <si>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</si>
  <si>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</si>
  <si>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</si>
  <si>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</si>
  <si>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</si>
  <si>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</si>
  <si>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</si>
  <si>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>,0946 O1</t>
  </si>
  <si>
    <t>,0950 O1</t>
  </si>
  <si>
    <t>P1</t>
  </si>
  <si>
    <t>,0254 P1</t>
  </si>
  <si>
    <t>,0478 P1</t>
  </si>
  <si>
    <t>,0484 P1</t>
  </si>
  <si>
    <t>Devolucion del cliente</t>
  </si>
  <si>
    <t>GUILLERMO FRAGOSO</t>
  </si>
  <si>
    <t>,0695 P1</t>
  </si>
  <si>
    <t>Tuxpan Pedraza Gabriel</t>
  </si>
  <si>
    <t xml:space="preserve">TOTALES </t>
  </si>
  <si>
    <t>FORTALEZA</t>
  </si>
  <si>
    <t>,0787 P1</t>
  </si>
  <si>
    <t>,0788 P1</t>
  </si>
  <si>
    <t>,0789 P1</t>
  </si>
  <si>
    <t>,0619 Ñ1</t>
  </si>
  <si>
    <t>,0724 Ñ1</t>
  </si>
  <si>
    <t>,0760 Ñ1</t>
  </si>
  <si>
    <t>,0810 Ñ1</t>
  </si>
  <si>
    <t>,0928 Ñ1</t>
  </si>
  <si>
    <t>,0938 Ñ1</t>
  </si>
  <si>
    <t>,0066 O1</t>
  </si>
  <si>
    <t>,0074 O1</t>
  </si>
  <si>
    <t>,0111 o1</t>
  </si>
  <si>
    <t>,0214 o1</t>
  </si>
  <si>
    <t>,0247 o1</t>
  </si>
  <si>
    <t>,0359 O1</t>
  </si>
  <si>
    <t>,0397 O1</t>
  </si>
  <si>
    <t>,0428 O1</t>
  </si>
  <si>
    <t>,0468 O1</t>
  </si>
  <si>
    <t>,0497 O1</t>
  </si>
  <si>
    <t>,0545 O1</t>
  </si>
  <si>
    <t>,0618 O1</t>
  </si>
  <si>
    <t>,0619 O1</t>
  </si>
  <si>
    <t>,0624 O1</t>
  </si>
  <si>
    <t>,0660 O1</t>
  </si>
  <si>
    <t>,0680 O1</t>
  </si>
  <si>
    <t>,0711 O1</t>
  </si>
  <si>
    <t>,0743 O1</t>
  </si>
  <si>
    <t>,0765 O1</t>
  </si>
  <si>
    <t>,0815 O1</t>
  </si>
  <si>
    <t>,0817 O1</t>
  </si>
  <si>
    <t>,0843 O1</t>
  </si>
  <si>
    <t>,0852 O1</t>
  </si>
  <si>
    <t>,0894 O1</t>
  </si>
  <si>
    <t>,0895 O1</t>
  </si>
  <si>
    <t>,0900 O1</t>
  </si>
  <si>
    <t>,0911 O1</t>
  </si>
  <si>
    <t>,0912 O1</t>
  </si>
  <si>
    <t>,0916 O1</t>
  </si>
  <si>
    <t>,0932 O1</t>
  </si>
  <si>
    <t>,0012 P1</t>
  </si>
  <si>
    <t>,0014 P1</t>
  </si>
  <si>
    <t>,0017 P1</t>
  </si>
  <si>
    <t>,0039 P1</t>
  </si>
  <si>
    <t>,0060 P1</t>
  </si>
  <si>
    <t>,0074 P1</t>
  </si>
  <si>
    <t>,0094 P1</t>
  </si>
  <si>
    <t>,0099 P1</t>
  </si>
  <si>
    <t>,0122 P1</t>
  </si>
  <si>
    <t>,0129 P1</t>
  </si>
  <si>
    <t>,0139 P1</t>
  </si>
  <si>
    <t>,0158 P1</t>
  </si>
  <si>
    <t>,0176 P1</t>
  </si>
  <si>
    <t>,0187 P1</t>
  </si>
  <si>
    <t>,0212 P1</t>
  </si>
  <si>
    <t>,0214 P1</t>
  </si>
  <si>
    <t>,0222 P1</t>
  </si>
  <si>
    <t>,0223 P1</t>
  </si>
  <si>
    <t>,0224 P1</t>
  </si>
  <si>
    <t>,0228 P1</t>
  </si>
  <si>
    <t>,0230 p1</t>
  </si>
  <si>
    <t>,0239 P1</t>
  </si>
  <si>
    <t>,0245 P1</t>
  </si>
  <si>
    <t>,0253 P1</t>
  </si>
  <si>
    <t>,0281 P1</t>
  </si>
  <si>
    <t>,0291 P1</t>
  </si>
  <si>
    <t>,0302 P1</t>
  </si>
  <si>
    <t>,0303 P1</t>
  </si>
  <si>
    <t>,0305 P1</t>
  </si>
  <si>
    <t>,0329 P1</t>
  </si>
  <si>
    <t>,0348 P1</t>
  </si>
  <si>
    <t>,0376 P1</t>
  </si>
  <si>
    <t>,0381 P1</t>
  </si>
  <si>
    <t>,0383 P1</t>
  </si>
  <si>
    <t>,0384 P1</t>
  </si>
  <si>
    <t>,0404 P1</t>
  </si>
  <si>
    <t>,0412 P1</t>
  </si>
  <si>
    <t>,0413 P1</t>
  </si>
  <si>
    <t>,0414 P1</t>
  </si>
  <si>
    <t>,0417 P1</t>
  </si>
  <si>
    <t>,0424 P1</t>
  </si>
  <si>
    <t>,0431 P1</t>
  </si>
  <si>
    <t>,0433 P1</t>
  </si>
  <si>
    <t>,0441 P1</t>
  </si>
  <si>
    <t>,0445 P1</t>
  </si>
  <si>
    <t>,0452 P1</t>
  </si>
  <si>
    <t>,0459 P1</t>
  </si>
  <si>
    <t>,0476 P1</t>
  </si>
  <si>
    <t>,0485 P1</t>
  </si>
  <si>
    <t>,0486 P1</t>
  </si>
  <si>
    <t>,0487 P1</t>
  </si>
  <si>
    <t>,0488 P1</t>
  </si>
  <si>
    <t>,0506 P1</t>
  </si>
  <si>
    <t>508 P1</t>
  </si>
  <si>
    <t>,0515 P1</t>
  </si>
  <si>
    <t>,0527 P1</t>
  </si>
  <si>
    <t>,0534 P1</t>
  </si>
  <si>
    <t>,0557 P1</t>
  </si>
  <si>
    <t>,0559 P1</t>
  </si>
  <si>
    <t>,0560 P1</t>
  </si>
  <si>
    <t>,0561 P1</t>
  </si>
  <si>
    <t>,0562 P1</t>
  </si>
  <si>
    <t>,0563 P1</t>
  </si>
  <si>
    <t>,0564 P1</t>
  </si>
  <si>
    <t>,0572 P1</t>
  </si>
  <si>
    <t>,0570 P1</t>
  </si>
  <si>
    <t>,0579 P1</t>
  </si>
  <si>
    <t>,0598 P1</t>
  </si>
  <si>
    <t>,0617 P1</t>
  </si>
  <si>
    <t>,0618 P1</t>
  </si>
  <si>
    <t>,0619 P1</t>
  </si>
  <si>
    <t>,0624 P1</t>
  </si>
  <si>
    <t>,0627 P1</t>
  </si>
  <si>
    <t>,0636 P1</t>
  </si>
  <si>
    <t>,0643 P1</t>
  </si>
  <si>
    <t>,0644 P1</t>
  </si>
  <si>
    <t>,0649 P1</t>
  </si>
  <si>
    <t>,0652 P1</t>
  </si>
  <si>
    <t>,0653 P1</t>
  </si>
  <si>
    <t>,0656 P1</t>
  </si>
  <si>
    <t>,0657 P1</t>
  </si>
  <si>
    <t>,0658 P1</t>
  </si>
  <si>
    <t>,0659 P1</t>
  </si>
  <si>
    <t>,0660 P1</t>
  </si>
  <si>
    <t>,0661 P1</t>
  </si>
  <si>
    <t>,0662 P1</t>
  </si>
  <si>
    <t>,0663 P1</t>
  </si>
  <si>
    <t>,0670 P1</t>
  </si>
  <si>
    <t>,0686 P1</t>
  </si>
  <si>
    <t>,0688 P1</t>
  </si>
  <si>
    <t>,0689 P1</t>
  </si>
  <si>
    <t>,0690 P1</t>
  </si>
  <si>
    <t>,0701 P1</t>
  </si>
  <si>
    <t>,0714 P1</t>
  </si>
  <si>
    <t>,0717 P1</t>
  </si>
  <si>
    <t>,0725 P1</t>
  </si>
  <si>
    <t>,0729 P1</t>
  </si>
  <si>
    <t>,0731 P1</t>
  </si>
  <si>
    <t>,0749 P1</t>
  </si>
  <si>
    <t>,0769 P1</t>
  </si>
  <si>
    <t>,0771 P1</t>
  </si>
  <si>
    <t>,0772 P1</t>
  </si>
  <si>
    <t>,0777 P1</t>
  </si>
  <si>
    <t>,0780 P1</t>
  </si>
  <si>
    <t>,0781 P1</t>
  </si>
  <si>
    <t>,0783 P1</t>
  </si>
  <si>
    <t>,0785 P1</t>
  </si>
  <si>
    <t>,0790 P1</t>
  </si>
  <si>
    <t>,791 P1</t>
  </si>
  <si>
    <t>,0792 P1</t>
  </si>
  <si>
    <t>,0793 P1</t>
  </si>
  <si>
    <t>,0796 P1</t>
  </si>
  <si>
    <t>,0797 P1</t>
  </si>
  <si>
    <t>,0798 P1</t>
  </si>
  <si>
    <t>,0799 P1</t>
  </si>
  <si>
    <t>,0802 P1</t>
  </si>
  <si>
    <t>,0804 P1</t>
  </si>
  <si>
    <t>,0805 P1</t>
  </si>
  <si>
    <t>,0806 P1</t>
  </si>
  <si>
    <t>,0808 P1</t>
  </si>
  <si>
    <t>,0809 P1</t>
  </si>
  <si>
    <t>,0810 P1</t>
  </si>
  <si>
    <t>,0811 P1</t>
  </si>
  <si>
    <t>,0812 P1</t>
  </si>
  <si>
    <t>,0813 P1</t>
  </si>
  <si>
    <t>,0814 P1</t>
  </si>
  <si>
    <t>,0815 P1</t>
  </si>
  <si>
    <t>,0816 P1 P loreto</t>
  </si>
  <si>
    <t>,0817 P1</t>
  </si>
  <si>
    <t>,0818 P1</t>
  </si>
  <si>
    <t>,0820 P1</t>
  </si>
  <si>
    <t>,0821 P1</t>
  </si>
  <si>
    <t>,0822 P1</t>
  </si>
  <si>
    <t>,0823 P1</t>
  </si>
  <si>
    <t>,0824 P1</t>
  </si>
  <si>
    <t>,0825 P1</t>
  </si>
  <si>
    <t>,0826 P1</t>
  </si>
  <si>
    <t>,0827 P1</t>
  </si>
  <si>
    <t>,0828 P1</t>
  </si>
  <si>
    <t>,0829 P1</t>
  </si>
  <si>
    <t>,0830 p1</t>
  </si>
  <si>
    <t>31-0</t>
  </si>
  <si>
    <t>,0831 P1</t>
  </si>
  <si>
    <t>,0832 P1</t>
  </si>
  <si>
    <t>,0834 P1</t>
  </si>
  <si>
    <t>,0836 P1</t>
  </si>
  <si>
    <t>,0837 P1</t>
  </si>
  <si>
    <t>,0660 W</t>
  </si>
  <si>
    <t>,0665 W</t>
  </si>
  <si>
    <t>,0706 W</t>
  </si>
  <si>
    <t>,0711 W</t>
  </si>
  <si>
    <t>,0760 W</t>
  </si>
  <si>
    <t>,0798 W</t>
  </si>
  <si>
    <t>,0802 W</t>
  </si>
  <si>
    <t>,0808 W</t>
  </si>
  <si>
    <t>,0809 W</t>
  </si>
  <si>
    <t>,0810 W</t>
  </si>
  <si>
    <t>,0830 W</t>
  </si>
  <si>
    <t>,0835 W</t>
  </si>
  <si>
    <t>,0836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</si>
  <si>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</si>
  <si>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</si>
  <si>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</si>
  <si>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</si>
  <si>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</si>
  <si>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</si>
  <si>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</si>
  <si>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</si>
  <si>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</si>
  <si>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</si>
  <si>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</si>
  <si>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</si>
  <si>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</si>
  <si>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</si>
  <si>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</si>
  <si>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</si>
  <si>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</si>
  <si>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</si>
  <si>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</si>
  <si>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</si>
  <si>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</si>
  <si>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</si>
  <si>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</si>
  <si>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</si>
  <si>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</si>
  <si>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REMISIONES DE    ABRIL     2 0 1 4</t>
  </si>
  <si>
    <t xml:space="preserve">C O M E R C I O     A B R I L            2 0 1 4 </t>
  </si>
  <si>
    <t>REMISIONES DE    ABRIL         2 0 1 4</t>
  </si>
  <si>
    <t>REMISIONES   O B R A D O R    A B R I L       2 0 1 4</t>
  </si>
  <si>
    <t>VALERIO FIGUEROA</t>
  </si>
  <si>
    <t>ANGEL CORDOBA</t>
  </si>
  <si>
    <t>JAVIER GARCIA</t>
  </si>
  <si>
    <t>PASTORCITO 1</t>
  </si>
  <si>
    <t>CENTRO COMERCIAL A.</t>
  </si>
  <si>
    <t>SUPER SERVICIO A.</t>
  </si>
  <si>
    <t>,0181 P1</t>
  </si>
  <si>
    <t>GUILLERMO FIGUEROA</t>
  </si>
  <si>
    <t>,0795 P1 INDEPE</t>
  </si>
  <si>
    <t>PADILLA</t>
  </si>
  <si>
    <t>CHAVA MORELOS</t>
  </si>
  <si>
    <t>,0899 P1</t>
  </si>
  <si>
    <t>,0953 P1</t>
  </si>
  <si>
    <t>,0957 P1</t>
  </si>
  <si>
    <t>,0958 P1</t>
  </si>
  <si>
    <t>JORGE ARRIAGA CANCELADA</t>
  </si>
  <si>
    <t xml:space="preserve"> F A C T U R A S       DE   ABRIL      2 0 1 4</t>
  </si>
  <si>
    <t>Caamaño Sosa Alejandrina</t>
  </si>
  <si>
    <t>Rem 834 P1</t>
  </si>
  <si>
    <t>02-Abr Dev de panza 27.22kg a 35= 952.70 y cuero 16kg a 21 = 336.00=1288.70</t>
  </si>
  <si>
    <t>Rem 896 P1</t>
  </si>
  <si>
    <t>02-Abr FACTURA 1307</t>
  </si>
  <si>
    <t>Hector Piedras</t>
  </si>
  <si>
    <t>SAN AGUSTIN</t>
  </si>
  <si>
    <t>S/N</t>
  </si>
  <si>
    <t>CENTRAL</t>
  </si>
  <si>
    <t>BONIFACIO</t>
  </si>
  <si>
    <t>GABY</t>
  </si>
  <si>
    <t>Victor Hugo Bello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</si>
  <si>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</si>
  <si>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</si>
  <si>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</si>
  <si>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</si>
  <si>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</si>
  <si>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</si>
  <si>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</si>
  <si>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</si>
  <si>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</si>
  <si>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</si>
  <si>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</si>
  <si>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</si>
  <si>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</si>
  <si>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</si>
  <si>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</si>
  <si>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</si>
  <si>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</si>
  <si>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</si>
  <si>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</si>
  <si>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</si>
  <si>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</si>
  <si>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</si>
  <si>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</si>
  <si>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</si>
  <si>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</si>
  <si>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</si>
  <si>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</si>
  <si>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</si>
  <si>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</si>
  <si>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</si>
  <si>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</si>
  <si>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</si>
  <si>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Q1</t>
  </si>
  <si>
    <t>,0003</t>
  </si>
  <si>
    <t>,0007</t>
  </si>
  <si>
    <t>,0008</t>
  </si>
  <si>
    <t>,0009</t>
  </si>
  <si>
    <t>,0011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</si>
  <si>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</si>
  <si>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</si>
  <si>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</si>
  <si>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</si>
  <si>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</si>
  <si>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</si>
  <si>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</si>
  <si>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</si>
  <si>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</si>
  <si>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</si>
  <si>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</si>
  <si>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</si>
  <si>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</si>
  <si>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</si>
  <si>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</si>
  <si>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</si>
  <si>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</si>
  <si>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</si>
  <si>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</si>
  <si>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</si>
  <si>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</si>
  <si>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</si>
  <si>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</si>
  <si>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</si>
  <si>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</si>
  <si>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</si>
  <si>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</si>
  <si>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</si>
  <si>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</si>
  <si>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</si>
  <si>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</si>
  <si>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</si>
  <si>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</si>
  <si>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</si>
  <si>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</si>
  <si>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</si>
  <si>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</si>
  <si>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</si>
  <si>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</si>
  <si>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</si>
  <si>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</si>
  <si>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</si>
  <si>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</si>
  <si>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</si>
  <si>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</si>
  <si>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</si>
  <si>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</si>
  <si>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</si>
  <si>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</si>
  <si>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</si>
  <si>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SAGRADO CORAZON CENTRO</t>
  </si>
  <si>
    <t>TARCILA</t>
  </si>
  <si>
    <t>ANGEL RIOS</t>
  </si>
  <si>
    <t>JUDITH URBY</t>
  </si>
  <si>
    <t>ALDAMA</t>
  </si>
  <si>
    <t>INDEPENDENCIA</t>
  </si>
  <si>
    <t>JOSE LUIS VANZZINI</t>
  </si>
  <si>
    <t>ALDFREDO MEDINA</t>
  </si>
  <si>
    <t>CABAÑAS</t>
  </si>
  <si>
    <t>SAN PEDRO</t>
  </si>
  <si>
    <t>VALERIO</t>
  </si>
  <si>
    <t>CARMELO</t>
  </si>
  <si>
    <t>HILDAD FLORES</t>
  </si>
  <si>
    <t>,0016 Q1</t>
  </si>
  <si>
    <t>,0031 D1</t>
  </si>
  <si>
    <t>,0604 H1</t>
  </si>
  <si>
    <t>;0610 H1</t>
  </si>
  <si>
    <t>FACT 033</t>
  </si>
  <si>
    <t>,0769 h1</t>
  </si>
  <si>
    <t>,0363 I1</t>
  </si>
  <si>
    <t>FACT 1339</t>
  </si>
  <si>
    <t>JUSTO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</si>
  <si>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</si>
  <si>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</si>
  <si>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</si>
  <si>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</si>
  <si>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</si>
  <si>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</si>
  <si>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</si>
  <si>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</si>
  <si>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</si>
  <si>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</si>
  <si>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</si>
  <si>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</si>
  <si>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</si>
  <si>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</si>
  <si>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</si>
  <si>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</si>
  <si>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</si>
  <si>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</si>
  <si>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</si>
  <si>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</si>
  <si>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</si>
  <si>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</si>
  <si>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</si>
  <si>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</si>
  <si>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</si>
  <si>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</si>
  <si>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</si>
  <si>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</si>
  <si>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</si>
  <si>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</si>
  <si>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</si>
  <si>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</si>
  <si>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</si>
  <si>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</si>
  <si>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</si>
  <si>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</si>
  <si>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</si>
  <si>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</si>
  <si>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</si>
  <si>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</si>
  <si>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</si>
  <si>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</si>
  <si>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</si>
  <si>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</si>
  <si>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</si>
  <si>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MA. LUISA</t>
  </si>
  <si>
    <t>GERARDO FIGUEROA</t>
  </si>
  <si>
    <t>RODO</t>
  </si>
  <si>
    <t>JUAN</t>
  </si>
  <si>
    <t>04-Abril 23,500.00 Dev de Pierna 405.8kg a 40.00= 16,232.00</t>
  </si>
  <si>
    <t>04-Abril 21,416.00 Dev 47kg pulpa x 46= 2,162.00 + 107.4kh cabezas a 16 =1,718.40</t>
  </si>
  <si>
    <t>04-Abril 1,663.10 Dev 3.9kg a 38=148.20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</si>
  <si>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</si>
  <si>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</si>
  <si>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</si>
  <si>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</si>
  <si>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</si>
  <si>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</si>
  <si>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</si>
  <si>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</si>
  <si>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</si>
  <si>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</si>
  <si>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</si>
  <si>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</si>
  <si>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</si>
  <si>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</si>
  <si>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</si>
  <si>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</si>
  <si>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</si>
  <si>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</si>
  <si>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</si>
  <si>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</si>
  <si>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</si>
  <si>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</si>
  <si>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</si>
  <si>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</si>
  <si>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</si>
  <si>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</si>
  <si>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</si>
  <si>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</si>
  <si>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</si>
  <si>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</si>
  <si>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</si>
  <si>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</si>
  <si>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</si>
  <si>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</si>
  <si>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</si>
  <si>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</si>
  <si>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</si>
  <si>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</si>
  <si>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</si>
  <si>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MIRIAM</t>
  </si>
  <si>
    <t>ECONOMICA</t>
  </si>
  <si>
    <t>LALOS PIZZA</t>
  </si>
  <si>
    <t>MEDEL</t>
  </si>
  <si>
    <t>ALFREDO ALDUCIN</t>
  </si>
  <si>
    <t>JAIME CAMALEON</t>
  </si>
  <si>
    <t>GERARGO FRAGOSO</t>
  </si>
  <si>
    <t>,0146 A1</t>
  </si>
  <si>
    <t>825-P1</t>
  </si>
  <si>
    <t>826-P1</t>
  </si>
  <si>
    <t>828-P1</t>
  </si>
  <si>
    <t>05-Abril FACTURA 1327</t>
  </si>
  <si>
    <t>,0035-Q1</t>
  </si>
  <si>
    <t>05-Abril Dev cuero 57.2KG 25 =1430.00</t>
  </si>
  <si>
    <t>05-Abril 23,774.00 Dif x precio 47 a 46x 403.kg</t>
  </si>
  <si>
    <t>05-Abril FACTURA 1340</t>
  </si>
  <si>
    <t>,0345 O1</t>
  </si>
  <si>
    <t>FACT 918</t>
  </si>
  <si>
    <t>FACT 1086</t>
  </si>
  <si>
    <t>FACT 1098</t>
  </si>
  <si>
    <t>FACT 1061</t>
  </si>
  <si>
    <t>FACT 1111</t>
  </si>
  <si>
    <t>FACT 1112</t>
  </si>
  <si>
    <t>FACT 1224</t>
  </si>
  <si>
    <t>FACT 1229</t>
  </si>
  <si>
    <t>FACT 1231</t>
  </si>
  <si>
    <t>FACT 1288</t>
  </si>
  <si>
    <t>FACT 1289</t>
  </si>
  <si>
    <t>FACT 1292</t>
  </si>
  <si>
    <t>,0279</t>
  </si>
  <si>
    <t>,0280</t>
  </si>
  <si>
    <t>CAMALEON</t>
  </si>
  <si>
    <t>LEONARDO FLORES</t>
  </si>
  <si>
    <t>MEDINA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</si>
  <si>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</si>
  <si>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</si>
  <si>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</si>
  <si>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</si>
  <si>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</si>
  <si>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</si>
  <si>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</si>
  <si>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</si>
  <si>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</si>
  <si>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</si>
  <si>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</si>
  <si>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</si>
  <si>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</si>
  <si>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</si>
  <si>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</si>
  <si>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</si>
  <si>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</si>
  <si>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</si>
  <si>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</si>
  <si>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</si>
  <si>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</si>
  <si>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</si>
  <si>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</si>
  <si>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</si>
  <si>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</si>
  <si>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</si>
  <si>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</si>
  <si>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</si>
  <si>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</si>
  <si>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</si>
  <si>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</si>
  <si>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</si>
  <si>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</si>
  <si>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</si>
  <si>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</si>
  <si>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</si>
  <si>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</si>
  <si>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</si>
  <si>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</si>
  <si>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JUAN ZAMBRANO</t>
  </si>
  <si>
    <t>ALFREDO</t>
  </si>
  <si>
    <t>ALFONSO C.</t>
  </si>
  <si>
    <t>IGNACIO</t>
  </si>
  <si>
    <t>COMIDA CHINOS Independencia</t>
  </si>
  <si>
    <t>,0318 Q1</t>
  </si>
  <si>
    <t>01-Abril 9,101.00 5-Abril 16,000.00 7-Abril 3,000.00</t>
  </si>
  <si>
    <t>Rem 928-P1</t>
  </si>
  <si>
    <t>07-Abril FACTURA 1303</t>
  </si>
  <si>
    <t>05-Abril 46,000.00 7-Abril 3,399.50</t>
  </si>
  <si>
    <t>07-Abril 4,666.80 dif x precio de 17 a 16 x 187.60kg = 187.60</t>
  </si>
  <si>
    <t>07-Abril 15,982.00 dif x merma de 3.5kg a 46= 161.00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</si>
  <si>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</si>
  <si>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</si>
  <si>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</si>
  <si>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</si>
  <si>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</si>
  <si>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</si>
  <si>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</si>
  <si>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</si>
  <si>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</si>
  <si>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</si>
  <si>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</si>
  <si>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</si>
  <si>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</si>
  <si>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</si>
  <si>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</si>
  <si>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</si>
  <si>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</si>
  <si>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</si>
  <si>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</si>
  <si>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</si>
  <si>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</si>
  <si>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</si>
  <si>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</si>
  <si>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</si>
  <si>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</si>
  <si>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</si>
  <si>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</si>
  <si>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</si>
  <si>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</si>
  <si>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</si>
  <si>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</si>
  <si>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</si>
  <si>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</si>
  <si>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</si>
  <si>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</si>
  <si>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</si>
  <si>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</si>
  <si>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</si>
  <si>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</si>
  <si>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</si>
  <si>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</si>
  <si>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</si>
  <si>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</si>
  <si>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</si>
  <si>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</si>
  <si>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</si>
  <si>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</si>
  <si>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</si>
  <si>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</si>
  <si>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</si>
  <si>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</si>
  <si>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</si>
  <si>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</si>
  <si>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</si>
  <si>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</si>
  <si>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</si>
  <si>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</si>
  <si>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</si>
  <si>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</si>
  <si>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OSCAR IGLESIAS</t>
  </si>
  <si>
    <t>ISIDORO COYOTL</t>
  </si>
  <si>
    <t>MIREYA VAZQUEZ</t>
  </si>
  <si>
    <t>THI KING</t>
  </si>
  <si>
    <t>IMELDA ACOCOTA</t>
  </si>
  <si>
    <t>SAGRADO SAN MANUEL</t>
  </si>
  <si>
    <t>LUIS HERNANDEZ</t>
  </si>
  <si>
    <t>Figueroa Fernández Valerio Aurelio</t>
  </si>
  <si>
    <t>Gutiérrez Camilo Lorena</t>
  </si>
  <si>
    <t>Hernández Aguilar Sergio</t>
  </si>
  <si>
    <t>Galicia Mendoza Fernando</t>
  </si>
  <si>
    <t>Quintana Arias Welmer</t>
  </si>
  <si>
    <t>Distribuidora Pepe Filete Del Centro S.A. de C.V.</t>
  </si>
  <si>
    <t>Refaccionaría Rogelio S.A. de C.V.</t>
  </si>
  <si>
    <t>Uroza Perez Armando</t>
  </si>
  <si>
    <t>González Martínez Alejandro Lorenzo</t>
  </si>
  <si>
    <t>González Amaya María del Pilar</t>
  </si>
  <si>
    <t>Salazar de la Luz Joel</t>
  </si>
  <si>
    <t>Mejia Guzman Miguel</t>
  </si>
  <si>
    <t>Rem 280-Q1</t>
  </si>
  <si>
    <t>08-Abril 40,680.00  FACTURA 1414   dif x dev de 7kg de esp  40= 280.00</t>
  </si>
  <si>
    <t>08-Abril 806.00 Dev de 7.25kg Pecho 56=406.00</t>
  </si>
  <si>
    <t>FACT 1197</t>
  </si>
  <si>
    <t>DIF X MERMA DE 7.53KG A 47=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</si>
  <si>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</si>
  <si>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</si>
  <si>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</si>
  <si>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</si>
  <si>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</si>
  <si>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</si>
  <si>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</si>
  <si>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</si>
  <si>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</si>
  <si>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</si>
  <si>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</si>
  <si>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</si>
  <si>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</si>
  <si>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</si>
  <si>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</si>
  <si>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</si>
  <si>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</si>
  <si>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</si>
  <si>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</si>
  <si>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</si>
  <si>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</si>
  <si>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</si>
  <si>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</si>
  <si>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</si>
  <si>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</si>
  <si>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</si>
  <si>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</si>
  <si>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</si>
  <si>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</si>
  <si>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</si>
  <si>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</si>
  <si>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</si>
  <si>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</si>
  <si>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</si>
  <si>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</si>
  <si>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</si>
  <si>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</si>
  <si>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</si>
  <si>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</si>
  <si>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</si>
  <si>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</si>
  <si>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</si>
  <si>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</si>
  <si>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</si>
  <si>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</si>
  <si>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</si>
  <si>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</si>
  <si>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</si>
  <si>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</si>
  <si>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</si>
  <si>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</si>
  <si>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</si>
  <si>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</si>
  <si>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</si>
  <si>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MIGUELITO</t>
  </si>
  <si>
    <t>EDGAR M.</t>
  </si>
  <si>
    <t>GERARDO ROJAS</t>
  </si>
  <si>
    <t>ALEJANDRA</t>
  </si>
  <si>
    <t>CART</t>
  </si>
  <si>
    <t>,0391 Q1</t>
  </si>
  <si>
    <t>,0392 Q1</t>
  </si>
  <si>
    <t>,0443 Q1</t>
  </si>
  <si>
    <t>,0444 Q1</t>
  </si>
  <si>
    <t>Rem 837-P1</t>
  </si>
  <si>
    <t>07-Abril 12,000.00 9-Abril 66,611.20</t>
  </si>
  <si>
    <t>,0375 P1</t>
  </si>
  <si>
    <t>FACT 1060</t>
  </si>
  <si>
    <t>FACT 1113</t>
  </si>
  <si>
    <t>por faltante 23.4kg canal a 37=866.40</t>
  </si>
  <si>
    <t>FACT 1222</t>
  </si>
  <si>
    <t>FACT 1223</t>
  </si>
  <si>
    <t>FACT 1225</t>
  </si>
  <si>
    <t>FACT 1226</t>
  </si>
  <si>
    <t>FACT 1227</t>
  </si>
  <si>
    <t>FACT 1302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</si>
  <si>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</si>
  <si>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</si>
  <si>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</si>
  <si>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</si>
  <si>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</si>
  <si>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</si>
  <si>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</si>
  <si>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</si>
  <si>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</si>
  <si>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</si>
  <si>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</si>
  <si>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</si>
  <si>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</si>
  <si>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</si>
  <si>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</si>
  <si>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</si>
  <si>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</si>
  <si>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</si>
  <si>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</si>
  <si>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</si>
  <si>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</si>
  <si>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</si>
  <si>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</si>
  <si>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</si>
  <si>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</si>
  <si>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</si>
  <si>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</si>
  <si>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</si>
  <si>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</si>
  <si>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</si>
  <si>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</si>
  <si>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</si>
  <si>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</si>
  <si>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</si>
  <si>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</si>
  <si>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</si>
  <si>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</si>
  <si>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</si>
  <si>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</si>
  <si>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</si>
  <si>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</si>
  <si>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</si>
  <si>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</si>
  <si>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</si>
  <si>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</si>
  <si>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</si>
  <si>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</si>
  <si>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</si>
  <si>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</si>
  <si>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</si>
  <si>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</si>
  <si>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</si>
  <si>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</si>
  <si>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</si>
  <si>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</si>
  <si>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</si>
  <si>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</si>
  <si>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</si>
  <si>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</si>
  <si>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</si>
  <si>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</si>
  <si>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</si>
  <si>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</si>
  <si>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</si>
  <si>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</si>
  <si>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</si>
  <si>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</si>
  <si>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</si>
  <si>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</si>
  <si>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</si>
  <si>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</si>
  <si>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</si>
  <si>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</si>
  <si>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</si>
  <si>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</si>
  <si>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</si>
  <si>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</si>
  <si>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</si>
  <si>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</si>
  <si>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</si>
  <si>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</si>
  <si>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</si>
  <si>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</si>
  <si>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</si>
  <si>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</si>
  <si>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</si>
  <si>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</si>
  <si>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</si>
  <si>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</si>
  <si>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</si>
  <si>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</si>
  <si>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</si>
  <si>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</si>
  <si>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</si>
  <si>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</si>
  <si>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</si>
  <si>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</si>
  <si>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</si>
  <si>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</si>
  <si>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</si>
  <si>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</si>
  <si>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</si>
  <si>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</si>
  <si>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</si>
  <si>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</si>
  <si>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</si>
  <si>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</si>
  <si>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</si>
  <si>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</si>
  <si>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</si>
  <si>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</si>
  <si>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</si>
  <si>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</si>
  <si>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</si>
  <si>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,0601</t>
  </si>
  <si>
    <t>GERARDO FLORES</t>
  </si>
  <si>
    <t>AV. MARGARITAS</t>
  </si>
  <si>
    <t>CHEDRAUI CAPU</t>
  </si>
  <si>
    <t>JAPONESA</t>
  </si>
  <si>
    <t>SORPRESA</t>
  </si>
  <si>
    <t>SR. MANUEL</t>
  </si>
  <si>
    <t>,0487 Q1</t>
  </si>
  <si>
    <t>,0455 Q1</t>
  </si>
  <si>
    <t>,0498 Q1</t>
  </si>
  <si>
    <t>08-Abril 11,883.00 10-Abril 11,161.00</t>
  </si>
  <si>
    <t>Rem 290-Q1</t>
  </si>
  <si>
    <t>10-Abril FACTURA 1385</t>
  </si>
  <si>
    <t>Rem 291-Q1</t>
  </si>
  <si>
    <t>10-Abril FACTURA 1386</t>
  </si>
  <si>
    <t>10-Abril 25,829.50 dif x merma 11.8kg a 50=590.00</t>
  </si>
  <si>
    <t>Rem 309-Q1</t>
  </si>
  <si>
    <t>10-Abril FACTURA 1387</t>
  </si>
  <si>
    <t>Rem 317-Q1</t>
  </si>
  <si>
    <t>10-Abril FACTURA 1448</t>
  </si>
  <si>
    <t>Rem 481-Q1</t>
  </si>
  <si>
    <t>10-Abril FACTURA 1437</t>
  </si>
  <si>
    <t>JOSE LUIS COYOTL</t>
  </si>
  <si>
    <t>MARIO GARZA</t>
  </si>
  <si>
    <t>Devolucion del cliente 11-Abril</t>
  </si>
  <si>
    <t>JAVIER ESCOBAR ( CANCELADA )</t>
  </si>
  <si>
    <t>PEDRO ALDAMA ( CANCELADA )</t>
  </si>
  <si>
    <t>09-Abril 10,000.00 11-Abril 1,822.00</t>
  </si>
  <si>
    <t>11-Abril 1,016.60 dif x precio 56 a 52 x 19.55kg = 78.20</t>
  </si>
  <si>
    <t>10-Abril 45,000.00 11-Abril 2,113.50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</si>
  <si>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</si>
  <si>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</si>
  <si>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</si>
  <si>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</si>
  <si>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</si>
  <si>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</si>
  <si>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</si>
  <si>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</si>
  <si>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</si>
  <si>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</si>
  <si>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</si>
  <si>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</si>
  <si>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</si>
  <si>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</si>
  <si>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</si>
  <si>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</si>
  <si>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</si>
  <si>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</si>
  <si>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</si>
  <si>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</si>
  <si>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</si>
  <si>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</si>
  <si>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</si>
  <si>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</si>
  <si>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</si>
  <si>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</si>
  <si>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</si>
  <si>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</si>
  <si>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</si>
  <si>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</si>
  <si>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</si>
  <si>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</si>
  <si>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</si>
  <si>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</si>
  <si>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</si>
  <si>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</si>
  <si>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</si>
  <si>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</si>
  <si>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</si>
  <si>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</si>
  <si>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</si>
  <si>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</si>
  <si>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</si>
  <si>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</si>
  <si>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</si>
  <si>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</si>
  <si>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</si>
  <si>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</si>
  <si>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</si>
  <si>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</si>
  <si>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</si>
  <si>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</si>
  <si>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</si>
  <si>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</si>
  <si>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</si>
  <si>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PALAFOX</t>
  </si>
  <si>
    <t>GRAN CUÑADO</t>
  </si>
  <si>
    <t>ANTONIO ALVAREZ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</si>
  <si>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</si>
  <si>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</si>
  <si>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</si>
  <si>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</si>
  <si>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</si>
  <si>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</si>
  <si>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</si>
  <si>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</si>
  <si>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</si>
  <si>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</si>
  <si>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</si>
  <si>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</si>
  <si>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</si>
  <si>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</si>
  <si>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</si>
  <si>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</si>
  <si>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</si>
  <si>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</si>
  <si>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</si>
  <si>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</si>
  <si>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</si>
  <si>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</si>
  <si>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</si>
  <si>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</si>
  <si>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</si>
  <si>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</si>
  <si>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</si>
  <si>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</si>
  <si>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</si>
  <si>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</si>
  <si>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</si>
  <si>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</si>
  <si>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</si>
  <si>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</si>
  <si>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</si>
  <si>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</si>
  <si>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</si>
  <si>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</si>
  <si>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</si>
  <si>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</si>
  <si>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</si>
  <si>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</si>
  <si>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</si>
  <si>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</si>
  <si>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</si>
  <si>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</si>
  <si>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</si>
  <si>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</si>
  <si>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</si>
  <si>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</si>
  <si>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</si>
  <si>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</si>
  <si>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</si>
  <si>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</si>
  <si>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</si>
  <si>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</si>
  <si>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</si>
  <si>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PIZZAS LALOS</t>
  </si>
  <si>
    <t>TIRO</t>
  </si>
  <si>
    <t>COMIDA CHINOS P. Cristal</t>
  </si>
  <si>
    <t>12-Abril FACTURA 1328</t>
  </si>
  <si>
    <t>,0037-Q1</t>
  </si>
  <si>
    <t>08-Abril 1,819.00 12-Abril 372.00</t>
  </si>
  <si>
    <t>07-Abril 10,000.00 9-Abril 5,000.00 12-Abril 5,093.00</t>
  </si>
  <si>
    <t>Rem 528-Q1</t>
  </si>
  <si>
    <t>12-Abril FACTURA 1447</t>
  </si>
  <si>
    <t>Vazquez Flores Mireya</t>
  </si>
  <si>
    <t>Moreno Sánchez Juan Roberto</t>
  </si>
  <si>
    <t>Ledo Toral Ricardo Javier</t>
  </si>
  <si>
    <t>Rem 532-Q1</t>
  </si>
  <si>
    <t>12-Abril FACTURA 1473</t>
  </si>
  <si>
    <t>12-Abril 847.00 dif x error de peso .50kg a 35=17.50</t>
  </si>
  <si>
    <t>12-Abril 10,267.20  dev 189.10kg x congelado a 48=9076.80</t>
  </si>
  <si>
    <t>Sra. SARA</t>
  </si>
  <si>
    <t>T.ROSAS</t>
  </si>
  <si>
    <t>T.AMARILLOS</t>
  </si>
  <si>
    <t>N.V.</t>
  </si>
  <si>
    <t>Transferencia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</si>
  <si>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</si>
  <si>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</si>
  <si>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</si>
  <si>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</si>
  <si>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</si>
  <si>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</si>
  <si>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</si>
  <si>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</si>
  <si>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</si>
  <si>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</si>
  <si>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</si>
  <si>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</si>
  <si>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</si>
  <si>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</si>
  <si>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</si>
  <si>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</si>
  <si>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</si>
  <si>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</si>
  <si>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</si>
  <si>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</si>
  <si>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</si>
  <si>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</si>
  <si>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</si>
  <si>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</si>
  <si>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</si>
  <si>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</si>
  <si>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</si>
  <si>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</si>
  <si>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</si>
  <si>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</si>
  <si>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</si>
  <si>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</si>
  <si>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</si>
  <si>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</si>
  <si>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</si>
  <si>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</si>
  <si>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</si>
  <si>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</si>
  <si>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</si>
  <si>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</si>
  <si>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</si>
  <si>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</si>
  <si>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</si>
  <si>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</si>
  <si>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</si>
  <si>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</si>
  <si>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</si>
  <si>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</si>
  <si>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</si>
  <si>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</si>
  <si>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</si>
  <si>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</si>
  <si>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</si>
  <si>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</si>
  <si>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</si>
  <si>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</si>
  <si>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</si>
  <si>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</si>
  <si>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</si>
  <si>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</si>
  <si>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</si>
  <si>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CHELA</t>
  </si>
  <si>
    <t>LEDO</t>
  </si>
  <si>
    <t>CHAVA MORALES</t>
  </si>
  <si>
    <t>GALLO-TO-TE</t>
  </si>
  <si>
    <t>ZAMBRANO</t>
  </si>
  <si>
    <t>01-ABRIL,.2014</t>
  </si>
  <si>
    <t>02-ABRIL,.2014</t>
  </si>
  <si>
    <t>03-ABRIL.,2014</t>
  </si>
  <si>
    <t>04-ABRIL.,2014</t>
  </si>
  <si>
    <t>05-ABRIL.,2014</t>
  </si>
  <si>
    <t>06-ABRIL.,2014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</si>
  <si>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</si>
  <si>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</si>
  <si>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</si>
  <si>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</si>
  <si>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</si>
  <si>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</si>
  <si>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</si>
  <si>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</si>
  <si>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</si>
  <si>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</si>
  <si>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</si>
  <si>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</si>
  <si>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</si>
  <si>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</si>
  <si>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</si>
  <si>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</si>
  <si>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</si>
  <si>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</si>
  <si>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</si>
  <si>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</si>
  <si>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</si>
  <si>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</si>
  <si>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</si>
  <si>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</si>
  <si>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</si>
  <si>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</si>
  <si>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</si>
  <si>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</si>
  <si>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</si>
  <si>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</si>
  <si>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</si>
  <si>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</si>
  <si>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</si>
  <si>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</si>
  <si>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</si>
  <si>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</si>
  <si>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</si>
  <si>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</si>
  <si>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</si>
  <si>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</si>
  <si>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</si>
  <si>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</si>
  <si>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</si>
  <si>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CARNES VIC</t>
  </si>
  <si>
    <t>CARNICERIA REINA DE MÉXICO</t>
  </si>
  <si>
    <t>CHAVA VALVERDE</t>
  </si>
  <si>
    <t xml:space="preserve">OSCAR  </t>
  </si>
  <si>
    <t xml:space="preserve">ALEJANDRO </t>
  </si>
  <si>
    <t>12-Abril 3,388.00 14-Abril 899.00 DIF X DEV  23.77KG A 44= 1,045.88</t>
  </si>
  <si>
    <t>10-Abril 6,679.00 12-Abril 8,660.00--14-Abril 1,148.60</t>
  </si>
  <si>
    <t>14-Abril 3,360.00 no se llevo norteño 1.04kg a 98= 102.00</t>
  </si>
  <si>
    <t>Rem 792-Q1</t>
  </si>
  <si>
    <t>14-Abril FACTURA 1470</t>
  </si>
  <si>
    <t>04-Abr 70,000.00 06-Abril 51,149.00</t>
  </si>
  <si>
    <t>Camioneta</t>
  </si>
  <si>
    <t>SERGIO V</t>
  </si>
  <si>
    <t xml:space="preserve">ANA LAURA </t>
  </si>
  <si>
    <t>MIGUEL XOCHILT</t>
  </si>
  <si>
    <t xml:space="preserve">CAMALEON </t>
  </si>
  <si>
    <t>FOGATA</t>
  </si>
  <si>
    <t xml:space="preserve">TACOS DON RAMON </t>
  </si>
  <si>
    <t xml:space="preserve">LUIS LEDO </t>
  </si>
  <si>
    <t xml:space="preserve">JUAN  </t>
  </si>
  <si>
    <t xml:space="preserve">VICTOR JIMENEZ </t>
  </si>
  <si>
    <t>REYNA DE MEXICO</t>
  </si>
  <si>
    <t>EL PASTORCITO 1</t>
  </si>
  <si>
    <t xml:space="preserve">TACOS JIRETH </t>
  </si>
  <si>
    <t xml:space="preserve">ERASMO </t>
  </si>
  <si>
    <t>COMIDA CHINOS P Loreto</t>
  </si>
  <si>
    <t>JUAN DE PALAFOX</t>
  </si>
  <si>
    <t>14-Abril 2,901.00 15-Abril 336.00</t>
  </si>
  <si>
    <t>15-Abril 1,755.00 dif x merma 0.400gm x 55=22.00</t>
  </si>
  <si>
    <t xml:space="preserve">JUAN </t>
  </si>
  <si>
    <t>RICARDO LEDO</t>
  </si>
  <si>
    <t xml:space="preserve">RAMON RUIZ </t>
  </si>
  <si>
    <t xml:space="preserve">FELIX CEREZO </t>
  </si>
  <si>
    <t>FOGATITA</t>
  </si>
  <si>
    <t>MIRELLA VAZQUEZ</t>
  </si>
  <si>
    <t xml:space="preserve">                 </t>
  </si>
  <si>
    <t>ADOLFO</t>
  </si>
  <si>
    <t>PROSUPCA</t>
  </si>
  <si>
    <t>PERY´S</t>
  </si>
  <si>
    <t>RUBEN ZALAZAR</t>
  </si>
  <si>
    <t>PASTORCITO 2</t>
  </si>
  <si>
    <t>LAURO VILLOA</t>
  </si>
  <si>
    <t>,0901 Q1</t>
  </si>
  <si>
    <t>,0902 Q1</t>
  </si>
  <si>
    <t>,0903 Q1</t>
  </si>
  <si>
    <t>,0904 Q1</t>
  </si>
  <si>
    <t>16-Abril FACTURA 1431</t>
  </si>
  <si>
    <t>Rem 236-Q1</t>
  </si>
  <si>
    <t>16-Abril FACTURA 1418</t>
  </si>
  <si>
    <t>Rem 430-Q1</t>
  </si>
  <si>
    <t>,0769 Q1</t>
  </si>
  <si>
    <t>Saldaña Lunea Lizbeth</t>
  </si>
  <si>
    <t>Perez Palafox Yolanda</t>
  </si>
  <si>
    <t>Cruz Vazquez Porfirio</t>
  </si>
  <si>
    <t>Rem 799-Q1</t>
  </si>
  <si>
    <t>16-Abril FACTURA 1481</t>
  </si>
  <si>
    <t>Rem 803-Q1</t>
  </si>
  <si>
    <t>16-Abril FACTURA 1482</t>
  </si>
  <si>
    <t>Rem 822-Q1</t>
  </si>
  <si>
    <t>Rem 821-Q1</t>
  </si>
  <si>
    <t>dif x dev de chuleta 2.6kg a 49=</t>
  </si>
  <si>
    <t>R 1</t>
  </si>
  <si>
    <t xml:space="preserve">DON JULIO </t>
  </si>
  <si>
    <t>LUIS HERRERIAS</t>
  </si>
  <si>
    <t>FIGUEROA</t>
  </si>
  <si>
    <t xml:space="preserve">HILDA LUNA </t>
  </si>
  <si>
    <t xml:space="preserve">JAVIER LUNA </t>
  </si>
  <si>
    <t xml:space="preserve">JUAN ARRIAGA </t>
  </si>
  <si>
    <t>VICTOR</t>
  </si>
  <si>
    <t>JAVIER V</t>
  </si>
  <si>
    <t>RUBEN OLIVDARES</t>
  </si>
  <si>
    <t>CARNE</t>
  </si>
  <si>
    <t>EL PASTORITO 1</t>
  </si>
  <si>
    <t xml:space="preserve">RAUL COSME </t>
  </si>
  <si>
    <t>,0956 Q1</t>
  </si>
  <si>
    <t>,0991 Q1</t>
  </si>
  <si>
    <t>,0996 Q1</t>
  </si>
  <si>
    <t>,0019 R1</t>
  </si>
  <si>
    <t>17-Abril 33,380.65 dif x cambio de precio de 26 a25.50 940.3kg  x 0.50= 470.15</t>
  </si>
  <si>
    <t>TACOS 25 PONIENTE</t>
  </si>
  <si>
    <t>DELI-RICO</t>
  </si>
  <si>
    <t>JAVIER LOPEZ</t>
  </si>
  <si>
    <t>,0023 R1</t>
  </si>
  <si>
    <t>16-Abril 5,529.80 19-Abril 5,000.00</t>
  </si>
  <si>
    <t>19-Abril 19,705.72  Dif x dev de pecho adriana no puso los kg  $ 497.28</t>
  </si>
  <si>
    <t>Rem 011-R1</t>
  </si>
  <si>
    <t>19-Abril FACTURA 1535</t>
  </si>
  <si>
    <t xml:space="preserve">GERARDO FRAGOSO </t>
  </si>
  <si>
    <t>ALEJANDRO R</t>
  </si>
  <si>
    <t>COCHINITO</t>
  </si>
  <si>
    <t>,0100 R1</t>
  </si>
  <si>
    <t>14-Abril 2,000.00 20-Abril 27,486.50</t>
  </si>
  <si>
    <t>15-Abril 7,612.00 20-Abril 999.20</t>
  </si>
  <si>
    <t xml:space="preserve">ALFREDO CARBAJAL </t>
  </si>
  <si>
    <t xml:space="preserve">SAGRADO CORAZON </t>
  </si>
  <si>
    <t xml:space="preserve">JAVIER PARRAL </t>
  </si>
  <si>
    <t xml:space="preserve">PEDRO RAMIRO </t>
  </si>
  <si>
    <t xml:space="preserve">GERARDO </t>
  </si>
  <si>
    <t xml:space="preserve">SAN BARTOLO </t>
  </si>
  <si>
    <t xml:space="preserve">RUBEN </t>
  </si>
  <si>
    <t>SAN MANUEL</t>
  </si>
  <si>
    <t xml:space="preserve">RODO </t>
  </si>
  <si>
    <t xml:space="preserve">RICARDO </t>
  </si>
  <si>
    <t xml:space="preserve">MIRIAM </t>
  </si>
  <si>
    <t>LUIS PALAFOX</t>
  </si>
  <si>
    <t>DIEGO</t>
  </si>
  <si>
    <t xml:space="preserve">PEDRO CORDERO </t>
  </si>
  <si>
    <t>SAGRADO CORAZON HEROES</t>
  </si>
  <si>
    <t>SAGRADO  MORILLOTLA</t>
  </si>
  <si>
    <t>PIZZA LALO</t>
  </si>
  <si>
    <t xml:space="preserve">ALFREDO MEDINA </t>
  </si>
  <si>
    <t>GERARDO</t>
  </si>
  <si>
    <t>OTHON</t>
  </si>
  <si>
    <t>PA</t>
  </si>
  <si>
    <t xml:space="preserve">MIGUEL  </t>
  </si>
  <si>
    <t xml:space="preserve">ASO </t>
  </si>
  <si>
    <t>,0157 R1</t>
  </si>
  <si>
    <t>,0224 R1</t>
  </si>
  <si>
    <t>,0226 R1</t>
  </si>
  <si>
    <t>,0939 I1</t>
  </si>
  <si>
    <t>15-Abril 18,000.00 21-Abril 10,865.16</t>
  </si>
  <si>
    <t>21-Abril 2,773.00 Dif x cambio de precio de 50 a 47 x 59kg</t>
  </si>
  <si>
    <t>FIRMA MANUEL</t>
  </si>
  <si>
    <t xml:space="preserve">CHAVA </t>
  </si>
  <si>
    <t xml:space="preserve">ASUNCION </t>
  </si>
  <si>
    <t>SAGRADO CENTRO</t>
  </si>
  <si>
    <t>BETY LUNA</t>
  </si>
  <si>
    <t>RUBEN</t>
  </si>
  <si>
    <t xml:space="preserve">SAGRADO  </t>
  </si>
  <si>
    <t>LUIS GOMEZ</t>
  </si>
  <si>
    <t>LORENA GUTIERREZ</t>
  </si>
  <si>
    <t>LEO Y JULIO</t>
  </si>
  <si>
    <t>NOE COYOLT</t>
  </si>
  <si>
    <t>llegaron tarde con el cliente</t>
  </si>
  <si>
    <t>LA PERA  CANCELADA</t>
  </si>
  <si>
    <t xml:space="preserve"> CHINOS Capu  CANCELADA</t>
  </si>
  <si>
    <t>DEVOLUCION DE PRODUCTO</t>
  </si>
  <si>
    <t>JOSE LUIS   CANCELADA</t>
  </si>
  <si>
    <t>TACOS JIRETH  CANCELADA</t>
  </si>
  <si>
    <t>20-Abril 12,513.50 22-Abril 26,178.00</t>
  </si>
  <si>
    <t>16-Abril 8,265.92 22-Abril 4,523.00</t>
  </si>
  <si>
    <t>14-ABRIL,.2014</t>
  </si>
  <si>
    <t>Deposito</t>
  </si>
  <si>
    <t>22-Abril 23,046.00 Dif x merma 3k x 46= 138.00</t>
  </si>
  <si>
    <t>22-Abril FACTURA 1572</t>
  </si>
  <si>
    <t>Ledo Parra María Guadalupe</t>
  </si>
  <si>
    <t>Ledo Beristain Arcadio</t>
  </si>
  <si>
    <t>Torres Juárez José Alberto Jorge</t>
  </si>
  <si>
    <t>Figueroa Lozada Gerardo</t>
  </si>
  <si>
    <t>Rem  1572</t>
  </si>
  <si>
    <t>FALTA NOTA DE CREDITO</t>
  </si>
  <si>
    <t>FACTURAS   ABRIL          2 0 1 4</t>
  </si>
  <si>
    <t>DANTE</t>
  </si>
  <si>
    <t>SANTA ANA</t>
  </si>
  <si>
    <t>TACOS 25 PON</t>
  </si>
  <si>
    <t xml:space="preserve">GUARNEROS </t>
  </si>
  <si>
    <t xml:space="preserve">PROSUBCA </t>
  </si>
  <si>
    <t xml:space="preserve">CANCELADA </t>
  </si>
  <si>
    <t>,0332 R1</t>
  </si>
  <si>
    <t>22-Abroñ 5,863.00 23-Abril 16,701.00</t>
  </si>
  <si>
    <t>Rem 177-R1</t>
  </si>
  <si>
    <t>23-Abril FACTURA 1590</t>
  </si>
  <si>
    <t>Rem 243-R1</t>
  </si>
  <si>
    <t>23-Abril FACTURA 1580</t>
  </si>
  <si>
    <t>Rem 244-R1</t>
  </si>
  <si>
    <t>23-Abril FACTURA 1583</t>
  </si>
  <si>
    <t>23-Abril 1,064.00 Dif x dev 4.5kg x 49=220.50</t>
  </si>
  <si>
    <t>Rem 308-R1</t>
  </si>
  <si>
    <t>23-Abril FACTURA 1591</t>
  </si>
  <si>
    <t>23-Abril 10,410.00 dif merma 2.5kg x 60=150.00</t>
  </si>
  <si>
    <t>LA NOBLEZXA</t>
  </si>
  <si>
    <t>MARIBEL</t>
  </si>
  <si>
    <t>COMPAITO</t>
  </si>
  <si>
    <t>25-Abril 20,00000 27-Abril 12,642.00</t>
  </si>
  <si>
    <t>SUPER SERVICIO</t>
  </si>
  <si>
    <t>CENTRO COMERCIAL</t>
  </si>
  <si>
    <t>ASUNCION</t>
  </si>
  <si>
    <t>SORPRESA MDO HILDALGO</t>
  </si>
  <si>
    <t>ZAPATA</t>
  </si>
  <si>
    <t>MARIANA</t>
  </si>
  <si>
    <t>ARTURO</t>
  </si>
  <si>
    <t xml:space="preserve">EFRAIN RENDON </t>
  </si>
  <si>
    <t xml:space="preserve">VICENTE ZAMBRANO </t>
  </si>
  <si>
    <t>JAIME LOPEZ</t>
  </si>
  <si>
    <t>CEBALLOS</t>
  </si>
  <si>
    <t>,0480 R1</t>
  </si>
  <si>
    <t>CANCELADA  x rem 431-R1</t>
  </si>
  <si>
    <t>Rem 890-P1</t>
  </si>
  <si>
    <t>24-Abril FACTURA 1324</t>
  </si>
  <si>
    <t>Rem 102-Q1</t>
  </si>
  <si>
    <t>24-Abril FACTURA  1356</t>
  </si>
  <si>
    <t>Rem 105-Q1</t>
  </si>
  <si>
    <t>24-Abril FACTURA   1358</t>
  </si>
  <si>
    <t>Rem 361-Q1</t>
  </si>
  <si>
    <t>24-Abril FACTURA 1439</t>
  </si>
  <si>
    <t>Rem 0089-R1</t>
  </si>
  <si>
    <t>24-Abril FACTURA 1629</t>
  </si>
  <si>
    <t>22-Abril 11,450.00 24-Abril 5,729.00</t>
  </si>
  <si>
    <t>24-Abril 4,2316.80 dif x dev de 3.60kg a 42=151.20</t>
  </si>
  <si>
    <t>Empacadora Mexicana de Puebla S.A. de C.V.</t>
  </si>
  <si>
    <t>Martínez Castro Carlos Alberto</t>
  </si>
  <si>
    <t>Moreno Navarrete Angelica Ariadna</t>
  </si>
  <si>
    <t>Pomposo Garcia Javier Epifanio</t>
  </si>
  <si>
    <t>Gutiérrez  Zapotitla Ruben</t>
  </si>
  <si>
    <t>Osio Muñoz Armando</t>
  </si>
  <si>
    <t>Rem 380-R1</t>
  </si>
  <si>
    <t>24-Abril FACTURA  1635</t>
  </si>
  <si>
    <t>JUAN CARLOS LARA</t>
  </si>
  <si>
    <t>MEMO 11 SUR</t>
  </si>
  <si>
    <t>VANCINI</t>
  </si>
  <si>
    <t>,0544 R1</t>
  </si>
  <si>
    <t>25-Abril 47,141.00 merma 3.15kg a 47 = 148.05</t>
  </si>
  <si>
    <t>25-Abril FACTURA 1523</t>
  </si>
  <si>
    <t>Rem 930-Q1</t>
  </si>
  <si>
    <t>22-Abril 10,296.00 25-Abril 9,000.00</t>
  </si>
  <si>
    <t>25-Abril FACTURA 1563</t>
  </si>
  <si>
    <t>Rem 961-Q1</t>
  </si>
  <si>
    <t>19-Abril  5,600.00 23-Abril 4,400.00 25-Abril 4,527.00</t>
  </si>
  <si>
    <t>24-Abril 2,500.00 25-Abril 4,359.00</t>
  </si>
  <si>
    <t>REMISIONES DE    A B R I L         2 0 1 4</t>
  </si>
  <si>
    <t>CHOFER</t>
  </si>
  <si>
    <t>V</t>
  </si>
  <si>
    <t>COMIDA CHINOS capu</t>
  </si>
  <si>
    <t>CONCHITA</t>
  </si>
  <si>
    <t>JERRY</t>
  </si>
  <si>
    <t>MARY</t>
  </si>
  <si>
    <t>CRISTIAN VAZQUEZ</t>
  </si>
  <si>
    <t>NICANOR</t>
  </si>
  <si>
    <t>HARBANO</t>
  </si>
  <si>
    <t>CHIPOTLE</t>
  </si>
  <si>
    <t>GRECO</t>
  </si>
  <si>
    <t>EL MORENO</t>
  </si>
  <si>
    <t>COMERCIO</t>
  </si>
  <si>
    <t>BRAZILIAN BUFFET</t>
  </si>
  <si>
    <t>maby</t>
  </si>
  <si>
    <t>JIRET</t>
  </si>
  <si>
    <t>14 Abril 12,000.00  15 Abril  1,361.50</t>
  </si>
  <si>
    <t>NO SE LABORO</t>
  </si>
  <si>
    <t>MA. ANGELES</t>
  </si>
  <si>
    <t>CLIENTE</t>
  </si>
  <si>
    <t>ELBERT</t>
  </si>
  <si>
    <t>EDITH</t>
  </si>
  <si>
    <t>JHONY</t>
  </si>
  <si>
    <t>ROY</t>
  </si>
  <si>
    <t>FRIDA</t>
  </si>
  <si>
    <t>UROZA</t>
  </si>
  <si>
    <t>JOSUE</t>
  </si>
  <si>
    <t>SRA NORMA</t>
  </si>
  <si>
    <t>25-Abril 9,571.80 dif x dev de 305kg jamon a 43=13,115.00</t>
  </si>
  <si>
    <t>Rem 377-R1</t>
  </si>
  <si>
    <t>25-Abril FACTURA 1593</t>
  </si>
  <si>
    <t>24-Abril 22,000.00 25-Abril 5,663.00</t>
  </si>
  <si>
    <t>24-Abril 15,000.00 25-Abril 13,570.00</t>
  </si>
  <si>
    <t>25-Abril 1,553.50 dif x dev de papada 10.6kg 32= 339.20</t>
  </si>
  <si>
    <t>25-Abril 4,032.00 dif x precio e 46 a 45x 115.20=115.00</t>
  </si>
  <si>
    <t>25-Abril 27,472.90 dif x precio de 50 a 49 x 346.30kg= 346.10</t>
  </si>
  <si>
    <t>ALFONSO</t>
  </si>
  <si>
    <t>RUDI</t>
  </si>
  <si>
    <t>,0564 R1</t>
  </si>
  <si>
    <t>Rem 955-P1</t>
  </si>
  <si>
    <t>26-Abril FACTURA 1301</t>
  </si>
  <si>
    <t>26-Abril FACTURA 1403</t>
  </si>
  <si>
    <t>Rem 193-Q1</t>
  </si>
  <si>
    <t>26-Abril FACTURA 1517</t>
  </si>
  <si>
    <t>Rem 585-Q1</t>
  </si>
  <si>
    <t>23-Abril 9,300.00 26-Abril 4,748.50</t>
  </si>
  <si>
    <t>26-Abril FACTURA 1579</t>
  </si>
  <si>
    <t>Rem 240 R1</t>
  </si>
  <si>
    <t>26-aBRIL FACTURA 1585</t>
  </si>
  <si>
    <t>Rem 260-R1</t>
  </si>
  <si>
    <t>26-Abril FACTURA 1594</t>
  </si>
  <si>
    <t>Rem 475-R1</t>
  </si>
  <si>
    <t>26-Abril FACTURA 1595</t>
  </si>
  <si>
    <t>Rem 477-R1</t>
  </si>
  <si>
    <t>25-Abril 8,500.00 26-Abril 18,595.00</t>
  </si>
  <si>
    <t>,0250 I1</t>
  </si>
  <si>
    <t xml:space="preserve">DIF X DEV ??? </t>
  </si>
  <si>
    <t>EMPACADORA MEXICANA</t>
  </si>
  <si>
    <t>,0651 R1</t>
  </si>
  <si>
    <t>,0652 R1</t>
  </si>
  <si>
    <t>,0653 R1</t>
  </si>
  <si>
    <t>,0654 R1</t>
  </si>
  <si>
    <t>,0655 R1</t>
  </si>
  <si>
    <t>,0656 R1</t>
  </si>
  <si>
    <t>,0662 R1</t>
  </si>
  <si>
    <t>25-Abril 10,341.00 27-Abril 3,626.00</t>
  </si>
  <si>
    <t>ALE</t>
  </si>
  <si>
    <t>MARIA FELIX</t>
  </si>
  <si>
    <t>,0726 R1</t>
  </si>
  <si>
    <t>,0738 R1</t>
  </si>
  <si>
    <t>24-Abril 10,000.00 28-Abril  14,831.00</t>
  </si>
  <si>
    <t>GUILLERMO HERNANDEZ</t>
  </si>
  <si>
    <t>SAGRADO MORILLOTLA</t>
  </si>
  <si>
    <t>VICTOR VANZZINI</t>
  </si>
  <si>
    <t>TUXPAN</t>
  </si>
  <si>
    <t>RICARDO</t>
  </si>
  <si>
    <t>23-Abril 16,000.00 24-Abril 4,342.00--26-Abril 8,760.00 29-Abril 50.00</t>
  </si>
  <si>
    <t>26-Abril 13,000.00 29-Abril 15,905.00</t>
  </si>
  <si>
    <t>27-Abril 5,667.00 29-Abril 1,940.00</t>
  </si>
  <si>
    <t>OSCAR FLORES</t>
  </si>
  <si>
    <t>MEMO</t>
  </si>
  <si>
    <t>TENORIO</t>
  </si>
  <si>
    <t>,0824 R1</t>
  </si>
  <si>
    <t>,0829 R1</t>
  </si>
  <si>
    <t>,0830 R1</t>
  </si>
  <si>
    <t>,0831 R1</t>
  </si>
  <si>
    <t>,0876 R1</t>
  </si>
  <si>
    <t>24-Abril 6,000.00 30-Abril  21,885.60</t>
  </si>
  <si>
    <t>30-Abril FACTURA 1521</t>
  </si>
  <si>
    <t>Rem 815-Q1</t>
  </si>
  <si>
    <t>30-Abril FACTURA 1522</t>
  </si>
  <si>
    <t>Rem 892-Q1</t>
  </si>
  <si>
    <t>26-Abril 23,752.00 30-Abril 6,097.00</t>
  </si>
  <si>
    <t>26-Abril 4,637.50 30-Abril 816.50</t>
  </si>
  <si>
    <t>Rem 239-R1</t>
  </si>
  <si>
    <t>30-Abril FACTURA 1578</t>
  </si>
  <si>
    <t>22-Abril 3,576.00 30-Abril 210.00</t>
  </si>
  <si>
    <t>Rem 741 R1</t>
  </si>
  <si>
    <t>30-Abril FACTURA 1648</t>
  </si>
  <si>
    <t>30-Abril 5,031.00 dif x dev de 36.65kg a 45=1,649.25</t>
  </si>
  <si>
    <t>N1</t>
  </si>
  <si>
    <t>R1</t>
  </si>
  <si>
    <t>318 R1--683-Q1</t>
  </si>
  <si>
    <t>333-R1--683-Q1</t>
  </si>
  <si>
    <t>328-R1--374-R1</t>
  </si>
  <si>
    <t>515-R1--595-R1--668-R1--36-R1--276-R1</t>
  </si>
  <si>
    <t>388-Q1--389-Q1</t>
  </si>
  <si>
    <t>Rem 846-P1</t>
  </si>
  <si>
    <t>01-Abril FACTURA 1268 $ 1,905.00</t>
  </si>
  <si>
    <t>Rem 121-P1</t>
  </si>
  <si>
    <t>01-Abril FACTURA 1274</t>
  </si>
  <si>
    <t>Rem 868-P1</t>
  </si>
  <si>
    <t>SE DEBE CANCELAR</t>
  </si>
  <si>
    <t>XXXXXXX</t>
  </si>
  <si>
    <t>02-Abr  913.50 FACTURA 1276  dif x precio de 45 a 35 chamorros 26.10kg= 261.00</t>
  </si>
  <si>
    <t>Rem 864 P1</t>
  </si>
  <si>
    <t>Rem 271P1</t>
  </si>
  <si>
    <t>Rem 271-P1</t>
  </si>
  <si>
    <t>DEBEN CANCELAR</t>
  </si>
  <si>
    <t>Rem 872-P1</t>
  </si>
  <si>
    <t>01-Abril FACTURA  1294 $ 24,024.00</t>
  </si>
  <si>
    <t>Rem 316-P1</t>
  </si>
  <si>
    <t>Rem 974-P1</t>
  </si>
  <si>
    <t>03-Abril FACTURA 1298 $ 1,835.00</t>
  </si>
  <si>
    <t>Rem 924-P1</t>
  </si>
  <si>
    <t>02-Abril FACTURA 1299  $ 4,140.00</t>
  </si>
  <si>
    <t>Rem 978-P1</t>
  </si>
  <si>
    <t>ReM 437-P1</t>
  </si>
  <si>
    <t>Rem 438-P1</t>
  </si>
  <si>
    <t>DEBE CANCELARSE</t>
  </si>
  <si>
    <t>Rem 835-P1</t>
  </si>
  <si>
    <t>02-Abril FACTURAS 1317-al 1321</t>
  </si>
  <si>
    <t>Rem 952-P1</t>
  </si>
  <si>
    <t>Rem 888-P1</t>
  </si>
  <si>
    <t>Rem 889-P1</t>
  </si>
  <si>
    <t>Rem 058-Q1</t>
  </si>
  <si>
    <t>04-Abril FACTURA 1329 $ 1,915.00</t>
  </si>
  <si>
    <t>Rem 575-P1</t>
  </si>
  <si>
    <t>14-Abril  1,882.00 22-Abril 1,882.00</t>
  </si>
  <si>
    <t>Rem 656-P1</t>
  </si>
  <si>
    <t>Rem 65-Q1</t>
  </si>
  <si>
    <t>04-Abril FACTURA 1333 $1,794.00</t>
  </si>
  <si>
    <t>Rem 88-Q1</t>
  </si>
  <si>
    <t>04-Abril FACTURA 1338</t>
  </si>
  <si>
    <t>Rem 147-Q1</t>
  </si>
  <si>
    <t>05-Abril FACTURA 1346</t>
  </si>
  <si>
    <t>Rem,469 P1</t>
  </si>
  <si>
    <t>Rem 536-P1</t>
  </si>
  <si>
    <t>Rem 713-P1</t>
  </si>
  <si>
    <t>Rem 762-P1</t>
  </si>
  <si>
    <t>Rem 92-Q1</t>
  </si>
  <si>
    <t>05-Abril FACTURA 1355</t>
  </si>
  <si>
    <t>Rem 148-Q1</t>
  </si>
  <si>
    <t>Rem 164-Q1</t>
  </si>
  <si>
    <t>05-Abril FACTURA 1359</t>
  </si>
  <si>
    <t>Rem 845-P1</t>
  </si>
  <si>
    <t>01-Abril FACTURAS 1371-1372-1373</t>
  </si>
  <si>
    <t>Rem 993-P1</t>
  </si>
  <si>
    <t>08-Abril FACTURA 1376 $ 1,725.00</t>
  </si>
  <si>
    <t>Rem 253-Q1</t>
  </si>
  <si>
    <t>Rem 041-Q1</t>
  </si>
  <si>
    <t>03-Abril FACTURAS 1377-1378-1379-1381</t>
  </si>
  <si>
    <t>Rem 316-Q1</t>
  </si>
  <si>
    <t>Rem 069-Q1</t>
  </si>
  <si>
    <t>04-Abril  FACTURAS # 1388-1389-1390-- 3,000.00 5-Abril 1,597.00</t>
  </si>
  <si>
    <t>Rem 075-Q1</t>
  </si>
  <si>
    <t>04-Abril FACTURAS 1391 al 1395--1421 al 1424---1450 al 1454</t>
  </si>
  <si>
    <t>Rem 264-Q1</t>
  </si>
  <si>
    <t>07-Abril FACTURAS 1455-1456</t>
  </si>
  <si>
    <t>Rem 141-Q1</t>
  </si>
  <si>
    <t>08-Abril FACTURAS 1425 al 1428</t>
  </si>
  <si>
    <t>Rem 218-Q1</t>
  </si>
  <si>
    <t>06-Abril FACTURAS 1429-1430</t>
  </si>
  <si>
    <t>Rem 295-Q1</t>
  </si>
  <si>
    <t>10-Abril FACTURA 1432</t>
  </si>
  <si>
    <t>Rem 452-Q1</t>
  </si>
  <si>
    <t>10-Abril FACTURAS 1433-1434-1435</t>
  </si>
  <si>
    <t>Rem 473-Q1</t>
  </si>
  <si>
    <t>11-Abril FACTURA 1436</t>
  </si>
  <si>
    <t>Rem 360-Q1</t>
  </si>
  <si>
    <t>Rem 364-Q1</t>
  </si>
  <si>
    <t>Rem 529-Q1</t>
  </si>
  <si>
    <t>10-Abril FACTURA 1441-1442</t>
  </si>
  <si>
    <t>Rem 569-Q1</t>
  </si>
  <si>
    <t>11-Abril FACTURA 1445 $ 1,960.78</t>
  </si>
  <si>
    <t>Rem 400-Q1</t>
  </si>
  <si>
    <t>09-Abril FACTURA 1446 $ 1,663.60</t>
  </si>
  <si>
    <t>Rem 296-Q1</t>
  </si>
  <si>
    <t>10-Abril FACTURA 1457</t>
  </si>
  <si>
    <t>Rem 328-Q1</t>
  </si>
  <si>
    <t>09-Abril FACTURAS 1458 al 1461</t>
  </si>
  <si>
    <t>Rem 345-Q1</t>
  </si>
  <si>
    <t>08-Abril FACTURAS 1462 al 1464--1493 al 1497---1502 al 1509</t>
  </si>
  <si>
    <t>09-Abril FACTURA 1465</t>
  </si>
  <si>
    <t>Rem 356-Q1</t>
  </si>
  <si>
    <t>08-Abril FACTURA 1466 $ 1,858.00</t>
  </si>
  <si>
    <t>Rem 382-Q1</t>
  </si>
  <si>
    <t>Rem 385-Q1</t>
  </si>
  <si>
    <t>08-Abril FACTURAS 1467 al 1469--1510 al 1513</t>
  </si>
  <si>
    <t>Rem 794-Q1</t>
  </si>
  <si>
    <t>14-Abril  FACTURA 1471--37,400.00 15-Abril 1,065.00</t>
  </si>
  <si>
    <t>Rem 795-Q1</t>
  </si>
  <si>
    <t>16-Abril FACTURA 1480</t>
  </si>
  <si>
    <t>Rem 873-Q1</t>
  </si>
  <si>
    <t>15-Abril FACTURAS 1484 al 1487</t>
  </si>
  <si>
    <t>Rem 387-Q1</t>
  </si>
  <si>
    <t>09-Abril FACTURAS 1489 al 1492</t>
  </si>
  <si>
    <t>Rem 516-Q1</t>
  </si>
  <si>
    <t>12-Abril FACTURA 1498</t>
  </si>
  <si>
    <t>Rem 896-Q1</t>
  </si>
  <si>
    <t>16-Abril FACTURA 1500</t>
  </si>
  <si>
    <t>Rem 694-Q1</t>
  </si>
  <si>
    <t>13-Abril FACTURA 1501</t>
  </si>
  <si>
    <t>Rem 474-Q1</t>
  </si>
  <si>
    <t>10-Abril FACTURA 1514-1515</t>
  </si>
  <si>
    <t>Rem 570 Q1</t>
  </si>
  <si>
    <t>11-Abril FACTURA 1516</t>
  </si>
  <si>
    <t>Rem 619 Q1</t>
  </si>
  <si>
    <t>24-Abril FACTURA 1518</t>
  </si>
  <si>
    <t>Rem 625-Q1</t>
  </si>
  <si>
    <t>Rem 626-Q1</t>
  </si>
  <si>
    <t>Rem 154-R1</t>
  </si>
  <si>
    <t>21-Abril FACTURAS 1524-1525 $ 3,850.20</t>
  </si>
  <si>
    <t>Rem 215 R1</t>
  </si>
  <si>
    <t>21-Abril FACTURA 1526</t>
  </si>
  <si>
    <t>Rem 644-P1</t>
  </si>
  <si>
    <t>Rem 104-Q1</t>
  </si>
  <si>
    <t>Rem 103-Q1</t>
  </si>
  <si>
    <t>Rem 144-Q1</t>
  </si>
  <si>
    <t>05-Abril FACTURAS 1396-1397</t>
  </si>
  <si>
    <t>Rem 340-Q1</t>
  </si>
  <si>
    <t>08-Abril FACTURA 1399</t>
  </si>
  <si>
    <t>05-Abril FACTURA 34  $ 1,705.05</t>
  </si>
  <si>
    <t>Rem 34-Q1</t>
  </si>
  <si>
    <t>Rem 331-Q1</t>
  </si>
  <si>
    <t>08-Abril FACTURA 1401</t>
  </si>
  <si>
    <t>Rem 033-Q1</t>
  </si>
  <si>
    <t>05-Abril FACTURA 1402 $ 1,907.74</t>
  </si>
  <si>
    <t>05-Abril FACTURAS 1406 al 1413</t>
  </si>
  <si>
    <t>Rem 153-Q1</t>
  </si>
  <si>
    <t>Rem 388-389-Q1</t>
  </si>
  <si>
    <t>09-Abril  FACTURA  1415</t>
  </si>
  <si>
    <t>09-Abril FACTURA 1415</t>
  </si>
  <si>
    <t>Rem 451-N1</t>
  </si>
  <si>
    <t>Rem 289-Q1</t>
  </si>
  <si>
    <t>10-Abril FACTURA 1420 $ 1,788.60</t>
  </si>
  <si>
    <t>05-Abril FACTURA 1360   $ 1,555.32 FACT 1527 $ 1,661.01</t>
  </si>
  <si>
    <t>Rem 254-R1</t>
  </si>
  <si>
    <t>21-Abril FACTURAS 152/-1529-1530</t>
  </si>
  <si>
    <t>Rem 256-R1</t>
  </si>
  <si>
    <t>21-Abril FACTURAS 1531-1532-1533</t>
  </si>
  <si>
    <t>Rem 969-Q1</t>
  </si>
  <si>
    <t>17-Abril FACTURA 1534</t>
  </si>
  <si>
    <t>Rem 187-Q1</t>
  </si>
  <si>
    <t>05-Abril FACTURAS 1536-1537-1538</t>
  </si>
  <si>
    <t>Rem 986-Q1</t>
  </si>
  <si>
    <t>17-Abril FACTURAS 1538-1542-1543</t>
  </si>
  <si>
    <t>Rem 681-Q1</t>
  </si>
  <si>
    <t>12-Abril FACTURAS 1540-1541</t>
  </si>
  <si>
    <t>Rem 062-R1</t>
  </si>
  <si>
    <t>19-Abril FACTURAS 1544 al 1547</t>
  </si>
  <si>
    <t>Rem 319-R1</t>
  </si>
  <si>
    <t>22-Abril FACTURAS 1548-1549</t>
  </si>
  <si>
    <t>Rem 050-R1</t>
  </si>
  <si>
    <t>Rem 055-R1</t>
  </si>
  <si>
    <t>Rem 056-R1</t>
  </si>
  <si>
    <t>Rem 581-Q1</t>
  </si>
  <si>
    <t>11-Abril FACTURAS 1553 al 1556</t>
  </si>
  <si>
    <t>Rem 738-Q1</t>
  </si>
  <si>
    <t>14-Abril FACTURA 1557</t>
  </si>
  <si>
    <t>Rem 828-Q1</t>
  </si>
  <si>
    <t>Rem 847-Q1</t>
  </si>
  <si>
    <t>22-Abril FACTURAS 1558-1560</t>
  </si>
  <si>
    <t>Rem 855-Q1</t>
  </si>
  <si>
    <t>Rem 246-R1</t>
  </si>
  <si>
    <t>23-Abril FACTURA 1564</t>
  </si>
  <si>
    <t>Rem 247-R1</t>
  </si>
  <si>
    <t>23-Abril FACTURA 1565</t>
  </si>
  <si>
    <t>Rem 251-R1</t>
  </si>
  <si>
    <t>23-Abril FACTURA 1566  $ 1,860.00</t>
  </si>
  <si>
    <t>23-Abril FACTURA 1567 $ 960.30</t>
  </si>
  <si>
    <t>Rem 311 R1</t>
  </si>
  <si>
    <t>23-Abril FACTURA 1568 añ 1571</t>
  </si>
  <si>
    <t>Rem 400-R1</t>
  </si>
  <si>
    <t>Rem 198-R1</t>
  </si>
  <si>
    <t>24-Abril FACTURA 1575</t>
  </si>
  <si>
    <t>Rem 838-Q1</t>
  </si>
  <si>
    <t>15-Abril FACTURA 1576</t>
  </si>
  <si>
    <t>Rem 206-R1</t>
  </si>
  <si>
    <t>22-Abril FACTURA 1577 $ 1,689.65</t>
  </si>
  <si>
    <t>25-Abril FACTURA 1581</t>
  </si>
  <si>
    <t>Rem 683-Q1--318-R1</t>
  </si>
  <si>
    <t>Rem 318-R1--333-R1</t>
  </si>
  <si>
    <t>25-Abril FACTURA 1581 $ 55,702.42 FACT 1582 $ 23,329.38</t>
  </si>
  <si>
    <t>25-Abril FACTURA 1582</t>
  </si>
  <si>
    <t>Rem 255-R1</t>
  </si>
  <si>
    <t>Rem 274-R1</t>
  </si>
  <si>
    <t>23-Abril 29,862.73 30-Abril 15,085.00 FACTURA 1592</t>
  </si>
  <si>
    <t>Rem 816-Q1</t>
  </si>
  <si>
    <t>Rem 488-R1</t>
  </si>
  <si>
    <t>Rem 067-Q1</t>
  </si>
  <si>
    <t>04-Abril FACTURA 1597</t>
  </si>
  <si>
    <t>04-Abril FACTURA 1598</t>
  </si>
  <si>
    <t>Rem 074-Q1</t>
  </si>
  <si>
    <t>05-Abril FACTURA 1599</t>
  </si>
  <si>
    <t>Rem 128-Q1</t>
  </si>
  <si>
    <t>Rem 336-Q1</t>
  </si>
  <si>
    <t>08-Abril FACTURA 1600</t>
  </si>
  <si>
    <t>Rem 420-Q1</t>
  </si>
  <si>
    <t>10-Abril FACTURA 1601</t>
  </si>
  <si>
    <t>Rem 475-Q1</t>
  </si>
  <si>
    <t>Rem 552-Q1</t>
  </si>
  <si>
    <t>11-Abril FACTURAS  1604 al 1606</t>
  </si>
  <si>
    <t>Rem 631-Q1</t>
  </si>
  <si>
    <t>14-Abril FACTURA 1607</t>
  </si>
  <si>
    <t>Rem 763-Q1</t>
  </si>
  <si>
    <t>14-Abril FACTURA 1608</t>
  </si>
  <si>
    <t>Rem 843-Q1</t>
  </si>
  <si>
    <t>15-Abril FACTURA 1609</t>
  </si>
  <si>
    <t>Rem 350-R1</t>
  </si>
  <si>
    <t>DE CANCELARSE</t>
  </si>
  <si>
    <t>Rem 921-Q1</t>
  </si>
  <si>
    <t>16-Abril FACTURA 1616</t>
  </si>
  <si>
    <t>Rem 210-R1</t>
  </si>
  <si>
    <t>22-Abril FACTURA 1617</t>
  </si>
  <si>
    <t>Rem 310-R1</t>
  </si>
  <si>
    <t>23-Abril FACTURA 1618</t>
  </si>
  <si>
    <t>Rem 431-R1</t>
  </si>
  <si>
    <t>24-Abril FACTURA 1620 $ 1,502.60</t>
  </si>
  <si>
    <t>25-Abril FACTURAS 1621-1622</t>
  </si>
  <si>
    <t>Rem 419-R1</t>
  </si>
  <si>
    <t>Rem 540-R1</t>
  </si>
  <si>
    <t>Rem  282-R1</t>
  </si>
  <si>
    <t>Rem 504-R1</t>
  </si>
  <si>
    <t>22-Abril FACTURA 1624 $ 1,850.08</t>
  </si>
  <si>
    <t>25-Abril FACTURA 1625</t>
  </si>
  <si>
    <t>25-Abril FACTURA 1623 $ 1,872.00</t>
  </si>
  <si>
    <t>Rem 581-R1</t>
  </si>
  <si>
    <t>26-Abril  FACTURAS 1627-1628 $ 3,850.20</t>
  </si>
  <si>
    <t>Rem 328-R1</t>
  </si>
  <si>
    <t>22-Abril FACTURA 1630</t>
  </si>
  <si>
    <t>Rem 596-R1</t>
  </si>
  <si>
    <t>26-Abril FACTURAS 1631-1632-1633</t>
  </si>
  <si>
    <t>Rem 658-R1</t>
  </si>
  <si>
    <t>27-Abril FACTURA 1634</t>
  </si>
  <si>
    <t>Rem 327-R1</t>
  </si>
  <si>
    <t>30-Abril FACTURA 1644 $ 850.05</t>
  </si>
  <si>
    <t>Rem 626-R1</t>
  </si>
  <si>
    <t>19-Abril FACTURA 1645</t>
  </si>
  <si>
    <t>22-Abril FACTURA 1645</t>
  </si>
  <si>
    <t>25-Abril FACTURA 1645</t>
  </si>
  <si>
    <t>26-Abril FACTURA 1645</t>
  </si>
  <si>
    <t>Rem 36-R1-276-R1-515-R1-595-R1-668-R1</t>
  </si>
  <si>
    <t>27-Abril FACTURA 1645 $ 9,366.60</t>
  </si>
  <si>
    <t>Rem 538-R1</t>
  </si>
  <si>
    <t>26-Abril FACTURA 1646 $ 1,974.00</t>
  </si>
  <si>
    <t>Rem 369-R1</t>
  </si>
  <si>
    <t>24-Abril FACTURA 1647 $ 1,865.90 FACT 1649 $ 1,645.00</t>
  </si>
  <si>
    <t>Rem 806-R1</t>
  </si>
  <si>
    <t>29-Abril FACTURA 1650 $ 1,792.80</t>
  </si>
  <si>
    <t>Rem 799-R1</t>
  </si>
  <si>
    <t>29-Abril FACTURA 1651</t>
  </si>
  <si>
    <t>Rem 816-R1</t>
  </si>
  <si>
    <t>29-Abril FACTURAS 1652 al 1655 $ 6,750.56</t>
  </si>
  <si>
    <t>27-Abril FACTURA 1656 $ 16,997.04</t>
  </si>
  <si>
    <t>Rem 494-R1</t>
  </si>
  <si>
    <t>Rem 745-R1</t>
  </si>
  <si>
    <t>Rem 755-R1</t>
  </si>
  <si>
    <t>Rem 763-R1</t>
  </si>
  <si>
    <t>29-Abril FACTURA 1663</t>
  </si>
  <si>
    <t>Rem 530-Q1</t>
  </si>
  <si>
    <t>16-Abril FACTURA 1666</t>
  </si>
  <si>
    <t>Rem 325-R1</t>
  </si>
  <si>
    <t>22-Abril FACTURA 1664 $ 1,926.00</t>
  </si>
  <si>
    <t>Rem 460-R1</t>
  </si>
  <si>
    <t>25-Abril FACTURA 1665  $ 1,917.00</t>
  </si>
  <si>
    <t>Rem 880-R1</t>
  </si>
  <si>
    <t>Rem 881-R1</t>
  </si>
  <si>
    <t>30-Abril FACTURA 1668</t>
  </si>
  <si>
    <t>Rem 516-R1</t>
  </si>
  <si>
    <t>29-Abril FACTURAS 1669-al 1671</t>
  </si>
  <si>
    <t>Rem 644-R1</t>
  </si>
  <si>
    <t>Rem 645-R1</t>
  </si>
  <si>
    <t>Rem 646-R1</t>
  </si>
  <si>
    <t>Rem 671-R1</t>
  </si>
  <si>
    <t>27-Abril FACTURAS 1675 al 1685  $ 20,319.63</t>
  </si>
  <si>
    <t>DEVOLUCION DEL PRODUCTO 1 MAYO</t>
  </si>
  <si>
    <t>DELY RICO   CANCELADA</t>
  </si>
  <si>
    <t>RAUL COSME  CANCELADA</t>
  </si>
  <si>
    <t>02-Myo FACTURA 1437</t>
  </si>
  <si>
    <t>02-Mayo FACTURA 1520</t>
  </si>
  <si>
    <t>2-Mayo  FACTURA 1562</t>
  </si>
  <si>
    <t>2-Mayo FACTURA 1551</t>
  </si>
  <si>
    <t xml:space="preserve"> 2-Mayo FACTURA 1552</t>
  </si>
  <si>
    <t>02-Mayo FACTURA 1729</t>
  </si>
  <si>
    <t>2-Mayo FACTURA 1672</t>
  </si>
  <si>
    <t>30-Abril 1,738.00 2-Mayo 11,599.00</t>
  </si>
  <si>
    <t>29-Abril 2,200.00 1-Mayo 3,000.00 02-Mayo 3,031.50</t>
  </si>
  <si>
    <t>30-Abril 5,324.50 2-Mayo 1,098.50</t>
  </si>
  <si>
    <t xml:space="preserve"> 2-Mayo FACTURA 1323  No llego 3 cajas de sesos 210x3= 630</t>
  </si>
  <si>
    <t>03-Mayo FACTURA 1322</t>
  </si>
  <si>
    <t>03-Mayo FACTURA 1357</t>
  </si>
  <si>
    <t>03-Mayo FACTURA 1440</t>
  </si>
  <si>
    <t>23-Abril 65,000.00 03-Mayo 21,058.00</t>
  </si>
  <si>
    <t>5-Mayo FACTURA 1584</t>
  </si>
  <si>
    <t>05-Mayo FACTURA 1596</t>
  </si>
  <si>
    <t>Rem 545-R1</t>
  </si>
  <si>
    <t>05-Mayo FACTURA 1692 $ 81,800.32</t>
  </si>
  <si>
    <t>Rem 725-R1--826-R1</t>
  </si>
  <si>
    <t>05-Mayo FACTUA 1691 $ 49,283.14</t>
  </si>
  <si>
    <t>05-Mayo FACTURA 1667</t>
  </si>
  <si>
    <t>29-Abril 25,000.00 6-Mayo 25,095.00</t>
  </si>
  <si>
    <t>28-Abril 27,500.00 30-Abril 2,435.00--06-Mayo 2,398.40</t>
  </si>
  <si>
    <t>07-Mayo FACTURA 1661</t>
  </si>
  <si>
    <t>07-Mayo FACTURA 1662</t>
  </si>
  <si>
    <t>08-Mayo FACTURA 1791</t>
  </si>
  <si>
    <t>09 Mayo FACTURA 1519</t>
  </si>
  <si>
    <t>09-Mayo FACTURA 1561</t>
  </si>
  <si>
    <t>9-Mayo FACTURA 1550</t>
  </si>
  <si>
    <t>09-May FACTURA 1745</t>
  </si>
  <si>
    <t>09-May FACTURA 1673</t>
  </si>
  <si>
    <t>19-Abril 500.00 12-Mayo 500.00</t>
  </si>
  <si>
    <t>30-Abril 6,698.00 14-May 8,140.00 dif x precio de 47 a 40 x 203.=1,421.00</t>
  </si>
  <si>
    <t>06-May 3,234.00 14-May 3,723.00</t>
  </si>
  <si>
    <t>16 Mayo FACTURA 1643</t>
  </si>
  <si>
    <t>13-May 7,837.50 16-Mayo 10,000.00</t>
  </si>
  <si>
    <t>17-Feb  FACTURA 1674</t>
  </si>
  <si>
    <t>14-May 21.300.00 17-May 7,794.00</t>
  </si>
  <si>
    <t>25-Abril 17,131.40 18-Mayo 9,732.50</t>
  </si>
  <si>
    <t>18-Mayo 28,254.00 Merma 11.53kg a 35 = 404.00</t>
  </si>
  <si>
    <t>10-Abril 12,576.20 CH- 24-Abril 5,000.00</t>
  </si>
  <si>
    <t>30-Abril 6,114.50 06-Mayo 5,000.00 21-May 22,521.50</t>
  </si>
  <si>
    <t>,0518 I1</t>
  </si>
  <si>
    <t>24-May FACTURA  1748</t>
  </si>
  <si>
    <t>30-Abril FACTURAS 1697 al 1700</t>
  </si>
  <si>
    <t>23-Abril FACTUAS 1586-al 1589</t>
  </si>
  <si>
    <t>Rem 916-P1</t>
  </si>
  <si>
    <t>02-Abril FACTURA 1290</t>
  </si>
  <si>
    <t>30-Abril FACTURAS  1833 al 1842</t>
  </si>
  <si>
    <t>30-Abril FACTURA-2048 $ 1,997.80</t>
  </si>
  <si>
    <t>30-Abril 703.00 16-Mayo 1,106.32 factura con 1829 12-Jun 500.00</t>
  </si>
  <si>
    <t>25-Abril 52,00 29-Abril 364.00--30-Abril 250.00 03-Mayo 657.00--12-Mayo 400.00--15 May 400.00--17-Mayo 150.00 24-Mayo 100.00 29-May 300.00 31-May 200.00-06 Jun 200.00--09-Jun 400.00--15-Jun 230.00-17-Jun 708.00</t>
  </si>
  <si>
    <t>11-Jun 500.00M 22-Jun 500.00</t>
  </si>
  <si>
    <t>se paso la facturacion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</si>
</sst>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11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1"/>
      <name val="Script MT Bold"/>
      <family val="4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u/>
      <sz val="11"/>
      <color rgb="FF0000FF"/>
      <name val="Cambria"/>
      <family val="1"/>
      <scheme val="major"/>
    </font>
    <font>
      <b/>
      <i/>
      <sz val="12"/>
      <color rgb="FF0000FF"/>
      <name val="Cambria"/>
      <family val="1"/>
      <scheme val="major"/>
    </font>
    <font>
      <b/>
      <i/>
      <sz val="11"/>
      <color theme="1"/>
      <name val="Script MT Bold"/>
      <family val="4"/>
    </font>
    <font>
      <b/>
      <sz val="10"/>
      <color rgb="FF0000FF"/>
      <name val="Calibri"/>
      <family val="2"/>
      <scheme val="minor"/>
    </font>
    <font>
      <b/>
      <sz val="8"/>
      <color theme="1"/>
      <name val="Calibri"/>
      <family val="2"/>
    </font>
    <font>
      <b/>
      <sz val="8"/>
      <color rgb="FFFF0000"/>
      <name val="Calibri"/>
      <family val="2"/>
      <scheme val="minor"/>
    </font>
    <font>
      <b/>
      <sz val="12"/>
      <color rgb="FFFF0000"/>
      <name val="Calibri"/>
      <family val="2"/>
    </font>
    <font>
      <b/>
      <sz val="12"/>
      <color rgb="FFFF0000"/>
      <name val="Calibri"/>
      <family val="2"/>
      <scheme val="minor"/>
    </font>
    <font>
      <b/>
      <sz val="12"/>
      <color indexed="8"/>
      <name val="Calibri"/>
      <family val="2"/>
    </font>
    <font>
      <b/>
      <sz val="9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8"/>
      <color theme="5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</borders>
  <cellStyleXfs count="3">
    <xf numFmtId="0" fontId="0" fillId="0" borderId="0"/>
    <xf numFmtId="44" fontId="95" fillId="0" borderId="0" applyFont="0" applyFill="0" applyBorder="0" applyAlignment="0" applyProtection="0"/>
    <xf numFmtId="0" fontId="31" fillId="0" borderId="0"/>
  </cellStyleXfs>
  <cellXfs count="2416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0" fontId="97" fillId="24" borderId="0" xfId="0" applyFont="1" applyFill="1" applyAlignment="1">
      <alignment horizontal="center"/>
    </xf>
    <xf numFmtId="0" fontId="102" fillId="0" borderId="0" xfId="0" applyFont="1" applyAlignment="1">
      <alignment horizontal="center"/>
    </xf>
    <xf numFmtId="0" fontId="97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1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4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5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5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5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0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1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8" fillId="0" borderId="11" xfId="0" applyFont="1" applyFill="1" applyBorder="1" applyAlignment="1">
      <alignment horizontal="center"/>
    </xf>
    <xf numFmtId="0" fontId="11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2" fillId="0" borderId="0" xfId="0" applyFont="1" applyAlignment="1">
      <alignment horizontal="center"/>
    </xf>
    <xf numFmtId="0" fontId="112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2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1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3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9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4" fillId="0" borderId="100" xfId="0" applyNumberFormat="1" applyFont="1" applyFill="1" applyBorder="1"/>
    <xf numFmtId="164" fontId="114" fillId="0" borderId="99" xfId="0" applyNumberFormat="1" applyFont="1" applyFill="1" applyBorder="1"/>
    <xf numFmtId="164" fontId="114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5" fillId="4" borderId="88" xfId="0" applyFont="1" applyFill="1" applyBorder="1" applyAlignment="1"/>
    <xf numFmtId="0" fontId="115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1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6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6" fillId="0" borderId="0" xfId="0" applyNumberFormat="1" applyFont="1" applyFill="1" applyBorder="1" applyAlignment="1"/>
    <xf numFmtId="0" fontId="106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7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19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0" fontId="120" fillId="0" borderId="0" xfId="0" applyFont="1" applyFill="1" applyBorder="1" applyAlignment="1">
      <alignment horizontal="center"/>
    </xf>
    <xf numFmtId="0" fontId="121" fillId="0" borderId="0" xfId="0" applyFont="1" applyFill="1" applyBorder="1"/>
    <xf numFmtId="168" fontId="1" fillId="0" borderId="0" xfId="0" applyNumberFormat="1" applyFont="1" applyFill="1" applyBorder="1" applyAlignment="1"/>
    <xf numFmtId="164" fontId="121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2" fillId="0" borderId="20" xfId="0" applyFont="1" applyFill="1" applyBorder="1" applyAlignment="1">
      <alignment horizontal="center"/>
    </xf>
    <xf numFmtId="0" fontId="96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2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0" fillId="0" borderId="20" xfId="0" applyFont="1" applyFill="1" applyBorder="1" applyAlignment="1">
      <alignment horizontal="center"/>
    </xf>
    <xf numFmtId="0" fontId="120" fillId="0" borderId="15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0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3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24" fillId="0" borderId="17" xfId="0" applyNumberFormat="1" applyFont="1" applyBorder="1"/>
    <xf numFmtId="0" fontId="123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2" xfId="0" applyNumberFormat="1" applyFont="1" applyFill="1" applyBorder="1"/>
    <xf numFmtId="168" fontId="1" fillId="7" borderId="0" xfId="0" applyNumberFormat="1" applyFont="1" applyFill="1" applyAlignment="1"/>
    <xf numFmtId="165" fontId="1" fillId="7" borderId="82" xfId="0" applyNumberFormat="1" applyFont="1" applyFill="1" applyBorder="1"/>
    <xf numFmtId="7" fontId="1" fillId="7" borderId="0" xfId="0" applyNumberFormat="1" applyFont="1" applyFill="1" applyBorder="1"/>
    <xf numFmtId="164" fontId="1" fillId="7" borderId="66" xfId="0" applyNumberFormat="1" applyFont="1" applyFill="1" applyBorder="1"/>
    <xf numFmtId="165" fontId="1" fillId="7" borderId="66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0" fontId="120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1" fillId="0" borderId="51" xfId="0" applyNumberFormat="1" applyFont="1" applyFill="1" applyBorder="1"/>
    <xf numFmtId="164" fontId="121" fillId="0" borderId="2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7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5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5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6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7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6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9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7" fillId="0" borderId="1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7" fillId="0" borderId="18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15" xfId="0" applyFont="1" applyFill="1" applyBorder="1" applyAlignment="1">
      <alignment horizontal="center"/>
    </xf>
    <xf numFmtId="0" fontId="88" fillId="0" borderId="35" xfId="0" applyFont="1" applyBorder="1"/>
    <xf numFmtId="0" fontId="80" fillId="0" borderId="74" xfId="0" applyFont="1" applyFill="1" applyBorder="1" applyAlignment="1">
      <alignment horizontal="center"/>
    </xf>
    <xf numFmtId="0" fontId="87" fillId="0" borderId="0" xfId="0" applyFont="1"/>
    <xf numFmtId="0" fontId="87" fillId="7" borderId="0" xfId="0" applyFont="1" applyFill="1"/>
    <xf numFmtId="164" fontId="121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0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20" fillId="0" borderId="34" xfId="0" applyFont="1" applyFill="1" applyBorder="1" applyAlignment="1">
      <alignment horizontal="center"/>
    </xf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91" xfId="0" applyFont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21" fillId="0" borderId="0" xfId="2" applyFont="1"/>
    <xf numFmtId="164" fontId="121" fillId="0" borderId="0" xfId="2" applyNumberFormat="1" applyFont="1"/>
    <xf numFmtId="16" fontId="121" fillId="0" borderId="0" xfId="2" applyNumberFormat="1" applyFont="1"/>
    <xf numFmtId="164" fontId="121" fillId="0" borderId="20" xfId="2" applyNumberFormat="1" applyFont="1" applyBorder="1"/>
    <xf numFmtId="16" fontId="121" fillId="0" borderId="0" xfId="2" applyNumberFormat="1" applyFont="1" applyFill="1"/>
    <xf numFmtId="164" fontId="121" fillId="0" borderId="0" xfId="2" applyNumberFormat="1" applyFont="1" applyFill="1"/>
    <xf numFmtId="0" fontId="121" fillId="0" borderId="0" xfId="2" applyFont="1" applyFill="1"/>
    <xf numFmtId="0" fontId="1" fillId="0" borderId="19" xfId="0" applyFont="1" applyBorder="1" applyAlignment="1">
      <alignment horizontal="center"/>
    </xf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33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33" fillId="7" borderId="0" xfId="0" applyFont="1" applyFill="1" applyBorder="1"/>
    <xf numFmtId="0" fontId="133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31" fillId="0" borderId="0" xfId="2" applyFont="1" applyFill="1"/>
    <xf numFmtId="164" fontId="131" fillId="0" borderId="0" xfId="2" applyNumberFormat="1" applyFont="1" applyFill="1"/>
    <xf numFmtId="16" fontId="131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9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29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0" fontId="88" fillId="0" borderId="0" xfId="0" applyFont="1" applyFill="1" applyBorder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8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8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8" fillId="19" borderId="10" xfId="0" applyNumberFormat="1" applyFont="1" applyFill="1" applyBorder="1"/>
    <xf numFmtId="16" fontId="78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8" fillId="0" borderId="0" xfId="0" applyFont="1" applyFill="1" applyAlignment="1">
      <alignment horizontal="center"/>
    </xf>
    <xf numFmtId="0" fontId="140" fillId="0" borderId="0" xfId="0" applyFont="1" applyFill="1" applyBorder="1" applyAlignment="1">
      <alignment horizontal="center"/>
    </xf>
    <xf numFmtId="0" fontId="82" fillId="0" borderId="5" xfId="0" applyFont="1" applyFill="1" applyBorder="1" applyAlignment="1">
      <alignment horizontal="center"/>
    </xf>
    <xf numFmtId="0" fontId="82" fillId="0" borderId="6" xfId="0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 wrapText="1"/>
    </xf>
    <xf numFmtId="164" fontId="82" fillId="0" borderId="7" xfId="0" applyNumberFormat="1" applyFont="1" applyFill="1" applyBorder="1" applyAlignment="1">
      <alignment horizontal="center"/>
    </xf>
    <xf numFmtId="164" fontId="78" fillId="0" borderId="6" xfId="0" applyNumberFormat="1" applyFont="1" applyFill="1" applyBorder="1" applyAlignment="1">
      <alignment horizontal="center" wrapText="1"/>
    </xf>
    <xf numFmtId="164" fontId="82" fillId="0" borderId="8" xfId="0" applyNumberFormat="1" applyFont="1" applyFill="1" applyBorder="1"/>
    <xf numFmtId="164" fontId="82" fillId="0" borderId="9" xfId="0" applyNumberFormat="1" applyFont="1" applyFill="1" applyBorder="1"/>
    <xf numFmtId="164" fontId="82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41" fillId="0" borderId="0" xfId="0" applyNumberFormat="1" applyFont="1" applyFill="1" applyAlignment="1">
      <alignment horizontal="center"/>
    </xf>
    <xf numFmtId="164" fontId="78" fillId="0" borderId="0" xfId="0" applyNumberFormat="1" applyFont="1" applyFill="1"/>
    <xf numFmtId="164" fontId="82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8" fillId="19" borderId="0" xfId="0" applyNumberFormat="1" applyFont="1" applyFill="1" applyAlignment="1">
      <alignment horizontal="center"/>
    </xf>
    <xf numFmtId="164" fontId="82" fillId="0" borderId="0" xfId="0" applyNumberFormat="1" applyFont="1" applyFill="1"/>
    <xf numFmtId="164" fontId="82" fillId="0" borderId="10" xfId="0" applyNumberFormat="1" applyFont="1" applyFill="1" applyBorder="1"/>
    <xf numFmtId="165" fontId="82" fillId="19" borderId="10" xfId="0" applyNumberFormat="1" applyFont="1" applyFill="1" applyBorder="1"/>
    <xf numFmtId="0" fontId="82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42" fillId="0" borderId="0" xfId="0" applyNumberFormat="1" applyFont="1" applyAlignment="1">
      <alignment vertical="center"/>
    </xf>
    <xf numFmtId="166" fontId="78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2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2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44" fillId="0" borderId="0" xfId="0" applyNumberFormat="1" applyFont="1" applyAlignment="1">
      <alignment horizontal="center" vertical="center"/>
    </xf>
    <xf numFmtId="0" fontId="145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2" fillId="0" borderId="1" xfId="0" applyFont="1" applyFill="1" applyBorder="1" applyAlignment="1">
      <alignment horizontal="center"/>
    </xf>
    <xf numFmtId="164" fontId="82" fillId="0" borderId="12" xfId="0" applyNumberFormat="1" applyFont="1" applyFill="1" applyBorder="1"/>
    <xf numFmtId="166" fontId="82" fillId="0" borderId="1" xfId="0" applyNumberFormat="1" applyFont="1" applyFill="1" applyBorder="1"/>
    <xf numFmtId="164" fontId="82" fillId="0" borderId="1" xfId="0" applyNumberFormat="1" applyFont="1" applyFill="1" applyBorder="1"/>
    <xf numFmtId="164" fontId="82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165" fontId="82" fillId="0" borderId="0" xfId="0" applyNumberFormat="1" applyFont="1" applyFill="1" applyBorder="1"/>
    <xf numFmtId="16" fontId="82" fillId="0" borderId="0" xfId="0" applyNumberFormat="1" applyFont="1" applyFill="1" applyBorder="1"/>
    <xf numFmtId="16" fontId="0" fillId="0" borderId="0" xfId="0" applyNumberFormat="1" applyFill="1" applyBorder="1"/>
    <xf numFmtId="0" fontId="82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5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0" fontId="42" fillId="0" borderId="0" xfId="0" applyFont="1" applyFill="1"/>
    <xf numFmtId="0" fontId="88" fillId="0" borderId="0" xfId="0" applyFont="1" applyFill="1" applyAlignment="1">
      <alignment horizontal="center"/>
    </xf>
    <xf numFmtId="16" fontId="45" fillId="0" borderId="0" xfId="0" applyNumberFormat="1" applyFont="1" applyFill="1" applyAlignment="1">
      <alignment horizontal="right"/>
    </xf>
    <xf numFmtId="16" fontId="35" fillId="0" borderId="0" xfId="0" applyNumberFormat="1" applyFont="1" applyFill="1" applyBorder="1"/>
    <xf numFmtId="165" fontId="1" fillId="0" borderId="0" xfId="0" applyNumberFormat="1" applyFont="1" applyFill="1" applyAlignment="1">
      <alignment vertical="center" wrapText="1"/>
    </xf>
    <xf numFmtId="0" fontId="121" fillId="0" borderId="0" xfId="0" applyFont="1"/>
    <xf numFmtId="164" fontId="121" fillId="0" borderId="0" xfId="0" applyNumberFormat="1" applyFont="1"/>
    <xf numFmtId="16" fontId="121" fillId="0" borderId="0" xfId="0" applyNumberFormat="1" applyFont="1" applyFill="1"/>
    <xf numFmtId="164" fontId="121" fillId="0" borderId="0" xfId="0" applyNumberFormat="1" applyFont="1" applyFill="1"/>
    <xf numFmtId="0" fontId="121" fillId="0" borderId="0" xfId="0" applyFont="1" applyFill="1"/>
    <xf numFmtId="166" fontId="35" fillId="0" borderId="0" xfId="0" applyNumberFormat="1" applyFont="1" applyFill="1" applyBorder="1" applyAlignment="1">
      <alignment horizontal="center"/>
    </xf>
    <xf numFmtId="16" fontId="147" fillId="0" borderId="0" xfId="0" applyNumberFormat="1" applyFont="1" applyFill="1" applyBorder="1" applyAlignment="1">
      <alignment wrapText="1"/>
    </xf>
    <xf numFmtId="16" fontId="148" fillId="0" borderId="0" xfId="0" applyNumberFormat="1" applyFont="1" applyFill="1" applyAlignment="1">
      <alignment horizontal="center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0" fontId="80" fillId="0" borderId="16" xfId="0" applyFont="1" applyFill="1" applyBorder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49" fillId="0" borderId="0" xfId="0" applyFont="1"/>
    <xf numFmtId="165" fontId="149" fillId="0" borderId="0" xfId="0" applyNumberFormat="1" applyFont="1"/>
    <xf numFmtId="165" fontId="149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8" fillId="4" borderId="0" xfId="0" applyFont="1" applyFill="1" applyBorder="1" applyAlignment="1">
      <alignment horizontal="center"/>
    </xf>
    <xf numFmtId="1" fontId="78" fillId="4" borderId="0" xfId="0" applyNumberFormat="1" applyFont="1" applyFill="1" applyAlignment="1">
      <alignment horizontal="center" vertical="center" wrapText="1"/>
    </xf>
    <xf numFmtId="165" fontId="78" fillId="20" borderId="10" xfId="0" applyNumberFormat="1" applyFont="1" applyFill="1" applyBorder="1"/>
    <xf numFmtId="16" fontId="78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43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50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165" fontId="1" fillId="0" borderId="32" xfId="0" applyNumberFormat="1" applyFont="1" applyBorder="1"/>
    <xf numFmtId="0" fontId="119" fillId="0" borderId="16" xfId="0" applyFont="1" applyFill="1" applyBorder="1" applyAlignment="1">
      <alignment horizontal="center"/>
    </xf>
    <xf numFmtId="0" fontId="97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8" fillId="0" borderId="11" xfId="0" applyFont="1" applyFill="1" applyBorder="1" applyAlignment="1">
      <alignment horizontal="center"/>
    </xf>
    <xf numFmtId="166" fontId="78" fillId="0" borderId="0" xfId="0" applyNumberFormat="1" applyFont="1" applyFill="1" applyBorder="1" applyAlignment="1">
      <alignment horizontal="center"/>
    </xf>
    <xf numFmtId="165" fontId="1" fillId="25" borderId="1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0" fontId="80" fillId="0" borderId="26" xfId="0" applyFont="1" applyFill="1" applyBorder="1" applyAlignment="1">
      <alignment horizontal="center"/>
    </xf>
    <xf numFmtId="0" fontId="120" fillId="0" borderId="26" xfId="0" applyFont="1" applyFill="1" applyBorder="1" applyAlignment="1">
      <alignment horizontal="center"/>
    </xf>
    <xf numFmtId="0" fontId="1" fillId="0" borderId="26" xfId="0" applyFont="1" applyBorder="1"/>
    <xf numFmtId="0" fontId="88" fillId="0" borderId="26" xfId="0" applyFont="1" applyBorder="1"/>
    <xf numFmtId="0" fontId="86" fillId="0" borderId="26" xfId="0" applyFont="1" applyFill="1" applyBorder="1" applyAlignment="1">
      <alignment horizontal="center"/>
    </xf>
    <xf numFmtId="16" fontId="121" fillId="0" borderId="0" xfId="0" applyNumberFormat="1" applyFont="1" applyFill="1" applyBorder="1"/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8" fontId="68" fillId="11" borderId="0" xfId="0" applyNumberFormat="1" applyFont="1" applyFill="1" applyAlignment="1">
      <alignment horizontal="center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8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8" fillId="30" borderId="10" xfId="0" applyNumberFormat="1" applyFont="1" applyFill="1" applyBorder="1"/>
    <xf numFmtId="16" fontId="78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42" fillId="0" borderId="0" xfId="0" applyNumberFormat="1" applyFont="1" applyFill="1" applyAlignment="1">
      <alignment vertical="center"/>
    </xf>
    <xf numFmtId="16" fontId="82" fillId="0" borderId="0" xfId="0" applyNumberFormat="1" applyFont="1" applyAlignment="1">
      <alignment horizontal="center" vertical="center" wrapText="1"/>
    </xf>
    <xf numFmtId="16" fontId="78" fillId="0" borderId="0" xfId="0" applyNumberFormat="1" applyFont="1" applyBorder="1" applyAlignment="1">
      <alignment horizontal="center"/>
    </xf>
    <xf numFmtId="16" fontId="144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8" fillId="0" borderId="0" xfId="0" applyNumberFormat="1" applyFont="1" applyFill="1" applyAlignment="1"/>
    <xf numFmtId="164" fontId="121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51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52" fillId="0" borderId="20" xfId="0" applyFont="1" applyFill="1" applyBorder="1" applyAlignment="1">
      <alignment horizontal="center"/>
    </xf>
    <xf numFmtId="164" fontId="78" fillId="0" borderId="0" xfId="0" applyNumberFormat="1" applyFont="1" applyFill="1" applyAlignment="1"/>
    <xf numFmtId="16" fontId="82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4" fontId="1" fillId="0" borderId="35" xfId="0" applyNumberFormat="1" applyFont="1" applyFill="1" applyBorder="1"/>
    <xf numFmtId="16" fontId="78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21" fillId="0" borderId="20" xfId="0" applyFont="1" applyBorder="1"/>
    <xf numFmtId="164" fontId="121" fillId="0" borderId="20" xfId="0" applyNumberFormat="1" applyFont="1" applyBorder="1"/>
    <xf numFmtId="16" fontId="121" fillId="0" borderId="20" xfId="0" applyNumberFormat="1" applyFont="1" applyFill="1" applyBorder="1"/>
    <xf numFmtId="16" fontId="121" fillId="0" borderId="35" xfId="0" applyNumberFormat="1" applyFont="1" applyFill="1" applyBorder="1"/>
    <xf numFmtId="164" fontId="121" fillId="0" borderId="35" xfId="0" applyNumberFormat="1" applyFont="1" applyFill="1" applyBorder="1"/>
    <xf numFmtId="0" fontId="1" fillId="2" borderId="0" xfId="0" applyFont="1" applyFill="1"/>
    <xf numFmtId="0" fontId="128" fillId="0" borderId="20" xfId="0" applyFont="1" applyBorder="1"/>
    <xf numFmtId="164" fontId="128" fillId="0" borderId="20" xfId="0" applyNumberFormat="1" applyFont="1" applyBorder="1"/>
    <xf numFmtId="16" fontId="129" fillId="0" borderId="20" xfId="0" applyNumberFormat="1" applyFont="1" applyFill="1" applyBorder="1"/>
    <xf numFmtId="0" fontId="154" fillId="0" borderId="11" xfId="0" applyFont="1" applyFill="1" applyBorder="1" applyAlignment="1">
      <alignment horizontal="center"/>
    </xf>
    <xf numFmtId="0" fontId="121" fillId="0" borderId="20" xfId="0" applyFont="1" applyFill="1" applyBorder="1"/>
    <xf numFmtId="0" fontId="12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65" fontId="2" fillId="0" borderId="18" xfId="0" applyNumberFormat="1" applyFont="1" applyFill="1" applyBorder="1"/>
    <xf numFmtId="165" fontId="2" fillId="0" borderId="1" xfId="0" applyNumberFormat="1" applyFont="1" applyFill="1" applyBorder="1" applyAlignment="1">
      <alignment horizontal="center"/>
    </xf>
    <xf numFmtId="0" fontId="53" fillId="0" borderId="0" xfId="0" applyFont="1"/>
    <xf numFmtId="173" fontId="1" fillId="0" borderId="0" xfId="0" applyNumberFormat="1" applyFont="1" applyAlignment="1">
      <alignment horizontal="center"/>
    </xf>
    <xf numFmtId="0" fontId="53" fillId="0" borderId="20" xfId="0" applyFont="1" applyBorder="1"/>
    <xf numFmtId="0" fontId="12" fillId="0" borderId="20" xfId="0" applyFont="1" applyBorder="1"/>
    <xf numFmtId="0" fontId="53" fillId="0" borderId="55" xfId="0" applyFont="1" applyBorder="1"/>
    <xf numFmtId="0" fontId="155" fillId="4" borderId="88" xfId="0" applyFont="1" applyFill="1" applyBorder="1" applyAlignment="1">
      <alignment horizontal="center" wrapText="1"/>
    </xf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8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8" fillId="0" borderId="18" xfId="0" applyNumberFormat="1" applyFont="1" applyFill="1" applyBorder="1"/>
    <xf numFmtId="164" fontId="78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6" xfId="0" applyNumberFormat="1" applyFont="1" applyFill="1" applyBorder="1"/>
    <xf numFmtId="164" fontId="1" fillId="0" borderId="62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164" fontId="1" fillId="0" borderId="109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56" fillId="0" borderId="20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57" fillId="0" borderId="20" xfId="0" applyNumberFormat="1" applyFont="1" applyFill="1" applyBorder="1" applyAlignment="1">
      <alignment horizontal="center" wrapText="1"/>
    </xf>
    <xf numFmtId="164" fontId="121" fillId="0" borderId="15" xfId="0" applyNumberFormat="1" applyFont="1" applyBorder="1"/>
    <xf numFmtId="164" fontId="128" fillId="0" borderId="15" xfId="0" applyNumberFormat="1" applyFont="1" applyBorder="1"/>
    <xf numFmtId="164" fontId="121" fillId="0" borderId="0" xfId="0" applyNumberFormat="1" applyFont="1" applyBorder="1"/>
    <xf numFmtId="164" fontId="1" fillId="0" borderId="32" xfId="0" applyNumberFormat="1" applyFont="1" applyBorder="1"/>
    <xf numFmtId="16" fontId="128" fillId="0" borderId="0" xfId="0" applyNumberFormat="1" applyFont="1" applyFill="1" applyBorder="1"/>
    <xf numFmtId="164" fontId="128" fillId="0" borderId="0" xfId="0" applyNumberFormat="1" applyFont="1" applyFill="1" applyBorder="1"/>
    <xf numFmtId="16" fontId="129" fillId="0" borderId="0" xfId="0" applyNumberFormat="1" applyFont="1" applyFill="1" applyBorder="1"/>
    <xf numFmtId="16" fontId="153" fillId="0" borderId="0" xfId="0" applyNumberFormat="1" applyFont="1" applyFill="1" applyBorder="1"/>
    <xf numFmtId="164" fontId="121" fillId="0" borderId="15" xfId="0" applyNumberFormat="1" applyFont="1" applyFill="1" applyBorder="1"/>
    <xf numFmtId="16" fontId="148" fillId="0" borderId="20" xfId="0" applyNumberFormat="1" applyFont="1" applyFill="1" applyBorder="1"/>
    <xf numFmtId="164" fontId="1" fillId="0" borderId="32" xfId="0" applyNumberFormat="1" applyFont="1" applyFill="1" applyBorder="1"/>
    <xf numFmtId="164" fontId="131" fillId="0" borderId="17" xfId="0" applyNumberFormat="1" applyFont="1" applyFill="1" applyBorder="1"/>
    <xf numFmtId="16" fontId="148" fillId="0" borderId="0" xfId="0" applyNumberFormat="1" applyFont="1" applyFill="1" applyBorder="1"/>
    <xf numFmtId="165" fontId="1" fillId="0" borderId="91" xfId="0" applyNumberFormat="1" applyFont="1" applyBorder="1"/>
    <xf numFmtId="165" fontId="3" fillId="0" borderId="5" xfId="0" applyNumberFormat="1" applyFont="1" applyBorder="1"/>
    <xf numFmtId="165" fontId="3" fillId="0" borderId="6" xfId="0" applyNumberFormat="1" applyFont="1" applyBorder="1"/>
    <xf numFmtId="165" fontId="3" fillId="0" borderId="7" xfId="0" applyNumberFormat="1" applyFont="1" applyBorder="1"/>
    <xf numFmtId="165" fontId="1" fillId="2" borderId="110" xfId="0" applyNumberFormat="1" applyFont="1" applyFill="1" applyBorder="1" applyAlignment="1">
      <alignment horizontal="center" wrapText="1"/>
    </xf>
    <xf numFmtId="16" fontId="128" fillId="0" borderId="2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8" fillId="22" borderId="0" xfId="0" applyNumberFormat="1" applyFont="1" applyFill="1" applyAlignment="1">
      <alignment horizontal="center"/>
    </xf>
    <xf numFmtId="166" fontId="82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0" fontId="128" fillId="0" borderId="20" xfId="0" applyFont="1" applyFill="1" applyBorder="1"/>
    <xf numFmtId="164" fontId="128" fillId="0" borderId="15" xfId="0" applyNumberFormat="1" applyFont="1" applyFill="1" applyBorder="1"/>
    <xf numFmtId="4" fontId="1" fillId="0" borderId="17" xfId="0" applyNumberFormat="1" applyFont="1" applyFill="1" applyBorder="1"/>
    <xf numFmtId="165" fontId="1" fillId="25" borderId="0" xfId="0" applyNumberFormat="1" applyFont="1" applyFill="1"/>
    <xf numFmtId="164" fontId="131" fillId="0" borderId="0" xfId="0" applyNumberFormat="1" applyFont="1" applyFill="1" applyBorder="1"/>
    <xf numFmtId="166" fontId="13" fillId="25" borderId="0" xfId="0" applyNumberFormat="1" applyFont="1" applyFill="1" applyAlignment="1">
      <alignment horizontal="center"/>
    </xf>
    <xf numFmtId="173" fontId="1" fillId="0" borderId="0" xfId="0" applyNumberFormat="1" applyFont="1" applyFill="1" applyAlignment="1">
      <alignment horizontal="center"/>
    </xf>
    <xf numFmtId="0" fontId="53" fillId="0" borderId="20" xfId="0" applyFont="1" applyFill="1" applyBorder="1"/>
    <xf numFmtId="16" fontId="66" fillId="0" borderId="0" xfId="0" applyNumberFormat="1" applyFont="1" applyFill="1"/>
    <xf numFmtId="165" fontId="1" fillId="25" borderId="36" xfId="0" applyNumberFormat="1" applyFont="1" applyFill="1" applyBorder="1"/>
    <xf numFmtId="16" fontId="1" fillId="25" borderId="0" xfId="0" applyNumberFormat="1" applyFont="1" applyFill="1" applyBorder="1" applyAlignment="1">
      <alignment horizontal="center"/>
    </xf>
    <xf numFmtId="16" fontId="121" fillId="0" borderId="15" xfId="0" applyNumberFormat="1" applyFont="1" applyFill="1" applyBorder="1"/>
    <xf numFmtId="16" fontId="129" fillId="10" borderId="20" xfId="0" applyNumberFormat="1" applyFont="1" applyFill="1" applyBorder="1" applyAlignment="1">
      <alignment wrapText="1"/>
    </xf>
    <xf numFmtId="164" fontId="121" fillId="0" borderId="74" xfId="0" applyNumberFormat="1" applyFont="1" applyBorder="1"/>
    <xf numFmtId="16" fontId="121" fillId="11" borderId="0" xfId="0" applyNumberFormat="1" applyFont="1" applyFill="1" applyBorder="1"/>
    <xf numFmtId="164" fontId="121" fillId="11" borderId="0" xfId="0" applyNumberFormat="1" applyFont="1" applyFill="1" applyBorder="1"/>
    <xf numFmtId="0" fontId="87" fillId="0" borderId="15" xfId="0" applyFont="1" applyFill="1" applyBorder="1" applyAlignment="1">
      <alignment horizontal="center"/>
    </xf>
    <xf numFmtId="0" fontId="158" fillId="0" borderId="20" xfId="0" applyFont="1" applyFill="1" applyBorder="1" applyAlignment="1">
      <alignment horizontal="center"/>
    </xf>
    <xf numFmtId="0" fontId="159" fillId="0" borderId="20" xfId="0" applyFont="1" applyFill="1" applyBorder="1" applyAlignment="1">
      <alignment horizontal="center"/>
    </xf>
    <xf numFmtId="164" fontId="121" fillId="0" borderId="32" xfId="0" applyNumberFormat="1" applyFont="1" applyFill="1" applyBorder="1"/>
    <xf numFmtId="16" fontId="8" fillId="0" borderId="0" xfId="0" applyNumberFormat="1" applyFont="1"/>
    <xf numFmtId="164" fontId="1" fillId="25" borderId="0" xfId="0" applyNumberFormat="1" applyFont="1" applyFill="1"/>
    <xf numFmtId="164" fontId="148" fillId="0" borderId="17" xfId="0" applyNumberFormat="1" applyFont="1" applyFill="1" applyBorder="1"/>
    <xf numFmtId="16" fontId="129" fillId="10" borderId="0" xfId="0" applyNumberFormat="1" applyFont="1" applyFill="1" applyBorder="1"/>
    <xf numFmtId="164" fontId="121" fillId="25" borderId="0" xfId="0" applyNumberFormat="1" applyFont="1" applyFill="1" applyBorder="1"/>
    <xf numFmtId="164" fontId="121" fillId="25" borderId="17" xfId="0" applyNumberFormat="1" applyFont="1" applyFill="1" applyBorder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11" xfId="0" applyBorder="1"/>
    <xf numFmtId="16" fontId="147" fillId="10" borderId="0" xfId="0" applyNumberFormat="1" applyFont="1" applyFill="1" applyBorder="1" applyAlignment="1">
      <alignment wrapText="1"/>
    </xf>
    <xf numFmtId="0" fontId="1" fillId="10" borderId="11" xfId="0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right"/>
    </xf>
    <xf numFmtId="164" fontId="1" fillId="10" borderId="0" xfId="0" applyNumberFormat="1" applyFont="1" applyFill="1" applyBorder="1" applyAlignment="1">
      <alignment horizontal="right"/>
    </xf>
    <xf numFmtId="16" fontId="131" fillId="0" borderId="0" xfId="0" applyNumberFormat="1" applyFont="1" applyFill="1" applyBorder="1"/>
    <xf numFmtId="164" fontId="1" fillId="25" borderId="17" xfId="0" applyNumberFormat="1" applyFont="1" applyFill="1" applyBorder="1"/>
    <xf numFmtId="0" fontId="35" fillId="10" borderId="0" xfId="0" applyFont="1" applyFill="1" applyAlignment="1">
      <alignment horizontal="center"/>
    </xf>
    <xf numFmtId="164" fontId="35" fillId="10" borderId="10" xfId="0" applyNumberFormat="1" applyFont="1" applyFill="1" applyBorder="1"/>
    <xf numFmtId="16" fontId="35" fillId="10" borderId="0" xfId="0" applyNumberFormat="1" applyFont="1" applyFill="1" applyAlignment="1">
      <alignment horizontal="right"/>
    </xf>
    <xf numFmtId="164" fontId="35" fillId="10" borderId="0" xfId="0" applyNumberFormat="1" applyFont="1" applyFill="1" applyBorder="1"/>
    <xf numFmtId="16" fontId="129" fillId="10" borderId="0" xfId="0" applyNumberFormat="1" applyFont="1" applyFill="1" applyBorder="1" applyAlignment="1">
      <alignment wrapText="1"/>
    </xf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2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5" fontId="1" fillId="2" borderId="0" xfId="0" applyNumberFormat="1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29" fillId="0" borderId="0" xfId="2" applyNumberFormat="1" applyFont="1" applyFill="1"/>
    <xf numFmtId="164" fontId="121" fillId="0" borderId="20" xfId="2" applyNumberFormat="1" applyFont="1" applyFill="1" applyBorder="1"/>
    <xf numFmtId="16" fontId="117" fillId="0" borderId="0" xfId="0" applyNumberFormat="1" applyFont="1"/>
    <xf numFmtId="0" fontId="97" fillId="13" borderId="0" xfId="0" applyFont="1" applyFill="1" applyAlignment="1">
      <alignment horizontal="center"/>
    </xf>
    <xf numFmtId="16" fontId="1" fillId="11" borderId="0" xfId="0" applyNumberFormat="1" applyFont="1" applyFill="1" applyBorder="1"/>
    <xf numFmtId="164" fontId="12" fillId="0" borderId="15" xfId="0" applyNumberFormat="1" applyFont="1" applyFill="1" applyBorder="1"/>
    <xf numFmtId="0" fontId="160" fillId="0" borderId="15" xfId="0" applyFont="1" applyFill="1" applyBorder="1" applyAlignment="1">
      <alignment horizontal="center"/>
    </xf>
    <xf numFmtId="164" fontId="1" fillId="0" borderId="74" xfId="0" applyNumberFormat="1" applyFont="1" applyFill="1" applyBorder="1"/>
    <xf numFmtId="16" fontId="66" fillId="10" borderId="0" xfId="0" applyNumberFormat="1" applyFont="1" applyFill="1" applyBorder="1"/>
    <xf numFmtId="16" fontId="161" fillId="0" borderId="0" xfId="0" applyNumberFormat="1" applyFont="1" applyFill="1" applyBorder="1"/>
    <xf numFmtId="16" fontId="12" fillId="0" borderId="0" xfId="0" applyNumberFormat="1" applyFont="1" applyFill="1" applyBorder="1"/>
    <xf numFmtId="164" fontId="12" fillId="0" borderId="0" xfId="0" applyNumberFormat="1" applyFont="1" applyFill="1" applyBorder="1"/>
    <xf numFmtId="0" fontId="103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2" xfId="0" applyNumberFormat="1" applyFont="1" applyBorder="1"/>
    <xf numFmtId="0" fontId="103" fillId="0" borderId="111" xfId="0" applyFont="1" applyBorder="1"/>
    <xf numFmtId="165" fontId="103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16" fontId="129" fillId="0" borderId="0" xfId="2" applyNumberFormat="1" applyFont="1"/>
    <xf numFmtId="16" fontId="153" fillId="0" borderId="20" xfId="0" applyNumberFormat="1" applyFont="1" applyFill="1" applyBorder="1"/>
    <xf numFmtId="164" fontId="1" fillId="7" borderId="15" xfId="0" applyNumberFormat="1" applyFont="1" applyFill="1" applyBorder="1"/>
    <xf numFmtId="0" fontId="54" fillId="5" borderId="0" xfId="0" applyFont="1" applyFill="1" applyAlignment="1">
      <alignment horizontal="center"/>
    </xf>
    <xf numFmtId="164" fontId="1" fillId="16" borderId="0" xfId="0" applyNumberFormat="1" applyFont="1" applyFill="1"/>
    <xf numFmtId="164" fontId="1" fillId="16" borderId="20" xfId="0" applyNumberFormat="1" applyFont="1" applyFill="1" applyBorder="1"/>
    <xf numFmtId="168" fontId="2" fillId="10" borderId="20" xfId="0" applyNumberFormat="1" applyFont="1" applyFill="1" applyBorder="1" applyAlignment="1">
      <alignment horizontal="center"/>
    </xf>
    <xf numFmtId="0" fontId="85" fillId="10" borderId="20" xfId="0" applyFont="1" applyFill="1" applyBorder="1" applyAlignment="1">
      <alignment horizontal="center"/>
    </xf>
    <xf numFmtId="16" fontId="1" fillId="10" borderId="0" xfId="0" applyNumberFormat="1" applyFont="1" applyFill="1"/>
    <xf numFmtId="164" fontId="1" fillId="10" borderId="0" xfId="0" applyNumberFormat="1" applyFont="1" applyFill="1"/>
    <xf numFmtId="164" fontId="1" fillId="10" borderId="20" xfId="0" applyNumberFormat="1" applyFont="1" applyFill="1" applyBorder="1"/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5" fillId="0" borderId="0" xfId="0" applyFont="1" applyFill="1" applyBorder="1" applyAlignment="1">
      <alignment horizontal="center"/>
    </xf>
    <xf numFmtId="16" fontId="1" fillId="0" borderId="20" xfId="0" applyNumberFormat="1" applyFont="1" applyFill="1" applyBorder="1"/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" fontId="66" fillId="30" borderId="0" xfId="0" applyNumberFormat="1" applyFont="1" applyFill="1" applyBorder="1"/>
    <xf numFmtId="16" fontId="1" fillId="0" borderId="35" xfId="0" applyNumberFormat="1" applyFont="1" applyFill="1" applyBorder="1"/>
    <xf numFmtId="16" fontId="147" fillId="0" borderId="20" xfId="0" applyNumberFormat="1" applyFont="1" applyFill="1" applyBorder="1"/>
    <xf numFmtId="0" fontId="12" fillId="0" borderId="0" xfId="0" applyFont="1" applyFill="1" applyBorder="1"/>
    <xf numFmtId="0" fontId="1" fillId="22" borderId="0" xfId="0" applyFont="1" applyFill="1"/>
    <xf numFmtId="165" fontId="1" fillId="30" borderId="0" xfId="0" applyNumberFormat="1" applyFont="1" applyFill="1"/>
    <xf numFmtId="16" fontId="8" fillId="30" borderId="0" xfId="0" applyNumberFormat="1" applyFont="1" applyFill="1"/>
    <xf numFmtId="16" fontId="147" fillId="10" borderId="20" xfId="0" applyNumberFormat="1" applyFont="1" applyFill="1" applyBorder="1"/>
    <xf numFmtId="165" fontId="1" fillId="22" borderId="20" xfId="0" applyNumberFormat="1" applyFont="1" applyFill="1" applyBorder="1"/>
    <xf numFmtId="0" fontId="12" fillId="0" borderId="0" xfId="0" applyFont="1"/>
    <xf numFmtId="16" fontId="147" fillId="0" borderId="0" xfId="0" applyNumberFormat="1" applyFont="1" applyFill="1" applyBorder="1"/>
    <xf numFmtId="0" fontId="12" fillId="0" borderId="37" xfId="0" applyFont="1" applyFill="1" applyBorder="1"/>
    <xf numFmtId="16" fontId="162" fillId="0" borderId="0" xfId="0" applyNumberFormat="1" applyFont="1" applyFill="1" applyBorder="1"/>
    <xf numFmtId="16" fontId="150" fillId="0" borderId="0" xfId="0" applyNumberFormat="1" applyFont="1" applyFill="1" applyBorder="1"/>
    <xf numFmtId="16" fontId="148" fillId="0" borderId="0" xfId="0" applyNumberFormat="1" applyFont="1" applyFill="1" applyBorder="1" applyAlignment="1">
      <alignment horizontal="center"/>
    </xf>
    <xf numFmtId="165" fontId="1" fillId="16" borderId="0" xfId="0" applyNumberFormat="1" applyFont="1" applyFill="1"/>
    <xf numFmtId="165" fontId="1" fillId="16" borderId="20" xfId="0" applyNumberFormat="1" applyFont="1" applyFill="1" applyBorder="1"/>
    <xf numFmtId="0" fontId="53" fillId="29" borderId="20" xfId="0" applyFont="1" applyFill="1" applyBorder="1"/>
    <xf numFmtId="164" fontId="1" fillId="16" borderId="17" xfId="0" applyNumberFormat="1" applyFont="1" applyFill="1" applyBorder="1"/>
    <xf numFmtId="16" fontId="68" fillId="0" borderId="0" xfId="0" applyNumberFormat="1" applyFont="1" applyFill="1" applyBorder="1"/>
    <xf numFmtId="16" fontId="150" fillId="0" borderId="35" xfId="0" applyNumberFormat="1" applyFont="1" applyFill="1" applyBorder="1"/>
    <xf numFmtId="0" fontId="12" fillId="32" borderId="0" xfId="0" applyFont="1" applyFill="1" applyBorder="1"/>
    <xf numFmtId="16" fontId="147" fillId="0" borderId="35" xfId="0" applyNumberFormat="1" applyFont="1" applyFill="1" applyBorder="1"/>
    <xf numFmtId="0" fontId="163" fillId="0" borderId="20" xfId="0" applyFont="1" applyFill="1" applyBorder="1"/>
    <xf numFmtId="0" fontId="113" fillId="33" borderId="0" xfId="0" applyFont="1" applyFill="1"/>
    <xf numFmtId="164" fontId="1" fillId="0" borderId="29" xfId="0" applyNumberFormat="1" applyFont="1" applyFill="1" applyBorder="1" applyAlignment="1">
      <alignment wrapText="1"/>
    </xf>
    <xf numFmtId="164" fontId="1" fillId="16" borderId="0" xfId="0" applyNumberFormat="1" applyFont="1" applyFill="1" applyBorder="1"/>
    <xf numFmtId="0" fontId="1" fillId="4" borderId="0" xfId="0" applyFont="1" applyFill="1"/>
    <xf numFmtId="0" fontId="12" fillId="0" borderId="26" xfId="0" applyFont="1" applyFill="1" applyBorder="1"/>
    <xf numFmtId="165" fontId="1" fillId="25" borderId="20" xfId="0" applyNumberFormat="1" applyFont="1" applyFill="1" applyBorder="1"/>
    <xf numFmtId="16" fontId="35" fillId="0" borderId="0" xfId="0" applyNumberFormat="1" applyFont="1"/>
    <xf numFmtId="165" fontId="1" fillId="29" borderId="20" xfId="0" applyNumberFormat="1" applyFont="1" applyFill="1" applyBorder="1"/>
    <xf numFmtId="0" fontId="1" fillId="22" borderId="0" xfId="0" applyFont="1" applyFill="1" applyBorder="1"/>
    <xf numFmtId="0" fontId="12" fillId="0" borderId="0" xfId="0" applyFont="1" applyAlignment="1">
      <alignment horizontal="left"/>
    </xf>
    <xf numFmtId="0" fontId="163" fillId="0" borderId="0" xfId="0" applyFont="1" applyFill="1"/>
    <xf numFmtId="16" fontId="68" fillId="0" borderId="20" xfId="0" applyNumberFormat="1" applyFont="1" applyFill="1" applyBorder="1"/>
    <xf numFmtId="0" fontId="164" fillId="0" borderId="0" xfId="0" applyFont="1" applyFill="1"/>
    <xf numFmtId="16" fontId="148" fillId="11" borderId="0" xfId="0" applyNumberFormat="1" applyFont="1" applyFill="1" applyBorder="1"/>
    <xf numFmtId="164" fontId="148" fillId="11" borderId="0" xfId="0" applyNumberFormat="1" applyFont="1" applyFill="1" applyBorder="1"/>
    <xf numFmtId="0" fontId="165" fillId="0" borderId="0" xfId="0" applyFont="1" applyFill="1" applyBorder="1"/>
    <xf numFmtId="0" fontId="164" fillId="0" borderId="0" xfId="0" applyFont="1"/>
    <xf numFmtId="0" fontId="164" fillId="0" borderId="0" xfId="0" applyFont="1" applyFill="1" applyBorder="1"/>
    <xf numFmtId="0" fontId="1" fillId="0" borderId="37" xfId="0" applyFont="1" applyFill="1" applyBorder="1"/>
    <xf numFmtId="0" fontId="1" fillId="29" borderId="0" xfId="0" applyFont="1" applyFill="1"/>
    <xf numFmtId="0" fontId="1" fillId="33" borderId="0" xfId="0" applyFont="1" applyFill="1"/>
    <xf numFmtId="0" fontId="1" fillId="21" borderId="0" xfId="0" applyFont="1" applyFill="1"/>
    <xf numFmtId="0" fontId="1" fillId="21" borderId="37" xfId="0" applyFont="1" applyFill="1" applyBorder="1"/>
    <xf numFmtId="0" fontId="1" fillId="21" borderId="0" xfId="0" applyFont="1" applyFill="1" applyBorder="1"/>
    <xf numFmtId="0" fontId="1" fillId="16" borderId="0" xfId="0" applyFont="1" applyFill="1"/>
    <xf numFmtId="0" fontId="1" fillId="32" borderId="0" xfId="0" applyFont="1" applyFill="1"/>
    <xf numFmtId="0" fontId="166" fillId="29" borderId="0" xfId="0" applyFont="1" applyFill="1"/>
    <xf numFmtId="0" fontId="166" fillId="29" borderId="37" xfId="0" applyFont="1" applyFill="1" applyBorder="1"/>
    <xf numFmtId="0" fontId="1" fillId="29" borderId="37" xfId="0" applyFont="1" applyFill="1" applyBorder="1"/>
    <xf numFmtId="0" fontId="1" fillId="31" borderId="0" xfId="0" applyFont="1" applyFill="1" applyBorder="1"/>
    <xf numFmtId="165" fontId="12" fillId="22" borderId="0" xfId="0" applyNumberFormat="1" applyFont="1" applyFill="1"/>
    <xf numFmtId="16" fontId="148" fillId="0" borderId="0" xfId="2" applyNumberFormat="1" applyFont="1" applyFill="1"/>
    <xf numFmtId="164" fontId="148" fillId="0" borderId="0" xfId="2" applyNumberFormat="1" applyFont="1" applyFill="1"/>
    <xf numFmtId="16" fontId="35" fillId="0" borderId="0" xfId="2" applyNumberFormat="1" applyFont="1" applyFill="1"/>
    <xf numFmtId="164" fontId="148" fillId="0" borderId="0" xfId="0" applyNumberFormat="1" applyFont="1" applyFill="1" applyBorder="1"/>
    <xf numFmtId="164" fontId="35" fillId="0" borderId="17" xfId="0" applyNumberFormat="1" applyFont="1" applyFill="1" applyBorder="1"/>
    <xf numFmtId="164" fontId="148" fillId="25" borderId="0" xfId="0" applyNumberFormat="1" applyFont="1" applyFill="1" applyBorder="1"/>
    <xf numFmtId="164" fontId="153" fillId="0" borderId="20" xfId="0" applyNumberFormat="1" applyFont="1" applyFill="1" applyBorder="1"/>
    <xf numFmtId="164" fontId="148" fillId="0" borderId="35" xfId="0" applyNumberFormat="1" applyFont="1" applyFill="1" applyBorder="1"/>
    <xf numFmtId="16" fontId="147" fillId="10" borderId="20" xfId="0" applyNumberFormat="1" applyFont="1" applyFill="1" applyBorder="1" applyAlignment="1">
      <alignment horizontal="center" wrapText="1"/>
    </xf>
    <xf numFmtId="16" fontId="148" fillId="0" borderId="20" xfId="0" applyNumberFormat="1" applyFont="1" applyFill="1" applyBorder="1" applyAlignment="1">
      <alignment horizontal="center"/>
    </xf>
    <xf numFmtId="164" fontId="148" fillId="0" borderId="55" xfId="0" applyNumberFormat="1" applyFont="1" applyFill="1" applyBorder="1"/>
    <xf numFmtId="16" fontId="35" fillId="0" borderId="20" xfId="0" applyNumberFormat="1" applyFont="1" applyFill="1" applyBorder="1" applyAlignment="1">
      <alignment horizontal="center"/>
    </xf>
    <xf numFmtId="164" fontId="35" fillId="0" borderId="20" xfId="0" applyNumberFormat="1" applyFont="1" applyFill="1" applyBorder="1"/>
    <xf numFmtId="0" fontId="166" fillId="0" borderId="0" xfId="0" applyFont="1" applyFill="1"/>
    <xf numFmtId="16" fontId="71" fillId="0" borderId="0" xfId="0" applyNumberFormat="1" applyFont="1"/>
    <xf numFmtId="165" fontId="71" fillId="0" borderId="0" xfId="0" applyNumberFormat="1" applyFont="1" applyFill="1"/>
    <xf numFmtId="0" fontId="1" fillId="16" borderId="37" xfId="0" applyFont="1" applyFill="1" applyBorder="1"/>
    <xf numFmtId="164" fontId="1" fillId="19" borderId="17" xfId="0" applyNumberFormat="1" applyFont="1" applyFill="1" applyBorder="1"/>
    <xf numFmtId="164" fontId="8" fillId="19" borderId="0" xfId="0" applyNumberFormat="1" applyFont="1" applyFill="1" applyBorder="1"/>
    <xf numFmtId="164" fontId="1" fillId="25" borderId="20" xfId="0" applyNumberFormat="1" applyFont="1" applyFill="1" applyBorder="1"/>
    <xf numFmtId="16" fontId="167" fillId="0" borderId="20" xfId="0" applyNumberFormat="1" applyFont="1" applyFill="1" applyBorder="1" applyAlignment="1">
      <alignment wrapText="1"/>
    </xf>
    <xf numFmtId="164" fontId="168" fillId="25" borderId="20" xfId="0" applyNumberFormat="1" applyFont="1" applyFill="1" applyBorder="1"/>
    <xf numFmtId="16" fontId="169" fillId="0" borderId="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4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90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9" fillId="0" borderId="2" xfId="0" applyFont="1" applyFill="1" applyBorder="1" applyAlignment="1">
      <alignment horizontal="center"/>
    </xf>
    <xf numFmtId="0" fontId="139" fillId="0" borderId="3" xfId="0" applyFont="1" applyFill="1" applyBorder="1" applyAlignment="1">
      <alignment horizontal="center"/>
    </xf>
    <xf numFmtId="0" fontId="139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9" fillId="0" borderId="0" xfId="0" applyFont="1" applyAlignment="1">
      <alignment horizontal="center"/>
    </xf>
    <xf numFmtId="0" fontId="89" fillId="0" borderId="0" xfId="0" applyFont="1" applyFill="1" applyAlignment="1">
      <alignment horizontal="center"/>
    </xf>
    <xf numFmtId="0" fontId="137" fillId="0" borderId="0" xfId="0" applyFont="1" applyFill="1" applyAlignment="1">
      <alignment horizontal="center"/>
    </xf>
    <xf numFmtId="0" fontId="135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6" fillId="3" borderId="0" xfId="0" applyFont="1" applyFill="1" applyAlignment="1">
      <alignment horizontal="center" wrapText="1"/>
    </xf>
    <xf numFmtId="164" fontId="146" fillId="13" borderId="0" xfId="0" applyNumberFormat="1" applyFont="1" applyFill="1" applyAlignment="1">
      <alignment horizontal="center"/>
    </xf>
    <xf numFmtId="0" fontId="146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3" fillId="0" borderId="2" xfId="0" applyFont="1" applyBorder="1" applyAlignment="1">
      <alignment horizontal="center"/>
    </xf>
    <xf numFmtId="0" fontId="103" fillId="0" borderId="3" xfId="0" applyFont="1" applyBorder="1" applyAlignment="1">
      <alignment horizontal="center"/>
    </xf>
    <xf numFmtId="0" fontId="103" fillId="0" borderId="4" xfId="0" applyFont="1" applyBorder="1" applyAlignment="1">
      <alignment horizontal="center"/>
    </xf>
    <xf numFmtId="164" fontId="132" fillId="0" borderId="10" xfId="0" applyNumberFormat="1" applyFont="1" applyFill="1" applyBorder="1" applyAlignment="1">
      <alignment horizontal="center"/>
    </xf>
    <xf numFmtId="164" fontId="132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40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106" fillId="0" borderId="2" xfId="0" applyFont="1" applyBorder="1" applyAlignment="1">
      <alignment horizontal="center" wrapText="1"/>
    </xf>
    <xf numFmtId="0" fontId="106" fillId="0" borderId="3" xfId="0" applyFont="1" applyBorder="1" applyAlignment="1">
      <alignment horizontal="center" wrapText="1"/>
    </xf>
    <xf numFmtId="0" fontId="106" fillId="0" borderId="4" xfId="0" applyFont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CC"/>
      <color rgb="FF00FF00"/>
      <color rgb="FFFF5050"/>
      <color rgb="FFFF99FF"/>
      <color rgb="FFFF9933"/>
      <color rgb="FF0000CC"/>
      <color rgb="FFFF9999"/>
      <color rgb="FFFF6600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263</xdr:row>
      <xdr:rowOff>104775</xdr:rowOff>
    </xdr:from>
    <xdr:to>
      <xdr:col>4</xdr:col>
      <xdr:colOff>533404</xdr:colOff>
      <xdr:row>265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263</xdr:row>
      <xdr:rowOff>57949</xdr:rowOff>
    </xdr:from>
    <xdr:to>
      <xdr:col>6</xdr:col>
      <xdr:colOff>391320</xdr:colOff>
      <xdr:row>264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268</xdr:row>
      <xdr:rowOff>28577</xdr:rowOff>
    </xdr:from>
    <xdr:to>
      <xdr:col>6</xdr:col>
      <xdr:colOff>200027</xdr:colOff>
      <xdr:row>271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263</xdr:row>
      <xdr:rowOff>104775</xdr:rowOff>
    </xdr:from>
    <xdr:to>
      <xdr:col>4</xdr:col>
      <xdr:colOff>533404</xdr:colOff>
      <xdr:row>265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263</xdr:row>
      <xdr:rowOff>57949</xdr:rowOff>
    </xdr:from>
    <xdr:to>
      <xdr:col>6</xdr:col>
      <xdr:colOff>391320</xdr:colOff>
      <xdr:row>264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268</xdr:row>
      <xdr:rowOff>28577</xdr:rowOff>
    </xdr:from>
    <xdr:to>
      <xdr:col>6</xdr:col>
      <xdr:colOff>200027</xdr:colOff>
      <xdr:row>271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2229</xdr:row>
      <xdr:rowOff>85727</xdr:rowOff>
    </xdr:from>
    <xdr:to>
      <xdr:col>6</xdr:col>
      <xdr:colOff>504829</xdr:colOff>
      <xdr:row>2231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2229</xdr:row>
      <xdr:rowOff>85727</xdr:rowOff>
    </xdr:from>
    <xdr:to>
      <xdr:col>6</xdr:col>
      <xdr:colOff>504829</xdr:colOff>
      <xdr:row>2231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333375</xdr:colOff>
      <xdr:row>43</xdr:row>
      <xdr:rowOff>66675</xdr:rowOff>
    </xdr:from>
    <xdr:to>
      <xdr:col>173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172</xdr:col>
      <xdr:colOff>333375</xdr:colOff>
      <xdr:row>43</xdr:row>
      <xdr:rowOff>66675</xdr:rowOff>
    </xdr:from>
    <xdr:to>
      <xdr:col>173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03" t="s">
        <v>111</v>
      </c>
      <c r="B1" s="2203"/>
      <c r="C1" s="2203"/>
      <c r="D1" s="2203"/>
      <c r="E1" s="2203"/>
      <c r="F1" s="2203"/>
      <c r="G1" s="21">
        <v>1</v>
      </c>
      <c r="H1" s="2203" t="str">
        <f>A1</f>
        <v>ESTADO DE CUENTA POR CLIENTE</v>
      </c>
      <c r="I1" s="2203"/>
      <c r="J1" s="2203"/>
      <c r="K1" s="2203"/>
      <c r="L1" s="2203"/>
      <c r="M1" s="2203"/>
      <c r="N1" s="21">
        <f>G1+1</f>
        <v>2</v>
      </c>
      <c r="O1" s="2203" t="str">
        <f>H1</f>
        <v>ESTADO DE CUENTA POR CLIENTE</v>
      </c>
      <c r="P1" s="2203"/>
      <c r="Q1" s="2203"/>
      <c r="R1" s="2203"/>
      <c r="S1" s="2203"/>
      <c r="T1" s="2203"/>
      <c r="U1" s="21">
        <f>N1+1</f>
        <v>3</v>
      </c>
      <c r="V1" s="2203" t="str">
        <f>H1</f>
        <v>ESTADO DE CUENTA POR CLIENTE</v>
      </c>
      <c r="W1" s="2203"/>
      <c r="X1" s="2203"/>
      <c r="Y1" s="2203"/>
      <c r="Z1" s="2203"/>
      <c r="AA1" s="2203"/>
      <c r="AB1" s="21">
        <f>U1+1</f>
        <v>4</v>
      </c>
      <c r="AC1" s="2203" t="str">
        <f>H1</f>
        <v>ESTADO DE CUENTA POR CLIENTE</v>
      </c>
      <c r="AD1" s="2203"/>
      <c r="AE1" s="2203"/>
      <c r="AF1" s="2203"/>
      <c r="AG1" s="2203"/>
      <c r="AH1" s="2203"/>
      <c r="AI1" s="21">
        <f>AB1+1</f>
        <v>5</v>
      </c>
      <c r="AJ1" s="2203" t="str">
        <f>O1</f>
        <v>ESTADO DE CUENTA POR CLIENTE</v>
      </c>
      <c r="AK1" s="2203"/>
      <c r="AL1" s="2203"/>
      <c r="AM1" s="2203"/>
      <c r="AN1" s="2203"/>
      <c r="AO1" s="2203"/>
      <c r="AP1" s="21">
        <f>AI1+1</f>
        <v>6</v>
      </c>
      <c r="AQ1" s="2203" t="str">
        <f>V1</f>
        <v>ESTADO DE CUENTA POR CLIENTE</v>
      </c>
      <c r="AR1" s="2203"/>
      <c r="AS1" s="2203"/>
      <c r="AT1" s="2203"/>
      <c r="AU1" s="2203"/>
      <c r="AV1" s="2203"/>
      <c r="AW1" s="21">
        <f>AP1+1</f>
        <v>7</v>
      </c>
      <c r="AX1" s="2203" t="str">
        <f>V1</f>
        <v>ESTADO DE CUENTA POR CLIENTE</v>
      </c>
      <c r="AY1" s="2203"/>
      <c r="AZ1" s="2203"/>
      <c r="BA1" s="2203"/>
      <c r="BB1" s="2203"/>
      <c r="BC1" s="2203"/>
      <c r="BD1" s="21">
        <f>AW1+1</f>
        <v>8</v>
      </c>
      <c r="BE1" s="2203" t="str">
        <f>V1</f>
        <v>ESTADO DE CUENTA POR CLIENTE</v>
      </c>
      <c r="BF1" s="2203"/>
      <c r="BG1" s="2203"/>
      <c r="BH1" s="2203"/>
      <c r="BI1" s="2203"/>
      <c r="BJ1" s="2203"/>
      <c r="BK1" s="21">
        <f>BD1+1</f>
        <v>9</v>
      </c>
      <c r="BL1" s="2203" t="str">
        <f>AC1</f>
        <v>ESTADO DE CUENTA POR CLIENTE</v>
      </c>
      <c r="BM1" s="2203"/>
      <c r="BN1" s="2203"/>
      <c r="BO1" s="2203"/>
      <c r="BP1" s="2203"/>
      <c r="BQ1" s="2203"/>
      <c r="BR1" s="21">
        <f>BK1+1</f>
        <v>10</v>
      </c>
      <c r="BS1" s="2203" t="str">
        <f>BE1</f>
        <v>ESTADO DE CUENTA POR CLIENTE</v>
      </c>
      <c r="BT1" s="2203"/>
      <c r="BU1" s="2203"/>
      <c r="BV1" s="2203"/>
      <c r="BW1" s="2203"/>
      <c r="BX1" s="2203"/>
      <c r="BY1" s="21">
        <f>BR1+1</f>
        <v>11</v>
      </c>
      <c r="BZ1" s="2203" t="str">
        <f>BL1</f>
        <v>ESTADO DE CUENTA POR CLIENTE</v>
      </c>
      <c r="CA1" s="2203"/>
      <c r="CB1" s="2203"/>
      <c r="CC1" s="2203"/>
      <c r="CD1" s="2203"/>
      <c r="CE1" s="2203"/>
      <c r="CF1" s="21">
        <f>BY1+1</f>
        <v>12</v>
      </c>
      <c r="CG1" s="2203" t="str">
        <f>BS1</f>
        <v>ESTADO DE CUENTA POR CLIENTE</v>
      </c>
      <c r="CH1" s="2203"/>
      <c r="CI1" s="2203"/>
      <c r="CJ1" s="2203"/>
      <c r="CK1" s="2203"/>
      <c r="CL1" s="2203"/>
      <c r="CM1" s="21">
        <f>CF1+1</f>
        <v>13</v>
      </c>
      <c r="CN1" s="2203" t="str">
        <f>BZ1</f>
        <v>ESTADO DE CUENTA POR CLIENTE</v>
      </c>
      <c r="CO1" s="2203"/>
      <c r="CP1" s="2203"/>
      <c r="CQ1" s="2203"/>
      <c r="CR1" s="2203"/>
      <c r="CS1" s="2203"/>
      <c r="CT1" s="21">
        <f>CM1+1</f>
        <v>14</v>
      </c>
      <c r="CU1" s="2203" t="s">
        <v>59</v>
      </c>
      <c r="CV1" s="2203"/>
      <c r="CW1" s="2203"/>
      <c r="CX1" s="2203"/>
      <c r="CY1" s="2203"/>
      <c r="CZ1" s="2203"/>
      <c r="DA1" s="21">
        <f>CT1+1</f>
        <v>15</v>
      </c>
      <c r="DB1" s="2203" t="s">
        <v>59</v>
      </c>
      <c r="DC1" s="2203"/>
      <c r="DD1" s="2203"/>
      <c r="DE1" s="2203"/>
      <c r="DF1" s="2203"/>
      <c r="DG1" s="2203"/>
      <c r="DH1" s="21">
        <f>DA1+1</f>
        <v>16</v>
      </c>
      <c r="DI1" s="2203" t="s">
        <v>59</v>
      </c>
      <c r="DJ1" s="2203"/>
      <c r="DK1" s="2203"/>
      <c r="DL1" s="2203"/>
      <c r="DM1" s="2203"/>
      <c r="DN1" s="2203"/>
      <c r="DO1" s="21">
        <f>DH1+1</f>
        <v>17</v>
      </c>
      <c r="DP1" s="2203" t="s">
        <v>59</v>
      </c>
      <c r="DQ1" s="2203"/>
      <c r="DR1" s="2203"/>
      <c r="DS1" s="2203"/>
      <c r="DT1" s="2203"/>
      <c r="DU1" s="2203"/>
      <c r="DV1" s="21">
        <f>DO1+1</f>
        <v>18</v>
      </c>
      <c r="DW1" s="2203" t="s">
        <v>59</v>
      </c>
      <c r="DX1" s="2203"/>
      <c r="DY1" s="2203"/>
      <c r="DZ1" s="2203"/>
      <c r="EA1" s="2203"/>
      <c r="EB1" s="2203"/>
      <c r="EC1" s="21">
        <f>DV1+1</f>
        <v>19</v>
      </c>
      <c r="ED1" s="2203" t="s">
        <v>59</v>
      </c>
      <c r="EE1" s="2203"/>
      <c r="EF1" s="2203"/>
      <c r="EG1" s="2203"/>
      <c r="EH1" s="2203"/>
      <c r="EI1" s="2203"/>
      <c r="EJ1" s="21">
        <f>DV1+1</f>
        <v>19</v>
      </c>
      <c r="EK1" s="2203" t="s">
        <v>59</v>
      </c>
      <c r="EL1" s="2203"/>
      <c r="EM1" s="2203"/>
      <c r="EN1" s="2203"/>
      <c r="EO1" s="2203"/>
      <c r="EP1" s="2203"/>
      <c r="EQ1" s="21">
        <f>EJ1+1</f>
        <v>20</v>
      </c>
      <c r="ER1" s="2203" t="s">
        <v>59</v>
      </c>
      <c r="ES1" s="2203"/>
      <c r="ET1" s="2203"/>
      <c r="EU1" s="2203"/>
      <c r="EV1" s="2203"/>
      <c r="EW1" s="2203"/>
      <c r="EX1" s="21">
        <f>EQ1+1</f>
        <v>21</v>
      </c>
      <c r="EY1" s="2203" t="s">
        <v>59</v>
      </c>
      <c r="EZ1" s="2203"/>
      <c r="FA1" s="2203"/>
      <c r="FB1" s="2203"/>
      <c r="FC1" s="2203"/>
      <c r="FD1" s="2203"/>
      <c r="FE1" s="21">
        <f>EX1+1</f>
        <v>22</v>
      </c>
      <c r="FF1" s="2203" t="s">
        <v>59</v>
      </c>
      <c r="FG1" s="2203"/>
      <c r="FH1" s="2203"/>
      <c r="FI1" s="2203"/>
      <c r="FJ1" s="2203"/>
      <c r="FK1" s="2203"/>
      <c r="FL1" s="21">
        <f>FE1+1</f>
        <v>23</v>
      </c>
      <c r="FM1" s="2203" t="s">
        <v>59</v>
      </c>
      <c r="FN1" s="2203"/>
      <c r="FO1" s="2203"/>
      <c r="FP1" s="2203"/>
      <c r="FQ1" s="2203"/>
      <c r="FR1" s="2203"/>
      <c r="FS1" s="21">
        <f>FL1+1</f>
        <v>24</v>
      </c>
      <c r="FT1" s="2203" t="s">
        <v>59</v>
      </c>
      <c r="FU1" s="2203"/>
      <c r="FV1" s="2203"/>
      <c r="FW1" s="2203"/>
      <c r="FX1" s="2203"/>
      <c r="FY1" s="2203"/>
      <c r="FZ1" s="21">
        <f>FS1+1</f>
        <v>25</v>
      </c>
      <c r="GA1" s="2203" t="s">
        <v>59</v>
      </c>
      <c r="GB1" s="2203"/>
      <c r="GC1" s="2203"/>
      <c r="GD1" s="2203"/>
      <c r="GE1" s="2203"/>
      <c r="GF1" s="2203"/>
      <c r="GG1" s="21">
        <f>FZ1+1</f>
        <v>26</v>
      </c>
      <c r="GH1" s="2203" t="s">
        <v>59</v>
      </c>
      <c r="GI1" s="2203"/>
      <c r="GJ1" s="2203"/>
      <c r="GK1" s="2203"/>
      <c r="GL1" s="2203"/>
      <c r="GM1" s="2203"/>
      <c r="GN1" s="21">
        <f>GG1+1</f>
        <v>27</v>
      </c>
      <c r="GO1" s="2203" t="s">
        <v>59</v>
      </c>
      <c r="GP1" s="2203"/>
      <c r="GQ1" s="2203"/>
      <c r="GR1" s="2203"/>
      <c r="GS1" s="2203"/>
      <c r="GT1" s="2203"/>
      <c r="GU1" s="21">
        <f>GN1+1</f>
        <v>28</v>
      </c>
      <c r="GV1" s="2203" t="s">
        <v>59</v>
      </c>
      <c r="GW1" s="2203"/>
      <c r="GX1" s="2203"/>
      <c r="GY1" s="2203"/>
      <c r="GZ1" s="2203"/>
      <c r="HA1" s="2203"/>
      <c r="HB1" s="21">
        <f>GU1+1</f>
        <v>29</v>
      </c>
      <c r="HC1" s="2203" t="s">
        <v>59</v>
      </c>
      <c r="HD1" s="2203"/>
      <c r="HE1" s="2203"/>
      <c r="HF1" s="2203"/>
      <c r="HG1" s="2203"/>
      <c r="HH1" s="2203"/>
      <c r="HI1" s="21">
        <f>HB1+1</f>
        <v>30</v>
      </c>
      <c r="HJ1" s="2203" t="s">
        <v>59</v>
      </c>
      <c r="HK1" s="2203"/>
      <c r="HL1" s="2203"/>
      <c r="HM1" s="2203"/>
      <c r="HN1" s="2203"/>
      <c r="HO1" s="2203"/>
      <c r="HP1" s="21">
        <f>HI1+1</f>
        <v>31</v>
      </c>
      <c r="HQ1" s="2203" t="s">
        <v>59</v>
      </c>
      <c r="HR1" s="2203"/>
      <c r="HS1" s="2203"/>
      <c r="HT1" s="2203"/>
      <c r="HU1" s="2203"/>
      <c r="HV1" s="2203"/>
      <c r="HW1" s="21">
        <f>HP1+1</f>
        <v>32</v>
      </c>
      <c r="HX1" s="2203" t="s">
        <v>59</v>
      </c>
      <c r="HY1" s="2203"/>
      <c r="HZ1" s="2203"/>
      <c r="IA1" s="2203"/>
      <c r="IB1" s="2203"/>
      <c r="IC1" s="2203"/>
      <c r="ID1" s="21">
        <f>HW1+1</f>
        <v>33</v>
      </c>
      <c r="IE1" s="2203" t="s">
        <v>59</v>
      </c>
      <c r="IF1" s="2203"/>
      <c r="IG1" s="2203"/>
      <c r="IH1" s="2203"/>
      <c r="II1" s="2203"/>
      <c r="IJ1" s="2203"/>
      <c r="IK1" s="21">
        <f>ID1+1</f>
        <v>34</v>
      </c>
      <c r="IL1" s="2203" t="s">
        <v>59</v>
      </c>
      <c r="IM1" s="2203"/>
      <c r="IN1" s="2203"/>
      <c r="IO1" s="2203"/>
      <c r="IP1" s="2203"/>
      <c r="IQ1" s="2203"/>
      <c r="IR1" s="21">
        <f>IK1+1</f>
        <v>35</v>
      </c>
      <c r="IS1" s="2203" t="s">
        <v>59</v>
      </c>
      <c r="IT1" s="2203"/>
      <c r="IU1" s="2203"/>
      <c r="IV1" s="2203"/>
      <c r="IW1" s="2203"/>
      <c r="IX1" s="2203"/>
      <c r="IY1" s="21">
        <f>IR1+1</f>
        <v>36</v>
      </c>
      <c r="IZ1" s="2203" t="s">
        <v>59</v>
      </c>
      <c r="JA1" s="2203"/>
      <c r="JB1" s="2203"/>
      <c r="JC1" s="2203"/>
      <c r="JD1" s="2203"/>
      <c r="JE1" s="2203"/>
      <c r="JF1" s="21">
        <f>IY1+1</f>
        <v>37</v>
      </c>
      <c r="JG1" s="2203" t="s">
        <v>59</v>
      </c>
      <c r="JH1" s="2203"/>
      <c r="JI1" s="2203"/>
      <c r="JJ1" s="2203"/>
      <c r="JK1" s="2203"/>
      <c r="JL1" s="2203"/>
      <c r="JM1" s="21">
        <f>JF1+1</f>
        <v>38</v>
      </c>
      <c r="JN1" s="2203" t="s">
        <v>59</v>
      </c>
      <c r="JO1" s="2203"/>
      <c r="JP1" s="2203"/>
      <c r="JQ1" s="2203"/>
      <c r="JR1" s="2203"/>
      <c r="JS1" s="2203"/>
      <c r="JT1" s="21">
        <f>JM1+1</f>
        <v>39</v>
      </c>
      <c r="JU1" s="2203" t="s">
        <v>59</v>
      </c>
      <c r="JV1" s="2203"/>
      <c r="JW1" s="2203"/>
      <c r="JX1" s="2203"/>
      <c r="JY1" s="2203"/>
      <c r="JZ1" s="2203"/>
      <c r="KA1" s="21">
        <f>JT1+1</f>
        <v>40</v>
      </c>
      <c r="KB1" s="2203" t="s">
        <v>59</v>
      </c>
      <c r="KC1" s="2203"/>
      <c r="KD1" s="2203"/>
      <c r="KE1" s="2203"/>
      <c r="KF1" s="2203"/>
      <c r="KG1" s="2203"/>
      <c r="KH1" s="21">
        <f>KA1+1</f>
        <v>41</v>
      </c>
      <c r="KI1" s="2203" t="s">
        <v>59</v>
      </c>
      <c r="KJ1" s="2203"/>
      <c r="KK1" s="2203"/>
      <c r="KL1" s="2203"/>
      <c r="KM1" s="2203"/>
      <c r="KN1" s="2203"/>
      <c r="KO1" s="21">
        <f>KH1+1</f>
        <v>42</v>
      </c>
      <c r="KP1" s="2203" t="s">
        <v>59</v>
      </c>
      <c r="KQ1" s="2203"/>
      <c r="KR1" s="2203"/>
      <c r="KS1" s="2203"/>
      <c r="KT1" s="2203"/>
      <c r="KU1" s="2203"/>
      <c r="KV1" s="21">
        <f>KO1+1</f>
        <v>43</v>
      </c>
      <c r="KW1" s="2203" t="s">
        <v>59</v>
      </c>
      <c r="KX1" s="2203"/>
      <c r="KY1" s="2203"/>
      <c r="KZ1" s="2203"/>
      <c r="LA1" s="2203"/>
      <c r="LB1" s="2203"/>
      <c r="LC1" s="21">
        <f>KV1+1</f>
        <v>44</v>
      </c>
      <c r="LD1" s="2203" t="s">
        <v>59</v>
      </c>
      <c r="LE1" s="2203"/>
      <c r="LF1" s="2203"/>
      <c r="LG1" s="2203"/>
      <c r="LH1" s="2203"/>
      <c r="LI1" s="2203"/>
      <c r="LJ1" s="21">
        <f>LC1+1</f>
        <v>45</v>
      </c>
      <c r="LK1" s="2203" t="s">
        <v>59</v>
      </c>
      <c r="LL1" s="2203"/>
      <c r="LM1" s="2203"/>
      <c r="LN1" s="2203"/>
      <c r="LO1" s="2203"/>
      <c r="LP1" s="2203"/>
      <c r="LQ1" s="21">
        <f>LJ1+1</f>
        <v>46</v>
      </c>
      <c r="LR1" s="2203" t="s">
        <v>59</v>
      </c>
      <c r="LS1" s="2203"/>
      <c r="LT1" s="2203"/>
      <c r="LU1" s="2203"/>
      <c r="LV1" s="2203"/>
      <c r="LW1" s="2203"/>
      <c r="LX1" s="21">
        <f>LQ1+1</f>
        <v>47</v>
      </c>
      <c r="LY1" s="2203" t="s">
        <v>59</v>
      </c>
      <c r="LZ1" s="2203"/>
      <c r="MA1" s="2203"/>
      <c r="MB1" s="2203"/>
      <c r="MC1" s="2203"/>
      <c r="MD1" s="2203"/>
      <c r="ME1" s="21">
        <f>LX1+1</f>
        <v>48</v>
      </c>
      <c r="MF1" s="2203" t="s">
        <v>59</v>
      </c>
      <c r="MG1" s="2203"/>
      <c r="MH1" s="2203"/>
      <c r="MI1" s="2203"/>
      <c r="MJ1" s="2203"/>
      <c r="MK1" s="2203"/>
      <c r="MM1" s="2203" t="s">
        <v>59</v>
      </c>
      <c r="MN1" s="2203"/>
      <c r="MO1" s="2203"/>
      <c r="MP1" s="2203"/>
      <c r="MQ1" s="2203"/>
      <c r="MR1" s="2203"/>
      <c r="MT1" s="2203" t="s">
        <v>59</v>
      </c>
      <c r="MU1" s="2203"/>
      <c r="MV1" s="2203"/>
      <c r="MW1" s="2203"/>
      <c r="MX1" s="2203"/>
      <c r="MY1" s="2203"/>
      <c r="NA1" s="2203" t="s">
        <v>59</v>
      </c>
      <c r="NB1" s="2203"/>
      <c r="NC1" s="2203"/>
      <c r="ND1" s="2203"/>
      <c r="NE1" s="2203"/>
      <c r="NF1" s="2203"/>
      <c r="NH1" s="2203" t="s">
        <v>59</v>
      </c>
      <c r="NI1" s="2203"/>
      <c r="NJ1" s="2203"/>
      <c r="NK1" s="2203"/>
      <c r="NL1" s="2203"/>
      <c r="NM1" s="2203"/>
      <c r="NO1" s="2203" t="s">
        <v>59</v>
      </c>
      <c r="NP1" s="2203"/>
      <c r="NQ1" s="2203"/>
      <c r="NR1" s="2203"/>
      <c r="NS1" s="2203"/>
      <c r="NT1" s="2203"/>
      <c r="NV1" s="2203" t="s">
        <v>59</v>
      </c>
      <c r="NW1" s="2203"/>
      <c r="NX1" s="2203"/>
      <c r="NY1" s="2203"/>
      <c r="NZ1" s="2203"/>
      <c r="OA1" s="2203"/>
      <c r="OC1" s="2203" t="s">
        <v>59</v>
      </c>
      <c r="OD1" s="2203"/>
      <c r="OE1" s="2203"/>
      <c r="OF1" s="2203"/>
      <c r="OG1" s="2203"/>
      <c r="OH1" s="2203"/>
      <c r="OJ1" s="2203" t="s">
        <v>59</v>
      </c>
      <c r="OK1" s="2203"/>
      <c r="OL1" s="2203"/>
      <c r="OM1" s="2203"/>
      <c r="ON1" s="2203"/>
      <c r="OO1" s="2203"/>
      <c r="OQ1" s="2203" t="s">
        <v>59</v>
      </c>
      <c r="OR1" s="2203"/>
      <c r="OS1" s="2203"/>
      <c r="OT1" s="2203"/>
      <c r="OU1" s="2203"/>
      <c r="OV1" s="2203"/>
      <c r="OX1" s="2203" t="s">
        <v>59</v>
      </c>
      <c r="OY1" s="2203"/>
      <c r="OZ1" s="2203"/>
      <c r="PA1" s="2203"/>
      <c r="PB1" s="2203"/>
      <c r="PC1" s="2203"/>
      <c r="PE1" s="2203" t="s">
        <v>59</v>
      </c>
      <c r="PF1" s="2203"/>
      <c r="PG1" s="2203"/>
      <c r="PH1" s="2203"/>
      <c r="PI1" s="2203"/>
      <c r="PJ1" s="2203"/>
      <c r="PL1" s="2203" t="s">
        <v>59</v>
      </c>
      <c r="PM1" s="2203"/>
      <c r="PN1" s="2203"/>
      <c r="PO1" s="2203"/>
      <c r="PP1" s="2203"/>
      <c r="PQ1" s="2203"/>
      <c r="PS1" s="2203" t="s">
        <v>59</v>
      </c>
      <c r="PT1" s="2203"/>
      <c r="PU1" s="2203"/>
      <c r="PV1" s="2203"/>
      <c r="PW1" s="2203"/>
      <c r="PX1" s="2203"/>
      <c r="PZ1" s="2203" t="s">
        <v>59</v>
      </c>
      <c r="QA1" s="2203"/>
      <c r="QB1" s="2203"/>
      <c r="QC1" s="2203"/>
      <c r="QD1" s="2203"/>
      <c r="QE1" s="2203"/>
      <c r="QG1" s="2203" t="s">
        <v>59</v>
      </c>
      <c r="QH1" s="2203"/>
      <c r="QI1" s="2203"/>
      <c r="QJ1" s="2203"/>
      <c r="QK1" s="2203"/>
      <c r="QL1" s="2203"/>
      <c r="QN1" s="2203" t="s">
        <v>59</v>
      </c>
      <c r="QO1" s="2203"/>
      <c r="QP1" s="2203"/>
      <c r="QQ1" s="2203"/>
      <c r="QR1" s="2203"/>
      <c r="QS1" s="2203"/>
      <c r="QU1" s="2203" t="s">
        <v>59</v>
      </c>
      <c r="QV1" s="2203"/>
      <c r="QW1" s="2203"/>
      <c r="QX1" s="2203"/>
      <c r="QY1" s="2203"/>
      <c r="QZ1" s="2203"/>
      <c r="RB1" s="2203" t="s">
        <v>59</v>
      </c>
      <c r="RC1" s="2203"/>
      <c r="RD1" s="2203"/>
      <c r="RE1" s="2203"/>
      <c r="RF1" s="2203"/>
      <c r="RG1" s="2203"/>
      <c r="RI1" s="2203" t="s">
        <v>59</v>
      </c>
      <c r="RJ1" s="2203"/>
      <c r="RK1" s="2203"/>
      <c r="RL1" s="2203"/>
      <c r="RM1" s="2203"/>
      <c r="RN1" s="2203"/>
      <c r="RP1" s="2203" t="s">
        <v>59</v>
      </c>
      <c r="RQ1" s="2203"/>
      <c r="RR1" s="2203"/>
      <c r="RS1" s="2203"/>
      <c r="RT1" s="2203"/>
      <c r="RU1" s="2203"/>
      <c r="RW1" s="2203" t="s">
        <v>59</v>
      </c>
      <c r="RX1" s="2203"/>
      <c r="RY1" s="2203"/>
      <c r="RZ1" s="2203"/>
      <c r="SA1" s="2203"/>
      <c r="SB1" s="2203"/>
      <c r="SD1" s="2203" t="s">
        <v>59</v>
      </c>
      <c r="SE1" s="2203"/>
      <c r="SF1" s="2203"/>
      <c r="SG1" s="2203"/>
      <c r="SH1" s="2203"/>
      <c r="SI1" s="2203"/>
      <c r="SK1" s="2203" t="s">
        <v>59</v>
      </c>
      <c r="SL1" s="2203"/>
      <c r="SM1" s="2203"/>
      <c r="SN1" s="2203"/>
      <c r="SO1" s="2203"/>
      <c r="SP1" s="2203"/>
      <c r="SR1" s="2203" t="s">
        <v>59</v>
      </c>
      <c r="SS1" s="2203"/>
      <c r="ST1" s="2203"/>
      <c r="SU1" s="2203"/>
      <c r="SV1" s="2203"/>
      <c r="SW1" s="2203"/>
      <c r="SY1" s="2203" t="s">
        <v>59</v>
      </c>
      <c r="SZ1" s="2203"/>
      <c r="TA1" s="2203"/>
      <c r="TB1" s="2203"/>
      <c r="TC1" s="2203"/>
      <c r="TD1" s="2203"/>
      <c r="TF1" s="2203" t="s">
        <v>59</v>
      </c>
      <c r="TG1" s="2203"/>
      <c r="TH1" s="2203"/>
      <c r="TI1" s="2203"/>
      <c r="TJ1" s="2203"/>
      <c r="TK1" s="2203"/>
      <c r="TM1" s="2203" t="s">
        <v>59</v>
      </c>
      <c r="TN1" s="2203"/>
      <c r="TO1" s="2203"/>
      <c r="TP1" s="2203"/>
      <c r="TQ1" s="2203"/>
      <c r="TR1" s="2203"/>
      <c r="TT1" s="2203" t="s">
        <v>59</v>
      </c>
      <c r="TU1" s="2203"/>
      <c r="TV1" s="2203"/>
      <c r="TW1" s="2203"/>
      <c r="TX1" s="2203"/>
      <c r="TY1" s="2203"/>
      <c r="UA1" s="2203" t="s">
        <v>59</v>
      </c>
      <c r="UB1" s="2203"/>
      <c r="UC1" s="2203"/>
      <c r="UD1" s="2203"/>
      <c r="UE1" s="2203"/>
      <c r="UF1" s="2203"/>
      <c r="UH1" s="2203" t="s">
        <v>59</v>
      </c>
      <c r="UI1" s="2203"/>
      <c r="UJ1" s="2203"/>
      <c r="UK1" s="2203"/>
      <c r="UL1" s="2203"/>
      <c r="UM1" s="2203"/>
      <c r="UO1" s="2203" t="s">
        <v>59</v>
      </c>
      <c r="UP1" s="2203"/>
      <c r="UQ1" s="2203"/>
      <c r="UR1" s="2203"/>
      <c r="US1" s="2203"/>
      <c r="UT1" s="2203"/>
      <c r="UV1" s="2203" t="s">
        <v>59</v>
      </c>
      <c r="UW1" s="2203"/>
      <c r="UX1" s="2203"/>
      <c r="UY1" s="2203"/>
      <c r="UZ1" s="2203"/>
      <c r="VA1" s="2203"/>
      <c r="VB1" s="21">
        <f>UU2+1</f>
        <v>77</v>
      </c>
      <c r="VC1" s="2203" t="s">
        <v>59</v>
      </c>
      <c r="VD1" s="2203"/>
      <c r="VE1" s="2203"/>
      <c r="VF1" s="2203"/>
      <c r="VG1" s="2203"/>
      <c r="VH1" s="2203"/>
      <c r="VI1" s="21">
        <f>VB1+1</f>
        <v>78</v>
      </c>
      <c r="VJ1" s="2203" t="s">
        <v>59</v>
      </c>
      <c r="VK1" s="2203"/>
      <c r="VL1" s="2203"/>
      <c r="VM1" s="2203"/>
      <c r="VN1" s="2203"/>
      <c r="VO1" s="2203"/>
      <c r="VP1" s="21">
        <f>VI1+1</f>
        <v>79</v>
      </c>
      <c r="VQ1" s="2203" t="s">
        <v>59</v>
      </c>
      <c r="VR1" s="2203"/>
      <c r="VS1" s="2203"/>
      <c r="VT1" s="2203"/>
      <c r="VU1" s="2203"/>
      <c r="VV1" s="2203"/>
      <c r="VW1" s="21">
        <f>VP1+1</f>
        <v>80</v>
      </c>
      <c r="VX1" s="2203" t="s">
        <v>59</v>
      </c>
      <c r="VY1" s="2203"/>
      <c r="VZ1" s="2203"/>
      <c r="WA1" s="2203"/>
      <c r="WB1" s="2203"/>
      <c r="WC1" s="2203"/>
      <c r="WD1" s="117"/>
      <c r="WE1" s="2203" t="s">
        <v>59</v>
      </c>
      <c r="WF1" s="2203"/>
      <c r="WG1" s="2203"/>
      <c r="WH1" s="2203"/>
      <c r="WI1" s="2203"/>
      <c r="WJ1" s="2203"/>
      <c r="WL1" s="2203" t="s">
        <v>59</v>
      </c>
      <c r="WM1" s="2203"/>
      <c r="WN1" s="2203"/>
      <c r="WO1" s="2203"/>
      <c r="WP1" s="2203"/>
      <c r="WQ1" s="2203"/>
      <c r="WS1" s="2203" t="s">
        <v>59</v>
      </c>
      <c r="WT1" s="2203"/>
      <c r="WU1" s="2203"/>
      <c r="WV1" s="2203"/>
      <c r="WW1" s="2203"/>
      <c r="WX1" s="2203"/>
      <c r="WZ1" s="2203" t="s">
        <v>59</v>
      </c>
      <c r="XA1" s="2203"/>
      <c r="XB1" s="2203"/>
      <c r="XC1" s="2203"/>
      <c r="XD1" s="2203"/>
      <c r="XE1" s="2203"/>
      <c r="XG1" s="2203" t="s">
        <v>59</v>
      </c>
      <c r="XH1" s="2203"/>
      <c r="XI1" s="2203"/>
      <c r="XJ1" s="2203"/>
      <c r="XK1" s="2203"/>
      <c r="XL1" s="2203"/>
      <c r="XN1" s="2203" t="s">
        <v>59</v>
      </c>
      <c r="XO1" s="2203"/>
      <c r="XP1" s="2203"/>
      <c r="XQ1" s="2203"/>
      <c r="XR1" s="2203"/>
      <c r="XS1" s="2203"/>
      <c r="XU1" s="2203" t="s">
        <v>59</v>
      </c>
      <c r="XV1" s="2203"/>
      <c r="XW1" s="2203"/>
      <c r="XX1" s="2203"/>
      <c r="XY1" s="2203"/>
      <c r="XZ1" s="2203"/>
      <c r="YB1" s="2203" t="s">
        <v>59</v>
      </c>
      <c r="YC1" s="2203"/>
      <c r="YD1" s="2203"/>
      <c r="YE1" s="2203"/>
      <c r="YF1" s="2203"/>
      <c r="YG1" s="2203"/>
      <c r="YI1" s="2203" t="s">
        <v>59</v>
      </c>
      <c r="YJ1" s="2203"/>
      <c r="YK1" s="2203"/>
      <c r="YL1" s="2203"/>
      <c r="YM1" s="2203"/>
      <c r="YN1" s="2203"/>
      <c r="YP1" s="2203" t="s">
        <v>59</v>
      </c>
      <c r="YQ1" s="2203"/>
      <c r="YR1" s="2203"/>
      <c r="YS1" s="2203"/>
      <c r="YT1" s="2203"/>
      <c r="YU1" s="2203"/>
      <c r="YW1" s="2203" t="s">
        <v>59</v>
      </c>
      <c r="YX1" s="2203"/>
      <c r="YY1" s="2203"/>
      <c r="YZ1" s="2203"/>
      <c r="ZA1" s="2203"/>
      <c r="ZB1" s="2203"/>
      <c r="ZD1" s="2203" t="s">
        <v>59</v>
      </c>
      <c r="ZE1" s="2203"/>
      <c r="ZF1" s="2203"/>
      <c r="ZG1" s="2203"/>
      <c r="ZH1" s="2203"/>
      <c r="ZI1" s="2203"/>
      <c r="ZK1" s="2203" t="s">
        <v>59</v>
      </c>
      <c r="ZL1" s="2203"/>
      <c r="ZM1" s="2203"/>
      <c r="ZN1" s="2203"/>
      <c r="ZO1" s="2203"/>
      <c r="ZP1" s="2203"/>
      <c r="ZR1" s="2203" t="s">
        <v>59</v>
      </c>
      <c r="ZS1" s="2203"/>
      <c r="ZT1" s="2203"/>
      <c r="ZU1" s="2203"/>
      <c r="ZV1" s="2203"/>
      <c r="ZW1" s="2203"/>
      <c r="ZY1" s="2203" t="s">
        <v>59</v>
      </c>
      <c r="ZZ1" s="2203"/>
      <c r="AAA1" s="2203"/>
      <c r="AAB1" s="2203"/>
      <c r="AAC1" s="2203"/>
      <c r="AAD1" s="2203"/>
      <c r="AAF1" s="2203" t="s">
        <v>59</v>
      </c>
      <c r="AAG1" s="2203"/>
      <c r="AAH1" s="2203"/>
      <c r="AAI1" s="2203"/>
      <c r="AAJ1" s="2203"/>
      <c r="AAK1" s="2203"/>
      <c r="AAM1" s="2203" t="s">
        <v>59</v>
      </c>
      <c r="AAN1" s="2203"/>
      <c r="AAO1" s="2203"/>
      <c r="AAP1" s="2203"/>
      <c r="AAQ1" s="2203"/>
      <c r="AAR1" s="2203"/>
      <c r="AAT1" s="2203" t="s">
        <v>59</v>
      </c>
      <c r="AAU1" s="2203"/>
      <c r="AAV1" s="2203"/>
      <c r="AAW1" s="2203"/>
      <c r="AAX1" s="2203"/>
      <c r="AAY1" s="2203"/>
      <c r="ABA1" s="2203" t="s">
        <v>59</v>
      </c>
      <c r="ABB1" s="2203"/>
      <c r="ABC1" s="2203"/>
      <c r="ABD1" s="2203"/>
      <c r="ABE1" s="2203"/>
      <c r="ABF1" s="2203"/>
      <c r="ABH1" s="2203" t="s">
        <v>59</v>
      </c>
      <c r="ABI1" s="2203"/>
      <c r="ABJ1" s="2203"/>
      <c r="ABK1" s="2203"/>
      <c r="ABL1" s="2203"/>
      <c r="ABM1" s="2203"/>
      <c r="ABO1" s="2203" t="s">
        <v>59</v>
      </c>
      <c r="ABP1" s="2203"/>
      <c r="ABQ1" s="2203"/>
      <c r="ABR1" s="2203"/>
      <c r="ABS1" s="2203"/>
      <c r="ABT1" s="2203"/>
      <c r="ABV1" s="2203" t="s">
        <v>59</v>
      </c>
      <c r="ABW1" s="2203"/>
      <c r="ABX1" s="2203"/>
      <c r="ABY1" s="2203"/>
      <c r="ABZ1" s="2203"/>
      <c r="ACA1" s="2203"/>
      <c r="ACC1" s="2203" t="s">
        <v>59</v>
      </c>
      <c r="ACD1" s="2203"/>
      <c r="ACE1" s="2203"/>
      <c r="ACF1" s="2203"/>
      <c r="ACG1" s="2203"/>
      <c r="ACH1" s="2203"/>
      <c r="ACJ1" s="2203" t="s">
        <v>59</v>
      </c>
      <c r="ACK1" s="2203"/>
      <c r="ACL1" s="2203"/>
      <c r="ACM1" s="2203"/>
      <c r="ACN1" s="2203"/>
      <c r="ACO1" s="2203"/>
      <c r="ACQ1" s="2203" t="s">
        <v>59</v>
      </c>
      <c r="ACR1" s="2203"/>
      <c r="ACS1" s="2203"/>
      <c r="ACT1" s="2203"/>
      <c r="ACU1" s="2203"/>
      <c r="ACV1" s="2203"/>
      <c r="ACX1" s="2203" t="s">
        <v>59</v>
      </c>
      <c r="ACY1" s="2203"/>
      <c r="ACZ1" s="2203"/>
      <c r="ADA1" s="2203"/>
      <c r="ADB1" s="2203"/>
      <c r="ADC1" s="2203"/>
      <c r="ADE1" s="2203" t="s">
        <v>59</v>
      </c>
      <c r="ADF1" s="2203"/>
      <c r="ADG1" s="2203"/>
      <c r="ADH1" s="2203"/>
      <c r="ADI1" s="2203"/>
      <c r="ADJ1" s="2203"/>
      <c r="ADL1" s="2203" t="s">
        <v>59</v>
      </c>
      <c r="ADM1" s="2203"/>
      <c r="ADN1" s="2203"/>
      <c r="ADO1" s="2203"/>
      <c r="ADP1" s="2203"/>
      <c r="ADQ1" s="2203"/>
      <c r="ADS1" s="2203" t="s">
        <v>59</v>
      </c>
      <c r="ADT1" s="2203"/>
      <c r="ADU1" s="2203"/>
      <c r="ADV1" s="2203"/>
      <c r="ADW1" s="2203"/>
      <c r="ADX1" s="2203"/>
      <c r="ADZ1" s="2203" t="s">
        <v>59</v>
      </c>
      <c r="AEA1" s="2203"/>
      <c r="AEB1" s="2203"/>
      <c r="AEC1" s="2203"/>
      <c r="AED1" s="2203"/>
      <c r="AEE1" s="2203"/>
      <c r="AEG1" s="2203" t="s">
        <v>59</v>
      </c>
      <c r="AEH1" s="2203"/>
      <c r="AEI1" s="2203"/>
      <c r="AEJ1" s="2203"/>
      <c r="AEK1" s="2203"/>
      <c r="AEL1" s="2203"/>
      <c r="AEN1" s="2203" t="s">
        <v>59</v>
      </c>
      <c r="AEO1" s="2203"/>
      <c r="AEP1" s="2203"/>
      <c r="AEQ1" s="2203"/>
      <c r="AER1" s="2203"/>
      <c r="AES1" s="2203"/>
      <c r="AEU1" s="2203" t="s">
        <v>59</v>
      </c>
      <c r="AEV1" s="2203"/>
      <c r="AEW1" s="2203"/>
      <c r="AEX1" s="2203"/>
      <c r="AEY1" s="2203"/>
      <c r="AEZ1" s="2203"/>
      <c r="AFB1" s="2203" t="s">
        <v>59</v>
      </c>
      <c r="AFC1" s="2203"/>
      <c r="AFD1" s="2203"/>
      <c r="AFE1" s="2203"/>
      <c r="AFF1" s="2203"/>
      <c r="AFG1" s="2203"/>
      <c r="AFI1" s="2203" t="s">
        <v>59</v>
      </c>
      <c r="AFJ1" s="2203"/>
      <c r="AFK1" s="2203"/>
      <c r="AFL1" s="2203"/>
      <c r="AFM1" s="2203"/>
      <c r="AFN1" s="2203"/>
      <c r="AFP1" s="2203" t="s">
        <v>59</v>
      </c>
      <c r="AFQ1" s="2203"/>
      <c r="AFR1" s="2203"/>
      <c r="AFS1" s="2203"/>
      <c r="AFT1" s="2203"/>
      <c r="AFU1" s="2203"/>
      <c r="AFW1" s="2203" t="s">
        <v>59</v>
      </c>
      <c r="AFX1" s="2203"/>
      <c r="AFY1" s="2203"/>
      <c r="AFZ1" s="2203"/>
      <c r="AGA1" s="2203"/>
      <c r="AGB1" s="2203"/>
      <c r="AGD1" s="2203" t="s">
        <v>59</v>
      </c>
      <c r="AGE1" s="2203"/>
      <c r="AGF1" s="2203"/>
      <c r="AGG1" s="2203"/>
      <c r="AGH1" s="2203"/>
      <c r="AGI1" s="2203"/>
      <c r="AGK1" s="2203" t="s">
        <v>59</v>
      </c>
      <c r="AGL1" s="2203"/>
      <c r="AGM1" s="2203"/>
      <c r="AGN1" s="2203"/>
      <c r="AGO1" s="2203"/>
      <c r="AGP1" s="2203"/>
      <c r="AGR1" s="2203" t="s">
        <v>59</v>
      </c>
      <c r="AGS1" s="2203"/>
      <c r="AGT1" s="2203"/>
      <c r="AGU1" s="2203"/>
      <c r="AGV1" s="2203"/>
      <c r="AGW1" s="2203"/>
      <c r="AGY1" s="2203" t="s">
        <v>59</v>
      </c>
      <c r="AGZ1" s="2203"/>
      <c r="AHA1" s="2203"/>
      <c r="AHB1" s="2203"/>
      <c r="AHC1" s="2203"/>
      <c r="AHD1" s="2203"/>
      <c r="AHF1" s="2203" t="s">
        <v>59</v>
      </c>
      <c r="AHG1" s="2203"/>
      <c r="AHH1" s="2203"/>
      <c r="AHI1" s="2203"/>
      <c r="AHJ1" s="2203"/>
      <c r="AHK1" s="2203"/>
      <c r="AHM1" s="2203" t="s">
        <v>59</v>
      </c>
      <c r="AHN1" s="2203"/>
      <c r="AHO1" s="2203"/>
      <c r="AHP1" s="2203"/>
      <c r="AHQ1" s="2203"/>
      <c r="AHR1" s="2203"/>
      <c r="AHT1" s="2203" t="s">
        <v>59</v>
      </c>
      <c r="AHU1" s="2203"/>
      <c r="AHV1" s="2203"/>
      <c r="AHW1" s="2203"/>
      <c r="AHX1" s="2203"/>
      <c r="AHY1" s="2203"/>
      <c r="AIA1" s="2203" t="s">
        <v>59</v>
      </c>
      <c r="AIB1" s="2203"/>
      <c r="AIC1" s="2203"/>
      <c r="AID1" s="2203"/>
      <c r="AIE1" s="2203"/>
      <c r="AIF1" s="2203"/>
      <c r="AIH1" s="2203" t="s">
        <v>59</v>
      </c>
      <c r="AII1" s="2203"/>
      <c r="AIJ1" s="2203"/>
      <c r="AIK1" s="2203"/>
      <c r="AIL1" s="2203"/>
      <c r="AIM1" s="2203"/>
      <c r="AIO1" s="2203" t="s">
        <v>59</v>
      </c>
      <c r="AIP1" s="2203"/>
      <c r="AIQ1" s="2203"/>
      <c r="AIR1" s="2203"/>
      <c r="AIS1" s="2203"/>
      <c r="AIT1" s="2203"/>
      <c r="AIV1" s="2203" t="s">
        <v>59</v>
      </c>
      <c r="AIW1" s="2203"/>
      <c r="AIX1" s="2203"/>
      <c r="AIY1" s="2203"/>
      <c r="AIZ1" s="2203"/>
      <c r="AJA1" s="2203"/>
      <c r="AJC1" s="2203" t="s">
        <v>59</v>
      </c>
      <c r="AJD1" s="2203"/>
      <c r="AJE1" s="2203"/>
      <c r="AJF1" s="2203"/>
      <c r="AJG1" s="2203"/>
      <c r="AJH1" s="2203"/>
      <c r="AJJ1" s="2203" t="s">
        <v>59</v>
      </c>
      <c r="AJK1" s="2203"/>
      <c r="AJL1" s="2203"/>
      <c r="AJM1" s="2203"/>
      <c r="AJN1" s="2203"/>
      <c r="AJO1" s="2203"/>
      <c r="AJQ1" s="2203" t="s">
        <v>59</v>
      </c>
      <c r="AJR1" s="2203"/>
      <c r="AJS1" s="2203"/>
      <c r="AJT1" s="2203"/>
      <c r="AJU1" s="2203"/>
      <c r="AJV1" s="2203"/>
      <c r="AJX1" s="2203" t="s">
        <v>59</v>
      </c>
      <c r="AJY1" s="2203"/>
      <c r="AJZ1" s="2203"/>
      <c r="AKA1" s="2203"/>
      <c r="AKB1" s="2203"/>
      <c r="AKC1" s="2203"/>
      <c r="AKE1" s="2203" t="s">
        <v>59</v>
      </c>
      <c r="AKF1" s="2203"/>
      <c r="AKG1" s="2203"/>
      <c r="AKH1" s="2203"/>
      <c r="AKI1" s="2203"/>
      <c r="AKJ1" s="2203"/>
    </row>
    <row r="2" spans="1:973" ht="32.25" customHeight="1" thickBot="1" x14ac:dyDescent="0.6">
      <c r="A2" s="2204" t="s">
        <v>598</v>
      </c>
      <c r="B2" s="2204"/>
      <c r="C2" s="2204"/>
      <c r="D2" s="2204"/>
      <c r="E2" s="2204"/>
      <c r="F2" s="116"/>
      <c r="H2" s="2204" t="str">
        <f>A2</f>
        <v>FACTURAS    CENTRAL  MARZO      2011</v>
      </c>
      <c r="I2" s="2204"/>
      <c r="J2" s="2204"/>
      <c r="K2" s="2204"/>
      <c r="L2" s="2204"/>
      <c r="M2" s="132"/>
      <c r="N2" t="s">
        <v>170</v>
      </c>
      <c r="O2" s="2204" t="str">
        <f>H2</f>
        <v>FACTURAS    CENTRAL  MARZO      2011</v>
      </c>
      <c r="P2" s="2204"/>
      <c r="Q2" s="2204"/>
      <c r="R2" s="2204"/>
      <c r="S2" s="2204"/>
      <c r="T2" s="226"/>
      <c r="U2" t="s">
        <v>170</v>
      </c>
      <c r="V2" s="2204" t="str">
        <f>H2</f>
        <v>FACTURAS    CENTRAL  MARZO      2011</v>
      </c>
      <c r="W2" s="2204"/>
      <c r="X2" s="2204"/>
      <c r="Y2" s="2204"/>
      <c r="Z2" s="2204"/>
      <c r="AA2" s="209"/>
      <c r="AC2" s="2204" t="str">
        <f>H2</f>
        <v>FACTURAS    CENTRAL  MARZO      2011</v>
      </c>
      <c r="AD2" s="2204"/>
      <c r="AE2" s="2204"/>
      <c r="AF2" s="2204"/>
      <c r="AG2" s="2204"/>
      <c r="AH2" s="132"/>
      <c r="AJ2" s="2204" t="str">
        <f>O2</f>
        <v>FACTURAS    CENTRAL  MARZO      2011</v>
      </c>
      <c r="AK2" s="2204"/>
      <c r="AL2" s="2204"/>
      <c r="AM2" s="2204"/>
      <c r="AN2" s="2204"/>
      <c r="AO2" s="269"/>
      <c r="AQ2" s="2204" t="str">
        <f>V2</f>
        <v>FACTURAS    CENTRAL  MARZO      2011</v>
      </c>
      <c r="AR2" s="2204"/>
      <c r="AS2" s="2204"/>
      <c r="AT2" s="2204"/>
      <c r="AU2" s="2204"/>
      <c r="AV2" s="271"/>
      <c r="AX2" s="2204" t="str">
        <f>V2</f>
        <v>FACTURAS    CENTRAL  MARZO      2011</v>
      </c>
      <c r="AY2" s="2204"/>
      <c r="AZ2" s="2204"/>
      <c r="BA2" s="2204"/>
      <c r="BB2" s="2204"/>
      <c r="BC2" s="218"/>
      <c r="BE2" s="2204" t="str">
        <f>V2</f>
        <v>FACTURAS    CENTRAL  MARZO      2011</v>
      </c>
      <c r="BF2" s="2204"/>
      <c r="BG2" s="2204"/>
      <c r="BH2" s="2204"/>
      <c r="BI2" s="2204"/>
      <c r="BJ2" s="211"/>
      <c r="BL2" s="2204" t="str">
        <f>AC2</f>
        <v>FACTURAS    CENTRAL  MARZO      2011</v>
      </c>
      <c r="BM2" s="2204"/>
      <c r="BN2" s="2204"/>
      <c r="BO2" s="2204"/>
      <c r="BP2" s="2204"/>
      <c r="BQ2" s="132"/>
      <c r="BS2" s="2204" t="str">
        <f>BE2</f>
        <v>FACTURAS    CENTRAL  MARZO      2011</v>
      </c>
      <c r="BT2" s="2204"/>
      <c r="BU2" s="2204"/>
      <c r="BV2" s="2204"/>
      <c r="BW2" s="2204"/>
      <c r="BX2" s="211"/>
      <c r="BZ2" s="2204" t="str">
        <f>BL2</f>
        <v>FACTURAS    CENTRAL  MARZO      2011</v>
      </c>
      <c r="CA2" s="2204"/>
      <c r="CB2" s="2204"/>
      <c r="CC2" s="2204"/>
      <c r="CD2" s="2204"/>
      <c r="CE2" s="177"/>
      <c r="CG2" s="2204" t="str">
        <f>BS2</f>
        <v>FACTURAS    CENTRAL  MARZO      2011</v>
      </c>
      <c r="CH2" s="2204"/>
      <c r="CI2" s="2204"/>
      <c r="CJ2" s="2204"/>
      <c r="CK2" s="2204"/>
      <c r="CL2" s="277"/>
      <c r="CN2" s="2204" t="str">
        <f>BZ2</f>
        <v>FACTURAS    CENTRAL  MARZO      2011</v>
      </c>
      <c r="CO2" s="2204"/>
      <c r="CP2" s="2204"/>
      <c r="CQ2" s="2204"/>
      <c r="CR2" s="2204"/>
      <c r="CS2" s="189"/>
      <c r="CU2" s="2204" t="str">
        <f>CN2</f>
        <v>FACTURAS    CENTRAL  MARZO      2011</v>
      </c>
      <c r="CV2" s="2204"/>
      <c r="CW2" s="2204"/>
      <c r="CX2" s="2204"/>
      <c r="CY2" s="2204"/>
      <c r="CZ2" s="116"/>
      <c r="DB2" s="2204" t="str">
        <f>CU2</f>
        <v>FACTURAS    CENTRAL  MARZO      2011</v>
      </c>
      <c r="DC2" s="2204"/>
      <c r="DD2" s="2204"/>
      <c r="DE2" s="2204"/>
      <c r="DF2" s="2204"/>
      <c r="DG2" s="191"/>
      <c r="DI2" s="2204" t="str">
        <f>DB2</f>
        <v>FACTURAS    CENTRAL  MARZO      2011</v>
      </c>
      <c r="DJ2" s="2204"/>
      <c r="DK2" s="2204"/>
      <c r="DL2" s="2204"/>
      <c r="DM2" s="2204"/>
      <c r="DN2" s="248"/>
      <c r="DP2" s="2204" t="str">
        <f>DB2</f>
        <v>FACTURAS    CENTRAL  MARZO      2011</v>
      </c>
      <c r="DQ2" s="2204"/>
      <c r="DR2" s="2204"/>
      <c r="DS2" s="2204"/>
      <c r="DT2" s="2204"/>
      <c r="DU2" s="234"/>
      <c r="DW2" s="2204" t="str">
        <f>DP2</f>
        <v>FACTURAS    CENTRAL  MARZO      2011</v>
      </c>
      <c r="DX2" s="2204"/>
      <c r="DY2" s="2204"/>
      <c r="DZ2" s="2204"/>
      <c r="EA2" s="2204"/>
      <c r="EB2" s="236"/>
      <c r="ED2" s="2204" t="str">
        <f>DB2</f>
        <v>FACTURAS    CENTRAL  MARZO      2011</v>
      </c>
      <c r="EE2" s="2204"/>
      <c r="EF2" s="2204"/>
      <c r="EG2" s="2204"/>
      <c r="EH2" s="2204"/>
      <c r="EI2" s="177"/>
      <c r="EK2" s="2204" t="str">
        <f>ED2</f>
        <v>FACTURAS    CENTRAL  MARZO      2011</v>
      </c>
      <c r="EL2" s="2204"/>
      <c r="EM2" s="2204"/>
      <c r="EN2" s="2204"/>
      <c r="EO2" s="2204"/>
      <c r="EP2" s="189"/>
      <c r="ER2" s="2204" t="str">
        <f>EK2</f>
        <v>FACTURAS    CENTRAL  MARZO      2011</v>
      </c>
      <c r="ES2" s="2204"/>
      <c r="ET2" s="2204"/>
      <c r="EU2" s="2204"/>
      <c r="EV2" s="2204"/>
      <c r="EW2" s="256"/>
      <c r="EY2" s="2204" t="str">
        <f>ER2</f>
        <v>FACTURAS    CENTRAL  MARZO      2011</v>
      </c>
      <c r="EZ2" s="2204"/>
      <c r="FA2" s="2204"/>
      <c r="FB2" s="2204"/>
      <c r="FC2" s="2204"/>
      <c r="FD2" s="266"/>
      <c r="FF2" s="2204" t="str">
        <f>EK2</f>
        <v>FACTURAS    CENTRAL  MARZO      2011</v>
      </c>
      <c r="FG2" s="2204"/>
      <c r="FH2" s="2204"/>
      <c r="FI2" s="2204"/>
      <c r="FJ2" s="2204"/>
      <c r="FK2" s="132"/>
      <c r="FM2" s="2204" t="str">
        <f>ER2</f>
        <v>FACTURAS    CENTRAL  MARZO      2011</v>
      </c>
      <c r="FN2" s="2204"/>
      <c r="FO2" s="2204"/>
      <c r="FP2" s="2204"/>
      <c r="FQ2" s="2204"/>
      <c r="FR2" s="362"/>
      <c r="FT2" s="2204" t="str">
        <f>FF2</f>
        <v>FACTURAS    CENTRAL  MARZO      2011</v>
      </c>
      <c r="FU2" s="2204"/>
      <c r="FV2" s="2204"/>
      <c r="FW2" s="2204"/>
      <c r="FX2" s="2204"/>
      <c r="FY2" s="132"/>
      <c r="GA2" s="2204" t="str">
        <f>FT2</f>
        <v>FACTURAS    CENTRAL  MARZO      2011</v>
      </c>
      <c r="GB2" s="2204"/>
      <c r="GC2" s="2204"/>
      <c r="GD2" s="2204"/>
      <c r="GE2" s="2204"/>
      <c r="GF2" s="295"/>
      <c r="GH2" s="2204" t="str">
        <f>FT2</f>
        <v>FACTURAS    CENTRAL  MARZO      2011</v>
      </c>
      <c r="GI2" s="2204"/>
      <c r="GJ2" s="2204"/>
      <c r="GK2" s="2204"/>
      <c r="GL2" s="2204"/>
      <c r="GM2" s="226"/>
      <c r="GO2" s="2204" t="str">
        <f>GH2</f>
        <v>FACTURAS    CENTRAL  MARZO      2011</v>
      </c>
      <c r="GP2" s="2204"/>
      <c r="GQ2" s="2204"/>
      <c r="GR2" s="2204"/>
      <c r="GS2" s="2204"/>
      <c r="GT2" s="251"/>
      <c r="GV2" s="2204" t="str">
        <f>FT2</f>
        <v>FACTURAS    CENTRAL  MARZO      2011</v>
      </c>
      <c r="GW2" s="2204"/>
      <c r="GX2" s="2204"/>
      <c r="GY2" s="2204"/>
      <c r="GZ2" s="2204"/>
      <c r="HA2" s="218"/>
      <c r="HC2" s="2204" t="str">
        <f>GA2</f>
        <v>FACTURAS    CENTRAL  MARZO      2011</v>
      </c>
      <c r="HD2" s="2204"/>
      <c r="HE2" s="2204"/>
      <c r="HF2" s="2204"/>
      <c r="HG2" s="2204"/>
      <c r="HH2" s="367"/>
      <c r="HJ2" s="2204" t="str">
        <f>FT2</f>
        <v>FACTURAS    CENTRAL  MARZO      2011</v>
      </c>
      <c r="HK2" s="2204"/>
      <c r="HL2" s="2204"/>
      <c r="HM2" s="2204"/>
      <c r="HN2" s="2204"/>
      <c r="HO2" s="187"/>
      <c r="HQ2" s="2204" t="str">
        <f>HJ2</f>
        <v>FACTURAS    CENTRAL  MARZO      2011</v>
      </c>
      <c r="HR2" s="2204"/>
      <c r="HS2" s="2204"/>
      <c r="HT2" s="2204"/>
      <c r="HU2" s="2204"/>
      <c r="HV2" s="187"/>
      <c r="HX2" s="2204" t="str">
        <f>HQ2</f>
        <v>FACTURAS    CENTRAL  MARZO      2011</v>
      </c>
      <c r="HY2" s="2204"/>
      <c r="HZ2" s="2204"/>
      <c r="IA2" s="2204"/>
      <c r="IB2" s="2204"/>
      <c r="IC2" s="300"/>
      <c r="IE2" s="2204" t="str">
        <f>HQ2</f>
        <v>FACTURAS    CENTRAL  MARZO      2011</v>
      </c>
      <c r="IF2" s="2204"/>
      <c r="IG2" s="2204"/>
      <c r="IH2" s="2204"/>
      <c r="II2" s="2204"/>
      <c r="IJ2" s="132"/>
      <c r="IL2" s="2204" t="str">
        <f>IE2</f>
        <v>FACTURAS    CENTRAL  MARZO      2011</v>
      </c>
      <c r="IM2" s="2204"/>
      <c r="IN2" s="2204"/>
      <c r="IO2" s="2204"/>
      <c r="IP2" s="2204"/>
      <c r="IQ2" s="252"/>
      <c r="IS2" s="2"/>
      <c r="IT2" s="2204" t="str">
        <f>CU2</f>
        <v>FACTURAS    CENTRAL  MARZO      2011</v>
      </c>
      <c r="IU2" s="2204"/>
      <c r="IV2" s="2204"/>
      <c r="IW2" s="2204"/>
      <c r="IX2" s="2204"/>
      <c r="IZ2" s="2"/>
      <c r="JA2" s="2204" t="str">
        <f>FF2</f>
        <v>FACTURAS    CENTRAL  MARZO      2011</v>
      </c>
      <c r="JB2" s="2204"/>
      <c r="JC2" s="2204"/>
      <c r="JD2" s="2204"/>
      <c r="JE2" s="2204"/>
      <c r="JG2" s="2"/>
      <c r="JH2" s="2204" t="str">
        <f>FT2</f>
        <v>FACTURAS    CENTRAL  MARZO      2011</v>
      </c>
      <c r="JI2" s="2204"/>
      <c r="JJ2" s="2204"/>
      <c r="JK2" s="2204"/>
      <c r="JL2" s="2204"/>
      <c r="JN2" s="2"/>
      <c r="JO2" s="2204" t="str">
        <f>GH2</f>
        <v>FACTURAS    CENTRAL  MARZO      2011</v>
      </c>
      <c r="JP2" s="2204"/>
      <c r="JQ2" s="2204"/>
      <c r="JR2" s="2204"/>
      <c r="JS2" s="2204"/>
      <c r="JU2" s="2"/>
      <c r="JV2" s="2204" t="str">
        <f>IE2</f>
        <v>FACTURAS    CENTRAL  MARZO      2011</v>
      </c>
      <c r="JW2" s="2204"/>
      <c r="JX2" s="2204"/>
      <c r="JY2" s="2204"/>
      <c r="JZ2" s="2204"/>
      <c r="KB2" s="2"/>
      <c r="KC2" s="2204" t="str">
        <f>IL2</f>
        <v>FACTURAS    CENTRAL  MARZO      2011</v>
      </c>
      <c r="KD2" s="2204"/>
      <c r="KE2" s="2204"/>
      <c r="KF2" s="2204"/>
      <c r="KG2" s="2204"/>
      <c r="KI2" s="2"/>
      <c r="KJ2" s="2204" t="str">
        <f>KC2</f>
        <v>FACTURAS    CENTRAL  MARZO      2011</v>
      </c>
      <c r="KK2" s="2204"/>
      <c r="KL2" s="2204"/>
      <c r="KM2" s="2204"/>
      <c r="KN2" s="2204"/>
      <c r="KP2" s="2"/>
      <c r="KQ2" s="2204" t="str">
        <f>JV2</f>
        <v>FACTURAS    CENTRAL  MARZO      2011</v>
      </c>
      <c r="KR2" s="2204"/>
      <c r="KS2" s="2204"/>
      <c r="KT2" s="2204"/>
      <c r="KU2" s="2204"/>
      <c r="KW2" s="2"/>
      <c r="KX2" s="2204" t="str">
        <f>KQ2</f>
        <v>FACTURAS    CENTRAL  MARZO      2011</v>
      </c>
      <c r="KY2" s="2204"/>
      <c r="KZ2" s="2204"/>
      <c r="LA2" s="2204"/>
      <c r="LB2" s="2204"/>
      <c r="LD2" s="2"/>
      <c r="LE2" s="2204" t="str">
        <f>KX2</f>
        <v>FACTURAS    CENTRAL  MARZO      2011</v>
      </c>
      <c r="LF2" s="2204"/>
      <c r="LG2" s="2204"/>
      <c r="LH2" s="2204"/>
      <c r="LI2" s="2204"/>
      <c r="LK2" s="2"/>
      <c r="LL2" s="2204" t="str">
        <f>LE2</f>
        <v>FACTURAS    CENTRAL  MARZO      2011</v>
      </c>
      <c r="LM2" s="2204"/>
      <c r="LN2" s="2204"/>
      <c r="LO2" s="2204"/>
      <c r="LP2" s="2204"/>
      <c r="LR2" s="2"/>
      <c r="LS2" s="2204" t="str">
        <f>KQ2</f>
        <v>FACTURAS    CENTRAL  MARZO      2011</v>
      </c>
      <c r="LT2" s="2204"/>
      <c r="LU2" s="2204"/>
      <c r="LV2" s="2204"/>
      <c r="LW2" s="2204"/>
      <c r="LY2" s="2"/>
      <c r="LZ2" s="2204" t="str">
        <f>KX2</f>
        <v>FACTURAS    CENTRAL  MARZO      2011</v>
      </c>
      <c r="MA2" s="2204"/>
      <c r="MB2" s="2204"/>
      <c r="MC2" s="2204"/>
      <c r="MD2" s="2204"/>
      <c r="MF2" s="2"/>
      <c r="MG2" s="2204" t="str">
        <f>IT2</f>
        <v>FACTURAS    CENTRAL  MARZO      2011</v>
      </c>
      <c r="MH2" s="2204"/>
      <c r="MI2" s="2204"/>
      <c r="MJ2" s="2204"/>
      <c r="MK2" s="2204"/>
      <c r="ML2" s="21">
        <f>ME1+1</f>
        <v>49</v>
      </c>
      <c r="MM2" s="2"/>
      <c r="MN2" s="2204" t="str">
        <f>JA2</f>
        <v>FACTURAS    CENTRAL  MARZO      2011</v>
      </c>
      <c r="MO2" s="2204"/>
      <c r="MP2" s="2204"/>
      <c r="MQ2" s="2204"/>
      <c r="MR2" s="2204"/>
      <c r="MS2" s="21">
        <f>ML2+1</f>
        <v>50</v>
      </c>
      <c r="MT2" s="2"/>
      <c r="MU2" s="2204" t="str">
        <f>JH2</f>
        <v>FACTURAS    CENTRAL  MARZO      2011</v>
      </c>
      <c r="MV2" s="2204"/>
      <c r="MW2" s="2204"/>
      <c r="MX2" s="2204"/>
      <c r="MY2" s="2204"/>
      <c r="MZ2" s="21">
        <f>MS2+1</f>
        <v>51</v>
      </c>
      <c r="NA2" s="2"/>
      <c r="NB2" s="2204" t="str">
        <f>JH2</f>
        <v>FACTURAS    CENTRAL  MARZO      2011</v>
      </c>
      <c r="NC2" s="2204"/>
      <c r="ND2" s="2204"/>
      <c r="NE2" s="2204"/>
      <c r="NF2" s="2204"/>
      <c r="NG2" s="21">
        <f>MS2+1</f>
        <v>51</v>
      </c>
      <c r="NH2" s="2"/>
      <c r="NI2" s="2204" t="str">
        <f>JA2</f>
        <v>FACTURAS    CENTRAL  MARZO      2011</v>
      </c>
      <c r="NJ2" s="2204"/>
      <c r="NK2" s="2204"/>
      <c r="NL2" s="2204"/>
      <c r="NM2" s="2204"/>
      <c r="NN2" s="21">
        <f>NG2+1</f>
        <v>52</v>
      </c>
      <c r="NO2" s="2"/>
      <c r="NP2" s="2204" t="str">
        <f>JH2</f>
        <v>FACTURAS    CENTRAL  MARZO      2011</v>
      </c>
      <c r="NQ2" s="2204"/>
      <c r="NR2" s="2204"/>
      <c r="NS2" s="2204"/>
      <c r="NT2" s="2204"/>
      <c r="NU2" s="21">
        <f>NN2+1</f>
        <v>53</v>
      </c>
      <c r="NV2" s="2"/>
      <c r="NW2" s="2204" t="str">
        <f>JH2</f>
        <v>FACTURAS    CENTRAL  MARZO      2011</v>
      </c>
      <c r="NX2" s="2204"/>
      <c r="NY2" s="2204"/>
      <c r="NZ2" s="2204"/>
      <c r="OA2" s="2204"/>
      <c r="OB2" s="21">
        <f>NU2+1</f>
        <v>54</v>
      </c>
      <c r="OC2" s="2"/>
      <c r="OD2" s="2204" t="str">
        <f>MG2</f>
        <v>FACTURAS    CENTRAL  MARZO      2011</v>
      </c>
      <c r="OE2" s="2204"/>
      <c r="OF2" s="2204"/>
      <c r="OG2" s="2204"/>
      <c r="OH2" s="2204"/>
      <c r="OI2" s="21">
        <f>OB2+1</f>
        <v>55</v>
      </c>
      <c r="OJ2" s="2"/>
      <c r="OK2" s="2204" t="str">
        <f>MN2</f>
        <v>FACTURAS    CENTRAL  MARZO      2011</v>
      </c>
      <c r="OL2" s="2204"/>
      <c r="OM2" s="2204"/>
      <c r="ON2" s="2204"/>
      <c r="OO2" s="2204"/>
      <c r="OP2" s="21">
        <f>OI2+1</f>
        <v>56</v>
      </c>
      <c r="OQ2" s="2"/>
      <c r="OR2" s="2204" t="str">
        <f>NI2</f>
        <v>FACTURAS    CENTRAL  MARZO      2011</v>
      </c>
      <c r="OS2" s="2204"/>
      <c r="OT2" s="2204"/>
      <c r="OU2" s="2204"/>
      <c r="OV2" s="2204"/>
      <c r="OW2" s="21">
        <f>OP2+1</f>
        <v>57</v>
      </c>
      <c r="OX2" s="2"/>
      <c r="OY2" s="2204" t="str">
        <f>OD2</f>
        <v>FACTURAS    CENTRAL  MARZO      2011</v>
      </c>
      <c r="OZ2" s="2204"/>
      <c r="PA2" s="2204"/>
      <c r="PB2" s="2204"/>
      <c r="PC2" s="2204"/>
      <c r="PD2" s="21">
        <f>OI2+1</f>
        <v>56</v>
      </c>
      <c r="PE2" s="2"/>
      <c r="PF2" s="2204" t="str">
        <f>OR2</f>
        <v>FACTURAS    CENTRAL  MARZO      2011</v>
      </c>
      <c r="PG2" s="2204"/>
      <c r="PH2" s="2204"/>
      <c r="PI2" s="2204"/>
      <c r="PJ2" s="2204"/>
      <c r="PK2" s="21">
        <f>OW2+1</f>
        <v>58</v>
      </c>
      <c r="PL2" s="2"/>
      <c r="PM2" s="2204" t="str">
        <f>OY2</f>
        <v>FACTURAS    CENTRAL  MARZO      2011</v>
      </c>
      <c r="PN2" s="2204"/>
      <c r="PO2" s="2204"/>
      <c r="PP2" s="2204"/>
      <c r="PQ2" s="2204"/>
      <c r="PR2" s="21">
        <f>PK2+1</f>
        <v>59</v>
      </c>
      <c r="PS2" s="2"/>
      <c r="PT2" s="2204" t="str">
        <f>PF2</f>
        <v>FACTURAS    CENTRAL  MARZO      2011</v>
      </c>
      <c r="PU2" s="2204"/>
      <c r="PV2" s="2204"/>
      <c r="PW2" s="2204"/>
      <c r="PX2" s="2204"/>
      <c r="PY2" s="21">
        <f>PR2+1</f>
        <v>60</v>
      </c>
      <c r="PZ2" s="2"/>
      <c r="QA2" s="2204" t="str">
        <f>PM2</f>
        <v>FACTURAS    CENTRAL  MARZO      2011</v>
      </c>
      <c r="QB2" s="2204"/>
      <c r="QC2" s="2204"/>
      <c r="QD2" s="2204"/>
      <c r="QE2" s="2204"/>
      <c r="QF2" s="21">
        <f>PY2+1</f>
        <v>61</v>
      </c>
      <c r="QG2" s="2"/>
      <c r="QH2" s="2204" t="str">
        <f>OD2</f>
        <v>FACTURAS    CENTRAL  MARZO      2011</v>
      </c>
      <c r="QI2" s="2204"/>
      <c r="QJ2" s="2204"/>
      <c r="QK2" s="2204"/>
      <c r="QL2" s="2204"/>
      <c r="QM2" s="21">
        <f>PY2+1</f>
        <v>61</v>
      </c>
      <c r="QN2" s="2"/>
      <c r="QO2" s="2204" t="str">
        <f>OR2</f>
        <v>FACTURAS    CENTRAL  MARZO      2011</v>
      </c>
      <c r="QP2" s="2204"/>
      <c r="QQ2" s="2204"/>
      <c r="QR2" s="2204"/>
      <c r="QS2" s="2204"/>
      <c r="QT2" s="21">
        <f>QM2+1</f>
        <v>62</v>
      </c>
      <c r="QU2" s="2"/>
      <c r="QV2" s="2204" t="str">
        <f>OR2</f>
        <v>FACTURAS    CENTRAL  MARZO      2011</v>
      </c>
      <c r="QW2" s="2204"/>
      <c r="QX2" s="2204"/>
      <c r="QY2" s="2204"/>
      <c r="QZ2" s="2204"/>
      <c r="RA2" s="21">
        <f>QT2+1</f>
        <v>63</v>
      </c>
      <c r="RB2" s="2"/>
      <c r="RC2" s="2204" t="str">
        <f>OR2</f>
        <v>FACTURAS    CENTRAL  MARZO      2011</v>
      </c>
      <c r="RD2" s="2204"/>
      <c r="RE2" s="2204"/>
      <c r="RF2" s="2204"/>
      <c r="RG2" s="2204"/>
      <c r="RH2" s="21">
        <f>RA2+1</f>
        <v>64</v>
      </c>
      <c r="RI2" s="2"/>
      <c r="RJ2" s="2204" t="str">
        <f>OY2</f>
        <v>FACTURAS    CENTRAL  MARZO      2011</v>
      </c>
      <c r="RK2" s="2204"/>
      <c r="RL2" s="2204"/>
      <c r="RM2" s="2204"/>
      <c r="RN2" s="2204"/>
      <c r="RO2" s="21">
        <f>RH2+1</f>
        <v>65</v>
      </c>
      <c r="RP2" s="2"/>
      <c r="RQ2" s="2204" t="str">
        <f>PF2</f>
        <v>FACTURAS    CENTRAL  MARZO      2011</v>
      </c>
      <c r="RR2" s="2204"/>
      <c r="RS2" s="2204"/>
      <c r="RT2" s="2204"/>
      <c r="RU2" s="2204"/>
      <c r="RV2" s="21">
        <f>RO2+1</f>
        <v>66</v>
      </c>
      <c r="RW2" s="2"/>
      <c r="RX2" s="2204" t="str">
        <f>JH2</f>
        <v>FACTURAS    CENTRAL  MARZO      2011</v>
      </c>
      <c r="RY2" s="2204"/>
      <c r="RZ2" s="2204"/>
      <c r="SA2" s="2204"/>
      <c r="SB2" s="2204"/>
      <c r="SC2" s="21">
        <f>RV2+1</f>
        <v>67</v>
      </c>
      <c r="SD2" s="2"/>
      <c r="SE2" s="2204" t="str">
        <f>JO2</f>
        <v>FACTURAS    CENTRAL  MARZO      2011</v>
      </c>
      <c r="SF2" s="2204"/>
      <c r="SG2" s="2204"/>
      <c r="SH2" s="2204"/>
      <c r="SI2" s="2204"/>
      <c r="SJ2" s="21">
        <f>SC2+1</f>
        <v>68</v>
      </c>
      <c r="SK2" s="2"/>
      <c r="SL2" s="2204" t="str">
        <f>JV2</f>
        <v>FACTURAS    CENTRAL  MARZO      2011</v>
      </c>
      <c r="SM2" s="2204"/>
      <c r="SN2" s="2204"/>
      <c r="SO2" s="2204"/>
      <c r="SP2" s="2204"/>
      <c r="SQ2" s="21">
        <f>SJ2+1</f>
        <v>69</v>
      </c>
      <c r="SR2" s="2"/>
      <c r="SS2" s="2204" t="str">
        <f>KQ2</f>
        <v>FACTURAS    CENTRAL  MARZO      2011</v>
      </c>
      <c r="ST2" s="2204"/>
      <c r="SU2" s="2204"/>
      <c r="SV2" s="2204"/>
      <c r="SW2" s="2204"/>
      <c r="SX2" s="21">
        <f>SQ2+1</f>
        <v>70</v>
      </c>
      <c r="SY2" s="2"/>
      <c r="SZ2" s="2204" t="str">
        <f>KX2</f>
        <v>FACTURAS    CENTRAL  MARZO      2011</v>
      </c>
      <c r="TA2" s="2204"/>
      <c r="TB2" s="2204"/>
      <c r="TC2" s="2204"/>
      <c r="TD2" s="2204"/>
      <c r="TE2" s="21">
        <f>SX2+1</f>
        <v>71</v>
      </c>
      <c r="TF2" s="2"/>
      <c r="TG2" s="2204" t="str">
        <f>JV2</f>
        <v>FACTURAS    CENTRAL  MARZO      2011</v>
      </c>
      <c r="TH2" s="2204"/>
      <c r="TI2" s="2204"/>
      <c r="TJ2" s="2204"/>
      <c r="TK2" s="2204"/>
      <c r="TL2" s="21">
        <f>SX2+1</f>
        <v>71</v>
      </c>
      <c r="TM2" s="2"/>
      <c r="TN2" s="2204" t="str">
        <f>KQ2</f>
        <v>FACTURAS    CENTRAL  MARZO      2011</v>
      </c>
      <c r="TO2" s="2204"/>
      <c r="TP2" s="2204"/>
      <c r="TQ2" s="2204"/>
      <c r="TR2" s="2204"/>
      <c r="TS2" s="21">
        <f>TL2+1</f>
        <v>72</v>
      </c>
      <c r="TT2" s="2"/>
      <c r="TU2" s="2204" t="str">
        <f>MG2</f>
        <v>FACTURAS    CENTRAL  MARZO      2011</v>
      </c>
      <c r="TV2" s="2204"/>
      <c r="TW2" s="2204"/>
      <c r="TX2" s="2204"/>
      <c r="TY2" s="2204"/>
      <c r="TZ2" s="21">
        <f>TS2+1</f>
        <v>73</v>
      </c>
      <c r="UA2" s="2"/>
      <c r="UB2" s="2204" t="str">
        <f>OD2</f>
        <v>FACTURAS    CENTRAL  MARZO      2011</v>
      </c>
      <c r="UC2" s="2204"/>
      <c r="UD2" s="2204"/>
      <c r="UE2" s="2204"/>
      <c r="UF2" s="2204"/>
      <c r="UG2" s="21">
        <f>TZ2+1</f>
        <v>74</v>
      </c>
      <c r="UH2" s="2"/>
      <c r="UI2" s="2204" t="str">
        <f>OR2</f>
        <v>FACTURAS    CENTRAL  MARZO      2011</v>
      </c>
      <c r="UJ2" s="2204"/>
      <c r="UK2" s="2204"/>
      <c r="UL2" s="2204"/>
      <c r="UM2" s="2204"/>
      <c r="UN2" s="21">
        <f>UG2+1</f>
        <v>75</v>
      </c>
      <c r="UO2" s="2"/>
      <c r="UP2" s="2204" t="str">
        <f>OD2</f>
        <v>FACTURAS    CENTRAL  MARZO      2011</v>
      </c>
      <c r="UQ2" s="2204"/>
      <c r="UR2" s="2204"/>
      <c r="US2" s="2204"/>
      <c r="UT2" s="2204"/>
      <c r="UU2" s="21">
        <f>UN2+1</f>
        <v>76</v>
      </c>
      <c r="UW2" s="2204" t="str">
        <f>TU2</f>
        <v>FACTURAS    CENTRAL  MARZO      2011</v>
      </c>
      <c r="UX2" s="2204"/>
      <c r="UY2" s="2204"/>
      <c r="UZ2" s="2204"/>
      <c r="VA2" s="2204"/>
      <c r="VC2" s="2"/>
      <c r="VD2" s="2204" t="str">
        <f>UW2</f>
        <v>FACTURAS    CENTRAL  MARZO      2011</v>
      </c>
      <c r="VE2" s="2204"/>
      <c r="VF2" s="2204"/>
      <c r="VG2" s="2204"/>
      <c r="VH2" s="2204"/>
      <c r="VI2" s="96"/>
      <c r="VJ2" s="2"/>
      <c r="VK2" s="2204" t="str">
        <f>UW2</f>
        <v>FACTURAS    CENTRAL  MARZO      2011</v>
      </c>
      <c r="VL2" s="2204"/>
      <c r="VM2" s="2204"/>
      <c r="VN2" s="2204"/>
      <c r="VO2" s="2204"/>
      <c r="VQ2" s="2"/>
      <c r="VR2" s="2204" t="str">
        <f>VD2</f>
        <v>FACTURAS    CENTRAL  MARZO      2011</v>
      </c>
      <c r="VS2" s="2204"/>
      <c r="VT2" s="2204"/>
      <c r="VU2" s="2204"/>
      <c r="VV2" s="2204"/>
      <c r="VX2" s="2"/>
      <c r="VY2" s="2204" t="str">
        <f>VK2</f>
        <v>FACTURAS    CENTRAL  MARZO      2011</v>
      </c>
      <c r="VZ2" s="2204"/>
      <c r="WA2" s="2204"/>
      <c r="WB2" s="2204"/>
      <c r="WC2" s="2204"/>
      <c r="WD2" s="21">
        <f>VW1+1</f>
        <v>81</v>
      </c>
      <c r="WE2" s="2"/>
      <c r="WF2" s="2204" t="str">
        <f>VY2</f>
        <v>FACTURAS    CENTRAL  MARZO      2011</v>
      </c>
      <c r="WG2" s="2204"/>
      <c r="WH2" s="2204"/>
      <c r="WI2" s="2204"/>
      <c r="WJ2" s="2204"/>
      <c r="WK2" s="21">
        <f>WD2+1</f>
        <v>82</v>
      </c>
      <c r="WL2" s="2"/>
      <c r="WM2" s="2204" t="str">
        <f>WF2</f>
        <v>FACTURAS    CENTRAL  MARZO      2011</v>
      </c>
      <c r="WN2" s="2204"/>
      <c r="WO2" s="2204"/>
      <c r="WP2" s="2204"/>
      <c r="WQ2" s="2204"/>
      <c r="WR2" s="21">
        <f>WK2+1</f>
        <v>83</v>
      </c>
      <c r="WS2" s="2"/>
      <c r="WT2" s="2204" t="str">
        <f>WM2</f>
        <v>FACTURAS    CENTRAL  MARZO      2011</v>
      </c>
      <c r="WU2" s="2204"/>
      <c r="WV2" s="2204"/>
      <c r="WW2" s="2204"/>
      <c r="WX2" s="2204"/>
      <c r="WY2" s="21">
        <f>WR2+1</f>
        <v>84</v>
      </c>
      <c r="WZ2" s="2"/>
      <c r="XA2" s="2204" t="str">
        <f>WT2</f>
        <v>FACTURAS    CENTRAL  MARZO      2011</v>
      </c>
      <c r="XB2" s="2204"/>
      <c r="XC2" s="2204"/>
      <c r="XD2" s="2204"/>
      <c r="XE2" s="2204"/>
      <c r="XF2" s="21">
        <f>WY2+1</f>
        <v>85</v>
      </c>
      <c r="XG2" s="2"/>
      <c r="XH2" s="2204" t="str">
        <f>XA2</f>
        <v>FACTURAS    CENTRAL  MARZO      2011</v>
      </c>
      <c r="XI2" s="2204"/>
      <c r="XJ2" s="2204"/>
      <c r="XK2" s="2204"/>
      <c r="XL2" s="2204"/>
      <c r="XM2" s="21">
        <f>XF2+1</f>
        <v>86</v>
      </c>
      <c r="XN2" s="2"/>
      <c r="XO2" s="2204" t="str">
        <f>WT2</f>
        <v>FACTURAS    CENTRAL  MARZO      2011</v>
      </c>
      <c r="XP2" s="2204"/>
      <c r="XQ2" s="2204"/>
      <c r="XR2" s="2204"/>
      <c r="XS2" s="2204"/>
      <c r="XT2" s="21">
        <f>XM2+1</f>
        <v>87</v>
      </c>
      <c r="XU2" s="2"/>
      <c r="XV2" s="2204" t="str">
        <f>XA2</f>
        <v>FACTURAS    CENTRAL  MARZO      2011</v>
      </c>
      <c r="XW2" s="2204"/>
      <c r="XX2" s="2204"/>
      <c r="XY2" s="2204"/>
      <c r="XZ2" s="2204"/>
      <c r="YA2" s="21">
        <f>XT2+1</f>
        <v>88</v>
      </c>
      <c r="YB2" s="2"/>
      <c r="YC2" s="2204" t="str">
        <f>XA2</f>
        <v>FACTURAS    CENTRAL  MARZO      2011</v>
      </c>
      <c r="YD2" s="2204"/>
      <c r="YE2" s="2204"/>
      <c r="YF2" s="2204"/>
      <c r="YG2" s="2204"/>
      <c r="YH2" s="21">
        <f>YA2+1</f>
        <v>89</v>
      </c>
      <c r="YI2" s="2"/>
      <c r="YJ2" s="2204" t="str">
        <f>WM2</f>
        <v>FACTURAS    CENTRAL  MARZO      2011</v>
      </c>
      <c r="YK2" s="2204"/>
      <c r="YL2" s="2204"/>
      <c r="YM2" s="2204"/>
      <c r="YN2" s="2204"/>
      <c r="YO2" s="21">
        <f>YH2+1</f>
        <v>90</v>
      </c>
      <c r="YP2" s="2"/>
      <c r="YQ2" s="2204" t="str">
        <f>WT2</f>
        <v>FACTURAS    CENTRAL  MARZO      2011</v>
      </c>
      <c r="YR2" s="2204"/>
      <c r="YS2" s="2204"/>
      <c r="YT2" s="2204"/>
      <c r="YU2" s="2204"/>
      <c r="YV2" s="21">
        <f>YO2+1</f>
        <v>91</v>
      </c>
      <c r="YW2" s="2"/>
      <c r="YX2" s="2204" t="str">
        <f>WT2</f>
        <v>FACTURAS    CENTRAL  MARZO      2011</v>
      </c>
      <c r="YY2" s="2204"/>
      <c r="YZ2" s="2204"/>
      <c r="ZA2" s="2204"/>
      <c r="ZB2" s="2204"/>
      <c r="ZC2" s="21">
        <f>YV2+1</f>
        <v>92</v>
      </c>
      <c r="ZD2" s="2"/>
      <c r="ZE2" s="2204" t="str">
        <f>WM2</f>
        <v>FACTURAS    CENTRAL  MARZO      2011</v>
      </c>
      <c r="ZF2" s="2204"/>
      <c r="ZG2" s="2204"/>
      <c r="ZH2" s="2204"/>
      <c r="ZI2" s="2204"/>
      <c r="ZJ2" s="21">
        <f>ZC2+1</f>
        <v>93</v>
      </c>
      <c r="ZK2" s="2"/>
      <c r="ZL2" s="2204" t="str">
        <f>ZE2</f>
        <v>FACTURAS    CENTRAL  MARZO      2011</v>
      </c>
      <c r="ZM2" s="2204"/>
      <c r="ZN2" s="2204"/>
      <c r="ZO2" s="2204"/>
      <c r="ZP2" s="2204"/>
      <c r="ZQ2" s="21">
        <f>ZJ2+1</f>
        <v>94</v>
      </c>
      <c r="ZR2" s="2"/>
      <c r="ZS2" s="2204" t="str">
        <f>ZL2</f>
        <v>FACTURAS    CENTRAL  MARZO      2011</v>
      </c>
      <c r="ZT2" s="2204"/>
      <c r="ZU2" s="2204"/>
      <c r="ZV2" s="2204"/>
      <c r="ZW2" s="2204"/>
      <c r="ZX2" s="21">
        <f>ZQ2+1</f>
        <v>95</v>
      </c>
      <c r="ZY2" s="2"/>
      <c r="ZZ2" s="2204" t="str">
        <f>ZS2</f>
        <v>FACTURAS    CENTRAL  MARZO      2011</v>
      </c>
      <c r="AAA2" s="2204"/>
      <c r="AAB2" s="2204"/>
      <c r="AAC2" s="2204"/>
      <c r="AAD2" s="2204"/>
      <c r="AAE2" s="21">
        <f>ZX2+1</f>
        <v>96</v>
      </c>
      <c r="AAF2" s="2"/>
      <c r="AAG2" s="2204" t="str">
        <f>ZS2</f>
        <v>FACTURAS    CENTRAL  MARZO      2011</v>
      </c>
      <c r="AAH2" s="2204"/>
      <c r="AAI2" s="2204"/>
      <c r="AAJ2" s="2204"/>
      <c r="AAK2" s="2204"/>
      <c r="AAL2" s="21">
        <f>AAE2+1</f>
        <v>97</v>
      </c>
      <c r="AAM2" s="2"/>
      <c r="AAN2" s="2204" t="str">
        <f>WF2</f>
        <v>FACTURAS    CENTRAL  MARZO      2011</v>
      </c>
      <c r="AAO2" s="2204"/>
      <c r="AAP2" s="2204"/>
      <c r="AAQ2" s="2204"/>
      <c r="AAR2" s="2204"/>
      <c r="AAS2" s="21">
        <f>AAL2+1</f>
        <v>98</v>
      </c>
      <c r="AAT2" s="2"/>
      <c r="AAU2" s="2204" t="str">
        <f>WM2</f>
        <v>FACTURAS    CENTRAL  MARZO      2011</v>
      </c>
      <c r="AAV2" s="2204"/>
      <c r="AAW2" s="2204"/>
      <c r="AAX2" s="2204"/>
      <c r="AAY2" s="2204"/>
      <c r="AAZ2" s="21">
        <f>AAS2+1</f>
        <v>99</v>
      </c>
      <c r="ABA2" s="2"/>
      <c r="ABB2" s="2204" t="str">
        <f>WT2</f>
        <v>FACTURAS    CENTRAL  MARZO      2011</v>
      </c>
      <c r="ABC2" s="2204"/>
      <c r="ABD2" s="2204"/>
      <c r="ABE2" s="2204"/>
      <c r="ABF2" s="2204"/>
      <c r="ABG2" s="371">
        <f>AAZ2+1</f>
        <v>100</v>
      </c>
      <c r="ABH2" s="2"/>
      <c r="ABI2" s="2204" t="str">
        <f>WT2</f>
        <v>FACTURAS    CENTRAL  MARZO      2011</v>
      </c>
      <c r="ABJ2" s="2204"/>
      <c r="ABK2" s="2204"/>
      <c r="ABL2" s="2204"/>
      <c r="ABM2" s="2204"/>
      <c r="ABN2" s="371">
        <f>ABG2+1</f>
        <v>101</v>
      </c>
      <c r="ABO2" s="2"/>
      <c r="ABP2" s="2204" t="str">
        <f>WM2</f>
        <v>FACTURAS    CENTRAL  MARZO      2011</v>
      </c>
      <c r="ABQ2" s="2204"/>
      <c r="ABR2" s="2204"/>
      <c r="ABS2" s="2204"/>
      <c r="ABT2" s="2204"/>
      <c r="ABU2" s="21">
        <f>ABN2+1</f>
        <v>102</v>
      </c>
      <c r="ABV2" s="2"/>
      <c r="ABW2" s="2204" t="str">
        <f>WM2</f>
        <v>FACTURAS    CENTRAL  MARZO      2011</v>
      </c>
      <c r="ABX2" s="2204"/>
      <c r="ABY2" s="2204"/>
      <c r="ABZ2" s="2204"/>
      <c r="ACA2" s="2204"/>
      <c r="ACB2" s="371">
        <f>ABU2+1</f>
        <v>103</v>
      </c>
      <c r="ACC2" s="2"/>
      <c r="ACD2" s="2204" t="str">
        <f>WT2</f>
        <v>FACTURAS    CENTRAL  MARZO      2011</v>
      </c>
      <c r="ACE2" s="2204"/>
      <c r="ACF2" s="2204"/>
      <c r="ACG2" s="2204"/>
      <c r="ACH2" s="2204"/>
      <c r="ACI2" s="21">
        <f>ACB2+1</f>
        <v>104</v>
      </c>
      <c r="ACJ2" s="2"/>
      <c r="ACK2" s="2204" t="str">
        <f>XA2</f>
        <v>FACTURAS    CENTRAL  MARZO      2011</v>
      </c>
      <c r="ACL2" s="2204"/>
      <c r="ACM2" s="2204"/>
      <c r="ACN2" s="2204"/>
      <c r="ACO2" s="2204"/>
      <c r="ACP2" s="21">
        <f>ACI2+1</f>
        <v>105</v>
      </c>
      <c r="ACQ2" s="2"/>
      <c r="ACR2" s="2204" t="str">
        <f>XO2</f>
        <v>FACTURAS    CENTRAL  MARZO      2011</v>
      </c>
      <c r="ACS2" s="2204"/>
      <c r="ACT2" s="2204"/>
      <c r="ACU2" s="2204"/>
      <c r="ACV2" s="2204"/>
      <c r="ACW2" s="21">
        <f>ACP2+1</f>
        <v>106</v>
      </c>
      <c r="ACX2" s="2"/>
      <c r="ACY2" s="2204" t="str">
        <f>XV2</f>
        <v>FACTURAS    CENTRAL  MARZO      2011</v>
      </c>
      <c r="ACZ2" s="2204"/>
      <c r="ADA2" s="2204"/>
      <c r="ADB2" s="2204"/>
      <c r="ADC2" s="2204"/>
      <c r="ADD2" s="21">
        <f>ACW2+1</f>
        <v>107</v>
      </c>
      <c r="ADE2" s="2"/>
      <c r="ADF2" s="2204" t="str">
        <f>YC2</f>
        <v>FACTURAS    CENTRAL  MARZO      2011</v>
      </c>
      <c r="ADG2" s="2204"/>
      <c r="ADH2" s="2204"/>
      <c r="ADI2" s="2204"/>
      <c r="ADJ2" s="2204"/>
      <c r="ADK2" s="21">
        <f>ACW2+1</f>
        <v>107</v>
      </c>
      <c r="ADL2" s="2"/>
      <c r="ADM2" s="2204" t="str">
        <f>YJ2</f>
        <v>FACTURAS    CENTRAL  MARZO      2011</v>
      </c>
      <c r="ADN2" s="2204"/>
      <c r="ADO2" s="2204"/>
      <c r="ADP2" s="2204"/>
      <c r="ADQ2" s="2204"/>
      <c r="ADR2" s="21">
        <f>ADK2+1</f>
        <v>108</v>
      </c>
      <c r="ADS2" s="2"/>
      <c r="ADT2" s="2204" t="str">
        <f>WM2</f>
        <v>FACTURAS    CENTRAL  MARZO      2011</v>
      </c>
      <c r="ADU2" s="2204"/>
      <c r="ADV2" s="2204"/>
      <c r="ADW2" s="2204"/>
      <c r="ADX2" s="2204"/>
      <c r="ADY2" s="21">
        <f>ADR2+1</f>
        <v>109</v>
      </c>
      <c r="ADZ2" s="2"/>
      <c r="AEA2" s="2204" t="str">
        <f>AAN2</f>
        <v>FACTURAS    CENTRAL  MARZO      2011</v>
      </c>
      <c r="AEB2" s="2204"/>
      <c r="AEC2" s="2204"/>
      <c r="AED2" s="2204"/>
      <c r="AEE2" s="2204"/>
      <c r="AEF2" s="21">
        <f>ADY2+1</f>
        <v>110</v>
      </c>
      <c r="AEG2" s="2"/>
      <c r="AEH2" s="2204" t="str">
        <f>ABP2</f>
        <v>FACTURAS    CENTRAL  MARZO      2011</v>
      </c>
      <c r="AEI2" s="2204"/>
      <c r="AEJ2" s="2204"/>
      <c r="AEK2" s="2204"/>
      <c r="AEL2" s="2204"/>
      <c r="AEM2" s="21">
        <f>AEF2+1</f>
        <v>111</v>
      </c>
      <c r="AEN2" s="2"/>
      <c r="AEO2" s="2204" t="str">
        <f>ADT2</f>
        <v>FACTURAS    CENTRAL  MARZO      2011</v>
      </c>
      <c r="AEP2" s="2204"/>
      <c r="AEQ2" s="2204"/>
      <c r="AER2" s="2204"/>
      <c r="AES2" s="2204"/>
      <c r="AET2" s="21">
        <f>AEF2+1</f>
        <v>111</v>
      </c>
      <c r="AEU2" s="2"/>
      <c r="AEV2" s="2204" t="str">
        <f>WF2</f>
        <v>FACTURAS    CENTRAL  MARZO      2011</v>
      </c>
      <c r="AEW2" s="2204"/>
      <c r="AEX2" s="2204"/>
      <c r="AEY2" s="2204"/>
      <c r="AEZ2" s="2204"/>
      <c r="AFA2" s="21">
        <f>AET2+1</f>
        <v>112</v>
      </c>
      <c r="AFB2" s="2"/>
      <c r="AFC2" s="2204" t="str">
        <f>WM2</f>
        <v>FACTURAS    CENTRAL  MARZO      2011</v>
      </c>
      <c r="AFD2" s="2204"/>
      <c r="AFE2" s="2204"/>
      <c r="AFF2" s="2204"/>
      <c r="AFG2" s="2204"/>
      <c r="AFH2" s="21">
        <f>AFA2+1</f>
        <v>113</v>
      </c>
      <c r="AFI2" s="2"/>
      <c r="AFJ2" s="2204" t="str">
        <f>WT2</f>
        <v>FACTURAS    CENTRAL  MARZO      2011</v>
      </c>
      <c r="AFK2" s="2204"/>
      <c r="AFL2" s="2204"/>
      <c r="AFM2" s="2204"/>
      <c r="AFN2" s="2204"/>
      <c r="AFO2" s="21">
        <f>AFH2+1</f>
        <v>114</v>
      </c>
      <c r="AFP2" s="2"/>
      <c r="AFQ2" s="2204" t="str">
        <f>WT2</f>
        <v>FACTURAS    CENTRAL  MARZO      2011</v>
      </c>
      <c r="AFR2" s="2204"/>
      <c r="AFS2" s="2204"/>
      <c r="AFT2" s="2204"/>
      <c r="AFU2" s="2204"/>
      <c r="AFV2" s="21">
        <f>AFO2+1</f>
        <v>115</v>
      </c>
      <c r="AFW2" s="2"/>
      <c r="AFX2" s="2204" t="str">
        <f>XA2</f>
        <v>FACTURAS    CENTRAL  MARZO      2011</v>
      </c>
      <c r="AFY2" s="2204"/>
      <c r="AFZ2" s="2204"/>
      <c r="AGA2" s="2204"/>
      <c r="AGB2" s="2204"/>
      <c r="AGC2" s="21">
        <f>AFV2+1</f>
        <v>116</v>
      </c>
      <c r="AGD2" s="2"/>
      <c r="AGE2" s="2204" t="str">
        <f>AAN2</f>
        <v>FACTURAS    CENTRAL  MARZO      2011</v>
      </c>
      <c r="AGF2" s="2204"/>
      <c r="AGG2" s="2204"/>
      <c r="AGH2" s="2204"/>
      <c r="AGI2" s="2204"/>
      <c r="AGJ2" s="21">
        <f>AGC2+1</f>
        <v>117</v>
      </c>
      <c r="AGK2" s="2204" t="str">
        <f>WF2</f>
        <v>FACTURAS    CENTRAL  MARZO      2011</v>
      </c>
      <c r="AGL2" s="2204"/>
      <c r="AGM2" s="2204"/>
      <c r="AGN2" s="2204"/>
      <c r="AGO2" s="2204"/>
      <c r="AGP2" s="2204"/>
      <c r="AGQ2" s="21">
        <f>AGJ2+1</f>
        <v>118</v>
      </c>
      <c r="AGR2" s="2204" t="str">
        <f>WM2</f>
        <v>FACTURAS    CENTRAL  MARZO      2011</v>
      </c>
      <c r="AGS2" s="2204"/>
      <c r="AGT2" s="2204"/>
      <c r="AGU2" s="2204"/>
      <c r="AGV2" s="2204"/>
      <c r="AGW2" s="2204"/>
      <c r="AGX2" s="21">
        <f>AGQ2+1</f>
        <v>119</v>
      </c>
      <c r="AGY2" s="2204" t="str">
        <f>WM2</f>
        <v>FACTURAS    CENTRAL  MARZO      2011</v>
      </c>
      <c r="AGZ2" s="2204"/>
      <c r="AHA2" s="2204"/>
      <c r="AHB2" s="2204"/>
      <c r="AHC2" s="2204"/>
      <c r="AHD2" s="2204"/>
      <c r="AHE2" s="21">
        <f>AGX2+1</f>
        <v>120</v>
      </c>
      <c r="AHF2" s="2204" t="str">
        <f>WT2</f>
        <v>FACTURAS    CENTRAL  MARZO      2011</v>
      </c>
      <c r="AHG2" s="2204"/>
      <c r="AHH2" s="2204"/>
      <c r="AHI2" s="2204"/>
      <c r="AHJ2" s="2204"/>
      <c r="AHK2" s="2204"/>
      <c r="AHL2" s="21">
        <f>AHE2+1</f>
        <v>121</v>
      </c>
      <c r="AHM2" s="2204" t="str">
        <f>XO2</f>
        <v>FACTURAS    CENTRAL  MARZO      2011</v>
      </c>
      <c r="AHN2" s="2204"/>
      <c r="AHO2" s="2204"/>
      <c r="AHP2" s="2204"/>
      <c r="AHQ2" s="2204"/>
      <c r="AHR2" s="2204"/>
      <c r="AHS2" s="21">
        <f>AHL2+1</f>
        <v>122</v>
      </c>
      <c r="AHT2" s="2204" t="str">
        <f>WM2</f>
        <v>FACTURAS    CENTRAL  MARZO      2011</v>
      </c>
      <c r="AHU2" s="2204"/>
      <c r="AHV2" s="2204"/>
      <c r="AHW2" s="2204"/>
      <c r="AHX2" s="2204"/>
      <c r="AHY2" s="2204"/>
      <c r="AHZ2" s="21">
        <f>AHS2+1</f>
        <v>123</v>
      </c>
      <c r="AIA2" s="2204" t="str">
        <f>WT2</f>
        <v>FACTURAS    CENTRAL  MARZO      2011</v>
      </c>
      <c r="AIB2" s="2204"/>
      <c r="AIC2" s="2204"/>
      <c r="AID2" s="2204"/>
      <c r="AIE2" s="2204"/>
      <c r="AIF2" s="2204"/>
      <c r="AIG2" s="21">
        <f>AHZ2+1</f>
        <v>124</v>
      </c>
      <c r="AIH2" s="2204" t="str">
        <f>WT2</f>
        <v>FACTURAS    CENTRAL  MARZO      2011</v>
      </c>
      <c r="AII2" s="2204"/>
      <c r="AIJ2" s="2204"/>
      <c r="AIK2" s="2204"/>
      <c r="AIL2" s="2204"/>
      <c r="AIM2" s="2204"/>
      <c r="AIN2" s="21">
        <f>AIG2+1</f>
        <v>125</v>
      </c>
      <c r="AIO2" s="2204" t="str">
        <f>WM2</f>
        <v>FACTURAS    CENTRAL  MARZO      2011</v>
      </c>
      <c r="AIP2" s="2204"/>
      <c r="AIQ2" s="2204"/>
      <c r="AIR2" s="2204"/>
      <c r="AIS2" s="2204"/>
      <c r="AIT2" s="2204"/>
      <c r="AIU2" s="21">
        <f>AIN2+1</f>
        <v>126</v>
      </c>
      <c r="AIV2" s="2204" t="str">
        <f>WT2</f>
        <v>FACTURAS    CENTRAL  MARZO      2011</v>
      </c>
      <c r="AIW2" s="2204"/>
      <c r="AIX2" s="2204"/>
      <c r="AIY2" s="2204"/>
      <c r="AIZ2" s="2204"/>
      <c r="AJA2" s="2204"/>
      <c r="AJB2" s="21">
        <f>AIU2+1</f>
        <v>127</v>
      </c>
      <c r="AJC2" s="2204" t="str">
        <f>WT2</f>
        <v>FACTURAS    CENTRAL  MARZO      2011</v>
      </c>
      <c r="AJD2" s="2204"/>
      <c r="AJE2" s="2204"/>
      <c r="AJF2" s="2204"/>
      <c r="AJG2" s="2204"/>
      <c r="AJH2" s="2204"/>
      <c r="AJI2" s="21">
        <f>AJB2+1</f>
        <v>128</v>
      </c>
      <c r="AJJ2" s="2204" t="str">
        <f>AGK2</f>
        <v>FACTURAS    CENTRAL  MARZO      2011</v>
      </c>
      <c r="AJK2" s="2204"/>
      <c r="AJL2" s="2204"/>
      <c r="AJM2" s="2204"/>
      <c r="AJN2" s="2204"/>
      <c r="AJO2" s="2204"/>
      <c r="AJP2" s="21">
        <f>AJI2+1</f>
        <v>129</v>
      </c>
      <c r="AJQ2" s="2204" t="str">
        <f>AGY2</f>
        <v>FACTURAS    CENTRAL  MARZO      2011</v>
      </c>
      <c r="AJR2" s="2204"/>
      <c r="AJS2" s="2204"/>
      <c r="AJT2" s="2204"/>
      <c r="AJU2" s="2204"/>
      <c r="AJV2" s="2204"/>
      <c r="AJW2" s="21">
        <f>AJP2+1</f>
        <v>130</v>
      </c>
      <c r="AJX2" s="2204" t="str">
        <f>AHF2</f>
        <v>FACTURAS    CENTRAL  MARZO      2011</v>
      </c>
      <c r="AJY2" s="2204"/>
      <c r="AJZ2" s="2204"/>
      <c r="AKA2" s="2204"/>
      <c r="AKB2" s="2204"/>
      <c r="AKC2" s="2204"/>
      <c r="AKD2" s="21">
        <f>AJW2+1</f>
        <v>131</v>
      </c>
      <c r="AKE2" s="2204" t="str">
        <f>AJJ2</f>
        <v>FACTURAS    CENTRAL  MARZO      2011</v>
      </c>
      <c r="AKF2" s="2204"/>
      <c r="AKG2" s="2204"/>
      <c r="AKH2" s="2204"/>
      <c r="AKI2" s="2204"/>
      <c r="AKJ2" s="2204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05" t="s">
        <v>547</v>
      </c>
      <c r="D3" s="2206"/>
      <c r="E3" s="2206"/>
      <c r="F3" s="2207"/>
      <c r="H3" s="2"/>
      <c r="I3" s="8" t="s">
        <v>18</v>
      </c>
      <c r="J3" s="2205" t="s">
        <v>537</v>
      </c>
      <c r="K3" s="2206"/>
      <c r="L3" s="2206"/>
      <c r="M3" s="2207"/>
      <c r="O3" s="2"/>
      <c r="P3" s="8" t="s">
        <v>18</v>
      </c>
      <c r="Q3" s="2205" t="s">
        <v>550</v>
      </c>
      <c r="R3" s="2206"/>
      <c r="S3" s="2206"/>
      <c r="T3" s="2207"/>
      <c r="V3" s="2"/>
      <c r="W3" s="8" t="s">
        <v>18</v>
      </c>
      <c r="X3" s="2205" t="s">
        <v>131</v>
      </c>
      <c r="Y3" s="2206"/>
      <c r="Z3" s="2206"/>
      <c r="AA3" s="2207"/>
      <c r="AC3" s="2"/>
      <c r="AD3" s="8" t="s">
        <v>18</v>
      </c>
      <c r="AE3" s="2205" t="s">
        <v>403</v>
      </c>
      <c r="AF3" s="2219"/>
      <c r="AG3" s="2206"/>
      <c r="AH3" s="2207"/>
      <c r="AJ3" s="2"/>
      <c r="AK3" s="8" t="s">
        <v>18</v>
      </c>
      <c r="AL3" s="2205" t="s">
        <v>327</v>
      </c>
      <c r="AM3" s="2219"/>
      <c r="AN3" s="2206"/>
      <c r="AO3" s="2207"/>
      <c r="AQ3" s="2"/>
      <c r="AR3" s="8" t="s">
        <v>18</v>
      </c>
      <c r="AS3" s="2205" t="s">
        <v>492</v>
      </c>
      <c r="AT3" s="2219"/>
      <c r="AU3" s="2206"/>
      <c r="AV3" s="2207"/>
      <c r="AX3" s="2"/>
      <c r="AY3" s="8" t="s">
        <v>18</v>
      </c>
      <c r="AZ3" s="2205" t="s">
        <v>586</v>
      </c>
      <c r="BA3" s="2219"/>
      <c r="BB3" s="2206"/>
      <c r="BC3" s="2207"/>
      <c r="BE3" s="2"/>
      <c r="BF3" s="8" t="s">
        <v>18</v>
      </c>
      <c r="BG3" s="2205" t="s">
        <v>331</v>
      </c>
      <c r="BH3" s="2219"/>
      <c r="BI3" s="2206"/>
      <c r="BJ3" s="2207"/>
      <c r="BL3" s="2"/>
      <c r="BM3" s="8" t="s">
        <v>18</v>
      </c>
      <c r="BN3" s="2205" t="s">
        <v>85</v>
      </c>
      <c r="BO3" s="2206"/>
      <c r="BP3" s="2206"/>
      <c r="BQ3" s="2207"/>
      <c r="BS3" s="2"/>
      <c r="BT3" s="8" t="s">
        <v>18</v>
      </c>
      <c r="BU3" s="2205" t="s">
        <v>310</v>
      </c>
      <c r="BV3" s="2206"/>
      <c r="BW3" s="2206"/>
      <c r="BX3" s="2207"/>
      <c r="BZ3" s="2"/>
      <c r="CA3" s="8" t="s">
        <v>18</v>
      </c>
      <c r="CB3" s="2205" t="s">
        <v>416</v>
      </c>
      <c r="CC3" s="2206"/>
      <c r="CD3" s="2206"/>
      <c r="CE3" s="2207"/>
      <c r="CG3" s="2"/>
      <c r="CH3" s="8" t="s">
        <v>18</v>
      </c>
      <c r="CI3" s="2205" t="s">
        <v>541</v>
      </c>
      <c r="CJ3" s="2206"/>
      <c r="CK3" s="2206"/>
      <c r="CL3" s="2207"/>
      <c r="CN3" s="2"/>
      <c r="CO3" s="8" t="s">
        <v>18</v>
      </c>
      <c r="CP3" s="2205" t="s">
        <v>244</v>
      </c>
      <c r="CQ3" s="2206"/>
      <c r="CR3" s="2206"/>
      <c r="CS3" s="2207"/>
      <c r="CU3" s="2"/>
      <c r="CV3" s="8" t="s">
        <v>18</v>
      </c>
      <c r="CW3" s="2205" t="s">
        <v>539</v>
      </c>
      <c r="CX3" s="2206"/>
      <c r="CY3" s="2206"/>
      <c r="CZ3" s="2207"/>
      <c r="DB3" s="2"/>
      <c r="DC3" s="8" t="s">
        <v>18</v>
      </c>
      <c r="DD3" s="2205" t="s">
        <v>589</v>
      </c>
      <c r="DE3" s="2206"/>
      <c r="DF3" s="2206"/>
      <c r="DG3" s="2207"/>
      <c r="DI3" s="2"/>
      <c r="DJ3" s="8" t="s">
        <v>18</v>
      </c>
      <c r="DK3" s="2205" t="s">
        <v>575</v>
      </c>
      <c r="DL3" s="2206"/>
      <c r="DM3" s="2206"/>
      <c r="DN3" s="2207"/>
      <c r="DP3" s="2"/>
      <c r="DQ3" s="8" t="s">
        <v>18</v>
      </c>
      <c r="DR3" s="2205" t="s">
        <v>446</v>
      </c>
      <c r="DS3" s="2206"/>
      <c r="DT3" s="2206"/>
      <c r="DU3" s="2207"/>
      <c r="DW3" s="2"/>
      <c r="DX3" s="8" t="s">
        <v>18</v>
      </c>
      <c r="DY3" s="2205" t="s">
        <v>221</v>
      </c>
      <c r="DZ3" s="2206"/>
      <c r="EA3" s="2206"/>
      <c r="EB3" s="2207"/>
      <c r="ED3" s="2"/>
      <c r="EE3" s="8" t="s">
        <v>18</v>
      </c>
      <c r="EF3" s="2208" t="s">
        <v>215</v>
      </c>
      <c r="EG3" s="2209"/>
      <c r="EH3" s="2209"/>
      <c r="EI3" s="2210"/>
      <c r="EK3" s="2"/>
      <c r="EL3" s="8" t="s">
        <v>18</v>
      </c>
      <c r="EM3" s="2205" t="s">
        <v>557</v>
      </c>
      <c r="EN3" s="2206"/>
      <c r="EO3" s="2206"/>
      <c r="EP3" s="2207"/>
      <c r="ER3" s="2"/>
      <c r="ES3" s="8" t="s">
        <v>18</v>
      </c>
      <c r="ET3" s="2208" t="s">
        <v>576</v>
      </c>
      <c r="EU3" s="2209"/>
      <c r="EV3" s="2209"/>
      <c r="EW3" s="2210"/>
      <c r="EY3" s="2"/>
      <c r="EZ3" s="8" t="s">
        <v>18</v>
      </c>
      <c r="FA3" s="2205" t="s">
        <v>551</v>
      </c>
      <c r="FB3" s="2206"/>
      <c r="FC3" s="2206"/>
      <c r="FD3" s="2207"/>
      <c r="FF3" s="2"/>
      <c r="FG3" s="8" t="s">
        <v>18</v>
      </c>
      <c r="FH3" s="2208" t="s">
        <v>92</v>
      </c>
      <c r="FI3" s="2209"/>
      <c r="FJ3" s="2209"/>
      <c r="FK3" s="2210"/>
      <c r="FM3" s="2"/>
      <c r="FN3" s="363" t="s">
        <v>18</v>
      </c>
      <c r="FO3" s="2205" t="s">
        <v>571</v>
      </c>
      <c r="FP3" s="2206"/>
      <c r="FQ3" s="2206"/>
      <c r="FR3" s="2207"/>
      <c r="FT3" s="2"/>
      <c r="FU3" s="8" t="s">
        <v>18</v>
      </c>
      <c r="FV3" s="2208" t="s">
        <v>91</v>
      </c>
      <c r="FW3" s="2209"/>
      <c r="FX3" s="2209"/>
      <c r="FY3" s="2210"/>
      <c r="GA3" s="2"/>
      <c r="GB3" s="8" t="s">
        <v>18</v>
      </c>
      <c r="GC3" s="2208" t="s">
        <v>519</v>
      </c>
      <c r="GD3" s="2209"/>
      <c r="GE3" s="2209"/>
      <c r="GF3" s="2210"/>
      <c r="GH3" s="2"/>
      <c r="GI3" s="8" t="s">
        <v>18</v>
      </c>
      <c r="GJ3" s="2205" t="s">
        <v>590</v>
      </c>
      <c r="GK3" s="2206"/>
      <c r="GL3" s="2206"/>
      <c r="GM3" s="2207"/>
      <c r="GO3" s="2"/>
      <c r="GP3" s="8" t="s">
        <v>18</v>
      </c>
      <c r="GQ3" s="2208" t="s">
        <v>234</v>
      </c>
      <c r="GR3" s="2209"/>
      <c r="GS3" s="2209"/>
      <c r="GT3" s="2210"/>
      <c r="GV3" s="2"/>
      <c r="GW3" s="8" t="s">
        <v>18</v>
      </c>
      <c r="GX3" s="2205" t="s">
        <v>533</v>
      </c>
      <c r="GY3" s="2206"/>
      <c r="GZ3" s="2206"/>
      <c r="HA3" s="2207"/>
      <c r="HC3" s="2"/>
      <c r="HD3" s="368" t="s">
        <v>18</v>
      </c>
      <c r="HE3" s="2205" t="s">
        <v>138</v>
      </c>
      <c r="HF3" s="2206"/>
      <c r="HG3" s="2206"/>
      <c r="HH3" s="2207"/>
      <c r="HJ3" s="2"/>
      <c r="HK3" s="8" t="s">
        <v>18</v>
      </c>
      <c r="HL3" s="2208" t="s">
        <v>565</v>
      </c>
      <c r="HM3" s="2209"/>
      <c r="HN3" s="2209"/>
      <c r="HO3" s="2210"/>
      <c r="HQ3" s="2"/>
      <c r="HR3" s="8" t="s">
        <v>18</v>
      </c>
      <c r="HS3" s="2205" t="s">
        <v>543</v>
      </c>
      <c r="HT3" s="2206"/>
      <c r="HU3" s="2206"/>
      <c r="HV3" s="2207"/>
      <c r="HX3" s="2"/>
      <c r="HY3" s="8" t="s">
        <v>18</v>
      </c>
      <c r="HZ3" s="2205" t="s">
        <v>376</v>
      </c>
      <c r="IA3" s="2206"/>
      <c r="IB3" s="2206"/>
      <c r="IC3" s="2207"/>
      <c r="IE3" s="2"/>
      <c r="IF3" s="8" t="s">
        <v>18</v>
      </c>
      <c r="IG3" s="2208" t="s">
        <v>573</v>
      </c>
      <c r="IH3" s="2209"/>
      <c r="II3" s="2209"/>
      <c r="IJ3" s="2210"/>
      <c r="IL3" s="2"/>
      <c r="IM3" s="8" t="s">
        <v>18</v>
      </c>
      <c r="IN3" s="2205" t="s">
        <v>76</v>
      </c>
      <c r="IO3" s="2206"/>
      <c r="IP3" s="2206"/>
      <c r="IQ3" s="2207"/>
      <c r="IS3" s="2"/>
      <c r="IT3" s="8" t="s">
        <v>18</v>
      </c>
      <c r="IU3" s="2208" t="s">
        <v>554</v>
      </c>
      <c r="IV3" s="2209"/>
      <c r="IW3" s="2209"/>
      <c r="IX3" s="2210"/>
      <c r="IZ3" s="2"/>
      <c r="JA3" s="8" t="s">
        <v>18</v>
      </c>
      <c r="JB3" s="2208" t="s">
        <v>334</v>
      </c>
      <c r="JC3" s="2209"/>
      <c r="JD3" s="2209"/>
      <c r="JE3" s="2210"/>
      <c r="JG3" s="2"/>
      <c r="JH3" s="8" t="s">
        <v>18</v>
      </c>
      <c r="JI3" s="2205" t="s">
        <v>588</v>
      </c>
      <c r="JJ3" s="2206"/>
      <c r="JK3" s="2206"/>
      <c r="JL3" s="2207"/>
      <c r="JN3" s="2"/>
      <c r="JO3" s="8" t="s">
        <v>18</v>
      </c>
      <c r="JP3" s="2208" t="s">
        <v>555</v>
      </c>
      <c r="JQ3" s="2209"/>
      <c r="JR3" s="2209"/>
      <c r="JS3" s="2210"/>
      <c r="JU3" s="2"/>
      <c r="JV3" s="8" t="s">
        <v>18</v>
      </c>
      <c r="JW3" s="2205" t="s">
        <v>561</v>
      </c>
      <c r="JX3" s="2206"/>
      <c r="JY3" s="2206"/>
      <c r="JZ3" s="2207"/>
      <c r="KB3" s="2"/>
      <c r="KC3" s="8" t="s">
        <v>18</v>
      </c>
      <c r="KD3" s="2208" t="s">
        <v>570</v>
      </c>
      <c r="KE3" s="2209"/>
      <c r="KF3" s="2209"/>
      <c r="KG3" s="2210"/>
      <c r="KI3" s="2"/>
      <c r="KJ3" s="8" t="s">
        <v>18</v>
      </c>
      <c r="KK3" s="2205" t="s">
        <v>578</v>
      </c>
      <c r="KL3" s="2206"/>
      <c r="KM3" s="2206"/>
      <c r="KN3" s="2207"/>
      <c r="KP3" s="2"/>
      <c r="KQ3" s="8" t="s">
        <v>18</v>
      </c>
      <c r="KR3" s="2205" t="s">
        <v>225</v>
      </c>
      <c r="KS3" s="2206"/>
      <c r="KT3" s="2206"/>
      <c r="KU3" s="2207"/>
      <c r="KW3" s="2"/>
      <c r="KX3" s="8" t="s">
        <v>18</v>
      </c>
      <c r="KY3" s="2205" t="s">
        <v>556</v>
      </c>
      <c r="KZ3" s="2206"/>
      <c r="LA3" s="2206"/>
      <c r="LB3" s="2207"/>
      <c r="LD3" s="2"/>
      <c r="LE3" s="8" t="s">
        <v>18</v>
      </c>
      <c r="LF3" s="2205" t="s">
        <v>568</v>
      </c>
      <c r="LG3" s="2206"/>
      <c r="LH3" s="2206"/>
      <c r="LI3" s="2207"/>
      <c r="LK3" s="2"/>
      <c r="LL3" s="8" t="s">
        <v>18</v>
      </c>
      <c r="LM3" s="2205" t="s">
        <v>535</v>
      </c>
      <c r="LN3" s="2206"/>
      <c r="LO3" s="2206"/>
      <c r="LP3" s="2207"/>
      <c r="LR3" s="2"/>
      <c r="LS3" s="8" t="s">
        <v>18</v>
      </c>
      <c r="LT3" s="2205" t="s">
        <v>510</v>
      </c>
      <c r="LU3" s="2206"/>
      <c r="LV3" s="2206"/>
      <c r="LW3" s="2207"/>
      <c r="LY3" s="2"/>
      <c r="LZ3" s="8" t="s">
        <v>18</v>
      </c>
      <c r="MA3" s="2205" t="s">
        <v>116</v>
      </c>
      <c r="MB3" s="2206"/>
      <c r="MC3" s="2206"/>
      <c r="MD3" s="2207"/>
      <c r="MF3" s="2"/>
      <c r="MG3" s="8" t="s">
        <v>18</v>
      </c>
      <c r="MH3" s="2205" t="s">
        <v>536</v>
      </c>
      <c r="MI3" s="2206"/>
      <c r="MJ3" s="2206"/>
      <c r="MK3" s="2207"/>
      <c r="MM3" s="2"/>
      <c r="MN3" s="8" t="s">
        <v>18</v>
      </c>
      <c r="MO3" s="2205" t="s">
        <v>545</v>
      </c>
      <c r="MP3" s="2206"/>
      <c r="MQ3" s="2206"/>
      <c r="MR3" s="2207"/>
      <c r="MT3" s="2"/>
      <c r="MU3" s="361" t="s">
        <v>18</v>
      </c>
      <c r="MV3" s="2205" t="s">
        <v>353</v>
      </c>
      <c r="MW3" s="2206"/>
      <c r="MX3" s="2206"/>
      <c r="MY3" s="2207"/>
      <c r="NA3" s="2"/>
      <c r="NB3" s="8" t="s">
        <v>18</v>
      </c>
      <c r="NC3" s="2205" t="s">
        <v>542</v>
      </c>
      <c r="ND3" s="2206"/>
      <c r="NE3" s="2206"/>
      <c r="NF3" s="2207"/>
      <c r="NH3" s="2"/>
      <c r="NI3" s="8" t="s">
        <v>18</v>
      </c>
      <c r="NJ3" s="2218" t="s">
        <v>161</v>
      </c>
      <c r="NK3" s="2219"/>
      <c r="NL3" s="2219"/>
      <c r="NM3" s="2220"/>
      <c r="NO3" s="2"/>
      <c r="NP3" s="360" t="s">
        <v>18</v>
      </c>
      <c r="NQ3" s="2218" t="s">
        <v>558</v>
      </c>
      <c r="NR3" s="2219"/>
      <c r="NS3" s="2219"/>
      <c r="NT3" s="2220"/>
      <c r="NV3" s="2"/>
      <c r="NW3" s="8" t="s">
        <v>18</v>
      </c>
      <c r="NX3" s="2208" t="s">
        <v>134</v>
      </c>
      <c r="NY3" s="2217"/>
      <c r="NZ3" s="2209"/>
      <c r="OA3" s="2210"/>
      <c r="OC3" s="2"/>
      <c r="OD3" s="8" t="s">
        <v>18</v>
      </c>
      <c r="OE3" s="2208" t="s">
        <v>75</v>
      </c>
      <c r="OF3" s="2209"/>
      <c r="OG3" s="2209"/>
      <c r="OH3" s="2210"/>
      <c r="OJ3" s="2"/>
      <c r="OK3" s="8" t="s">
        <v>18</v>
      </c>
      <c r="OL3" s="2208" t="s">
        <v>553</v>
      </c>
      <c r="OM3" s="2209"/>
      <c r="ON3" s="2209"/>
      <c r="OO3" s="2210"/>
      <c r="OQ3" s="2"/>
      <c r="OR3" s="8" t="s">
        <v>18</v>
      </c>
      <c r="OS3" s="2205" t="s">
        <v>362</v>
      </c>
      <c r="OT3" s="2206"/>
      <c r="OU3" s="2206"/>
      <c r="OV3" s="2207"/>
      <c r="OX3" s="2"/>
      <c r="OY3" s="8" t="s">
        <v>18</v>
      </c>
      <c r="OZ3" s="2208" t="s">
        <v>469</v>
      </c>
      <c r="PA3" s="2209"/>
      <c r="PB3" s="2209"/>
      <c r="PC3" s="2210"/>
      <c r="PE3" s="2"/>
      <c r="PF3" s="8" t="s">
        <v>18</v>
      </c>
      <c r="PG3" s="2205" t="s">
        <v>187</v>
      </c>
      <c r="PH3" s="2206"/>
      <c r="PI3" s="2206"/>
      <c r="PJ3" s="2207"/>
      <c r="PL3" s="2"/>
      <c r="PM3" s="8" t="s">
        <v>18</v>
      </c>
      <c r="PN3" s="2208" t="s">
        <v>224</v>
      </c>
      <c r="PO3" s="2209"/>
      <c r="PP3" s="2209"/>
      <c r="PQ3" s="2210"/>
      <c r="PS3" s="2"/>
      <c r="PT3" s="8" t="s">
        <v>18</v>
      </c>
      <c r="PU3" s="2208" t="s">
        <v>494</v>
      </c>
      <c r="PV3" s="2209"/>
      <c r="PW3" s="2209"/>
      <c r="PX3" s="2210"/>
      <c r="PZ3" s="2"/>
      <c r="QA3" s="8" t="s">
        <v>18</v>
      </c>
      <c r="QB3" s="2208" t="s">
        <v>330</v>
      </c>
      <c r="QC3" s="2209"/>
      <c r="QD3" s="2209"/>
      <c r="QE3" s="2210"/>
      <c r="QG3" s="2"/>
      <c r="QH3" s="8" t="s">
        <v>18</v>
      </c>
      <c r="QI3" s="2208" t="s">
        <v>183</v>
      </c>
      <c r="QJ3" s="2209"/>
      <c r="QK3" s="2209"/>
      <c r="QL3" s="2210"/>
      <c r="QN3" s="2"/>
      <c r="QO3" s="8" t="s">
        <v>18</v>
      </c>
      <c r="QP3" s="2208" t="s">
        <v>564</v>
      </c>
      <c r="QQ3" s="2209"/>
      <c r="QR3" s="2209"/>
      <c r="QS3" s="2210"/>
      <c r="QU3" s="2"/>
      <c r="QV3" s="8" t="s">
        <v>18</v>
      </c>
      <c r="QW3" s="2208"/>
      <c r="QX3" s="2209"/>
      <c r="QY3" s="2209"/>
      <c r="QZ3" s="2210"/>
      <c r="RB3" s="2"/>
      <c r="RC3" s="8" t="s">
        <v>18</v>
      </c>
      <c r="RD3" s="2208" t="s">
        <v>460</v>
      </c>
      <c r="RE3" s="2209"/>
      <c r="RF3" s="2209"/>
      <c r="RG3" s="2210"/>
      <c r="RI3" s="2"/>
      <c r="RJ3" s="8" t="s">
        <v>18</v>
      </c>
      <c r="RK3" s="2211" t="s">
        <v>527</v>
      </c>
      <c r="RL3" s="2212"/>
      <c r="RM3" s="2212"/>
      <c r="RN3" s="2213"/>
      <c r="RP3" s="2"/>
      <c r="RQ3" s="8" t="s">
        <v>18</v>
      </c>
      <c r="RR3" s="2208" t="s">
        <v>587</v>
      </c>
      <c r="RS3" s="2209"/>
      <c r="RT3" s="2209"/>
      <c r="RU3" s="2210"/>
      <c r="RW3" s="2"/>
      <c r="RX3" s="8" t="s">
        <v>18</v>
      </c>
      <c r="RY3" s="2208" t="s">
        <v>348</v>
      </c>
      <c r="RZ3" s="2209"/>
      <c r="SA3" s="2209"/>
      <c r="SB3" s="2210"/>
      <c r="SD3" s="2"/>
      <c r="SE3" s="8" t="s">
        <v>18</v>
      </c>
      <c r="SF3" s="2214" t="s">
        <v>344</v>
      </c>
      <c r="SG3" s="2215"/>
      <c r="SH3" s="2215"/>
      <c r="SI3" s="2216"/>
      <c r="SK3" s="2"/>
      <c r="SL3" s="8" t="s">
        <v>18</v>
      </c>
      <c r="SM3" s="2208" t="s">
        <v>424</v>
      </c>
      <c r="SN3" s="2209"/>
      <c r="SO3" s="2209"/>
      <c r="SP3" s="2210"/>
      <c r="SR3" s="2"/>
      <c r="SS3" s="8" t="s">
        <v>18</v>
      </c>
      <c r="ST3" s="2205" t="s">
        <v>249</v>
      </c>
      <c r="SU3" s="2206"/>
      <c r="SV3" s="2206"/>
      <c r="SW3" s="2207"/>
      <c r="SY3" s="2"/>
      <c r="SZ3" s="8" t="s">
        <v>18</v>
      </c>
      <c r="TA3" s="2205" t="s">
        <v>326</v>
      </c>
      <c r="TB3" s="2206"/>
      <c r="TC3" s="2206"/>
      <c r="TD3" s="2207"/>
      <c r="TF3" s="2"/>
      <c r="TG3" s="8" t="s">
        <v>18</v>
      </c>
      <c r="TH3" s="2208" t="s">
        <v>104</v>
      </c>
      <c r="TI3" s="2209"/>
      <c r="TJ3" s="2209"/>
      <c r="TK3" s="2210"/>
      <c r="TM3" s="2"/>
      <c r="TN3" s="8" t="s">
        <v>18</v>
      </c>
      <c r="TO3" s="2208" t="s">
        <v>569</v>
      </c>
      <c r="TP3" s="2209"/>
      <c r="TQ3" s="2209"/>
      <c r="TR3" s="2210"/>
      <c r="TT3" s="2"/>
      <c r="TU3" s="8" t="s">
        <v>18</v>
      </c>
      <c r="TV3" s="2208" t="s">
        <v>74</v>
      </c>
      <c r="TW3" s="2209"/>
      <c r="TX3" s="2209"/>
      <c r="TY3" s="2210"/>
      <c r="UA3" s="2"/>
      <c r="UB3" s="8" t="s">
        <v>18</v>
      </c>
      <c r="UC3" s="2205" t="s">
        <v>529</v>
      </c>
      <c r="UD3" s="2206"/>
      <c r="UE3" s="2206"/>
      <c r="UF3" s="2207"/>
      <c r="UH3" s="2"/>
      <c r="UI3" s="8" t="s">
        <v>18</v>
      </c>
      <c r="UJ3" s="2208" t="s">
        <v>117</v>
      </c>
      <c r="UK3" s="2209"/>
      <c r="UL3" s="2209"/>
      <c r="UM3" s="2210"/>
      <c r="UO3" s="2"/>
      <c r="UP3" s="8" t="s">
        <v>18</v>
      </c>
      <c r="UQ3" s="2208" t="s">
        <v>531</v>
      </c>
      <c r="UR3" s="2209"/>
      <c r="US3" s="2209"/>
      <c r="UT3" s="2210"/>
      <c r="UW3" s="8" t="s">
        <v>18</v>
      </c>
      <c r="UX3" s="2205" t="s">
        <v>94</v>
      </c>
      <c r="UY3" s="2206"/>
      <c r="UZ3" s="2206"/>
      <c r="VA3" s="2207"/>
      <c r="VC3" s="2"/>
      <c r="VD3" s="8" t="s">
        <v>18</v>
      </c>
      <c r="VE3" s="2205" t="s">
        <v>577</v>
      </c>
      <c r="VF3" s="2206"/>
      <c r="VG3" s="2206"/>
      <c r="VH3" s="2207"/>
      <c r="VJ3" s="2"/>
      <c r="VK3" s="8" t="s">
        <v>18</v>
      </c>
      <c r="VL3" s="2208" t="s">
        <v>461</v>
      </c>
      <c r="VM3" s="2209"/>
      <c r="VN3" s="2209"/>
      <c r="VO3" s="2210"/>
      <c r="VQ3" s="2"/>
      <c r="VR3" s="8" t="s">
        <v>18</v>
      </c>
      <c r="VS3" s="2205" t="s">
        <v>560</v>
      </c>
      <c r="VT3" s="2206"/>
      <c r="VU3" s="2206"/>
      <c r="VV3" s="2207"/>
      <c r="VX3" s="2"/>
      <c r="VY3" s="8" t="s">
        <v>18</v>
      </c>
      <c r="VZ3" s="2208" t="s">
        <v>84</v>
      </c>
      <c r="WA3" s="2209"/>
      <c r="WB3" s="2209"/>
      <c r="WC3" s="2210"/>
      <c r="WE3" s="2"/>
      <c r="WF3" s="8" t="s">
        <v>18</v>
      </c>
      <c r="WG3" s="2205" t="s">
        <v>253</v>
      </c>
      <c r="WH3" s="2206"/>
      <c r="WI3" s="2206"/>
      <c r="WJ3" s="2207"/>
      <c r="WL3" s="2"/>
      <c r="WM3" s="8" t="s">
        <v>18</v>
      </c>
      <c r="WN3" s="2208" t="s">
        <v>384</v>
      </c>
      <c r="WO3" s="2209"/>
      <c r="WP3" s="2209"/>
      <c r="WQ3" s="2210"/>
      <c r="WS3" s="2"/>
      <c r="WT3" s="8" t="s">
        <v>18</v>
      </c>
      <c r="WU3" s="2208" t="s">
        <v>133</v>
      </c>
      <c r="WV3" s="2209"/>
      <c r="WW3" s="2209"/>
      <c r="WX3" s="2210"/>
      <c r="WZ3" s="2"/>
      <c r="XA3" s="8" t="s">
        <v>18</v>
      </c>
      <c r="XB3" s="2205" t="s">
        <v>534</v>
      </c>
      <c r="XC3" s="2206"/>
      <c r="XD3" s="2206"/>
      <c r="XE3" s="2207"/>
      <c r="XG3" s="2"/>
      <c r="XH3" s="8" t="s">
        <v>18</v>
      </c>
      <c r="XI3" s="2205" t="s">
        <v>552</v>
      </c>
      <c r="XJ3" s="2206"/>
      <c r="XK3" s="2206"/>
      <c r="XL3" s="2207"/>
      <c r="XN3" s="2"/>
      <c r="XO3" s="8" t="s">
        <v>18</v>
      </c>
      <c r="XP3" s="2205" t="s">
        <v>579</v>
      </c>
      <c r="XQ3" s="2206"/>
      <c r="XR3" s="2206"/>
      <c r="XS3" s="2207"/>
      <c r="XU3" s="2"/>
      <c r="XV3" s="8" t="s">
        <v>18</v>
      </c>
      <c r="XW3" s="2205" t="s">
        <v>435</v>
      </c>
      <c r="XX3" s="2206"/>
      <c r="XY3" s="2206"/>
      <c r="XZ3" s="2207"/>
      <c r="YB3" s="2"/>
      <c r="YC3" s="8" t="s">
        <v>18</v>
      </c>
      <c r="YD3" s="2205" t="s">
        <v>336</v>
      </c>
      <c r="YE3" s="2206"/>
      <c r="YF3" s="2206"/>
      <c r="YG3" s="2207"/>
      <c r="YI3" s="2"/>
      <c r="YJ3" s="8" t="s">
        <v>18</v>
      </c>
      <c r="YK3" s="2205" t="s">
        <v>544</v>
      </c>
      <c r="YL3" s="2206"/>
      <c r="YM3" s="2206"/>
      <c r="YN3" s="2207"/>
      <c r="YP3" s="2"/>
      <c r="YQ3" s="8" t="s">
        <v>18</v>
      </c>
      <c r="YR3" s="2205" t="s">
        <v>358</v>
      </c>
      <c r="YS3" s="2206"/>
      <c r="YT3" s="2206"/>
      <c r="YU3" s="2207"/>
      <c r="YW3" s="2"/>
      <c r="YX3" s="8" t="s">
        <v>18</v>
      </c>
      <c r="YY3" s="2208" t="s">
        <v>371</v>
      </c>
      <c r="YZ3" s="2209"/>
      <c r="ZA3" s="2209"/>
      <c r="ZB3" s="2210"/>
      <c r="ZD3" s="2"/>
      <c r="ZE3" s="8" t="s">
        <v>18</v>
      </c>
      <c r="ZF3" s="2205" t="s">
        <v>296</v>
      </c>
      <c r="ZG3" s="2206"/>
      <c r="ZH3" s="2206"/>
      <c r="ZI3" s="2207"/>
      <c r="ZK3" s="2"/>
      <c r="ZL3" s="8" t="s">
        <v>18</v>
      </c>
      <c r="ZM3" s="2208" t="s">
        <v>108</v>
      </c>
      <c r="ZN3" s="2209"/>
      <c r="ZO3" s="2209"/>
      <c r="ZP3" s="2210"/>
      <c r="ZR3" s="2"/>
      <c r="ZS3" s="8" t="s">
        <v>18</v>
      </c>
      <c r="ZT3" s="2205" t="s">
        <v>548</v>
      </c>
      <c r="ZU3" s="2206"/>
      <c r="ZV3" s="2206"/>
      <c r="ZW3" s="2207"/>
      <c r="ZY3" s="2"/>
      <c r="ZZ3" s="366" t="s">
        <v>18</v>
      </c>
      <c r="AAA3" s="2205" t="s">
        <v>581</v>
      </c>
      <c r="AAB3" s="2206"/>
      <c r="AAC3" s="2206"/>
      <c r="AAD3" s="2207"/>
      <c r="AAF3" s="2"/>
      <c r="AAG3" s="8" t="s">
        <v>18</v>
      </c>
      <c r="AAH3" s="2205" t="s">
        <v>567</v>
      </c>
      <c r="AAI3" s="2206"/>
      <c r="AAJ3" s="2206"/>
      <c r="AAK3" s="2207"/>
      <c r="AAM3" s="2"/>
      <c r="AAN3" s="8" t="s">
        <v>18</v>
      </c>
      <c r="AAO3" s="2208" t="s">
        <v>528</v>
      </c>
      <c r="AAP3" s="2209"/>
      <c r="AAQ3" s="2209"/>
      <c r="AAR3" s="2210"/>
      <c r="AAT3" s="2"/>
      <c r="AAU3" s="351" t="s">
        <v>18</v>
      </c>
      <c r="AAV3" s="2208" t="s">
        <v>88</v>
      </c>
      <c r="AAW3" s="2209"/>
      <c r="AAX3" s="2209"/>
      <c r="AAY3" s="2210"/>
      <c r="ABA3" s="2"/>
      <c r="ABB3" s="366" t="s">
        <v>18</v>
      </c>
      <c r="ABC3" s="2208" t="s">
        <v>580</v>
      </c>
      <c r="ABD3" s="2209"/>
      <c r="ABE3" s="2209"/>
      <c r="ABF3" s="2210"/>
      <c r="ABH3" s="2"/>
      <c r="ABI3" s="8" t="s">
        <v>18</v>
      </c>
      <c r="ABJ3" s="2205" t="s">
        <v>549</v>
      </c>
      <c r="ABK3" s="2206"/>
      <c r="ABL3" s="2206"/>
      <c r="ABM3" s="2207"/>
      <c r="ABO3" s="2"/>
      <c r="ABP3" s="351" t="s">
        <v>18</v>
      </c>
      <c r="ABQ3" s="2205" t="s">
        <v>163</v>
      </c>
      <c r="ABR3" s="2206"/>
      <c r="ABS3" s="2206"/>
      <c r="ABT3" s="2207"/>
      <c r="ABV3" s="2"/>
      <c r="ABW3" s="8" t="s">
        <v>18</v>
      </c>
      <c r="ABX3" s="2205" t="s">
        <v>546</v>
      </c>
      <c r="ABY3" s="2206"/>
      <c r="ABZ3" s="2206"/>
      <c r="ACA3" s="2207"/>
      <c r="ACC3" s="2"/>
      <c r="ACD3" s="8" t="s">
        <v>18</v>
      </c>
      <c r="ACE3" s="2205" t="s">
        <v>563</v>
      </c>
      <c r="ACF3" s="2206"/>
      <c r="ACG3" s="2206"/>
      <c r="ACH3" s="2207"/>
      <c r="ACJ3" s="2"/>
      <c r="ACK3" s="364" t="s">
        <v>18</v>
      </c>
      <c r="ACL3" s="2205" t="s">
        <v>379</v>
      </c>
      <c r="ACM3" s="2206"/>
      <c r="ACN3" s="2206"/>
      <c r="ACO3" s="2207"/>
      <c r="ACQ3" s="2"/>
      <c r="ACR3" s="361" t="s">
        <v>18</v>
      </c>
      <c r="ACS3" s="2205" t="s">
        <v>540</v>
      </c>
      <c r="ACT3" s="2206"/>
      <c r="ACU3" s="2206"/>
      <c r="ACV3" s="2207"/>
      <c r="ACX3" s="2"/>
      <c r="ACY3" s="366" t="s">
        <v>18</v>
      </c>
      <c r="ACZ3" s="2205" t="s">
        <v>227</v>
      </c>
      <c r="ADA3" s="2206"/>
      <c r="ADB3" s="2206"/>
      <c r="ADC3" s="2207"/>
      <c r="ADE3" s="2"/>
      <c r="ADF3" s="8" t="s">
        <v>18</v>
      </c>
      <c r="ADG3" s="2205" t="s">
        <v>562</v>
      </c>
      <c r="ADH3" s="2206"/>
      <c r="ADI3" s="2206"/>
      <c r="ADJ3" s="2207"/>
      <c r="ADL3" s="2"/>
      <c r="ADM3" s="8" t="s">
        <v>18</v>
      </c>
      <c r="ADN3" s="2205" t="s">
        <v>559</v>
      </c>
      <c r="ADO3" s="2206"/>
      <c r="ADP3" s="2206"/>
      <c r="ADQ3" s="2207"/>
      <c r="ADS3" s="2"/>
      <c r="ADT3" s="8" t="s">
        <v>18</v>
      </c>
      <c r="ADU3" s="2205" t="s">
        <v>530</v>
      </c>
      <c r="ADV3" s="2206"/>
      <c r="ADW3" s="2206"/>
      <c r="ADX3" s="2207"/>
      <c r="ADZ3" s="2"/>
      <c r="AEA3" s="8" t="s">
        <v>18</v>
      </c>
      <c r="AEB3" s="2208" t="s">
        <v>159</v>
      </c>
      <c r="AEC3" s="2209"/>
      <c r="AED3" s="2209"/>
      <c r="AEE3" s="2210"/>
      <c r="AEG3" s="2"/>
      <c r="AEH3" s="8" t="s">
        <v>18</v>
      </c>
      <c r="AEI3" s="2208" t="s">
        <v>502</v>
      </c>
      <c r="AEJ3" s="2209"/>
      <c r="AEK3" s="2209"/>
      <c r="AEL3" s="2210"/>
      <c r="AEN3" s="2"/>
      <c r="AEO3" s="8" t="s">
        <v>18</v>
      </c>
      <c r="AEP3" s="2205" t="s">
        <v>365</v>
      </c>
      <c r="AEQ3" s="2206"/>
      <c r="AER3" s="2206"/>
      <c r="AES3" s="2207"/>
      <c r="AEU3" s="2"/>
      <c r="AEV3" s="8" t="s">
        <v>18</v>
      </c>
      <c r="AEW3" s="2208" t="s">
        <v>86</v>
      </c>
      <c r="AEX3" s="2209"/>
      <c r="AEY3" s="2209"/>
      <c r="AEZ3" s="2210"/>
      <c r="AFB3" s="2"/>
      <c r="AFC3" s="8" t="s">
        <v>18</v>
      </c>
      <c r="AFD3" s="2205" t="s">
        <v>380</v>
      </c>
      <c r="AFE3" s="2206"/>
      <c r="AFF3" s="2206"/>
      <c r="AFG3" s="2207"/>
      <c r="AFI3" s="2"/>
      <c r="AFJ3" s="8" t="s">
        <v>18</v>
      </c>
      <c r="AFK3" s="2205" t="s">
        <v>158</v>
      </c>
      <c r="AFL3" s="2206"/>
      <c r="AFM3" s="2206"/>
      <c r="AFN3" s="2207"/>
      <c r="AFP3" s="2"/>
      <c r="AFQ3" s="8" t="s">
        <v>18</v>
      </c>
      <c r="AFR3" s="2208" t="s">
        <v>572</v>
      </c>
      <c r="AFS3" s="2209"/>
      <c r="AFT3" s="2209"/>
      <c r="AFU3" s="2210"/>
      <c r="AFW3" s="2"/>
      <c r="AFX3" s="8" t="s">
        <v>18</v>
      </c>
      <c r="AFY3" s="2208" t="s">
        <v>585</v>
      </c>
      <c r="AFZ3" s="2209"/>
      <c r="AGA3" s="2209"/>
      <c r="AGB3" s="2210"/>
      <c r="AGD3" s="2"/>
      <c r="AGE3" s="8" t="s">
        <v>18</v>
      </c>
      <c r="AGF3" s="2208" t="s">
        <v>507</v>
      </c>
      <c r="AGG3" s="2217"/>
      <c r="AGH3" s="2209"/>
      <c r="AGI3" s="2210"/>
      <c r="AGK3" s="2"/>
      <c r="AGL3" s="8" t="s">
        <v>18</v>
      </c>
      <c r="AGM3" s="2208" t="s">
        <v>495</v>
      </c>
      <c r="AGN3" s="2209"/>
      <c r="AGO3" s="2209"/>
      <c r="AGP3" s="2210"/>
      <c r="AGR3" s="2"/>
      <c r="AGS3" s="8" t="s">
        <v>18</v>
      </c>
      <c r="AGT3" s="2205" t="s">
        <v>366</v>
      </c>
      <c r="AGU3" s="2206"/>
      <c r="AGV3" s="2206"/>
      <c r="AGW3" s="2207"/>
      <c r="AGY3" s="2"/>
      <c r="AGZ3" s="8" t="s">
        <v>18</v>
      </c>
      <c r="AHA3" s="2205" t="s">
        <v>218</v>
      </c>
      <c r="AHB3" s="2206"/>
      <c r="AHC3" s="2206"/>
      <c r="AHD3" s="2207"/>
      <c r="AHF3" s="2"/>
      <c r="AHG3" s="8" t="s">
        <v>18</v>
      </c>
      <c r="AHH3" s="2205" t="s">
        <v>584</v>
      </c>
      <c r="AHI3" s="2206"/>
      <c r="AHJ3" s="2206"/>
      <c r="AHK3" s="2207"/>
      <c r="AHM3" s="2"/>
      <c r="AHN3" s="8" t="s">
        <v>18</v>
      </c>
      <c r="AHO3" s="2205" t="s">
        <v>378</v>
      </c>
      <c r="AHP3" s="2206"/>
      <c r="AHQ3" s="2206"/>
      <c r="AHR3" s="2207"/>
      <c r="AHT3" s="2"/>
      <c r="AHU3" s="8" t="s">
        <v>18</v>
      </c>
      <c r="AHV3" s="2208" t="s">
        <v>122</v>
      </c>
      <c r="AHW3" s="2209"/>
      <c r="AHX3" s="2209"/>
      <c r="AHY3" s="2210"/>
      <c r="AIA3" s="2"/>
      <c r="AIB3" s="8" t="s">
        <v>18</v>
      </c>
      <c r="AIC3" s="2205" t="s">
        <v>583</v>
      </c>
      <c r="AID3" s="2206"/>
      <c r="AIE3" s="2206"/>
      <c r="AIF3" s="2207"/>
      <c r="AIH3" s="2"/>
      <c r="AII3" s="8" t="s">
        <v>18</v>
      </c>
      <c r="AIJ3" s="2205" t="s">
        <v>566</v>
      </c>
      <c r="AIK3" s="2206"/>
      <c r="AIL3" s="2206"/>
      <c r="AIM3" s="2207"/>
      <c r="AIO3" s="2"/>
      <c r="AIP3" s="8" t="s">
        <v>18</v>
      </c>
      <c r="AIQ3" s="2208" t="s">
        <v>115</v>
      </c>
      <c r="AIR3" s="2209"/>
      <c r="AIS3" s="2209"/>
      <c r="AIT3" s="2210"/>
      <c r="AIV3" s="2"/>
      <c r="AIW3" s="8" t="s">
        <v>18</v>
      </c>
      <c r="AIX3" s="2208" t="s">
        <v>521</v>
      </c>
      <c r="AIY3" s="2209"/>
      <c r="AIZ3" s="2209"/>
      <c r="AJA3" s="2210"/>
      <c r="AJC3" s="2"/>
      <c r="AJD3" s="8" t="s">
        <v>18</v>
      </c>
      <c r="AJE3" s="2221" t="s">
        <v>538</v>
      </c>
      <c r="AJF3" s="2222"/>
      <c r="AJG3" s="2222"/>
      <c r="AJH3" s="2223"/>
      <c r="AJK3" s="8" t="s">
        <v>18</v>
      </c>
      <c r="AJL3" s="2208" t="s">
        <v>98</v>
      </c>
      <c r="AJM3" s="2217"/>
      <c r="AJN3" s="2209"/>
      <c r="AJO3" s="2210"/>
      <c r="AJQ3" s="2"/>
      <c r="AJR3" s="8" t="s">
        <v>18</v>
      </c>
      <c r="AJS3" s="2208" t="s">
        <v>204</v>
      </c>
      <c r="AJT3" s="2217"/>
      <c r="AJU3" s="2209"/>
      <c r="AJV3" s="2210"/>
      <c r="AJX3" s="2"/>
      <c r="AJY3" s="8" t="s">
        <v>18</v>
      </c>
      <c r="AJZ3" s="2208" t="s">
        <v>532</v>
      </c>
      <c r="AKA3" s="2217"/>
      <c r="AKB3" s="2209"/>
      <c r="AKC3" s="2210"/>
      <c r="AKE3" s="2"/>
      <c r="AKF3" s="8" t="s">
        <v>18</v>
      </c>
      <c r="AKG3" s="2208" t="s">
        <v>574</v>
      </c>
      <c r="AKH3" s="2209"/>
      <c r="AKI3" s="2209"/>
      <c r="AKJ3" s="2210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5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24" t="s">
        <v>78</v>
      </c>
      <c r="B73" s="2224"/>
      <c r="C73" s="2224"/>
      <c r="D73" s="2224"/>
      <c r="E73" s="2224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379" workbookViewId="0">
      <selection activeCell="D404" sqref="D404"/>
    </sheetView>
  </sheetViews>
  <sheetFormatPr baseColWidth="10" defaultRowHeight="15.75" x14ac:dyDescent="0.25"/>
  <cols>
    <col min="1" max="1" width="13.28515625" style="1858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26" t="s">
        <v>3787</v>
      </c>
      <c r="C1" s="2226"/>
      <c r="D1" s="2226"/>
      <c r="E1" s="2226"/>
      <c r="F1" s="2226"/>
      <c r="G1" s="2226"/>
      <c r="H1" s="454"/>
      <c r="I1" s="55"/>
      <c r="J1" s="55"/>
      <c r="L1" s="37"/>
      <c r="M1" s="37"/>
      <c r="N1" s="37"/>
      <c r="O1" s="37"/>
    </row>
    <row r="2" spans="1:15" x14ac:dyDescent="0.25">
      <c r="A2" s="1898"/>
      <c r="B2" s="2227"/>
      <c r="C2" s="2227"/>
      <c r="D2" s="2227"/>
      <c r="E2" s="447"/>
      <c r="F2" s="448"/>
      <c r="G2" s="447"/>
      <c r="H2" s="448"/>
      <c r="I2" s="55"/>
      <c r="J2" s="55"/>
      <c r="L2" s="37"/>
      <c r="M2" s="37"/>
      <c r="N2" s="37"/>
      <c r="O2" s="37"/>
    </row>
    <row r="3" spans="1:15" ht="35.25" thickBot="1" x14ac:dyDescent="0.4">
      <c r="A3" s="1859" t="s">
        <v>0</v>
      </c>
      <c r="B3" s="1735" t="s">
        <v>1</v>
      </c>
      <c r="C3" s="1735"/>
      <c r="D3" s="1736" t="s">
        <v>2380</v>
      </c>
      <c r="E3" s="577" t="s">
        <v>2</v>
      </c>
      <c r="F3" s="578" t="s">
        <v>6</v>
      </c>
      <c r="G3" s="579" t="s">
        <v>7</v>
      </c>
      <c r="H3" s="580" t="s">
        <v>8</v>
      </c>
      <c r="I3" s="55"/>
      <c r="J3" s="55"/>
      <c r="K3" s="2109" t="s">
        <v>3788</v>
      </c>
      <c r="L3" s="37"/>
      <c r="M3" s="37"/>
      <c r="N3" s="37"/>
      <c r="O3" s="37"/>
    </row>
    <row r="4" spans="1:15" ht="16.5" thickTop="1" x14ac:dyDescent="0.25">
      <c r="A4" s="1860">
        <v>41730</v>
      </c>
      <c r="B4" s="582" t="s">
        <v>2399</v>
      </c>
      <c r="C4" s="582" t="s">
        <v>3789</v>
      </c>
      <c r="D4" s="304" t="s">
        <v>434</v>
      </c>
      <c r="E4" s="261">
        <v>9600</v>
      </c>
      <c r="F4" s="304">
        <v>41732</v>
      </c>
      <c r="G4" s="261">
        <v>9600</v>
      </c>
      <c r="H4" s="581">
        <f>E4-G4</f>
        <v>0</v>
      </c>
      <c r="I4" s="55"/>
      <c r="J4" s="55"/>
      <c r="K4" s="244" t="s">
        <v>2724</v>
      </c>
      <c r="L4" s="37"/>
      <c r="M4" s="37"/>
      <c r="N4" s="37"/>
      <c r="O4" s="37"/>
    </row>
    <row r="5" spans="1:15" x14ac:dyDescent="0.25">
      <c r="A5" s="1861"/>
      <c r="B5" s="582" t="s">
        <v>3211</v>
      </c>
      <c r="C5" s="582" t="s">
        <v>3789</v>
      </c>
      <c r="D5" s="304" t="s">
        <v>2097</v>
      </c>
      <c r="E5" s="261">
        <v>4229.7700000000004</v>
      </c>
      <c r="F5" s="304">
        <v>41730</v>
      </c>
      <c r="G5" s="261">
        <v>4229.7700000000004</v>
      </c>
      <c r="H5" s="583">
        <f t="shared" ref="H5:H68" si="0">E5-G5</f>
        <v>0</v>
      </c>
      <c r="I5" s="55"/>
      <c r="J5" s="55"/>
      <c r="K5" s="244" t="s">
        <v>2724</v>
      </c>
      <c r="L5" s="244"/>
      <c r="M5" s="244"/>
      <c r="N5" s="37"/>
      <c r="O5" s="37"/>
    </row>
    <row r="6" spans="1:15" x14ac:dyDescent="0.25">
      <c r="A6" s="1861"/>
      <c r="B6" s="582" t="s">
        <v>3212</v>
      </c>
      <c r="C6" s="582" t="s">
        <v>3789</v>
      </c>
      <c r="D6" s="304" t="s">
        <v>617</v>
      </c>
      <c r="E6" s="261">
        <v>4342</v>
      </c>
      <c r="F6" s="304">
        <v>41734</v>
      </c>
      <c r="G6" s="261">
        <v>4342</v>
      </c>
      <c r="H6" s="583">
        <f t="shared" si="0"/>
        <v>0</v>
      </c>
      <c r="I6" s="55"/>
      <c r="J6" s="55"/>
      <c r="K6" s="244" t="s">
        <v>2724</v>
      </c>
      <c r="L6" s="37"/>
      <c r="M6" s="37"/>
      <c r="N6" s="37"/>
      <c r="O6" s="37"/>
    </row>
    <row r="7" spans="1:15" x14ac:dyDescent="0.25">
      <c r="A7" s="1861"/>
      <c r="B7" s="582" t="s">
        <v>3213</v>
      </c>
      <c r="C7" s="582" t="s">
        <v>3789</v>
      </c>
      <c r="D7" s="304" t="s">
        <v>2227</v>
      </c>
      <c r="E7" s="261">
        <v>10420</v>
      </c>
      <c r="F7" s="304">
        <v>41730</v>
      </c>
      <c r="G7" s="261">
        <v>10420</v>
      </c>
      <c r="H7" s="583">
        <f t="shared" si="0"/>
        <v>0</v>
      </c>
      <c r="I7" s="55"/>
      <c r="J7" s="55"/>
      <c r="K7" s="244" t="s">
        <v>1175</v>
      </c>
      <c r="L7" s="37"/>
      <c r="M7" s="37"/>
      <c r="N7" s="37"/>
      <c r="O7" s="37"/>
    </row>
    <row r="8" spans="1:15" x14ac:dyDescent="0.25">
      <c r="A8" s="1861"/>
      <c r="B8" s="582" t="s">
        <v>3214</v>
      </c>
      <c r="C8" s="582" t="s">
        <v>3789</v>
      </c>
      <c r="D8" s="304" t="s">
        <v>775</v>
      </c>
      <c r="E8" s="261">
        <v>10039</v>
      </c>
      <c r="F8" s="304">
        <v>41730</v>
      </c>
      <c r="G8" s="261">
        <v>10039</v>
      </c>
      <c r="H8" s="583">
        <f t="shared" si="0"/>
        <v>0</v>
      </c>
      <c r="I8" s="55"/>
      <c r="J8" s="55"/>
      <c r="K8" s="244" t="s">
        <v>351</v>
      </c>
      <c r="L8" s="37"/>
      <c r="M8" s="37"/>
      <c r="N8" s="37"/>
      <c r="O8" s="37"/>
    </row>
    <row r="9" spans="1:15" x14ac:dyDescent="0.25">
      <c r="A9" s="1861"/>
      <c r="B9" s="582" t="s">
        <v>3215</v>
      </c>
      <c r="C9" s="582" t="s">
        <v>3789</v>
      </c>
      <c r="D9" s="304" t="s">
        <v>2091</v>
      </c>
      <c r="E9" s="261">
        <v>8697.6</v>
      </c>
      <c r="F9" s="304">
        <v>41730</v>
      </c>
      <c r="G9" s="261">
        <v>8697.6</v>
      </c>
      <c r="H9" s="583">
        <f t="shared" si="0"/>
        <v>0</v>
      </c>
      <c r="I9" s="55"/>
      <c r="J9" s="55"/>
      <c r="K9" s="244" t="s">
        <v>351</v>
      </c>
      <c r="L9" s="37"/>
      <c r="M9" s="37"/>
      <c r="N9" s="37"/>
      <c r="O9" s="37"/>
    </row>
    <row r="10" spans="1:15" x14ac:dyDescent="0.25">
      <c r="A10" s="1861"/>
      <c r="B10" s="582" t="s">
        <v>3216</v>
      </c>
      <c r="C10" s="582" t="s">
        <v>3789</v>
      </c>
      <c r="D10" s="584" t="s">
        <v>782</v>
      </c>
      <c r="E10" s="585">
        <v>2400</v>
      </c>
      <c r="F10" s="304">
        <v>41730</v>
      </c>
      <c r="G10" s="261">
        <v>2400</v>
      </c>
      <c r="H10" s="583">
        <f t="shared" si="0"/>
        <v>0</v>
      </c>
      <c r="I10" s="55"/>
      <c r="J10" s="55"/>
      <c r="K10" s="244" t="s">
        <v>351</v>
      </c>
      <c r="L10" s="37"/>
      <c r="M10" s="37"/>
      <c r="N10" s="37"/>
      <c r="O10" s="37"/>
    </row>
    <row r="11" spans="1:15" x14ac:dyDescent="0.25">
      <c r="A11" s="1861"/>
      <c r="B11" s="582" t="s">
        <v>3217</v>
      </c>
      <c r="C11" s="582" t="s">
        <v>3789</v>
      </c>
      <c r="D11" s="304" t="s">
        <v>1545</v>
      </c>
      <c r="E11" s="261">
        <v>790.5</v>
      </c>
      <c r="F11" s="304">
        <v>41730</v>
      </c>
      <c r="G11" s="261">
        <v>790</v>
      </c>
      <c r="H11" s="583">
        <f t="shared" si="0"/>
        <v>0.5</v>
      </c>
      <c r="I11" s="55"/>
      <c r="J11" s="55"/>
      <c r="K11" s="244" t="s">
        <v>2724</v>
      </c>
      <c r="L11" s="37"/>
      <c r="M11" s="37"/>
      <c r="N11" s="37"/>
      <c r="O11" s="37"/>
    </row>
    <row r="12" spans="1:15" x14ac:dyDescent="0.25">
      <c r="A12" s="1861"/>
      <c r="B12" s="582" t="s">
        <v>3218</v>
      </c>
      <c r="C12" s="582" t="s">
        <v>3789</v>
      </c>
      <c r="D12" s="304" t="s">
        <v>3790</v>
      </c>
      <c r="E12" s="261">
        <v>496</v>
      </c>
      <c r="F12" s="304">
        <v>41730</v>
      </c>
      <c r="G12" s="261">
        <v>496</v>
      </c>
      <c r="H12" s="583">
        <f t="shared" si="0"/>
        <v>0</v>
      </c>
      <c r="I12" s="55"/>
      <c r="J12" s="55"/>
      <c r="K12" s="244" t="s">
        <v>351</v>
      </c>
      <c r="L12" s="37"/>
      <c r="M12" s="37"/>
      <c r="N12" s="37"/>
      <c r="O12" s="37"/>
    </row>
    <row r="13" spans="1:15" x14ac:dyDescent="0.25">
      <c r="A13" s="1861"/>
      <c r="B13" s="582" t="s">
        <v>923</v>
      </c>
      <c r="C13" s="582" t="s">
        <v>3789</v>
      </c>
      <c r="D13" s="304" t="s">
        <v>723</v>
      </c>
      <c r="E13" s="261">
        <v>483.5</v>
      </c>
      <c r="F13" s="304">
        <v>41730</v>
      </c>
      <c r="G13" s="261">
        <v>483.5</v>
      </c>
      <c r="H13" s="583">
        <f t="shared" si="0"/>
        <v>0</v>
      </c>
      <c r="I13" s="55"/>
      <c r="J13" s="55"/>
      <c r="K13" s="244" t="s">
        <v>351</v>
      </c>
      <c r="L13" s="37"/>
      <c r="M13" s="37"/>
      <c r="N13" s="37"/>
      <c r="O13" s="37"/>
    </row>
    <row r="14" spans="1:15" x14ac:dyDescent="0.25">
      <c r="A14" s="1861"/>
      <c r="B14" s="582" t="s">
        <v>3219</v>
      </c>
      <c r="C14" s="582" t="s">
        <v>3789</v>
      </c>
      <c r="D14" s="584" t="s">
        <v>2124</v>
      </c>
      <c r="E14" s="585">
        <v>1830</v>
      </c>
      <c r="F14" s="304">
        <v>41750</v>
      </c>
      <c r="G14" s="261">
        <v>1830</v>
      </c>
      <c r="H14" s="583">
        <f t="shared" si="0"/>
        <v>0</v>
      </c>
      <c r="I14" s="55"/>
      <c r="J14" s="55"/>
      <c r="K14" s="244" t="s">
        <v>2724</v>
      </c>
      <c r="L14" s="37"/>
      <c r="M14" s="37"/>
      <c r="N14" s="37"/>
      <c r="O14" s="37"/>
    </row>
    <row r="15" spans="1:15" x14ac:dyDescent="0.25">
      <c r="A15" s="1861"/>
      <c r="B15" s="582" t="s">
        <v>967</v>
      </c>
      <c r="C15" s="582" t="s">
        <v>3789</v>
      </c>
      <c r="D15" s="584" t="s">
        <v>784</v>
      </c>
      <c r="E15" s="585">
        <v>1460</v>
      </c>
      <c r="F15" s="304">
        <v>41730</v>
      </c>
      <c r="G15" s="261">
        <v>1460</v>
      </c>
      <c r="H15" s="583">
        <f t="shared" si="0"/>
        <v>0</v>
      </c>
      <c r="I15" s="55"/>
      <c r="J15" s="55"/>
      <c r="K15" s="244" t="s">
        <v>351</v>
      </c>
      <c r="L15" s="37"/>
      <c r="M15" s="37"/>
      <c r="N15" s="37"/>
      <c r="O15" s="37"/>
    </row>
    <row r="16" spans="1:15" x14ac:dyDescent="0.25">
      <c r="A16" s="1861"/>
      <c r="B16" s="582" t="s">
        <v>3220</v>
      </c>
      <c r="C16" s="582" t="s">
        <v>3789</v>
      </c>
      <c r="D16" s="304" t="s">
        <v>673</v>
      </c>
      <c r="E16" s="261">
        <v>5264</v>
      </c>
      <c r="F16" s="304">
        <v>41730</v>
      </c>
      <c r="G16" s="261">
        <v>5264</v>
      </c>
      <c r="H16" s="583">
        <f t="shared" si="0"/>
        <v>0</v>
      </c>
      <c r="I16" s="55"/>
      <c r="J16" s="55"/>
      <c r="K16" s="244" t="s">
        <v>2242</v>
      </c>
      <c r="L16" s="37"/>
      <c r="M16" s="37"/>
      <c r="N16" s="37"/>
      <c r="O16" s="37"/>
    </row>
    <row r="17" spans="1:15" x14ac:dyDescent="0.25">
      <c r="A17" s="1861"/>
      <c r="B17" s="582" t="s">
        <v>3221</v>
      </c>
      <c r="C17" s="582" t="s">
        <v>3789</v>
      </c>
      <c r="D17" s="304" t="s">
        <v>3791</v>
      </c>
      <c r="E17" s="261">
        <v>1074</v>
      </c>
      <c r="F17" s="304">
        <v>41730</v>
      </c>
      <c r="G17" s="261">
        <v>1074</v>
      </c>
      <c r="H17" s="583">
        <f t="shared" si="0"/>
        <v>0</v>
      </c>
      <c r="I17" s="55"/>
      <c r="J17" s="55"/>
      <c r="K17" s="244" t="s">
        <v>351</v>
      </c>
      <c r="L17" s="37"/>
      <c r="M17" s="37"/>
      <c r="N17" s="37"/>
      <c r="O17" s="37"/>
    </row>
    <row r="18" spans="1:15" x14ac:dyDescent="0.25">
      <c r="A18" s="1861"/>
      <c r="B18" s="582" t="s">
        <v>3222</v>
      </c>
      <c r="C18" s="582" t="s">
        <v>3789</v>
      </c>
      <c r="D18" s="304" t="s">
        <v>3740</v>
      </c>
      <c r="E18" s="261">
        <v>732</v>
      </c>
      <c r="F18" s="304">
        <v>41730</v>
      </c>
      <c r="G18" s="261">
        <v>732</v>
      </c>
      <c r="H18" s="583">
        <f t="shared" si="0"/>
        <v>0</v>
      </c>
      <c r="I18" s="55"/>
      <c r="J18" s="55"/>
      <c r="K18" s="244" t="s">
        <v>351</v>
      </c>
      <c r="L18" s="37"/>
      <c r="M18" s="37"/>
      <c r="N18" s="37"/>
      <c r="O18" s="37"/>
    </row>
    <row r="19" spans="1:15" x14ac:dyDescent="0.25">
      <c r="A19" s="1861"/>
      <c r="B19" s="582" t="s">
        <v>3223</v>
      </c>
      <c r="C19" s="582" t="s">
        <v>3789</v>
      </c>
      <c r="D19" s="584" t="s">
        <v>3792</v>
      </c>
      <c r="E19" s="585">
        <v>3605.5</v>
      </c>
      <c r="F19" s="304">
        <v>41730</v>
      </c>
      <c r="G19" s="261">
        <v>3605.5</v>
      </c>
      <c r="H19" s="583">
        <f t="shared" si="0"/>
        <v>0</v>
      </c>
      <c r="I19" s="55"/>
      <c r="J19" s="55"/>
      <c r="K19" s="244" t="s">
        <v>351</v>
      </c>
      <c r="L19" s="37"/>
      <c r="M19" s="37"/>
      <c r="N19" s="37"/>
      <c r="O19" s="37"/>
    </row>
    <row r="20" spans="1:15" x14ac:dyDescent="0.25">
      <c r="A20" s="1861"/>
      <c r="B20" s="582" t="s">
        <v>3224</v>
      </c>
      <c r="C20" s="582" t="s">
        <v>3789</v>
      </c>
      <c r="D20" s="584" t="s">
        <v>70</v>
      </c>
      <c r="E20" s="585">
        <v>5969</v>
      </c>
      <c r="F20" s="304">
        <v>41730</v>
      </c>
      <c r="G20" s="261">
        <v>5969</v>
      </c>
      <c r="H20" s="583">
        <f t="shared" si="0"/>
        <v>0</v>
      </c>
      <c r="I20" s="55"/>
      <c r="J20" s="55"/>
      <c r="K20" s="244" t="s">
        <v>351</v>
      </c>
      <c r="L20" s="37"/>
      <c r="M20" s="37"/>
      <c r="N20" s="37"/>
      <c r="O20" s="37"/>
    </row>
    <row r="21" spans="1:15" x14ac:dyDescent="0.25">
      <c r="A21" s="1861"/>
      <c r="B21" s="582" t="s">
        <v>968</v>
      </c>
      <c r="C21" s="582" t="s">
        <v>3789</v>
      </c>
      <c r="D21" s="584" t="s">
        <v>794</v>
      </c>
      <c r="E21" s="585">
        <v>1860</v>
      </c>
      <c r="F21" s="304">
        <v>41730</v>
      </c>
      <c r="G21" s="261">
        <v>1860</v>
      </c>
      <c r="H21" s="583">
        <f t="shared" si="0"/>
        <v>0</v>
      </c>
      <c r="I21" s="55"/>
      <c r="J21" s="55"/>
      <c r="K21" s="244" t="s">
        <v>351</v>
      </c>
      <c r="L21" s="37"/>
      <c r="M21" s="37"/>
      <c r="N21" s="37"/>
      <c r="O21" s="37"/>
    </row>
    <row r="22" spans="1:15" x14ac:dyDescent="0.25">
      <c r="A22" s="1861"/>
      <c r="B22" s="582" t="s">
        <v>3225</v>
      </c>
      <c r="C22" s="582" t="s">
        <v>3789</v>
      </c>
      <c r="D22" s="584" t="s">
        <v>3793</v>
      </c>
      <c r="E22" s="585">
        <v>309</v>
      </c>
      <c r="F22" s="304">
        <v>41730</v>
      </c>
      <c r="G22" s="261">
        <v>309</v>
      </c>
      <c r="H22" s="583">
        <f t="shared" si="0"/>
        <v>0</v>
      </c>
      <c r="I22" s="55"/>
      <c r="J22" s="55"/>
      <c r="K22" s="244" t="s">
        <v>351</v>
      </c>
      <c r="L22" s="37"/>
      <c r="M22" s="37"/>
      <c r="N22" s="37"/>
      <c r="O22" s="37"/>
    </row>
    <row r="23" spans="1:15" x14ac:dyDescent="0.25">
      <c r="A23" s="1861"/>
      <c r="B23" s="582" t="s">
        <v>3226</v>
      </c>
      <c r="C23" s="582" t="s">
        <v>3789</v>
      </c>
      <c r="D23" s="584" t="s">
        <v>377</v>
      </c>
      <c r="E23" s="585">
        <v>14781.5</v>
      </c>
      <c r="F23" s="304">
        <v>41738</v>
      </c>
      <c r="G23" s="261">
        <v>14781.5</v>
      </c>
      <c r="H23" s="583">
        <f t="shared" si="0"/>
        <v>0</v>
      </c>
      <c r="I23" s="55"/>
      <c r="J23" s="55"/>
      <c r="K23" s="244" t="s">
        <v>2724</v>
      </c>
      <c r="L23" s="37"/>
      <c r="M23" s="37"/>
      <c r="N23" s="37"/>
      <c r="O23" s="37"/>
    </row>
    <row r="24" spans="1:15" x14ac:dyDescent="0.25">
      <c r="A24" s="1861"/>
      <c r="B24" s="582" t="s">
        <v>3227</v>
      </c>
      <c r="C24" s="582" t="s">
        <v>3789</v>
      </c>
      <c r="D24" s="304" t="s">
        <v>813</v>
      </c>
      <c r="E24" s="261">
        <v>10194</v>
      </c>
      <c r="F24" s="304">
        <v>41730</v>
      </c>
      <c r="G24" s="261">
        <v>10194</v>
      </c>
      <c r="H24" s="583">
        <f t="shared" si="0"/>
        <v>0</v>
      </c>
      <c r="I24" s="55"/>
      <c r="J24" s="55"/>
      <c r="K24" s="244" t="s">
        <v>2724</v>
      </c>
      <c r="L24" s="37"/>
      <c r="M24" s="37"/>
      <c r="N24" s="37"/>
      <c r="O24" s="37"/>
    </row>
    <row r="25" spans="1:15" x14ac:dyDescent="0.25">
      <c r="A25" s="1861"/>
      <c r="B25" s="582" t="s">
        <v>3228</v>
      </c>
      <c r="C25" s="582" t="s">
        <v>3789</v>
      </c>
      <c r="D25" s="584" t="s">
        <v>2382</v>
      </c>
      <c r="E25" s="585">
        <v>380</v>
      </c>
      <c r="F25" s="304">
        <v>41730</v>
      </c>
      <c r="G25" s="261">
        <v>380</v>
      </c>
      <c r="H25" s="583">
        <f t="shared" si="0"/>
        <v>0</v>
      </c>
      <c r="I25" s="55"/>
      <c r="J25" s="55"/>
      <c r="K25" s="244" t="s">
        <v>351</v>
      </c>
      <c r="L25" s="37"/>
      <c r="M25" s="37"/>
      <c r="N25" s="37"/>
      <c r="O25" s="37"/>
    </row>
    <row r="26" spans="1:15" x14ac:dyDescent="0.25">
      <c r="A26" s="1861">
        <v>41731</v>
      </c>
      <c r="B26" s="582" t="s">
        <v>3229</v>
      </c>
      <c r="C26" s="582" t="s">
        <v>3789</v>
      </c>
      <c r="D26" s="304" t="s">
        <v>944</v>
      </c>
      <c r="E26" s="261">
        <v>2780</v>
      </c>
      <c r="F26" s="304">
        <v>41738</v>
      </c>
      <c r="G26" s="261">
        <v>2780</v>
      </c>
      <c r="H26" s="583">
        <f t="shared" si="0"/>
        <v>0</v>
      </c>
      <c r="I26" s="55"/>
      <c r="J26" s="55"/>
      <c r="K26" s="244" t="s">
        <v>2724</v>
      </c>
      <c r="L26" s="37"/>
      <c r="M26" s="37"/>
      <c r="N26" s="37"/>
      <c r="O26" s="37"/>
    </row>
    <row r="27" spans="1:15" x14ac:dyDescent="0.25">
      <c r="A27" s="1861"/>
      <c r="B27" s="582" t="s">
        <v>3230</v>
      </c>
      <c r="C27" s="582" t="s">
        <v>3789</v>
      </c>
      <c r="D27" s="304" t="s">
        <v>775</v>
      </c>
      <c r="E27" s="261">
        <v>5357</v>
      </c>
      <c r="F27" s="304">
        <v>41731</v>
      </c>
      <c r="G27" s="261">
        <v>5357</v>
      </c>
      <c r="H27" s="583">
        <f t="shared" si="0"/>
        <v>0</v>
      </c>
      <c r="I27" s="55"/>
      <c r="J27" s="55"/>
      <c r="K27" s="244" t="s">
        <v>297</v>
      </c>
      <c r="L27" s="37"/>
      <c r="M27" s="37"/>
      <c r="N27" s="37"/>
      <c r="O27" s="37"/>
    </row>
    <row r="28" spans="1:15" x14ac:dyDescent="0.25">
      <c r="A28" s="1861"/>
      <c r="B28" s="582" t="s">
        <v>3231</v>
      </c>
      <c r="C28" s="582" t="s">
        <v>3789</v>
      </c>
      <c r="D28" s="304" t="s">
        <v>1545</v>
      </c>
      <c r="E28" s="261">
        <v>1973.5</v>
      </c>
      <c r="F28" s="304">
        <v>41731</v>
      </c>
      <c r="G28" s="261">
        <v>1973.5</v>
      </c>
      <c r="H28" s="583">
        <f t="shared" si="0"/>
        <v>0</v>
      </c>
      <c r="I28" s="55"/>
      <c r="J28" s="55"/>
      <c r="K28" s="244" t="s">
        <v>2724</v>
      </c>
      <c r="L28" s="37"/>
      <c r="M28" s="37"/>
      <c r="N28" s="37"/>
      <c r="O28" s="37"/>
    </row>
    <row r="29" spans="1:15" x14ac:dyDescent="0.25">
      <c r="A29" s="1861"/>
      <c r="B29" s="582" t="s">
        <v>3232</v>
      </c>
      <c r="C29" s="582" t="s">
        <v>3789</v>
      </c>
      <c r="D29" s="584" t="s">
        <v>673</v>
      </c>
      <c r="E29" s="585">
        <v>6674</v>
      </c>
      <c r="F29" s="304">
        <v>41731</v>
      </c>
      <c r="G29" s="261">
        <v>6674</v>
      </c>
      <c r="H29" s="583">
        <f t="shared" si="0"/>
        <v>0</v>
      </c>
      <c r="I29" s="55"/>
      <c r="J29" s="55"/>
      <c r="K29" s="244" t="s">
        <v>2242</v>
      </c>
      <c r="L29" s="37"/>
      <c r="M29" s="37"/>
      <c r="N29" s="37"/>
      <c r="O29" s="37"/>
    </row>
    <row r="30" spans="1:15" x14ac:dyDescent="0.25">
      <c r="A30" s="1861"/>
      <c r="B30" s="582" t="s">
        <v>970</v>
      </c>
      <c r="C30" s="582" t="s">
        <v>3789</v>
      </c>
      <c r="D30" s="584" t="s">
        <v>3</v>
      </c>
      <c r="E30" s="585">
        <v>3125</v>
      </c>
      <c r="F30" s="304">
        <v>41732</v>
      </c>
      <c r="G30" s="261">
        <v>3125</v>
      </c>
      <c r="H30" s="583">
        <f t="shared" si="0"/>
        <v>0</v>
      </c>
      <c r="I30" s="55"/>
      <c r="J30" s="55"/>
      <c r="K30" s="244" t="s">
        <v>2724</v>
      </c>
      <c r="L30" s="37"/>
      <c r="M30" s="37"/>
      <c r="N30" s="37"/>
      <c r="O30" s="37"/>
    </row>
    <row r="31" spans="1:15" x14ac:dyDescent="0.25">
      <c r="A31" s="1861"/>
      <c r="B31" s="582" t="s">
        <v>3233</v>
      </c>
      <c r="C31" s="582" t="s">
        <v>3789</v>
      </c>
      <c r="D31" s="584" t="s">
        <v>782</v>
      </c>
      <c r="E31" s="585">
        <v>1920</v>
      </c>
      <c r="F31" s="304">
        <v>41731</v>
      </c>
      <c r="G31" s="261">
        <v>1920</v>
      </c>
      <c r="H31" s="583">
        <f t="shared" si="0"/>
        <v>0</v>
      </c>
      <c r="I31" s="55"/>
      <c r="J31" s="55"/>
      <c r="K31" s="244" t="s">
        <v>1175</v>
      </c>
      <c r="L31" s="37"/>
      <c r="M31" s="37"/>
      <c r="N31" s="37"/>
      <c r="O31" s="37"/>
    </row>
    <row r="32" spans="1:15" x14ac:dyDescent="0.25">
      <c r="A32" s="1861"/>
      <c r="B32" s="582" t="s">
        <v>3234</v>
      </c>
      <c r="C32" s="582" t="s">
        <v>3789</v>
      </c>
      <c r="D32" s="304" t="s">
        <v>3740</v>
      </c>
      <c r="E32" s="261">
        <v>480</v>
      </c>
      <c r="F32" s="304">
        <v>41731</v>
      </c>
      <c r="G32" s="261">
        <v>480</v>
      </c>
      <c r="H32" s="583">
        <f t="shared" si="0"/>
        <v>0</v>
      </c>
      <c r="I32" s="55"/>
      <c r="J32" s="55"/>
      <c r="K32" s="244" t="s">
        <v>1175</v>
      </c>
      <c r="L32" s="37"/>
      <c r="M32" s="37"/>
      <c r="N32" s="37"/>
      <c r="O32" s="37"/>
    </row>
    <row r="33" spans="1:15" x14ac:dyDescent="0.25">
      <c r="A33" s="1861"/>
      <c r="B33" s="582" t="s">
        <v>3235</v>
      </c>
      <c r="C33" s="582" t="s">
        <v>3789</v>
      </c>
      <c r="D33" s="584" t="s">
        <v>796</v>
      </c>
      <c r="E33" s="585">
        <v>1153</v>
      </c>
      <c r="F33" s="304">
        <v>41731</v>
      </c>
      <c r="G33" s="261">
        <v>1153</v>
      </c>
      <c r="H33" s="583">
        <f t="shared" si="0"/>
        <v>0</v>
      </c>
      <c r="I33" s="55"/>
      <c r="J33" s="55"/>
      <c r="K33" s="244" t="s">
        <v>1175</v>
      </c>
      <c r="L33" s="37"/>
      <c r="M33" s="37"/>
      <c r="N33" s="37"/>
      <c r="O33" s="37"/>
    </row>
    <row r="34" spans="1:15" x14ac:dyDescent="0.25">
      <c r="A34" s="1861"/>
      <c r="B34" s="582" t="s">
        <v>3236</v>
      </c>
      <c r="C34" s="582" t="s">
        <v>3789</v>
      </c>
      <c r="D34" s="304" t="s">
        <v>3790</v>
      </c>
      <c r="E34" s="261">
        <v>283.5</v>
      </c>
      <c r="F34" s="304">
        <v>41731</v>
      </c>
      <c r="G34" s="261">
        <v>283.5</v>
      </c>
      <c r="H34" s="583">
        <f t="shared" si="0"/>
        <v>0</v>
      </c>
      <c r="I34" s="55"/>
      <c r="J34" s="55"/>
      <c r="K34" s="244" t="s">
        <v>1175</v>
      </c>
      <c r="L34" s="37"/>
      <c r="M34" s="37"/>
      <c r="N34" s="37"/>
      <c r="O34" s="37"/>
    </row>
    <row r="35" spans="1:15" x14ac:dyDescent="0.25">
      <c r="A35" s="1861"/>
      <c r="B35" s="582" t="s">
        <v>3237</v>
      </c>
      <c r="C35" s="582" t="s">
        <v>3789</v>
      </c>
      <c r="D35" s="304" t="s">
        <v>3790</v>
      </c>
      <c r="E35" s="261">
        <v>324.5</v>
      </c>
      <c r="F35" s="304">
        <v>41731</v>
      </c>
      <c r="G35" s="261">
        <v>324.5</v>
      </c>
      <c r="H35" s="583">
        <f t="shared" si="0"/>
        <v>0</v>
      </c>
      <c r="I35" s="55"/>
      <c r="J35" s="55"/>
      <c r="K35" s="244" t="s">
        <v>1175</v>
      </c>
      <c r="L35" s="37"/>
      <c r="M35" s="37"/>
      <c r="N35" s="37"/>
      <c r="O35" s="37"/>
    </row>
    <row r="36" spans="1:15" x14ac:dyDescent="0.25">
      <c r="A36" s="1861"/>
      <c r="B36" s="582" t="s">
        <v>3238</v>
      </c>
      <c r="C36" s="582" t="s">
        <v>3789</v>
      </c>
      <c r="D36" s="304" t="s">
        <v>2124</v>
      </c>
      <c r="E36" s="261">
        <v>1830</v>
      </c>
      <c r="F36" s="304">
        <v>41750</v>
      </c>
      <c r="G36" s="261">
        <v>1830</v>
      </c>
      <c r="H36" s="583">
        <f t="shared" si="0"/>
        <v>0</v>
      </c>
      <c r="I36" s="55"/>
      <c r="J36" s="55"/>
      <c r="K36" s="244" t="s">
        <v>1175</v>
      </c>
      <c r="L36" s="37"/>
      <c r="M36" s="37"/>
      <c r="N36" s="37"/>
      <c r="O36" s="37"/>
    </row>
    <row r="37" spans="1:15" x14ac:dyDescent="0.25">
      <c r="A37" s="1861"/>
      <c r="B37" s="582" t="s">
        <v>3239</v>
      </c>
      <c r="C37" s="582" t="s">
        <v>3789</v>
      </c>
      <c r="D37" s="584" t="s">
        <v>11</v>
      </c>
      <c r="E37" s="585">
        <v>27322</v>
      </c>
      <c r="F37" s="304">
        <v>41745</v>
      </c>
      <c r="G37" s="261">
        <v>27322</v>
      </c>
      <c r="H37" s="583">
        <f t="shared" si="0"/>
        <v>0</v>
      </c>
      <c r="I37" s="55"/>
      <c r="J37" s="55"/>
      <c r="K37" s="244" t="s">
        <v>2724</v>
      </c>
      <c r="L37" s="37"/>
      <c r="M37" s="37"/>
      <c r="N37" s="37"/>
      <c r="O37" s="37"/>
    </row>
    <row r="38" spans="1:15" x14ac:dyDescent="0.25">
      <c r="A38" s="1861"/>
      <c r="B38" s="582" t="s">
        <v>3240</v>
      </c>
      <c r="C38" s="582" t="s">
        <v>3789</v>
      </c>
      <c r="D38" s="304" t="s">
        <v>70</v>
      </c>
      <c r="E38" s="261">
        <v>6223</v>
      </c>
      <c r="F38" s="304">
        <v>41731</v>
      </c>
      <c r="G38" s="261">
        <v>6223</v>
      </c>
      <c r="H38" s="583">
        <f t="shared" si="0"/>
        <v>0</v>
      </c>
      <c r="I38" s="55"/>
      <c r="J38" s="55"/>
      <c r="K38" s="244" t="s">
        <v>1175</v>
      </c>
      <c r="L38" s="37"/>
      <c r="M38" s="37"/>
      <c r="N38" s="37"/>
      <c r="O38" s="37"/>
    </row>
    <row r="39" spans="1:15" x14ac:dyDescent="0.25">
      <c r="A39" s="1861"/>
      <c r="B39" s="582" t="s">
        <v>3241</v>
      </c>
      <c r="C39" s="582" t="s">
        <v>3789</v>
      </c>
      <c r="D39" s="304" t="s">
        <v>3794</v>
      </c>
      <c r="E39" s="261">
        <v>1500</v>
      </c>
      <c r="F39" s="304">
        <v>41731</v>
      </c>
      <c r="G39" s="261">
        <v>1500</v>
      </c>
      <c r="H39" s="583">
        <f t="shared" si="0"/>
        <v>0</v>
      </c>
      <c r="I39" s="55"/>
      <c r="J39" s="55"/>
      <c r="K39" s="244" t="s">
        <v>2724</v>
      </c>
      <c r="L39" s="37"/>
      <c r="M39" s="37"/>
      <c r="N39" s="37"/>
      <c r="O39" s="37"/>
    </row>
    <row r="40" spans="1:15" x14ac:dyDescent="0.25">
      <c r="A40" s="1861"/>
      <c r="B40" s="582" t="s">
        <v>3242</v>
      </c>
      <c r="C40" s="582" t="s">
        <v>3789</v>
      </c>
      <c r="D40" s="584" t="s">
        <v>1729</v>
      </c>
      <c r="E40" s="585">
        <v>2905</v>
      </c>
      <c r="F40" s="304">
        <v>41731</v>
      </c>
      <c r="G40" s="261">
        <v>2905</v>
      </c>
      <c r="H40" s="583">
        <f t="shared" si="0"/>
        <v>0</v>
      </c>
      <c r="I40" s="55"/>
      <c r="J40" s="55"/>
      <c r="K40" s="244" t="s">
        <v>1175</v>
      </c>
      <c r="L40" s="37"/>
      <c r="M40" s="37"/>
      <c r="N40" s="37"/>
      <c r="O40" s="37"/>
    </row>
    <row r="41" spans="1:15" x14ac:dyDescent="0.25">
      <c r="A41" s="1861"/>
      <c r="B41" s="582" t="s">
        <v>3243</v>
      </c>
      <c r="C41" s="582" t="s">
        <v>3789</v>
      </c>
      <c r="D41" s="304" t="s">
        <v>3792</v>
      </c>
      <c r="E41" s="261">
        <v>1295</v>
      </c>
      <c r="F41" s="304">
        <v>41731</v>
      </c>
      <c r="G41" s="261">
        <v>1295</v>
      </c>
      <c r="H41" s="583">
        <f t="shared" si="0"/>
        <v>0</v>
      </c>
      <c r="I41" s="55"/>
      <c r="J41" s="55"/>
      <c r="K41" s="244" t="s">
        <v>1175</v>
      </c>
      <c r="L41" s="37"/>
      <c r="M41" s="37"/>
      <c r="N41" s="37"/>
      <c r="O41" s="37"/>
    </row>
    <row r="42" spans="1:15" x14ac:dyDescent="0.25">
      <c r="A42" s="1861"/>
      <c r="B42" s="582" t="s">
        <v>3244</v>
      </c>
      <c r="C42" s="582" t="s">
        <v>3789</v>
      </c>
      <c r="D42" s="304" t="s">
        <v>3795</v>
      </c>
      <c r="E42" s="261">
        <v>4879</v>
      </c>
      <c r="F42" s="304">
        <v>41731</v>
      </c>
      <c r="G42" s="261">
        <v>4879</v>
      </c>
      <c r="H42" s="583">
        <f t="shared" si="0"/>
        <v>0</v>
      </c>
      <c r="I42" s="55"/>
      <c r="J42" s="55"/>
      <c r="K42" s="244" t="s">
        <v>1175</v>
      </c>
      <c r="L42" s="37"/>
      <c r="M42" s="37"/>
      <c r="N42" s="37"/>
      <c r="O42" s="37"/>
    </row>
    <row r="43" spans="1:15" x14ac:dyDescent="0.25">
      <c r="A43" s="1861"/>
      <c r="B43" s="582" t="s">
        <v>3245</v>
      </c>
      <c r="C43" s="582" t="s">
        <v>3789</v>
      </c>
      <c r="D43" s="304" t="s">
        <v>3796</v>
      </c>
      <c r="E43" s="261">
        <v>1741.5</v>
      </c>
      <c r="F43" s="304">
        <v>41731</v>
      </c>
      <c r="G43" s="261">
        <v>1741.5</v>
      </c>
      <c r="H43" s="583">
        <f t="shared" si="0"/>
        <v>0</v>
      </c>
      <c r="I43" s="55"/>
      <c r="J43" s="55"/>
      <c r="K43" s="244" t="s">
        <v>1175</v>
      </c>
      <c r="L43" s="37"/>
      <c r="M43" s="37"/>
      <c r="N43" s="37"/>
      <c r="O43" s="37"/>
    </row>
    <row r="44" spans="1:15" x14ac:dyDescent="0.25">
      <c r="A44" s="1861"/>
      <c r="B44" s="582" t="s">
        <v>3246</v>
      </c>
      <c r="C44" s="582" t="s">
        <v>3789</v>
      </c>
      <c r="D44" s="304" t="s">
        <v>2382</v>
      </c>
      <c r="E44" s="261">
        <v>483.5</v>
      </c>
      <c r="F44" s="304">
        <v>41731</v>
      </c>
      <c r="G44" s="261">
        <v>483.5</v>
      </c>
      <c r="H44" s="583">
        <f t="shared" si="0"/>
        <v>0</v>
      </c>
      <c r="I44" s="55"/>
      <c r="J44" s="55"/>
      <c r="K44" s="244" t="s">
        <v>1175</v>
      </c>
      <c r="L44" s="37"/>
      <c r="M44" s="37"/>
      <c r="N44" s="37"/>
      <c r="O44" s="37"/>
    </row>
    <row r="45" spans="1:15" x14ac:dyDescent="0.25">
      <c r="A45" s="1861">
        <v>41732</v>
      </c>
      <c r="B45" s="582" t="s">
        <v>3247</v>
      </c>
      <c r="C45" s="582" t="s">
        <v>3789</v>
      </c>
      <c r="D45" s="304" t="s">
        <v>2091</v>
      </c>
      <c r="E45" s="261">
        <v>8117</v>
      </c>
      <c r="F45" s="304">
        <v>41732</v>
      </c>
      <c r="G45" s="261">
        <v>8117</v>
      </c>
      <c r="H45" s="583">
        <f t="shared" si="0"/>
        <v>0</v>
      </c>
      <c r="I45" s="55"/>
      <c r="J45" s="55"/>
      <c r="K45" s="244" t="s">
        <v>1175</v>
      </c>
      <c r="L45" s="37"/>
      <c r="M45" s="37"/>
      <c r="N45" s="37"/>
      <c r="O45" s="37"/>
    </row>
    <row r="46" spans="1:15" x14ac:dyDescent="0.25">
      <c r="A46" s="1861"/>
      <c r="B46" s="582" t="s">
        <v>3248</v>
      </c>
      <c r="C46" s="582" t="s">
        <v>3789</v>
      </c>
      <c r="D46" s="304" t="s">
        <v>434</v>
      </c>
      <c r="E46" s="261">
        <v>7840</v>
      </c>
      <c r="F46" s="304">
        <v>41732</v>
      </c>
      <c r="G46" s="261">
        <v>7840</v>
      </c>
      <c r="H46" s="583">
        <f t="shared" si="0"/>
        <v>0</v>
      </c>
      <c r="I46" s="55"/>
      <c r="J46" s="55"/>
      <c r="K46" s="244" t="s">
        <v>2724</v>
      </c>
      <c r="L46" s="37"/>
      <c r="M46" s="37"/>
      <c r="N46" s="37"/>
      <c r="O46" s="37"/>
    </row>
    <row r="47" spans="1:15" x14ac:dyDescent="0.25">
      <c r="A47" s="1861"/>
      <c r="B47" s="582" t="s">
        <v>3249</v>
      </c>
      <c r="C47" s="582" t="s">
        <v>3789</v>
      </c>
      <c r="D47" s="304" t="s">
        <v>775</v>
      </c>
      <c r="E47" s="261">
        <v>3602</v>
      </c>
      <c r="F47" s="304">
        <v>41732</v>
      </c>
      <c r="G47" s="261">
        <v>3602</v>
      </c>
      <c r="H47" s="583">
        <f t="shared" si="0"/>
        <v>0</v>
      </c>
      <c r="I47" s="55"/>
      <c r="J47" s="55"/>
      <c r="K47" s="244" t="s">
        <v>297</v>
      </c>
      <c r="L47" s="37"/>
      <c r="M47" s="37"/>
      <c r="N47" s="37"/>
      <c r="O47" s="37"/>
    </row>
    <row r="48" spans="1:15" x14ac:dyDescent="0.25">
      <c r="A48" s="1861"/>
      <c r="B48" s="582" t="s">
        <v>3250</v>
      </c>
      <c r="C48" s="582" t="s">
        <v>3789</v>
      </c>
      <c r="D48" s="304" t="s">
        <v>782</v>
      </c>
      <c r="E48" s="261">
        <v>1973</v>
      </c>
      <c r="F48" s="345">
        <v>41732</v>
      </c>
      <c r="G48" s="261">
        <v>1973</v>
      </c>
      <c r="H48" s="583">
        <f t="shared" si="0"/>
        <v>0</v>
      </c>
      <c r="I48" s="55"/>
      <c r="J48" s="55"/>
      <c r="K48" s="244" t="s">
        <v>1175</v>
      </c>
      <c r="L48" s="37"/>
      <c r="M48" s="37"/>
      <c r="N48" s="37"/>
      <c r="O48" s="37"/>
    </row>
    <row r="49" spans="1:15" x14ac:dyDescent="0.25">
      <c r="A49" s="1861"/>
      <c r="B49" s="582" t="s">
        <v>3251</v>
      </c>
      <c r="C49" s="582" t="s">
        <v>3789</v>
      </c>
      <c r="D49" s="304" t="s">
        <v>2124</v>
      </c>
      <c r="E49" s="261">
        <v>1830</v>
      </c>
      <c r="F49" s="304">
        <v>41750</v>
      </c>
      <c r="G49" s="261">
        <v>1830</v>
      </c>
      <c r="H49" s="583">
        <f t="shared" si="0"/>
        <v>0</v>
      </c>
      <c r="I49" s="55"/>
      <c r="J49" s="55"/>
      <c r="K49" s="244" t="s">
        <v>1175</v>
      </c>
      <c r="L49" s="37"/>
      <c r="M49" s="37"/>
      <c r="N49" s="37"/>
      <c r="O49" s="37"/>
    </row>
    <row r="50" spans="1:15" x14ac:dyDescent="0.25">
      <c r="A50" s="1861"/>
      <c r="B50" s="582" t="s">
        <v>3252</v>
      </c>
      <c r="C50" s="582" t="s">
        <v>3789</v>
      </c>
      <c r="D50" s="304" t="s">
        <v>673</v>
      </c>
      <c r="E50" s="261">
        <v>8366</v>
      </c>
      <c r="F50" s="304">
        <v>41732</v>
      </c>
      <c r="G50" s="261">
        <v>8366</v>
      </c>
      <c r="H50" s="583">
        <f t="shared" si="0"/>
        <v>0</v>
      </c>
      <c r="I50" s="55"/>
      <c r="J50" s="55"/>
      <c r="K50" s="244" t="s">
        <v>2242</v>
      </c>
      <c r="L50" s="37"/>
      <c r="M50" s="37"/>
      <c r="N50" s="37"/>
      <c r="O50" s="37"/>
    </row>
    <row r="51" spans="1:15" x14ac:dyDescent="0.25">
      <c r="A51" s="1861"/>
      <c r="B51" s="582" t="s">
        <v>3253</v>
      </c>
      <c r="C51" s="582" t="s">
        <v>3789</v>
      </c>
      <c r="D51" s="304" t="s">
        <v>1545</v>
      </c>
      <c r="E51" s="585">
        <v>1141.5</v>
      </c>
      <c r="F51" s="304">
        <v>41732</v>
      </c>
      <c r="G51" s="261">
        <v>1141.5</v>
      </c>
      <c r="H51" s="583">
        <f t="shared" si="0"/>
        <v>0</v>
      </c>
      <c r="I51" s="55"/>
      <c r="J51" s="55"/>
      <c r="K51" s="244" t="s">
        <v>2724</v>
      </c>
      <c r="L51" s="37"/>
      <c r="M51" s="37"/>
      <c r="N51" s="37"/>
      <c r="O51" s="37"/>
    </row>
    <row r="52" spans="1:15" x14ac:dyDescent="0.25">
      <c r="A52" s="1861"/>
      <c r="B52" s="582" t="s">
        <v>3254</v>
      </c>
      <c r="C52" s="582" t="s">
        <v>3789</v>
      </c>
      <c r="D52" s="304" t="s">
        <v>3792</v>
      </c>
      <c r="E52" s="261">
        <v>3373.5</v>
      </c>
      <c r="F52" s="304">
        <v>41732</v>
      </c>
      <c r="G52" s="261">
        <v>3373.5</v>
      </c>
      <c r="H52" s="583">
        <f t="shared" si="0"/>
        <v>0</v>
      </c>
      <c r="I52" s="55"/>
      <c r="J52" s="55"/>
      <c r="K52" s="244" t="s">
        <v>1175</v>
      </c>
      <c r="L52" s="37"/>
      <c r="M52" s="37"/>
      <c r="N52" s="37"/>
      <c r="O52" s="37"/>
    </row>
    <row r="53" spans="1:15" x14ac:dyDescent="0.25">
      <c r="A53" s="1861"/>
      <c r="B53" s="582" t="s">
        <v>3255</v>
      </c>
      <c r="C53" s="582" t="s">
        <v>3789</v>
      </c>
      <c r="D53" s="304" t="s">
        <v>794</v>
      </c>
      <c r="E53" s="261">
        <v>1860</v>
      </c>
      <c r="F53" s="304">
        <v>41732</v>
      </c>
      <c r="G53" s="261">
        <v>1860</v>
      </c>
      <c r="H53" s="583">
        <f t="shared" si="0"/>
        <v>0</v>
      </c>
      <c r="I53" s="55"/>
      <c r="J53" s="55"/>
      <c r="K53" s="244" t="s">
        <v>2724</v>
      </c>
      <c r="L53" s="37"/>
      <c r="M53" s="37"/>
      <c r="N53" s="37"/>
      <c r="O53" s="37"/>
    </row>
    <row r="54" spans="1:15" x14ac:dyDescent="0.25">
      <c r="A54" s="1861"/>
      <c r="B54" s="582" t="s">
        <v>3256</v>
      </c>
      <c r="C54" s="582" t="s">
        <v>3789</v>
      </c>
      <c r="D54" s="304" t="s">
        <v>3740</v>
      </c>
      <c r="E54" s="261">
        <v>720</v>
      </c>
      <c r="F54" s="304">
        <v>41732</v>
      </c>
      <c r="G54" s="261">
        <v>720</v>
      </c>
      <c r="H54" s="583">
        <f t="shared" si="0"/>
        <v>0</v>
      </c>
      <c r="I54" s="55"/>
      <c r="J54" s="55"/>
      <c r="K54" s="244" t="s">
        <v>1175</v>
      </c>
      <c r="L54" s="37"/>
      <c r="M54" s="37"/>
      <c r="N54" s="37"/>
      <c r="O54" s="37"/>
    </row>
    <row r="55" spans="1:15" x14ac:dyDescent="0.25">
      <c r="A55" s="1861"/>
      <c r="B55" s="582" t="s">
        <v>3257</v>
      </c>
      <c r="C55" s="582" t="s">
        <v>3789</v>
      </c>
      <c r="D55" s="304" t="s">
        <v>796</v>
      </c>
      <c r="E55" s="261">
        <v>1253</v>
      </c>
      <c r="F55" s="304">
        <v>41732</v>
      </c>
      <c r="G55" s="261">
        <v>1253</v>
      </c>
      <c r="H55" s="583">
        <f t="shared" si="0"/>
        <v>0</v>
      </c>
      <c r="I55" s="55"/>
      <c r="J55" s="55"/>
      <c r="K55" s="244" t="s">
        <v>1175</v>
      </c>
      <c r="L55" s="37"/>
      <c r="M55" s="37"/>
      <c r="N55" s="37"/>
      <c r="O55" s="37"/>
    </row>
    <row r="56" spans="1:15" x14ac:dyDescent="0.25">
      <c r="A56" s="1861"/>
      <c r="B56" s="582" t="s">
        <v>3258</v>
      </c>
      <c r="C56" s="582" t="s">
        <v>3789</v>
      </c>
      <c r="D56" s="304" t="s">
        <v>3797</v>
      </c>
      <c r="E56" s="261">
        <v>1860</v>
      </c>
      <c r="F56" s="304">
        <v>41732</v>
      </c>
      <c r="G56" s="261">
        <v>1860</v>
      </c>
      <c r="H56" s="583">
        <f t="shared" si="0"/>
        <v>0</v>
      </c>
      <c r="I56" s="55"/>
      <c r="J56" s="55"/>
      <c r="K56" s="244" t="s">
        <v>1175</v>
      </c>
      <c r="L56" s="37"/>
      <c r="M56" s="37"/>
      <c r="N56" s="37"/>
      <c r="O56" s="37"/>
    </row>
    <row r="57" spans="1:15" x14ac:dyDescent="0.25">
      <c r="A57" s="1861"/>
      <c r="B57" s="582" t="s">
        <v>2419</v>
      </c>
      <c r="C57" s="582" t="s">
        <v>3789</v>
      </c>
      <c r="D57" s="304" t="s">
        <v>1729</v>
      </c>
      <c r="E57" s="261">
        <v>4115.6000000000004</v>
      </c>
      <c r="F57" s="304">
        <v>41732</v>
      </c>
      <c r="G57" s="261">
        <v>4115.6000000000004</v>
      </c>
      <c r="H57" s="583">
        <f t="shared" si="0"/>
        <v>0</v>
      </c>
      <c r="I57" s="55"/>
      <c r="J57" s="55"/>
      <c r="K57" s="244" t="s">
        <v>1175</v>
      </c>
      <c r="L57" s="37"/>
      <c r="M57" s="37"/>
      <c r="N57" s="37"/>
      <c r="O57" s="37"/>
    </row>
    <row r="58" spans="1:15" x14ac:dyDescent="0.25">
      <c r="A58" s="1861"/>
      <c r="B58" s="582" t="s">
        <v>3259</v>
      </c>
      <c r="C58" s="582" t="s">
        <v>3789</v>
      </c>
      <c r="D58" s="304" t="s">
        <v>3790</v>
      </c>
      <c r="E58" s="261">
        <v>586</v>
      </c>
      <c r="F58" s="304">
        <v>41732</v>
      </c>
      <c r="G58" s="261">
        <v>586</v>
      </c>
      <c r="H58" s="583">
        <f t="shared" si="0"/>
        <v>0</v>
      </c>
      <c r="I58" s="55"/>
      <c r="J58" s="55"/>
      <c r="K58" s="244" t="s">
        <v>1175</v>
      </c>
      <c r="L58" s="37"/>
      <c r="M58" s="37"/>
      <c r="N58" s="37"/>
      <c r="O58" s="37"/>
    </row>
    <row r="59" spans="1:15" x14ac:dyDescent="0.25">
      <c r="A59" s="1860"/>
      <c r="B59" s="582" t="s">
        <v>3260</v>
      </c>
      <c r="C59" s="582" t="s">
        <v>3789</v>
      </c>
      <c r="D59" s="304" t="s">
        <v>434</v>
      </c>
      <c r="E59" s="261">
        <v>3629</v>
      </c>
      <c r="F59" s="304">
        <v>41732</v>
      </c>
      <c r="G59" s="261">
        <v>3629</v>
      </c>
      <c r="H59" s="1737">
        <f t="shared" si="0"/>
        <v>0</v>
      </c>
      <c r="I59" s="55"/>
      <c r="J59" s="55"/>
      <c r="K59" s="244" t="s">
        <v>2724</v>
      </c>
      <c r="L59" s="37"/>
      <c r="M59" s="37"/>
      <c r="N59" s="37"/>
      <c r="O59" s="37"/>
    </row>
    <row r="60" spans="1:15" x14ac:dyDescent="0.25">
      <c r="A60" s="1861"/>
      <c r="B60" s="582" t="s">
        <v>3261</v>
      </c>
      <c r="C60" s="582" t="s">
        <v>3789</v>
      </c>
      <c r="D60" s="304" t="s">
        <v>70</v>
      </c>
      <c r="E60" s="261">
        <v>5500</v>
      </c>
      <c r="F60" s="304">
        <v>41732</v>
      </c>
      <c r="G60" s="261">
        <v>5500</v>
      </c>
      <c r="H60" s="1738">
        <f t="shared" si="0"/>
        <v>0</v>
      </c>
      <c r="I60" s="55"/>
      <c r="J60" s="55"/>
      <c r="K60" s="244" t="s">
        <v>1175</v>
      </c>
      <c r="L60" s="37"/>
      <c r="M60" s="37"/>
      <c r="N60" s="37"/>
      <c r="O60" s="37"/>
    </row>
    <row r="61" spans="1:15" x14ac:dyDescent="0.25">
      <c r="A61" s="1861"/>
      <c r="B61" s="582" t="s">
        <v>3262</v>
      </c>
      <c r="C61" s="582" t="s">
        <v>3789</v>
      </c>
      <c r="D61" s="304" t="s">
        <v>70</v>
      </c>
      <c r="E61" s="261">
        <v>2467</v>
      </c>
      <c r="F61" s="304">
        <v>41732</v>
      </c>
      <c r="G61" s="261">
        <v>2467</v>
      </c>
      <c r="H61" s="1738">
        <f t="shared" si="0"/>
        <v>0</v>
      </c>
      <c r="I61" s="55"/>
      <c r="J61" s="55"/>
      <c r="K61" s="244" t="s">
        <v>1175</v>
      </c>
      <c r="L61" s="37"/>
      <c r="M61" s="37"/>
      <c r="N61" s="37"/>
      <c r="O61" s="37"/>
    </row>
    <row r="62" spans="1:15" x14ac:dyDescent="0.25">
      <c r="A62" s="1861"/>
      <c r="B62" s="582" t="s">
        <v>3263</v>
      </c>
      <c r="C62" s="582" t="s">
        <v>3789</v>
      </c>
      <c r="D62" s="304" t="s">
        <v>2382</v>
      </c>
      <c r="E62" s="261">
        <v>58.5</v>
      </c>
      <c r="F62" s="429">
        <v>41733</v>
      </c>
      <c r="G62" s="261">
        <v>58.5</v>
      </c>
      <c r="H62" s="1738">
        <f t="shared" si="0"/>
        <v>0</v>
      </c>
      <c r="I62" s="55"/>
      <c r="J62" s="55"/>
      <c r="K62" s="244" t="s">
        <v>2724</v>
      </c>
      <c r="L62" s="37"/>
      <c r="M62" s="37"/>
      <c r="N62" s="37"/>
      <c r="O62" s="37"/>
    </row>
    <row r="63" spans="1:15" x14ac:dyDescent="0.25">
      <c r="A63" s="1861"/>
      <c r="B63" s="582" t="s">
        <v>3264</v>
      </c>
      <c r="C63" s="582" t="s">
        <v>3789</v>
      </c>
      <c r="D63" s="584" t="s">
        <v>434</v>
      </c>
      <c r="E63" s="585">
        <v>252</v>
      </c>
      <c r="F63" s="304">
        <v>41732</v>
      </c>
      <c r="G63" s="261">
        <v>252</v>
      </c>
      <c r="H63" s="1738">
        <f t="shared" si="0"/>
        <v>0</v>
      </c>
      <c r="I63" s="55"/>
      <c r="J63" s="55"/>
      <c r="K63" s="244" t="s">
        <v>2724</v>
      </c>
      <c r="L63" s="37"/>
      <c r="M63" s="37"/>
      <c r="N63" s="37"/>
      <c r="O63" s="37"/>
    </row>
    <row r="64" spans="1:15" x14ac:dyDescent="0.25">
      <c r="A64" s="1861"/>
      <c r="B64" s="582" t="s">
        <v>3265</v>
      </c>
      <c r="C64" s="582" t="s">
        <v>3789</v>
      </c>
      <c r="D64" s="304" t="s">
        <v>434</v>
      </c>
      <c r="E64" s="261">
        <v>34045.5</v>
      </c>
      <c r="F64" s="304">
        <v>41732</v>
      </c>
      <c r="G64" s="261">
        <v>34045.5</v>
      </c>
      <c r="H64" s="1738">
        <f t="shared" si="0"/>
        <v>0</v>
      </c>
      <c r="I64" s="55"/>
      <c r="J64" s="55"/>
      <c r="K64" s="244" t="s">
        <v>2724</v>
      </c>
      <c r="L64" s="37"/>
      <c r="M64" s="37"/>
      <c r="N64" s="37"/>
      <c r="O64" s="37"/>
    </row>
    <row r="65" spans="1:15" x14ac:dyDescent="0.25">
      <c r="A65" s="1861"/>
      <c r="B65" s="582" t="s">
        <v>3266</v>
      </c>
      <c r="C65" s="582" t="s">
        <v>3789</v>
      </c>
      <c r="D65" s="304" t="s">
        <v>783</v>
      </c>
      <c r="E65" s="261">
        <v>16944</v>
      </c>
      <c r="F65" s="304">
        <v>41744</v>
      </c>
      <c r="G65" s="261">
        <v>16944</v>
      </c>
      <c r="H65" s="1738">
        <f t="shared" si="0"/>
        <v>0</v>
      </c>
      <c r="I65" s="55"/>
      <c r="J65" s="55"/>
      <c r="K65" s="244" t="s">
        <v>1175</v>
      </c>
      <c r="L65" s="37"/>
      <c r="M65" s="37"/>
      <c r="N65" s="37"/>
      <c r="O65" s="37"/>
    </row>
    <row r="66" spans="1:15" x14ac:dyDescent="0.25">
      <c r="A66" s="1861"/>
      <c r="B66" s="582" t="s">
        <v>777</v>
      </c>
      <c r="C66" s="582" t="s">
        <v>3789</v>
      </c>
      <c r="D66" s="304" t="s">
        <v>2097</v>
      </c>
      <c r="E66" s="261">
        <v>5267</v>
      </c>
      <c r="F66" s="304">
        <v>41732</v>
      </c>
      <c r="G66" s="261">
        <v>5267</v>
      </c>
      <c r="H66" s="1738">
        <f t="shared" si="0"/>
        <v>0</v>
      </c>
      <c r="I66" s="55"/>
      <c r="J66" s="55"/>
      <c r="K66" s="244" t="s">
        <v>2724</v>
      </c>
      <c r="L66" s="37"/>
      <c r="M66" s="37"/>
      <c r="N66" s="37"/>
      <c r="O66" s="37"/>
    </row>
    <row r="67" spans="1:15" x14ac:dyDescent="0.25">
      <c r="A67" s="1861">
        <v>41733</v>
      </c>
      <c r="B67" s="582" t="s">
        <v>3267</v>
      </c>
      <c r="C67" s="582" t="s">
        <v>3789</v>
      </c>
      <c r="D67" s="584" t="s">
        <v>3798</v>
      </c>
      <c r="E67" s="585">
        <v>1978</v>
      </c>
      <c r="F67" s="304">
        <v>41738</v>
      </c>
      <c r="G67" s="261">
        <v>1978</v>
      </c>
      <c r="H67" s="1738">
        <f t="shared" si="0"/>
        <v>0</v>
      </c>
      <c r="I67" s="55"/>
      <c r="J67" s="55"/>
      <c r="K67" s="244" t="s">
        <v>1175</v>
      </c>
      <c r="L67" s="37"/>
      <c r="M67" s="37"/>
      <c r="N67" s="37"/>
      <c r="O67" s="37"/>
    </row>
    <row r="68" spans="1:15" x14ac:dyDescent="0.25">
      <c r="A68" s="1861"/>
      <c r="B68" s="582" t="s">
        <v>3268</v>
      </c>
      <c r="C68" s="582" t="s">
        <v>3789</v>
      </c>
      <c r="D68" s="584" t="s">
        <v>2382</v>
      </c>
      <c r="E68" s="585">
        <v>475.5</v>
      </c>
      <c r="F68" s="304">
        <v>41733</v>
      </c>
      <c r="G68" s="261">
        <v>475.5</v>
      </c>
      <c r="H68" s="583">
        <f t="shared" si="0"/>
        <v>0</v>
      </c>
      <c r="I68" s="55"/>
      <c r="J68" s="55"/>
      <c r="K68" s="244" t="s">
        <v>1175</v>
      </c>
      <c r="L68" s="37"/>
      <c r="M68" s="37"/>
      <c r="N68" s="37"/>
      <c r="O68" s="37"/>
    </row>
    <row r="69" spans="1:15" x14ac:dyDescent="0.25">
      <c r="A69" s="1861"/>
      <c r="B69" s="582" t="s">
        <v>3269</v>
      </c>
      <c r="C69" s="582" t="s">
        <v>3789</v>
      </c>
      <c r="D69" s="304" t="s">
        <v>775</v>
      </c>
      <c r="E69" s="261">
        <v>11453.5</v>
      </c>
      <c r="F69" s="304">
        <v>41734</v>
      </c>
      <c r="G69" s="261">
        <v>11453.5</v>
      </c>
      <c r="H69" s="583">
        <f t="shared" ref="H69:H114" si="1">E69-G69</f>
        <v>0</v>
      </c>
      <c r="I69" s="55"/>
      <c r="J69" s="55"/>
      <c r="K69" s="244" t="s">
        <v>2724</v>
      </c>
      <c r="L69" s="37"/>
      <c r="M69" s="37"/>
      <c r="N69" s="37"/>
      <c r="O69" s="37"/>
    </row>
    <row r="70" spans="1:15" x14ac:dyDescent="0.25">
      <c r="A70" s="1861"/>
      <c r="B70" s="582" t="s">
        <v>3270</v>
      </c>
      <c r="C70" s="582" t="s">
        <v>3789</v>
      </c>
      <c r="D70" s="304" t="s">
        <v>2091</v>
      </c>
      <c r="E70" s="261">
        <v>7434</v>
      </c>
      <c r="F70" s="304">
        <v>41733</v>
      </c>
      <c r="G70" s="261">
        <v>7434</v>
      </c>
      <c r="H70" s="583">
        <f t="shared" si="1"/>
        <v>0</v>
      </c>
      <c r="I70" s="55"/>
      <c r="J70" s="55"/>
      <c r="K70" s="244" t="s">
        <v>1175</v>
      </c>
      <c r="L70" s="37"/>
      <c r="M70" s="37"/>
      <c r="N70" s="37"/>
      <c r="O70" s="37"/>
    </row>
    <row r="71" spans="1:15" x14ac:dyDescent="0.25">
      <c r="A71" s="1861"/>
      <c r="B71" s="582" t="s">
        <v>3271</v>
      </c>
      <c r="C71" s="582" t="s">
        <v>3789</v>
      </c>
      <c r="D71" s="304" t="s">
        <v>3</v>
      </c>
      <c r="E71" s="261">
        <v>11274</v>
      </c>
      <c r="F71" s="304">
        <v>41733</v>
      </c>
      <c r="G71" s="261">
        <v>11274</v>
      </c>
      <c r="H71" s="583">
        <f t="shared" si="1"/>
        <v>0</v>
      </c>
      <c r="I71" s="55"/>
      <c r="J71" s="55"/>
      <c r="K71" s="244" t="s">
        <v>2724</v>
      </c>
      <c r="L71" s="37"/>
      <c r="M71" s="37"/>
      <c r="N71" s="37"/>
      <c r="O71" s="37"/>
    </row>
    <row r="72" spans="1:15" x14ac:dyDescent="0.25">
      <c r="A72" s="1861"/>
      <c r="B72" s="582" t="s">
        <v>3272</v>
      </c>
      <c r="C72" s="582" t="s">
        <v>3789</v>
      </c>
      <c r="D72" s="304" t="s">
        <v>673</v>
      </c>
      <c r="E72" s="261">
        <v>8554</v>
      </c>
      <c r="F72" s="304">
        <v>41733</v>
      </c>
      <c r="G72" s="261">
        <v>8554</v>
      </c>
      <c r="H72" s="583">
        <f t="shared" si="1"/>
        <v>0</v>
      </c>
      <c r="I72" s="55"/>
      <c r="J72" s="55"/>
      <c r="K72" s="244" t="s">
        <v>2242</v>
      </c>
      <c r="L72" s="37"/>
      <c r="M72" s="37"/>
      <c r="N72" s="37"/>
      <c r="O72" s="37"/>
    </row>
    <row r="73" spans="1:15" x14ac:dyDescent="0.25">
      <c r="A73" s="1861"/>
      <c r="B73" s="582" t="s">
        <v>3273</v>
      </c>
      <c r="C73" s="582" t="s">
        <v>3789</v>
      </c>
      <c r="D73" s="304" t="s">
        <v>673</v>
      </c>
      <c r="E73" s="261">
        <v>1880</v>
      </c>
      <c r="F73" s="304">
        <v>41734</v>
      </c>
      <c r="G73" s="261">
        <v>1880</v>
      </c>
      <c r="H73" s="583">
        <f t="shared" si="1"/>
        <v>0</v>
      </c>
      <c r="I73" s="55"/>
      <c r="J73" s="55"/>
      <c r="K73" s="244" t="s">
        <v>2242</v>
      </c>
      <c r="L73" s="37"/>
      <c r="M73" s="37"/>
      <c r="N73" s="37"/>
      <c r="O73" s="37"/>
    </row>
    <row r="74" spans="1:15" x14ac:dyDescent="0.25">
      <c r="A74" s="1861"/>
      <c r="B74" s="582" t="s">
        <v>3274</v>
      </c>
      <c r="C74" s="582" t="s">
        <v>3789</v>
      </c>
      <c r="D74" s="304" t="s">
        <v>1545</v>
      </c>
      <c r="E74" s="261">
        <v>1261</v>
      </c>
      <c r="F74" s="304">
        <v>41734</v>
      </c>
      <c r="G74" s="261">
        <v>1261</v>
      </c>
      <c r="H74" s="583">
        <f t="shared" si="1"/>
        <v>0</v>
      </c>
      <c r="I74" s="55"/>
      <c r="J74" s="55"/>
      <c r="K74" s="244" t="s">
        <v>2724</v>
      </c>
      <c r="L74" s="37"/>
      <c r="M74" s="37"/>
      <c r="N74" s="37"/>
      <c r="O74" s="37"/>
    </row>
    <row r="75" spans="1:15" x14ac:dyDescent="0.25">
      <c r="A75" s="1861"/>
      <c r="B75" s="582" t="s">
        <v>3275</v>
      </c>
      <c r="C75" s="582" t="s">
        <v>3789</v>
      </c>
      <c r="D75" s="304" t="s">
        <v>3740</v>
      </c>
      <c r="E75" s="261">
        <v>794.5</v>
      </c>
      <c r="F75" s="304">
        <v>41734</v>
      </c>
      <c r="G75" s="261">
        <v>794.5</v>
      </c>
      <c r="H75" s="583">
        <f t="shared" si="1"/>
        <v>0</v>
      </c>
      <c r="I75" s="55"/>
      <c r="J75" s="55"/>
      <c r="K75" s="244" t="s">
        <v>1175</v>
      </c>
      <c r="L75" s="37"/>
      <c r="M75" s="37"/>
      <c r="N75" s="37"/>
      <c r="O75" s="37"/>
    </row>
    <row r="76" spans="1:15" x14ac:dyDescent="0.25">
      <c r="A76" s="1861"/>
      <c r="B76" s="582" t="s">
        <v>3276</v>
      </c>
      <c r="C76" s="582" t="s">
        <v>3789</v>
      </c>
      <c r="D76" s="304" t="s">
        <v>723</v>
      </c>
      <c r="E76" s="261">
        <v>2381</v>
      </c>
      <c r="F76" s="345">
        <v>41734</v>
      </c>
      <c r="G76" s="261">
        <v>2381</v>
      </c>
      <c r="H76" s="583">
        <f t="shared" si="1"/>
        <v>0</v>
      </c>
      <c r="I76" s="55"/>
      <c r="J76" s="55"/>
      <c r="K76" s="244" t="s">
        <v>1175</v>
      </c>
      <c r="L76" s="37"/>
      <c r="M76" s="37"/>
      <c r="N76" s="37"/>
      <c r="O76" s="37"/>
    </row>
    <row r="77" spans="1:15" x14ac:dyDescent="0.25">
      <c r="A77" s="1861"/>
      <c r="B77" s="582" t="s">
        <v>3277</v>
      </c>
      <c r="C77" s="582" t="s">
        <v>3789</v>
      </c>
      <c r="D77" s="304" t="s">
        <v>70</v>
      </c>
      <c r="E77" s="261">
        <v>4289</v>
      </c>
      <c r="F77" s="304">
        <v>41734</v>
      </c>
      <c r="G77" s="261">
        <v>4289</v>
      </c>
      <c r="H77" s="583">
        <f t="shared" si="1"/>
        <v>0</v>
      </c>
      <c r="I77" s="55"/>
      <c r="J77" s="55"/>
      <c r="K77" s="244" t="s">
        <v>1175</v>
      </c>
      <c r="L77" s="37"/>
      <c r="M77" s="37"/>
      <c r="N77" s="37"/>
      <c r="O77" s="37"/>
    </row>
    <row r="78" spans="1:15" x14ac:dyDescent="0.25">
      <c r="A78" s="1861"/>
      <c r="B78" s="582" t="s">
        <v>3278</v>
      </c>
      <c r="C78" s="582" t="s">
        <v>3789</v>
      </c>
      <c r="D78" s="304" t="s">
        <v>2124</v>
      </c>
      <c r="E78" s="261">
        <v>3660</v>
      </c>
      <c r="F78" s="304">
        <v>41750</v>
      </c>
      <c r="G78" s="261">
        <v>3660</v>
      </c>
      <c r="H78" s="583">
        <f t="shared" si="1"/>
        <v>0</v>
      </c>
      <c r="I78" s="55"/>
      <c r="J78" s="55"/>
      <c r="K78" s="244" t="s">
        <v>2724</v>
      </c>
      <c r="L78" s="37"/>
      <c r="M78" s="37"/>
      <c r="N78" s="37"/>
      <c r="O78" s="37"/>
    </row>
    <row r="79" spans="1:15" x14ac:dyDescent="0.25">
      <c r="A79" s="1861"/>
      <c r="B79" s="582" t="s">
        <v>3279</v>
      </c>
      <c r="C79" s="582" t="s">
        <v>3789</v>
      </c>
      <c r="D79" s="584" t="s">
        <v>1729</v>
      </c>
      <c r="E79" s="585">
        <v>708</v>
      </c>
      <c r="F79" s="429">
        <v>41734</v>
      </c>
      <c r="G79" s="261">
        <v>708</v>
      </c>
      <c r="H79" s="583">
        <f t="shared" si="1"/>
        <v>0</v>
      </c>
      <c r="I79" s="55"/>
      <c r="J79" s="55"/>
      <c r="K79" s="244" t="s">
        <v>1175</v>
      </c>
      <c r="L79" s="37"/>
      <c r="M79" s="37"/>
      <c r="N79" s="37"/>
      <c r="O79" s="37"/>
    </row>
    <row r="80" spans="1:15" x14ac:dyDescent="0.25">
      <c r="A80" s="1861"/>
      <c r="B80" s="582" t="s">
        <v>781</v>
      </c>
      <c r="C80" s="582" t="s">
        <v>3789</v>
      </c>
      <c r="D80" s="304" t="s">
        <v>3792</v>
      </c>
      <c r="E80" s="261">
        <v>6195</v>
      </c>
      <c r="F80" s="304">
        <v>41734</v>
      </c>
      <c r="G80" s="261">
        <v>6195</v>
      </c>
      <c r="H80" s="583">
        <f t="shared" si="1"/>
        <v>0</v>
      </c>
      <c r="I80" s="55"/>
      <c r="J80" s="55"/>
      <c r="K80" s="244" t="s">
        <v>1175</v>
      </c>
      <c r="L80" s="37"/>
      <c r="M80" s="37"/>
      <c r="N80" s="37"/>
      <c r="O80" s="37"/>
    </row>
    <row r="81" spans="1:20" x14ac:dyDescent="0.25">
      <c r="A81" s="1861"/>
      <c r="B81" s="582" t="s">
        <v>3280</v>
      </c>
      <c r="C81" s="582" t="s">
        <v>3789</v>
      </c>
      <c r="D81" s="584" t="s">
        <v>1035</v>
      </c>
      <c r="E81" s="585">
        <v>5062</v>
      </c>
      <c r="F81" s="304">
        <v>41734</v>
      </c>
      <c r="G81" s="261">
        <v>5062</v>
      </c>
      <c r="H81" s="583">
        <f t="shared" si="1"/>
        <v>0</v>
      </c>
      <c r="I81" s="55"/>
      <c r="J81" s="55"/>
      <c r="K81" s="244" t="s">
        <v>1175</v>
      </c>
      <c r="L81" s="37"/>
      <c r="M81" s="37"/>
      <c r="N81" s="37"/>
      <c r="O81" s="37"/>
    </row>
    <row r="82" spans="1:20" x14ac:dyDescent="0.25">
      <c r="A82" s="1861"/>
      <c r="B82" s="582" t="s">
        <v>3281</v>
      </c>
      <c r="C82" s="582" t="s">
        <v>3789</v>
      </c>
      <c r="D82" s="304" t="s">
        <v>3799</v>
      </c>
      <c r="E82" s="261">
        <v>1285</v>
      </c>
      <c r="F82" s="304">
        <v>41734</v>
      </c>
      <c r="G82" s="261">
        <v>1285</v>
      </c>
      <c r="H82" s="583">
        <f t="shared" si="1"/>
        <v>0</v>
      </c>
      <c r="I82" s="55"/>
      <c r="J82" s="55"/>
      <c r="K82" s="244" t="s">
        <v>1175</v>
      </c>
      <c r="L82" s="37"/>
      <c r="M82" s="37"/>
      <c r="N82" s="37"/>
      <c r="O82" s="37"/>
    </row>
    <row r="83" spans="1:20" x14ac:dyDescent="0.25">
      <c r="A83" s="1861"/>
      <c r="B83" s="582" t="s">
        <v>3282</v>
      </c>
      <c r="C83" s="582" t="s">
        <v>3789</v>
      </c>
      <c r="D83" s="304" t="s">
        <v>19</v>
      </c>
      <c r="E83" s="261">
        <v>1331</v>
      </c>
      <c r="F83" s="304">
        <v>41733</v>
      </c>
      <c r="G83" s="261">
        <v>1331</v>
      </c>
      <c r="H83" s="583">
        <f t="shared" si="1"/>
        <v>0</v>
      </c>
      <c r="I83" s="55"/>
      <c r="J83" s="55"/>
      <c r="K83" s="244" t="s">
        <v>2724</v>
      </c>
      <c r="L83" s="37"/>
      <c r="M83" s="37"/>
      <c r="N83" s="37"/>
      <c r="O83" s="37"/>
    </row>
    <row r="84" spans="1:20" x14ac:dyDescent="0.25">
      <c r="A84" s="1861"/>
      <c r="B84" s="582" t="s">
        <v>3283</v>
      </c>
      <c r="C84" s="582" t="s">
        <v>3789</v>
      </c>
      <c r="D84" s="304" t="s">
        <v>3790</v>
      </c>
      <c r="E84" s="261">
        <v>604.20000000000005</v>
      </c>
      <c r="F84" s="304">
        <v>41734</v>
      </c>
      <c r="G84" s="261">
        <v>604.20000000000005</v>
      </c>
      <c r="H84" s="583">
        <f t="shared" si="1"/>
        <v>0</v>
      </c>
      <c r="I84" s="55"/>
      <c r="J84" s="55"/>
      <c r="K84" s="244" t="s">
        <v>1175</v>
      </c>
      <c r="L84" s="37"/>
      <c r="M84" s="37"/>
      <c r="N84" s="37"/>
      <c r="O84" s="37"/>
    </row>
    <row r="85" spans="1:20" x14ac:dyDescent="0.25">
      <c r="A85" s="1861"/>
      <c r="B85" s="582" t="s">
        <v>3284</v>
      </c>
      <c r="C85" s="582" t="s">
        <v>3789</v>
      </c>
      <c r="D85" s="304" t="s">
        <v>1542</v>
      </c>
      <c r="E85" s="261">
        <v>405.05</v>
      </c>
      <c r="F85" s="304">
        <v>41733</v>
      </c>
      <c r="G85" s="261">
        <v>405.05</v>
      </c>
      <c r="H85" s="583">
        <f t="shared" si="1"/>
        <v>0</v>
      </c>
      <c r="I85" s="55"/>
      <c r="J85" s="55"/>
      <c r="K85" s="244" t="s">
        <v>2724</v>
      </c>
      <c r="L85" s="37"/>
      <c r="M85" s="37"/>
      <c r="N85" s="37"/>
      <c r="O85" s="37"/>
    </row>
    <row r="86" spans="1:20" x14ac:dyDescent="0.25">
      <c r="A86" s="1861"/>
      <c r="B86" s="582" t="s">
        <v>3285</v>
      </c>
      <c r="C86" s="582" t="s">
        <v>3789</v>
      </c>
      <c r="D86" s="304" t="s">
        <v>1542</v>
      </c>
      <c r="E86" s="261">
        <v>589.05999999999995</v>
      </c>
      <c r="F86" s="304">
        <v>41733</v>
      </c>
      <c r="G86" s="261">
        <v>589.05999999999995</v>
      </c>
      <c r="H86" s="583">
        <f t="shared" si="1"/>
        <v>0</v>
      </c>
      <c r="I86" s="55"/>
      <c r="J86" s="55"/>
      <c r="K86" s="244" t="s">
        <v>2724</v>
      </c>
      <c r="L86" s="37"/>
      <c r="M86" s="37"/>
      <c r="N86" s="37"/>
      <c r="O86" s="37"/>
    </row>
    <row r="87" spans="1:20" x14ac:dyDescent="0.25">
      <c r="A87" s="1861"/>
      <c r="B87" s="582" t="s">
        <v>3286</v>
      </c>
      <c r="C87" s="582" t="s">
        <v>3789</v>
      </c>
      <c r="D87" s="304" t="s">
        <v>1542</v>
      </c>
      <c r="E87" s="261">
        <v>879.2</v>
      </c>
      <c r="F87" s="429">
        <v>41733</v>
      </c>
      <c r="G87" s="261">
        <v>879.2</v>
      </c>
      <c r="H87" s="583">
        <f t="shared" si="1"/>
        <v>0</v>
      </c>
      <c r="I87" s="55"/>
      <c r="J87" s="55"/>
      <c r="K87" s="244" t="s">
        <v>2724</v>
      </c>
      <c r="L87" s="37"/>
      <c r="M87" s="37"/>
      <c r="N87" s="37"/>
      <c r="O87" s="37"/>
    </row>
    <row r="88" spans="1:20" x14ac:dyDescent="0.25">
      <c r="A88" s="1861">
        <v>41734</v>
      </c>
      <c r="B88" s="582" t="s">
        <v>1925</v>
      </c>
      <c r="C88" s="582" t="s">
        <v>3789</v>
      </c>
      <c r="D88" s="1203" t="s">
        <v>2229</v>
      </c>
      <c r="E88" s="590">
        <v>0</v>
      </c>
      <c r="F88" s="304"/>
      <c r="H88" s="583">
        <f t="shared" si="1"/>
        <v>0</v>
      </c>
      <c r="I88" s="55"/>
      <c r="J88" s="55"/>
      <c r="K88" s="244" t="s">
        <v>2724</v>
      </c>
      <c r="L88" s="37"/>
      <c r="M88" s="37"/>
      <c r="N88" s="37"/>
      <c r="O88" s="37"/>
    </row>
    <row r="89" spans="1:20" x14ac:dyDescent="0.25">
      <c r="A89" s="1861"/>
      <c r="B89" s="582" t="s">
        <v>3287</v>
      </c>
      <c r="C89" s="582" t="s">
        <v>3789</v>
      </c>
      <c r="D89" s="304" t="s">
        <v>55</v>
      </c>
      <c r="E89" s="261">
        <v>2832</v>
      </c>
      <c r="F89" s="304">
        <v>41740</v>
      </c>
      <c r="G89" s="261">
        <v>2832</v>
      </c>
      <c r="H89" s="583">
        <f t="shared" si="1"/>
        <v>0</v>
      </c>
      <c r="I89" s="55"/>
      <c r="J89" s="55"/>
      <c r="K89" s="244" t="s">
        <v>2724</v>
      </c>
      <c r="L89" s="37"/>
      <c r="M89" s="37"/>
      <c r="N89" s="37"/>
      <c r="O89" s="37"/>
    </row>
    <row r="90" spans="1:20" x14ac:dyDescent="0.25">
      <c r="A90" s="1861"/>
      <c r="B90" s="582" t="s">
        <v>3317</v>
      </c>
      <c r="C90" s="582" t="s">
        <v>3789</v>
      </c>
      <c r="D90" s="304" t="s">
        <v>775</v>
      </c>
      <c r="E90" s="261">
        <v>2943.5</v>
      </c>
      <c r="F90" s="304">
        <v>41735</v>
      </c>
      <c r="G90" s="261">
        <v>2943.5</v>
      </c>
      <c r="H90" s="583">
        <f t="shared" si="1"/>
        <v>0</v>
      </c>
      <c r="I90" s="55"/>
      <c r="J90" s="55"/>
      <c r="K90" s="244" t="s">
        <v>2724</v>
      </c>
      <c r="L90" s="37"/>
      <c r="M90" s="37"/>
      <c r="N90" s="37"/>
      <c r="O90" s="37"/>
    </row>
    <row r="91" spans="1:20" x14ac:dyDescent="0.25">
      <c r="A91" s="1861"/>
      <c r="B91" s="582" t="s">
        <v>3318</v>
      </c>
      <c r="C91" s="582" t="s">
        <v>3789</v>
      </c>
      <c r="D91" s="584" t="s">
        <v>2091</v>
      </c>
      <c r="E91" s="585">
        <v>14381.5</v>
      </c>
      <c r="F91" s="304">
        <v>41734</v>
      </c>
      <c r="G91" s="261">
        <v>14381.5</v>
      </c>
      <c r="H91" s="583">
        <f t="shared" si="1"/>
        <v>0</v>
      </c>
      <c r="I91" s="55"/>
      <c r="J91" s="55"/>
      <c r="K91" s="244" t="s">
        <v>2724</v>
      </c>
      <c r="L91" s="37"/>
      <c r="M91" s="37"/>
      <c r="N91" s="37"/>
      <c r="O91" s="37"/>
    </row>
    <row r="92" spans="1:20" x14ac:dyDescent="0.25">
      <c r="A92" s="1861"/>
      <c r="B92" s="582" t="s">
        <v>3319</v>
      </c>
      <c r="C92" s="582" t="s">
        <v>3789</v>
      </c>
      <c r="D92" s="304" t="s">
        <v>782</v>
      </c>
      <c r="E92" s="261">
        <v>3360</v>
      </c>
      <c r="F92" s="345">
        <v>41734</v>
      </c>
      <c r="G92" s="261">
        <v>3360</v>
      </c>
      <c r="H92" s="583">
        <f t="shared" si="1"/>
        <v>0</v>
      </c>
      <c r="I92" s="55"/>
      <c r="J92" s="55"/>
      <c r="K92" s="1200" t="s">
        <v>2724</v>
      </c>
      <c r="L92" s="1200"/>
      <c r="M92" s="1200"/>
      <c r="N92" s="1200"/>
      <c r="O92" s="1200"/>
      <c r="P92" s="1200"/>
      <c r="Q92" s="1200"/>
      <c r="R92" s="1200"/>
      <c r="S92" s="1200"/>
      <c r="T92" s="1200"/>
    </row>
    <row r="93" spans="1:20" x14ac:dyDescent="0.25">
      <c r="A93" s="1861"/>
      <c r="B93" s="582" t="s">
        <v>3320</v>
      </c>
      <c r="C93" s="582" t="s">
        <v>3789</v>
      </c>
      <c r="D93" s="304" t="s">
        <v>3</v>
      </c>
      <c r="E93" s="261">
        <v>7026.5</v>
      </c>
      <c r="F93" s="304">
        <v>41734</v>
      </c>
      <c r="G93" s="261">
        <v>7026.5</v>
      </c>
      <c r="H93" s="583">
        <f t="shared" si="1"/>
        <v>0</v>
      </c>
      <c r="I93" s="55"/>
      <c r="J93" s="55"/>
      <c r="K93" s="1200" t="s">
        <v>2724</v>
      </c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861"/>
      <c r="B94" s="582" t="s">
        <v>1926</v>
      </c>
      <c r="C94" s="582" t="s">
        <v>3789</v>
      </c>
      <c r="D94" s="304" t="s">
        <v>3790</v>
      </c>
      <c r="E94" s="261">
        <v>1510</v>
      </c>
      <c r="F94" s="304">
        <v>41734</v>
      </c>
      <c r="G94" s="261">
        <v>1510</v>
      </c>
      <c r="H94" s="583">
        <f t="shared" si="1"/>
        <v>0</v>
      </c>
      <c r="I94" s="55"/>
      <c r="J94" s="55"/>
      <c r="K94" s="244" t="s">
        <v>1175</v>
      </c>
    </row>
    <row r="95" spans="1:20" x14ac:dyDescent="0.25">
      <c r="A95" s="1861"/>
      <c r="B95" s="582" t="s">
        <v>3321</v>
      </c>
      <c r="C95" s="582" t="s">
        <v>3789</v>
      </c>
      <c r="D95" s="584" t="s">
        <v>673</v>
      </c>
      <c r="E95" s="585">
        <v>9635</v>
      </c>
      <c r="F95" s="304">
        <v>41734</v>
      </c>
      <c r="G95" s="261">
        <v>9635</v>
      </c>
      <c r="H95" s="583">
        <f t="shared" si="1"/>
        <v>0</v>
      </c>
      <c r="I95" s="55"/>
      <c r="J95" s="55"/>
      <c r="K95" s="244" t="s">
        <v>2242</v>
      </c>
    </row>
    <row r="96" spans="1:20" x14ac:dyDescent="0.25">
      <c r="A96" s="1861"/>
      <c r="B96" s="582" t="s">
        <v>3322</v>
      </c>
      <c r="C96" s="582" t="s">
        <v>3789</v>
      </c>
      <c r="D96" s="304" t="s">
        <v>779</v>
      </c>
      <c r="E96" s="261">
        <v>412</v>
      </c>
      <c r="F96" s="304">
        <v>41734</v>
      </c>
      <c r="G96" s="261">
        <v>412</v>
      </c>
      <c r="H96" s="583">
        <f t="shared" si="1"/>
        <v>0</v>
      </c>
      <c r="I96" s="55"/>
      <c r="J96" s="55"/>
      <c r="K96" s="244" t="s">
        <v>1175</v>
      </c>
      <c r="S96" s="37" t="s">
        <v>514</v>
      </c>
    </row>
    <row r="97" spans="1:15" x14ac:dyDescent="0.25">
      <c r="A97" s="1861"/>
      <c r="B97" s="582" t="s">
        <v>3323</v>
      </c>
      <c r="C97" s="582" t="s">
        <v>3789</v>
      </c>
      <c r="D97" s="584" t="s">
        <v>2124</v>
      </c>
      <c r="E97" s="585">
        <v>3660</v>
      </c>
      <c r="F97" s="304">
        <v>41750</v>
      </c>
      <c r="G97" s="261">
        <v>3660</v>
      </c>
      <c r="H97" s="583">
        <f t="shared" si="1"/>
        <v>0</v>
      </c>
      <c r="I97" s="55"/>
      <c r="J97" s="55"/>
      <c r="K97" s="244" t="s">
        <v>1175</v>
      </c>
      <c r="L97" s="390"/>
      <c r="M97" s="390"/>
    </row>
    <row r="98" spans="1:15" x14ac:dyDescent="0.25">
      <c r="A98" s="1861"/>
      <c r="B98" s="582" t="s">
        <v>3324</v>
      </c>
      <c r="C98" s="582" t="s">
        <v>3789</v>
      </c>
      <c r="D98" s="584" t="s">
        <v>3791</v>
      </c>
      <c r="E98" s="585">
        <v>962.5</v>
      </c>
      <c r="F98" s="304">
        <v>41734</v>
      </c>
      <c r="G98" s="261">
        <v>962.5</v>
      </c>
      <c r="H98" s="583">
        <f t="shared" si="1"/>
        <v>0</v>
      </c>
      <c r="I98" s="55"/>
      <c r="J98" s="55"/>
      <c r="K98" s="244" t="s">
        <v>1175</v>
      </c>
      <c r="L98" s="390"/>
      <c r="M98" s="390"/>
    </row>
    <row r="99" spans="1:15" x14ac:dyDescent="0.25">
      <c r="A99" s="1861"/>
      <c r="B99" s="582" t="s">
        <v>3325</v>
      </c>
      <c r="C99" s="582" t="s">
        <v>3789</v>
      </c>
      <c r="D99" s="304" t="s">
        <v>796</v>
      </c>
      <c r="E99" s="261">
        <v>1022</v>
      </c>
      <c r="F99" s="304">
        <v>41734</v>
      </c>
      <c r="G99" s="261">
        <v>1022</v>
      </c>
      <c r="H99" s="583">
        <f t="shared" si="1"/>
        <v>0</v>
      </c>
      <c r="I99" s="55"/>
      <c r="J99" s="55"/>
      <c r="K99" s="244" t="s">
        <v>1175</v>
      </c>
    </row>
    <row r="100" spans="1:15" x14ac:dyDescent="0.25">
      <c r="A100" s="1861"/>
      <c r="B100" s="582" t="s">
        <v>785</v>
      </c>
      <c r="C100" s="582" t="s">
        <v>3789</v>
      </c>
      <c r="D100" s="304" t="s">
        <v>434</v>
      </c>
      <c r="E100" s="261">
        <v>27842.5</v>
      </c>
      <c r="F100" s="304">
        <v>41735</v>
      </c>
      <c r="G100" s="261">
        <v>27842.5</v>
      </c>
      <c r="H100" s="583">
        <f t="shared" si="1"/>
        <v>0</v>
      </c>
      <c r="I100" s="55"/>
      <c r="J100" s="55"/>
      <c r="K100" s="244" t="s">
        <v>1175</v>
      </c>
    </row>
    <row r="101" spans="1:15" x14ac:dyDescent="0.25">
      <c r="A101" s="1861"/>
      <c r="B101" s="582" t="s">
        <v>3326</v>
      </c>
      <c r="C101" s="582" t="s">
        <v>3789</v>
      </c>
      <c r="D101" s="304" t="s">
        <v>3799</v>
      </c>
      <c r="E101" s="261">
        <v>1183.5</v>
      </c>
      <c r="F101" s="304">
        <v>41734</v>
      </c>
      <c r="G101" s="261">
        <v>1183.5</v>
      </c>
      <c r="H101" s="583">
        <f t="shared" si="1"/>
        <v>0</v>
      </c>
      <c r="I101" s="55"/>
      <c r="J101" s="55"/>
      <c r="K101" s="244" t="s">
        <v>1175</v>
      </c>
    </row>
    <row r="102" spans="1:15" x14ac:dyDescent="0.25">
      <c r="A102" s="1861"/>
      <c r="B102" s="582" t="s">
        <v>3327</v>
      </c>
      <c r="C102" s="582" t="s">
        <v>3789</v>
      </c>
      <c r="D102" s="304" t="s">
        <v>1168</v>
      </c>
      <c r="E102" s="261">
        <v>4649.5</v>
      </c>
      <c r="F102" s="304">
        <v>41734</v>
      </c>
      <c r="G102" s="261">
        <v>4649.5</v>
      </c>
      <c r="H102" s="583">
        <f t="shared" si="1"/>
        <v>0</v>
      </c>
      <c r="I102" s="55"/>
      <c r="J102" s="55"/>
      <c r="K102" s="244" t="s">
        <v>2724</v>
      </c>
    </row>
    <row r="103" spans="1:15" x14ac:dyDescent="0.25">
      <c r="A103" s="1861"/>
      <c r="B103" s="582" t="s">
        <v>3328</v>
      </c>
      <c r="C103" s="582" t="s">
        <v>3789</v>
      </c>
      <c r="D103" s="304" t="s">
        <v>784</v>
      </c>
      <c r="E103" s="261">
        <v>1690.5</v>
      </c>
      <c r="F103" s="429">
        <v>41734</v>
      </c>
      <c r="G103" s="261">
        <v>1690.5</v>
      </c>
      <c r="H103" s="583">
        <f t="shared" si="1"/>
        <v>0</v>
      </c>
      <c r="I103" s="55"/>
      <c r="J103" s="55"/>
      <c r="K103" s="244" t="s">
        <v>1175</v>
      </c>
    </row>
    <row r="104" spans="1:15" x14ac:dyDescent="0.25">
      <c r="A104" s="1861"/>
      <c r="B104" s="582" t="s">
        <v>3329</v>
      </c>
      <c r="C104" s="582" t="s">
        <v>3789</v>
      </c>
      <c r="D104" s="304" t="s">
        <v>794</v>
      </c>
      <c r="E104" s="261">
        <v>1240</v>
      </c>
      <c r="F104" s="304">
        <v>41734</v>
      </c>
      <c r="G104" s="261">
        <v>1240</v>
      </c>
      <c r="H104" s="583">
        <f t="shared" si="1"/>
        <v>0</v>
      </c>
      <c r="I104" s="55"/>
      <c r="J104" s="55"/>
      <c r="K104" s="244" t="s">
        <v>1175</v>
      </c>
    </row>
    <row r="105" spans="1:15" x14ac:dyDescent="0.25">
      <c r="A105" s="1861"/>
      <c r="B105" s="582" t="s">
        <v>786</v>
      </c>
      <c r="C105" s="582" t="s">
        <v>3789</v>
      </c>
      <c r="D105" s="304" t="s">
        <v>3740</v>
      </c>
      <c r="E105" s="261">
        <v>804.5</v>
      </c>
      <c r="F105" s="429">
        <v>41734</v>
      </c>
      <c r="G105" s="261">
        <v>804.5</v>
      </c>
      <c r="H105" s="583">
        <f t="shared" si="1"/>
        <v>0</v>
      </c>
      <c r="I105" s="55"/>
      <c r="J105" s="55"/>
      <c r="K105" s="244" t="s">
        <v>1175</v>
      </c>
      <c r="L105" s="390"/>
      <c r="M105" s="390"/>
      <c r="N105" s="390"/>
      <c r="O105" s="390"/>
    </row>
    <row r="106" spans="1:15" x14ac:dyDescent="0.25">
      <c r="A106" s="1861"/>
      <c r="B106" s="582" t="s">
        <v>787</v>
      </c>
      <c r="C106" s="582" t="s">
        <v>3789</v>
      </c>
      <c r="D106" s="304" t="s">
        <v>70</v>
      </c>
      <c r="E106" s="261">
        <v>7059.5</v>
      </c>
      <c r="F106" s="304">
        <v>41734</v>
      </c>
      <c r="G106" s="261">
        <v>7059.5</v>
      </c>
      <c r="H106" s="583">
        <f t="shared" si="1"/>
        <v>0</v>
      </c>
      <c r="I106" s="55"/>
      <c r="J106" s="55"/>
      <c r="K106" s="244" t="s">
        <v>1175</v>
      </c>
    </row>
    <row r="107" spans="1:15" x14ac:dyDescent="0.25">
      <c r="A107" s="1861"/>
      <c r="B107" s="582" t="s">
        <v>3330</v>
      </c>
      <c r="C107" s="582" t="s">
        <v>3789</v>
      </c>
      <c r="D107" s="1657" t="s">
        <v>2229</v>
      </c>
      <c r="E107" s="109">
        <v>0</v>
      </c>
      <c r="F107" s="304"/>
      <c r="H107" s="583">
        <f t="shared" si="1"/>
        <v>0</v>
      </c>
      <c r="I107" s="55"/>
      <c r="J107" s="55"/>
      <c r="K107" s="244" t="s">
        <v>1175</v>
      </c>
    </row>
    <row r="108" spans="1:15" x14ac:dyDescent="0.25">
      <c r="A108" s="1861"/>
      <c r="B108" s="582" t="s">
        <v>3331</v>
      </c>
      <c r="C108" s="582" t="s">
        <v>3789</v>
      </c>
      <c r="D108" s="1657" t="s">
        <v>2229</v>
      </c>
      <c r="E108" s="109">
        <v>0</v>
      </c>
      <c r="F108" s="304"/>
      <c r="H108" s="583">
        <f t="shared" si="1"/>
        <v>0</v>
      </c>
      <c r="I108" s="55"/>
      <c r="J108" s="55"/>
      <c r="K108" s="244" t="s">
        <v>997</v>
      </c>
      <c r="L108" s="37"/>
      <c r="M108" s="37"/>
      <c r="N108" s="37"/>
      <c r="O108" s="37"/>
    </row>
    <row r="109" spans="1:15" x14ac:dyDescent="0.25">
      <c r="A109" s="1861"/>
      <c r="B109" s="582" t="s">
        <v>3332</v>
      </c>
      <c r="C109" s="582" t="s">
        <v>3789</v>
      </c>
      <c r="D109" s="304" t="s">
        <v>11</v>
      </c>
      <c r="E109" s="261">
        <v>30180</v>
      </c>
      <c r="F109" s="304">
        <v>41741</v>
      </c>
      <c r="G109" s="261">
        <v>30180</v>
      </c>
      <c r="H109" s="583">
        <f t="shared" si="1"/>
        <v>0</v>
      </c>
      <c r="I109" s="55"/>
      <c r="J109" s="55"/>
      <c r="K109" s="244" t="s">
        <v>2724</v>
      </c>
      <c r="L109" s="37"/>
      <c r="M109" s="37"/>
      <c r="N109" s="37"/>
      <c r="O109" s="37"/>
    </row>
    <row r="110" spans="1:15" x14ac:dyDescent="0.25">
      <c r="A110" s="1861"/>
      <c r="B110" s="582" t="s">
        <v>3333</v>
      </c>
      <c r="C110" s="582" t="s">
        <v>3789</v>
      </c>
      <c r="D110" s="304" t="s">
        <v>2382</v>
      </c>
      <c r="E110" s="261">
        <v>263.5</v>
      </c>
      <c r="F110" s="304">
        <v>41735</v>
      </c>
      <c r="G110" s="261">
        <v>263.5</v>
      </c>
      <c r="H110" s="583">
        <f t="shared" si="1"/>
        <v>0</v>
      </c>
      <c r="I110" s="55"/>
      <c r="J110" s="55"/>
      <c r="K110" s="244" t="s">
        <v>1175</v>
      </c>
      <c r="L110" s="37"/>
      <c r="M110" s="37"/>
      <c r="N110" s="37"/>
      <c r="O110" s="37"/>
    </row>
    <row r="111" spans="1:15" x14ac:dyDescent="0.25">
      <c r="A111" s="1861"/>
      <c r="B111" s="582" t="s">
        <v>3334</v>
      </c>
      <c r="C111" s="582" t="s">
        <v>3789</v>
      </c>
      <c r="D111" s="304" t="s">
        <v>2097</v>
      </c>
      <c r="E111" s="261">
        <v>2580</v>
      </c>
      <c r="F111" s="304">
        <v>41734</v>
      </c>
      <c r="G111" s="261">
        <v>2580</v>
      </c>
      <c r="H111" s="583">
        <f t="shared" si="1"/>
        <v>0</v>
      </c>
      <c r="I111" s="55"/>
      <c r="J111" s="55"/>
      <c r="K111" s="244" t="s">
        <v>2724</v>
      </c>
      <c r="L111" s="37"/>
      <c r="M111" s="37"/>
      <c r="N111" s="37"/>
      <c r="O111" s="37"/>
    </row>
    <row r="112" spans="1:15" x14ac:dyDescent="0.25">
      <c r="A112" s="1861"/>
      <c r="B112" s="582" t="s">
        <v>3335</v>
      </c>
      <c r="C112" s="582" t="s">
        <v>3789</v>
      </c>
      <c r="D112" s="304" t="s">
        <v>3</v>
      </c>
      <c r="E112" s="261">
        <v>8027.5</v>
      </c>
      <c r="F112" s="304">
        <v>41735</v>
      </c>
      <c r="G112" s="261">
        <v>8027.5</v>
      </c>
      <c r="H112" s="583">
        <f t="shared" si="1"/>
        <v>0</v>
      </c>
      <c r="I112" s="55"/>
      <c r="J112" s="55"/>
      <c r="K112" s="1863" t="s">
        <v>1175</v>
      </c>
      <c r="L112" s="284"/>
      <c r="M112" s="284"/>
      <c r="N112" s="37"/>
      <c r="O112" s="37"/>
    </row>
    <row r="113" spans="1:15" x14ac:dyDescent="0.25">
      <c r="A113" s="1861"/>
      <c r="B113" s="582" t="s">
        <v>3336</v>
      </c>
      <c r="C113" s="582" t="s">
        <v>3789</v>
      </c>
      <c r="D113" s="304" t="s">
        <v>782</v>
      </c>
      <c r="E113" s="261">
        <v>1440</v>
      </c>
      <c r="F113" s="304">
        <v>41735</v>
      </c>
      <c r="G113" s="261">
        <v>1440</v>
      </c>
      <c r="H113" s="583">
        <f t="shared" si="1"/>
        <v>0</v>
      </c>
      <c r="I113" s="55"/>
      <c r="J113" s="55"/>
      <c r="K113" s="244" t="s">
        <v>1175</v>
      </c>
      <c r="L113" s="37"/>
      <c r="M113" s="37"/>
      <c r="N113" s="37"/>
      <c r="O113" s="37"/>
    </row>
    <row r="114" spans="1:15" x14ac:dyDescent="0.25">
      <c r="A114" s="1861">
        <v>41735</v>
      </c>
      <c r="B114" s="582" t="s">
        <v>3337</v>
      </c>
      <c r="C114" s="582" t="s">
        <v>3789</v>
      </c>
      <c r="D114" s="304" t="s">
        <v>2091</v>
      </c>
      <c r="E114" s="261">
        <v>14791</v>
      </c>
      <c r="F114" s="304">
        <v>41735</v>
      </c>
      <c r="G114" s="261">
        <v>14791</v>
      </c>
      <c r="H114" s="583">
        <f t="shared" si="1"/>
        <v>0</v>
      </c>
      <c r="I114" s="55"/>
      <c r="J114" s="55"/>
      <c r="K114" s="244" t="s">
        <v>1175</v>
      </c>
      <c r="L114" s="37"/>
      <c r="M114" s="37"/>
      <c r="N114" s="37"/>
      <c r="O114" s="37"/>
    </row>
    <row r="115" spans="1:15" x14ac:dyDescent="0.25">
      <c r="A115" s="1860"/>
      <c r="B115" s="582" t="s">
        <v>3338</v>
      </c>
      <c r="C115" s="582" t="s">
        <v>3789</v>
      </c>
      <c r="D115" s="304" t="s">
        <v>3797</v>
      </c>
      <c r="E115" s="261">
        <v>1860</v>
      </c>
      <c r="F115" s="429">
        <v>41735</v>
      </c>
      <c r="G115" s="261">
        <v>1860</v>
      </c>
      <c r="H115" s="581">
        <f>E115-G115</f>
        <v>0</v>
      </c>
      <c r="I115" s="55"/>
      <c r="J115" s="55"/>
      <c r="K115" s="244" t="s">
        <v>1175</v>
      </c>
      <c r="L115" s="37"/>
      <c r="M115" s="37"/>
      <c r="N115" s="37"/>
      <c r="O115" s="37"/>
    </row>
    <row r="116" spans="1:15" x14ac:dyDescent="0.25">
      <c r="A116" s="1861"/>
      <c r="B116" s="582" t="s">
        <v>3339</v>
      </c>
      <c r="C116" s="582" t="s">
        <v>3789</v>
      </c>
      <c r="D116" s="304" t="s">
        <v>3799</v>
      </c>
      <c r="E116" s="261">
        <v>1184.5</v>
      </c>
      <c r="F116" s="304">
        <v>41735</v>
      </c>
      <c r="G116" s="261">
        <v>1184.5</v>
      </c>
      <c r="H116" s="583">
        <f>E116-G116</f>
        <v>0</v>
      </c>
      <c r="I116" s="55"/>
      <c r="J116" s="55"/>
      <c r="K116" s="244" t="s">
        <v>1175</v>
      </c>
      <c r="L116" s="37"/>
      <c r="M116" s="37"/>
      <c r="N116" s="37"/>
      <c r="O116" s="37"/>
    </row>
    <row r="117" spans="1:15" x14ac:dyDescent="0.25">
      <c r="A117" s="1861"/>
      <c r="B117" s="582" t="s">
        <v>1927</v>
      </c>
      <c r="C117" s="582" t="s">
        <v>3789</v>
      </c>
      <c r="D117" s="584" t="s">
        <v>3793</v>
      </c>
      <c r="E117" s="585">
        <v>369.5</v>
      </c>
      <c r="F117" s="416">
        <v>41735</v>
      </c>
      <c r="G117" s="261">
        <v>369.5</v>
      </c>
      <c r="H117" s="583">
        <f t="shared" ref="H117:H364" si="2">E117-G117</f>
        <v>0</v>
      </c>
      <c r="I117" s="55"/>
      <c r="J117" s="55"/>
      <c r="K117" s="244" t="s">
        <v>1175</v>
      </c>
      <c r="L117" s="37"/>
      <c r="M117" s="37"/>
      <c r="N117" s="37"/>
      <c r="O117" s="37"/>
    </row>
    <row r="118" spans="1:15" x14ac:dyDescent="0.25">
      <c r="A118" s="1861"/>
      <c r="B118" s="582" t="s">
        <v>3340</v>
      </c>
      <c r="C118" s="582" t="s">
        <v>3789</v>
      </c>
      <c r="D118" s="304" t="s">
        <v>775</v>
      </c>
      <c r="E118" s="261">
        <v>2110</v>
      </c>
      <c r="F118" s="416">
        <v>41735</v>
      </c>
      <c r="G118" s="261">
        <v>2110</v>
      </c>
      <c r="H118" s="583">
        <f t="shared" si="2"/>
        <v>0</v>
      </c>
      <c r="I118" s="55"/>
      <c r="J118" s="55"/>
      <c r="K118" s="244" t="s">
        <v>351</v>
      </c>
      <c r="L118" s="37"/>
      <c r="M118" s="37"/>
      <c r="N118" s="37"/>
      <c r="O118" s="37"/>
    </row>
    <row r="119" spans="1:15" x14ac:dyDescent="0.25">
      <c r="A119" s="1861"/>
      <c r="B119" s="582" t="s">
        <v>3341</v>
      </c>
      <c r="C119" s="582" t="s">
        <v>3789</v>
      </c>
      <c r="D119" s="1657" t="s">
        <v>2229</v>
      </c>
      <c r="E119" s="109">
        <v>0</v>
      </c>
      <c r="F119" s="416"/>
      <c r="H119" s="583">
        <f t="shared" si="2"/>
        <v>0</v>
      </c>
      <c r="I119" s="55"/>
      <c r="J119" s="55"/>
      <c r="K119" s="244" t="s">
        <v>2724</v>
      </c>
      <c r="L119" s="37"/>
      <c r="M119" s="37"/>
      <c r="N119" s="37"/>
      <c r="O119" s="37"/>
    </row>
    <row r="120" spans="1:15" x14ac:dyDescent="0.25">
      <c r="A120" s="1861"/>
      <c r="B120" s="582" t="s">
        <v>3342</v>
      </c>
      <c r="C120" s="582" t="s">
        <v>3789</v>
      </c>
      <c r="D120" s="304" t="s">
        <v>673</v>
      </c>
      <c r="E120" s="261">
        <v>9531.5</v>
      </c>
      <c r="F120" s="416">
        <v>41735</v>
      </c>
      <c r="G120" s="261">
        <v>9531.5</v>
      </c>
      <c r="H120" s="583">
        <f t="shared" si="2"/>
        <v>0</v>
      </c>
      <c r="I120" s="55"/>
      <c r="J120" s="55"/>
      <c r="K120" s="244" t="s">
        <v>2242</v>
      </c>
      <c r="L120" s="37"/>
      <c r="M120" s="37"/>
      <c r="N120" s="37"/>
      <c r="O120" s="37"/>
    </row>
    <row r="121" spans="1:15" x14ac:dyDescent="0.25">
      <c r="A121" s="1861"/>
      <c r="B121" s="582" t="s">
        <v>3343</v>
      </c>
      <c r="C121" s="582" t="s">
        <v>3789</v>
      </c>
      <c r="D121" s="304" t="s">
        <v>2124</v>
      </c>
      <c r="E121" s="261">
        <v>3660</v>
      </c>
      <c r="F121" s="416">
        <v>41750</v>
      </c>
      <c r="G121" s="261">
        <v>3660</v>
      </c>
      <c r="H121" s="583">
        <f t="shared" si="2"/>
        <v>0</v>
      </c>
      <c r="I121" s="55"/>
      <c r="J121" s="55"/>
      <c r="K121" s="244" t="s">
        <v>1175</v>
      </c>
      <c r="L121" s="37"/>
      <c r="M121" s="37"/>
      <c r="N121" s="37"/>
      <c r="O121" s="37"/>
    </row>
    <row r="122" spans="1:15" x14ac:dyDescent="0.25">
      <c r="A122" s="1861"/>
      <c r="B122" s="582" t="s">
        <v>3344</v>
      </c>
      <c r="C122" s="582" t="s">
        <v>3789</v>
      </c>
      <c r="D122" s="304" t="s">
        <v>782</v>
      </c>
      <c r="E122" s="261">
        <v>3409</v>
      </c>
      <c r="F122" s="416" t="s">
        <v>61</v>
      </c>
      <c r="G122" s="261">
        <v>3409</v>
      </c>
      <c r="H122" s="583">
        <f t="shared" si="2"/>
        <v>0</v>
      </c>
      <c r="I122" s="55"/>
      <c r="J122" s="55"/>
      <c r="K122" s="244" t="s">
        <v>2724</v>
      </c>
      <c r="L122" s="37"/>
      <c r="M122" s="37"/>
      <c r="N122" s="37"/>
      <c r="O122" s="37"/>
    </row>
    <row r="123" spans="1:15" x14ac:dyDescent="0.25">
      <c r="A123" s="1861"/>
      <c r="B123" s="582" t="s">
        <v>3345</v>
      </c>
      <c r="C123" s="582" t="s">
        <v>3789</v>
      </c>
      <c r="D123" s="304" t="s">
        <v>70</v>
      </c>
      <c r="E123" s="261">
        <v>5969</v>
      </c>
      <c r="F123" s="416">
        <v>41735</v>
      </c>
      <c r="G123" s="261">
        <v>5969</v>
      </c>
      <c r="H123" s="583">
        <f t="shared" si="2"/>
        <v>0</v>
      </c>
      <c r="I123" s="55"/>
      <c r="J123" s="55"/>
      <c r="K123" s="244" t="s">
        <v>1175</v>
      </c>
      <c r="L123" s="37"/>
      <c r="M123" s="37"/>
      <c r="N123" s="37"/>
      <c r="O123" s="37"/>
    </row>
    <row r="124" spans="1:15" x14ac:dyDescent="0.25">
      <c r="A124" s="1861"/>
      <c r="B124" s="582" t="s">
        <v>3346</v>
      </c>
      <c r="C124" s="582" t="s">
        <v>3789</v>
      </c>
      <c r="D124" s="304" t="s">
        <v>434</v>
      </c>
      <c r="E124" s="261">
        <v>101</v>
      </c>
      <c r="F124" s="416">
        <v>41735</v>
      </c>
      <c r="G124" s="261">
        <v>101</v>
      </c>
      <c r="H124" s="583">
        <f t="shared" si="2"/>
        <v>0</v>
      </c>
      <c r="I124" s="55"/>
      <c r="J124" s="55"/>
      <c r="K124" s="244" t="s">
        <v>2724</v>
      </c>
      <c r="L124" s="289"/>
      <c r="M124" s="289"/>
      <c r="N124" s="289"/>
      <c r="O124" s="289"/>
    </row>
    <row r="125" spans="1:15" x14ac:dyDescent="0.25">
      <c r="A125" s="1861"/>
      <c r="B125" s="582" t="s">
        <v>3347</v>
      </c>
      <c r="C125" s="582" t="s">
        <v>3789</v>
      </c>
      <c r="D125" s="304" t="s">
        <v>89</v>
      </c>
      <c r="E125" s="261">
        <v>232</v>
      </c>
      <c r="F125" s="416">
        <v>41735</v>
      </c>
      <c r="G125" s="261">
        <v>232</v>
      </c>
      <c r="H125" s="583">
        <f t="shared" si="2"/>
        <v>0</v>
      </c>
      <c r="I125" s="55"/>
      <c r="J125" s="55"/>
      <c r="K125" s="244" t="s">
        <v>2724</v>
      </c>
      <c r="L125" s="37"/>
      <c r="M125" s="37"/>
      <c r="N125" s="37"/>
      <c r="O125" s="37"/>
    </row>
    <row r="126" spans="1:15" x14ac:dyDescent="0.25">
      <c r="A126" s="1861">
        <v>41736</v>
      </c>
      <c r="B126" s="582" t="s">
        <v>3348</v>
      </c>
      <c r="C126" s="582" t="s">
        <v>3789</v>
      </c>
      <c r="D126" s="304" t="s">
        <v>2091</v>
      </c>
      <c r="E126" s="261">
        <v>14665.5</v>
      </c>
      <c r="F126" s="416">
        <v>41736</v>
      </c>
      <c r="G126" s="261">
        <v>14665.5</v>
      </c>
      <c r="H126" s="583">
        <f t="shared" si="2"/>
        <v>0</v>
      </c>
      <c r="I126" s="55"/>
      <c r="J126" s="55"/>
      <c r="K126" s="244" t="s">
        <v>1175</v>
      </c>
      <c r="L126" s="37"/>
      <c r="M126" s="37"/>
      <c r="N126" s="37"/>
      <c r="O126" s="37"/>
    </row>
    <row r="127" spans="1:15" x14ac:dyDescent="0.25">
      <c r="A127" s="1861"/>
      <c r="B127" s="582" t="s">
        <v>3349</v>
      </c>
      <c r="C127" s="582" t="s">
        <v>3789</v>
      </c>
      <c r="D127" s="304" t="s">
        <v>3796</v>
      </c>
      <c r="E127" s="261">
        <v>1720</v>
      </c>
      <c r="F127" s="416">
        <v>41736</v>
      </c>
      <c r="G127" s="261">
        <v>1720</v>
      </c>
      <c r="H127" s="583">
        <f t="shared" si="2"/>
        <v>0</v>
      </c>
      <c r="I127" s="55"/>
      <c r="J127" s="55"/>
      <c r="K127" s="244" t="s">
        <v>351</v>
      </c>
      <c r="L127" s="37"/>
      <c r="M127" s="37"/>
      <c r="N127" s="37"/>
      <c r="O127" s="37"/>
    </row>
    <row r="128" spans="1:15" x14ac:dyDescent="0.25">
      <c r="A128" s="1861"/>
      <c r="B128" s="582" t="s">
        <v>3350</v>
      </c>
      <c r="C128" s="582" t="s">
        <v>3789</v>
      </c>
      <c r="D128" s="304" t="s">
        <v>782</v>
      </c>
      <c r="E128" s="261">
        <v>2400</v>
      </c>
      <c r="F128" s="416">
        <v>41736</v>
      </c>
      <c r="G128" s="261">
        <v>2400</v>
      </c>
      <c r="H128" s="583">
        <f t="shared" si="2"/>
        <v>0</v>
      </c>
      <c r="I128" s="55"/>
      <c r="J128" s="55"/>
      <c r="K128" s="244" t="s">
        <v>1175</v>
      </c>
      <c r="L128" s="37"/>
      <c r="M128" s="37"/>
      <c r="N128" s="37"/>
      <c r="O128" s="37"/>
    </row>
    <row r="129" spans="1:15" x14ac:dyDescent="0.25">
      <c r="A129" s="1861"/>
      <c r="B129" s="582" t="s">
        <v>3351</v>
      </c>
      <c r="C129" s="582" t="s">
        <v>3789</v>
      </c>
      <c r="D129" s="584" t="s">
        <v>783</v>
      </c>
      <c r="E129" s="585">
        <v>14299.5</v>
      </c>
      <c r="F129" s="416">
        <v>41740</v>
      </c>
      <c r="G129" s="261">
        <v>14299.5</v>
      </c>
      <c r="H129" s="583">
        <f t="shared" si="2"/>
        <v>0</v>
      </c>
      <c r="I129" s="55"/>
      <c r="J129" s="55"/>
      <c r="K129" s="244" t="s">
        <v>1175</v>
      </c>
      <c r="L129" s="37"/>
      <c r="M129" s="37"/>
      <c r="N129" s="37"/>
      <c r="O129" s="37"/>
    </row>
    <row r="130" spans="1:15" x14ac:dyDescent="0.25">
      <c r="A130" s="1861"/>
      <c r="B130" s="582" t="s">
        <v>3352</v>
      </c>
      <c r="C130" s="582" t="s">
        <v>3789</v>
      </c>
      <c r="D130" s="304" t="s">
        <v>775</v>
      </c>
      <c r="E130" s="261">
        <v>3607.5</v>
      </c>
      <c r="F130" s="416">
        <v>41736</v>
      </c>
      <c r="G130" s="261">
        <v>3607.5</v>
      </c>
      <c r="H130" s="583">
        <f t="shared" si="2"/>
        <v>0</v>
      </c>
      <c r="I130" s="55"/>
      <c r="J130" s="55"/>
      <c r="K130" s="244" t="s">
        <v>1175</v>
      </c>
      <c r="L130" s="37"/>
      <c r="M130" s="37"/>
      <c r="N130" s="37"/>
      <c r="O130" s="37"/>
    </row>
    <row r="131" spans="1:15" x14ac:dyDescent="0.25">
      <c r="A131" s="1861"/>
      <c r="B131" s="582" t="s">
        <v>3353</v>
      </c>
      <c r="C131" s="582" t="s">
        <v>3789</v>
      </c>
      <c r="D131" s="584" t="s">
        <v>434</v>
      </c>
      <c r="E131" s="585">
        <v>4820.5</v>
      </c>
      <c r="F131" s="416">
        <v>41736</v>
      </c>
      <c r="G131" s="585">
        <v>4820.5</v>
      </c>
      <c r="H131" s="583">
        <f t="shared" si="2"/>
        <v>0</v>
      </c>
      <c r="I131" s="55"/>
      <c r="J131" s="55"/>
      <c r="K131" s="244" t="s">
        <v>2724</v>
      </c>
      <c r="L131" s="37"/>
      <c r="M131" s="37"/>
      <c r="N131" s="37"/>
      <c r="O131" s="37"/>
    </row>
    <row r="132" spans="1:15" x14ac:dyDescent="0.25">
      <c r="A132" s="1861"/>
      <c r="B132" s="582" t="s">
        <v>3354</v>
      </c>
      <c r="C132" s="582" t="s">
        <v>3789</v>
      </c>
      <c r="D132" s="584" t="s">
        <v>1545</v>
      </c>
      <c r="E132" s="585">
        <v>1170</v>
      </c>
      <c r="F132" s="416">
        <v>41736</v>
      </c>
      <c r="G132" s="585">
        <v>1170</v>
      </c>
      <c r="H132" s="583">
        <f t="shared" si="2"/>
        <v>0</v>
      </c>
      <c r="I132" s="55"/>
      <c r="J132" s="55"/>
      <c r="K132" s="244" t="s">
        <v>1175</v>
      </c>
      <c r="L132" s="37"/>
      <c r="M132" s="37"/>
      <c r="N132" s="37"/>
      <c r="O132" s="37"/>
    </row>
    <row r="133" spans="1:15" x14ac:dyDescent="0.25">
      <c r="A133" s="1861"/>
      <c r="B133" s="582" t="s">
        <v>3355</v>
      </c>
      <c r="C133" s="582" t="s">
        <v>3789</v>
      </c>
      <c r="D133" s="304" t="s">
        <v>673</v>
      </c>
      <c r="E133" s="261">
        <v>7332</v>
      </c>
      <c r="F133" s="416">
        <v>41736</v>
      </c>
      <c r="G133" s="261">
        <v>7332</v>
      </c>
      <c r="H133" s="583">
        <f t="shared" si="2"/>
        <v>0</v>
      </c>
      <c r="I133" s="55"/>
      <c r="J133" s="55"/>
      <c r="K133" s="244" t="s">
        <v>2242</v>
      </c>
      <c r="L133" s="37"/>
      <c r="M133" s="37"/>
      <c r="N133" s="37"/>
      <c r="O133" s="37"/>
    </row>
    <row r="134" spans="1:15" x14ac:dyDescent="0.25">
      <c r="A134" s="1861"/>
      <c r="B134" s="582" t="s">
        <v>1928</v>
      </c>
      <c r="C134" s="582" t="s">
        <v>3789</v>
      </c>
      <c r="D134" s="304" t="s">
        <v>784</v>
      </c>
      <c r="E134" s="261">
        <v>1135</v>
      </c>
      <c r="F134" s="416">
        <v>41736</v>
      </c>
      <c r="G134" s="261">
        <v>1135</v>
      </c>
      <c r="H134" s="583">
        <f t="shared" si="2"/>
        <v>0</v>
      </c>
      <c r="I134" s="55"/>
      <c r="J134" s="55"/>
      <c r="K134" s="244" t="s">
        <v>1175</v>
      </c>
      <c r="L134" s="37"/>
      <c r="M134" s="37"/>
      <c r="N134" s="37"/>
      <c r="O134" s="37"/>
    </row>
    <row r="135" spans="1:15" x14ac:dyDescent="0.25">
      <c r="A135" s="1861"/>
      <c r="B135" s="582" t="s">
        <v>3356</v>
      </c>
      <c r="C135" s="582" t="s">
        <v>3789</v>
      </c>
      <c r="D135" s="304" t="s">
        <v>2124</v>
      </c>
      <c r="E135" s="261">
        <v>1830</v>
      </c>
      <c r="F135" s="416">
        <v>41757</v>
      </c>
      <c r="G135" s="261">
        <v>1830</v>
      </c>
      <c r="H135" s="583">
        <f t="shared" si="2"/>
        <v>0</v>
      </c>
      <c r="I135" s="55"/>
      <c r="J135" s="55"/>
      <c r="K135" s="244" t="s">
        <v>1175</v>
      </c>
      <c r="L135" s="37"/>
      <c r="M135" s="37"/>
      <c r="N135" s="37"/>
      <c r="O135" s="37"/>
    </row>
    <row r="136" spans="1:15" x14ac:dyDescent="0.25">
      <c r="A136" s="1861"/>
      <c r="B136" s="582" t="s">
        <v>1929</v>
      </c>
      <c r="C136" s="582" t="s">
        <v>3789</v>
      </c>
      <c r="D136" s="304" t="s">
        <v>3792</v>
      </c>
      <c r="E136" s="261">
        <v>5095</v>
      </c>
      <c r="F136" s="416">
        <v>41736</v>
      </c>
      <c r="G136" s="261">
        <v>5095</v>
      </c>
      <c r="H136" s="583">
        <f t="shared" si="2"/>
        <v>0</v>
      </c>
      <c r="I136" s="55"/>
      <c r="J136" s="55"/>
      <c r="K136" s="244" t="s">
        <v>1175</v>
      </c>
      <c r="L136" s="37"/>
      <c r="M136" s="37"/>
      <c r="N136" s="37"/>
      <c r="O136" s="37"/>
    </row>
    <row r="137" spans="1:15" x14ac:dyDescent="0.25">
      <c r="A137" s="1861"/>
      <c r="B137" s="582" t="s">
        <v>3357</v>
      </c>
      <c r="C137" s="582" t="s">
        <v>3789</v>
      </c>
      <c r="D137" s="304" t="s">
        <v>779</v>
      </c>
      <c r="E137" s="261">
        <v>336</v>
      </c>
      <c r="F137" s="416">
        <v>41736</v>
      </c>
      <c r="G137" s="261">
        <v>336</v>
      </c>
      <c r="H137" s="583">
        <f t="shared" si="2"/>
        <v>0</v>
      </c>
      <c r="I137" s="55"/>
      <c r="J137" s="55"/>
      <c r="K137" s="244" t="s">
        <v>1175</v>
      </c>
      <c r="L137" s="37"/>
      <c r="M137" s="37"/>
      <c r="N137" s="37"/>
      <c r="O137" s="37"/>
    </row>
    <row r="138" spans="1:15" x14ac:dyDescent="0.25">
      <c r="A138" s="1861"/>
      <c r="B138" s="582" t="s">
        <v>3358</v>
      </c>
      <c r="C138" s="582" t="s">
        <v>3789</v>
      </c>
      <c r="D138" s="304" t="s">
        <v>3790</v>
      </c>
      <c r="E138" s="261">
        <v>927</v>
      </c>
      <c r="F138" s="416">
        <v>41736</v>
      </c>
      <c r="G138" s="261">
        <v>927</v>
      </c>
      <c r="H138" s="583">
        <f t="shared" si="2"/>
        <v>0</v>
      </c>
      <c r="I138" s="55"/>
      <c r="J138" s="55"/>
      <c r="K138" s="244" t="s">
        <v>1175</v>
      </c>
      <c r="L138" s="37"/>
      <c r="M138" s="37"/>
      <c r="N138" s="37"/>
      <c r="O138" s="37"/>
    </row>
    <row r="139" spans="1:15" x14ac:dyDescent="0.25">
      <c r="A139" s="1861"/>
      <c r="B139" s="582" t="s">
        <v>3359</v>
      </c>
      <c r="C139" s="582" t="s">
        <v>3789</v>
      </c>
      <c r="D139" s="304" t="s">
        <v>3791</v>
      </c>
      <c r="E139" s="261">
        <v>748.5</v>
      </c>
      <c r="F139" s="416"/>
      <c r="G139" s="2110"/>
      <c r="H139" s="2111">
        <f t="shared" si="2"/>
        <v>748.5</v>
      </c>
      <c r="I139" s="55"/>
      <c r="J139" s="55"/>
      <c r="K139" s="244" t="s">
        <v>1175</v>
      </c>
      <c r="L139" s="37"/>
      <c r="M139" s="37"/>
      <c r="N139" s="37"/>
      <c r="O139" s="37"/>
    </row>
    <row r="140" spans="1:15" x14ac:dyDescent="0.25">
      <c r="A140" s="1861"/>
      <c r="B140" s="582" t="s">
        <v>3360</v>
      </c>
      <c r="C140" s="582" t="s">
        <v>3789</v>
      </c>
      <c r="D140" s="304" t="s">
        <v>3740</v>
      </c>
      <c r="E140" s="261">
        <v>490</v>
      </c>
      <c r="F140" s="416">
        <v>41736</v>
      </c>
      <c r="G140" s="261">
        <v>490</v>
      </c>
      <c r="H140" s="583">
        <f t="shared" si="2"/>
        <v>0</v>
      </c>
      <c r="I140" s="55"/>
      <c r="J140" s="55"/>
      <c r="K140" s="244" t="s">
        <v>1175</v>
      </c>
      <c r="L140" s="37"/>
      <c r="M140" s="37"/>
      <c r="N140" s="37"/>
      <c r="O140" s="37"/>
    </row>
    <row r="141" spans="1:15" x14ac:dyDescent="0.25">
      <c r="A141" s="1861"/>
      <c r="B141" s="582" t="s">
        <v>3361</v>
      </c>
      <c r="C141" s="582" t="s">
        <v>3789</v>
      </c>
      <c r="D141" s="304" t="s">
        <v>3799</v>
      </c>
      <c r="E141" s="261">
        <v>1025</v>
      </c>
      <c r="F141" s="416">
        <v>41736</v>
      </c>
      <c r="G141" s="261">
        <v>1025</v>
      </c>
      <c r="H141" s="583">
        <f t="shared" si="2"/>
        <v>0</v>
      </c>
      <c r="I141" s="55"/>
      <c r="J141" s="55"/>
      <c r="K141" s="244" t="s">
        <v>1175</v>
      </c>
      <c r="L141" s="37"/>
      <c r="M141" s="37"/>
      <c r="N141" s="37"/>
      <c r="O141" s="37"/>
    </row>
    <row r="142" spans="1:15" x14ac:dyDescent="0.25">
      <c r="A142" s="1861"/>
      <c r="B142" s="582" t="s">
        <v>3362</v>
      </c>
      <c r="C142" s="582" t="s">
        <v>3789</v>
      </c>
      <c r="D142" s="304" t="s">
        <v>70</v>
      </c>
      <c r="E142" s="261">
        <v>5076</v>
      </c>
      <c r="F142" s="416">
        <v>41736</v>
      </c>
      <c r="G142" s="261">
        <v>5076</v>
      </c>
      <c r="H142" s="583">
        <f t="shared" si="2"/>
        <v>0</v>
      </c>
      <c r="I142" s="55"/>
      <c r="J142" s="55"/>
      <c r="K142" s="244" t="s">
        <v>1175</v>
      </c>
      <c r="L142" s="37"/>
      <c r="M142" s="37"/>
      <c r="N142" s="37"/>
      <c r="O142" s="37"/>
    </row>
    <row r="143" spans="1:15" x14ac:dyDescent="0.25">
      <c r="A143" s="1861">
        <v>41737</v>
      </c>
      <c r="B143" s="582" t="s">
        <v>3363</v>
      </c>
      <c r="C143" s="582" t="s">
        <v>3789</v>
      </c>
      <c r="D143" s="584" t="s">
        <v>2382</v>
      </c>
      <c r="E143" s="585">
        <v>436</v>
      </c>
      <c r="F143" s="416">
        <v>41738</v>
      </c>
      <c r="G143" s="585">
        <v>436</v>
      </c>
      <c r="H143" s="583">
        <f t="shared" si="2"/>
        <v>0</v>
      </c>
      <c r="I143" s="55"/>
      <c r="J143" s="55"/>
      <c r="K143" s="244" t="s">
        <v>1175</v>
      </c>
      <c r="L143" s="37"/>
      <c r="M143" s="37"/>
      <c r="N143" s="37"/>
      <c r="O143" s="37"/>
    </row>
    <row r="144" spans="1:15" x14ac:dyDescent="0.25">
      <c r="A144" s="1861"/>
      <c r="B144" s="582" t="s">
        <v>1930</v>
      </c>
      <c r="C144" s="582" t="s">
        <v>3789</v>
      </c>
      <c r="D144" s="304" t="s">
        <v>775</v>
      </c>
      <c r="E144" s="261">
        <v>1867</v>
      </c>
      <c r="F144" s="416">
        <v>41738</v>
      </c>
      <c r="G144" s="261">
        <v>1867</v>
      </c>
      <c r="H144" s="583">
        <f t="shared" si="2"/>
        <v>0</v>
      </c>
      <c r="I144" s="55"/>
      <c r="J144" s="55"/>
      <c r="K144" s="244" t="s">
        <v>1175</v>
      </c>
      <c r="L144" s="37"/>
      <c r="M144" s="37"/>
      <c r="N144" s="37"/>
      <c r="O144" s="37"/>
    </row>
    <row r="145" spans="1:15" x14ac:dyDescent="0.25">
      <c r="A145" s="1861"/>
      <c r="B145" s="582" t="s">
        <v>3364</v>
      </c>
      <c r="C145" s="582" t="s">
        <v>3789</v>
      </c>
      <c r="D145" s="304" t="s">
        <v>617</v>
      </c>
      <c r="E145" s="261">
        <v>3644.5</v>
      </c>
      <c r="F145" s="304">
        <v>41740</v>
      </c>
      <c r="G145" s="261">
        <v>3644.5</v>
      </c>
      <c r="H145" s="583">
        <f t="shared" si="2"/>
        <v>0</v>
      </c>
      <c r="I145" s="55"/>
      <c r="J145" s="55"/>
      <c r="K145" s="244" t="s">
        <v>2724</v>
      </c>
      <c r="L145" s="37"/>
      <c r="M145" s="37"/>
      <c r="N145" s="37"/>
      <c r="O145" s="37"/>
    </row>
    <row r="146" spans="1:15" x14ac:dyDescent="0.25">
      <c r="A146" s="1861"/>
      <c r="B146" s="582" t="s">
        <v>791</v>
      </c>
      <c r="C146" s="582" t="s">
        <v>3789</v>
      </c>
      <c r="D146" s="304" t="s">
        <v>862</v>
      </c>
      <c r="E146" s="261">
        <v>1634</v>
      </c>
      <c r="F146" s="304">
        <v>41737</v>
      </c>
      <c r="G146" s="261">
        <v>1634</v>
      </c>
      <c r="H146" s="583">
        <f t="shared" si="2"/>
        <v>0</v>
      </c>
      <c r="I146" s="55"/>
      <c r="J146" s="55"/>
      <c r="K146" s="244" t="s">
        <v>2724</v>
      </c>
      <c r="L146" s="37"/>
      <c r="M146" s="37"/>
      <c r="N146" s="37"/>
      <c r="O146" s="37"/>
    </row>
    <row r="147" spans="1:15" x14ac:dyDescent="0.25">
      <c r="A147" s="1861"/>
      <c r="B147" s="582" t="s">
        <v>3365</v>
      </c>
      <c r="C147" s="582" t="s">
        <v>3789</v>
      </c>
      <c r="D147" s="584" t="s">
        <v>70</v>
      </c>
      <c r="E147" s="585">
        <v>2000</v>
      </c>
      <c r="F147" s="304">
        <v>41738</v>
      </c>
      <c r="G147" s="261">
        <v>2000</v>
      </c>
      <c r="H147" s="583">
        <f t="shared" si="2"/>
        <v>0</v>
      </c>
      <c r="I147" s="55"/>
      <c r="J147" s="55"/>
      <c r="K147" s="244" t="s">
        <v>1175</v>
      </c>
      <c r="L147" s="37"/>
      <c r="M147" s="37"/>
      <c r="N147" s="37"/>
      <c r="O147" s="37"/>
    </row>
    <row r="148" spans="1:15" x14ac:dyDescent="0.25">
      <c r="A148" s="1861"/>
      <c r="B148" s="582" t="s">
        <v>3366</v>
      </c>
      <c r="C148" s="582" t="s">
        <v>3789</v>
      </c>
      <c r="D148" s="304" t="s">
        <v>775</v>
      </c>
      <c r="E148" s="261">
        <v>12188.5</v>
      </c>
      <c r="F148" s="304">
        <v>41737</v>
      </c>
      <c r="G148" s="261">
        <v>12188.5</v>
      </c>
      <c r="H148" s="583">
        <f t="shared" si="2"/>
        <v>0</v>
      </c>
      <c r="I148" s="55"/>
      <c r="J148" s="55"/>
      <c r="K148" s="244" t="s">
        <v>2724</v>
      </c>
      <c r="L148" s="37"/>
      <c r="M148" s="37"/>
      <c r="N148" s="37"/>
      <c r="O148" s="37"/>
    </row>
    <row r="149" spans="1:15" x14ac:dyDescent="0.25">
      <c r="A149" s="1861"/>
      <c r="B149" s="582" t="s">
        <v>3367</v>
      </c>
      <c r="C149" s="582" t="s">
        <v>3789</v>
      </c>
      <c r="D149" s="584" t="s">
        <v>2091</v>
      </c>
      <c r="E149" s="585">
        <v>8498</v>
      </c>
      <c r="F149" s="304">
        <v>41737</v>
      </c>
      <c r="G149" s="261">
        <v>8498</v>
      </c>
      <c r="H149" s="583">
        <f t="shared" si="2"/>
        <v>0</v>
      </c>
      <c r="I149" s="55"/>
      <c r="J149" s="55"/>
      <c r="K149" s="244" t="s">
        <v>2724</v>
      </c>
      <c r="L149" s="37"/>
      <c r="M149" s="37"/>
      <c r="N149" s="37"/>
      <c r="O149" s="37"/>
    </row>
    <row r="150" spans="1:15" x14ac:dyDescent="0.25">
      <c r="A150" s="1861"/>
      <c r="B150" s="582" t="s">
        <v>3368</v>
      </c>
      <c r="C150" s="582" t="s">
        <v>3789</v>
      </c>
      <c r="D150" s="584" t="s">
        <v>783</v>
      </c>
      <c r="E150" s="585">
        <v>19124</v>
      </c>
      <c r="F150" s="304">
        <v>41746</v>
      </c>
      <c r="G150" s="261">
        <v>19124</v>
      </c>
      <c r="H150" s="583">
        <f t="shared" si="2"/>
        <v>0</v>
      </c>
      <c r="I150" s="55"/>
      <c r="J150" s="55"/>
      <c r="K150" s="244" t="s">
        <v>351</v>
      </c>
      <c r="L150" s="37"/>
      <c r="M150" s="37"/>
      <c r="N150" s="37"/>
      <c r="O150" s="37"/>
    </row>
    <row r="151" spans="1:15" x14ac:dyDescent="0.25">
      <c r="A151" s="1861"/>
      <c r="B151" s="582" t="s">
        <v>3369</v>
      </c>
      <c r="C151" s="582" t="s">
        <v>3789</v>
      </c>
      <c r="D151" s="304" t="s">
        <v>673</v>
      </c>
      <c r="E151" s="261">
        <v>6204</v>
      </c>
      <c r="F151" s="304">
        <v>41737</v>
      </c>
      <c r="G151" s="261">
        <v>6204</v>
      </c>
      <c r="H151" s="583">
        <f t="shared" si="2"/>
        <v>0</v>
      </c>
      <c r="I151" s="55"/>
      <c r="J151" s="55"/>
      <c r="K151" s="244" t="s">
        <v>2242</v>
      </c>
      <c r="L151" s="37"/>
      <c r="M151" s="37"/>
      <c r="N151" s="37"/>
      <c r="O151" s="37"/>
    </row>
    <row r="152" spans="1:15" x14ac:dyDescent="0.25">
      <c r="A152" s="1861"/>
      <c r="B152" s="582" t="s">
        <v>3370</v>
      </c>
      <c r="C152" s="582" t="s">
        <v>3789</v>
      </c>
      <c r="D152" s="304" t="s">
        <v>434</v>
      </c>
      <c r="E152" s="261">
        <v>35118.699999999997</v>
      </c>
      <c r="F152" s="304">
        <v>41738</v>
      </c>
      <c r="G152" s="261">
        <v>35118.699999999997</v>
      </c>
      <c r="H152" s="583">
        <f t="shared" si="2"/>
        <v>0</v>
      </c>
      <c r="I152" s="55"/>
      <c r="J152" s="55"/>
      <c r="K152" s="244" t="s">
        <v>2227</v>
      </c>
      <c r="L152" s="37"/>
      <c r="M152" s="37"/>
      <c r="N152" s="37"/>
      <c r="O152" s="37"/>
    </row>
    <row r="153" spans="1:15" x14ac:dyDescent="0.25">
      <c r="A153" s="1861"/>
      <c r="B153" s="582" t="s">
        <v>3371</v>
      </c>
      <c r="C153" s="582" t="s">
        <v>3789</v>
      </c>
      <c r="D153" s="584" t="s">
        <v>794</v>
      </c>
      <c r="E153" s="585">
        <v>1860</v>
      </c>
      <c r="F153" s="304">
        <v>41737</v>
      </c>
      <c r="G153" s="261">
        <v>1860</v>
      </c>
      <c r="H153" s="583">
        <f t="shared" si="2"/>
        <v>0</v>
      </c>
      <c r="I153" s="55"/>
      <c r="J153" s="55"/>
      <c r="K153" s="244" t="s">
        <v>351</v>
      </c>
      <c r="L153" s="37"/>
      <c r="M153" s="37"/>
      <c r="N153" s="37"/>
      <c r="O153" s="37"/>
    </row>
    <row r="154" spans="1:15" x14ac:dyDescent="0.25">
      <c r="A154" s="1861"/>
      <c r="B154" s="582" t="s">
        <v>3375</v>
      </c>
      <c r="C154" s="582" t="s">
        <v>3789</v>
      </c>
      <c r="D154" s="584" t="s">
        <v>2124</v>
      </c>
      <c r="E154" s="585">
        <v>1830</v>
      </c>
      <c r="F154" s="304">
        <v>41757</v>
      </c>
      <c r="G154" s="261">
        <v>1830</v>
      </c>
      <c r="H154" s="583">
        <f t="shared" si="2"/>
        <v>0</v>
      </c>
      <c r="I154" s="55"/>
      <c r="J154" s="55"/>
      <c r="K154" s="244" t="s">
        <v>351</v>
      </c>
      <c r="L154" s="37"/>
      <c r="M154" s="37"/>
      <c r="N154" s="37"/>
      <c r="O154" s="37"/>
    </row>
    <row r="155" spans="1:15" x14ac:dyDescent="0.25">
      <c r="A155" s="1861"/>
      <c r="B155" s="582" t="s">
        <v>3376</v>
      </c>
      <c r="C155" s="582" t="s">
        <v>3789</v>
      </c>
      <c r="D155" s="584" t="s">
        <v>782</v>
      </c>
      <c r="E155" s="585">
        <v>1920</v>
      </c>
      <c r="F155" s="304">
        <v>41737</v>
      </c>
      <c r="G155" s="261">
        <v>1920</v>
      </c>
      <c r="H155" s="583">
        <f t="shared" si="2"/>
        <v>0</v>
      </c>
      <c r="I155" s="55"/>
      <c r="J155" s="55"/>
      <c r="K155" s="244" t="s">
        <v>351</v>
      </c>
      <c r="L155" s="37"/>
      <c r="M155" s="37"/>
      <c r="N155" s="37"/>
      <c r="O155" s="37"/>
    </row>
    <row r="156" spans="1:15" x14ac:dyDescent="0.25">
      <c r="A156" s="1861"/>
      <c r="B156" s="582" t="s">
        <v>3377</v>
      </c>
      <c r="C156" s="582" t="s">
        <v>3789</v>
      </c>
      <c r="D156" s="584" t="s">
        <v>796</v>
      </c>
      <c r="E156" s="585">
        <v>1615.5</v>
      </c>
      <c r="F156" s="304">
        <v>41737</v>
      </c>
      <c r="G156" s="261">
        <v>1615.5</v>
      </c>
      <c r="H156" s="583">
        <f t="shared" si="2"/>
        <v>0</v>
      </c>
      <c r="I156" s="55"/>
      <c r="J156" s="55"/>
      <c r="K156" s="244" t="s">
        <v>351</v>
      </c>
      <c r="L156" s="37"/>
      <c r="M156" s="37"/>
      <c r="N156" s="37"/>
      <c r="O156" s="37"/>
    </row>
    <row r="157" spans="1:15" x14ac:dyDescent="0.25">
      <c r="A157" s="1861"/>
      <c r="B157" s="582" t="s">
        <v>3378</v>
      </c>
      <c r="C157" s="582" t="s">
        <v>3789</v>
      </c>
      <c r="D157" s="304" t="s">
        <v>3790</v>
      </c>
      <c r="E157" s="261">
        <v>379.6</v>
      </c>
      <c r="F157" s="304">
        <v>41737</v>
      </c>
      <c r="G157" s="261">
        <v>379.6</v>
      </c>
      <c r="H157" s="583">
        <f t="shared" si="2"/>
        <v>0</v>
      </c>
      <c r="I157" s="55"/>
      <c r="J157" s="55"/>
      <c r="K157" s="244" t="s">
        <v>351</v>
      </c>
      <c r="L157" s="37"/>
      <c r="M157" s="37"/>
      <c r="N157" s="37"/>
      <c r="O157" s="37"/>
    </row>
    <row r="158" spans="1:15" x14ac:dyDescent="0.25">
      <c r="A158" s="1861"/>
      <c r="B158" s="582" t="s">
        <v>3379</v>
      </c>
      <c r="C158" s="582" t="s">
        <v>3789</v>
      </c>
      <c r="D158" s="304" t="s">
        <v>70</v>
      </c>
      <c r="E158" s="261">
        <v>5870.5</v>
      </c>
      <c r="F158" s="304">
        <v>41737</v>
      </c>
      <c r="G158" s="261">
        <v>5870.5</v>
      </c>
      <c r="H158" s="583">
        <f t="shared" si="2"/>
        <v>0</v>
      </c>
      <c r="I158" s="55"/>
      <c r="J158" s="55"/>
      <c r="K158" s="244" t="s">
        <v>351</v>
      </c>
      <c r="L158" s="37"/>
      <c r="M158" s="37"/>
      <c r="N158" s="37"/>
      <c r="O158" s="37"/>
    </row>
    <row r="159" spans="1:15" x14ac:dyDescent="0.25">
      <c r="A159" s="1861"/>
      <c r="B159" s="582" t="s">
        <v>3380</v>
      </c>
      <c r="C159" s="582" t="s">
        <v>3789</v>
      </c>
      <c r="D159" s="304" t="s">
        <v>779</v>
      </c>
      <c r="E159" s="261">
        <v>491</v>
      </c>
      <c r="F159" s="304">
        <v>41737</v>
      </c>
      <c r="G159" s="261">
        <v>491</v>
      </c>
      <c r="H159" s="583">
        <f t="shared" si="2"/>
        <v>0</v>
      </c>
      <c r="I159" s="55"/>
      <c r="J159" s="55"/>
      <c r="K159" s="244" t="s">
        <v>351</v>
      </c>
      <c r="L159" s="37"/>
      <c r="M159" s="37"/>
      <c r="N159" s="37"/>
      <c r="O159" s="37"/>
    </row>
    <row r="160" spans="1:15" x14ac:dyDescent="0.25">
      <c r="A160" s="1861"/>
      <c r="B160" s="582" t="s">
        <v>2236</v>
      </c>
      <c r="C160" s="582" t="s">
        <v>3789</v>
      </c>
      <c r="D160" s="304" t="s">
        <v>2382</v>
      </c>
      <c r="E160" s="261">
        <v>458.5</v>
      </c>
      <c r="F160" s="304">
        <v>41737</v>
      </c>
      <c r="G160" s="261">
        <v>458.5</v>
      </c>
      <c r="H160" s="583">
        <f t="shared" si="2"/>
        <v>0</v>
      </c>
      <c r="I160" s="55"/>
      <c r="J160" s="55"/>
      <c r="K160" s="244" t="s">
        <v>351</v>
      </c>
      <c r="L160" s="37"/>
      <c r="M160" s="37"/>
      <c r="N160" s="37"/>
      <c r="O160" s="37"/>
    </row>
    <row r="161" spans="1:15" ht="15" x14ac:dyDescent="0.25">
      <c r="A161" s="1332"/>
      <c r="B161" s="582" t="s">
        <v>3381</v>
      </c>
      <c r="C161" s="582" t="s">
        <v>3789</v>
      </c>
      <c r="D161" s="304" t="s">
        <v>1003</v>
      </c>
      <c r="E161" s="261">
        <v>2400</v>
      </c>
      <c r="F161" s="304">
        <v>41737</v>
      </c>
      <c r="G161" s="261">
        <v>2400</v>
      </c>
      <c r="H161" s="583">
        <f t="shared" si="2"/>
        <v>0</v>
      </c>
      <c r="I161" s="55"/>
      <c r="J161" s="55"/>
      <c r="K161" s="244" t="s">
        <v>2724</v>
      </c>
      <c r="L161" s="37"/>
      <c r="M161" s="37"/>
      <c r="N161" s="37"/>
      <c r="O161" s="37"/>
    </row>
    <row r="162" spans="1:15" ht="15" x14ac:dyDescent="0.25">
      <c r="A162" s="1332"/>
      <c r="B162" s="582" t="s">
        <v>3382</v>
      </c>
      <c r="C162" s="582" t="s">
        <v>3789</v>
      </c>
      <c r="D162" s="304" t="s">
        <v>1729</v>
      </c>
      <c r="E162" s="261">
        <v>889</v>
      </c>
      <c r="F162" s="304">
        <v>41737</v>
      </c>
      <c r="G162" s="261">
        <v>889</v>
      </c>
      <c r="H162" s="583">
        <f t="shared" si="2"/>
        <v>0</v>
      </c>
      <c r="I162" s="55"/>
      <c r="J162" s="55"/>
      <c r="K162" s="244" t="s">
        <v>2724</v>
      </c>
      <c r="L162" s="37"/>
      <c r="M162" s="37"/>
      <c r="N162" s="37"/>
      <c r="O162" s="37"/>
    </row>
    <row r="163" spans="1:15" ht="15" x14ac:dyDescent="0.25">
      <c r="A163" s="1332"/>
      <c r="B163" s="582" t="s">
        <v>3383</v>
      </c>
      <c r="C163" s="582" t="s">
        <v>3789</v>
      </c>
      <c r="D163" s="304" t="s">
        <v>434</v>
      </c>
      <c r="E163" s="261">
        <v>1642.88</v>
      </c>
      <c r="F163" s="304">
        <v>41738</v>
      </c>
      <c r="G163" s="261">
        <v>1642.88</v>
      </c>
      <c r="H163" s="583">
        <f t="shared" si="2"/>
        <v>0</v>
      </c>
      <c r="I163" s="55"/>
      <c r="J163" s="55"/>
      <c r="K163" s="244" t="s">
        <v>600</v>
      </c>
      <c r="L163" s="37"/>
      <c r="M163" s="37"/>
      <c r="N163" s="37"/>
      <c r="O163" s="37"/>
    </row>
    <row r="164" spans="1:15" ht="15" x14ac:dyDescent="0.25">
      <c r="A164" s="1332"/>
      <c r="B164" s="582" t="s">
        <v>3384</v>
      </c>
      <c r="C164" s="582" t="s">
        <v>3789</v>
      </c>
      <c r="D164" s="304" t="s">
        <v>434</v>
      </c>
      <c r="E164" s="261">
        <v>27350.400000000001</v>
      </c>
      <c r="F164" s="304">
        <v>41738</v>
      </c>
      <c r="G164" s="261">
        <v>27350.400000000001</v>
      </c>
      <c r="H164" s="583">
        <f t="shared" si="2"/>
        <v>0</v>
      </c>
      <c r="I164" s="55"/>
      <c r="J164" s="55"/>
      <c r="K164" s="244" t="s">
        <v>2724</v>
      </c>
      <c r="L164" s="37"/>
      <c r="M164" s="37"/>
      <c r="N164" s="37"/>
      <c r="O164" s="37"/>
    </row>
    <row r="165" spans="1:15" x14ac:dyDescent="0.25">
      <c r="A165" s="1864"/>
      <c r="B165" s="582" t="s">
        <v>3385</v>
      </c>
      <c r="C165" s="582" t="s">
        <v>3789</v>
      </c>
      <c r="D165" s="304" t="s">
        <v>775</v>
      </c>
      <c r="E165" s="261">
        <v>265</v>
      </c>
      <c r="F165" s="304">
        <v>41737</v>
      </c>
      <c r="G165" s="261">
        <v>265</v>
      </c>
      <c r="H165" s="583">
        <f t="shared" si="2"/>
        <v>0</v>
      </c>
      <c r="I165" s="55"/>
      <c r="J165" s="55"/>
      <c r="K165" s="244" t="s">
        <v>351</v>
      </c>
      <c r="L165" s="37"/>
      <c r="M165" s="37"/>
      <c r="N165" s="37"/>
      <c r="O165" s="37"/>
    </row>
    <row r="166" spans="1:15" x14ac:dyDescent="0.25">
      <c r="A166" s="1861">
        <v>41738</v>
      </c>
      <c r="B166" s="582" t="s">
        <v>2237</v>
      </c>
      <c r="C166" s="582" t="s">
        <v>3789</v>
      </c>
      <c r="D166" s="304" t="s">
        <v>2091</v>
      </c>
      <c r="E166" s="261">
        <v>7626.6</v>
      </c>
      <c r="F166" s="304">
        <v>41738</v>
      </c>
      <c r="G166" s="261">
        <v>7626.6</v>
      </c>
      <c r="H166" s="583">
        <f t="shared" si="2"/>
        <v>0</v>
      </c>
      <c r="I166" s="55"/>
      <c r="J166" s="55"/>
      <c r="K166" s="244" t="s">
        <v>775</v>
      </c>
      <c r="L166" s="37"/>
      <c r="M166" s="37"/>
      <c r="N166" s="37"/>
      <c r="O166" s="37"/>
    </row>
    <row r="167" spans="1:15" x14ac:dyDescent="0.25">
      <c r="A167" s="1861"/>
      <c r="B167" s="582" t="s">
        <v>3386</v>
      </c>
      <c r="C167" s="582" t="s">
        <v>3789</v>
      </c>
      <c r="D167" s="304" t="s">
        <v>775</v>
      </c>
      <c r="E167" s="261">
        <v>3828</v>
      </c>
      <c r="F167" s="304">
        <v>41738</v>
      </c>
      <c r="G167" s="261">
        <v>3828</v>
      </c>
      <c r="H167" s="583">
        <f t="shared" si="2"/>
        <v>0</v>
      </c>
      <c r="I167" s="55"/>
      <c r="J167" s="55"/>
      <c r="K167" s="244" t="s">
        <v>297</v>
      </c>
      <c r="L167" s="37"/>
      <c r="M167" s="37"/>
      <c r="N167" s="37"/>
      <c r="O167" s="37"/>
    </row>
    <row r="168" spans="1:15" x14ac:dyDescent="0.25">
      <c r="A168" s="1861"/>
      <c r="B168" s="582" t="s">
        <v>3387</v>
      </c>
      <c r="C168" s="582" t="s">
        <v>3789</v>
      </c>
      <c r="D168" s="304" t="s">
        <v>1545</v>
      </c>
      <c r="E168" s="261">
        <v>3967</v>
      </c>
      <c r="F168" s="304">
        <v>41738</v>
      </c>
      <c r="G168" s="261">
        <v>3967</v>
      </c>
      <c r="H168" s="583">
        <f t="shared" si="2"/>
        <v>0</v>
      </c>
      <c r="I168" s="55"/>
      <c r="J168" s="55"/>
      <c r="K168" s="244" t="s">
        <v>2724</v>
      </c>
      <c r="L168" s="37"/>
      <c r="M168" s="37"/>
      <c r="N168" s="37"/>
      <c r="O168" s="37"/>
    </row>
    <row r="169" spans="1:15" x14ac:dyDescent="0.25">
      <c r="A169" s="1861"/>
      <c r="B169" s="582" t="s">
        <v>3388</v>
      </c>
      <c r="C169" s="582" t="s">
        <v>3789</v>
      </c>
      <c r="D169" s="304" t="s">
        <v>782</v>
      </c>
      <c r="E169" s="261">
        <v>1960</v>
      </c>
      <c r="F169" s="304">
        <v>41738</v>
      </c>
      <c r="G169" s="261">
        <v>1960</v>
      </c>
      <c r="H169" s="583">
        <f t="shared" si="2"/>
        <v>0</v>
      </c>
      <c r="I169" s="55"/>
      <c r="J169" s="55"/>
      <c r="K169" s="244" t="s">
        <v>1175</v>
      </c>
      <c r="L169" s="37"/>
      <c r="M169" s="37"/>
      <c r="N169" s="37"/>
      <c r="O169" s="37"/>
    </row>
    <row r="170" spans="1:15" x14ac:dyDescent="0.25">
      <c r="A170" s="1861"/>
      <c r="B170" s="582" t="s">
        <v>3389</v>
      </c>
      <c r="C170" s="582" t="s">
        <v>3789</v>
      </c>
      <c r="D170" s="304" t="s">
        <v>377</v>
      </c>
      <c r="E170" s="261">
        <v>8240.5</v>
      </c>
      <c r="F170" s="304">
        <v>41740</v>
      </c>
      <c r="G170" s="261">
        <v>8240.5</v>
      </c>
      <c r="H170" s="583">
        <f t="shared" si="2"/>
        <v>0</v>
      </c>
      <c r="I170" s="55"/>
      <c r="J170" s="55"/>
      <c r="K170" s="244" t="s">
        <v>2724</v>
      </c>
      <c r="L170" s="37"/>
      <c r="M170" s="37"/>
      <c r="N170" s="37"/>
      <c r="O170" s="37"/>
    </row>
    <row r="171" spans="1:15" x14ac:dyDescent="0.25">
      <c r="A171" s="1861"/>
      <c r="B171" s="582" t="s">
        <v>3390</v>
      </c>
      <c r="C171" s="582" t="s">
        <v>3789</v>
      </c>
      <c r="D171" s="1657" t="s">
        <v>2229</v>
      </c>
      <c r="E171" s="109">
        <v>0</v>
      </c>
      <c r="F171" s="304"/>
      <c r="H171" s="583">
        <f t="shared" si="2"/>
        <v>0</v>
      </c>
      <c r="I171" s="55"/>
      <c r="J171" s="55"/>
      <c r="K171" s="244" t="s">
        <v>2724</v>
      </c>
      <c r="L171" s="37"/>
      <c r="M171" s="37"/>
      <c r="N171" s="37"/>
      <c r="O171" s="37"/>
    </row>
    <row r="172" spans="1:15" x14ac:dyDescent="0.25">
      <c r="A172" s="1861"/>
      <c r="B172" s="582" t="s">
        <v>3391</v>
      </c>
      <c r="C172" s="582" t="s">
        <v>3789</v>
      </c>
      <c r="D172" s="304" t="s">
        <v>3792</v>
      </c>
      <c r="E172" s="261">
        <v>6917</v>
      </c>
      <c r="F172" s="304">
        <v>41738</v>
      </c>
      <c r="G172" s="261">
        <v>6917</v>
      </c>
      <c r="H172" s="583">
        <f t="shared" si="2"/>
        <v>0</v>
      </c>
      <c r="I172" s="55"/>
      <c r="J172" s="55"/>
      <c r="K172" s="244" t="s">
        <v>1175</v>
      </c>
      <c r="L172" s="37"/>
      <c r="M172" s="37"/>
      <c r="N172" s="37"/>
      <c r="O172" s="37"/>
    </row>
    <row r="173" spans="1:15" x14ac:dyDescent="0.25">
      <c r="A173" s="1861"/>
      <c r="B173" s="582" t="s">
        <v>3392</v>
      </c>
      <c r="C173" s="582" t="s">
        <v>3789</v>
      </c>
      <c r="D173" s="584" t="s">
        <v>673</v>
      </c>
      <c r="E173" s="585">
        <v>1344</v>
      </c>
      <c r="F173" s="304">
        <v>41739</v>
      </c>
      <c r="G173" s="261">
        <v>1344</v>
      </c>
      <c r="H173" s="583">
        <f t="shared" si="2"/>
        <v>0</v>
      </c>
      <c r="I173" s="55"/>
      <c r="J173" s="55"/>
      <c r="K173" s="244" t="s">
        <v>2242</v>
      </c>
      <c r="L173" s="37"/>
      <c r="M173" s="37"/>
      <c r="N173" s="37"/>
      <c r="O173" s="37"/>
    </row>
    <row r="174" spans="1:15" x14ac:dyDescent="0.25">
      <c r="A174" s="1861"/>
      <c r="B174" s="582" t="s">
        <v>795</v>
      </c>
      <c r="C174" s="582" t="s">
        <v>3789</v>
      </c>
      <c r="D174" s="304" t="s">
        <v>3800</v>
      </c>
      <c r="E174" s="261">
        <v>2987.5</v>
      </c>
      <c r="F174" s="304">
        <v>41738</v>
      </c>
      <c r="G174" s="261">
        <v>2987.5</v>
      </c>
      <c r="H174" s="583">
        <f t="shared" si="2"/>
        <v>0</v>
      </c>
      <c r="I174" s="55"/>
      <c r="J174" s="55"/>
      <c r="K174" s="244" t="s">
        <v>1185</v>
      </c>
      <c r="L174" s="37"/>
      <c r="M174" s="37"/>
      <c r="N174" s="37"/>
      <c r="O174" s="37"/>
    </row>
    <row r="175" spans="1:15" x14ac:dyDescent="0.25">
      <c r="A175" s="1861"/>
      <c r="B175" s="582" t="s">
        <v>3393</v>
      </c>
      <c r="C175" s="582" t="s">
        <v>3789</v>
      </c>
      <c r="D175" s="304" t="s">
        <v>784</v>
      </c>
      <c r="E175" s="261">
        <v>542</v>
      </c>
      <c r="F175" s="304">
        <v>41738</v>
      </c>
      <c r="G175" s="261">
        <v>542</v>
      </c>
      <c r="H175" s="583">
        <f t="shared" si="2"/>
        <v>0</v>
      </c>
      <c r="I175" s="55"/>
      <c r="J175" s="55"/>
      <c r="K175" s="244" t="s">
        <v>2724</v>
      </c>
      <c r="L175" s="37"/>
      <c r="M175" s="37"/>
      <c r="N175" s="37"/>
      <c r="O175" s="37"/>
    </row>
    <row r="176" spans="1:15" x14ac:dyDescent="0.25">
      <c r="A176" s="1861"/>
      <c r="B176" s="582" t="s">
        <v>3394</v>
      </c>
      <c r="C176" s="582" t="s">
        <v>3789</v>
      </c>
      <c r="D176" s="304" t="s">
        <v>2124</v>
      </c>
      <c r="E176" s="261">
        <v>1830</v>
      </c>
      <c r="F176" s="304">
        <v>41757</v>
      </c>
      <c r="G176" s="261">
        <v>1830</v>
      </c>
      <c r="H176" s="583">
        <f t="shared" si="2"/>
        <v>0</v>
      </c>
      <c r="I176" s="55"/>
      <c r="J176" s="55"/>
      <c r="K176" s="244" t="s">
        <v>1175</v>
      </c>
      <c r="L176" s="37"/>
      <c r="M176" s="37"/>
      <c r="N176" s="37"/>
      <c r="O176" s="37"/>
    </row>
    <row r="177" spans="1:15" x14ac:dyDescent="0.25">
      <c r="A177" s="1861"/>
      <c r="B177" s="582" t="s">
        <v>3395</v>
      </c>
      <c r="C177" s="582" t="s">
        <v>3789</v>
      </c>
      <c r="D177" s="304" t="s">
        <v>70</v>
      </c>
      <c r="E177" s="261">
        <v>5905.5</v>
      </c>
      <c r="F177" s="304">
        <v>41738</v>
      </c>
      <c r="G177" s="261">
        <v>5905.5</v>
      </c>
      <c r="H177" s="583">
        <f t="shared" si="2"/>
        <v>0</v>
      </c>
      <c r="I177" s="55"/>
      <c r="J177" s="55"/>
      <c r="K177" s="244" t="s">
        <v>1175</v>
      </c>
      <c r="L177" s="37"/>
      <c r="M177" s="37"/>
      <c r="N177" s="37"/>
      <c r="O177" s="37"/>
    </row>
    <row r="178" spans="1:15" x14ac:dyDescent="0.25">
      <c r="A178" s="1861"/>
      <c r="B178" s="582" t="s">
        <v>3396</v>
      </c>
      <c r="C178" s="582" t="s">
        <v>3789</v>
      </c>
      <c r="D178" s="304" t="s">
        <v>796</v>
      </c>
      <c r="E178" s="261">
        <v>1366</v>
      </c>
      <c r="F178" s="304">
        <v>41738</v>
      </c>
      <c r="G178" s="261">
        <v>1366</v>
      </c>
      <c r="H178" s="583">
        <f t="shared" si="2"/>
        <v>0</v>
      </c>
      <c r="I178" s="55"/>
      <c r="J178" s="55"/>
      <c r="K178" s="244" t="s">
        <v>1175</v>
      </c>
      <c r="L178" s="37"/>
      <c r="M178" s="37"/>
      <c r="N178" s="37"/>
      <c r="O178" s="37"/>
    </row>
    <row r="179" spans="1:15" x14ac:dyDescent="0.25">
      <c r="A179" s="1861"/>
      <c r="B179" s="582" t="s">
        <v>3397</v>
      </c>
      <c r="C179" s="582" t="s">
        <v>3789</v>
      </c>
      <c r="D179" s="304" t="s">
        <v>1035</v>
      </c>
      <c r="E179" s="261">
        <v>4932.5</v>
      </c>
      <c r="F179" s="304">
        <v>41738</v>
      </c>
      <c r="G179" s="261">
        <v>4932.5</v>
      </c>
      <c r="H179" s="583">
        <f t="shared" si="2"/>
        <v>0</v>
      </c>
      <c r="I179" s="55"/>
      <c r="J179" s="55"/>
      <c r="K179" s="244" t="s">
        <v>1175</v>
      </c>
      <c r="L179" s="37"/>
      <c r="M179" s="37"/>
      <c r="N179" s="37"/>
      <c r="O179" s="37"/>
    </row>
    <row r="180" spans="1:15" x14ac:dyDescent="0.25">
      <c r="A180" s="1861"/>
      <c r="B180" s="582" t="s">
        <v>3398</v>
      </c>
      <c r="C180" s="582" t="s">
        <v>3789</v>
      </c>
      <c r="D180" s="304" t="s">
        <v>3790</v>
      </c>
      <c r="E180" s="261">
        <v>616</v>
      </c>
      <c r="F180" s="304">
        <v>41738</v>
      </c>
      <c r="G180" s="261">
        <v>616</v>
      </c>
      <c r="H180" s="583">
        <f t="shared" si="2"/>
        <v>0</v>
      </c>
      <c r="I180" s="55"/>
      <c r="J180" s="55"/>
      <c r="K180" s="244" t="s">
        <v>1175</v>
      </c>
      <c r="L180" s="37"/>
      <c r="M180" s="37"/>
      <c r="N180" s="37"/>
      <c r="O180" s="37"/>
    </row>
    <row r="181" spans="1:15" x14ac:dyDescent="0.25">
      <c r="B181" s="582" t="s">
        <v>3399</v>
      </c>
      <c r="C181" s="582" t="s">
        <v>3789</v>
      </c>
      <c r="D181" s="304" t="s">
        <v>1729</v>
      </c>
      <c r="E181" s="261">
        <v>2823.6</v>
      </c>
      <c r="F181" s="304">
        <v>41738</v>
      </c>
      <c r="G181" s="261">
        <v>2823.6</v>
      </c>
      <c r="H181" s="583">
        <f t="shared" si="2"/>
        <v>0</v>
      </c>
      <c r="I181" s="55"/>
      <c r="J181" s="55"/>
      <c r="K181" s="244" t="s">
        <v>1175</v>
      </c>
      <c r="L181" s="37"/>
      <c r="M181" s="37"/>
      <c r="N181" s="37"/>
      <c r="O181" s="37"/>
    </row>
    <row r="182" spans="1:15" x14ac:dyDescent="0.25">
      <c r="A182" s="1861"/>
      <c r="B182" s="582" t="s">
        <v>3400</v>
      </c>
      <c r="C182" s="582" t="s">
        <v>3789</v>
      </c>
      <c r="D182" s="304" t="s">
        <v>3740</v>
      </c>
      <c r="E182" s="261">
        <v>617</v>
      </c>
      <c r="F182" s="304">
        <v>41738</v>
      </c>
      <c r="G182" s="261">
        <v>617</v>
      </c>
      <c r="H182" s="583">
        <f t="shared" si="2"/>
        <v>0</v>
      </c>
      <c r="I182" s="55"/>
      <c r="J182" s="55"/>
      <c r="K182" s="244" t="s">
        <v>1175</v>
      </c>
      <c r="L182" s="37"/>
      <c r="M182" s="37"/>
      <c r="N182" s="37"/>
      <c r="O182" s="37"/>
    </row>
    <row r="183" spans="1:15" x14ac:dyDescent="0.25">
      <c r="A183" s="1861"/>
      <c r="B183" s="582" t="s">
        <v>3401</v>
      </c>
      <c r="C183" s="582" t="s">
        <v>3789</v>
      </c>
      <c r="D183" s="304" t="s">
        <v>434</v>
      </c>
      <c r="E183" s="261">
        <v>2288</v>
      </c>
      <c r="F183" s="304">
        <v>41738</v>
      </c>
      <c r="G183" s="261">
        <v>2288</v>
      </c>
      <c r="H183" s="583">
        <f t="shared" si="2"/>
        <v>0</v>
      </c>
      <c r="I183" s="55"/>
      <c r="J183" s="55"/>
      <c r="K183" s="244" t="s">
        <v>164</v>
      </c>
      <c r="L183" s="37"/>
      <c r="M183" s="37"/>
      <c r="N183" s="37"/>
      <c r="O183" s="37"/>
    </row>
    <row r="184" spans="1:15" x14ac:dyDescent="0.25">
      <c r="A184" s="1861"/>
      <c r="B184" s="582" t="s">
        <v>3402</v>
      </c>
      <c r="C184" s="582" t="s">
        <v>3789</v>
      </c>
      <c r="D184" s="304" t="s">
        <v>729</v>
      </c>
      <c r="E184" s="261">
        <v>3025.5</v>
      </c>
      <c r="F184" s="304">
        <v>41738</v>
      </c>
      <c r="G184" s="261">
        <v>3025.5</v>
      </c>
      <c r="H184" s="583">
        <f t="shared" si="2"/>
        <v>0</v>
      </c>
      <c r="I184" s="55"/>
      <c r="J184" s="55"/>
      <c r="K184" s="244" t="s">
        <v>2724</v>
      </c>
      <c r="L184" s="37"/>
      <c r="M184" s="37"/>
      <c r="N184" s="37"/>
      <c r="O184" s="37"/>
    </row>
    <row r="185" spans="1:15" x14ac:dyDescent="0.25">
      <c r="A185" s="1861"/>
      <c r="B185" s="582" t="s">
        <v>797</v>
      </c>
      <c r="C185" s="582" t="s">
        <v>3789</v>
      </c>
      <c r="D185" s="304" t="s">
        <v>434</v>
      </c>
      <c r="E185" s="261">
        <v>4224.5</v>
      </c>
      <c r="F185" s="304">
        <v>41738</v>
      </c>
      <c r="G185" s="261">
        <v>4224.5</v>
      </c>
      <c r="H185" s="583">
        <f t="shared" si="2"/>
        <v>0</v>
      </c>
      <c r="I185" s="55"/>
      <c r="J185" s="55"/>
      <c r="K185" s="244" t="s">
        <v>2724</v>
      </c>
      <c r="L185" s="37"/>
      <c r="M185" s="37"/>
      <c r="N185" s="37"/>
      <c r="O185" s="37"/>
    </row>
    <row r="186" spans="1:15" x14ac:dyDescent="0.25">
      <c r="A186" s="1861"/>
      <c r="B186" s="582" t="s">
        <v>3403</v>
      </c>
      <c r="C186" s="582" t="s">
        <v>3789</v>
      </c>
      <c r="D186" s="304" t="s">
        <v>11</v>
      </c>
      <c r="E186" s="261">
        <v>21891</v>
      </c>
      <c r="F186" s="304">
        <v>41748</v>
      </c>
      <c r="G186" s="261">
        <v>21891</v>
      </c>
      <c r="H186" s="583">
        <f t="shared" si="2"/>
        <v>0</v>
      </c>
      <c r="I186" s="55"/>
      <c r="J186" s="55"/>
      <c r="K186" s="244" t="s">
        <v>2724</v>
      </c>
      <c r="L186" s="37"/>
      <c r="M186" s="37"/>
      <c r="N186" s="37"/>
      <c r="O186" s="37"/>
    </row>
    <row r="187" spans="1:15" x14ac:dyDescent="0.25">
      <c r="A187" s="1861"/>
      <c r="B187" s="582" t="s">
        <v>3404</v>
      </c>
      <c r="C187" s="582" t="s">
        <v>3789</v>
      </c>
      <c r="D187" s="304" t="s">
        <v>2091</v>
      </c>
      <c r="E187" s="261">
        <v>8542</v>
      </c>
      <c r="F187" s="304">
        <v>41738</v>
      </c>
      <c r="G187" s="261">
        <v>8542</v>
      </c>
      <c r="H187" s="583">
        <f t="shared" si="2"/>
        <v>0</v>
      </c>
      <c r="I187" s="55"/>
      <c r="J187" s="55"/>
      <c r="K187" s="244" t="s">
        <v>1175</v>
      </c>
      <c r="L187" s="37"/>
      <c r="M187" s="37"/>
      <c r="N187" s="37"/>
      <c r="O187" s="37"/>
    </row>
    <row r="188" spans="1:15" x14ac:dyDescent="0.25">
      <c r="A188" s="1861"/>
      <c r="B188" s="582" t="s">
        <v>3405</v>
      </c>
      <c r="C188" s="582" t="s">
        <v>3789</v>
      </c>
      <c r="D188" s="304" t="s">
        <v>862</v>
      </c>
      <c r="E188" s="261">
        <v>480</v>
      </c>
      <c r="F188" s="304">
        <v>41738</v>
      </c>
      <c r="G188" s="261">
        <v>480</v>
      </c>
      <c r="H188" s="583">
        <f t="shared" si="2"/>
        <v>0</v>
      </c>
      <c r="I188" s="55"/>
      <c r="J188" s="55"/>
      <c r="K188" s="244" t="s">
        <v>2724</v>
      </c>
      <c r="L188" s="37"/>
      <c r="M188" s="37"/>
      <c r="N188" s="37"/>
      <c r="O188" s="37"/>
    </row>
    <row r="189" spans="1:15" x14ac:dyDescent="0.25">
      <c r="A189" s="1861">
        <v>41739</v>
      </c>
      <c r="B189" s="582" t="s">
        <v>3406</v>
      </c>
      <c r="C189" s="582" t="s">
        <v>3789</v>
      </c>
      <c r="D189" s="304" t="s">
        <v>944</v>
      </c>
      <c r="E189" s="261">
        <v>2730</v>
      </c>
      <c r="F189" s="304">
        <v>41746</v>
      </c>
      <c r="G189" s="261">
        <v>2730</v>
      </c>
      <c r="H189" s="583">
        <f t="shared" si="2"/>
        <v>0</v>
      </c>
      <c r="I189" s="55"/>
      <c r="J189" s="55"/>
      <c r="K189" s="244" t="s">
        <v>2724</v>
      </c>
      <c r="L189" s="37"/>
      <c r="M189" s="37"/>
      <c r="N189" s="37"/>
      <c r="O189" s="37"/>
    </row>
    <row r="190" spans="1:15" x14ac:dyDescent="0.25">
      <c r="A190" s="1861"/>
      <c r="B190" s="582" t="s">
        <v>3407</v>
      </c>
      <c r="C190" s="582" t="s">
        <v>3789</v>
      </c>
      <c r="D190" s="584" t="s">
        <v>775</v>
      </c>
      <c r="E190" s="585">
        <v>3713.5</v>
      </c>
      <c r="F190" s="304">
        <v>41739</v>
      </c>
      <c r="G190" s="261">
        <v>3713.5</v>
      </c>
      <c r="H190" s="583">
        <f t="shared" si="2"/>
        <v>0</v>
      </c>
      <c r="I190" s="55"/>
      <c r="J190" s="55"/>
      <c r="K190" s="244" t="s">
        <v>1175</v>
      </c>
      <c r="L190" s="37"/>
      <c r="M190" s="37"/>
      <c r="N190" s="37"/>
      <c r="O190" s="37"/>
    </row>
    <row r="191" spans="1:15" x14ac:dyDescent="0.25">
      <c r="A191" s="1861"/>
      <c r="B191" s="582" t="s">
        <v>3408</v>
      </c>
      <c r="C191" s="582" t="s">
        <v>3789</v>
      </c>
      <c r="D191" s="584" t="s">
        <v>782</v>
      </c>
      <c r="E191" s="585">
        <v>1960</v>
      </c>
      <c r="F191" s="304">
        <v>41739</v>
      </c>
      <c r="G191" s="261">
        <v>1960</v>
      </c>
      <c r="H191" s="583">
        <f t="shared" si="2"/>
        <v>0</v>
      </c>
      <c r="I191" s="55"/>
      <c r="J191" s="55"/>
      <c r="K191" s="244" t="s">
        <v>1175</v>
      </c>
      <c r="L191" s="37"/>
      <c r="M191" s="37"/>
      <c r="N191" s="37"/>
      <c r="O191" s="37"/>
    </row>
    <row r="192" spans="1:15" x14ac:dyDescent="0.25">
      <c r="A192" s="1861"/>
      <c r="B192" s="582" t="s">
        <v>3409</v>
      </c>
      <c r="C192" s="582" t="s">
        <v>3789</v>
      </c>
      <c r="D192" s="304" t="s">
        <v>3791</v>
      </c>
      <c r="E192" s="261">
        <v>1280</v>
      </c>
      <c r="F192" s="304">
        <v>41739</v>
      </c>
      <c r="G192" s="261">
        <v>1280</v>
      </c>
      <c r="H192" s="583">
        <f t="shared" si="2"/>
        <v>0</v>
      </c>
      <c r="I192" s="55"/>
      <c r="J192" s="55"/>
      <c r="K192" s="244" t="s">
        <v>1175</v>
      </c>
      <c r="L192" s="37"/>
      <c r="M192" s="37"/>
      <c r="N192" s="37"/>
      <c r="O192" s="37"/>
    </row>
    <row r="193" spans="1:15" x14ac:dyDescent="0.25">
      <c r="A193" s="1861"/>
      <c r="B193" s="582" t="s">
        <v>3410</v>
      </c>
      <c r="C193" s="582" t="s">
        <v>3789</v>
      </c>
      <c r="D193" s="584" t="s">
        <v>1545</v>
      </c>
      <c r="E193" s="585">
        <v>1176.5</v>
      </c>
      <c r="F193" s="304">
        <v>41739</v>
      </c>
      <c r="G193" s="261">
        <v>1176.5</v>
      </c>
      <c r="H193" s="583">
        <f t="shared" si="2"/>
        <v>0</v>
      </c>
      <c r="I193" s="55"/>
      <c r="J193" s="55"/>
      <c r="K193" s="244" t="s">
        <v>1175</v>
      </c>
      <c r="L193" s="37"/>
      <c r="M193" s="37"/>
      <c r="N193" s="37"/>
      <c r="O193" s="37"/>
    </row>
    <row r="194" spans="1:15" x14ac:dyDescent="0.25">
      <c r="A194" s="1861"/>
      <c r="B194" s="582" t="s">
        <v>3411</v>
      </c>
      <c r="C194" s="582" t="s">
        <v>3789</v>
      </c>
      <c r="D194" s="304" t="s">
        <v>673</v>
      </c>
      <c r="E194" s="261">
        <v>7296</v>
      </c>
      <c r="F194" s="304">
        <v>41740</v>
      </c>
      <c r="G194" s="261">
        <v>7296</v>
      </c>
      <c r="H194" s="583">
        <f t="shared" si="2"/>
        <v>0</v>
      </c>
      <c r="I194" s="55"/>
      <c r="J194" s="55"/>
      <c r="K194" s="244" t="s">
        <v>2242</v>
      </c>
      <c r="L194" s="37"/>
      <c r="M194" s="37"/>
      <c r="N194" s="37"/>
      <c r="O194" s="37"/>
    </row>
    <row r="195" spans="1:15" x14ac:dyDescent="0.25">
      <c r="A195" s="1861"/>
      <c r="B195" s="582" t="s">
        <v>3412</v>
      </c>
      <c r="C195" s="582" t="s">
        <v>3789</v>
      </c>
      <c r="D195" s="304" t="s">
        <v>2124</v>
      </c>
      <c r="E195" s="261">
        <v>1830</v>
      </c>
      <c r="F195" s="304">
        <v>41757</v>
      </c>
      <c r="G195" s="261">
        <v>1830</v>
      </c>
      <c r="H195" s="583">
        <f t="shared" si="2"/>
        <v>0</v>
      </c>
      <c r="I195" s="55"/>
      <c r="J195" s="55"/>
      <c r="K195" s="244" t="s">
        <v>1175</v>
      </c>
      <c r="L195" s="37"/>
      <c r="M195" s="37"/>
      <c r="N195" s="37"/>
      <c r="O195" s="37"/>
    </row>
    <row r="196" spans="1:15" x14ac:dyDescent="0.25">
      <c r="A196" s="1861"/>
      <c r="B196" s="582" t="s">
        <v>3413</v>
      </c>
      <c r="C196" s="582" t="s">
        <v>3789</v>
      </c>
      <c r="D196" s="304" t="s">
        <v>3797</v>
      </c>
      <c r="E196" s="261">
        <v>1860</v>
      </c>
      <c r="F196" s="304">
        <v>41739</v>
      </c>
      <c r="G196" s="261">
        <v>1860</v>
      </c>
      <c r="H196" s="583">
        <f t="shared" si="2"/>
        <v>0</v>
      </c>
      <c r="I196" s="55"/>
      <c r="J196" s="55"/>
      <c r="K196" s="244" t="s">
        <v>1175</v>
      </c>
      <c r="L196" s="37"/>
      <c r="M196" s="37"/>
      <c r="N196" s="37"/>
      <c r="O196" s="37"/>
    </row>
    <row r="197" spans="1:15" x14ac:dyDescent="0.25">
      <c r="A197" s="1861"/>
      <c r="B197" s="582" t="s">
        <v>3414</v>
      </c>
      <c r="C197" s="582" t="s">
        <v>3789</v>
      </c>
      <c r="D197" s="304" t="s">
        <v>434</v>
      </c>
      <c r="E197" s="261">
        <v>638</v>
      </c>
      <c r="F197" s="304">
        <v>41739</v>
      </c>
      <c r="G197" s="261">
        <v>638</v>
      </c>
      <c r="H197" s="583">
        <f t="shared" si="2"/>
        <v>0</v>
      </c>
      <c r="I197" s="55"/>
      <c r="J197" s="55"/>
      <c r="K197" s="244" t="s">
        <v>2724</v>
      </c>
      <c r="L197" s="37"/>
      <c r="M197" s="37"/>
      <c r="N197" s="37"/>
      <c r="O197" s="37"/>
    </row>
    <row r="198" spans="1:15" x14ac:dyDescent="0.25">
      <c r="A198" s="1861"/>
      <c r="B198" s="582" t="s">
        <v>3415</v>
      </c>
      <c r="C198" s="582" t="s">
        <v>3789</v>
      </c>
      <c r="D198" s="584" t="s">
        <v>3790</v>
      </c>
      <c r="E198" s="585">
        <v>543.5</v>
      </c>
      <c r="F198" s="304">
        <v>41739</v>
      </c>
      <c r="G198" s="585">
        <v>543.5</v>
      </c>
      <c r="H198" s="583">
        <f t="shared" si="2"/>
        <v>0</v>
      </c>
      <c r="I198" s="55"/>
      <c r="J198" s="55"/>
      <c r="K198" s="244" t="s">
        <v>1175</v>
      </c>
      <c r="L198" s="37"/>
      <c r="M198" s="37"/>
      <c r="N198" s="37"/>
      <c r="O198" s="37"/>
    </row>
    <row r="199" spans="1:15" x14ac:dyDescent="0.25">
      <c r="A199" s="1861"/>
      <c r="B199" s="582" t="s">
        <v>3416</v>
      </c>
      <c r="C199" s="582" t="s">
        <v>3789</v>
      </c>
      <c r="D199" s="584" t="s">
        <v>3740</v>
      </c>
      <c r="E199" s="585">
        <v>535</v>
      </c>
      <c r="F199" s="304">
        <v>41739</v>
      </c>
      <c r="G199" s="585">
        <v>535</v>
      </c>
      <c r="H199" s="583">
        <f t="shared" si="2"/>
        <v>0</v>
      </c>
      <c r="I199" s="55"/>
      <c r="J199" s="55"/>
      <c r="K199" s="244" t="s">
        <v>1175</v>
      </c>
      <c r="L199" s="37"/>
      <c r="M199" s="37"/>
      <c r="N199" s="37"/>
      <c r="O199" s="37"/>
    </row>
    <row r="200" spans="1:15" x14ac:dyDescent="0.25">
      <c r="A200" s="1861"/>
      <c r="B200" s="582" t="s">
        <v>3417</v>
      </c>
      <c r="C200" s="582" t="s">
        <v>3789</v>
      </c>
      <c r="D200" s="304" t="s">
        <v>784</v>
      </c>
      <c r="E200" s="261">
        <v>1092</v>
      </c>
      <c r="F200" s="304">
        <v>41739</v>
      </c>
      <c r="G200" s="261">
        <v>1092</v>
      </c>
      <c r="H200" s="583">
        <f t="shared" si="2"/>
        <v>0</v>
      </c>
      <c r="I200" s="55"/>
      <c r="J200" s="55"/>
      <c r="K200" s="244" t="s">
        <v>1175</v>
      </c>
      <c r="L200" s="37"/>
      <c r="M200" s="37"/>
      <c r="N200" s="37"/>
      <c r="O200" s="37"/>
    </row>
    <row r="201" spans="1:15" x14ac:dyDescent="0.25">
      <c r="A201" s="1861"/>
      <c r="B201" s="582" t="s">
        <v>3418</v>
      </c>
      <c r="C201" s="582" t="s">
        <v>3789</v>
      </c>
      <c r="D201" s="304" t="s">
        <v>70</v>
      </c>
      <c r="E201" s="261">
        <v>5837</v>
      </c>
      <c r="F201" s="304">
        <v>41739</v>
      </c>
      <c r="G201" s="261">
        <v>5837</v>
      </c>
      <c r="H201" s="583">
        <f t="shared" si="2"/>
        <v>0</v>
      </c>
      <c r="I201" s="55"/>
      <c r="J201" s="55"/>
      <c r="K201" s="244" t="s">
        <v>1175</v>
      </c>
      <c r="L201" s="37"/>
      <c r="M201" s="37"/>
      <c r="N201" s="37"/>
      <c r="O201" s="37"/>
    </row>
    <row r="202" spans="1:15" x14ac:dyDescent="0.25">
      <c r="A202" s="1861"/>
      <c r="B202" s="582" t="s">
        <v>3419</v>
      </c>
      <c r="C202" s="582" t="s">
        <v>3789</v>
      </c>
      <c r="D202" s="304" t="s">
        <v>775</v>
      </c>
      <c r="E202" s="261">
        <v>896</v>
      </c>
      <c r="F202" s="304">
        <v>41739</v>
      </c>
      <c r="G202" s="261">
        <v>896</v>
      </c>
      <c r="H202" s="583">
        <f t="shared" si="2"/>
        <v>0</v>
      </c>
      <c r="I202" s="55"/>
      <c r="J202" s="55"/>
      <c r="K202" s="244" t="s">
        <v>1175</v>
      </c>
      <c r="L202" s="37"/>
      <c r="M202" s="37"/>
      <c r="N202" s="37"/>
      <c r="O202" s="37"/>
    </row>
    <row r="203" spans="1:15" x14ac:dyDescent="0.25">
      <c r="A203" s="1861"/>
      <c r="B203" s="582" t="s">
        <v>3420</v>
      </c>
      <c r="C203" s="582" t="s">
        <v>3789</v>
      </c>
      <c r="D203" s="304" t="s">
        <v>3801</v>
      </c>
      <c r="E203" s="261">
        <v>5174.5</v>
      </c>
      <c r="F203" s="304">
        <v>41739</v>
      </c>
      <c r="G203" s="261">
        <v>5174.5</v>
      </c>
      <c r="H203" s="583">
        <f t="shared" si="2"/>
        <v>0</v>
      </c>
      <c r="I203" s="55"/>
      <c r="J203" s="55"/>
      <c r="K203" s="244" t="s">
        <v>1175</v>
      </c>
      <c r="L203" s="37"/>
      <c r="M203" s="37"/>
      <c r="N203" s="37"/>
      <c r="O203" s="37"/>
    </row>
    <row r="204" spans="1:15" x14ac:dyDescent="0.25">
      <c r="A204" s="1861"/>
      <c r="B204" s="582" t="s">
        <v>3421</v>
      </c>
      <c r="C204" s="582" t="s">
        <v>3789</v>
      </c>
      <c r="D204" s="304" t="s">
        <v>813</v>
      </c>
      <c r="E204" s="261">
        <v>5147.8</v>
      </c>
      <c r="F204" s="304">
        <v>41739</v>
      </c>
      <c r="G204" s="261">
        <v>5147.8</v>
      </c>
      <c r="H204" s="583">
        <f t="shared" si="2"/>
        <v>0</v>
      </c>
      <c r="I204" s="55"/>
      <c r="J204" s="55"/>
      <c r="K204" s="244" t="s">
        <v>2724</v>
      </c>
      <c r="L204" s="37"/>
      <c r="M204" s="37"/>
      <c r="N204" s="37"/>
      <c r="O204" s="37"/>
    </row>
    <row r="205" spans="1:15" x14ac:dyDescent="0.25">
      <c r="A205" s="1861"/>
      <c r="B205" s="582" t="s">
        <v>3422</v>
      </c>
      <c r="C205" s="582" t="s">
        <v>3789</v>
      </c>
      <c r="D205" s="304" t="s">
        <v>434</v>
      </c>
      <c r="E205" s="261">
        <v>11364</v>
      </c>
      <c r="F205" s="304">
        <v>41739</v>
      </c>
      <c r="G205" s="261">
        <v>11364</v>
      </c>
      <c r="H205" s="583">
        <f t="shared" si="2"/>
        <v>0</v>
      </c>
      <c r="I205" s="55"/>
      <c r="J205" s="55"/>
      <c r="K205" s="244" t="s">
        <v>2724</v>
      </c>
      <c r="L205" s="37"/>
      <c r="M205" s="37"/>
      <c r="N205" s="37"/>
      <c r="O205" s="37"/>
    </row>
    <row r="206" spans="1:15" x14ac:dyDescent="0.25">
      <c r="A206" s="1861"/>
      <c r="B206" s="582" t="s">
        <v>3423</v>
      </c>
      <c r="C206" s="582" t="s">
        <v>3789</v>
      </c>
      <c r="D206" s="304" t="s">
        <v>775</v>
      </c>
      <c r="E206" s="261">
        <v>691</v>
      </c>
      <c r="F206" s="304">
        <v>41739</v>
      </c>
      <c r="G206" s="261">
        <v>691</v>
      </c>
      <c r="H206" s="583">
        <f t="shared" si="2"/>
        <v>0</v>
      </c>
      <c r="I206" s="55"/>
      <c r="J206" s="55"/>
      <c r="K206" s="244" t="s">
        <v>351</v>
      </c>
      <c r="L206" s="37"/>
      <c r="M206" s="37"/>
      <c r="N206" s="37"/>
      <c r="O206" s="37"/>
    </row>
    <row r="207" spans="1:15" x14ac:dyDescent="0.25">
      <c r="A207" s="1861"/>
      <c r="B207" s="582" t="s">
        <v>3424</v>
      </c>
      <c r="C207" s="582" t="s">
        <v>3789</v>
      </c>
      <c r="D207" s="304" t="s">
        <v>862</v>
      </c>
      <c r="E207" s="261">
        <v>4185.32</v>
      </c>
      <c r="F207" s="304">
        <v>41739</v>
      </c>
      <c r="G207" s="261">
        <v>4185.32</v>
      </c>
      <c r="H207" s="583">
        <f t="shared" si="2"/>
        <v>0</v>
      </c>
      <c r="I207" s="55"/>
      <c r="J207" s="55"/>
      <c r="K207" s="244" t="s">
        <v>2724</v>
      </c>
      <c r="L207" s="37"/>
      <c r="M207" s="37"/>
      <c r="N207" s="37"/>
      <c r="O207" s="37"/>
    </row>
    <row r="208" spans="1:15" x14ac:dyDescent="0.25">
      <c r="A208" s="1861"/>
      <c r="B208" s="582" t="s">
        <v>799</v>
      </c>
      <c r="C208" s="582" t="s">
        <v>3789</v>
      </c>
      <c r="D208" s="304" t="s">
        <v>3796</v>
      </c>
      <c r="E208" s="261">
        <v>1720</v>
      </c>
      <c r="F208" s="304">
        <v>41739</v>
      </c>
      <c r="G208" s="261">
        <v>1720</v>
      </c>
      <c r="H208" s="583">
        <f t="shared" si="2"/>
        <v>0</v>
      </c>
      <c r="I208" s="55"/>
      <c r="J208" s="55"/>
      <c r="K208" s="244" t="s">
        <v>351</v>
      </c>
      <c r="L208" s="37"/>
      <c r="M208" s="37"/>
      <c r="N208" s="37"/>
      <c r="O208" s="37"/>
    </row>
    <row r="209" spans="1:15" x14ac:dyDescent="0.25">
      <c r="A209" s="1861">
        <v>41740</v>
      </c>
      <c r="B209" s="582" t="s">
        <v>3425</v>
      </c>
      <c r="C209" s="582" t="s">
        <v>3789</v>
      </c>
      <c r="D209" s="304" t="s">
        <v>3802</v>
      </c>
      <c r="E209" s="261">
        <v>666</v>
      </c>
      <c r="F209" s="304">
        <v>41740</v>
      </c>
      <c r="G209" s="261">
        <v>666</v>
      </c>
      <c r="H209" s="583">
        <f t="shared" si="2"/>
        <v>0</v>
      </c>
      <c r="I209" s="55"/>
      <c r="J209" s="55"/>
      <c r="K209" s="244" t="s">
        <v>1175</v>
      </c>
      <c r="L209" s="37"/>
      <c r="M209" s="37"/>
      <c r="N209" s="37"/>
      <c r="O209" s="37"/>
    </row>
    <row r="210" spans="1:15" x14ac:dyDescent="0.25">
      <c r="A210" s="1861"/>
      <c r="B210" s="582" t="s">
        <v>3426</v>
      </c>
      <c r="C210" s="582" t="s">
        <v>3789</v>
      </c>
      <c r="D210" s="304" t="s">
        <v>2091</v>
      </c>
      <c r="E210" s="261">
        <v>7056</v>
      </c>
      <c r="F210" s="304">
        <v>41740</v>
      </c>
      <c r="G210" s="261">
        <v>7056</v>
      </c>
      <c r="H210" s="583">
        <f t="shared" si="2"/>
        <v>0</v>
      </c>
      <c r="I210" s="55"/>
      <c r="J210" s="55"/>
      <c r="K210" s="244" t="s">
        <v>775</v>
      </c>
      <c r="L210" s="37"/>
      <c r="M210" s="37"/>
      <c r="N210" s="37"/>
      <c r="O210" s="37"/>
    </row>
    <row r="211" spans="1:15" x14ac:dyDescent="0.25">
      <c r="A211" s="1861"/>
      <c r="B211" s="582" t="s">
        <v>3427</v>
      </c>
      <c r="C211" s="582" t="s">
        <v>3789</v>
      </c>
      <c r="D211" s="584" t="s">
        <v>3798</v>
      </c>
      <c r="E211" s="585">
        <v>2032.5</v>
      </c>
      <c r="F211" s="304">
        <v>41750</v>
      </c>
      <c r="G211" s="585">
        <v>2032.5</v>
      </c>
      <c r="H211" s="583">
        <f t="shared" si="2"/>
        <v>0</v>
      </c>
      <c r="I211" s="55"/>
      <c r="J211" s="55"/>
      <c r="K211" s="244" t="s">
        <v>1175</v>
      </c>
      <c r="L211" s="37"/>
      <c r="M211" s="37"/>
      <c r="N211" s="37"/>
      <c r="O211" s="37"/>
    </row>
    <row r="212" spans="1:15" x14ac:dyDescent="0.25">
      <c r="A212" s="1861"/>
      <c r="B212" s="582" t="s">
        <v>800</v>
      </c>
      <c r="C212" s="582" t="s">
        <v>3789</v>
      </c>
      <c r="D212" s="304" t="s">
        <v>729</v>
      </c>
      <c r="E212" s="261">
        <v>13113.2</v>
      </c>
      <c r="F212" s="304">
        <v>41740</v>
      </c>
      <c r="G212" s="261">
        <v>13113.2</v>
      </c>
      <c r="H212" s="583">
        <f t="shared" si="2"/>
        <v>0</v>
      </c>
      <c r="I212" s="55"/>
      <c r="J212" s="55"/>
      <c r="K212" s="244" t="s">
        <v>1175</v>
      </c>
      <c r="L212" s="37"/>
      <c r="M212" s="37"/>
      <c r="N212" s="37"/>
      <c r="O212" s="37"/>
    </row>
    <row r="213" spans="1:15" x14ac:dyDescent="0.25">
      <c r="A213" s="1861"/>
      <c r="B213" s="582" t="s">
        <v>801</v>
      </c>
      <c r="C213" s="582" t="s">
        <v>3789</v>
      </c>
      <c r="D213" s="304" t="s">
        <v>673</v>
      </c>
      <c r="E213" s="261">
        <v>10080</v>
      </c>
      <c r="F213" s="304">
        <v>41740</v>
      </c>
      <c r="G213" s="261">
        <v>10080</v>
      </c>
      <c r="H213" s="583">
        <f t="shared" si="2"/>
        <v>0</v>
      </c>
      <c r="I213" s="55"/>
      <c r="J213" s="55"/>
      <c r="K213" s="244" t="s">
        <v>2242</v>
      </c>
      <c r="L213" s="37"/>
      <c r="M213" s="37"/>
      <c r="N213" s="37"/>
      <c r="O213" s="37"/>
    </row>
    <row r="214" spans="1:15" x14ac:dyDescent="0.25">
      <c r="A214" s="1861"/>
      <c r="B214" s="582" t="s">
        <v>3428</v>
      </c>
      <c r="C214" s="582" t="s">
        <v>3789</v>
      </c>
      <c r="D214" s="584" t="s">
        <v>775</v>
      </c>
      <c r="E214" s="585">
        <v>8942.5</v>
      </c>
      <c r="F214" s="304">
        <v>41740</v>
      </c>
      <c r="G214" s="585">
        <v>8942.5</v>
      </c>
      <c r="H214" s="583">
        <f t="shared" si="2"/>
        <v>0</v>
      </c>
      <c r="I214" s="55"/>
      <c r="J214" s="55"/>
      <c r="K214" s="244" t="s">
        <v>1175</v>
      </c>
      <c r="L214" s="37"/>
      <c r="M214" s="37"/>
      <c r="N214" s="37"/>
      <c r="O214" s="37"/>
    </row>
    <row r="215" spans="1:15" x14ac:dyDescent="0.25">
      <c r="A215" s="1861"/>
      <c r="B215" s="582" t="s">
        <v>3429</v>
      </c>
      <c r="C215" s="582" t="s">
        <v>3789</v>
      </c>
      <c r="D215" s="304" t="s">
        <v>2124</v>
      </c>
      <c r="E215" s="261">
        <v>3660</v>
      </c>
      <c r="F215" s="304">
        <v>41757</v>
      </c>
      <c r="G215" s="2110">
        <v>1830</v>
      </c>
      <c r="H215" s="2111">
        <f t="shared" si="2"/>
        <v>1830</v>
      </c>
      <c r="I215" s="55"/>
      <c r="J215" s="55"/>
      <c r="K215" s="244" t="s">
        <v>1175</v>
      </c>
      <c r="L215" s="37"/>
      <c r="M215" s="37"/>
      <c r="N215" s="37"/>
      <c r="O215" s="37"/>
    </row>
    <row r="216" spans="1:15" x14ac:dyDescent="0.25">
      <c r="A216" s="1861"/>
      <c r="B216" s="582" t="s">
        <v>3430</v>
      </c>
      <c r="C216" s="582" t="s">
        <v>3789</v>
      </c>
      <c r="D216" s="304" t="s">
        <v>3790</v>
      </c>
      <c r="E216" s="261">
        <v>417</v>
      </c>
      <c r="F216" s="304">
        <v>41740</v>
      </c>
      <c r="G216" s="261">
        <v>417</v>
      </c>
      <c r="H216" s="583">
        <f t="shared" si="2"/>
        <v>0</v>
      </c>
      <c r="I216" s="55"/>
      <c r="J216" s="55"/>
      <c r="K216" s="244" t="s">
        <v>1175</v>
      </c>
      <c r="L216" s="37"/>
      <c r="M216" s="37"/>
      <c r="N216" s="37"/>
      <c r="O216" s="37"/>
    </row>
    <row r="217" spans="1:15" x14ac:dyDescent="0.25">
      <c r="A217" s="1861"/>
      <c r="B217" s="582" t="s">
        <v>3431</v>
      </c>
      <c r="C217" s="582" t="s">
        <v>3789</v>
      </c>
      <c r="D217" s="304" t="s">
        <v>779</v>
      </c>
      <c r="E217" s="261">
        <v>263</v>
      </c>
      <c r="F217" s="304">
        <v>41740</v>
      </c>
      <c r="G217" s="261">
        <v>263</v>
      </c>
      <c r="H217" s="583">
        <f t="shared" si="2"/>
        <v>0</v>
      </c>
      <c r="I217" s="55"/>
      <c r="J217" s="55"/>
      <c r="K217" s="244" t="s">
        <v>1175</v>
      </c>
      <c r="L217" s="37"/>
      <c r="M217" s="37"/>
      <c r="N217" s="37"/>
      <c r="O217" s="37"/>
    </row>
    <row r="218" spans="1:15" x14ac:dyDescent="0.25">
      <c r="A218" s="1861"/>
      <c r="B218" s="582" t="s">
        <v>3453</v>
      </c>
      <c r="C218" s="582" t="s">
        <v>3789</v>
      </c>
      <c r="D218" s="304" t="s">
        <v>723</v>
      </c>
      <c r="E218" s="261">
        <v>1253</v>
      </c>
      <c r="F218" s="304">
        <v>41740</v>
      </c>
      <c r="G218" s="261">
        <v>1253</v>
      </c>
      <c r="H218" s="583">
        <f t="shared" si="2"/>
        <v>0</v>
      </c>
      <c r="I218" s="55"/>
      <c r="J218" s="55"/>
      <c r="K218" s="244" t="s">
        <v>1175</v>
      </c>
      <c r="L218" s="37"/>
      <c r="M218" s="37"/>
      <c r="N218" s="37"/>
      <c r="O218" s="37"/>
    </row>
    <row r="219" spans="1:15" x14ac:dyDescent="0.25">
      <c r="A219" s="1861"/>
      <c r="B219" s="582" t="s">
        <v>3454</v>
      </c>
      <c r="C219" s="582" t="s">
        <v>3789</v>
      </c>
      <c r="D219" s="304" t="s">
        <v>794</v>
      </c>
      <c r="E219" s="261">
        <v>1860</v>
      </c>
      <c r="F219" s="304">
        <v>41740</v>
      </c>
      <c r="G219" s="261">
        <v>1860</v>
      </c>
      <c r="H219" s="583">
        <f t="shared" si="2"/>
        <v>0</v>
      </c>
      <c r="I219" s="55"/>
      <c r="J219" s="55"/>
      <c r="K219" s="244" t="s">
        <v>1175</v>
      </c>
      <c r="L219" s="37"/>
      <c r="M219" s="37"/>
      <c r="N219" s="37"/>
      <c r="O219" s="37"/>
    </row>
    <row r="220" spans="1:15" x14ac:dyDescent="0.25">
      <c r="A220" s="1861"/>
      <c r="B220" s="582" t="s">
        <v>3455</v>
      </c>
      <c r="C220" s="582" t="s">
        <v>3789</v>
      </c>
      <c r="D220" s="304" t="s">
        <v>1540</v>
      </c>
      <c r="E220" s="261">
        <v>420</v>
      </c>
      <c r="F220" s="304">
        <v>41740</v>
      </c>
      <c r="G220" s="261">
        <v>420</v>
      </c>
      <c r="H220" s="583">
        <f t="shared" si="2"/>
        <v>0</v>
      </c>
      <c r="I220" s="55"/>
      <c r="J220" s="55"/>
      <c r="K220" s="244" t="s">
        <v>1175</v>
      </c>
      <c r="L220" s="37"/>
      <c r="M220" s="37"/>
      <c r="N220" s="37"/>
      <c r="O220" s="37"/>
    </row>
    <row r="221" spans="1:15" x14ac:dyDescent="0.25">
      <c r="A221" s="1861"/>
      <c r="B221" s="582" t="s">
        <v>3456</v>
      </c>
      <c r="C221" s="582" t="s">
        <v>3789</v>
      </c>
      <c r="D221" s="304" t="s">
        <v>3803</v>
      </c>
      <c r="E221" s="261">
        <v>5989.5</v>
      </c>
      <c r="F221" s="304">
        <v>41740</v>
      </c>
      <c r="G221" s="261">
        <v>5989.5</v>
      </c>
      <c r="H221" s="583">
        <f t="shared" si="2"/>
        <v>0</v>
      </c>
      <c r="I221" s="55"/>
      <c r="J221" s="55"/>
      <c r="K221" s="244" t="s">
        <v>1175</v>
      </c>
      <c r="L221" s="37"/>
      <c r="M221" s="37"/>
      <c r="N221" s="37"/>
      <c r="O221" s="37"/>
    </row>
    <row r="222" spans="1:15" x14ac:dyDescent="0.25">
      <c r="A222" s="1861"/>
      <c r="B222" s="582" t="s">
        <v>3457</v>
      </c>
      <c r="C222" s="582" t="s">
        <v>3789</v>
      </c>
      <c r="D222" s="304" t="s">
        <v>70</v>
      </c>
      <c r="E222" s="261">
        <v>5705</v>
      </c>
      <c r="F222" s="304">
        <v>41740</v>
      </c>
      <c r="G222" s="261">
        <v>5705</v>
      </c>
      <c r="H222" s="583">
        <f t="shared" si="2"/>
        <v>0</v>
      </c>
      <c r="I222" s="55"/>
      <c r="J222" s="55"/>
      <c r="K222" s="244" t="s">
        <v>1175</v>
      </c>
      <c r="L222" s="37"/>
      <c r="M222" s="37"/>
      <c r="N222" s="37"/>
      <c r="O222" s="37"/>
    </row>
    <row r="223" spans="1:15" x14ac:dyDescent="0.25">
      <c r="A223" s="1861"/>
      <c r="B223" s="582" t="s">
        <v>3458</v>
      </c>
      <c r="C223" s="582" t="s">
        <v>3789</v>
      </c>
      <c r="D223" s="304" t="s">
        <v>3740</v>
      </c>
      <c r="E223" s="261">
        <v>633</v>
      </c>
      <c r="F223" s="304">
        <v>41740</v>
      </c>
      <c r="G223" s="261">
        <v>633</v>
      </c>
      <c r="H223" s="583">
        <f t="shared" si="2"/>
        <v>0</v>
      </c>
      <c r="I223" s="55"/>
      <c r="J223" s="55"/>
      <c r="K223" s="244" t="s">
        <v>1175</v>
      </c>
      <c r="L223" s="37"/>
      <c r="M223" s="37"/>
      <c r="N223" s="37"/>
      <c r="O223" s="37"/>
    </row>
    <row r="224" spans="1:15" x14ac:dyDescent="0.25">
      <c r="A224" s="1861"/>
      <c r="B224" s="582" t="s">
        <v>3459</v>
      </c>
      <c r="C224" s="582" t="s">
        <v>3789</v>
      </c>
      <c r="D224" s="304" t="s">
        <v>13</v>
      </c>
      <c r="E224" s="261">
        <v>3687.5</v>
      </c>
      <c r="F224" s="304">
        <v>41751</v>
      </c>
      <c r="G224" s="261">
        <v>3687.5</v>
      </c>
      <c r="H224" s="583">
        <f t="shared" si="2"/>
        <v>0</v>
      </c>
      <c r="I224" s="55"/>
      <c r="J224" s="55"/>
      <c r="K224" s="244" t="s">
        <v>1175</v>
      </c>
      <c r="L224" s="37"/>
      <c r="M224" s="37"/>
      <c r="N224" s="37"/>
      <c r="O224" s="37"/>
    </row>
    <row r="225" spans="1:15" x14ac:dyDescent="0.25">
      <c r="A225" s="1861"/>
      <c r="B225" s="582" t="s">
        <v>3460</v>
      </c>
      <c r="C225" s="582" t="s">
        <v>3789</v>
      </c>
      <c r="D225" s="304" t="s">
        <v>775</v>
      </c>
      <c r="E225" s="261">
        <v>1649</v>
      </c>
      <c r="F225" s="304">
        <v>41740</v>
      </c>
      <c r="G225" s="261">
        <v>1649</v>
      </c>
      <c r="H225" s="583">
        <f t="shared" si="2"/>
        <v>0</v>
      </c>
      <c r="I225" s="55"/>
      <c r="J225" s="55"/>
      <c r="K225" s="244" t="s">
        <v>1175</v>
      </c>
      <c r="L225" s="37"/>
      <c r="M225" s="37"/>
      <c r="N225" s="37"/>
      <c r="O225" s="37"/>
    </row>
    <row r="226" spans="1:15" x14ac:dyDescent="0.25">
      <c r="A226" s="1861"/>
      <c r="B226" s="582" t="s">
        <v>3461</v>
      </c>
      <c r="C226" s="582" t="s">
        <v>3789</v>
      </c>
      <c r="D226" s="304" t="s">
        <v>784</v>
      </c>
      <c r="E226" s="261">
        <v>1524</v>
      </c>
      <c r="F226" s="304">
        <v>41740</v>
      </c>
      <c r="G226" s="261">
        <v>1524</v>
      </c>
      <c r="H226" s="583">
        <f t="shared" si="2"/>
        <v>0</v>
      </c>
      <c r="I226" s="55"/>
      <c r="J226" s="55"/>
      <c r="K226" s="244" t="s">
        <v>1175</v>
      </c>
    </row>
    <row r="227" spans="1:15" x14ac:dyDescent="0.25">
      <c r="A227" s="1861"/>
      <c r="B227" s="582" t="s">
        <v>3462</v>
      </c>
      <c r="C227" s="582" t="s">
        <v>3789</v>
      </c>
      <c r="D227" s="304" t="s">
        <v>377</v>
      </c>
      <c r="E227" s="261">
        <v>12970</v>
      </c>
      <c r="F227" s="304">
        <v>41743</v>
      </c>
      <c r="G227" s="261">
        <v>12970</v>
      </c>
      <c r="H227" s="583">
        <f t="shared" si="2"/>
        <v>0</v>
      </c>
      <c r="I227" s="55"/>
      <c r="J227" s="55"/>
      <c r="K227" s="244" t="s">
        <v>2724</v>
      </c>
    </row>
    <row r="228" spans="1:15" x14ac:dyDescent="0.25">
      <c r="A228" s="1861"/>
      <c r="B228" s="582" t="s">
        <v>3463</v>
      </c>
      <c r="C228" s="582" t="s">
        <v>3789</v>
      </c>
      <c r="D228" s="1657" t="s">
        <v>2229</v>
      </c>
      <c r="E228" s="109">
        <v>0</v>
      </c>
      <c r="F228" s="304"/>
      <c r="H228" s="583">
        <f t="shared" si="2"/>
        <v>0</v>
      </c>
      <c r="I228" s="55"/>
      <c r="J228" s="55"/>
      <c r="K228" s="244" t="s">
        <v>2724</v>
      </c>
    </row>
    <row r="229" spans="1:15" x14ac:dyDescent="0.25">
      <c r="A229" s="1861"/>
      <c r="B229" s="582" t="s">
        <v>3464</v>
      </c>
      <c r="C229" s="582" t="s">
        <v>3789</v>
      </c>
      <c r="D229" s="304" t="s">
        <v>434</v>
      </c>
      <c r="E229" s="261">
        <v>16272.4</v>
      </c>
      <c r="F229" s="304">
        <v>41742</v>
      </c>
      <c r="G229" s="261">
        <v>16272.4</v>
      </c>
      <c r="H229" s="583">
        <f t="shared" si="2"/>
        <v>0</v>
      </c>
      <c r="I229" s="55"/>
      <c r="J229" s="55"/>
      <c r="K229" s="244" t="s">
        <v>2228</v>
      </c>
    </row>
    <row r="230" spans="1:15" x14ac:dyDescent="0.25">
      <c r="A230" s="1861">
        <v>41741</v>
      </c>
      <c r="B230" s="582" t="s">
        <v>3465</v>
      </c>
      <c r="C230" s="582" t="s">
        <v>3789</v>
      </c>
      <c r="D230" s="1657" t="s">
        <v>2229</v>
      </c>
      <c r="E230" s="109">
        <v>0</v>
      </c>
      <c r="F230" s="304"/>
      <c r="H230" s="583">
        <f t="shared" si="2"/>
        <v>0</v>
      </c>
      <c r="I230" s="55"/>
      <c r="J230" s="55"/>
      <c r="K230" s="244" t="s">
        <v>1175</v>
      </c>
    </row>
    <row r="231" spans="1:15" x14ac:dyDescent="0.25">
      <c r="A231" s="1861"/>
      <c r="B231" s="582" t="s">
        <v>3466</v>
      </c>
      <c r="C231" s="582" t="s">
        <v>3789</v>
      </c>
      <c r="D231" s="304" t="s">
        <v>2382</v>
      </c>
      <c r="E231" s="261">
        <v>627</v>
      </c>
      <c r="F231" s="304">
        <v>41741</v>
      </c>
      <c r="G231" s="261">
        <v>627</v>
      </c>
      <c r="H231" s="583">
        <f t="shared" si="2"/>
        <v>0</v>
      </c>
      <c r="I231" s="55"/>
      <c r="J231" s="55"/>
      <c r="K231" s="244" t="s">
        <v>1175</v>
      </c>
    </row>
    <row r="232" spans="1:15" x14ac:dyDescent="0.25">
      <c r="A232" s="1861"/>
      <c r="B232" s="582" t="s">
        <v>3467</v>
      </c>
      <c r="C232" s="582" t="s">
        <v>3789</v>
      </c>
      <c r="D232" s="304" t="s">
        <v>673</v>
      </c>
      <c r="E232" s="261">
        <v>11472</v>
      </c>
      <c r="F232" s="304">
        <v>41741</v>
      </c>
      <c r="G232" s="261">
        <v>11472</v>
      </c>
      <c r="H232" s="583">
        <f t="shared" si="2"/>
        <v>0</v>
      </c>
      <c r="I232" s="55"/>
      <c r="J232" s="55"/>
      <c r="K232" s="244" t="s">
        <v>2242</v>
      </c>
    </row>
    <row r="233" spans="1:15" x14ac:dyDescent="0.25">
      <c r="A233" s="1861"/>
      <c r="B233" s="582" t="s">
        <v>3468</v>
      </c>
      <c r="C233" s="582" t="s">
        <v>3789</v>
      </c>
      <c r="D233" s="304" t="s">
        <v>3</v>
      </c>
      <c r="E233" s="261">
        <v>11560</v>
      </c>
      <c r="F233" s="304">
        <v>41741</v>
      </c>
      <c r="G233" s="261">
        <v>11560</v>
      </c>
      <c r="H233" s="583">
        <f t="shared" si="2"/>
        <v>0</v>
      </c>
      <c r="I233" s="55"/>
      <c r="J233" s="55"/>
      <c r="K233" s="244" t="s">
        <v>1175</v>
      </c>
      <c r="L233" s="390"/>
      <c r="M233" s="390"/>
      <c r="N233" s="390"/>
      <c r="O233" s="390"/>
    </row>
    <row r="234" spans="1:15" x14ac:dyDescent="0.25">
      <c r="A234" s="1861"/>
      <c r="B234" s="582" t="s">
        <v>3469</v>
      </c>
      <c r="C234" s="582" t="s">
        <v>3789</v>
      </c>
      <c r="D234" s="304" t="s">
        <v>55</v>
      </c>
      <c r="E234" s="261">
        <v>2051.5</v>
      </c>
      <c r="F234" s="304">
        <v>41754</v>
      </c>
      <c r="G234" s="261">
        <v>2051.5</v>
      </c>
      <c r="H234" s="583">
        <f t="shared" si="2"/>
        <v>0</v>
      </c>
      <c r="I234" s="55"/>
      <c r="J234" s="55"/>
      <c r="K234" s="244" t="s">
        <v>2724</v>
      </c>
    </row>
    <row r="235" spans="1:15" x14ac:dyDescent="0.25">
      <c r="A235" s="1861"/>
      <c r="B235" s="582" t="s">
        <v>3470</v>
      </c>
      <c r="C235" s="582" t="s">
        <v>3789</v>
      </c>
      <c r="D235" s="1657" t="s">
        <v>2229</v>
      </c>
      <c r="E235" s="109">
        <v>0</v>
      </c>
      <c r="F235" s="304"/>
      <c r="H235" s="583">
        <f t="shared" si="2"/>
        <v>0</v>
      </c>
      <c r="I235" s="55"/>
      <c r="J235" s="55"/>
      <c r="K235" s="244" t="s">
        <v>1185</v>
      </c>
    </row>
    <row r="236" spans="1:15" x14ac:dyDescent="0.25">
      <c r="A236" s="1861"/>
      <c r="B236" s="582" t="s">
        <v>3471</v>
      </c>
      <c r="C236" s="582" t="s">
        <v>3789</v>
      </c>
      <c r="D236" s="304" t="s">
        <v>783</v>
      </c>
      <c r="E236" s="261">
        <v>21330</v>
      </c>
      <c r="F236" s="304">
        <v>41746</v>
      </c>
      <c r="G236" s="261">
        <v>21330</v>
      </c>
      <c r="H236" s="583">
        <f t="shared" si="2"/>
        <v>0</v>
      </c>
      <c r="I236" s="55"/>
      <c r="J236" s="55"/>
      <c r="K236" s="244" t="s">
        <v>1185</v>
      </c>
    </row>
    <row r="237" spans="1:15" x14ac:dyDescent="0.25">
      <c r="A237" s="1861"/>
      <c r="B237" s="582" t="s">
        <v>3472</v>
      </c>
      <c r="C237" s="582" t="s">
        <v>3789</v>
      </c>
      <c r="D237" s="304" t="s">
        <v>783</v>
      </c>
      <c r="E237" s="261">
        <v>14999</v>
      </c>
      <c r="F237" s="304">
        <v>41755</v>
      </c>
      <c r="G237" s="261">
        <v>14999</v>
      </c>
      <c r="H237" s="583">
        <f t="shared" si="2"/>
        <v>0</v>
      </c>
      <c r="I237" s="55"/>
      <c r="J237" s="55"/>
      <c r="K237" s="244" t="s">
        <v>775</v>
      </c>
      <c r="L237" s="37"/>
      <c r="M237" s="37"/>
      <c r="N237" s="37"/>
      <c r="O237" s="37"/>
    </row>
    <row r="238" spans="1:15" x14ac:dyDescent="0.25">
      <c r="A238" s="1861"/>
      <c r="B238" s="582" t="s">
        <v>3473</v>
      </c>
      <c r="C238" s="582" t="s">
        <v>3789</v>
      </c>
      <c r="D238" s="304" t="s">
        <v>775</v>
      </c>
      <c r="E238" s="261">
        <v>2117</v>
      </c>
      <c r="F238" s="304">
        <v>41742</v>
      </c>
      <c r="G238" s="261">
        <v>2117</v>
      </c>
      <c r="H238" s="583">
        <f t="shared" si="2"/>
        <v>0</v>
      </c>
      <c r="I238" s="55"/>
      <c r="J238" s="55"/>
      <c r="K238" s="244" t="s">
        <v>2724</v>
      </c>
      <c r="L238" s="37"/>
      <c r="M238" s="37"/>
      <c r="N238" s="37"/>
      <c r="O238" s="37"/>
    </row>
    <row r="239" spans="1:15" x14ac:dyDescent="0.25">
      <c r="A239" s="1861"/>
      <c r="B239" s="582" t="s">
        <v>3474</v>
      </c>
      <c r="C239" s="582" t="s">
        <v>3789</v>
      </c>
      <c r="D239" s="244" t="s">
        <v>782</v>
      </c>
      <c r="E239" s="261">
        <v>3920</v>
      </c>
      <c r="F239" s="304">
        <v>41741</v>
      </c>
      <c r="G239" s="261">
        <v>3920</v>
      </c>
      <c r="H239" s="583">
        <f>E239-G239</f>
        <v>0</v>
      </c>
      <c r="I239" s="55"/>
      <c r="J239" s="55"/>
      <c r="K239" s="244" t="s">
        <v>1175</v>
      </c>
      <c r="L239" s="37"/>
      <c r="M239" s="37"/>
      <c r="N239" s="37"/>
      <c r="O239" s="37"/>
    </row>
    <row r="240" spans="1:15" x14ac:dyDescent="0.25">
      <c r="B240" s="582" t="s">
        <v>3475</v>
      </c>
      <c r="C240" s="582" t="s">
        <v>3789</v>
      </c>
      <c r="D240" s="304" t="s">
        <v>779</v>
      </c>
      <c r="E240" s="261">
        <v>409.5</v>
      </c>
      <c r="F240" s="304">
        <v>41741</v>
      </c>
      <c r="G240" s="261">
        <v>409.5</v>
      </c>
      <c r="H240" s="583">
        <f t="shared" si="2"/>
        <v>0</v>
      </c>
      <c r="I240" s="55"/>
      <c r="J240" s="55"/>
      <c r="K240" s="244" t="s">
        <v>1175</v>
      </c>
      <c r="L240" s="37"/>
      <c r="M240" s="37"/>
      <c r="N240" s="37"/>
      <c r="O240" s="37"/>
    </row>
    <row r="241" spans="1:15" x14ac:dyDescent="0.25">
      <c r="A241" s="1861"/>
      <c r="B241" s="582" t="s">
        <v>3476</v>
      </c>
      <c r="C241" s="582" t="s">
        <v>3789</v>
      </c>
      <c r="D241" s="304" t="s">
        <v>3790</v>
      </c>
      <c r="E241" s="261">
        <v>1532</v>
      </c>
      <c r="F241" s="304">
        <v>41742</v>
      </c>
      <c r="G241" s="261">
        <v>1532</v>
      </c>
      <c r="H241" s="583">
        <f t="shared" si="2"/>
        <v>0</v>
      </c>
      <c r="I241" s="55"/>
      <c r="J241" s="55"/>
      <c r="K241" s="244" t="s">
        <v>1175</v>
      </c>
      <c r="L241" s="37"/>
      <c r="M241" s="37"/>
      <c r="N241" s="37"/>
      <c r="O241" s="37"/>
    </row>
    <row r="242" spans="1:15" x14ac:dyDescent="0.25">
      <c r="A242" s="1861"/>
      <c r="B242" s="582" t="s">
        <v>3477</v>
      </c>
      <c r="C242" s="582" t="s">
        <v>3789</v>
      </c>
      <c r="D242" s="304" t="s">
        <v>2124</v>
      </c>
      <c r="E242" s="261">
        <v>3660</v>
      </c>
      <c r="F242" s="304">
        <v>41757</v>
      </c>
      <c r="G242" s="261">
        <v>3660</v>
      </c>
      <c r="H242" s="583">
        <f t="shared" si="2"/>
        <v>0</v>
      </c>
      <c r="I242" s="55"/>
      <c r="J242" s="55"/>
      <c r="K242" s="244" t="s">
        <v>1175</v>
      </c>
      <c r="L242" s="37"/>
      <c r="M242" s="37"/>
      <c r="N242" s="37"/>
      <c r="O242" s="37"/>
    </row>
    <row r="243" spans="1:15" x14ac:dyDescent="0.25">
      <c r="A243" s="1861"/>
      <c r="B243" s="582" t="s">
        <v>3478</v>
      </c>
      <c r="C243" s="582" t="s">
        <v>3789</v>
      </c>
      <c r="D243" s="304" t="s">
        <v>1545</v>
      </c>
      <c r="E243" s="261">
        <v>985</v>
      </c>
      <c r="F243" s="304">
        <v>41741</v>
      </c>
      <c r="G243" s="261">
        <v>985</v>
      </c>
      <c r="H243" s="583">
        <f t="shared" si="2"/>
        <v>0</v>
      </c>
      <c r="I243" s="55"/>
      <c r="J243" s="55"/>
      <c r="K243" s="244" t="s">
        <v>1175</v>
      </c>
      <c r="L243" s="37"/>
      <c r="M243" s="37"/>
      <c r="N243" s="37"/>
      <c r="O243" s="37"/>
    </row>
    <row r="244" spans="1:15" x14ac:dyDescent="0.25">
      <c r="A244" s="1861"/>
      <c r="B244" s="582" t="s">
        <v>3479</v>
      </c>
      <c r="C244" s="582" t="s">
        <v>3789</v>
      </c>
      <c r="D244" s="304" t="s">
        <v>3740</v>
      </c>
      <c r="E244" s="261">
        <v>766</v>
      </c>
      <c r="F244" s="304">
        <v>41741</v>
      </c>
      <c r="G244" s="261">
        <v>766</v>
      </c>
      <c r="H244" s="583">
        <f t="shared" si="2"/>
        <v>0</v>
      </c>
      <c r="I244" s="55"/>
      <c r="J244" s="55"/>
      <c r="K244" s="244" t="s">
        <v>1175</v>
      </c>
      <c r="L244" s="37"/>
      <c r="M244" s="37"/>
      <c r="N244" s="37"/>
      <c r="O244" s="37"/>
    </row>
    <row r="245" spans="1:15" x14ac:dyDescent="0.25">
      <c r="A245" s="1861"/>
      <c r="B245" s="582" t="s">
        <v>3480</v>
      </c>
      <c r="C245" s="582" t="s">
        <v>3789</v>
      </c>
      <c r="D245" s="304" t="s">
        <v>70</v>
      </c>
      <c r="E245" s="261">
        <v>10008</v>
      </c>
      <c r="F245" s="304">
        <v>41741</v>
      </c>
      <c r="G245" s="261">
        <v>10008</v>
      </c>
      <c r="H245" s="583">
        <f t="shared" si="2"/>
        <v>0</v>
      </c>
      <c r="I245" s="55"/>
      <c r="J245" s="55"/>
      <c r="K245" s="244" t="s">
        <v>1175</v>
      </c>
      <c r="L245" s="37"/>
      <c r="M245" s="37"/>
      <c r="N245" s="37"/>
      <c r="O245" s="37"/>
    </row>
    <row r="246" spans="1:15" x14ac:dyDescent="0.25">
      <c r="A246" s="1861"/>
      <c r="B246" s="582" t="s">
        <v>3481</v>
      </c>
      <c r="C246" s="582" t="s">
        <v>3789</v>
      </c>
      <c r="D246" s="304" t="s">
        <v>1729</v>
      </c>
      <c r="E246" s="261">
        <v>3567</v>
      </c>
      <c r="F246" s="304">
        <v>41741</v>
      </c>
      <c r="G246" s="261">
        <v>3567</v>
      </c>
      <c r="H246" s="583">
        <f t="shared" si="2"/>
        <v>0</v>
      </c>
      <c r="I246" s="55"/>
      <c r="J246" s="55"/>
      <c r="K246" s="244" t="s">
        <v>1175</v>
      </c>
      <c r="L246" s="37"/>
      <c r="M246" s="37"/>
      <c r="N246" s="37"/>
      <c r="O246" s="37"/>
    </row>
    <row r="247" spans="1:15" x14ac:dyDescent="0.25">
      <c r="A247" s="1861"/>
      <c r="B247" s="582" t="s">
        <v>3482</v>
      </c>
      <c r="C247" s="582" t="s">
        <v>3789</v>
      </c>
      <c r="D247" s="304" t="s">
        <v>783</v>
      </c>
      <c r="E247" s="261">
        <v>9039.5</v>
      </c>
      <c r="F247" s="304">
        <v>41741</v>
      </c>
      <c r="G247" s="261">
        <v>9039.5</v>
      </c>
      <c r="H247" s="583">
        <f t="shared" si="2"/>
        <v>0</v>
      </c>
      <c r="I247" s="55"/>
      <c r="J247" s="55"/>
      <c r="K247" s="244" t="s">
        <v>351</v>
      </c>
      <c r="L247" s="37"/>
      <c r="M247" s="37"/>
      <c r="N247" s="37"/>
      <c r="O247" s="37"/>
    </row>
    <row r="248" spans="1:15" x14ac:dyDescent="0.25">
      <c r="A248" s="1861">
        <v>41742</v>
      </c>
      <c r="B248" s="582" t="s">
        <v>3483</v>
      </c>
      <c r="C248" s="582" t="s">
        <v>3789</v>
      </c>
      <c r="D248" s="304" t="s">
        <v>3</v>
      </c>
      <c r="E248" s="261">
        <v>6470</v>
      </c>
      <c r="F248" s="304">
        <v>41742</v>
      </c>
      <c r="G248" s="261">
        <v>6470</v>
      </c>
      <c r="H248" s="583">
        <f t="shared" si="2"/>
        <v>0</v>
      </c>
      <c r="I248" s="55"/>
      <c r="J248" s="55"/>
      <c r="K248" s="244" t="s">
        <v>1175</v>
      </c>
      <c r="L248" s="37"/>
      <c r="M248" s="37"/>
      <c r="N248" s="37"/>
      <c r="O248" s="37"/>
    </row>
    <row r="249" spans="1:15" x14ac:dyDescent="0.25">
      <c r="A249" s="1861"/>
      <c r="B249" s="582" t="s">
        <v>3484</v>
      </c>
      <c r="C249" s="582" t="s">
        <v>3789</v>
      </c>
      <c r="D249" s="304" t="s">
        <v>783</v>
      </c>
      <c r="E249" s="261">
        <v>16308</v>
      </c>
      <c r="F249" s="304">
        <v>41755</v>
      </c>
      <c r="G249" s="261">
        <v>16308</v>
      </c>
      <c r="H249" s="583">
        <f t="shared" si="2"/>
        <v>0</v>
      </c>
      <c r="I249" s="55"/>
      <c r="J249" s="55"/>
      <c r="K249" s="244" t="s">
        <v>775</v>
      </c>
      <c r="L249" s="289"/>
      <c r="M249" s="289"/>
      <c r="N249" s="289"/>
      <c r="O249" s="37"/>
    </row>
    <row r="250" spans="1:15" x14ac:dyDescent="0.25">
      <c r="A250" s="1861"/>
      <c r="B250" s="582" t="s">
        <v>3485</v>
      </c>
      <c r="C250" s="582" t="s">
        <v>3789</v>
      </c>
      <c r="D250" s="304" t="s">
        <v>11</v>
      </c>
      <c r="E250" s="261">
        <v>22296</v>
      </c>
      <c r="F250" s="304">
        <v>41755</v>
      </c>
      <c r="G250" s="261">
        <v>22296</v>
      </c>
      <c r="H250" s="583">
        <f t="shared" si="2"/>
        <v>0</v>
      </c>
      <c r="I250" s="55"/>
      <c r="J250" s="55"/>
      <c r="K250" s="244" t="s">
        <v>2724</v>
      </c>
      <c r="L250" s="37"/>
      <c r="M250" s="37"/>
      <c r="N250" s="37"/>
      <c r="O250" s="37"/>
    </row>
    <row r="251" spans="1:15" x14ac:dyDescent="0.25">
      <c r="A251" s="1861"/>
      <c r="B251" s="582" t="s">
        <v>3486</v>
      </c>
      <c r="C251" s="582" t="s">
        <v>3789</v>
      </c>
      <c r="D251" s="304" t="s">
        <v>2091</v>
      </c>
      <c r="E251" s="261">
        <v>12056.7</v>
      </c>
      <c r="F251" s="304">
        <v>41742</v>
      </c>
      <c r="G251" s="261">
        <v>12056.7</v>
      </c>
      <c r="H251" s="583">
        <f t="shared" si="2"/>
        <v>0</v>
      </c>
      <c r="I251" s="55"/>
      <c r="J251" s="55"/>
      <c r="K251" s="244" t="s">
        <v>1175</v>
      </c>
      <c r="L251" s="37"/>
      <c r="M251" s="37"/>
      <c r="N251" s="37"/>
      <c r="O251" s="37"/>
    </row>
    <row r="252" spans="1:15" x14ac:dyDescent="0.25">
      <c r="A252" s="1861"/>
      <c r="B252" s="582" t="s">
        <v>3487</v>
      </c>
      <c r="C252" s="582" t="s">
        <v>3789</v>
      </c>
      <c r="D252" s="304" t="s">
        <v>782</v>
      </c>
      <c r="E252" s="261">
        <v>3920</v>
      </c>
      <c r="F252" s="304">
        <v>41742</v>
      </c>
      <c r="G252" s="261">
        <v>3920</v>
      </c>
      <c r="H252" s="583">
        <f t="shared" si="2"/>
        <v>0</v>
      </c>
      <c r="I252" s="55"/>
      <c r="J252" s="55"/>
      <c r="K252" s="244" t="s">
        <v>1175</v>
      </c>
      <c r="L252" s="37"/>
      <c r="M252" s="37"/>
      <c r="N252" s="37"/>
      <c r="O252" s="37"/>
    </row>
    <row r="253" spans="1:15" x14ac:dyDescent="0.25">
      <c r="A253" s="1861"/>
      <c r="B253" s="582" t="s">
        <v>3488</v>
      </c>
      <c r="C253" s="582" t="s">
        <v>3789</v>
      </c>
      <c r="D253" s="304" t="s">
        <v>2124</v>
      </c>
      <c r="E253" s="261">
        <v>3660</v>
      </c>
      <c r="F253" s="304">
        <v>41757</v>
      </c>
      <c r="G253" s="261">
        <v>3660</v>
      </c>
      <c r="H253" s="583">
        <f t="shared" si="2"/>
        <v>0</v>
      </c>
      <c r="I253" s="55"/>
      <c r="J253" s="55"/>
      <c r="K253" s="244" t="s">
        <v>1175</v>
      </c>
    </row>
    <row r="254" spans="1:15" x14ac:dyDescent="0.25">
      <c r="A254" s="1861"/>
      <c r="B254" s="582" t="s">
        <v>802</v>
      </c>
      <c r="C254" s="582" t="s">
        <v>3789</v>
      </c>
      <c r="D254" s="304" t="s">
        <v>3797</v>
      </c>
      <c r="E254" s="261">
        <v>1860</v>
      </c>
      <c r="F254" s="304">
        <v>41742</v>
      </c>
      <c r="G254" s="261">
        <v>1860</v>
      </c>
      <c r="H254" s="583">
        <f t="shared" si="2"/>
        <v>0</v>
      </c>
      <c r="I254" s="55"/>
      <c r="J254" s="55"/>
      <c r="K254" s="244" t="s">
        <v>2724</v>
      </c>
    </row>
    <row r="255" spans="1:15" x14ac:dyDescent="0.25">
      <c r="A255" s="1861"/>
      <c r="B255" s="582" t="s">
        <v>3489</v>
      </c>
      <c r="C255" s="582" t="s">
        <v>3789</v>
      </c>
      <c r="D255" s="304" t="s">
        <v>673</v>
      </c>
      <c r="E255" s="261">
        <v>9494</v>
      </c>
      <c r="F255" s="304">
        <v>41742</v>
      </c>
      <c r="G255" s="261">
        <v>9494</v>
      </c>
      <c r="H255" s="583">
        <f t="shared" si="2"/>
        <v>0</v>
      </c>
      <c r="I255" s="55"/>
      <c r="J255" s="55"/>
      <c r="K255" s="244" t="s">
        <v>2242</v>
      </c>
    </row>
    <row r="256" spans="1:15" x14ac:dyDescent="0.25">
      <c r="A256" s="1861"/>
      <c r="B256" s="582" t="s">
        <v>3490</v>
      </c>
      <c r="C256" s="582" t="s">
        <v>3789</v>
      </c>
      <c r="D256" s="304" t="s">
        <v>784</v>
      </c>
      <c r="E256" s="261">
        <v>1758</v>
      </c>
      <c r="F256" s="304">
        <v>41742</v>
      </c>
      <c r="G256" s="261">
        <v>1758</v>
      </c>
      <c r="H256" s="583">
        <f t="shared" si="2"/>
        <v>0</v>
      </c>
      <c r="I256" s="55"/>
      <c r="J256" s="55"/>
      <c r="K256" s="244" t="s">
        <v>1175</v>
      </c>
    </row>
    <row r="257" spans="1:15" x14ac:dyDescent="0.25">
      <c r="A257" s="1861"/>
      <c r="B257" s="582" t="s">
        <v>3491</v>
      </c>
      <c r="C257" s="582" t="s">
        <v>3789</v>
      </c>
      <c r="D257" s="304" t="s">
        <v>434</v>
      </c>
      <c r="E257" s="261">
        <v>36150.5</v>
      </c>
      <c r="F257" s="304">
        <v>41742</v>
      </c>
      <c r="G257" s="261">
        <v>36150.5</v>
      </c>
      <c r="H257" s="583">
        <f t="shared" si="2"/>
        <v>0</v>
      </c>
      <c r="I257" s="55"/>
      <c r="J257" s="55"/>
      <c r="K257" s="244" t="s">
        <v>2228</v>
      </c>
    </row>
    <row r="258" spans="1:15" x14ac:dyDescent="0.25">
      <c r="A258" s="1861"/>
      <c r="B258" s="582" t="s">
        <v>3492</v>
      </c>
      <c r="C258" s="582" t="s">
        <v>3789</v>
      </c>
      <c r="D258" s="304" t="s">
        <v>779</v>
      </c>
      <c r="E258" s="261">
        <v>341</v>
      </c>
      <c r="F258" s="304">
        <v>41742</v>
      </c>
      <c r="G258" s="261">
        <v>341</v>
      </c>
      <c r="H258" s="583">
        <f t="shared" si="2"/>
        <v>0</v>
      </c>
      <c r="I258" s="55"/>
      <c r="J258" s="55"/>
      <c r="K258" s="244" t="s">
        <v>351</v>
      </c>
    </row>
    <row r="259" spans="1:15" x14ac:dyDescent="0.25">
      <c r="A259" s="1861"/>
      <c r="B259" s="582" t="s">
        <v>3493</v>
      </c>
      <c r="C259" s="582" t="s">
        <v>3789</v>
      </c>
      <c r="D259" s="304" t="s">
        <v>775</v>
      </c>
      <c r="E259" s="261">
        <v>2618</v>
      </c>
      <c r="F259" s="304">
        <v>41742</v>
      </c>
      <c r="G259" s="261">
        <v>2618</v>
      </c>
      <c r="H259" s="583">
        <f t="shared" si="2"/>
        <v>0</v>
      </c>
      <c r="I259" s="55"/>
      <c r="J259" s="55"/>
      <c r="K259" s="244" t="s">
        <v>1175</v>
      </c>
    </row>
    <row r="260" spans="1:15" x14ac:dyDescent="0.25">
      <c r="A260" s="1861"/>
      <c r="B260" s="582" t="s">
        <v>3494</v>
      </c>
      <c r="C260" s="582" t="s">
        <v>3789</v>
      </c>
      <c r="D260" s="304" t="s">
        <v>3790</v>
      </c>
      <c r="E260" s="261">
        <v>765</v>
      </c>
      <c r="F260" s="304">
        <v>41742</v>
      </c>
      <c r="G260" s="261">
        <v>765</v>
      </c>
      <c r="H260" s="583">
        <f t="shared" si="2"/>
        <v>0</v>
      </c>
      <c r="I260" s="55"/>
      <c r="J260" s="55"/>
      <c r="K260" s="244" t="s">
        <v>351</v>
      </c>
    </row>
    <row r="261" spans="1:15" x14ac:dyDescent="0.25">
      <c r="A261" s="1861"/>
      <c r="B261" s="582" t="s">
        <v>3495</v>
      </c>
      <c r="C261" s="582" t="s">
        <v>3789</v>
      </c>
      <c r="D261" s="304" t="s">
        <v>794</v>
      </c>
      <c r="E261" s="261">
        <v>1550</v>
      </c>
      <c r="F261" s="304">
        <v>41742</v>
      </c>
      <c r="G261" s="261">
        <v>1550</v>
      </c>
      <c r="H261" s="583">
        <f t="shared" si="2"/>
        <v>0</v>
      </c>
      <c r="I261" s="55"/>
      <c r="J261" s="55"/>
      <c r="K261" s="244" t="s">
        <v>1175</v>
      </c>
    </row>
    <row r="262" spans="1:15" x14ac:dyDescent="0.25">
      <c r="A262" s="1861"/>
      <c r="B262" s="582" t="s">
        <v>3496</v>
      </c>
      <c r="C262" s="582" t="s">
        <v>3789</v>
      </c>
      <c r="D262" s="584" t="s">
        <v>70</v>
      </c>
      <c r="E262" s="585">
        <v>6201.5</v>
      </c>
      <c r="F262" s="304">
        <v>41742</v>
      </c>
      <c r="G262" s="585">
        <v>6201.5</v>
      </c>
      <c r="H262" s="583">
        <f t="shared" si="2"/>
        <v>0</v>
      </c>
      <c r="I262" s="55"/>
      <c r="J262" s="55"/>
      <c r="K262" s="244" t="s">
        <v>1175</v>
      </c>
    </row>
    <row r="263" spans="1:15" x14ac:dyDescent="0.25">
      <c r="A263" s="1861"/>
      <c r="B263" s="582" t="s">
        <v>3497</v>
      </c>
      <c r="C263" s="582" t="s">
        <v>3789</v>
      </c>
      <c r="D263" s="304" t="s">
        <v>3793</v>
      </c>
      <c r="E263" s="261">
        <v>240</v>
      </c>
      <c r="F263" s="304">
        <v>41742</v>
      </c>
      <c r="G263" s="261">
        <v>240</v>
      </c>
      <c r="H263" s="583">
        <f t="shared" si="2"/>
        <v>0</v>
      </c>
      <c r="I263" s="55"/>
      <c r="J263" s="55"/>
      <c r="K263" s="244" t="s">
        <v>351</v>
      </c>
    </row>
    <row r="264" spans="1:15" x14ac:dyDescent="0.25">
      <c r="A264" s="1861"/>
      <c r="B264" s="582" t="s">
        <v>3498</v>
      </c>
      <c r="C264" s="582" t="s">
        <v>3789</v>
      </c>
      <c r="D264" s="304" t="s">
        <v>3791</v>
      </c>
      <c r="E264" s="261">
        <v>966.5</v>
      </c>
      <c r="F264" s="304">
        <v>41742</v>
      </c>
      <c r="G264" s="261">
        <v>966.5</v>
      </c>
      <c r="H264" s="583">
        <f t="shared" si="2"/>
        <v>0</v>
      </c>
      <c r="I264" s="55"/>
      <c r="J264" s="55"/>
      <c r="K264" s="244" t="s">
        <v>1175</v>
      </c>
    </row>
    <row r="265" spans="1:15" x14ac:dyDescent="0.25">
      <c r="A265" s="1861"/>
      <c r="B265" s="582" t="s">
        <v>3499</v>
      </c>
      <c r="C265" s="582" t="s">
        <v>3789</v>
      </c>
      <c r="D265" s="304" t="s">
        <v>3800</v>
      </c>
      <c r="E265" s="261">
        <v>4453</v>
      </c>
      <c r="F265" s="304">
        <v>41742</v>
      </c>
      <c r="G265" s="261">
        <v>4453</v>
      </c>
      <c r="H265" s="583">
        <f t="shared" si="2"/>
        <v>0</v>
      </c>
      <c r="I265" s="55"/>
      <c r="J265" s="55"/>
      <c r="K265" s="244" t="s">
        <v>351</v>
      </c>
      <c r="L265" s="390"/>
      <c r="M265" s="390"/>
      <c r="N265" s="390"/>
      <c r="O265" s="390"/>
    </row>
    <row r="266" spans="1:15" x14ac:dyDescent="0.25">
      <c r="A266" s="1861">
        <v>41743</v>
      </c>
      <c r="B266" s="582" t="s">
        <v>3500</v>
      </c>
      <c r="C266" s="582" t="s">
        <v>3789</v>
      </c>
      <c r="D266" s="304" t="s">
        <v>775</v>
      </c>
      <c r="E266" s="261">
        <v>8448</v>
      </c>
      <c r="F266" s="304">
        <v>41743</v>
      </c>
      <c r="G266" s="261">
        <v>8448</v>
      </c>
      <c r="H266" s="583">
        <f t="shared" si="2"/>
        <v>0</v>
      </c>
      <c r="I266" s="55"/>
      <c r="J266" s="55"/>
      <c r="K266" s="244" t="s">
        <v>1175</v>
      </c>
    </row>
    <row r="267" spans="1:15" x14ac:dyDescent="0.25">
      <c r="A267" s="1861"/>
      <c r="B267" s="582" t="s">
        <v>3501</v>
      </c>
      <c r="C267" s="582" t="s">
        <v>3789</v>
      </c>
      <c r="D267" s="304" t="s">
        <v>2091</v>
      </c>
      <c r="E267" s="261">
        <v>13361.5</v>
      </c>
      <c r="F267" s="2028" t="s">
        <v>3804</v>
      </c>
      <c r="G267" s="261">
        <v>13361.5</v>
      </c>
      <c r="H267" s="583">
        <f t="shared" si="2"/>
        <v>0</v>
      </c>
      <c r="I267" s="55"/>
      <c r="J267" s="55"/>
      <c r="K267" s="244" t="s">
        <v>2724</v>
      </c>
    </row>
    <row r="268" spans="1:15" x14ac:dyDescent="0.25">
      <c r="A268" s="1861"/>
      <c r="B268" s="582" t="s">
        <v>3502</v>
      </c>
      <c r="C268" s="582" t="s">
        <v>3789</v>
      </c>
      <c r="D268" s="304" t="s">
        <v>45</v>
      </c>
      <c r="E268" s="261">
        <v>2867</v>
      </c>
      <c r="F268" s="304">
        <v>41743</v>
      </c>
      <c r="G268" s="261">
        <v>2867</v>
      </c>
      <c r="H268" s="583">
        <f t="shared" si="2"/>
        <v>0</v>
      </c>
      <c r="I268" s="55"/>
      <c r="J268" s="55"/>
      <c r="K268" s="244" t="s">
        <v>1175</v>
      </c>
    </row>
    <row r="269" spans="1:15" x14ac:dyDescent="0.25">
      <c r="A269" s="1861"/>
      <c r="B269" s="582" t="s">
        <v>3503</v>
      </c>
      <c r="C269" s="582" t="s">
        <v>3789</v>
      </c>
      <c r="D269" s="304" t="s">
        <v>782</v>
      </c>
      <c r="E269" s="261">
        <v>1960</v>
      </c>
      <c r="F269" s="304">
        <v>41743</v>
      </c>
      <c r="G269" s="261">
        <v>1960</v>
      </c>
      <c r="H269" s="583">
        <f t="shared" si="2"/>
        <v>0</v>
      </c>
      <c r="I269" s="55"/>
      <c r="J269" s="55"/>
      <c r="K269" s="244" t="s">
        <v>1175</v>
      </c>
    </row>
    <row r="270" spans="1:15" x14ac:dyDescent="0.25">
      <c r="A270" s="1861"/>
      <c r="B270" s="582" t="s">
        <v>804</v>
      </c>
      <c r="C270" s="582" t="s">
        <v>3789</v>
      </c>
      <c r="D270" s="304" t="s">
        <v>3792</v>
      </c>
      <c r="E270" s="261">
        <v>5167.5</v>
      </c>
      <c r="F270" s="304">
        <v>41743</v>
      </c>
      <c r="G270" s="261">
        <v>5167.5</v>
      </c>
      <c r="H270" s="583">
        <f t="shared" si="2"/>
        <v>0</v>
      </c>
      <c r="I270" s="55"/>
      <c r="J270" s="55"/>
      <c r="K270" s="244" t="s">
        <v>2137</v>
      </c>
    </row>
    <row r="271" spans="1:15" x14ac:dyDescent="0.25">
      <c r="A271" s="1861"/>
      <c r="B271" s="582" t="s">
        <v>2240</v>
      </c>
      <c r="C271" s="582" t="s">
        <v>3789</v>
      </c>
      <c r="D271" s="304" t="s">
        <v>673</v>
      </c>
      <c r="E271" s="261">
        <v>7614</v>
      </c>
      <c r="F271" s="304">
        <v>41743</v>
      </c>
      <c r="G271" s="261">
        <v>7614</v>
      </c>
      <c r="H271" s="583">
        <f t="shared" si="2"/>
        <v>0</v>
      </c>
      <c r="I271" s="55"/>
      <c r="J271" s="55"/>
      <c r="K271" s="244" t="s">
        <v>2242</v>
      </c>
    </row>
    <row r="272" spans="1:15" x14ac:dyDescent="0.25">
      <c r="A272" s="1861"/>
      <c r="B272" s="582" t="s">
        <v>3504</v>
      </c>
      <c r="C272" s="582" t="s">
        <v>3789</v>
      </c>
      <c r="D272" s="304" t="s">
        <v>2124</v>
      </c>
      <c r="E272" s="261">
        <v>1830</v>
      </c>
      <c r="F272" s="304">
        <v>41757</v>
      </c>
      <c r="G272" s="261">
        <v>1830</v>
      </c>
      <c r="H272" s="583">
        <f t="shared" si="2"/>
        <v>0</v>
      </c>
      <c r="I272" s="55"/>
      <c r="J272" s="55"/>
      <c r="K272" s="244" t="s">
        <v>1175</v>
      </c>
      <c r="L272" s="286"/>
      <c r="M272" s="286"/>
      <c r="N272" s="286"/>
      <c r="O272" s="286"/>
    </row>
    <row r="273" spans="1:15" x14ac:dyDescent="0.25">
      <c r="A273" s="1861"/>
      <c r="B273" s="582" t="s">
        <v>3505</v>
      </c>
      <c r="C273" s="582" t="s">
        <v>3789</v>
      </c>
      <c r="D273" s="304" t="s">
        <v>2382</v>
      </c>
      <c r="E273" s="261">
        <v>542</v>
      </c>
      <c r="F273" s="304">
        <v>41744</v>
      </c>
      <c r="G273" s="261">
        <v>542</v>
      </c>
      <c r="H273" s="583">
        <f t="shared" si="2"/>
        <v>0</v>
      </c>
      <c r="I273" s="55"/>
      <c r="J273" s="55"/>
      <c r="K273" s="244" t="s">
        <v>351</v>
      </c>
      <c r="L273" s="286"/>
      <c r="M273" s="286"/>
      <c r="N273" s="286"/>
      <c r="O273" s="286"/>
    </row>
    <row r="274" spans="1:15" x14ac:dyDescent="0.25">
      <c r="A274" s="1861"/>
      <c r="B274" s="582" t="s">
        <v>3506</v>
      </c>
      <c r="C274" s="582" t="s">
        <v>3789</v>
      </c>
      <c r="D274" s="304" t="s">
        <v>796</v>
      </c>
      <c r="E274" s="261">
        <v>415</v>
      </c>
      <c r="F274" s="345">
        <v>41743</v>
      </c>
      <c r="G274" s="261">
        <v>415</v>
      </c>
      <c r="H274" s="583">
        <f t="shared" si="2"/>
        <v>0</v>
      </c>
      <c r="I274" s="55"/>
      <c r="J274" s="55"/>
      <c r="K274" s="244" t="s">
        <v>1175</v>
      </c>
      <c r="L274" s="286"/>
      <c r="M274" s="286"/>
      <c r="N274" s="286"/>
      <c r="O274" s="286"/>
    </row>
    <row r="275" spans="1:15" x14ac:dyDescent="0.25">
      <c r="A275" s="1861"/>
      <c r="B275" s="582" t="s">
        <v>3507</v>
      </c>
      <c r="C275" s="582" t="s">
        <v>3789</v>
      </c>
      <c r="D275" s="304" t="s">
        <v>3790</v>
      </c>
      <c r="E275" s="261">
        <v>822</v>
      </c>
      <c r="F275" s="304">
        <v>41743</v>
      </c>
      <c r="G275" s="261">
        <v>822</v>
      </c>
      <c r="H275" s="583">
        <f t="shared" si="2"/>
        <v>0</v>
      </c>
      <c r="I275" s="55"/>
      <c r="J275" s="55"/>
      <c r="K275" s="244" t="s">
        <v>1175</v>
      </c>
      <c r="L275" s="286"/>
      <c r="M275" s="286"/>
      <c r="N275" s="286"/>
      <c r="O275" s="286"/>
    </row>
    <row r="276" spans="1:15" x14ac:dyDescent="0.25">
      <c r="A276" s="1861"/>
      <c r="B276" s="582" t="s">
        <v>3508</v>
      </c>
      <c r="C276" s="582" t="s">
        <v>3789</v>
      </c>
      <c r="D276" s="304" t="s">
        <v>779</v>
      </c>
      <c r="E276" s="261">
        <v>352</v>
      </c>
      <c r="F276" s="304">
        <v>41743</v>
      </c>
      <c r="G276" s="261">
        <v>352</v>
      </c>
      <c r="H276" s="583">
        <f t="shared" si="2"/>
        <v>0</v>
      </c>
      <c r="I276" s="55"/>
      <c r="J276" s="55"/>
      <c r="K276" s="244" t="s">
        <v>1175</v>
      </c>
      <c r="L276" s="286"/>
      <c r="M276" s="286"/>
      <c r="N276" s="286"/>
      <c r="O276" s="286"/>
    </row>
    <row r="277" spans="1:15" x14ac:dyDescent="0.25">
      <c r="A277" s="1861"/>
      <c r="B277" s="582" t="s">
        <v>3509</v>
      </c>
      <c r="C277" s="582" t="s">
        <v>3789</v>
      </c>
      <c r="D277" s="304" t="s">
        <v>1729</v>
      </c>
      <c r="E277" s="261">
        <v>3929</v>
      </c>
      <c r="F277" s="304">
        <v>41743</v>
      </c>
      <c r="G277" s="261">
        <v>3929</v>
      </c>
      <c r="H277" s="583">
        <f t="shared" si="2"/>
        <v>0</v>
      </c>
      <c r="I277" s="55"/>
      <c r="J277" s="55"/>
      <c r="K277" s="244" t="s">
        <v>1175</v>
      </c>
      <c r="L277" s="286"/>
      <c r="M277" s="286"/>
      <c r="N277" s="286"/>
      <c r="O277" s="286"/>
    </row>
    <row r="278" spans="1:15" x14ac:dyDescent="0.25">
      <c r="A278" s="1861"/>
      <c r="B278" s="582" t="s">
        <v>3510</v>
      </c>
      <c r="C278" s="582" t="s">
        <v>3789</v>
      </c>
      <c r="D278" s="304" t="s">
        <v>3800</v>
      </c>
      <c r="E278" s="261">
        <v>708</v>
      </c>
      <c r="F278" s="304">
        <v>41744</v>
      </c>
      <c r="G278" s="261">
        <v>708</v>
      </c>
      <c r="H278" s="583">
        <f t="shared" si="2"/>
        <v>0</v>
      </c>
      <c r="I278" s="55"/>
      <c r="J278" s="55"/>
      <c r="K278" s="244" t="s">
        <v>1175</v>
      </c>
      <c r="L278" s="286"/>
      <c r="M278" s="286"/>
      <c r="N278" s="286"/>
      <c r="O278" s="286"/>
    </row>
    <row r="279" spans="1:15" x14ac:dyDescent="0.25">
      <c r="A279" s="1861"/>
      <c r="B279" s="582" t="s">
        <v>3511</v>
      </c>
      <c r="C279" s="582" t="s">
        <v>3789</v>
      </c>
      <c r="D279" s="304" t="s">
        <v>70</v>
      </c>
      <c r="E279" s="261">
        <v>5433.5</v>
      </c>
      <c r="F279" s="304">
        <v>41743</v>
      </c>
      <c r="G279" s="261">
        <v>5433.5</v>
      </c>
      <c r="H279" s="583">
        <f t="shared" si="2"/>
        <v>0</v>
      </c>
      <c r="I279" s="55"/>
      <c r="J279" s="55"/>
      <c r="K279" s="244" t="s">
        <v>1175</v>
      </c>
      <c r="L279" s="286"/>
      <c r="M279" s="286"/>
      <c r="N279" s="286"/>
      <c r="O279" s="286"/>
    </row>
    <row r="280" spans="1:15" x14ac:dyDescent="0.25">
      <c r="A280" s="1861"/>
      <c r="B280" s="582" t="s">
        <v>3512</v>
      </c>
      <c r="C280" s="582" t="s">
        <v>3789</v>
      </c>
      <c r="D280" s="304" t="s">
        <v>434</v>
      </c>
      <c r="E280" s="261">
        <v>1221</v>
      </c>
      <c r="F280" s="304">
        <v>41743</v>
      </c>
      <c r="G280" s="261">
        <v>1221</v>
      </c>
      <c r="H280" s="583">
        <f t="shared" si="2"/>
        <v>0</v>
      </c>
      <c r="I280" s="55"/>
      <c r="J280" s="55"/>
      <c r="K280" s="244" t="s">
        <v>600</v>
      </c>
      <c r="L280" s="286"/>
      <c r="M280" s="286"/>
      <c r="N280" s="286"/>
      <c r="O280" s="286"/>
    </row>
    <row r="281" spans="1:15" x14ac:dyDescent="0.25">
      <c r="A281" s="1861"/>
      <c r="B281" s="582" t="s">
        <v>3513</v>
      </c>
      <c r="C281" s="582" t="s">
        <v>3789</v>
      </c>
      <c r="D281" s="304" t="s">
        <v>862</v>
      </c>
      <c r="E281" s="261">
        <v>4931.8</v>
      </c>
      <c r="F281" s="304">
        <v>41743</v>
      </c>
      <c r="G281" s="261">
        <v>4931</v>
      </c>
      <c r="H281" s="583">
        <f t="shared" si="2"/>
        <v>0.8000000000001819</v>
      </c>
      <c r="I281" s="55"/>
      <c r="J281" s="55"/>
      <c r="K281" s="244" t="s">
        <v>2724</v>
      </c>
      <c r="L281" s="286"/>
      <c r="M281" s="286"/>
      <c r="N281" s="286"/>
      <c r="O281" s="286"/>
    </row>
    <row r="282" spans="1:15" x14ac:dyDescent="0.25">
      <c r="A282" s="1861">
        <v>41744</v>
      </c>
      <c r="B282" s="582" t="s">
        <v>3525</v>
      </c>
      <c r="C282" s="582" t="s">
        <v>3789</v>
      </c>
      <c r="D282" s="304" t="s">
        <v>617</v>
      </c>
      <c r="E282" s="261">
        <v>4205</v>
      </c>
      <c r="F282" s="304">
        <v>41745</v>
      </c>
      <c r="G282" s="261">
        <v>4205</v>
      </c>
      <c r="H282" s="583">
        <f t="shared" si="2"/>
        <v>0</v>
      </c>
      <c r="I282" s="55"/>
      <c r="J282" s="55"/>
      <c r="K282" s="244" t="s">
        <v>2724</v>
      </c>
      <c r="L282" s="286"/>
      <c r="M282" s="286"/>
      <c r="N282" s="286"/>
      <c r="O282" s="286"/>
    </row>
    <row r="283" spans="1:15" x14ac:dyDescent="0.25">
      <c r="A283" s="1861"/>
      <c r="B283" s="582" t="s">
        <v>3526</v>
      </c>
      <c r="C283" s="582" t="s">
        <v>3789</v>
      </c>
      <c r="D283" s="304" t="s">
        <v>2091</v>
      </c>
      <c r="E283" s="261">
        <v>7832</v>
      </c>
      <c r="F283" s="304">
        <v>41744</v>
      </c>
      <c r="G283" s="261">
        <v>7832</v>
      </c>
      <c r="H283" s="583">
        <f t="shared" si="2"/>
        <v>0</v>
      </c>
      <c r="I283" s="55"/>
      <c r="J283" s="55"/>
      <c r="K283" s="244" t="s">
        <v>351</v>
      </c>
      <c r="L283" s="286"/>
      <c r="M283" s="286"/>
      <c r="N283" s="286"/>
      <c r="O283" s="286"/>
    </row>
    <row r="284" spans="1:15" x14ac:dyDescent="0.25">
      <c r="A284" s="1861"/>
      <c r="B284" s="582" t="s">
        <v>3527</v>
      </c>
      <c r="C284" s="582" t="s">
        <v>3789</v>
      </c>
      <c r="D284" s="304" t="s">
        <v>2382</v>
      </c>
      <c r="E284" s="261">
        <v>390</v>
      </c>
      <c r="F284" s="304">
        <v>41745</v>
      </c>
      <c r="G284" s="261">
        <v>390</v>
      </c>
      <c r="H284" s="583">
        <f t="shared" si="2"/>
        <v>0</v>
      </c>
      <c r="I284" s="55"/>
      <c r="J284" s="55"/>
      <c r="K284" s="244" t="s">
        <v>351</v>
      </c>
      <c r="L284" s="286"/>
      <c r="M284" s="286"/>
      <c r="N284" s="286"/>
      <c r="O284" s="286"/>
    </row>
    <row r="285" spans="1:15" x14ac:dyDescent="0.25">
      <c r="A285" s="1861"/>
      <c r="B285" s="582" t="s">
        <v>3528</v>
      </c>
      <c r="C285" s="582" t="s">
        <v>3789</v>
      </c>
      <c r="D285" s="304" t="s">
        <v>3796</v>
      </c>
      <c r="E285" s="261">
        <v>1720</v>
      </c>
      <c r="F285" s="304">
        <v>41744</v>
      </c>
      <c r="G285" s="261">
        <v>1720</v>
      </c>
      <c r="H285" s="583">
        <f t="shared" si="2"/>
        <v>0</v>
      </c>
      <c r="I285" s="55"/>
      <c r="J285" s="55"/>
      <c r="K285" s="244" t="s">
        <v>351</v>
      </c>
      <c r="L285" s="286"/>
      <c r="M285" s="286"/>
      <c r="N285" s="286"/>
      <c r="O285" s="286"/>
    </row>
    <row r="286" spans="1:15" x14ac:dyDescent="0.25">
      <c r="A286" s="1861"/>
      <c r="B286" s="582" t="s">
        <v>3529</v>
      </c>
      <c r="C286" s="582" t="s">
        <v>3789</v>
      </c>
      <c r="D286" s="304" t="s">
        <v>783</v>
      </c>
      <c r="E286" s="261">
        <v>16119</v>
      </c>
      <c r="F286" s="304">
        <v>41755</v>
      </c>
      <c r="G286" s="261">
        <v>16119</v>
      </c>
      <c r="H286" s="583">
        <f t="shared" si="2"/>
        <v>0</v>
      </c>
      <c r="I286" s="55"/>
      <c r="J286" s="55"/>
      <c r="K286" s="244" t="s">
        <v>775</v>
      </c>
      <c r="L286" s="350"/>
      <c r="M286" s="286"/>
      <c r="N286" s="286"/>
      <c r="O286" s="286"/>
    </row>
    <row r="287" spans="1:15" x14ac:dyDescent="0.25">
      <c r="A287" s="1861"/>
      <c r="B287" s="582" t="s">
        <v>3530</v>
      </c>
      <c r="C287" s="582" t="s">
        <v>3789</v>
      </c>
      <c r="D287" s="304" t="s">
        <v>2124</v>
      </c>
      <c r="E287" s="261">
        <v>1830</v>
      </c>
      <c r="F287" s="304">
        <v>41757</v>
      </c>
      <c r="G287" s="261">
        <v>1830</v>
      </c>
      <c r="H287" s="583">
        <f t="shared" si="2"/>
        <v>0</v>
      </c>
      <c r="I287" s="55"/>
      <c r="J287" s="55"/>
      <c r="K287" s="244" t="s">
        <v>351</v>
      </c>
      <c r="L287" s="286"/>
      <c r="M287" s="286"/>
      <c r="N287" s="286"/>
      <c r="O287" s="286"/>
    </row>
    <row r="288" spans="1:15" x14ac:dyDescent="0.25">
      <c r="A288" s="1861"/>
      <c r="B288" s="582" t="s">
        <v>3531</v>
      </c>
      <c r="C288" s="582" t="s">
        <v>3789</v>
      </c>
      <c r="D288" s="304" t="s">
        <v>775</v>
      </c>
      <c r="E288" s="261">
        <v>3919.5</v>
      </c>
      <c r="F288" s="304">
        <v>41744</v>
      </c>
      <c r="G288" s="261">
        <v>3919.5</v>
      </c>
      <c r="H288" s="583">
        <f t="shared" si="2"/>
        <v>0</v>
      </c>
      <c r="I288" s="55"/>
      <c r="J288" s="55"/>
      <c r="K288" s="244" t="s">
        <v>351</v>
      </c>
      <c r="L288" s="286"/>
      <c r="M288" s="286"/>
      <c r="N288" s="286"/>
      <c r="O288" s="286"/>
    </row>
    <row r="289" spans="1:15" x14ac:dyDescent="0.25">
      <c r="A289" s="1861"/>
      <c r="B289" s="582" t="s">
        <v>3532</v>
      </c>
      <c r="C289" s="582" t="s">
        <v>3789</v>
      </c>
      <c r="D289" s="304" t="s">
        <v>434</v>
      </c>
      <c r="E289" s="261">
        <v>31315.5</v>
      </c>
      <c r="F289" s="304">
        <v>41745</v>
      </c>
      <c r="G289" s="261">
        <v>31315.5</v>
      </c>
      <c r="H289" s="583">
        <f t="shared" si="2"/>
        <v>0</v>
      </c>
      <c r="I289" s="55"/>
      <c r="J289" s="55"/>
      <c r="K289" s="244" t="s">
        <v>2227</v>
      </c>
      <c r="L289" s="286"/>
      <c r="M289" s="286"/>
      <c r="N289" s="286"/>
      <c r="O289" s="286"/>
    </row>
    <row r="290" spans="1:15" x14ac:dyDescent="0.25">
      <c r="A290" s="1861"/>
      <c r="B290" s="582" t="s">
        <v>3533</v>
      </c>
      <c r="C290" s="582" t="s">
        <v>3789</v>
      </c>
      <c r="D290" s="304" t="s">
        <v>673</v>
      </c>
      <c r="E290" s="261">
        <v>8225</v>
      </c>
      <c r="F290" s="304">
        <v>41744</v>
      </c>
      <c r="G290" s="261">
        <v>8225</v>
      </c>
      <c r="H290" s="583">
        <f t="shared" si="2"/>
        <v>0</v>
      </c>
      <c r="I290" s="55"/>
      <c r="J290" s="55"/>
      <c r="K290" s="244" t="s">
        <v>2242</v>
      </c>
      <c r="L290" s="286"/>
      <c r="M290" s="286"/>
      <c r="N290" s="286"/>
      <c r="O290" s="286"/>
    </row>
    <row r="291" spans="1:15" x14ac:dyDescent="0.25">
      <c r="A291" s="1861"/>
      <c r="B291" s="582" t="s">
        <v>3534</v>
      </c>
      <c r="C291" s="582" t="s">
        <v>3789</v>
      </c>
      <c r="D291" s="304" t="s">
        <v>782</v>
      </c>
      <c r="E291" s="261">
        <v>1960</v>
      </c>
      <c r="F291" s="304">
        <v>41744</v>
      </c>
      <c r="G291" s="261">
        <v>1960</v>
      </c>
      <c r="H291" s="583">
        <f t="shared" si="2"/>
        <v>0</v>
      </c>
      <c r="I291" s="55"/>
      <c r="J291" s="55"/>
      <c r="K291" s="244" t="s">
        <v>351</v>
      </c>
      <c r="L291" s="286"/>
      <c r="M291" s="286"/>
      <c r="N291" s="286"/>
      <c r="O291" s="286"/>
    </row>
    <row r="292" spans="1:15" x14ac:dyDescent="0.25">
      <c r="A292" s="1861"/>
      <c r="B292" s="582" t="s">
        <v>3535</v>
      </c>
      <c r="C292" s="582" t="s">
        <v>3789</v>
      </c>
      <c r="D292" s="304" t="s">
        <v>3</v>
      </c>
      <c r="E292" s="261">
        <v>670</v>
      </c>
      <c r="F292" s="304">
        <v>41744</v>
      </c>
      <c r="G292" s="261">
        <v>670</v>
      </c>
      <c r="H292" s="583">
        <f t="shared" si="2"/>
        <v>0</v>
      </c>
      <c r="I292" s="55"/>
      <c r="J292" s="55"/>
      <c r="K292" s="244" t="s">
        <v>2724</v>
      </c>
      <c r="L292" s="286"/>
      <c r="M292" s="286"/>
      <c r="N292" s="286"/>
      <c r="O292" s="286"/>
    </row>
    <row r="293" spans="1:15" x14ac:dyDescent="0.25">
      <c r="A293" s="1861"/>
      <c r="B293" s="582" t="s">
        <v>3536</v>
      </c>
      <c r="C293" s="582" t="s">
        <v>3789</v>
      </c>
      <c r="D293" s="304" t="s">
        <v>3740</v>
      </c>
      <c r="E293" s="261">
        <v>474</v>
      </c>
      <c r="F293" s="429">
        <v>41744</v>
      </c>
      <c r="G293" s="261">
        <v>474</v>
      </c>
      <c r="H293" s="583">
        <f t="shared" si="2"/>
        <v>0</v>
      </c>
      <c r="I293" s="55"/>
      <c r="J293" s="55"/>
      <c r="K293" s="244" t="s">
        <v>351</v>
      </c>
      <c r="L293" s="350"/>
      <c r="M293" s="350"/>
      <c r="N293" s="286"/>
      <c r="O293" s="286"/>
    </row>
    <row r="294" spans="1:15" x14ac:dyDescent="0.25">
      <c r="A294" s="1861"/>
      <c r="B294" s="582" t="s">
        <v>3537</v>
      </c>
      <c r="C294" s="582" t="s">
        <v>3789</v>
      </c>
      <c r="D294" s="584" t="s">
        <v>3790</v>
      </c>
      <c r="E294" s="585">
        <v>650.5</v>
      </c>
      <c r="F294" s="304">
        <v>41744</v>
      </c>
      <c r="G294" s="585">
        <v>650.5</v>
      </c>
      <c r="H294" s="583">
        <f t="shared" si="2"/>
        <v>0</v>
      </c>
      <c r="I294" s="55"/>
      <c r="J294" s="55"/>
      <c r="K294" s="244" t="s">
        <v>351</v>
      </c>
      <c r="L294" s="286"/>
      <c r="M294" s="286"/>
      <c r="N294" s="286"/>
      <c r="O294" s="286"/>
    </row>
    <row r="295" spans="1:15" x14ac:dyDescent="0.25">
      <c r="A295" s="1861"/>
      <c r="B295" s="582" t="s">
        <v>3538</v>
      </c>
      <c r="C295" s="582" t="s">
        <v>3789</v>
      </c>
      <c r="D295" s="304" t="s">
        <v>377</v>
      </c>
      <c r="E295" s="261">
        <v>7050</v>
      </c>
      <c r="F295" s="304">
        <v>41746</v>
      </c>
      <c r="G295" s="261">
        <v>7050</v>
      </c>
      <c r="H295" s="583">
        <f t="shared" si="2"/>
        <v>0</v>
      </c>
      <c r="I295" s="55"/>
      <c r="J295" s="55"/>
      <c r="K295" s="244" t="s">
        <v>2724</v>
      </c>
      <c r="L295" s="286"/>
      <c r="M295" s="286"/>
      <c r="N295" s="286"/>
      <c r="O295" s="286"/>
    </row>
    <row r="296" spans="1:15" x14ac:dyDescent="0.25">
      <c r="A296" s="1861"/>
      <c r="B296" s="582" t="s">
        <v>3539</v>
      </c>
      <c r="C296" s="582" t="s">
        <v>3789</v>
      </c>
      <c r="D296" s="584" t="s">
        <v>862</v>
      </c>
      <c r="E296" s="585">
        <v>2224</v>
      </c>
      <c r="F296" s="304">
        <v>41744</v>
      </c>
      <c r="G296" s="585">
        <v>2224</v>
      </c>
      <c r="H296" s="583">
        <f t="shared" si="2"/>
        <v>0</v>
      </c>
      <c r="I296" s="55"/>
      <c r="J296" s="55"/>
      <c r="K296" s="244" t="s">
        <v>2724</v>
      </c>
      <c r="L296" s="286"/>
      <c r="M296" s="286"/>
      <c r="N296" s="286"/>
      <c r="O296" s="286"/>
    </row>
    <row r="297" spans="1:15" x14ac:dyDescent="0.25">
      <c r="A297" s="1861"/>
      <c r="B297" s="582" t="s">
        <v>3540</v>
      </c>
      <c r="C297" s="582" t="s">
        <v>3789</v>
      </c>
      <c r="D297" s="304" t="s">
        <v>794</v>
      </c>
      <c r="E297" s="261">
        <v>1240</v>
      </c>
      <c r="F297" s="304">
        <v>41744</v>
      </c>
      <c r="G297" s="261">
        <v>1240</v>
      </c>
      <c r="H297" s="583">
        <f t="shared" si="2"/>
        <v>0</v>
      </c>
      <c r="I297" s="55"/>
      <c r="J297" s="55"/>
      <c r="K297" s="244" t="s">
        <v>351</v>
      </c>
      <c r="L297" s="286"/>
      <c r="M297" s="286"/>
      <c r="N297" s="286"/>
      <c r="O297" s="286"/>
    </row>
    <row r="298" spans="1:15" x14ac:dyDescent="0.25">
      <c r="A298" s="1861"/>
      <c r="B298" s="582" t="s">
        <v>805</v>
      </c>
      <c r="C298" s="582" t="s">
        <v>3789</v>
      </c>
      <c r="D298" s="304" t="s">
        <v>3800</v>
      </c>
      <c r="E298" s="261">
        <v>1081</v>
      </c>
      <c r="F298" s="304">
        <v>41744</v>
      </c>
      <c r="G298" s="261">
        <v>1081</v>
      </c>
      <c r="H298" s="583">
        <f t="shared" si="2"/>
        <v>0</v>
      </c>
      <c r="I298" s="55"/>
      <c r="J298" s="55"/>
      <c r="K298" s="244" t="s">
        <v>351</v>
      </c>
      <c r="L298" s="286"/>
      <c r="M298" s="286"/>
      <c r="N298" s="286"/>
      <c r="O298" s="286"/>
    </row>
    <row r="299" spans="1:15" x14ac:dyDescent="0.25">
      <c r="A299" s="1861"/>
      <c r="B299" s="582" t="s">
        <v>3541</v>
      </c>
      <c r="C299" s="582" t="s">
        <v>3789</v>
      </c>
      <c r="D299" s="584" t="s">
        <v>70</v>
      </c>
      <c r="E299" s="585">
        <v>3679</v>
      </c>
      <c r="F299" s="304">
        <v>41744</v>
      </c>
      <c r="G299" s="585">
        <v>3679</v>
      </c>
      <c r="H299" s="583">
        <f t="shared" si="2"/>
        <v>0</v>
      </c>
      <c r="I299" s="55"/>
      <c r="J299" s="55"/>
      <c r="K299" s="244" t="s">
        <v>351</v>
      </c>
      <c r="L299" s="286"/>
      <c r="M299" s="286"/>
      <c r="N299" s="286"/>
      <c r="O299" s="286"/>
    </row>
    <row r="300" spans="1:15" x14ac:dyDescent="0.25">
      <c r="A300" s="1861"/>
      <c r="B300" s="582" t="s">
        <v>3542</v>
      </c>
      <c r="C300" s="582" t="s">
        <v>3789</v>
      </c>
      <c r="D300" s="584" t="s">
        <v>3798</v>
      </c>
      <c r="E300" s="585">
        <v>2423.5</v>
      </c>
      <c r="F300" s="304">
        <v>41750</v>
      </c>
      <c r="G300" s="585">
        <v>2423.5</v>
      </c>
      <c r="H300" s="583">
        <f t="shared" si="2"/>
        <v>0</v>
      </c>
      <c r="I300" s="55"/>
      <c r="J300" s="55"/>
      <c r="K300" s="244" t="s">
        <v>351</v>
      </c>
      <c r="L300" s="286"/>
      <c r="M300" s="286"/>
      <c r="N300" s="286"/>
      <c r="O300" s="286"/>
    </row>
    <row r="301" spans="1:15" x14ac:dyDescent="0.25">
      <c r="A301" s="1861">
        <v>41745</v>
      </c>
      <c r="B301" s="582" t="s">
        <v>3543</v>
      </c>
      <c r="C301" s="582" t="s">
        <v>3789</v>
      </c>
      <c r="D301" s="304" t="s">
        <v>2382</v>
      </c>
      <c r="E301" s="261">
        <v>540</v>
      </c>
      <c r="F301" s="304">
        <v>41745</v>
      </c>
      <c r="G301" s="261">
        <v>540</v>
      </c>
      <c r="H301" s="583">
        <f t="shared" si="2"/>
        <v>0</v>
      </c>
      <c r="I301" s="55"/>
      <c r="J301" s="55"/>
      <c r="K301" s="244" t="s">
        <v>351</v>
      </c>
      <c r="L301" s="286"/>
      <c r="M301" s="286"/>
      <c r="N301" s="286"/>
      <c r="O301" s="286"/>
    </row>
    <row r="302" spans="1:15" x14ac:dyDescent="0.25">
      <c r="A302" s="1861"/>
      <c r="B302" s="582" t="s">
        <v>3544</v>
      </c>
      <c r="C302" s="582" t="s">
        <v>3789</v>
      </c>
      <c r="D302" s="304" t="s">
        <v>2091</v>
      </c>
      <c r="E302" s="261">
        <v>6996.5</v>
      </c>
      <c r="F302" s="304">
        <v>41745</v>
      </c>
      <c r="G302" s="261">
        <v>6996.5</v>
      </c>
      <c r="H302" s="583">
        <f t="shared" si="2"/>
        <v>0</v>
      </c>
      <c r="I302" s="55"/>
      <c r="J302" s="55"/>
      <c r="K302" s="244" t="s">
        <v>351</v>
      </c>
      <c r="L302" s="350"/>
      <c r="M302" s="286"/>
      <c r="N302" s="286"/>
      <c r="O302" s="286"/>
    </row>
    <row r="303" spans="1:15" x14ac:dyDescent="0.25">
      <c r="A303" s="1861"/>
      <c r="B303" s="582" t="s">
        <v>3545</v>
      </c>
      <c r="C303" s="582" t="s">
        <v>3789</v>
      </c>
      <c r="D303" s="304" t="s">
        <v>871</v>
      </c>
      <c r="E303" s="261">
        <v>213</v>
      </c>
      <c r="F303" s="304">
        <v>41749</v>
      </c>
      <c r="G303" s="261">
        <v>213</v>
      </c>
      <c r="H303" s="583">
        <f t="shared" si="2"/>
        <v>0</v>
      </c>
      <c r="I303" s="55"/>
      <c r="J303" s="55"/>
      <c r="K303" s="244" t="s">
        <v>351</v>
      </c>
      <c r="L303" s="286"/>
      <c r="M303" s="286"/>
      <c r="N303" s="286"/>
      <c r="O303" s="286"/>
    </row>
    <row r="304" spans="1:15" x14ac:dyDescent="0.25">
      <c r="A304" s="1861"/>
      <c r="B304" s="582" t="s">
        <v>3546</v>
      </c>
      <c r="C304" s="582" t="s">
        <v>3789</v>
      </c>
      <c r="D304" s="304" t="s">
        <v>783</v>
      </c>
      <c r="E304" s="261">
        <v>14790.5</v>
      </c>
      <c r="F304" s="304">
        <v>41755</v>
      </c>
      <c r="G304" s="261">
        <v>14790.5</v>
      </c>
      <c r="H304" s="583">
        <f t="shared" si="2"/>
        <v>0</v>
      </c>
      <c r="I304" s="55"/>
      <c r="J304" s="55"/>
      <c r="K304" s="244" t="s">
        <v>775</v>
      </c>
      <c r="L304" s="286"/>
      <c r="M304" s="286"/>
      <c r="N304" s="286"/>
      <c r="O304" s="286"/>
    </row>
    <row r="305" spans="1:15" x14ac:dyDescent="0.25">
      <c r="A305" s="1861"/>
      <c r="B305" s="582" t="s">
        <v>3547</v>
      </c>
      <c r="C305" s="582" t="s">
        <v>3789</v>
      </c>
      <c r="D305" s="304" t="s">
        <v>775</v>
      </c>
      <c r="E305" s="261">
        <v>4023</v>
      </c>
      <c r="F305" s="304">
        <v>41745</v>
      </c>
      <c r="G305" s="261">
        <v>4023</v>
      </c>
      <c r="H305" s="583">
        <f t="shared" si="2"/>
        <v>0</v>
      </c>
      <c r="I305" s="55"/>
      <c r="J305" s="55"/>
      <c r="K305" s="244" t="s">
        <v>1175</v>
      </c>
      <c r="L305" s="286"/>
      <c r="M305" s="286"/>
      <c r="N305" s="286"/>
      <c r="O305" s="286"/>
    </row>
    <row r="306" spans="1:15" x14ac:dyDescent="0.25">
      <c r="A306" s="1861"/>
      <c r="B306" s="582" t="s">
        <v>3548</v>
      </c>
      <c r="C306" s="582" t="s">
        <v>3789</v>
      </c>
      <c r="D306" s="304" t="s">
        <v>782</v>
      </c>
      <c r="E306" s="261">
        <v>1960</v>
      </c>
      <c r="F306" s="304">
        <v>41745</v>
      </c>
      <c r="G306" s="261">
        <v>1960</v>
      </c>
      <c r="H306" s="583">
        <f t="shared" si="2"/>
        <v>0</v>
      </c>
      <c r="I306" s="55"/>
      <c r="J306" s="55"/>
      <c r="K306" s="244" t="s">
        <v>1175</v>
      </c>
      <c r="L306" s="286"/>
      <c r="M306" s="286"/>
      <c r="N306" s="286"/>
      <c r="O306" s="286"/>
    </row>
    <row r="307" spans="1:15" x14ac:dyDescent="0.25">
      <c r="A307" s="1861"/>
      <c r="B307" s="582" t="s">
        <v>3549</v>
      </c>
      <c r="C307" s="582" t="s">
        <v>3789</v>
      </c>
      <c r="D307" s="304" t="s">
        <v>673</v>
      </c>
      <c r="E307" s="261">
        <v>7392</v>
      </c>
      <c r="F307" s="304">
        <v>41745</v>
      </c>
      <c r="G307" s="261">
        <v>7392</v>
      </c>
      <c r="H307" s="583">
        <f t="shared" si="2"/>
        <v>0</v>
      </c>
      <c r="I307" s="55"/>
      <c r="J307" s="55"/>
      <c r="K307" s="244" t="s">
        <v>2242</v>
      </c>
      <c r="L307" s="286"/>
      <c r="M307" s="286"/>
      <c r="N307" s="286"/>
      <c r="O307" s="286"/>
    </row>
    <row r="308" spans="1:15" x14ac:dyDescent="0.25">
      <c r="A308" s="1861"/>
      <c r="B308" s="582" t="s">
        <v>3550</v>
      </c>
      <c r="C308" s="582" t="s">
        <v>3789</v>
      </c>
      <c r="D308" s="304" t="s">
        <v>779</v>
      </c>
      <c r="E308" s="261">
        <v>360.5</v>
      </c>
      <c r="F308" s="304">
        <v>41745</v>
      </c>
      <c r="G308" s="261">
        <v>360.5</v>
      </c>
      <c r="H308" s="583">
        <f t="shared" si="2"/>
        <v>0</v>
      </c>
      <c r="I308" s="55"/>
      <c r="J308" s="55"/>
      <c r="K308" s="244" t="s">
        <v>1175</v>
      </c>
      <c r="L308" s="286"/>
      <c r="M308" s="286"/>
      <c r="N308" s="286"/>
      <c r="O308" s="286"/>
    </row>
    <row r="309" spans="1:15" x14ac:dyDescent="0.25">
      <c r="A309" s="1861"/>
      <c r="B309" s="582" t="s">
        <v>3551</v>
      </c>
      <c r="C309" s="582" t="s">
        <v>3789</v>
      </c>
      <c r="D309" s="304" t="s">
        <v>3790</v>
      </c>
      <c r="E309" s="261">
        <v>570</v>
      </c>
      <c r="F309" s="304">
        <v>41745</v>
      </c>
      <c r="G309" s="261">
        <v>570</v>
      </c>
      <c r="H309" s="583">
        <f t="shared" si="2"/>
        <v>0</v>
      </c>
      <c r="I309" s="55"/>
      <c r="J309" s="55"/>
      <c r="K309" s="244" t="s">
        <v>1175</v>
      </c>
      <c r="L309" s="286"/>
      <c r="M309" s="286"/>
      <c r="N309" s="286"/>
      <c r="O309" s="286"/>
    </row>
    <row r="310" spans="1:15" x14ac:dyDescent="0.25">
      <c r="A310" s="1861"/>
      <c r="B310" s="582" t="s">
        <v>3552</v>
      </c>
      <c r="C310" s="582" t="s">
        <v>3789</v>
      </c>
      <c r="D310" s="304" t="s">
        <v>3</v>
      </c>
      <c r="E310" s="261">
        <v>2371.5</v>
      </c>
      <c r="F310" s="304">
        <v>41745</v>
      </c>
      <c r="G310" s="261">
        <v>2371.5</v>
      </c>
      <c r="H310" s="583">
        <f t="shared" si="2"/>
        <v>0</v>
      </c>
      <c r="I310" s="55"/>
      <c r="J310" s="55"/>
      <c r="K310" s="244" t="s">
        <v>2724</v>
      </c>
      <c r="L310" s="286"/>
      <c r="M310" s="286"/>
      <c r="N310" s="286"/>
      <c r="O310" s="286"/>
    </row>
    <row r="311" spans="1:15" x14ac:dyDescent="0.25">
      <c r="A311" s="1861"/>
      <c r="B311" s="582" t="s">
        <v>3553</v>
      </c>
      <c r="C311" s="582" t="s">
        <v>3789</v>
      </c>
      <c r="D311" s="304" t="s">
        <v>2124</v>
      </c>
      <c r="E311" s="261">
        <v>1830</v>
      </c>
      <c r="F311" s="304">
        <v>41757</v>
      </c>
      <c r="G311" s="261">
        <v>1830</v>
      </c>
      <c r="H311" s="583">
        <f t="shared" si="2"/>
        <v>0</v>
      </c>
      <c r="I311" s="55"/>
      <c r="J311" s="55"/>
      <c r="K311" s="244" t="s">
        <v>1175</v>
      </c>
      <c r="L311" s="286"/>
      <c r="M311" s="286"/>
      <c r="N311" s="286"/>
      <c r="O311" s="286"/>
    </row>
    <row r="312" spans="1:15" x14ac:dyDescent="0.25">
      <c r="A312" s="1861"/>
      <c r="B312" s="582" t="s">
        <v>3554</v>
      </c>
      <c r="C312" s="582" t="s">
        <v>3789</v>
      </c>
      <c r="D312" s="304" t="s">
        <v>796</v>
      </c>
      <c r="E312" s="261">
        <v>1028</v>
      </c>
      <c r="F312" s="304">
        <v>41745</v>
      </c>
      <c r="G312" s="261">
        <v>1028</v>
      </c>
      <c r="H312" s="583">
        <f t="shared" si="2"/>
        <v>0</v>
      </c>
      <c r="I312" s="55"/>
      <c r="J312" s="55"/>
      <c r="K312" s="244" t="s">
        <v>1175</v>
      </c>
      <c r="L312" s="286"/>
      <c r="M312" s="286"/>
      <c r="N312" s="286"/>
      <c r="O312" s="286"/>
    </row>
    <row r="313" spans="1:15" x14ac:dyDescent="0.25">
      <c r="A313" s="1861"/>
      <c r="B313" s="582" t="s">
        <v>3555</v>
      </c>
      <c r="C313" s="582" t="s">
        <v>3789</v>
      </c>
      <c r="D313" s="304" t="s">
        <v>3740</v>
      </c>
      <c r="E313" s="261">
        <v>1081</v>
      </c>
      <c r="F313" s="304">
        <v>41745</v>
      </c>
      <c r="G313" s="261">
        <v>1081</v>
      </c>
      <c r="H313" s="583">
        <f t="shared" si="2"/>
        <v>0</v>
      </c>
      <c r="I313" s="55"/>
      <c r="J313" s="55"/>
      <c r="K313" s="244" t="s">
        <v>1175</v>
      </c>
      <c r="L313" s="286"/>
      <c r="M313" s="286"/>
      <c r="N313" s="286"/>
      <c r="O313" s="286"/>
    </row>
    <row r="314" spans="1:15" x14ac:dyDescent="0.25">
      <c r="A314" s="1861"/>
      <c r="B314" s="582" t="s">
        <v>3556</v>
      </c>
      <c r="C314" s="582" t="s">
        <v>3789</v>
      </c>
      <c r="D314" s="304" t="s">
        <v>434</v>
      </c>
      <c r="E314" s="261">
        <v>4944</v>
      </c>
      <c r="F314" s="304">
        <v>41745</v>
      </c>
      <c r="G314" s="261">
        <v>4944</v>
      </c>
      <c r="H314" s="583">
        <f t="shared" si="2"/>
        <v>0</v>
      </c>
      <c r="I314" s="55"/>
      <c r="J314" s="55"/>
      <c r="K314" s="244" t="s">
        <v>2724</v>
      </c>
      <c r="L314" s="286"/>
      <c r="M314" s="286"/>
      <c r="N314" s="286"/>
      <c r="O314" s="286"/>
    </row>
    <row r="315" spans="1:15" x14ac:dyDescent="0.25">
      <c r="A315" s="1861"/>
      <c r="B315" s="582" t="s">
        <v>3557</v>
      </c>
      <c r="C315" s="582" t="s">
        <v>3789</v>
      </c>
      <c r="D315" s="304" t="s">
        <v>1729</v>
      </c>
      <c r="E315" s="261">
        <v>7479</v>
      </c>
      <c r="F315" s="304">
        <v>41745</v>
      </c>
      <c r="G315" s="261">
        <v>7479</v>
      </c>
      <c r="H315" s="583">
        <f t="shared" si="2"/>
        <v>0</v>
      </c>
      <c r="I315" s="55"/>
      <c r="J315" s="55"/>
      <c r="K315" s="244" t="s">
        <v>1175</v>
      </c>
      <c r="L315" s="286"/>
      <c r="M315" s="286"/>
      <c r="N315" s="286"/>
      <c r="O315" s="286"/>
    </row>
    <row r="316" spans="1:15" x14ac:dyDescent="0.25">
      <c r="A316" s="1861"/>
      <c r="B316" s="582" t="s">
        <v>3558</v>
      </c>
      <c r="C316" s="582" t="s">
        <v>3789</v>
      </c>
      <c r="D316" s="304" t="s">
        <v>3800</v>
      </c>
      <c r="E316" s="261">
        <v>2794.5</v>
      </c>
      <c r="F316" s="304">
        <v>41745</v>
      </c>
      <c r="G316" s="261">
        <v>2794.5</v>
      </c>
      <c r="H316" s="583">
        <f t="shared" si="2"/>
        <v>0</v>
      </c>
      <c r="I316" s="55"/>
      <c r="J316" s="55"/>
      <c r="K316" s="244" t="s">
        <v>1175</v>
      </c>
      <c r="L316" s="350"/>
      <c r="M316" s="350"/>
      <c r="N316" s="286"/>
      <c r="O316" s="286"/>
    </row>
    <row r="317" spans="1:15" x14ac:dyDescent="0.25">
      <c r="A317" s="1861"/>
      <c r="B317" s="582" t="s">
        <v>3559</v>
      </c>
      <c r="C317" s="582" t="s">
        <v>3789</v>
      </c>
      <c r="D317" s="304" t="s">
        <v>3801</v>
      </c>
      <c r="E317" s="261">
        <v>6416.8</v>
      </c>
      <c r="F317" s="304">
        <v>41745</v>
      </c>
      <c r="G317" s="261">
        <v>6416.8</v>
      </c>
      <c r="H317" s="583">
        <f t="shared" si="2"/>
        <v>0</v>
      </c>
      <c r="I317" s="55"/>
      <c r="J317" s="55"/>
      <c r="K317" s="244" t="s">
        <v>1175</v>
      </c>
      <c r="L317" s="286"/>
      <c r="M317" s="286"/>
      <c r="N317" s="286"/>
      <c r="O317" s="286"/>
    </row>
    <row r="318" spans="1:15" x14ac:dyDescent="0.25">
      <c r="A318" s="1861"/>
      <c r="B318" s="582" t="s">
        <v>3560</v>
      </c>
      <c r="C318" s="582" t="s">
        <v>3789</v>
      </c>
      <c r="D318" s="304" t="s">
        <v>70</v>
      </c>
      <c r="E318" s="261">
        <v>4875</v>
      </c>
      <c r="F318" s="304">
        <v>41745</v>
      </c>
      <c r="G318" s="261">
        <v>4875</v>
      </c>
      <c r="H318" s="583">
        <f t="shared" si="2"/>
        <v>0</v>
      </c>
      <c r="I318" s="55"/>
      <c r="J318" s="55"/>
      <c r="K318" s="244" t="s">
        <v>1175</v>
      </c>
      <c r="L318" s="286"/>
      <c r="M318" s="286"/>
      <c r="N318" s="286"/>
      <c r="O318" s="286"/>
    </row>
    <row r="319" spans="1:15" x14ac:dyDescent="0.25">
      <c r="A319" s="1861"/>
      <c r="B319" s="582" t="s">
        <v>3561</v>
      </c>
      <c r="C319" s="582" t="s">
        <v>3789</v>
      </c>
      <c r="D319" s="584" t="s">
        <v>3793</v>
      </c>
      <c r="E319" s="585">
        <v>356.5</v>
      </c>
      <c r="F319" s="304">
        <v>41745</v>
      </c>
      <c r="G319" s="585">
        <v>356.5</v>
      </c>
      <c r="H319" s="583">
        <f t="shared" si="2"/>
        <v>0</v>
      </c>
      <c r="I319" s="55"/>
      <c r="J319" s="55"/>
      <c r="K319" s="244" t="s">
        <v>1175</v>
      </c>
      <c r="L319" s="286"/>
      <c r="M319" s="286"/>
      <c r="N319" s="286"/>
      <c r="O319" s="286"/>
    </row>
    <row r="320" spans="1:15" x14ac:dyDescent="0.25">
      <c r="A320" s="1861"/>
      <c r="B320" s="582" t="s">
        <v>3562</v>
      </c>
      <c r="C320" s="582" t="s">
        <v>3789</v>
      </c>
      <c r="D320" s="304" t="s">
        <v>2382</v>
      </c>
      <c r="E320" s="261">
        <v>647</v>
      </c>
      <c r="F320" s="304">
        <v>41751</v>
      </c>
      <c r="G320" s="261">
        <v>647</v>
      </c>
      <c r="H320" s="583">
        <f t="shared" si="2"/>
        <v>0</v>
      </c>
      <c r="I320" s="55"/>
      <c r="J320" s="55"/>
      <c r="K320" s="244" t="s">
        <v>1175</v>
      </c>
      <c r="L320" s="286"/>
      <c r="M320" s="286"/>
      <c r="N320" s="286"/>
      <c r="O320" s="286"/>
    </row>
    <row r="321" spans="1:15" x14ac:dyDescent="0.25">
      <c r="A321" s="1861"/>
      <c r="B321" s="582" t="s">
        <v>3563</v>
      </c>
      <c r="C321" s="582" t="s">
        <v>3789</v>
      </c>
      <c r="D321" s="304" t="s">
        <v>862</v>
      </c>
      <c r="E321" s="261">
        <v>2493</v>
      </c>
      <c r="F321" s="304">
        <v>41745</v>
      </c>
      <c r="G321" s="261">
        <v>2493</v>
      </c>
      <c r="H321" s="583">
        <f t="shared" si="2"/>
        <v>0</v>
      </c>
      <c r="I321" s="55"/>
      <c r="J321" s="55"/>
      <c r="K321" s="244" t="s">
        <v>2724</v>
      </c>
    </row>
    <row r="322" spans="1:15" x14ac:dyDescent="0.25">
      <c r="A322" s="1861"/>
      <c r="B322" s="582" t="s">
        <v>3564</v>
      </c>
      <c r="C322" s="582" t="s">
        <v>3789</v>
      </c>
      <c r="D322" s="304" t="s">
        <v>862</v>
      </c>
      <c r="E322" s="261">
        <v>1104</v>
      </c>
      <c r="F322" s="304">
        <v>41745</v>
      </c>
      <c r="G322" s="261">
        <v>1104</v>
      </c>
      <c r="H322" s="583">
        <f t="shared" si="2"/>
        <v>0</v>
      </c>
      <c r="I322" s="55"/>
      <c r="J322" s="55"/>
      <c r="K322" s="244" t="s">
        <v>2724</v>
      </c>
    </row>
    <row r="323" spans="1:15" x14ac:dyDescent="0.25">
      <c r="A323" s="1861"/>
      <c r="B323" s="582" t="s">
        <v>3565</v>
      </c>
      <c r="C323" s="582" t="s">
        <v>3789</v>
      </c>
      <c r="D323" s="584" t="s">
        <v>3800</v>
      </c>
      <c r="E323" s="585">
        <v>5860.5</v>
      </c>
      <c r="F323" s="304">
        <v>41746</v>
      </c>
      <c r="G323" s="585">
        <v>5860.5</v>
      </c>
      <c r="H323" s="583">
        <f t="shared" si="2"/>
        <v>0</v>
      </c>
      <c r="I323" s="55"/>
      <c r="J323" s="55"/>
      <c r="K323" s="244" t="s">
        <v>2724</v>
      </c>
    </row>
    <row r="324" spans="1:15" x14ac:dyDescent="0.25">
      <c r="A324" s="1861"/>
      <c r="B324" s="582" t="s">
        <v>3566</v>
      </c>
      <c r="C324" s="582" t="s">
        <v>3789</v>
      </c>
      <c r="D324" s="304" t="s">
        <v>11</v>
      </c>
      <c r="E324" s="261">
        <v>19828</v>
      </c>
      <c r="F324" s="304">
        <v>41752</v>
      </c>
      <c r="G324" s="261">
        <v>19828</v>
      </c>
      <c r="H324" s="583">
        <f t="shared" si="2"/>
        <v>0</v>
      </c>
      <c r="I324" s="55"/>
      <c r="J324" s="55"/>
      <c r="K324" s="244" t="s">
        <v>2724</v>
      </c>
    </row>
    <row r="325" spans="1:15" x14ac:dyDescent="0.25">
      <c r="A325" s="1861"/>
      <c r="B325" s="582" t="s">
        <v>3567</v>
      </c>
      <c r="C325" s="582" t="s">
        <v>3789</v>
      </c>
      <c r="D325" s="304" t="s">
        <v>862</v>
      </c>
      <c r="E325" s="261">
        <v>4927.07</v>
      </c>
      <c r="F325" s="304">
        <v>41745</v>
      </c>
      <c r="G325" s="261">
        <v>4927.07</v>
      </c>
      <c r="H325" s="583">
        <f t="shared" si="2"/>
        <v>0</v>
      </c>
      <c r="I325" s="55"/>
      <c r="J325" s="55"/>
      <c r="K325" s="244" t="s">
        <v>2724</v>
      </c>
    </row>
    <row r="326" spans="1:15" x14ac:dyDescent="0.25">
      <c r="A326" s="1861">
        <v>41746</v>
      </c>
      <c r="B326" s="582" t="s">
        <v>2243</v>
      </c>
      <c r="C326" s="582" t="s">
        <v>3789</v>
      </c>
      <c r="D326" s="304" t="s">
        <v>2091</v>
      </c>
      <c r="E326" s="261">
        <v>16295</v>
      </c>
      <c r="F326" s="304">
        <v>41746</v>
      </c>
      <c r="G326" s="261">
        <v>16295</v>
      </c>
      <c r="H326" s="583">
        <f t="shared" si="2"/>
        <v>0</v>
      </c>
      <c r="I326" s="55"/>
      <c r="J326" s="55"/>
      <c r="K326" s="244" t="s">
        <v>1175</v>
      </c>
    </row>
    <row r="327" spans="1:15" x14ac:dyDescent="0.25">
      <c r="A327" s="1861"/>
      <c r="B327" s="582" t="s">
        <v>2244</v>
      </c>
      <c r="C327" s="582" t="s">
        <v>3789</v>
      </c>
      <c r="D327" s="304" t="s">
        <v>775</v>
      </c>
      <c r="E327" s="261">
        <v>6705.71</v>
      </c>
      <c r="F327" s="304">
        <v>41746</v>
      </c>
      <c r="G327" s="261">
        <v>6705.71</v>
      </c>
      <c r="H327" s="583">
        <f t="shared" si="2"/>
        <v>0</v>
      </c>
      <c r="I327" s="55"/>
      <c r="J327" s="55"/>
      <c r="K327" s="244" t="s">
        <v>1175</v>
      </c>
    </row>
    <row r="328" spans="1:15" x14ac:dyDescent="0.25">
      <c r="A328" s="1861"/>
      <c r="B328" s="582" t="s">
        <v>2245</v>
      </c>
      <c r="C328" s="582" t="s">
        <v>3789</v>
      </c>
      <c r="D328" s="304" t="s">
        <v>45</v>
      </c>
      <c r="E328" s="261">
        <v>5189</v>
      </c>
      <c r="F328" s="304">
        <v>41746</v>
      </c>
      <c r="G328" s="261">
        <v>5189</v>
      </c>
      <c r="H328" s="583">
        <f t="shared" si="2"/>
        <v>0</v>
      </c>
      <c r="I328" s="55"/>
      <c r="J328" s="55"/>
      <c r="K328" s="244" t="s">
        <v>1175</v>
      </c>
      <c r="L328" s="37"/>
      <c r="M328" s="37"/>
      <c r="N328" s="37"/>
      <c r="O328" s="37"/>
    </row>
    <row r="329" spans="1:15" x14ac:dyDescent="0.25">
      <c r="A329" s="1861"/>
      <c r="B329" s="582" t="s">
        <v>2246</v>
      </c>
      <c r="C329" s="582" t="s">
        <v>3789</v>
      </c>
      <c r="D329" s="304" t="s">
        <v>3791</v>
      </c>
      <c r="E329" s="261">
        <v>1286.5</v>
      </c>
      <c r="F329" s="304">
        <v>41746</v>
      </c>
      <c r="G329" s="261">
        <v>1286.5</v>
      </c>
      <c r="H329" s="583">
        <f t="shared" si="2"/>
        <v>0</v>
      </c>
      <c r="I329" s="55"/>
      <c r="J329" s="55"/>
      <c r="K329" s="244" t="s">
        <v>1175</v>
      </c>
      <c r="L329" s="37"/>
      <c r="M329" s="37"/>
      <c r="N329" s="37"/>
      <c r="O329" s="37"/>
    </row>
    <row r="330" spans="1:15" x14ac:dyDescent="0.25">
      <c r="A330" s="1861"/>
      <c r="B330" s="582" t="s">
        <v>2247</v>
      </c>
      <c r="C330" s="582" t="s">
        <v>3789</v>
      </c>
      <c r="D330" s="304" t="s">
        <v>3</v>
      </c>
      <c r="E330" s="261">
        <v>6969</v>
      </c>
      <c r="F330" s="304">
        <v>41746</v>
      </c>
      <c r="G330" s="261">
        <v>6969</v>
      </c>
      <c r="H330" s="583">
        <f t="shared" si="2"/>
        <v>0</v>
      </c>
      <c r="I330" s="55"/>
      <c r="J330" s="55"/>
      <c r="K330" s="244" t="s">
        <v>2724</v>
      </c>
      <c r="L330" s="37"/>
      <c r="M330" s="37"/>
      <c r="N330" s="37"/>
      <c r="O330" s="37"/>
    </row>
    <row r="331" spans="1:15" x14ac:dyDescent="0.25">
      <c r="A331" s="1861"/>
      <c r="B331" s="582" t="s">
        <v>2248</v>
      </c>
      <c r="C331" s="582" t="s">
        <v>3789</v>
      </c>
      <c r="D331" s="304" t="s">
        <v>2124</v>
      </c>
      <c r="E331" s="261">
        <v>1830</v>
      </c>
      <c r="F331" s="304">
        <v>41757</v>
      </c>
      <c r="G331" s="261">
        <v>1830</v>
      </c>
      <c r="H331" s="583">
        <f t="shared" si="2"/>
        <v>0</v>
      </c>
      <c r="I331" s="55"/>
      <c r="J331" s="55"/>
      <c r="K331" s="244" t="s">
        <v>1175</v>
      </c>
      <c r="L331" s="37"/>
      <c r="M331" s="37"/>
      <c r="N331" s="37"/>
      <c r="O331" s="37"/>
    </row>
    <row r="332" spans="1:15" x14ac:dyDescent="0.25">
      <c r="A332" s="1861"/>
      <c r="B332" s="582" t="s">
        <v>2249</v>
      </c>
      <c r="C332" s="582" t="s">
        <v>3789</v>
      </c>
      <c r="D332" s="304" t="s">
        <v>3797</v>
      </c>
      <c r="E332" s="261">
        <v>1860</v>
      </c>
      <c r="F332" s="304">
        <v>41746</v>
      </c>
      <c r="G332" s="261">
        <v>1860</v>
      </c>
      <c r="H332" s="583">
        <f t="shared" si="2"/>
        <v>0</v>
      </c>
      <c r="I332" s="55"/>
      <c r="J332" s="55"/>
      <c r="K332" s="244" t="s">
        <v>1175</v>
      </c>
      <c r="L332" s="37"/>
      <c r="M332" s="37"/>
      <c r="N332" s="37"/>
      <c r="O332" s="37"/>
    </row>
    <row r="333" spans="1:15" x14ac:dyDescent="0.25">
      <c r="A333" s="1861"/>
      <c r="B333" s="582" t="s">
        <v>2250</v>
      </c>
      <c r="C333" s="582" t="s">
        <v>3789</v>
      </c>
      <c r="D333" s="304" t="s">
        <v>723</v>
      </c>
      <c r="E333" s="261">
        <v>886.5</v>
      </c>
      <c r="F333" s="304">
        <v>41746</v>
      </c>
      <c r="G333" s="261">
        <v>886.5</v>
      </c>
      <c r="H333" s="583">
        <f t="shared" si="2"/>
        <v>0</v>
      </c>
      <c r="I333" s="55"/>
      <c r="J333" s="55"/>
      <c r="K333" s="244" t="s">
        <v>1175</v>
      </c>
      <c r="L333" s="37"/>
      <c r="M333" s="37"/>
      <c r="N333" s="37"/>
      <c r="O333" s="37"/>
    </row>
    <row r="334" spans="1:15" x14ac:dyDescent="0.25">
      <c r="A334" s="1861"/>
      <c r="B334" s="582" t="s">
        <v>2251</v>
      </c>
      <c r="C334" s="582" t="s">
        <v>3789</v>
      </c>
      <c r="D334" s="304" t="s">
        <v>1540</v>
      </c>
      <c r="E334" s="261">
        <v>426.5</v>
      </c>
      <c r="F334" s="304">
        <v>41746</v>
      </c>
      <c r="G334" s="261">
        <v>426.5</v>
      </c>
      <c r="H334" s="583">
        <f t="shared" si="2"/>
        <v>0</v>
      </c>
      <c r="I334" s="55"/>
      <c r="J334" s="55"/>
      <c r="K334" s="244" t="s">
        <v>1175</v>
      </c>
      <c r="L334" s="37"/>
      <c r="M334" s="37"/>
      <c r="N334" s="37"/>
      <c r="O334" s="37"/>
    </row>
    <row r="335" spans="1:15" x14ac:dyDescent="0.25">
      <c r="A335" s="1861"/>
      <c r="B335" s="582" t="s">
        <v>2252</v>
      </c>
      <c r="C335" s="582" t="s">
        <v>3789</v>
      </c>
      <c r="D335" s="304" t="s">
        <v>3790</v>
      </c>
      <c r="E335" s="261">
        <v>643</v>
      </c>
      <c r="F335" s="304">
        <v>41746</v>
      </c>
      <c r="G335" s="261">
        <v>643</v>
      </c>
      <c r="H335" s="583">
        <f t="shared" si="2"/>
        <v>0</v>
      </c>
      <c r="I335" s="55"/>
      <c r="J335" s="55"/>
      <c r="K335" s="244" t="s">
        <v>1175</v>
      </c>
      <c r="L335" s="37"/>
      <c r="M335" s="37"/>
      <c r="N335" s="37"/>
      <c r="O335" s="37"/>
    </row>
    <row r="336" spans="1:15" x14ac:dyDescent="0.25">
      <c r="A336" s="1861"/>
      <c r="B336" s="582" t="s">
        <v>2253</v>
      </c>
      <c r="C336" s="582" t="s">
        <v>3789</v>
      </c>
      <c r="D336" s="304" t="s">
        <v>434</v>
      </c>
      <c r="E336" s="261">
        <v>1273</v>
      </c>
      <c r="F336" s="304">
        <v>41749</v>
      </c>
      <c r="G336" s="261">
        <v>1273</v>
      </c>
      <c r="H336" s="583">
        <f t="shared" si="2"/>
        <v>0</v>
      </c>
      <c r="I336" s="55"/>
      <c r="J336" s="55"/>
      <c r="K336" s="244" t="s">
        <v>2227</v>
      </c>
      <c r="L336" s="37"/>
      <c r="M336" s="37"/>
      <c r="N336" s="37"/>
      <c r="O336" s="37"/>
    </row>
    <row r="337" spans="1:15" x14ac:dyDescent="0.25">
      <c r="A337" s="1861"/>
      <c r="B337" s="582" t="s">
        <v>2254</v>
      </c>
      <c r="C337" s="582" t="s">
        <v>3789</v>
      </c>
      <c r="D337" s="1657" t="s">
        <v>2229</v>
      </c>
      <c r="E337" s="109">
        <v>0</v>
      </c>
      <c r="F337" s="304"/>
      <c r="H337" s="583">
        <f t="shared" si="2"/>
        <v>0</v>
      </c>
      <c r="I337" s="55"/>
      <c r="J337" s="55"/>
      <c r="K337" s="244" t="s">
        <v>2724</v>
      </c>
      <c r="L337" s="37"/>
      <c r="M337" s="37"/>
      <c r="N337" s="37"/>
      <c r="O337" s="37"/>
    </row>
    <row r="338" spans="1:15" x14ac:dyDescent="0.25">
      <c r="A338" s="1861"/>
      <c r="B338" s="582" t="s">
        <v>2255</v>
      </c>
      <c r="C338" s="582" t="s">
        <v>3789</v>
      </c>
      <c r="D338" s="304" t="s">
        <v>377</v>
      </c>
      <c r="E338" s="261">
        <v>15260</v>
      </c>
      <c r="F338" s="304">
        <v>41752</v>
      </c>
      <c r="G338" s="261">
        <v>15260</v>
      </c>
      <c r="H338" s="583">
        <f t="shared" si="2"/>
        <v>0</v>
      </c>
      <c r="I338" s="55"/>
      <c r="J338" s="55"/>
      <c r="K338" s="244" t="s">
        <v>2724</v>
      </c>
      <c r="L338" s="37"/>
      <c r="M338" s="37"/>
      <c r="N338" s="37"/>
      <c r="O338" s="37"/>
    </row>
    <row r="339" spans="1:15" x14ac:dyDescent="0.25">
      <c r="A339" s="1861"/>
      <c r="B339" s="582" t="s">
        <v>2256</v>
      </c>
      <c r="C339" s="582" t="s">
        <v>3789</v>
      </c>
      <c r="D339" s="304" t="s">
        <v>3800</v>
      </c>
      <c r="E339" s="261">
        <v>1920</v>
      </c>
      <c r="F339" s="304">
        <v>41746</v>
      </c>
      <c r="G339" s="261">
        <v>1920</v>
      </c>
      <c r="H339" s="583">
        <f t="shared" si="2"/>
        <v>0</v>
      </c>
      <c r="I339" s="55"/>
      <c r="J339" s="55"/>
      <c r="K339" s="244" t="s">
        <v>1175</v>
      </c>
      <c r="M339" s="37"/>
      <c r="N339" s="37"/>
      <c r="O339" s="37"/>
    </row>
    <row r="340" spans="1:15" x14ac:dyDescent="0.25">
      <c r="A340" s="1861"/>
      <c r="B340" s="582" t="s">
        <v>2257</v>
      </c>
      <c r="C340" s="582" t="s">
        <v>3789</v>
      </c>
      <c r="D340" s="304" t="s">
        <v>70</v>
      </c>
      <c r="E340" s="261">
        <v>5423</v>
      </c>
      <c r="F340" s="304">
        <v>41746</v>
      </c>
      <c r="G340" s="261">
        <v>5423</v>
      </c>
      <c r="H340" s="583">
        <f t="shared" si="2"/>
        <v>0</v>
      </c>
      <c r="I340" s="55"/>
      <c r="J340" s="55"/>
      <c r="K340" s="244" t="s">
        <v>1175</v>
      </c>
      <c r="M340" s="37"/>
      <c r="N340" s="37"/>
      <c r="O340" s="37"/>
    </row>
    <row r="341" spans="1:15" x14ac:dyDescent="0.25">
      <c r="A341" s="1861"/>
      <c r="B341" s="582" t="s">
        <v>2258</v>
      </c>
      <c r="C341" s="582" t="s">
        <v>3789</v>
      </c>
      <c r="D341" s="304" t="s">
        <v>794</v>
      </c>
      <c r="E341" s="261">
        <v>1860</v>
      </c>
      <c r="F341" s="304">
        <v>41746</v>
      </c>
      <c r="G341" s="261">
        <v>1860</v>
      </c>
      <c r="H341" s="583">
        <f t="shared" si="2"/>
        <v>0</v>
      </c>
      <c r="I341" s="55"/>
      <c r="J341" s="55"/>
      <c r="K341" s="244" t="s">
        <v>1175</v>
      </c>
      <c r="M341" s="37"/>
      <c r="N341" s="37"/>
      <c r="O341" s="37"/>
    </row>
    <row r="342" spans="1:15" x14ac:dyDescent="0.25">
      <c r="A342" s="1861"/>
      <c r="B342" s="582" t="s">
        <v>2259</v>
      </c>
      <c r="C342" s="582" t="s">
        <v>3789</v>
      </c>
      <c r="D342" s="304" t="s">
        <v>1729</v>
      </c>
      <c r="E342" s="261">
        <v>5310</v>
      </c>
      <c r="F342" s="304">
        <v>41746</v>
      </c>
      <c r="G342" s="261">
        <v>5310</v>
      </c>
      <c r="H342" s="583">
        <f t="shared" si="2"/>
        <v>0</v>
      </c>
      <c r="I342" s="55"/>
      <c r="J342" s="55"/>
      <c r="K342" s="244" t="s">
        <v>1175</v>
      </c>
      <c r="M342" s="37"/>
      <c r="N342" s="37"/>
      <c r="O342" s="37"/>
    </row>
    <row r="343" spans="1:15" x14ac:dyDescent="0.25">
      <c r="A343" s="1861"/>
      <c r="B343" s="582" t="s">
        <v>2260</v>
      </c>
      <c r="C343" s="582" t="s">
        <v>3789</v>
      </c>
      <c r="D343" s="304" t="s">
        <v>673</v>
      </c>
      <c r="E343" s="261">
        <v>2200</v>
      </c>
      <c r="F343" s="304">
        <v>41746</v>
      </c>
      <c r="G343" s="261">
        <v>2200</v>
      </c>
      <c r="H343" s="583">
        <f t="shared" si="2"/>
        <v>0</v>
      </c>
      <c r="I343" s="55"/>
      <c r="J343" s="55"/>
      <c r="K343" s="244" t="s">
        <v>2724</v>
      </c>
      <c r="M343" s="37"/>
      <c r="N343" s="37"/>
      <c r="O343" s="37"/>
    </row>
    <row r="344" spans="1:15" x14ac:dyDescent="0.25">
      <c r="A344" s="1861"/>
      <c r="B344" s="582" t="s">
        <v>2261</v>
      </c>
      <c r="C344" s="582" t="s">
        <v>3789</v>
      </c>
      <c r="D344" s="304" t="s">
        <v>783</v>
      </c>
      <c r="E344" s="261">
        <v>36523</v>
      </c>
      <c r="F344" s="304"/>
      <c r="G344" s="2110"/>
      <c r="H344" s="2111">
        <f t="shared" si="2"/>
        <v>36523</v>
      </c>
      <c r="I344" s="55"/>
      <c r="J344" s="55"/>
      <c r="K344" s="244" t="s">
        <v>775</v>
      </c>
      <c r="M344" s="37"/>
      <c r="N344" s="37"/>
      <c r="O344" s="37"/>
    </row>
    <row r="345" spans="1:15" x14ac:dyDescent="0.25">
      <c r="A345" s="1861"/>
      <c r="B345" s="582" t="s">
        <v>2262</v>
      </c>
      <c r="C345" s="582" t="s">
        <v>3789</v>
      </c>
      <c r="D345" s="304" t="s">
        <v>944</v>
      </c>
      <c r="E345" s="261">
        <v>3050</v>
      </c>
      <c r="F345" s="304">
        <v>41759</v>
      </c>
      <c r="G345" s="261">
        <v>3050</v>
      </c>
      <c r="H345" s="583">
        <f t="shared" si="2"/>
        <v>0</v>
      </c>
      <c r="I345" s="55"/>
      <c r="J345" s="55"/>
      <c r="K345" s="244" t="s">
        <v>2724</v>
      </c>
      <c r="M345" s="37"/>
      <c r="N345" s="37"/>
      <c r="O345" s="37"/>
    </row>
    <row r="346" spans="1:15" x14ac:dyDescent="0.25">
      <c r="A346" s="1861"/>
      <c r="B346" s="582" t="s">
        <v>2263</v>
      </c>
      <c r="C346" s="582" t="s">
        <v>3789</v>
      </c>
      <c r="D346" s="304" t="s">
        <v>3796</v>
      </c>
      <c r="E346" s="261">
        <v>1720</v>
      </c>
      <c r="F346" s="304">
        <v>41746</v>
      </c>
      <c r="G346" s="261">
        <v>1720</v>
      </c>
      <c r="H346" s="583">
        <f t="shared" si="2"/>
        <v>0</v>
      </c>
      <c r="I346" s="55"/>
      <c r="J346" s="55"/>
      <c r="K346" s="244" t="s">
        <v>1175</v>
      </c>
      <c r="M346" s="37"/>
      <c r="N346" s="37"/>
      <c r="O346" s="37"/>
    </row>
    <row r="347" spans="1:15" x14ac:dyDescent="0.25">
      <c r="A347" s="1861"/>
      <c r="B347" s="582" t="s">
        <v>2264</v>
      </c>
      <c r="C347" s="582" t="s">
        <v>3789</v>
      </c>
      <c r="D347" s="304" t="s">
        <v>2382</v>
      </c>
      <c r="E347" s="261">
        <v>764.5</v>
      </c>
      <c r="F347" s="304">
        <v>41746</v>
      </c>
      <c r="G347" s="261">
        <v>764.5</v>
      </c>
      <c r="H347" s="583">
        <f t="shared" si="2"/>
        <v>0</v>
      </c>
      <c r="I347" s="55"/>
      <c r="J347" s="55"/>
      <c r="K347" s="244" t="s">
        <v>1175</v>
      </c>
      <c r="M347" s="37"/>
      <c r="N347" s="37"/>
      <c r="O347" s="37"/>
    </row>
    <row r="348" spans="1:15" x14ac:dyDescent="0.25">
      <c r="A348" s="2112">
        <v>41747</v>
      </c>
      <c r="B348" s="2113"/>
      <c r="C348" s="2113" t="s">
        <v>3789</v>
      </c>
      <c r="D348" s="2114" t="s">
        <v>3805</v>
      </c>
      <c r="E348" s="2115"/>
      <c r="F348" s="2114"/>
      <c r="G348" s="2115"/>
      <c r="H348" s="2116">
        <f t="shared" si="2"/>
        <v>0</v>
      </c>
      <c r="I348" s="2117"/>
      <c r="J348" s="2117"/>
      <c r="K348" s="2118" t="s">
        <v>2724</v>
      </c>
      <c r="M348" s="37"/>
      <c r="N348" s="37"/>
      <c r="O348" s="37"/>
    </row>
    <row r="349" spans="1:15" x14ac:dyDescent="0.25">
      <c r="A349" s="1861">
        <v>41748</v>
      </c>
      <c r="B349" s="582" t="s">
        <v>2265</v>
      </c>
      <c r="C349" s="582" t="s">
        <v>3789</v>
      </c>
      <c r="D349" s="304" t="s">
        <v>3</v>
      </c>
      <c r="E349" s="261">
        <v>10873</v>
      </c>
      <c r="F349" s="304">
        <v>41749</v>
      </c>
      <c r="G349" s="261">
        <v>10873</v>
      </c>
      <c r="H349" s="583">
        <f t="shared" si="2"/>
        <v>0</v>
      </c>
      <c r="I349" s="55"/>
      <c r="J349" s="55"/>
      <c r="K349" s="244" t="s">
        <v>2724</v>
      </c>
      <c r="L349" s="390"/>
      <c r="M349" s="37"/>
      <c r="N349" s="37"/>
      <c r="O349" s="37"/>
    </row>
    <row r="350" spans="1:15" x14ac:dyDescent="0.25">
      <c r="A350" s="1861"/>
      <c r="B350" s="582" t="s">
        <v>2266</v>
      </c>
      <c r="C350" s="582" t="s">
        <v>3789</v>
      </c>
      <c r="D350" s="304" t="s">
        <v>673</v>
      </c>
      <c r="E350" s="261">
        <v>11220</v>
      </c>
      <c r="F350" s="304">
        <v>41749</v>
      </c>
      <c r="G350" s="261">
        <v>11220</v>
      </c>
      <c r="H350" s="583">
        <f t="shared" si="2"/>
        <v>0</v>
      </c>
      <c r="I350" s="55"/>
      <c r="J350" s="55"/>
      <c r="K350" s="244" t="s">
        <v>2724</v>
      </c>
      <c r="M350" s="37"/>
      <c r="N350" s="37"/>
      <c r="O350" s="37"/>
    </row>
    <row r="351" spans="1:15" x14ac:dyDescent="0.25">
      <c r="A351" s="1861"/>
      <c r="B351" s="582" t="s">
        <v>2267</v>
      </c>
      <c r="C351" s="582" t="s">
        <v>3789</v>
      </c>
      <c r="D351" s="304" t="s">
        <v>782</v>
      </c>
      <c r="E351" s="261">
        <v>4410</v>
      </c>
      <c r="F351" s="304">
        <v>41749</v>
      </c>
      <c r="G351" s="261">
        <v>4410</v>
      </c>
      <c r="H351" s="583">
        <f t="shared" si="2"/>
        <v>0</v>
      </c>
      <c r="I351" s="55"/>
      <c r="J351" s="55"/>
      <c r="K351" s="244" t="s">
        <v>1175</v>
      </c>
      <c r="M351" s="37"/>
      <c r="N351" s="37"/>
      <c r="O351" s="37"/>
    </row>
    <row r="352" spans="1:15" x14ac:dyDescent="0.25">
      <c r="A352" s="1861"/>
      <c r="B352" s="582" t="s">
        <v>2268</v>
      </c>
      <c r="C352" s="582" t="s">
        <v>3789</v>
      </c>
      <c r="D352" s="304" t="s">
        <v>70</v>
      </c>
      <c r="E352" s="261">
        <v>2620.88</v>
      </c>
      <c r="F352" s="304">
        <v>41748</v>
      </c>
      <c r="G352" s="261">
        <v>2620.88</v>
      </c>
      <c r="H352" s="583">
        <f t="shared" si="2"/>
        <v>0</v>
      </c>
      <c r="I352" s="55"/>
      <c r="J352" s="55"/>
      <c r="K352" s="244" t="s">
        <v>2724</v>
      </c>
      <c r="M352" s="37"/>
      <c r="N352" s="37"/>
      <c r="O352" s="37"/>
    </row>
    <row r="353" spans="1:15" x14ac:dyDescent="0.25">
      <c r="A353" s="1861"/>
      <c r="B353" s="582" t="s">
        <v>2269</v>
      </c>
      <c r="C353" s="582" t="s">
        <v>3789</v>
      </c>
      <c r="D353" s="304" t="s">
        <v>775</v>
      </c>
      <c r="E353" s="261">
        <v>3422.5</v>
      </c>
      <c r="F353" s="304">
        <v>41748</v>
      </c>
      <c r="G353" s="261">
        <v>3422.5</v>
      </c>
      <c r="H353" s="583">
        <f t="shared" si="2"/>
        <v>0</v>
      </c>
      <c r="I353" s="55"/>
      <c r="J353" s="55"/>
      <c r="K353" s="244" t="s">
        <v>2724</v>
      </c>
      <c r="M353" s="37"/>
      <c r="N353" s="37"/>
      <c r="O353" s="37"/>
    </row>
    <row r="354" spans="1:15" x14ac:dyDescent="0.25">
      <c r="A354" s="1861"/>
      <c r="B354" s="582" t="s">
        <v>2270</v>
      </c>
      <c r="C354" s="582" t="s">
        <v>3789</v>
      </c>
      <c r="D354" s="304" t="s">
        <v>784</v>
      </c>
      <c r="E354" s="261">
        <v>1505.4</v>
      </c>
      <c r="F354" s="304">
        <v>41748</v>
      </c>
      <c r="G354" s="261">
        <v>1505.4</v>
      </c>
      <c r="H354" s="583">
        <f t="shared" si="2"/>
        <v>0</v>
      </c>
      <c r="I354" s="55"/>
      <c r="J354" s="55"/>
      <c r="K354" s="244" t="s">
        <v>1175</v>
      </c>
      <c r="M354" s="37"/>
      <c r="N354" s="37"/>
      <c r="O354" s="37"/>
    </row>
    <row r="355" spans="1:15" x14ac:dyDescent="0.25">
      <c r="A355" s="1861"/>
      <c r="B355" s="582" t="s">
        <v>2271</v>
      </c>
      <c r="C355" s="582" t="s">
        <v>3789</v>
      </c>
      <c r="D355" s="584" t="s">
        <v>2124</v>
      </c>
      <c r="E355" s="585">
        <v>3660</v>
      </c>
      <c r="F355" s="304">
        <v>41757</v>
      </c>
      <c r="G355" s="261">
        <v>3660</v>
      </c>
      <c r="H355" s="583">
        <f t="shared" si="2"/>
        <v>0</v>
      </c>
      <c r="I355" s="55"/>
      <c r="J355" s="55"/>
      <c r="K355" s="244" t="s">
        <v>1175</v>
      </c>
      <c r="L355" s="37"/>
      <c r="M355" s="37"/>
      <c r="N355" s="37"/>
      <c r="O355" s="37"/>
    </row>
    <row r="356" spans="1:15" x14ac:dyDescent="0.25">
      <c r="A356" s="1861"/>
      <c r="B356" s="582" t="s">
        <v>2272</v>
      </c>
      <c r="C356" s="582" t="s">
        <v>3789</v>
      </c>
      <c r="D356" s="304" t="s">
        <v>70</v>
      </c>
      <c r="E356" s="261">
        <v>5165.6000000000004</v>
      </c>
      <c r="F356" s="304">
        <v>41748</v>
      </c>
      <c r="G356" s="261">
        <v>5165.6000000000004</v>
      </c>
      <c r="H356" s="583">
        <f t="shared" si="2"/>
        <v>0</v>
      </c>
      <c r="I356" s="55"/>
      <c r="J356" s="55"/>
      <c r="K356" s="244" t="s">
        <v>1175</v>
      </c>
      <c r="L356" s="37"/>
      <c r="M356" s="37"/>
      <c r="N356" s="37"/>
      <c r="O356" s="37"/>
    </row>
    <row r="357" spans="1:15" x14ac:dyDescent="0.25">
      <c r="A357" s="1861"/>
      <c r="B357" s="582" t="s">
        <v>2273</v>
      </c>
      <c r="C357" s="582" t="s">
        <v>3789</v>
      </c>
      <c r="D357" s="304" t="s">
        <v>3740</v>
      </c>
      <c r="E357" s="261">
        <v>105</v>
      </c>
      <c r="F357" s="304">
        <v>41748</v>
      </c>
      <c r="G357" s="261">
        <v>105</v>
      </c>
      <c r="H357" s="583">
        <f t="shared" si="2"/>
        <v>0</v>
      </c>
      <c r="I357" s="55"/>
      <c r="J357" s="55"/>
      <c r="K357" s="244" t="s">
        <v>2724</v>
      </c>
      <c r="L357" s="37"/>
      <c r="M357" s="37"/>
      <c r="N357" s="37"/>
      <c r="O357" s="37"/>
    </row>
    <row r="358" spans="1:15" x14ac:dyDescent="0.25">
      <c r="A358" s="1861"/>
      <c r="B358" s="582" t="s">
        <v>2274</v>
      </c>
      <c r="C358" s="582" t="s">
        <v>3789</v>
      </c>
      <c r="D358" s="304" t="s">
        <v>1729</v>
      </c>
      <c r="E358" s="261">
        <v>7878</v>
      </c>
      <c r="F358" s="304">
        <v>41748</v>
      </c>
      <c r="G358" s="261">
        <v>7878</v>
      </c>
      <c r="H358" s="583">
        <f t="shared" si="2"/>
        <v>0</v>
      </c>
      <c r="I358" s="55"/>
      <c r="J358" s="55"/>
      <c r="K358" s="244" t="s">
        <v>1175</v>
      </c>
      <c r="L358" s="37"/>
      <c r="M358" s="37"/>
      <c r="N358" s="37"/>
      <c r="O358" s="37"/>
    </row>
    <row r="359" spans="1:15" x14ac:dyDescent="0.25">
      <c r="A359" s="1861"/>
      <c r="B359" s="582" t="s">
        <v>2275</v>
      </c>
      <c r="C359" s="582" t="s">
        <v>3789</v>
      </c>
      <c r="D359" s="584" t="s">
        <v>3806</v>
      </c>
      <c r="E359" s="585">
        <v>5120</v>
      </c>
      <c r="F359" s="304">
        <v>41748</v>
      </c>
      <c r="G359" s="261">
        <v>5120</v>
      </c>
      <c r="H359" s="583">
        <f t="shared" si="2"/>
        <v>0</v>
      </c>
      <c r="I359" s="55"/>
      <c r="J359" s="55"/>
      <c r="K359" s="244" t="s">
        <v>2724</v>
      </c>
      <c r="L359" s="37"/>
      <c r="M359" s="37"/>
      <c r="N359" s="37"/>
      <c r="O359" s="37"/>
    </row>
    <row r="360" spans="1:15" x14ac:dyDescent="0.25">
      <c r="A360" s="1861"/>
      <c r="B360" s="582" t="s">
        <v>2276</v>
      </c>
      <c r="C360" s="582" t="s">
        <v>3789</v>
      </c>
      <c r="D360" s="1657" t="s">
        <v>2229</v>
      </c>
      <c r="E360" s="109">
        <v>0</v>
      </c>
      <c r="F360" s="304"/>
      <c r="H360" s="583">
        <f t="shared" si="2"/>
        <v>0</v>
      </c>
      <c r="I360" s="55"/>
      <c r="J360" s="55"/>
      <c r="K360" s="244" t="s">
        <v>2724</v>
      </c>
      <c r="L360" s="37"/>
      <c r="M360" s="37"/>
      <c r="N360" s="37"/>
      <c r="O360" s="37"/>
    </row>
    <row r="361" spans="1:15" x14ac:dyDescent="0.25">
      <c r="A361" s="1861"/>
      <c r="B361" s="582" t="s">
        <v>2277</v>
      </c>
      <c r="C361" s="582" t="s">
        <v>3789</v>
      </c>
      <c r="D361" s="1657" t="s">
        <v>2229</v>
      </c>
      <c r="E361" s="109">
        <v>0</v>
      </c>
      <c r="F361" s="304"/>
      <c r="H361" s="583">
        <f t="shared" si="2"/>
        <v>0</v>
      </c>
      <c r="I361" s="55"/>
      <c r="J361" s="55"/>
      <c r="K361" s="244" t="s">
        <v>2724</v>
      </c>
      <c r="L361" s="37"/>
      <c r="M361" s="37"/>
      <c r="N361" s="37"/>
      <c r="O361" s="37"/>
    </row>
    <row r="362" spans="1:15" x14ac:dyDescent="0.25">
      <c r="A362" s="1861"/>
      <c r="B362" s="582" t="s">
        <v>2278</v>
      </c>
      <c r="C362" s="582" t="s">
        <v>3789</v>
      </c>
      <c r="D362" s="304" t="s">
        <v>3793</v>
      </c>
      <c r="E362" s="261">
        <v>271.3</v>
      </c>
      <c r="F362" s="304">
        <v>41748</v>
      </c>
      <c r="G362" s="261">
        <v>271.3</v>
      </c>
      <c r="H362" s="583">
        <f t="shared" si="2"/>
        <v>0</v>
      </c>
      <c r="I362" s="55"/>
      <c r="J362" s="55"/>
      <c r="K362" s="244" t="s">
        <v>600</v>
      </c>
      <c r="L362" s="37"/>
      <c r="M362" s="37"/>
      <c r="N362" s="37"/>
      <c r="O362" s="37"/>
    </row>
    <row r="363" spans="1:15" x14ac:dyDescent="0.25">
      <c r="A363" s="1861"/>
      <c r="B363" s="582" t="s">
        <v>2279</v>
      </c>
      <c r="C363" s="582" t="s">
        <v>3789</v>
      </c>
      <c r="D363" s="304" t="s">
        <v>796</v>
      </c>
      <c r="E363" s="261">
        <v>1024</v>
      </c>
      <c r="F363" s="304">
        <v>41748</v>
      </c>
      <c r="G363" s="261">
        <v>1024</v>
      </c>
      <c r="H363" s="583">
        <f t="shared" si="2"/>
        <v>0</v>
      </c>
      <c r="I363" s="55"/>
      <c r="J363" s="55"/>
      <c r="K363" s="244" t="s">
        <v>1175</v>
      </c>
      <c r="L363" s="37"/>
      <c r="M363" s="37"/>
      <c r="N363" s="37"/>
      <c r="O363" s="37"/>
    </row>
    <row r="364" spans="1:15" x14ac:dyDescent="0.25">
      <c r="A364" s="1861"/>
      <c r="B364" s="582" t="s">
        <v>2280</v>
      </c>
      <c r="C364" s="582" t="s">
        <v>3789</v>
      </c>
      <c r="D364" s="584" t="s">
        <v>867</v>
      </c>
      <c r="E364" s="585">
        <v>4619.5</v>
      </c>
      <c r="F364" s="304">
        <v>41748</v>
      </c>
      <c r="G364" s="261">
        <v>4619.5</v>
      </c>
      <c r="H364" s="583">
        <f t="shared" si="2"/>
        <v>0</v>
      </c>
      <c r="I364" s="55"/>
      <c r="J364" s="55"/>
      <c r="K364" s="244" t="s">
        <v>1175</v>
      </c>
      <c r="L364" s="37"/>
      <c r="M364" s="37"/>
      <c r="N364" s="37"/>
      <c r="O364" s="37"/>
    </row>
    <row r="365" spans="1:15" x14ac:dyDescent="0.25">
      <c r="A365" s="1861"/>
      <c r="B365" s="582" t="s">
        <v>2281</v>
      </c>
      <c r="C365" s="582" t="s">
        <v>3789</v>
      </c>
      <c r="D365" s="304" t="s">
        <v>3803</v>
      </c>
      <c r="E365" s="261">
        <v>6400</v>
      </c>
      <c r="F365" s="304">
        <v>41748</v>
      </c>
      <c r="G365" s="261">
        <v>6400</v>
      </c>
      <c r="H365" s="583">
        <f t="shared" ref="H365:H428" si="3">E365-G365</f>
        <v>0</v>
      </c>
      <c r="I365" s="55"/>
      <c r="J365" s="55"/>
      <c r="K365" s="244" t="s">
        <v>1175</v>
      </c>
      <c r="L365" s="37"/>
      <c r="M365" s="37"/>
      <c r="N365" s="37"/>
      <c r="O365" s="37"/>
    </row>
    <row r="366" spans="1:15" x14ac:dyDescent="0.25">
      <c r="A366" s="1861"/>
      <c r="B366" s="582" t="s">
        <v>2282</v>
      </c>
      <c r="C366" s="582" t="s">
        <v>3789</v>
      </c>
      <c r="D366" s="304" t="s">
        <v>3791</v>
      </c>
      <c r="E366" s="261">
        <v>1488</v>
      </c>
      <c r="F366" s="304">
        <v>41748</v>
      </c>
      <c r="G366" s="261">
        <v>1488</v>
      </c>
      <c r="H366" s="583">
        <f t="shared" si="3"/>
        <v>0</v>
      </c>
      <c r="I366" s="55"/>
      <c r="J366" s="55"/>
      <c r="K366" s="244" t="s">
        <v>1175</v>
      </c>
      <c r="L366" s="37"/>
      <c r="M366" s="37"/>
      <c r="N366" s="37"/>
      <c r="O366" s="37"/>
    </row>
    <row r="367" spans="1:15" x14ac:dyDescent="0.25">
      <c r="A367" s="1861"/>
      <c r="B367" s="582" t="s">
        <v>2283</v>
      </c>
      <c r="C367" s="582" t="s">
        <v>3789</v>
      </c>
      <c r="D367" s="584" t="s">
        <v>434</v>
      </c>
      <c r="E367" s="585">
        <v>2842.8</v>
      </c>
      <c r="F367" s="304">
        <v>41749</v>
      </c>
      <c r="G367" s="261">
        <v>2842.8</v>
      </c>
      <c r="H367" s="583">
        <f t="shared" si="3"/>
        <v>0</v>
      </c>
      <c r="I367" s="55"/>
      <c r="J367" s="55"/>
      <c r="K367" s="244" t="s">
        <v>2724</v>
      </c>
      <c r="L367" s="37"/>
      <c r="M367" s="37"/>
      <c r="N367" s="37"/>
      <c r="O367" s="37"/>
    </row>
    <row r="368" spans="1:15" x14ac:dyDescent="0.25">
      <c r="A368" s="1861"/>
      <c r="B368" s="582" t="s">
        <v>2284</v>
      </c>
      <c r="C368" s="582" t="s">
        <v>3789</v>
      </c>
      <c r="D368" s="304" t="s">
        <v>55</v>
      </c>
      <c r="E368" s="261">
        <v>2068.4</v>
      </c>
      <c r="F368" s="304">
        <v>41754</v>
      </c>
      <c r="G368" s="261">
        <v>2068.4</v>
      </c>
      <c r="H368" s="583">
        <f t="shared" si="3"/>
        <v>0</v>
      </c>
      <c r="I368" s="55"/>
      <c r="J368" s="55"/>
      <c r="K368" s="244" t="s">
        <v>2724</v>
      </c>
      <c r="L368" s="37"/>
      <c r="M368" s="37"/>
      <c r="N368" s="37"/>
      <c r="O368" s="37"/>
    </row>
    <row r="369" spans="1:15" x14ac:dyDescent="0.25">
      <c r="A369" s="1861"/>
      <c r="B369" s="582" t="s">
        <v>2285</v>
      </c>
      <c r="C369" s="582" t="s">
        <v>3789</v>
      </c>
      <c r="D369" s="304" t="s">
        <v>11</v>
      </c>
      <c r="E369" s="261">
        <v>27295</v>
      </c>
      <c r="F369" s="304"/>
      <c r="G369" s="2110"/>
      <c r="H369" s="2111">
        <f t="shared" si="3"/>
        <v>27295</v>
      </c>
      <c r="I369" s="55"/>
      <c r="J369" s="55"/>
      <c r="K369" s="244" t="s">
        <v>2724</v>
      </c>
      <c r="L369" s="37"/>
      <c r="M369" s="37"/>
      <c r="N369" s="37"/>
      <c r="O369" s="37"/>
    </row>
    <row r="370" spans="1:15" x14ac:dyDescent="0.25">
      <c r="A370" s="1861">
        <v>41749</v>
      </c>
      <c r="B370" s="582" t="s">
        <v>2286</v>
      </c>
      <c r="C370" s="582" t="s">
        <v>3789</v>
      </c>
      <c r="D370" s="1657" t="s">
        <v>2229</v>
      </c>
      <c r="E370" s="109">
        <v>0</v>
      </c>
      <c r="F370" s="304"/>
      <c r="H370" s="583">
        <f t="shared" si="3"/>
        <v>0</v>
      </c>
      <c r="I370" s="55"/>
      <c r="J370" s="55"/>
      <c r="K370" s="244" t="s">
        <v>2724</v>
      </c>
      <c r="L370" s="37"/>
      <c r="M370" s="37"/>
      <c r="N370" s="37"/>
      <c r="O370" s="37"/>
    </row>
    <row r="371" spans="1:15" x14ac:dyDescent="0.25">
      <c r="A371" s="1861"/>
      <c r="B371" s="582" t="s">
        <v>2287</v>
      </c>
      <c r="C371" s="582" t="s">
        <v>3789</v>
      </c>
      <c r="D371" s="304" t="s">
        <v>783</v>
      </c>
      <c r="E371" s="261">
        <v>11366</v>
      </c>
      <c r="F371" s="304"/>
      <c r="G371" s="2110"/>
      <c r="H371" s="2111">
        <f t="shared" si="3"/>
        <v>11366</v>
      </c>
      <c r="I371" s="55"/>
      <c r="J371" s="55"/>
      <c r="K371" s="244" t="s">
        <v>1175</v>
      </c>
      <c r="L371" s="37"/>
      <c r="M371" s="37"/>
      <c r="N371" s="37"/>
      <c r="O371" s="37"/>
    </row>
    <row r="372" spans="1:15" x14ac:dyDescent="0.25">
      <c r="A372" s="1861"/>
      <c r="B372" s="582" t="s">
        <v>2288</v>
      </c>
      <c r="C372" s="582" t="s">
        <v>3789</v>
      </c>
      <c r="D372" s="304" t="s">
        <v>782</v>
      </c>
      <c r="E372" s="261">
        <v>3840</v>
      </c>
      <c r="F372" s="304">
        <v>41749</v>
      </c>
      <c r="G372" s="261">
        <v>3840</v>
      </c>
      <c r="H372" s="583">
        <f t="shared" si="3"/>
        <v>0</v>
      </c>
      <c r="I372" s="55"/>
      <c r="J372" s="55"/>
      <c r="K372" s="244" t="s">
        <v>1175</v>
      </c>
      <c r="L372" s="37"/>
      <c r="M372" s="37"/>
      <c r="N372" s="37"/>
      <c r="O372" s="37"/>
    </row>
    <row r="373" spans="1:15" x14ac:dyDescent="0.25">
      <c r="A373" s="1861"/>
      <c r="B373" s="582" t="s">
        <v>2289</v>
      </c>
      <c r="C373" s="582" t="s">
        <v>3789</v>
      </c>
      <c r="D373" s="304" t="s">
        <v>2124</v>
      </c>
      <c r="E373" s="261">
        <v>3660</v>
      </c>
      <c r="F373" s="304">
        <v>41757</v>
      </c>
      <c r="G373" s="261">
        <v>3660</v>
      </c>
      <c r="H373" s="583">
        <f t="shared" si="3"/>
        <v>0</v>
      </c>
      <c r="I373" s="55"/>
      <c r="J373" s="55"/>
      <c r="K373" s="244" t="s">
        <v>1175</v>
      </c>
      <c r="L373" s="37"/>
      <c r="M373" s="37"/>
      <c r="N373" s="37"/>
      <c r="O373" s="37"/>
    </row>
    <row r="374" spans="1:15" x14ac:dyDescent="0.25">
      <c r="A374" s="1861"/>
      <c r="B374" s="582" t="s">
        <v>2290</v>
      </c>
      <c r="C374" s="582" t="s">
        <v>3789</v>
      </c>
      <c r="D374" s="584" t="s">
        <v>673</v>
      </c>
      <c r="E374" s="585">
        <v>9108</v>
      </c>
      <c r="F374" s="304">
        <v>41749</v>
      </c>
      <c r="G374" s="261">
        <v>9108</v>
      </c>
      <c r="H374" s="583">
        <f t="shared" si="3"/>
        <v>0</v>
      </c>
      <c r="I374" s="55"/>
      <c r="J374" s="55"/>
      <c r="K374" s="244" t="s">
        <v>2242</v>
      </c>
      <c r="L374" s="37"/>
      <c r="M374" s="37"/>
      <c r="N374" s="37"/>
      <c r="O374" s="37"/>
    </row>
    <row r="375" spans="1:15" x14ac:dyDescent="0.25">
      <c r="A375" s="1861"/>
      <c r="B375" s="582" t="s">
        <v>2291</v>
      </c>
      <c r="C375" s="582" t="s">
        <v>3789</v>
      </c>
      <c r="D375" s="304" t="s">
        <v>3800</v>
      </c>
      <c r="E375" s="261">
        <v>2520</v>
      </c>
      <c r="F375" s="304">
        <v>41749</v>
      </c>
      <c r="G375" s="261">
        <v>2520</v>
      </c>
      <c r="H375" s="583">
        <f t="shared" si="3"/>
        <v>0</v>
      </c>
      <c r="I375" s="55"/>
      <c r="J375" s="55"/>
      <c r="K375" s="244" t="s">
        <v>3807</v>
      </c>
      <c r="L375" s="37"/>
      <c r="M375" s="37"/>
      <c r="N375" s="37"/>
      <c r="O375" s="37"/>
    </row>
    <row r="376" spans="1:15" x14ac:dyDescent="0.25">
      <c r="A376" s="1861"/>
      <c r="B376" s="582" t="s">
        <v>2292</v>
      </c>
      <c r="C376" s="582" t="s">
        <v>3789</v>
      </c>
      <c r="D376" s="304" t="s">
        <v>775</v>
      </c>
      <c r="E376" s="261">
        <v>2379</v>
      </c>
      <c r="F376" s="304">
        <v>41749</v>
      </c>
      <c r="G376" s="261">
        <v>2379</v>
      </c>
      <c r="H376" s="583">
        <f t="shared" si="3"/>
        <v>0</v>
      </c>
      <c r="I376" s="55"/>
      <c r="J376" s="55"/>
      <c r="K376" s="244" t="s">
        <v>1175</v>
      </c>
      <c r="L376" s="37"/>
      <c r="M376" s="37"/>
      <c r="N376" s="37"/>
      <c r="O376" s="37"/>
    </row>
    <row r="377" spans="1:15" x14ac:dyDescent="0.25">
      <c r="A377" s="1861"/>
      <c r="B377" s="582" t="s">
        <v>806</v>
      </c>
      <c r="C377" s="582" t="s">
        <v>3789</v>
      </c>
      <c r="D377" s="304" t="s">
        <v>748</v>
      </c>
      <c r="E377" s="261">
        <v>11308</v>
      </c>
      <c r="F377" s="304"/>
      <c r="G377" s="2110"/>
      <c r="H377" s="2111">
        <f t="shared" si="3"/>
        <v>11308</v>
      </c>
      <c r="I377" s="55"/>
      <c r="J377" s="55"/>
      <c r="K377" s="244" t="s">
        <v>3807</v>
      </c>
      <c r="L377" s="37"/>
      <c r="M377" s="37"/>
      <c r="N377" s="37"/>
      <c r="O377" s="37"/>
    </row>
    <row r="378" spans="1:15" x14ac:dyDescent="0.25">
      <c r="A378" s="1861"/>
      <c r="B378" s="582" t="s">
        <v>2293</v>
      </c>
      <c r="C378" s="582" t="s">
        <v>3789</v>
      </c>
      <c r="D378" s="304" t="s">
        <v>70</v>
      </c>
      <c r="E378" s="261">
        <v>9654</v>
      </c>
      <c r="F378" s="304">
        <v>41749</v>
      </c>
      <c r="G378" s="261">
        <v>9654</v>
      </c>
      <c r="H378" s="583">
        <f t="shared" si="3"/>
        <v>0</v>
      </c>
      <c r="I378" s="55"/>
      <c r="J378" s="55"/>
      <c r="K378" s="244" t="s">
        <v>1175</v>
      </c>
      <c r="L378" s="37"/>
      <c r="M378" s="37"/>
      <c r="N378" s="37"/>
      <c r="O378" s="37"/>
    </row>
    <row r="379" spans="1:15" x14ac:dyDescent="0.25">
      <c r="A379" s="1861"/>
      <c r="B379" s="582" t="s">
        <v>2294</v>
      </c>
      <c r="C379" s="582" t="s">
        <v>3789</v>
      </c>
      <c r="D379" s="584" t="s">
        <v>3740</v>
      </c>
      <c r="E379" s="585">
        <v>593.5</v>
      </c>
      <c r="F379" s="304">
        <v>41749</v>
      </c>
      <c r="G379" s="585">
        <v>593.5</v>
      </c>
      <c r="H379" s="583">
        <f t="shared" si="3"/>
        <v>0</v>
      </c>
      <c r="I379" s="55"/>
      <c r="J379" s="55"/>
      <c r="K379" s="244" t="s">
        <v>1175</v>
      </c>
      <c r="L379" s="37"/>
      <c r="M379" s="37"/>
      <c r="N379" s="37"/>
      <c r="O379" s="37"/>
    </row>
    <row r="380" spans="1:15" x14ac:dyDescent="0.25">
      <c r="A380" s="1861"/>
      <c r="B380" s="582" t="s">
        <v>2295</v>
      </c>
      <c r="C380" s="582" t="s">
        <v>3789</v>
      </c>
      <c r="D380" s="304" t="s">
        <v>3797</v>
      </c>
      <c r="E380" s="261">
        <v>1860</v>
      </c>
      <c r="F380" s="304">
        <v>41749</v>
      </c>
      <c r="G380" s="261">
        <v>1860</v>
      </c>
      <c r="H380" s="583">
        <f t="shared" si="3"/>
        <v>0</v>
      </c>
      <c r="I380" s="55"/>
      <c r="J380" s="55"/>
      <c r="K380" s="244" t="s">
        <v>1175</v>
      </c>
      <c r="L380" s="37"/>
      <c r="M380" s="37"/>
      <c r="N380" s="37"/>
      <c r="O380" s="37"/>
    </row>
    <row r="381" spans="1:15" x14ac:dyDescent="0.25">
      <c r="A381" s="1861"/>
      <c r="B381" s="582" t="s">
        <v>2296</v>
      </c>
      <c r="C381" s="582" t="s">
        <v>3789</v>
      </c>
      <c r="D381" s="304" t="s">
        <v>3793</v>
      </c>
      <c r="E381" s="261">
        <v>762</v>
      </c>
      <c r="F381" s="304">
        <v>41749</v>
      </c>
      <c r="G381" s="261">
        <v>762</v>
      </c>
      <c r="H381" s="583">
        <f t="shared" si="3"/>
        <v>0</v>
      </c>
      <c r="I381" s="55"/>
      <c r="J381" s="55"/>
      <c r="K381" s="244" t="s">
        <v>1175</v>
      </c>
      <c r="L381" s="37"/>
      <c r="M381" s="37"/>
      <c r="N381" s="37"/>
      <c r="O381" s="37"/>
    </row>
    <row r="382" spans="1:15" x14ac:dyDescent="0.25">
      <c r="A382" s="1861"/>
      <c r="B382" s="582" t="s">
        <v>2297</v>
      </c>
      <c r="C382" s="582" t="s">
        <v>3789</v>
      </c>
      <c r="D382" s="304" t="s">
        <v>3790</v>
      </c>
      <c r="E382" s="261">
        <v>138</v>
      </c>
      <c r="F382" s="304">
        <v>41749</v>
      </c>
      <c r="G382" s="261">
        <v>138</v>
      </c>
      <c r="H382" s="583">
        <f t="shared" si="3"/>
        <v>0</v>
      </c>
      <c r="I382" s="55"/>
      <c r="J382" s="55"/>
      <c r="K382" s="244" t="s">
        <v>1175</v>
      </c>
      <c r="L382" s="37"/>
      <c r="M382" s="37"/>
      <c r="N382" s="37"/>
      <c r="O382" s="37"/>
    </row>
    <row r="383" spans="1:15" x14ac:dyDescent="0.25">
      <c r="A383" s="1861"/>
      <c r="B383" s="582" t="s">
        <v>2298</v>
      </c>
      <c r="C383" s="582" t="s">
        <v>3789</v>
      </c>
      <c r="D383" s="304" t="s">
        <v>794</v>
      </c>
      <c r="E383" s="261">
        <v>1860</v>
      </c>
      <c r="F383" s="304">
        <v>41749</v>
      </c>
      <c r="G383" s="261">
        <v>1860</v>
      </c>
      <c r="H383" s="583">
        <f t="shared" si="3"/>
        <v>0</v>
      </c>
      <c r="I383" s="55"/>
      <c r="J383" s="55"/>
      <c r="K383" s="244" t="s">
        <v>1175</v>
      </c>
      <c r="L383" s="37"/>
      <c r="M383" s="37"/>
      <c r="N383" s="37"/>
      <c r="O383" s="37"/>
    </row>
    <row r="384" spans="1:15" x14ac:dyDescent="0.25">
      <c r="A384" s="1861"/>
      <c r="B384" s="582" t="s">
        <v>2299</v>
      </c>
      <c r="C384" s="582" t="s">
        <v>3789</v>
      </c>
      <c r="D384" s="304" t="s">
        <v>434</v>
      </c>
      <c r="E384" s="261">
        <v>4660</v>
      </c>
      <c r="F384" s="304">
        <v>41749</v>
      </c>
      <c r="G384" s="261">
        <v>4660</v>
      </c>
      <c r="H384" s="583">
        <f t="shared" si="3"/>
        <v>0</v>
      </c>
      <c r="I384" s="55"/>
      <c r="J384" s="55"/>
      <c r="K384" s="244" t="s">
        <v>600</v>
      </c>
      <c r="L384" s="37"/>
      <c r="M384" s="37"/>
      <c r="N384" s="37"/>
      <c r="O384" s="37"/>
    </row>
    <row r="385" spans="1:15" x14ac:dyDescent="0.25">
      <c r="A385" s="1861"/>
      <c r="B385" s="582" t="s">
        <v>2300</v>
      </c>
      <c r="C385" s="582" t="s">
        <v>3789</v>
      </c>
      <c r="D385" s="304" t="s">
        <v>3800</v>
      </c>
      <c r="E385" s="261">
        <v>5380</v>
      </c>
      <c r="F385" s="304">
        <v>41750</v>
      </c>
      <c r="G385" s="261">
        <v>5380</v>
      </c>
      <c r="H385" s="583">
        <f t="shared" si="3"/>
        <v>0</v>
      </c>
      <c r="I385" s="55"/>
      <c r="J385" s="55"/>
      <c r="K385" s="244" t="s">
        <v>2724</v>
      </c>
      <c r="L385" s="37"/>
      <c r="M385" s="37"/>
      <c r="N385" s="37"/>
      <c r="O385" s="37"/>
    </row>
    <row r="386" spans="1:15" x14ac:dyDescent="0.25">
      <c r="A386" s="1861">
        <v>41750</v>
      </c>
      <c r="B386" s="582" t="s">
        <v>2301</v>
      </c>
      <c r="C386" s="582" t="s">
        <v>3789</v>
      </c>
      <c r="D386" s="304" t="s">
        <v>2382</v>
      </c>
      <c r="E386" s="261">
        <v>539</v>
      </c>
      <c r="F386" s="304">
        <v>41751</v>
      </c>
      <c r="G386" s="261">
        <v>539</v>
      </c>
      <c r="H386" s="583">
        <f t="shared" si="3"/>
        <v>0</v>
      </c>
      <c r="I386" s="55"/>
      <c r="J386" s="55"/>
      <c r="K386" s="244" t="s">
        <v>1175</v>
      </c>
      <c r="L386" s="37"/>
      <c r="M386" s="37"/>
      <c r="N386" s="37"/>
      <c r="O386" s="37"/>
    </row>
    <row r="387" spans="1:15" x14ac:dyDescent="0.25">
      <c r="A387" s="1861"/>
      <c r="B387" s="582" t="s">
        <v>2302</v>
      </c>
      <c r="C387" s="582" t="s">
        <v>3789</v>
      </c>
      <c r="D387" s="304" t="s">
        <v>3800</v>
      </c>
      <c r="E387" s="261">
        <v>2470</v>
      </c>
      <c r="F387" s="304">
        <v>41750</v>
      </c>
      <c r="G387" s="261">
        <v>2470</v>
      </c>
      <c r="H387" s="583">
        <f t="shared" si="3"/>
        <v>0</v>
      </c>
      <c r="I387" s="55"/>
      <c r="J387" s="55"/>
      <c r="K387" s="244" t="s">
        <v>1175</v>
      </c>
      <c r="L387" s="37"/>
      <c r="M387" s="37"/>
      <c r="N387" s="37"/>
      <c r="O387" s="37"/>
    </row>
    <row r="388" spans="1:15" x14ac:dyDescent="0.25">
      <c r="A388" s="1861"/>
      <c r="B388" s="582" t="s">
        <v>2303</v>
      </c>
      <c r="C388" s="582" t="s">
        <v>3789</v>
      </c>
      <c r="D388" s="304" t="s">
        <v>3792</v>
      </c>
      <c r="E388" s="261">
        <v>6479</v>
      </c>
      <c r="F388" s="304">
        <v>41750</v>
      </c>
      <c r="G388" s="261">
        <v>6479</v>
      </c>
      <c r="H388" s="583">
        <f t="shared" si="3"/>
        <v>0</v>
      </c>
      <c r="I388" s="55"/>
      <c r="J388" s="55"/>
      <c r="K388" s="244" t="s">
        <v>1175</v>
      </c>
      <c r="L388" s="37"/>
      <c r="M388" s="37"/>
      <c r="N388" s="37"/>
      <c r="O388" s="37"/>
    </row>
    <row r="389" spans="1:15" x14ac:dyDescent="0.25">
      <c r="A389" s="1861"/>
      <c r="B389" s="582" t="s">
        <v>2304</v>
      </c>
      <c r="C389" s="582" t="s">
        <v>3789</v>
      </c>
      <c r="D389" s="1657" t="s">
        <v>2229</v>
      </c>
      <c r="E389" s="109">
        <v>0</v>
      </c>
      <c r="F389" s="304"/>
      <c r="H389" s="583">
        <f t="shared" si="3"/>
        <v>0</v>
      </c>
      <c r="I389" s="55"/>
      <c r="J389" s="55"/>
      <c r="K389" s="244" t="s">
        <v>2724</v>
      </c>
      <c r="L389" s="37"/>
      <c r="M389" s="37"/>
      <c r="N389" s="37"/>
      <c r="O389" s="37"/>
    </row>
    <row r="390" spans="1:15" x14ac:dyDescent="0.25">
      <c r="A390" s="1861"/>
      <c r="B390" s="582" t="s">
        <v>2305</v>
      </c>
      <c r="C390" s="582" t="s">
        <v>3789</v>
      </c>
      <c r="D390" s="304" t="s">
        <v>783</v>
      </c>
      <c r="E390" s="261">
        <v>43110.8</v>
      </c>
      <c r="F390" s="304"/>
      <c r="G390" s="2110"/>
      <c r="H390" s="2111">
        <f t="shared" si="3"/>
        <v>43110.8</v>
      </c>
      <c r="I390" s="55"/>
      <c r="J390" s="55"/>
      <c r="K390" s="244" t="s">
        <v>775</v>
      </c>
      <c r="L390" s="37"/>
      <c r="M390" s="37"/>
      <c r="N390" s="37"/>
      <c r="O390" s="37"/>
    </row>
    <row r="391" spans="1:15" x14ac:dyDescent="0.25">
      <c r="A391" s="1861"/>
      <c r="B391" s="582" t="s">
        <v>2306</v>
      </c>
      <c r="C391" s="582" t="s">
        <v>3789</v>
      </c>
      <c r="D391" s="304" t="s">
        <v>782</v>
      </c>
      <c r="E391" s="261">
        <v>2400</v>
      </c>
      <c r="F391" s="304">
        <v>41750</v>
      </c>
      <c r="G391" s="261">
        <v>2400</v>
      </c>
      <c r="H391" s="583">
        <f t="shared" si="3"/>
        <v>0</v>
      </c>
      <c r="I391" s="55"/>
      <c r="J391" s="55"/>
      <c r="K391" s="244" t="s">
        <v>2724</v>
      </c>
      <c r="L391" s="37"/>
      <c r="M391" s="37"/>
      <c r="N391" s="37"/>
      <c r="O391" s="37"/>
    </row>
    <row r="392" spans="1:15" x14ac:dyDescent="0.25">
      <c r="A392" s="1861"/>
      <c r="B392" s="582" t="s">
        <v>807</v>
      </c>
      <c r="C392" s="582" t="s">
        <v>3789</v>
      </c>
      <c r="D392" s="304" t="s">
        <v>775</v>
      </c>
      <c r="E392" s="261">
        <v>4724.5</v>
      </c>
      <c r="F392" s="304">
        <v>41750</v>
      </c>
      <c r="G392" s="261">
        <v>4724.5</v>
      </c>
      <c r="H392" s="583">
        <f t="shared" si="3"/>
        <v>0</v>
      </c>
      <c r="I392" s="55"/>
      <c r="J392" s="55"/>
      <c r="K392" s="244" t="s">
        <v>2724</v>
      </c>
      <c r="L392" s="37"/>
      <c r="M392" s="37"/>
      <c r="N392" s="37"/>
      <c r="O392" s="37"/>
    </row>
    <row r="393" spans="1:15" x14ac:dyDescent="0.25">
      <c r="A393" s="1861"/>
      <c r="B393" s="582" t="s">
        <v>2307</v>
      </c>
      <c r="C393" s="582" t="s">
        <v>3789</v>
      </c>
      <c r="D393" s="304" t="s">
        <v>673</v>
      </c>
      <c r="E393" s="261">
        <v>6820</v>
      </c>
      <c r="F393" s="304">
        <v>41750</v>
      </c>
      <c r="G393" s="261">
        <v>6820</v>
      </c>
      <c r="H393" s="583">
        <f t="shared" si="3"/>
        <v>0</v>
      </c>
      <c r="I393" s="55"/>
      <c r="J393" s="55"/>
      <c r="K393" s="244" t="s">
        <v>2242</v>
      </c>
      <c r="L393" s="37"/>
      <c r="M393" s="37"/>
      <c r="N393" s="37"/>
      <c r="O393" s="37"/>
    </row>
    <row r="394" spans="1:15" x14ac:dyDescent="0.25">
      <c r="A394" s="1861"/>
      <c r="B394" s="582" t="s">
        <v>2308</v>
      </c>
      <c r="C394" s="582" t="s">
        <v>3789</v>
      </c>
      <c r="D394" s="304" t="s">
        <v>784</v>
      </c>
      <c r="E394" s="261">
        <v>1408</v>
      </c>
      <c r="F394" s="304">
        <v>41750</v>
      </c>
      <c r="G394" s="261">
        <v>1408</v>
      </c>
      <c r="H394" s="583">
        <f t="shared" si="3"/>
        <v>0</v>
      </c>
      <c r="I394" s="55"/>
      <c r="J394" s="55"/>
      <c r="K394" s="244" t="s">
        <v>1175</v>
      </c>
      <c r="L394" s="37"/>
      <c r="M394" s="37"/>
      <c r="N394" s="37"/>
      <c r="O394" s="37"/>
    </row>
    <row r="395" spans="1:15" x14ac:dyDescent="0.25">
      <c r="A395" s="1861"/>
      <c r="B395" s="582" t="s">
        <v>2309</v>
      </c>
      <c r="C395" s="582" t="s">
        <v>3789</v>
      </c>
      <c r="D395" s="1657" t="s">
        <v>2229</v>
      </c>
      <c r="E395" s="109">
        <v>0</v>
      </c>
      <c r="F395" s="304"/>
      <c r="H395" s="583">
        <f t="shared" si="3"/>
        <v>0</v>
      </c>
      <c r="I395" s="55"/>
      <c r="J395" s="55"/>
      <c r="K395" s="244" t="s">
        <v>1175</v>
      </c>
      <c r="L395" s="37"/>
      <c r="M395" s="37"/>
      <c r="N395" s="37"/>
      <c r="O395" s="37"/>
    </row>
    <row r="396" spans="1:15" x14ac:dyDescent="0.25">
      <c r="A396" s="1861"/>
      <c r="B396" s="582" t="s">
        <v>2310</v>
      </c>
      <c r="C396" s="582" t="s">
        <v>3789</v>
      </c>
      <c r="D396" s="304" t="s">
        <v>3790</v>
      </c>
      <c r="E396" s="261">
        <v>365</v>
      </c>
      <c r="F396" s="304">
        <v>41751</v>
      </c>
      <c r="G396" s="261">
        <v>365</v>
      </c>
      <c r="H396" s="583">
        <f t="shared" si="3"/>
        <v>0</v>
      </c>
      <c r="I396" s="55"/>
      <c r="J396" s="55"/>
      <c r="K396" s="244" t="s">
        <v>1175</v>
      </c>
      <c r="L396" s="37"/>
      <c r="M396" s="37"/>
      <c r="N396" s="37"/>
      <c r="O396" s="37"/>
    </row>
    <row r="397" spans="1:15" x14ac:dyDescent="0.25">
      <c r="B397" s="582" t="s">
        <v>2311</v>
      </c>
      <c r="C397" s="582" t="s">
        <v>3789</v>
      </c>
      <c r="D397" s="304" t="s">
        <v>3740</v>
      </c>
      <c r="E397" s="261">
        <v>518</v>
      </c>
      <c r="F397" s="304">
        <v>41750</v>
      </c>
      <c r="G397" s="261">
        <v>518</v>
      </c>
      <c r="H397" s="583">
        <f t="shared" si="3"/>
        <v>0</v>
      </c>
      <c r="I397" s="55"/>
      <c r="J397" s="55"/>
      <c r="K397" s="244" t="s">
        <v>1175</v>
      </c>
      <c r="L397" s="37"/>
      <c r="M397" s="37"/>
      <c r="N397" s="37"/>
      <c r="O397" s="37"/>
    </row>
    <row r="398" spans="1:15" x14ac:dyDescent="0.25">
      <c r="A398" s="1861"/>
      <c r="B398" s="582" t="s">
        <v>2312</v>
      </c>
      <c r="C398" s="582" t="s">
        <v>3789</v>
      </c>
      <c r="D398" s="1657" t="s">
        <v>2229</v>
      </c>
      <c r="E398" s="109">
        <v>0</v>
      </c>
      <c r="F398" s="304"/>
      <c r="H398" s="583">
        <f t="shared" si="3"/>
        <v>0</v>
      </c>
      <c r="I398" s="55"/>
      <c r="J398" s="55"/>
      <c r="K398" s="244" t="s">
        <v>1175</v>
      </c>
      <c r="L398" s="37"/>
      <c r="M398" s="37"/>
      <c r="N398" s="37"/>
      <c r="O398" s="37"/>
    </row>
    <row r="399" spans="1:15" x14ac:dyDescent="0.25">
      <c r="A399" s="1861"/>
      <c r="B399" s="582" t="s">
        <v>2313</v>
      </c>
      <c r="C399" s="582" t="s">
        <v>3789</v>
      </c>
      <c r="D399" s="304" t="s">
        <v>2124</v>
      </c>
      <c r="E399" s="261">
        <v>1830</v>
      </c>
      <c r="F399" s="304"/>
      <c r="G399" s="2110"/>
      <c r="H399" s="2111">
        <f t="shared" si="3"/>
        <v>1830</v>
      </c>
      <c r="I399" s="55"/>
      <c r="J399" s="55"/>
      <c r="K399" s="244" t="s">
        <v>1175</v>
      </c>
      <c r="L399" s="37"/>
      <c r="M399" s="37"/>
      <c r="N399" s="37"/>
      <c r="O399" s="37"/>
    </row>
    <row r="400" spans="1:15" x14ac:dyDescent="0.25">
      <c r="A400" s="1861"/>
      <c r="B400" s="582" t="s">
        <v>2314</v>
      </c>
      <c r="C400" s="582" t="s">
        <v>3789</v>
      </c>
      <c r="D400" s="584" t="s">
        <v>796</v>
      </c>
      <c r="E400" s="585">
        <v>1037</v>
      </c>
      <c r="F400" s="304">
        <v>41750</v>
      </c>
      <c r="G400" s="585">
        <v>1037</v>
      </c>
      <c r="H400" s="583">
        <f t="shared" si="3"/>
        <v>0</v>
      </c>
      <c r="I400" s="55"/>
      <c r="J400" s="55"/>
      <c r="K400" s="244" t="s">
        <v>1175</v>
      </c>
      <c r="L400" s="37"/>
      <c r="M400" s="37"/>
      <c r="N400" s="37"/>
      <c r="O400" s="37"/>
    </row>
    <row r="401" spans="1:15" x14ac:dyDescent="0.25">
      <c r="A401" s="1861"/>
      <c r="B401" s="582" t="s">
        <v>2317</v>
      </c>
      <c r="C401" s="582" t="s">
        <v>3789</v>
      </c>
      <c r="D401" s="304" t="s">
        <v>70</v>
      </c>
      <c r="E401" s="261">
        <v>5394.5</v>
      </c>
      <c r="F401" s="304">
        <v>41750</v>
      </c>
      <c r="G401" s="261">
        <v>5394.5</v>
      </c>
      <c r="H401" s="583">
        <f t="shared" si="3"/>
        <v>0</v>
      </c>
      <c r="I401" s="55"/>
      <c r="J401" s="55"/>
      <c r="K401" s="244" t="s">
        <v>1175</v>
      </c>
      <c r="L401" s="37"/>
      <c r="M401" s="37"/>
      <c r="N401" s="37"/>
      <c r="O401" s="37"/>
    </row>
    <row r="402" spans="1:15" x14ac:dyDescent="0.25">
      <c r="A402" s="1861"/>
      <c r="B402" s="582" t="s">
        <v>2318</v>
      </c>
      <c r="C402" s="582" t="s">
        <v>3789</v>
      </c>
      <c r="D402" s="1657" t="s">
        <v>2229</v>
      </c>
      <c r="E402" s="109">
        <v>0</v>
      </c>
      <c r="F402" s="304"/>
      <c r="H402" s="583">
        <f t="shared" si="3"/>
        <v>0</v>
      </c>
      <c r="I402" s="55"/>
      <c r="J402" s="55"/>
      <c r="K402" s="244" t="s">
        <v>2724</v>
      </c>
      <c r="L402" s="37"/>
      <c r="M402" s="37"/>
      <c r="N402" s="37"/>
      <c r="O402" s="37"/>
    </row>
    <row r="403" spans="1:15" x14ac:dyDescent="0.25">
      <c r="A403" s="1861"/>
      <c r="B403" s="582" t="s">
        <v>2319</v>
      </c>
      <c r="C403" s="582" t="s">
        <v>3789</v>
      </c>
      <c r="D403" s="304" t="s">
        <v>1168</v>
      </c>
      <c r="E403" s="261">
        <v>3405.5</v>
      </c>
      <c r="F403" s="304">
        <v>41750</v>
      </c>
      <c r="G403" s="261">
        <v>3405.5</v>
      </c>
      <c r="H403" s="583">
        <f t="shared" si="3"/>
        <v>0</v>
      </c>
      <c r="I403" s="55"/>
      <c r="J403" s="55"/>
      <c r="K403" s="244" t="s">
        <v>2724</v>
      </c>
      <c r="L403" s="37"/>
      <c r="M403" s="37"/>
      <c r="N403" s="37"/>
      <c r="O403" s="37"/>
    </row>
    <row r="404" spans="1:15" x14ac:dyDescent="0.25">
      <c r="A404" s="1861"/>
      <c r="B404" s="582" t="s">
        <v>2320</v>
      </c>
      <c r="C404" s="582" t="s">
        <v>3789</v>
      </c>
      <c r="D404" s="304" t="s">
        <v>11</v>
      </c>
      <c r="E404" s="261">
        <v>5125.5</v>
      </c>
      <c r="F404" s="304">
        <v>41750</v>
      </c>
      <c r="G404" s="261">
        <v>5125.5</v>
      </c>
      <c r="H404" s="583">
        <f t="shared" si="3"/>
        <v>0</v>
      </c>
      <c r="I404" s="55"/>
      <c r="J404" s="55"/>
      <c r="K404" s="244" t="s">
        <v>2724</v>
      </c>
      <c r="L404" s="37"/>
      <c r="M404" s="37"/>
      <c r="N404" s="37"/>
      <c r="O404" s="37"/>
    </row>
    <row r="405" spans="1:15" x14ac:dyDescent="0.25">
      <c r="A405" s="1861"/>
      <c r="B405" s="582" t="s">
        <v>2321</v>
      </c>
      <c r="C405" s="582" t="s">
        <v>3789</v>
      </c>
      <c r="D405" s="304" t="s">
        <v>862</v>
      </c>
      <c r="E405" s="261">
        <v>2562.6</v>
      </c>
      <c r="F405" s="304">
        <v>41750</v>
      </c>
      <c r="G405" s="261">
        <v>2562.6</v>
      </c>
      <c r="H405" s="583">
        <f t="shared" si="3"/>
        <v>0</v>
      </c>
      <c r="I405" s="55"/>
      <c r="J405" s="55"/>
      <c r="K405" s="244" t="s">
        <v>2724</v>
      </c>
      <c r="L405" s="37"/>
      <c r="M405" s="37"/>
      <c r="N405" s="37"/>
      <c r="O405" s="37"/>
    </row>
    <row r="406" spans="1:15" x14ac:dyDescent="0.25">
      <c r="A406" s="1861"/>
      <c r="B406" s="582" t="s">
        <v>2322</v>
      </c>
      <c r="C406" s="582" t="s">
        <v>3789</v>
      </c>
      <c r="D406" s="304" t="s">
        <v>2091</v>
      </c>
      <c r="E406" s="261">
        <v>7533.5</v>
      </c>
      <c r="F406" s="304">
        <v>41751</v>
      </c>
      <c r="G406" s="261">
        <v>7533</v>
      </c>
      <c r="H406" s="583">
        <f t="shared" si="3"/>
        <v>0.5</v>
      </c>
      <c r="I406" s="55"/>
      <c r="J406" s="55"/>
      <c r="K406" s="244" t="s">
        <v>1175</v>
      </c>
      <c r="L406" s="37"/>
      <c r="M406" s="37"/>
      <c r="N406" s="37"/>
      <c r="O406" s="37"/>
    </row>
    <row r="407" spans="1:15" x14ac:dyDescent="0.25">
      <c r="A407" s="1861"/>
      <c r="B407" s="582" t="s">
        <v>2323</v>
      </c>
      <c r="C407" s="582" t="s">
        <v>3789</v>
      </c>
      <c r="D407" s="304" t="s">
        <v>617</v>
      </c>
      <c r="E407" s="261">
        <v>5152.5</v>
      </c>
      <c r="F407" s="304">
        <v>41755</v>
      </c>
      <c r="G407" s="261">
        <v>5152.5</v>
      </c>
      <c r="H407" s="583">
        <f t="shared" si="3"/>
        <v>0</v>
      </c>
      <c r="I407" s="55"/>
      <c r="J407" s="55"/>
      <c r="K407" s="244" t="s">
        <v>2724</v>
      </c>
      <c r="L407" s="37"/>
      <c r="M407" s="37"/>
      <c r="N407" s="37"/>
      <c r="O407" s="37"/>
    </row>
    <row r="408" spans="1:15" x14ac:dyDescent="0.25">
      <c r="A408" s="1861"/>
      <c r="B408" s="582" t="s">
        <v>2324</v>
      </c>
      <c r="C408" s="582" t="s">
        <v>3789</v>
      </c>
      <c r="D408" s="304" t="s">
        <v>783</v>
      </c>
      <c r="E408" s="261">
        <v>20304</v>
      </c>
      <c r="F408" s="304">
        <v>41751</v>
      </c>
      <c r="G408" s="261">
        <v>20304</v>
      </c>
      <c r="H408" s="583">
        <f t="shared" si="3"/>
        <v>0</v>
      </c>
      <c r="I408" s="55"/>
      <c r="J408" s="55"/>
      <c r="K408" s="244" t="s">
        <v>1175</v>
      </c>
      <c r="L408" s="37"/>
      <c r="M408" s="37"/>
      <c r="N408" s="37"/>
      <c r="O408" s="37"/>
    </row>
    <row r="409" spans="1:15" x14ac:dyDescent="0.25">
      <c r="A409" s="1861"/>
      <c r="B409" s="582" t="s">
        <v>2325</v>
      </c>
      <c r="C409" s="582" t="s">
        <v>3789</v>
      </c>
      <c r="D409" s="304" t="s">
        <v>775</v>
      </c>
      <c r="E409" s="261">
        <v>2996</v>
      </c>
      <c r="F409" s="304">
        <v>41750</v>
      </c>
      <c r="G409" s="261">
        <v>2996</v>
      </c>
      <c r="H409" s="583">
        <f t="shared" si="3"/>
        <v>0</v>
      </c>
      <c r="I409" s="55"/>
      <c r="J409" s="55"/>
      <c r="K409" s="244" t="s">
        <v>2724</v>
      </c>
      <c r="L409" s="37"/>
      <c r="M409" s="37"/>
      <c r="N409" s="37"/>
      <c r="O409" s="37"/>
    </row>
    <row r="410" spans="1:15" x14ac:dyDescent="0.25">
      <c r="A410" s="1861">
        <v>41751</v>
      </c>
      <c r="B410" s="582" t="s">
        <v>2326</v>
      </c>
      <c r="C410" s="582" t="s">
        <v>3789</v>
      </c>
      <c r="D410" s="304" t="s">
        <v>775</v>
      </c>
      <c r="E410" s="261">
        <v>6125</v>
      </c>
      <c r="F410" s="304">
        <v>41751</v>
      </c>
      <c r="G410" s="261">
        <v>6125</v>
      </c>
      <c r="H410" s="583">
        <f t="shared" si="3"/>
        <v>0</v>
      </c>
      <c r="I410" s="55"/>
      <c r="J410" s="55"/>
      <c r="K410" s="244" t="s">
        <v>1175</v>
      </c>
      <c r="L410" s="37"/>
      <c r="M410" s="37"/>
      <c r="N410" s="37"/>
      <c r="O410" s="37"/>
    </row>
    <row r="411" spans="1:15" x14ac:dyDescent="0.25">
      <c r="B411" s="582" t="s">
        <v>2327</v>
      </c>
      <c r="C411" s="582" t="s">
        <v>3789</v>
      </c>
      <c r="D411" s="304" t="s">
        <v>782</v>
      </c>
      <c r="E411" s="261">
        <v>1981.5</v>
      </c>
      <c r="F411" s="304">
        <v>41751</v>
      </c>
      <c r="G411" s="261">
        <v>1981.5</v>
      </c>
      <c r="H411" s="583">
        <f t="shared" si="3"/>
        <v>0</v>
      </c>
      <c r="I411" s="55"/>
      <c r="J411" s="55"/>
      <c r="K411" s="244" t="s">
        <v>2724</v>
      </c>
      <c r="L411" s="37"/>
      <c r="M411" s="37"/>
      <c r="N411" s="37"/>
      <c r="O411" s="37"/>
    </row>
    <row r="412" spans="1:15" x14ac:dyDescent="0.25">
      <c r="A412" s="1861"/>
      <c r="B412" s="582" t="s">
        <v>2328</v>
      </c>
      <c r="C412" s="582" t="s">
        <v>3789</v>
      </c>
      <c r="D412" s="304" t="s">
        <v>434</v>
      </c>
      <c r="E412" s="261">
        <v>28565.5</v>
      </c>
      <c r="F412" s="304">
        <v>41751</v>
      </c>
      <c r="G412" s="261">
        <v>28565.5</v>
      </c>
      <c r="H412" s="583">
        <f t="shared" si="3"/>
        <v>0</v>
      </c>
      <c r="I412" s="55"/>
      <c r="J412" s="55"/>
      <c r="K412" s="244" t="s">
        <v>600</v>
      </c>
      <c r="L412" s="37"/>
      <c r="M412" s="37"/>
      <c r="N412" s="37"/>
      <c r="O412" s="37"/>
    </row>
    <row r="413" spans="1:15" x14ac:dyDescent="0.25">
      <c r="A413" s="1861"/>
      <c r="B413" s="582" t="s">
        <v>2329</v>
      </c>
      <c r="C413" s="582" t="s">
        <v>3789</v>
      </c>
      <c r="D413" s="584" t="s">
        <v>45</v>
      </c>
      <c r="E413" s="585">
        <v>5480</v>
      </c>
      <c r="F413" s="304">
        <v>41751</v>
      </c>
      <c r="G413" s="585">
        <v>5480</v>
      </c>
      <c r="H413" s="583">
        <f t="shared" si="3"/>
        <v>0</v>
      </c>
      <c r="I413" s="55"/>
      <c r="J413" s="55"/>
      <c r="K413" s="244" t="s">
        <v>1175</v>
      </c>
      <c r="L413" s="37"/>
      <c r="M413" s="37"/>
      <c r="N413" s="37"/>
      <c r="O413" s="37"/>
    </row>
    <row r="414" spans="1:15" x14ac:dyDescent="0.25">
      <c r="A414" s="1861"/>
      <c r="B414" s="582" t="s">
        <v>2330</v>
      </c>
      <c r="C414" s="582" t="s">
        <v>3789</v>
      </c>
      <c r="D414" s="584" t="s">
        <v>673</v>
      </c>
      <c r="E414" s="585">
        <v>4774</v>
      </c>
      <c r="F414" s="304">
        <v>41751</v>
      </c>
      <c r="G414" s="585">
        <v>4774</v>
      </c>
      <c r="H414" s="583">
        <f t="shared" si="3"/>
        <v>0</v>
      </c>
      <c r="I414" s="55"/>
      <c r="J414" s="55"/>
      <c r="K414" s="244" t="s">
        <v>2242</v>
      </c>
      <c r="L414" s="37"/>
      <c r="M414" s="37"/>
      <c r="N414" s="37"/>
      <c r="O414" s="37"/>
    </row>
    <row r="415" spans="1:15" x14ac:dyDescent="0.25">
      <c r="A415" s="1861"/>
      <c r="B415" s="582" t="s">
        <v>2331</v>
      </c>
      <c r="C415" s="582" t="s">
        <v>3789</v>
      </c>
      <c r="D415" s="584" t="s">
        <v>434</v>
      </c>
      <c r="E415" s="585">
        <v>29614.1</v>
      </c>
      <c r="F415" s="304">
        <v>41751</v>
      </c>
      <c r="G415" s="585">
        <v>29614.1</v>
      </c>
      <c r="H415" s="583">
        <f t="shared" si="3"/>
        <v>0</v>
      </c>
      <c r="I415" s="55"/>
      <c r="J415" s="55"/>
      <c r="K415" s="244" t="s">
        <v>2228</v>
      </c>
      <c r="L415" s="37"/>
      <c r="M415" s="37"/>
      <c r="N415" s="37"/>
      <c r="O415" s="37"/>
    </row>
    <row r="416" spans="1:15" x14ac:dyDescent="0.25">
      <c r="A416" s="1861"/>
      <c r="B416" s="582" t="s">
        <v>2332</v>
      </c>
      <c r="C416" s="582" t="s">
        <v>3789</v>
      </c>
      <c r="D416" s="304" t="s">
        <v>2124</v>
      </c>
      <c r="E416" s="261">
        <v>1830</v>
      </c>
      <c r="F416" s="304"/>
      <c r="G416" s="2110"/>
      <c r="H416" s="2111">
        <f t="shared" si="3"/>
        <v>1830</v>
      </c>
      <c r="I416" s="55"/>
      <c r="J416" s="55"/>
      <c r="K416" s="244" t="s">
        <v>1175</v>
      </c>
      <c r="L416" s="37"/>
      <c r="M416" s="37"/>
      <c r="N416" s="37"/>
      <c r="O416" s="37"/>
    </row>
    <row r="417" spans="1:15" x14ac:dyDescent="0.25">
      <c r="A417" s="1861"/>
      <c r="B417" s="582" t="s">
        <v>2333</v>
      </c>
      <c r="C417" s="582" t="s">
        <v>3789</v>
      </c>
      <c r="D417" s="304" t="s">
        <v>784</v>
      </c>
      <c r="E417" s="261">
        <v>1384.5</v>
      </c>
      <c r="F417" s="304">
        <v>41751</v>
      </c>
      <c r="G417" s="261">
        <v>1384.5</v>
      </c>
      <c r="H417" s="583">
        <f t="shared" si="3"/>
        <v>0</v>
      </c>
      <c r="I417" s="55"/>
      <c r="J417" s="55"/>
      <c r="K417" s="244" t="s">
        <v>1175</v>
      </c>
      <c r="L417" s="37"/>
      <c r="M417" s="37"/>
      <c r="N417" s="37"/>
      <c r="O417" s="37"/>
    </row>
    <row r="418" spans="1:15" x14ac:dyDescent="0.25">
      <c r="A418" s="1861"/>
      <c r="B418" s="582" t="s">
        <v>2334</v>
      </c>
      <c r="C418" s="582" t="s">
        <v>3789</v>
      </c>
      <c r="D418" s="304" t="s">
        <v>3796</v>
      </c>
      <c r="E418" s="261">
        <v>1780</v>
      </c>
      <c r="F418" s="304">
        <v>41751</v>
      </c>
      <c r="G418" s="261">
        <v>1780</v>
      </c>
      <c r="H418" s="583">
        <f t="shared" si="3"/>
        <v>0</v>
      </c>
      <c r="I418" s="55"/>
      <c r="J418" s="55"/>
      <c r="K418" s="244" t="s">
        <v>351</v>
      </c>
      <c r="L418" s="37"/>
      <c r="M418" s="37"/>
      <c r="N418" s="37"/>
      <c r="O418" s="37"/>
    </row>
    <row r="419" spans="1:15" x14ac:dyDescent="0.25">
      <c r="A419" s="1861"/>
      <c r="B419" s="582" t="s">
        <v>2335</v>
      </c>
      <c r="C419" s="582" t="s">
        <v>3789</v>
      </c>
      <c r="D419" s="304" t="s">
        <v>70</v>
      </c>
      <c r="E419" s="261">
        <v>5082</v>
      </c>
      <c r="F419" s="304">
        <v>41751</v>
      </c>
      <c r="G419" s="261">
        <v>5082</v>
      </c>
      <c r="H419" s="583">
        <f t="shared" si="3"/>
        <v>0</v>
      </c>
      <c r="I419" s="55"/>
      <c r="J419" s="55"/>
      <c r="K419" s="244" t="s">
        <v>1175</v>
      </c>
      <c r="L419" s="37"/>
      <c r="M419" s="37"/>
      <c r="N419" s="37"/>
      <c r="O419" s="37"/>
    </row>
    <row r="420" spans="1:15" x14ac:dyDescent="0.25">
      <c r="A420" s="1861"/>
      <c r="B420" s="582" t="s">
        <v>2336</v>
      </c>
      <c r="C420" s="582" t="s">
        <v>3789</v>
      </c>
      <c r="D420" s="584" t="s">
        <v>1729</v>
      </c>
      <c r="E420" s="585">
        <v>2456</v>
      </c>
      <c r="F420" s="304">
        <v>41751</v>
      </c>
      <c r="G420" s="585">
        <v>2456</v>
      </c>
      <c r="H420" s="583">
        <f t="shared" si="3"/>
        <v>0</v>
      </c>
      <c r="I420" s="55"/>
      <c r="J420" s="55"/>
      <c r="K420" s="244" t="s">
        <v>1175</v>
      </c>
      <c r="L420" s="37"/>
      <c r="M420" s="37"/>
      <c r="N420" s="37"/>
      <c r="O420" s="37"/>
    </row>
    <row r="421" spans="1:15" x14ac:dyDescent="0.25">
      <c r="A421" s="1861"/>
      <c r="B421" s="582" t="s">
        <v>2337</v>
      </c>
      <c r="C421" s="582" t="s">
        <v>3789</v>
      </c>
      <c r="D421" s="304" t="s">
        <v>3740</v>
      </c>
      <c r="E421" s="261">
        <v>483</v>
      </c>
      <c r="F421" s="304">
        <v>41751</v>
      </c>
      <c r="G421" s="261">
        <v>483</v>
      </c>
      <c r="H421" s="583">
        <f t="shared" si="3"/>
        <v>0</v>
      </c>
      <c r="I421" s="55"/>
      <c r="J421" s="55"/>
      <c r="K421" s="244" t="s">
        <v>1175</v>
      </c>
      <c r="L421" s="37"/>
      <c r="M421" s="37"/>
      <c r="N421" s="37"/>
      <c r="O421" s="37"/>
    </row>
    <row r="422" spans="1:15" x14ac:dyDescent="0.25">
      <c r="A422" s="1861"/>
      <c r="B422" s="582" t="s">
        <v>2338</v>
      </c>
      <c r="C422" s="582" t="s">
        <v>3789</v>
      </c>
      <c r="D422" s="304" t="s">
        <v>779</v>
      </c>
      <c r="E422" s="261">
        <v>326.10000000000002</v>
      </c>
      <c r="F422" s="304">
        <v>41751</v>
      </c>
      <c r="G422" s="261">
        <v>326.10000000000002</v>
      </c>
      <c r="H422" s="583">
        <f t="shared" si="3"/>
        <v>0</v>
      </c>
      <c r="I422" s="55"/>
      <c r="J422" s="55"/>
      <c r="K422" s="244" t="s">
        <v>1175</v>
      </c>
      <c r="L422" s="37"/>
      <c r="M422" s="37"/>
      <c r="N422" s="37"/>
      <c r="O422" s="37"/>
    </row>
    <row r="423" spans="1:15" x14ac:dyDescent="0.25">
      <c r="A423" s="1861"/>
      <c r="B423" s="582" t="s">
        <v>2339</v>
      </c>
      <c r="C423" s="582" t="s">
        <v>3789</v>
      </c>
      <c r="D423" s="304" t="s">
        <v>3793</v>
      </c>
      <c r="E423" s="261">
        <v>291.60000000000002</v>
      </c>
      <c r="F423" s="304">
        <v>41751</v>
      </c>
      <c r="G423" s="261">
        <v>291.60000000000002</v>
      </c>
      <c r="H423" s="583">
        <f t="shared" si="3"/>
        <v>0</v>
      </c>
      <c r="I423" s="55"/>
      <c r="J423" s="55"/>
      <c r="K423" s="244" t="s">
        <v>1175</v>
      </c>
      <c r="L423" s="37"/>
      <c r="M423" s="37"/>
      <c r="N423" s="37"/>
      <c r="O423" s="37"/>
    </row>
    <row r="424" spans="1:15" x14ac:dyDescent="0.25">
      <c r="A424" s="1861"/>
      <c r="B424" s="582" t="s">
        <v>2340</v>
      </c>
      <c r="C424" s="582" t="s">
        <v>3789</v>
      </c>
      <c r="D424" s="304" t="s">
        <v>3798</v>
      </c>
      <c r="E424" s="261">
        <v>2774</v>
      </c>
      <c r="F424" s="304"/>
      <c r="G424" s="2110"/>
      <c r="H424" s="2111">
        <f t="shared" si="3"/>
        <v>2774</v>
      </c>
      <c r="I424" s="55"/>
      <c r="J424" s="55"/>
      <c r="K424" s="244" t="s">
        <v>1442</v>
      </c>
      <c r="L424" s="37"/>
      <c r="M424" s="37"/>
      <c r="N424" s="37"/>
      <c r="O424" s="37"/>
    </row>
    <row r="425" spans="1:15" x14ac:dyDescent="0.25">
      <c r="A425" s="1861"/>
      <c r="B425" s="582" t="s">
        <v>810</v>
      </c>
      <c r="C425" s="582" t="s">
        <v>3789</v>
      </c>
      <c r="D425" s="304" t="s">
        <v>2091</v>
      </c>
      <c r="E425" s="261">
        <v>6931</v>
      </c>
      <c r="F425" s="304">
        <v>41752</v>
      </c>
      <c r="G425" s="261">
        <v>6931</v>
      </c>
      <c r="H425" s="583">
        <f t="shared" si="3"/>
        <v>0</v>
      </c>
      <c r="I425" s="55"/>
      <c r="J425" s="55"/>
      <c r="K425" s="244" t="s">
        <v>775</v>
      </c>
      <c r="L425" s="37"/>
      <c r="M425" s="37"/>
      <c r="N425" s="37"/>
      <c r="O425" s="37"/>
    </row>
    <row r="426" spans="1:15" x14ac:dyDescent="0.25">
      <c r="A426" s="1861"/>
      <c r="B426" s="582" t="s">
        <v>2341</v>
      </c>
      <c r="C426" s="582" t="s">
        <v>3789</v>
      </c>
      <c r="D426" s="304" t="s">
        <v>944</v>
      </c>
      <c r="E426" s="261">
        <v>2684</v>
      </c>
      <c r="F426" s="304"/>
      <c r="G426" s="2110"/>
      <c r="H426" s="2111">
        <f t="shared" si="3"/>
        <v>2684</v>
      </c>
      <c r="I426" s="55"/>
      <c r="J426" s="55"/>
      <c r="K426" s="244" t="s">
        <v>2724</v>
      </c>
      <c r="L426" s="37"/>
      <c r="M426" s="37"/>
      <c r="N426" s="37"/>
      <c r="O426" s="37"/>
    </row>
    <row r="427" spans="1:15" x14ac:dyDescent="0.25">
      <c r="A427" s="1861"/>
      <c r="B427" s="582" t="s">
        <v>2342</v>
      </c>
      <c r="C427" s="582" t="s">
        <v>3789</v>
      </c>
      <c r="D427" s="304" t="s">
        <v>775</v>
      </c>
      <c r="E427" s="261">
        <v>1230</v>
      </c>
      <c r="F427" s="304">
        <v>41751</v>
      </c>
      <c r="G427" s="261">
        <v>1230</v>
      </c>
      <c r="H427" s="583">
        <f t="shared" si="3"/>
        <v>0</v>
      </c>
      <c r="I427" s="55"/>
      <c r="J427" s="55"/>
      <c r="K427" s="244" t="s">
        <v>351</v>
      </c>
      <c r="L427" s="37"/>
      <c r="M427" s="37"/>
      <c r="N427" s="37"/>
      <c r="O427" s="37"/>
    </row>
    <row r="428" spans="1:15" x14ac:dyDescent="0.25">
      <c r="A428" s="1861"/>
      <c r="B428" s="582" t="s">
        <v>2343</v>
      </c>
      <c r="C428" s="582" t="s">
        <v>3789</v>
      </c>
      <c r="D428" s="304" t="s">
        <v>434</v>
      </c>
      <c r="E428" s="261">
        <v>3992</v>
      </c>
      <c r="F428" s="304">
        <v>41751</v>
      </c>
      <c r="G428" s="261">
        <v>3992</v>
      </c>
      <c r="H428" s="583">
        <f t="shared" si="3"/>
        <v>0</v>
      </c>
      <c r="I428" s="55"/>
      <c r="J428" s="55"/>
      <c r="K428" s="244" t="s">
        <v>2724</v>
      </c>
      <c r="L428" s="37"/>
      <c r="M428" s="37"/>
      <c r="N428" s="37"/>
      <c r="O428" s="37"/>
    </row>
    <row r="429" spans="1:15" x14ac:dyDescent="0.25">
      <c r="A429" s="1861"/>
      <c r="B429" s="582" t="s">
        <v>2344</v>
      </c>
      <c r="C429" s="582" t="s">
        <v>3789</v>
      </c>
      <c r="D429" s="304" t="s">
        <v>3792</v>
      </c>
      <c r="E429" s="261">
        <v>6555</v>
      </c>
      <c r="F429" s="304">
        <v>41751</v>
      </c>
      <c r="G429" s="261">
        <v>6555</v>
      </c>
      <c r="H429" s="583">
        <f t="shared" ref="H429:H541" si="4">E429-G429</f>
        <v>0</v>
      </c>
      <c r="I429" s="55"/>
      <c r="J429" s="55"/>
      <c r="K429" s="244" t="s">
        <v>351</v>
      </c>
      <c r="L429" s="37"/>
      <c r="M429" s="37"/>
      <c r="N429" s="37"/>
      <c r="O429" s="37"/>
    </row>
    <row r="430" spans="1:15" x14ac:dyDescent="0.25">
      <c r="A430" s="1861">
        <v>41752</v>
      </c>
      <c r="B430" s="582" t="s">
        <v>2345</v>
      </c>
      <c r="C430" s="582" t="s">
        <v>3789</v>
      </c>
      <c r="D430" s="1657" t="s">
        <v>2229</v>
      </c>
      <c r="E430" s="109">
        <v>0</v>
      </c>
      <c r="F430" s="304"/>
      <c r="H430" s="583">
        <f t="shared" si="4"/>
        <v>0</v>
      </c>
      <c r="I430" s="55"/>
      <c r="J430" s="55"/>
      <c r="K430" s="244" t="s">
        <v>2724</v>
      </c>
      <c r="N430" s="37"/>
      <c r="O430" s="37"/>
    </row>
    <row r="431" spans="1:15" x14ac:dyDescent="0.25">
      <c r="A431" s="1861"/>
      <c r="B431" s="582" t="s">
        <v>811</v>
      </c>
      <c r="C431" s="582" t="s">
        <v>3789</v>
      </c>
      <c r="D431" s="304" t="s">
        <v>2382</v>
      </c>
      <c r="E431" s="261">
        <v>493.5</v>
      </c>
      <c r="F431" s="304">
        <v>41753</v>
      </c>
      <c r="G431" s="261">
        <v>493.5</v>
      </c>
      <c r="H431" s="583">
        <f t="shared" si="4"/>
        <v>0</v>
      </c>
      <c r="I431" s="55"/>
      <c r="J431" s="55"/>
      <c r="K431" s="244" t="s">
        <v>297</v>
      </c>
      <c r="N431" s="37"/>
      <c r="O431" s="37"/>
    </row>
    <row r="432" spans="1:15" x14ac:dyDescent="0.25">
      <c r="A432" s="1861"/>
      <c r="B432" s="582" t="s">
        <v>812</v>
      </c>
      <c r="C432" s="582" t="s">
        <v>3789</v>
      </c>
      <c r="D432" s="304" t="s">
        <v>775</v>
      </c>
      <c r="E432" s="261">
        <v>3404.5</v>
      </c>
      <c r="F432" s="304">
        <v>41752</v>
      </c>
      <c r="G432" s="261">
        <v>3404.5</v>
      </c>
      <c r="H432" s="583">
        <f t="shared" si="4"/>
        <v>0</v>
      </c>
      <c r="I432" s="55"/>
      <c r="J432" s="55"/>
      <c r="K432" s="244" t="s">
        <v>1175</v>
      </c>
      <c r="N432" s="37"/>
      <c r="O432" s="37"/>
    </row>
    <row r="433" spans="1:15" x14ac:dyDescent="0.25">
      <c r="A433" s="1861"/>
      <c r="B433" s="582" t="s">
        <v>2346</v>
      </c>
      <c r="C433" s="582" t="s">
        <v>3789</v>
      </c>
      <c r="D433" s="304" t="s">
        <v>782</v>
      </c>
      <c r="E433" s="261">
        <v>1880</v>
      </c>
      <c r="F433" s="304">
        <v>41752</v>
      </c>
      <c r="G433" s="261">
        <v>1880</v>
      </c>
      <c r="H433" s="583">
        <f t="shared" si="4"/>
        <v>0</v>
      </c>
      <c r="I433" s="55"/>
      <c r="J433" s="55"/>
      <c r="K433" s="244" t="s">
        <v>1175</v>
      </c>
      <c r="N433" s="37"/>
      <c r="O433" s="37"/>
    </row>
    <row r="434" spans="1:15" x14ac:dyDescent="0.25">
      <c r="A434" s="1861"/>
      <c r="B434" s="582" t="s">
        <v>2347</v>
      </c>
      <c r="C434" s="582" t="s">
        <v>3789</v>
      </c>
      <c r="D434" s="304" t="s">
        <v>3740</v>
      </c>
      <c r="E434" s="261">
        <v>2767</v>
      </c>
      <c r="F434" s="304">
        <v>41752</v>
      </c>
      <c r="G434" s="261">
        <v>2767</v>
      </c>
      <c r="H434" s="583">
        <f t="shared" si="4"/>
        <v>0</v>
      </c>
      <c r="I434" s="55"/>
      <c r="J434" s="55"/>
      <c r="K434" s="244" t="s">
        <v>3807</v>
      </c>
      <c r="N434" s="37"/>
      <c r="O434" s="37"/>
    </row>
    <row r="435" spans="1:15" x14ac:dyDescent="0.25">
      <c r="A435" s="1861"/>
      <c r="B435" s="582" t="s">
        <v>2348</v>
      </c>
      <c r="C435" s="582" t="s">
        <v>3789</v>
      </c>
      <c r="D435" s="304" t="s">
        <v>2124</v>
      </c>
      <c r="E435" s="261">
        <v>1830</v>
      </c>
      <c r="F435" s="304"/>
      <c r="G435" s="2110"/>
      <c r="H435" s="2111">
        <f t="shared" si="4"/>
        <v>1830</v>
      </c>
      <c r="I435" s="55"/>
      <c r="J435" s="55"/>
      <c r="K435" s="244" t="s">
        <v>1175</v>
      </c>
      <c r="N435" s="37"/>
      <c r="O435" s="37"/>
    </row>
    <row r="436" spans="1:15" x14ac:dyDescent="0.25">
      <c r="A436" s="1861"/>
      <c r="B436" s="582" t="s">
        <v>2349</v>
      </c>
      <c r="C436" s="582" t="s">
        <v>3789</v>
      </c>
      <c r="D436" s="304" t="s">
        <v>377</v>
      </c>
      <c r="E436" s="261">
        <v>8522.5</v>
      </c>
      <c r="F436" s="304"/>
      <c r="G436" s="2110"/>
      <c r="H436" s="2111">
        <f t="shared" si="4"/>
        <v>8522.5</v>
      </c>
      <c r="I436" s="55"/>
      <c r="J436" s="55"/>
      <c r="K436" s="244" t="s">
        <v>2724</v>
      </c>
      <c r="L436" s="390"/>
      <c r="M436" s="390"/>
      <c r="N436" s="37"/>
      <c r="O436" s="37"/>
    </row>
    <row r="437" spans="1:15" x14ac:dyDescent="0.25">
      <c r="A437" s="1861"/>
      <c r="B437" s="582" t="s">
        <v>2350</v>
      </c>
      <c r="C437" s="582" t="s">
        <v>3789</v>
      </c>
      <c r="D437" s="304" t="s">
        <v>3790</v>
      </c>
      <c r="E437" s="261">
        <v>672.5</v>
      </c>
      <c r="F437" s="304">
        <v>41752</v>
      </c>
      <c r="G437" s="261">
        <v>672.5</v>
      </c>
      <c r="H437" s="583">
        <f t="shared" si="4"/>
        <v>0</v>
      </c>
      <c r="I437" s="55"/>
      <c r="J437" s="55"/>
      <c r="K437" s="244" t="s">
        <v>1175</v>
      </c>
      <c r="L437" s="390"/>
      <c r="M437" s="390"/>
      <c r="N437" s="37"/>
      <c r="O437" s="37"/>
    </row>
    <row r="438" spans="1:15" x14ac:dyDescent="0.25">
      <c r="A438" s="1861"/>
      <c r="B438" s="582" t="s">
        <v>2351</v>
      </c>
      <c r="C438" s="582" t="s">
        <v>3789</v>
      </c>
      <c r="D438" s="584" t="s">
        <v>796</v>
      </c>
      <c r="E438" s="585">
        <v>881.5</v>
      </c>
      <c r="F438" s="304">
        <v>41752</v>
      </c>
      <c r="G438" s="585">
        <v>881.5</v>
      </c>
      <c r="H438" s="583">
        <f t="shared" si="4"/>
        <v>0</v>
      </c>
      <c r="I438" s="55"/>
      <c r="J438" s="55"/>
      <c r="K438" s="244" t="s">
        <v>1175</v>
      </c>
      <c r="N438" s="37"/>
      <c r="O438" s="37"/>
    </row>
    <row r="439" spans="1:15" x14ac:dyDescent="0.25">
      <c r="A439" s="1861"/>
      <c r="B439" s="582" t="s">
        <v>2352</v>
      </c>
      <c r="C439" s="582" t="s">
        <v>3789</v>
      </c>
      <c r="D439" s="584" t="s">
        <v>70</v>
      </c>
      <c r="E439" s="585">
        <v>5465</v>
      </c>
      <c r="F439" s="304">
        <v>41752</v>
      </c>
      <c r="G439" s="585">
        <v>5465</v>
      </c>
      <c r="H439" s="583">
        <f t="shared" si="4"/>
        <v>0</v>
      </c>
      <c r="I439" s="55"/>
      <c r="J439" s="55"/>
      <c r="K439" s="244" t="s">
        <v>2724</v>
      </c>
      <c r="N439" s="37"/>
      <c r="O439" s="37"/>
    </row>
    <row r="440" spans="1:15" x14ac:dyDescent="0.25">
      <c r="A440" s="1861"/>
      <c r="B440" s="582" t="s">
        <v>2353</v>
      </c>
      <c r="C440" s="582" t="s">
        <v>3789</v>
      </c>
      <c r="D440" s="304" t="s">
        <v>673</v>
      </c>
      <c r="E440" s="261">
        <v>6395.4</v>
      </c>
      <c r="F440" s="304">
        <v>41752</v>
      </c>
      <c r="G440" s="261">
        <v>6395.4</v>
      </c>
      <c r="H440" s="583">
        <f t="shared" si="4"/>
        <v>0</v>
      </c>
      <c r="I440" s="55"/>
      <c r="J440" s="55"/>
      <c r="K440" s="244" t="s">
        <v>2242</v>
      </c>
      <c r="N440" s="37"/>
      <c r="O440" s="37"/>
    </row>
    <row r="441" spans="1:15" x14ac:dyDescent="0.25">
      <c r="A441" s="1861"/>
      <c r="B441" s="582" t="s">
        <v>2354</v>
      </c>
      <c r="C441" s="582" t="s">
        <v>3789</v>
      </c>
      <c r="D441" s="304" t="s">
        <v>794</v>
      </c>
      <c r="E441" s="261">
        <v>1798</v>
      </c>
      <c r="F441" s="304">
        <v>41752</v>
      </c>
      <c r="G441" s="261">
        <v>1798</v>
      </c>
      <c r="H441" s="583">
        <f t="shared" si="4"/>
        <v>0</v>
      </c>
      <c r="I441" s="55"/>
      <c r="J441" s="55"/>
      <c r="K441" s="244" t="s">
        <v>1175</v>
      </c>
      <c r="N441" s="37"/>
      <c r="O441" s="37"/>
    </row>
    <row r="442" spans="1:15" x14ac:dyDescent="0.25">
      <c r="A442" s="1861"/>
      <c r="B442" s="582" t="s">
        <v>2355</v>
      </c>
      <c r="C442" s="582" t="s">
        <v>3789</v>
      </c>
      <c r="D442" s="1657" t="s">
        <v>2229</v>
      </c>
      <c r="E442" s="109">
        <v>0</v>
      </c>
      <c r="F442" s="304"/>
      <c r="H442" s="583">
        <f t="shared" si="4"/>
        <v>0</v>
      </c>
      <c r="I442" s="55"/>
      <c r="J442" s="55"/>
      <c r="K442" s="244" t="s">
        <v>2724</v>
      </c>
      <c r="N442" s="37"/>
      <c r="O442" s="37"/>
    </row>
    <row r="443" spans="1:15" x14ac:dyDescent="0.25">
      <c r="A443" s="1861"/>
      <c r="B443" s="582" t="s">
        <v>2356</v>
      </c>
      <c r="C443" s="582" t="s">
        <v>3789</v>
      </c>
      <c r="D443" s="304" t="s">
        <v>867</v>
      </c>
      <c r="E443" s="261">
        <v>4842</v>
      </c>
      <c r="F443" s="304">
        <v>41752</v>
      </c>
      <c r="G443" s="261">
        <v>4842</v>
      </c>
      <c r="H443" s="583">
        <f t="shared" si="4"/>
        <v>0</v>
      </c>
      <c r="I443" s="55"/>
      <c r="J443" s="55"/>
      <c r="K443" s="244" t="s">
        <v>1175</v>
      </c>
      <c r="N443" s="37"/>
      <c r="O443" s="37"/>
    </row>
    <row r="444" spans="1:15" x14ac:dyDescent="0.25">
      <c r="A444" s="1861"/>
      <c r="B444" s="582" t="s">
        <v>2357</v>
      </c>
      <c r="C444" s="582" t="s">
        <v>3789</v>
      </c>
      <c r="D444" s="1657" t="s">
        <v>2229</v>
      </c>
      <c r="E444" s="109">
        <v>0</v>
      </c>
      <c r="F444" s="304"/>
      <c r="H444" s="583">
        <f t="shared" si="4"/>
        <v>0</v>
      </c>
      <c r="I444" s="55"/>
      <c r="J444" s="55"/>
      <c r="K444" s="244" t="s">
        <v>1175</v>
      </c>
      <c r="N444" s="37"/>
      <c r="O444" s="37"/>
    </row>
    <row r="445" spans="1:15" x14ac:dyDescent="0.25">
      <c r="A445" s="1861"/>
      <c r="B445" s="582" t="s">
        <v>2358</v>
      </c>
      <c r="C445" s="582" t="s">
        <v>3789</v>
      </c>
      <c r="D445" s="304" t="s">
        <v>862</v>
      </c>
      <c r="E445" s="261">
        <v>1268</v>
      </c>
      <c r="F445" s="304">
        <v>41752</v>
      </c>
      <c r="G445" s="261">
        <v>1268</v>
      </c>
      <c r="H445" s="583">
        <f t="shared" si="4"/>
        <v>0</v>
      </c>
      <c r="I445" s="55"/>
      <c r="J445" s="55"/>
      <c r="K445" s="244" t="s">
        <v>2724</v>
      </c>
      <c r="L445" s="390"/>
      <c r="N445" s="37"/>
      <c r="O445" s="37"/>
    </row>
    <row r="446" spans="1:15" x14ac:dyDescent="0.25">
      <c r="A446" s="1861"/>
      <c r="B446" s="582" t="s">
        <v>2359</v>
      </c>
      <c r="C446" s="582" t="s">
        <v>3789</v>
      </c>
      <c r="D446" s="304" t="s">
        <v>89</v>
      </c>
      <c r="E446" s="261">
        <v>1808.5</v>
      </c>
      <c r="F446" s="304">
        <v>41752</v>
      </c>
      <c r="G446" s="261">
        <v>1808.5</v>
      </c>
      <c r="H446" s="583">
        <f t="shared" si="4"/>
        <v>0</v>
      </c>
      <c r="I446" s="55"/>
      <c r="J446" s="55"/>
      <c r="K446" s="244" t="s">
        <v>3808</v>
      </c>
      <c r="L446" s="37"/>
      <c r="M446" s="37"/>
      <c r="N446" s="37"/>
      <c r="O446" s="37"/>
    </row>
    <row r="447" spans="1:15" x14ac:dyDescent="0.25">
      <c r="A447" s="1861"/>
      <c r="B447" s="582" t="s">
        <v>2360</v>
      </c>
      <c r="C447" s="582" t="s">
        <v>3789</v>
      </c>
      <c r="D447" s="584" t="s">
        <v>3809</v>
      </c>
      <c r="E447" s="585">
        <v>34.5</v>
      </c>
      <c r="F447" s="304">
        <v>41752</v>
      </c>
      <c r="G447" s="261">
        <v>34.5</v>
      </c>
      <c r="H447" s="583">
        <f t="shared" si="4"/>
        <v>0</v>
      </c>
      <c r="I447" s="55"/>
      <c r="J447" s="55"/>
      <c r="K447" s="244" t="s">
        <v>2724</v>
      </c>
      <c r="L447" s="37"/>
      <c r="M447" s="37"/>
      <c r="N447" s="37"/>
      <c r="O447" s="37"/>
    </row>
    <row r="448" spans="1:15" x14ac:dyDescent="0.25">
      <c r="A448" s="1861">
        <v>41753</v>
      </c>
      <c r="B448" s="582" t="s">
        <v>2361</v>
      </c>
      <c r="C448" s="582" t="s">
        <v>3789</v>
      </c>
      <c r="D448" s="584" t="s">
        <v>11</v>
      </c>
      <c r="E448" s="585">
        <v>29017.5</v>
      </c>
      <c r="F448" s="304">
        <v>41759</v>
      </c>
      <c r="G448" s="261">
        <v>29017.5</v>
      </c>
      <c r="H448" s="583">
        <f t="shared" si="4"/>
        <v>0</v>
      </c>
      <c r="I448" s="55"/>
      <c r="J448" s="55"/>
      <c r="K448" s="244" t="s">
        <v>2724</v>
      </c>
      <c r="L448" s="37"/>
      <c r="M448" s="37"/>
      <c r="N448" s="37"/>
      <c r="O448" s="37"/>
    </row>
    <row r="449" spans="1:15" x14ac:dyDescent="0.25">
      <c r="A449" s="1861"/>
      <c r="B449" s="582" t="s">
        <v>2362</v>
      </c>
      <c r="C449" s="582" t="s">
        <v>3789</v>
      </c>
      <c r="D449" s="304" t="s">
        <v>2091</v>
      </c>
      <c r="E449" s="261">
        <v>8728</v>
      </c>
      <c r="F449" s="304">
        <v>41753</v>
      </c>
      <c r="G449" s="261">
        <v>8728</v>
      </c>
      <c r="H449" s="583">
        <f t="shared" si="4"/>
        <v>0</v>
      </c>
      <c r="I449" s="55"/>
      <c r="J449" s="55"/>
      <c r="K449" s="244" t="s">
        <v>600</v>
      </c>
      <c r="L449" s="37"/>
      <c r="M449" s="37"/>
      <c r="N449" s="37"/>
      <c r="O449" s="37"/>
    </row>
    <row r="450" spans="1:15" x14ac:dyDescent="0.25">
      <c r="A450" s="1861"/>
      <c r="B450" s="582" t="s">
        <v>2363</v>
      </c>
      <c r="C450" s="582" t="s">
        <v>3789</v>
      </c>
      <c r="D450" s="304" t="s">
        <v>434</v>
      </c>
      <c r="E450" s="261">
        <v>67487</v>
      </c>
      <c r="F450" s="304">
        <v>41753</v>
      </c>
      <c r="G450" s="261">
        <v>67487</v>
      </c>
      <c r="H450" s="583">
        <f t="shared" si="4"/>
        <v>0</v>
      </c>
      <c r="I450" s="55"/>
      <c r="J450" s="55"/>
      <c r="K450" s="244" t="s">
        <v>2227</v>
      </c>
      <c r="L450" s="37"/>
      <c r="M450" s="37"/>
      <c r="N450" s="37"/>
      <c r="O450" s="37"/>
    </row>
    <row r="451" spans="1:15" x14ac:dyDescent="0.25">
      <c r="A451" s="1861"/>
      <c r="B451" s="582" t="s">
        <v>2364</v>
      </c>
      <c r="C451" s="582" t="s">
        <v>3789</v>
      </c>
      <c r="D451" s="304" t="s">
        <v>775</v>
      </c>
      <c r="E451" s="261">
        <v>893</v>
      </c>
      <c r="F451" s="304">
        <v>41753</v>
      </c>
      <c r="G451" s="261">
        <v>893</v>
      </c>
      <c r="H451" s="583">
        <f t="shared" si="4"/>
        <v>0</v>
      </c>
      <c r="I451" s="55"/>
      <c r="J451" s="55"/>
      <c r="K451" s="244" t="s">
        <v>3810</v>
      </c>
      <c r="L451" s="37"/>
      <c r="M451" s="37"/>
      <c r="N451" s="37"/>
      <c r="O451" s="37"/>
    </row>
    <row r="452" spans="1:15" x14ac:dyDescent="0.25">
      <c r="A452" s="1861"/>
      <c r="B452" s="582" t="s">
        <v>2729</v>
      </c>
      <c r="C452" s="582" t="s">
        <v>3789</v>
      </c>
      <c r="D452" s="304" t="s">
        <v>783</v>
      </c>
      <c r="E452" s="261">
        <v>10656</v>
      </c>
      <c r="F452" s="304">
        <v>41756</v>
      </c>
      <c r="G452" s="261">
        <v>10656</v>
      </c>
      <c r="H452" s="583">
        <f t="shared" si="4"/>
        <v>0</v>
      </c>
      <c r="I452" s="55"/>
      <c r="J452" s="55"/>
      <c r="K452" s="244" t="s">
        <v>3810</v>
      </c>
      <c r="L452" s="37"/>
      <c r="M452" s="37"/>
      <c r="N452" s="37"/>
      <c r="O452" s="37"/>
    </row>
    <row r="453" spans="1:15" x14ac:dyDescent="0.25">
      <c r="A453" s="1861"/>
      <c r="B453" s="582" t="s">
        <v>2730</v>
      </c>
      <c r="C453" s="582" t="s">
        <v>3789</v>
      </c>
      <c r="D453" s="304" t="s">
        <v>782</v>
      </c>
      <c r="E453" s="261">
        <v>1840</v>
      </c>
      <c r="F453" s="304">
        <v>41753</v>
      </c>
      <c r="G453" s="261">
        <v>1840</v>
      </c>
      <c r="H453" s="583">
        <f t="shared" si="4"/>
        <v>0</v>
      </c>
      <c r="I453" s="55"/>
      <c r="J453" s="55"/>
      <c r="K453" s="244" t="s">
        <v>1175</v>
      </c>
      <c r="L453" s="37"/>
      <c r="M453" s="37"/>
      <c r="N453" s="37"/>
      <c r="O453" s="37"/>
    </row>
    <row r="454" spans="1:15" x14ac:dyDescent="0.25">
      <c r="A454" s="1861"/>
      <c r="B454" s="582" t="s">
        <v>2731</v>
      </c>
      <c r="C454" s="582" t="s">
        <v>3789</v>
      </c>
      <c r="D454" s="584" t="s">
        <v>775</v>
      </c>
      <c r="E454" s="585">
        <v>4684.5</v>
      </c>
      <c r="F454" s="304">
        <v>41753</v>
      </c>
      <c r="G454" s="585">
        <v>4684.5</v>
      </c>
      <c r="H454" s="583">
        <f t="shared" si="4"/>
        <v>0</v>
      </c>
      <c r="I454" s="55"/>
      <c r="J454" s="55"/>
      <c r="K454" s="244" t="s">
        <v>1175</v>
      </c>
      <c r="L454" s="37"/>
      <c r="M454" s="37"/>
      <c r="N454" s="37"/>
      <c r="O454" s="37"/>
    </row>
    <row r="455" spans="1:15" x14ac:dyDescent="0.25">
      <c r="A455" s="1861"/>
      <c r="B455" s="582" t="s">
        <v>2732</v>
      </c>
      <c r="C455" s="582" t="s">
        <v>3789</v>
      </c>
      <c r="D455" s="304" t="s">
        <v>673</v>
      </c>
      <c r="E455" s="261">
        <v>7348</v>
      </c>
      <c r="F455" s="304">
        <v>41753</v>
      </c>
      <c r="G455" s="261">
        <v>7348</v>
      </c>
      <c r="H455" s="583">
        <f t="shared" si="4"/>
        <v>0</v>
      </c>
      <c r="I455" s="55"/>
      <c r="J455" s="55"/>
      <c r="K455" s="244" t="s">
        <v>2242</v>
      </c>
      <c r="L455" s="37"/>
      <c r="M455" s="37"/>
      <c r="N455" s="37"/>
      <c r="O455" s="37"/>
    </row>
    <row r="456" spans="1:15" x14ac:dyDescent="0.25">
      <c r="A456" s="1861"/>
      <c r="B456" s="582" t="s">
        <v>2733</v>
      </c>
      <c r="C456" s="582" t="s">
        <v>3789</v>
      </c>
      <c r="D456" s="304" t="s">
        <v>1540</v>
      </c>
      <c r="E456" s="261">
        <v>422.4</v>
      </c>
      <c r="F456" s="304">
        <v>41753</v>
      </c>
      <c r="G456" s="261">
        <v>422.4</v>
      </c>
      <c r="H456" s="583">
        <f t="shared" si="4"/>
        <v>0</v>
      </c>
      <c r="I456" s="55"/>
      <c r="J456" s="55"/>
      <c r="K456" s="244" t="s">
        <v>1175</v>
      </c>
      <c r="L456" s="37"/>
      <c r="M456" s="37"/>
      <c r="N456" s="37"/>
      <c r="O456" s="37"/>
    </row>
    <row r="457" spans="1:15" x14ac:dyDescent="0.25">
      <c r="A457" s="1861"/>
      <c r="B457" s="582" t="s">
        <v>2734</v>
      </c>
      <c r="C457" s="582" t="s">
        <v>3789</v>
      </c>
      <c r="D457" s="304" t="s">
        <v>2124</v>
      </c>
      <c r="E457" s="261">
        <v>1830</v>
      </c>
      <c r="F457" s="304"/>
      <c r="G457" s="2110"/>
      <c r="H457" s="2111">
        <f t="shared" si="4"/>
        <v>1830</v>
      </c>
      <c r="I457" s="55"/>
      <c r="J457" s="55"/>
      <c r="K457" s="244" t="s">
        <v>1175</v>
      </c>
      <c r="L457" s="37"/>
      <c r="M457" s="37"/>
      <c r="N457" s="37"/>
      <c r="O457" s="37"/>
    </row>
    <row r="458" spans="1:15" x14ac:dyDescent="0.25">
      <c r="A458" s="1861"/>
      <c r="B458" s="582" t="s">
        <v>2735</v>
      </c>
      <c r="C458" s="582" t="s">
        <v>3789</v>
      </c>
      <c r="D458" s="304" t="s">
        <v>3791</v>
      </c>
      <c r="E458" s="261">
        <v>960</v>
      </c>
      <c r="F458" s="304">
        <v>41753</v>
      </c>
      <c r="G458" s="261">
        <v>960</v>
      </c>
      <c r="H458" s="583">
        <f t="shared" si="4"/>
        <v>0</v>
      </c>
      <c r="I458" s="55"/>
      <c r="J458" s="55"/>
      <c r="K458" s="244" t="s">
        <v>1175</v>
      </c>
      <c r="L458" s="37"/>
      <c r="M458" s="37"/>
      <c r="N458" s="37"/>
      <c r="O458" s="37"/>
    </row>
    <row r="459" spans="1:15" x14ac:dyDescent="0.25">
      <c r="A459" s="1861"/>
      <c r="B459" s="582" t="s">
        <v>2365</v>
      </c>
      <c r="C459" s="582" t="s">
        <v>3789</v>
      </c>
      <c r="D459" s="304" t="s">
        <v>70</v>
      </c>
      <c r="E459" s="261">
        <v>4994</v>
      </c>
      <c r="F459" s="304">
        <v>41753</v>
      </c>
      <c r="G459" s="261">
        <v>4994</v>
      </c>
      <c r="H459" s="583">
        <f t="shared" si="4"/>
        <v>0</v>
      </c>
      <c r="I459" s="55"/>
      <c r="J459" s="55"/>
      <c r="K459" s="244" t="s">
        <v>1175</v>
      </c>
      <c r="L459" s="37"/>
      <c r="M459" s="37"/>
      <c r="N459" s="37"/>
      <c r="O459" s="37"/>
    </row>
    <row r="460" spans="1:15" x14ac:dyDescent="0.25">
      <c r="A460" s="1861"/>
      <c r="B460" s="582" t="s">
        <v>2736</v>
      </c>
      <c r="C460" s="582" t="s">
        <v>3789</v>
      </c>
      <c r="D460" s="584" t="s">
        <v>3811</v>
      </c>
      <c r="E460" s="585">
        <v>5780.5</v>
      </c>
      <c r="F460" s="304">
        <v>41753</v>
      </c>
      <c r="G460" s="585">
        <v>5780.5</v>
      </c>
      <c r="H460" s="583">
        <f t="shared" si="4"/>
        <v>0</v>
      </c>
      <c r="I460" s="55"/>
      <c r="J460" s="55"/>
      <c r="K460" s="244" t="s">
        <v>1175</v>
      </c>
      <c r="L460" s="37"/>
      <c r="M460" s="37"/>
      <c r="N460" s="37"/>
      <c r="O460" s="37"/>
    </row>
    <row r="461" spans="1:15" x14ac:dyDescent="0.25">
      <c r="A461" s="1861"/>
      <c r="B461" s="582" t="s">
        <v>2737</v>
      </c>
      <c r="C461" s="582" t="s">
        <v>3789</v>
      </c>
      <c r="D461" s="1657" t="s">
        <v>2229</v>
      </c>
      <c r="E461" s="109">
        <v>0</v>
      </c>
      <c r="F461" s="304"/>
      <c r="H461" s="583">
        <f t="shared" si="4"/>
        <v>0</v>
      </c>
      <c r="I461" s="55"/>
      <c r="J461" s="55"/>
      <c r="K461" s="244" t="s">
        <v>2724</v>
      </c>
      <c r="L461" s="37"/>
      <c r="M461" s="37"/>
      <c r="N461" s="37"/>
      <c r="O461" s="37"/>
    </row>
    <row r="462" spans="1:15" x14ac:dyDescent="0.25">
      <c r="A462" s="1861"/>
      <c r="B462" s="582" t="s">
        <v>2738</v>
      </c>
      <c r="C462" s="582" t="s">
        <v>3789</v>
      </c>
      <c r="D462" s="304" t="s">
        <v>3790</v>
      </c>
      <c r="E462" s="261">
        <v>632.5</v>
      </c>
      <c r="F462" s="304">
        <v>41753</v>
      </c>
      <c r="G462" s="261">
        <v>632.5</v>
      </c>
      <c r="H462" s="583">
        <f t="shared" si="4"/>
        <v>0</v>
      </c>
      <c r="I462" s="55"/>
      <c r="J462" s="55"/>
      <c r="K462" s="244" t="s">
        <v>1175</v>
      </c>
      <c r="L462" s="37"/>
      <c r="M462" s="37"/>
      <c r="N462" s="37"/>
      <c r="O462" s="37"/>
    </row>
    <row r="463" spans="1:15" x14ac:dyDescent="0.25">
      <c r="A463" s="1861"/>
      <c r="B463" s="582" t="s">
        <v>2739</v>
      </c>
      <c r="C463" s="582" t="s">
        <v>3789</v>
      </c>
      <c r="D463" s="304" t="s">
        <v>779</v>
      </c>
      <c r="E463" s="261">
        <v>343</v>
      </c>
      <c r="F463" s="304">
        <v>41753</v>
      </c>
      <c r="G463" s="261">
        <v>343</v>
      </c>
      <c r="H463" s="583">
        <f t="shared" si="4"/>
        <v>0</v>
      </c>
      <c r="I463" s="55"/>
      <c r="J463" s="55"/>
      <c r="K463" s="244" t="s">
        <v>1175</v>
      </c>
      <c r="L463" s="37"/>
      <c r="M463" s="37"/>
      <c r="N463" s="37"/>
      <c r="O463" s="37"/>
    </row>
    <row r="464" spans="1:15" x14ac:dyDescent="0.25">
      <c r="A464" s="1861"/>
      <c r="B464" s="582" t="s">
        <v>2740</v>
      </c>
      <c r="C464" s="582" t="s">
        <v>3789</v>
      </c>
      <c r="D464" s="304" t="s">
        <v>434</v>
      </c>
      <c r="E464" s="261">
        <v>33938</v>
      </c>
      <c r="F464" s="304">
        <v>41753</v>
      </c>
      <c r="G464" s="261">
        <v>33938</v>
      </c>
      <c r="H464" s="583">
        <f t="shared" si="4"/>
        <v>0</v>
      </c>
      <c r="I464" s="55"/>
      <c r="J464" s="55"/>
      <c r="K464" s="244" t="s">
        <v>2228</v>
      </c>
      <c r="L464" s="37"/>
      <c r="M464" s="37"/>
      <c r="N464" s="37"/>
      <c r="O464" s="37"/>
    </row>
    <row r="465" spans="1:15" x14ac:dyDescent="0.25">
      <c r="A465" s="1861"/>
      <c r="B465" s="582" t="s">
        <v>2741</v>
      </c>
      <c r="C465" s="582" t="s">
        <v>3789</v>
      </c>
      <c r="D465" s="304" t="s">
        <v>2382</v>
      </c>
      <c r="E465" s="261">
        <v>663</v>
      </c>
      <c r="F465" s="304">
        <v>41756</v>
      </c>
      <c r="G465" s="261">
        <v>663</v>
      </c>
      <c r="H465" s="583">
        <f t="shared" si="4"/>
        <v>0</v>
      </c>
      <c r="I465" s="55"/>
      <c r="J465" s="55"/>
      <c r="K465" s="244" t="s">
        <v>1175</v>
      </c>
      <c r="L465" s="37"/>
      <c r="M465" s="37"/>
      <c r="N465" s="37"/>
      <c r="O465" s="37"/>
    </row>
    <row r="466" spans="1:15" x14ac:dyDescent="0.25">
      <c r="A466" s="1861"/>
      <c r="B466" s="582" t="s">
        <v>814</v>
      </c>
      <c r="C466" s="582" t="s">
        <v>3789</v>
      </c>
      <c r="D466" s="304" t="s">
        <v>3792</v>
      </c>
      <c r="E466" s="261">
        <v>6095.5</v>
      </c>
      <c r="F466" s="304">
        <v>41753</v>
      </c>
      <c r="G466" s="261">
        <v>6095.5</v>
      </c>
      <c r="H466" s="583">
        <f t="shared" si="4"/>
        <v>0</v>
      </c>
      <c r="I466" s="55"/>
      <c r="J466" s="55"/>
      <c r="K466" s="244" t="s">
        <v>2724</v>
      </c>
      <c r="L466" s="37"/>
      <c r="M466" s="37"/>
      <c r="N466" s="37"/>
      <c r="O466" s="37"/>
    </row>
    <row r="467" spans="1:15" x14ac:dyDescent="0.25">
      <c r="A467" s="1861"/>
      <c r="B467" s="582" t="s">
        <v>2742</v>
      </c>
      <c r="C467" s="582" t="s">
        <v>3789</v>
      </c>
      <c r="D467" s="304" t="s">
        <v>434</v>
      </c>
      <c r="E467" s="261">
        <v>11242</v>
      </c>
      <c r="F467" s="304">
        <v>41753</v>
      </c>
      <c r="G467" s="261">
        <v>11242</v>
      </c>
      <c r="H467" s="583">
        <f t="shared" si="4"/>
        <v>0</v>
      </c>
      <c r="I467" s="55"/>
      <c r="J467" s="55"/>
      <c r="K467" s="244" t="s">
        <v>676</v>
      </c>
      <c r="L467" s="37"/>
      <c r="M467" s="37"/>
      <c r="N467" s="37"/>
      <c r="O467" s="37"/>
    </row>
    <row r="468" spans="1:15" x14ac:dyDescent="0.25">
      <c r="A468" s="1861"/>
      <c r="B468" s="582" t="s">
        <v>2743</v>
      </c>
      <c r="C468" s="582" t="s">
        <v>3789</v>
      </c>
      <c r="D468" s="304" t="s">
        <v>862</v>
      </c>
      <c r="E468" s="261">
        <v>3800</v>
      </c>
      <c r="F468" s="304">
        <v>41753</v>
      </c>
      <c r="G468" s="261">
        <v>3800</v>
      </c>
      <c r="H468" s="583">
        <f t="shared" si="4"/>
        <v>0</v>
      </c>
      <c r="I468" s="55"/>
      <c r="J468" s="55"/>
      <c r="K468" s="244" t="s">
        <v>2724</v>
      </c>
      <c r="L468" s="37"/>
      <c r="M468" s="37"/>
      <c r="N468" s="37"/>
      <c r="O468" s="37"/>
    </row>
    <row r="469" spans="1:15" x14ac:dyDescent="0.25">
      <c r="A469" s="1861">
        <v>41754</v>
      </c>
      <c r="B469" s="582" t="s">
        <v>2744</v>
      </c>
      <c r="C469" s="582" t="s">
        <v>3789</v>
      </c>
      <c r="D469" s="584" t="s">
        <v>2091</v>
      </c>
      <c r="E469" s="585">
        <v>7902</v>
      </c>
      <c r="F469" s="304">
        <v>41754</v>
      </c>
      <c r="G469" s="585">
        <v>7902</v>
      </c>
      <c r="H469" s="583">
        <f t="shared" si="4"/>
        <v>0</v>
      </c>
      <c r="I469" s="55"/>
      <c r="J469" s="55"/>
      <c r="K469" s="244" t="s">
        <v>600</v>
      </c>
      <c r="L469" s="37"/>
      <c r="M469" s="37"/>
      <c r="N469" s="37"/>
      <c r="O469" s="37"/>
    </row>
    <row r="470" spans="1:15" x14ac:dyDescent="0.25">
      <c r="A470" s="1861"/>
      <c r="B470" s="582" t="s">
        <v>2745</v>
      </c>
      <c r="C470" s="582" t="s">
        <v>3789</v>
      </c>
      <c r="D470" s="304" t="s">
        <v>45</v>
      </c>
      <c r="E470" s="261">
        <v>5791</v>
      </c>
      <c r="F470" s="304">
        <v>41754</v>
      </c>
      <c r="G470" s="261">
        <v>5791</v>
      </c>
      <c r="H470" s="583">
        <f t="shared" si="4"/>
        <v>0</v>
      </c>
      <c r="I470" s="55"/>
      <c r="J470" s="55"/>
      <c r="K470" s="244" t="s">
        <v>697</v>
      </c>
      <c r="L470" s="37"/>
      <c r="M470" s="37"/>
      <c r="N470" s="37"/>
      <c r="O470" s="37"/>
    </row>
    <row r="471" spans="1:15" x14ac:dyDescent="0.25">
      <c r="A471" s="1861"/>
      <c r="B471" s="582" t="s">
        <v>2746</v>
      </c>
      <c r="C471" s="582" t="s">
        <v>3789</v>
      </c>
      <c r="D471" s="304" t="s">
        <v>782</v>
      </c>
      <c r="E471" s="261">
        <v>2070</v>
      </c>
      <c r="F471" s="304">
        <v>41754</v>
      </c>
      <c r="G471" s="261">
        <v>2070</v>
      </c>
      <c r="H471" s="583">
        <f t="shared" si="4"/>
        <v>0</v>
      </c>
      <c r="I471" s="55"/>
      <c r="J471" s="55"/>
      <c r="K471" s="244" t="s">
        <v>1175</v>
      </c>
      <c r="L471" s="37"/>
      <c r="M471" s="37"/>
      <c r="N471" s="37"/>
      <c r="O471" s="37"/>
    </row>
    <row r="472" spans="1:15" x14ac:dyDescent="0.25">
      <c r="A472" s="1861"/>
      <c r="B472" s="582" t="s">
        <v>2747</v>
      </c>
      <c r="C472" s="582" t="s">
        <v>3789</v>
      </c>
      <c r="D472" s="304" t="s">
        <v>775</v>
      </c>
      <c r="E472" s="261">
        <v>9401</v>
      </c>
      <c r="F472" s="304">
        <v>41754</v>
      </c>
      <c r="G472" s="261">
        <v>9401</v>
      </c>
      <c r="H472" s="583">
        <f t="shared" si="4"/>
        <v>0</v>
      </c>
      <c r="I472" s="55"/>
      <c r="J472" s="55"/>
      <c r="K472" s="244" t="s">
        <v>1175</v>
      </c>
      <c r="L472" s="37"/>
      <c r="M472" s="37"/>
      <c r="N472" s="37"/>
      <c r="O472" s="37"/>
    </row>
    <row r="473" spans="1:15" x14ac:dyDescent="0.25">
      <c r="A473" s="1861"/>
      <c r="B473" s="582" t="s">
        <v>2748</v>
      </c>
      <c r="C473" s="582" t="s">
        <v>3789</v>
      </c>
      <c r="D473" s="304" t="s">
        <v>3795</v>
      </c>
      <c r="E473" s="261">
        <v>5419</v>
      </c>
      <c r="F473" s="304">
        <v>41754</v>
      </c>
      <c r="G473" s="261">
        <v>5419</v>
      </c>
      <c r="H473" s="583">
        <f t="shared" si="4"/>
        <v>0</v>
      </c>
      <c r="I473" s="55"/>
      <c r="J473" s="55"/>
      <c r="K473" s="244" t="s">
        <v>1175</v>
      </c>
      <c r="L473" s="37"/>
      <c r="M473" s="37"/>
      <c r="N473" s="37"/>
      <c r="O473" s="37"/>
    </row>
    <row r="474" spans="1:15" x14ac:dyDescent="0.25">
      <c r="A474" s="1861"/>
      <c r="B474" s="582" t="s">
        <v>2749</v>
      </c>
      <c r="C474" s="582" t="s">
        <v>3789</v>
      </c>
      <c r="D474" s="304" t="s">
        <v>3790</v>
      </c>
      <c r="E474" s="261">
        <v>848.5</v>
      </c>
      <c r="F474" s="304">
        <v>41755</v>
      </c>
      <c r="G474" s="261">
        <v>848.5</v>
      </c>
      <c r="H474" s="583">
        <f t="shared" si="4"/>
        <v>0</v>
      </c>
      <c r="I474" s="55"/>
      <c r="J474" s="55"/>
      <c r="K474" s="244" t="s">
        <v>2724</v>
      </c>
      <c r="L474" s="37"/>
      <c r="M474" s="37"/>
      <c r="N474" s="37"/>
      <c r="O474" s="37"/>
    </row>
    <row r="475" spans="1:15" x14ac:dyDescent="0.25">
      <c r="A475" s="1861"/>
      <c r="B475" s="582" t="s">
        <v>2750</v>
      </c>
      <c r="C475" s="582" t="s">
        <v>3789</v>
      </c>
      <c r="D475" s="584" t="s">
        <v>723</v>
      </c>
      <c r="E475" s="585">
        <v>870</v>
      </c>
      <c r="F475" s="304">
        <v>41754</v>
      </c>
      <c r="G475" s="585">
        <v>870</v>
      </c>
      <c r="H475" s="583">
        <f t="shared" si="4"/>
        <v>0</v>
      </c>
      <c r="I475" s="55"/>
      <c r="J475" s="55"/>
      <c r="K475" s="244" t="s">
        <v>1175</v>
      </c>
      <c r="L475" s="37"/>
      <c r="M475" s="37"/>
      <c r="N475" s="37"/>
      <c r="O475" s="37"/>
    </row>
    <row r="476" spans="1:15" x14ac:dyDescent="0.25">
      <c r="A476" s="1861"/>
      <c r="B476" s="582" t="s">
        <v>2751</v>
      </c>
      <c r="C476" s="582" t="s">
        <v>3789</v>
      </c>
      <c r="D476" s="304" t="s">
        <v>673</v>
      </c>
      <c r="E476" s="261">
        <v>9768</v>
      </c>
      <c r="F476" s="304">
        <v>41754</v>
      </c>
      <c r="G476" s="261">
        <v>9768</v>
      </c>
      <c r="H476" s="583">
        <f t="shared" si="4"/>
        <v>0</v>
      </c>
      <c r="I476" s="55"/>
      <c r="J476" s="55"/>
      <c r="K476" s="244" t="s">
        <v>2242</v>
      </c>
      <c r="L476" s="37"/>
      <c r="M476" s="37"/>
      <c r="N476" s="37"/>
      <c r="O476" s="37"/>
    </row>
    <row r="477" spans="1:15" x14ac:dyDescent="0.25">
      <c r="A477" s="1861"/>
      <c r="B477" s="582" t="s">
        <v>815</v>
      </c>
      <c r="C477" s="582" t="s">
        <v>3789</v>
      </c>
      <c r="D477" s="304" t="s">
        <v>434</v>
      </c>
      <c r="E477" s="261">
        <v>8756</v>
      </c>
      <c r="F477" s="304">
        <v>41754</v>
      </c>
      <c r="G477" s="261">
        <v>8756</v>
      </c>
      <c r="H477" s="583">
        <f t="shared" si="4"/>
        <v>0</v>
      </c>
      <c r="I477" s="55"/>
      <c r="J477" s="55"/>
      <c r="K477" s="244" t="s">
        <v>2724</v>
      </c>
      <c r="L477" s="37"/>
      <c r="M477" s="37"/>
      <c r="N477" s="37"/>
      <c r="O477" s="37"/>
    </row>
    <row r="478" spans="1:15" x14ac:dyDescent="0.25">
      <c r="A478" s="1861"/>
      <c r="B478" s="582" t="s">
        <v>2752</v>
      </c>
      <c r="C478" s="582" t="s">
        <v>3789</v>
      </c>
      <c r="D478" s="304" t="s">
        <v>434</v>
      </c>
      <c r="E478" s="261">
        <v>5891</v>
      </c>
      <c r="F478" s="304">
        <v>41754</v>
      </c>
      <c r="G478" s="261">
        <v>5891</v>
      </c>
      <c r="H478" s="583">
        <f t="shared" si="4"/>
        <v>0</v>
      </c>
      <c r="I478" s="55"/>
      <c r="J478" s="55"/>
      <c r="K478" s="244" t="s">
        <v>600</v>
      </c>
      <c r="L478" s="37"/>
      <c r="M478" s="37"/>
      <c r="N478" s="37"/>
      <c r="O478" s="37"/>
    </row>
    <row r="479" spans="1:15" x14ac:dyDescent="0.25">
      <c r="A479" s="1861"/>
      <c r="B479" s="582" t="s">
        <v>2753</v>
      </c>
      <c r="C479" s="582" t="s">
        <v>3789</v>
      </c>
      <c r="D479" s="304" t="s">
        <v>2124</v>
      </c>
      <c r="E479" s="261">
        <v>3660</v>
      </c>
      <c r="F479" s="304"/>
      <c r="G479" s="2110"/>
      <c r="H479" s="2111">
        <f t="shared" si="4"/>
        <v>3660</v>
      </c>
      <c r="I479" s="55"/>
      <c r="J479" s="55"/>
      <c r="K479" s="244" t="s">
        <v>1175</v>
      </c>
      <c r="L479" s="37"/>
      <c r="M479" s="37"/>
      <c r="N479" s="37"/>
      <c r="O479" s="37"/>
    </row>
    <row r="480" spans="1:15" x14ac:dyDescent="0.25">
      <c r="A480" s="1861"/>
      <c r="B480" s="582" t="s">
        <v>2754</v>
      </c>
      <c r="C480" s="582" t="s">
        <v>3789</v>
      </c>
      <c r="D480" s="304" t="s">
        <v>794</v>
      </c>
      <c r="E480" s="261">
        <v>1860</v>
      </c>
      <c r="F480" s="304">
        <v>41754</v>
      </c>
      <c r="G480" s="261">
        <v>1860</v>
      </c>
      <c r="H480" s="583">
        <f t="shared" si="4"/>
        <v>0</v>
      </c>
      <c r="I480" s="55"/>
      <c r="J480" s="55"/>
      <c r="K480" s="244" t="s">
        <v>1175</v>
      </c>
      <c r="L480" s="37"/>
      <c r="M480" s="37"/>
      <c r="N480" s="37"/>
      <c r="O480" s="37"/>
    </row>
    <row r="481" spans="1:15" x14ac:dyDescent="0.25">
      <c r="A481" s="1861"/>
      <c r="B481" s="582" t="s">
        <v>2755</v>
      </c>
      <c r="C481" s="582" t="s">
        <v>3789</v>
      </c>
      <c r="D481" s="304" t="s">
        <v>729</v>
      </c>
      <c r="E481" s="261">
        <v>3330</v>
      </c>
      <c r="F481" s="304">
        <v>41754</v>
      </c>
      <c r="G481" s="261">
        <v>3330</v>
      </c>
      <c r="H481" s="583">
        <f t="shared" si="4"/>
        <v>0</v>
      </c>
      <c r="I481" s="55"/>
      <c r="J481" s="55"/>
      <c r="K481" s="244" t="s">
        <v>1175</v>
      </c>
      <c r="L481" s="37"/>
      <c r="M481" s="37"/>
      <c r="N481" s="37"/>
      <c r="O481" s="37"/>
    </row>
    <row r="482" spans="1:15" x14ac:dyDescent="0.25">
      <c r="A482" s="1867"/>
      <c r="B482" s="582" t="s">
        <v>2756</v>
      </c>
      <c r="C482" s="582" t="s">
        <v>3789</v>
      </c>
      <c r="D482" s="304" t="s">
        <v>796</v>
      </c>
      <c r="E482" s="261">
        <v>545</v>
      </c>
      <c r="F482" s="304">
        <v>41754</v>
      </c>
      <c r="G482" s="261">
        <v>545</v>
      </c>
      <c r="H482" s="583">
        <f t="shared" si="4"/>
        <v>0</v>
      </c>
      <c r="I482" s="55"/>
      <c r="J482" s="55"/>
      <c r="K482" s="244" t="s">
        <v>1175</v>
      </c>
      <c r="L482" s="37"/>
      <c r="M482" s="37"/>
      <c r="N482" s="37"/>
      <c r="O482" s="37"/>
    </row>
    <row r="483" spans="1:15" x14ac:dyDescent="0.25">
      <c r="A483" s="1867"/>
      <c r="B483" s="582" t="s">
        <v>2366</v>
      </c>
      <c r="C483" s="582" t="s">
        <v>3789</v>
      </c>
      <c r="D483" s="304" t="s">
        <v>784</v>
      </c>
      <c r="E483" s="261">
        <v>2646.5</v>
      </c>
      <c r="F483" s="304">
        <v>41754</v>
      </c>
      <c r="G483" s="261">
        <v>2646.5</v>
      </c>
      <c r="H483" s="583">
        <f t="shared" si="4"/>
        <v>0</v>
      </c>
      <c r="I483" s="55"/>
      <c r="J483" s="55"/>
      <c r="K483" s="244" t="s">
        <v>1175</v>
      </c>
      <c r="L483" s="37"/>
      <c r="M483" s="37"/>
      <c r="N483" s="37"/>
      <c r="O483" s="37"/>
    </row>
    <row r="484" spans="1:15" x14ac:dyDescent="0.25">
      <c r="A484" s="1867"/>
      <c r="B484" s="582" t="s">
        <v>2757</v>
      </c>
      <c r="C484" s="582" t="s">
        <v>3789</v>
      </c>
      <c r="D484" s="304" t="s">
        <v>3740</v>
      </c>
      <c r="E484" s="261">
        <v>580</v>
      </c>
      <c r="F484" s="304">
        <v>41754</v>
      </c>
      <c r="G484" s="261">
        <v>580</v>
      </c>
      <c r="H484" s="583">
        <f t="shared" si="4"/>
        <v>0</v>
      </c>
      <c r="I484" s="55"/>
      <c r="J484" s="55"/>
      <c r="K484" s="244" t="s">
        <v>1175</v>
      </c>
      <c r="L484" s="37"/>
      <c r="M484" s="37"/>
      <c r="N484" s="37"/>
      <c r="O484" s="37"/>
    </row>
    <row r="485" spans="1:15" x14ac:dyDescent="0.25">
      <c r="A485" s="1861"/>
      <c r="B485" s="582" t="s">
        <v>229</v>
      </c>
      <c r="C485" s="582" t="s">
        <v>3789</v>
      </c>
      <c r="D485" s="304" t="s">
        <v>70</v>
      </c>
      <c r="E485" s="261">
        <v>6749.6</v>
      </c>
      <c r="F485" s="304">
        <v>41754</v>
      </c>
      <c r="G485" s="261">
        <v>6749.6</v>
      </c>
      <c r="H485" s="583">
        <f t="shared" si="4"/>
        <v>0</v>
      </c>
      <c r="I485" s="55"/>
      <c r="J485" s="55"/>
      <c r="K485" s="244" t="s">
        <v>1175</v>
      </c>
      <c r="L485" s="37"/>
      <c r="M485" s="37"/>
      <c r="N485" s="37"/>
      <c r="O485" s="37"/>
    </row>
    <row r="486" spans="1:15" x14ac:dyDescent="0.25">
      <c r="A486" s="1861"/>
      <c r="B486" s="582" t="s">
        <v>2758</v>
      </c>
      <c r="C486" s="582" t="s">
        <v>3789</v>
      </c>
      <c r="D486" s="304" t="s">
        <v>434</v>
      </c>
      <c r="E486" s="261">
        <v>1152.4000000000001</v>
      </c>
      <c r="F486" s="304">
        <v>41754</v>
      </c>
      <c r="G486" s="261">
        <v>1152.4000000000001</v>
      </c>
      <c r="H486" s="583">
        <f t="shared" si="4"/>
        <v>0</v>
      </c>
      <c r="I486" s="55"/>
      <c r="J486" s="55"/>
      <c r="K486" s="244" t="s">
        <v>2724</v>
      </c>
      <c r="L486" s="37"/>
      <c r="M486" s="37"/>
      <c r="N486" s="37"/>
      <c r="O486" s="37"/>
    </row>
    <row r="487" spans="1:15" x14ac:dyDescent="0.25">
      <c r="A487" s="1861"/>
      <c r="B487" s="582" t="s">
        <v>2759</v>
      </c>
      <c r="C487" s="582" t="s">
        <v>3789</v>
      </c>
      <c r="D487" s="584" t="s">
        <v>783</v>
      </c>
      <c r="E487" s="585">
        <v>30999.5</v>
      </c>
      <c r="F487" s="304"/>
      <c r="G487" s="2110"/>
      <c r="H487" s="2111">
        <f t="shared" si="4"/>
        <v>30999.5</v>
      </c>
      <c r="I487" s="55"/>
      <c r="J487" s="55"/>
      <c r="K487" s="244" t="s">
        <v>1175</v>
      </c>
      <c r="L487" s="37"/>
      <c r="M487" s="37"/>
      <c r="N487" s="37"/>
      <c r="O487" s="37"/>
    </row>
    <row r="488" spans="1:15" x14ac:dyDescent="0.25">
      <c r="A488" s="1861"/>
      <c r="B488" s="582" t="s">
        <v>2760</v>
      </c>
      <c r="C488" s="582" t="s">
        <v>3789</v>
      </c>
      <c r="D488" s="304" t="s">
        <v>775</v>
      </c>
      <c r="E488" s="261">
        <v>355.5</v>
      </c>
      <c r="F488" s="304">
        <v>41755</v>
      </c>
      <c r="G488" s="261">
        <v>355.5</v>
      </c>
      <c r="H488" s="583">
        <f t="shared" si="4"/>
        <v>0</v>
      </c>
      <c r="I488" s="55"/>
      <c r="J488" s="55"/>
      <c r="K488" s="244" t="s">
        <v>1175</v>
      </c>
      <c r="L488" s="37"/>
      <c r="M488" s="37"/>
      <c r="N488" s="37"/>
      <c r="O488" s="37"/>
    </row>
    <row r="489" spans="1:15" x14ac:dyDescent="0.25">
      <c r="A489" s="1861">
        <v>41755</v>
      </c>
      <c r="B489" s="582" t="s">
        <v>816</v>
      </c>
      <c r="C489" s="582" t="s">
        <v>3789</v>
      </c>
      <c r="D489" s="304" t="s">
        <v>11</v>
      </c>
      <c r="E489" s="261">
        <v>33862.5</v>
      </c>
      <c r="F489" s="304"/>
      <c r="G489" s="2110"/>
      <c r="H489" s="2111">
        <f t="shared" si="4"/>
        <v>33862.5</v>
      </c>
      <c r="I489" s="55"/>
      <c r="J489" s="55"/>
      <c r="K489" s="244" t="s">
        <v>2724</v>
      </c>
      <c r="N489" s="37"/>
      <c r="O489" s="37"/>
    </row>
    <row r="490" spans="1:15" x14ac:dyDescent="0.25">
      <c r="A490" s="1861"/>
      <c r="B490" s="582" t="s">
        <v>1852</v>
      </c>
      <c r="C490" s="582" t="s">
        <v>1854</v>
      </c>
      <c r="D490" s="304" t="s">
        <v>1035</v>
      </c>
      <c r="E490" s="261">
        <v>8611</v>
      </c>
      <c r="F490" s="304">
        <v>41755</v>
      </c>
      <c r="G490" s="261">
        <v>8611</v>
      </c>
      <c r="H490" s="583">
        <f t="shared" si="4"/>
        <v>0</v>
      </c>
      <c r="I490" s="55"/>
      <c r="J490" s="55"/>
      <c r="K490" s="244" t="s">
        <v>1175</v>
      </c>
      <c r="N490" s="37"/>
      <c r="O490" s="37"/>
    </row>
    <row r="491" spans="1:15" x14ac:dyDescent="0.25">
      <c r="A491" s="1861"/>
      <c r="B491" s="582" t="s">
        <v>1853</v>
      </c>
      <c r="C491" s="582" t="s">
        <v>1854</v>
      </c>
      <c r="D491" s="304" t="s">
        <v>2227</v>
      </c>
      <c r="E491" s="261">
        <v>7704.5</v>
      </c>
      <c r="F491" s="304">
        <v>41755</v>
      </c>
      <c r="G491" s="261">
        <v>7704.5</v>
      </c>
      <c r="H491" s="583">
        <f t="shared" si="4"/>
        <v>0</v>
      </c>
      <c r="I491" s="55"/>
      <c r="J491" s="55"/>
      <c r="K491" s="244" t="s">
        <v>2724</v>
      </c>
      <c r="N491" s="37"/>
      <c r="O491" s="37"/>
    </row>
    <row r="492" spans="1:15" x14ac:dyDescent="0.25">
      <c r="A492" s="1861"/>
      <c r="B492" s="582" t="s">
        <v>2762</v>
      </c>
      <c r="C492" s="582" t="s">
        <v>1854</v>
      </c>
      <c r="D492" s="304" t="s">
        <v>55</v>
      </c>
      <c r="E492" s="261">
        <v>6740</v>
      </c>
      <c r="F492" s="304"/>
      <c r="G492" s="2110"/>
      <c r="H492" s="2111">
        <f t="shared" si="4"/>
        <v>6740</v>
      </c>
      <c r="I492" s="55"/>
      <c r="J492" s="55"/>
      <c r="K492" s="244" t="s">
        <v>2724</v>
      </c>
      <c r="N492" s="37"/>
      <c r="O492" s="37"/>
    </row>
    <row r="493" spans="1:15" x14ac:dyDescent="0.25">
      <c r="A493" s="1861"/>
      <c r="B493" s="582" t="s">
        <v>1855</v>
      </c>
      <c r="C493" s="582" t="s">
        <v>1854</v>
      </c>
      <c r="D493" s="304" t="s">
        <v>3796</v>
      </c>
      <c r="E493" s="261">
        <v>1728.5</v>
      </c>
      <c r="F493" s="304">
        <v>41755</v>
      </c>
      <c r="G493" s="261">
        <v>1728.5</v>
      </c>
      <c r="H493" s="583">
        <f t="shared" si="4"/>
        <v>0</v>
      </c>
      <c r="I493" s="55"/>
      <c r="J493" s="55"/>
      <c r="K493" s="244" t="s">
        <v>1175</v>
      </c>
      <c r="N493" s="37"/>
      <c r="O493" s="37"/>
    </row>
    <row r="494" spans="1:15" x14ac:dyDescent="0.25">
      <c r="A494" s="1861"/>
      <c r="B494" s="582" t="s">
        <v>1856</v>
      </c>
      <c r="C494" s="582" t="s">
        <v>1854</v>
      </c>
      <c r="D494" s="304" t="s">
        <v>2091</v>
      </c>
      <c r="E494" s="261">
        <v>12304.25</v>
      </c>
      <c r="F494" s="304">
        <v>41755</v>
      </c>
      <c r="G494" s="261">
        <v>12304.25</v>
      </c>
      <c r="H494" s="583">
        <f t="shared" si="4"/>
        <v>0</v>
      </c>
      <c r="I494" s="55"/>
      <c r="J494" s="55"/>
      <c r="K494" s="244" t="s">
        <v>2228</v>
      </c>
      <c r="N494" s="37"/>
      <c r="O494" s="37"/>
    </row>
    <row r="495" spans="1:15" x14ac:dyDescent="0.25">
      <c r="A495" s="1861"/>
      <c r="B495" s="582" t="s">
        <v>1857</v>
      </c>
      <c r="C495" s="582" t="s">
        <v>1854</v>
      </c>
      <c r="D495" s="304" t="s">
        <v>783</v>
      </c>
      <c r="E495" s="261">
        <v>14925.5</v>
      </c>
      <c r="F495" s="304"/>
      <c r="G495" s="2110"/>
      <c r="H495" s="2111">
        <f t="shared" si="4"/>
        <v>14925.5</v>
      </c>
      <c r="I495" s="55"/>
      <c r="J495" s="55"/>
      <c r="K495" s="244" t="s">
        <v>775</v>
      </c>
      <c r="N495" s="37"/>
      <c r="O495" s="37"/>
    </row>
    <row r="496" spans="1:15" x14ac:dyDescent="0.25">
      <c r="A496" s="1861"/>
      <c r="B496" s="582" t="s">
        <v>2763</v>
      </c>
      <c r="C496" s="582" t="s">
        <v>1854</v>
      </c>
      <c r="D496" s="304" t="s">
        <v>434</v>
      </c>
      <c r="E496" s="261">
        <v>4038</v>
      </c>
      <c r="F496" s="304">
        <v>41758</v>
      </c>
      <c r="G496" s="261">
        <v>4038</v>
      </c>
      <c r="H496" s="583">
        <f t="shared" si="4"/>
        <v>0</v>
      </c>
      <c r="I496" s="55"/>
      <c r="J496" s="55"/>
      <c r="K496" s="244" t="s">
        <v>2724</v>
      </c>
      <c r="N496" s="37"/>
      <c r="O496" s="37"/>
    </row>
    <row r="497" spans="1:15" x14ac:dyDescent="0.25">
      <c r="A497" s="1861"/>
      <c r="B497" s="582" t="s">
        <v>2764</v>
      </c>
      <c r="C497" s="582" t="s">
        <v>1854</v>
      </c>
      <c r="D497" s="304" t="s">
        <v>70</v>
      </c>
      <c r="E497" s="261">
        <v>5632</v>
      </c>
      <c r="F497" s="304">
        <v>41755</v>
      </c>
      <c r="G497" s="261">
        <v>5632</v>
      </c>
      <c r="H497" s="583">
        <f t="shared" si="4"/>
        <v>0</v>
      </c>
      <c r="I497" s="55"/>
      <c r="J497" s="55"/>
      <c r="K497" s="244" t="s">
        <v>1175</v>
      </c>
      <c r="L497" s="390"/>
      <c r="M497" s="390"/>
      <c r="N497" s="37"/>
      <c r="O497" s="37"/>
    </row>
    <row r="498" spans="1:15" x14ac:dyDescent="0.25">
      <c r="A498" s="1861"/>
      <c r="B498" s="582" t="s">
        <v>2765</v>
      </c>
      <c r="C498" s="582" t="s">
        <v>1854</v>
      </c>
      <c r="D498" s="304" t="s">
        <v>775</v>
      </c>
      <c r="E498" s="261">
        <v>5309.6</v>
      </c>
      <c r="F498" s="304">
        <v>41755</v>
      </c>
      <c r="G498" s="261">
        <v>5309.6</v>
      </c>
      <c r="H498" s="583">
        <f t="shared" si="4"/>
        <v>0</v>
      </c>
      <c r="I498" s="55"/>
      <c r="J498" s="55"/>
      <c r="K498" s="244" t="s">
        <v>1175</v>
      </c>
      <c r="N498" s="37"/>
      <c r="O498" s="37"/>
    </row>
    <row r="499" spans="1:15" x14ac:dyDescent="0.25">
      <c r="A499" s="1861"/>
      <c r="B499" s="582" t="s">
        <v>817</v>
      </c>
      <c r="C499" s="582" t="s">
        <v>1854</v>
      </c>
      <c r="D499" s="304" t="s">
        <v>782</v>
      </c>
      <c r="E499" s="261">
        <v>4600</v>
      </c>
      <c r="F499" s="304">
        <v>41755</v>
      </c>
      <c r="G499" s="261">
        <v>4600</v>
      </c>
      <c r="H499" s="583">
        <f t="shared" si="4"/>
        <v>0</v>
      </c>
      <c r="I499" s="55"/>
      <c r="J499" s="55"/>
      <c r="K499" s="244" t="s">
        <v>2724</v>
      </c>
      <c r="N499" s="37"/>
      <c r="O499" s="37"/>
    </row>
    <row r="500" spans="1:15" x14ac:dyDescent="0.25">
      <c r="A500" s="1861"/>
      <c r="B500" s="582" t="s">
        <v>2766</v>
      </c>
      <c r="C500" s="582" t="s">
        <v>1854</v>
      </c>
      <c r="D500" s="584" t="s">
        <v>673</v>
      </c>
      <c r="E500" s="585">
        <v>11528</v>
      </c>
      <c r="F500" s="304">
        <v>41755</v>
      </c>
      <c r="G500" s="261">
        <v>11528</v>
      </c>
      <c r="H500" s="583">
        <f t="shared" si="4"/>
        <v>0</v>
      </c>
      <c r="I500" s="55"/>
      <c r="J500" s="55"/>
      <c r="K500" s="244" t="s">
        <v>2242</v>
      </c>
      <c r="N500" s="37"/>
      <c r="O500" s="37"/>
    </row>
    <row r="501" spans="1:15" x14ac:dyDescent="0.25">
      <c r="A501" s="1861"/>
      <c r="B501" s="582" t="s">
        <v>1858</v>
      </c>
      <c r="C501" s="582" t="s">
        <v>1854</v>
      </c>
      <c r="D501" s="584" t="s">
        <v>3799</v>
      </c>
      <c r="E501" s="585">
        <v>1747</v>
      </c>
      <c r="F501" s="304">
        <v>41755</v>
      </c>
      <c r="G501" s="261">
        <v>1747</v>
      </c>
      <c r="H501" s="583">
        <f t="shared" si="4"/>
        <v>0</v>
      </c>
      <c r="I501" s="55"/>
      <c r="J501" s="55"/>
      <c r="K501" s="244" t="s">
        <v>1175</v>
      </c>
      <c r="N501" s="37"/>
      <c r="O501" s="37"/>
    </row>
    <row r="502" spans="1:15" x14ac:dyDescent="0.25">
      <c r="A502" s="1861"/>
      <c r="B502" s="582" t="s">
        <v>818</v>
      </c>
      <c r="C502" s="582" t="s">
        <v>1854</v>
      </c>
      <c r="D502" s="304" t="s">
        <v>3791</v>
      </c>
      <c r="E502" s="261">
        <v>966</v>
      </c>
      <c r="F502" s="304">
        <v>41755</v>
      </c>
      <c r="G502" s="261">
        <v>966</v>
      </c>
      <c r="H502" s="583">
        <f t="shared" si="4"/>
        <v>0</v>
      </c>
      <c r="I502" s="55"/>
      <c r="J502" s="55"/>
      <c r="K502" s="244" t="s">
        <v>1175</v>
      </c>
      <c r="N502" s="37"/>
      <c r="O502" s="37"/>
    </row>
    <row r="503" spans="1:15" x14ac:dyDescent="0.25">
      <c r="A503" s="1861"/>
      <c r="B503" s="582" t="s">
        <v>2767</v>
      </c>
      <c r="C503" s="582" t="s">
        <v>1854</v>
      </c>
      <c r="D503" s="304" t="s">
        <v>3</v>
      </c>
      <c r="E503" s="261">
        <v>2076</v>
      </c>
      <c r="F503" s="304">
        <v>41756</v>
      </c>
      <c r="G503" s="261">
        <v>2076</v>
      </c>
      <c r="H503" s="583">
        <f t="shared" si="4"/>
        <v>0</v>
      </c>
      <c r="I503" s="55"/>
      <c r="J503" s="55"/>
      <c r="K503" s="244" t="s">
        <v>2724</v>
      </c>
      <c r="N503" s="37"/>
      <c r="O503" s="37"/>
    </row>
    <row r="504" spans="1:15" x14ac:dyDescent="0.25">
      <c r="A504" s="1861"/>
      <c r="B504" s="582" t="s">
        <v>2768</v>
      </c>
      <c r="C504" s="582" t="s">
        <v>1854</v>
      </c>
      <c r="D504" s="1657" t="s">
        <v>2229</v>
      </c>
      <c r="E504" s="109">
        <v>0</v>
      </c>
      <c r="F504" s="304"/>
      <c r="H504" s="583">
        <f t="shared" si="4"/>
        <v>0</v>
      </c>
      <c r="I504" s="55"/>
      <c r="J504" s="55"/>
      <c r="K504" s="244" t="s">
        <v>1175</v>
      </c>
      <c r="N504" s="37"/>
      <c r="O504" s="37"/>
    </row>
    <row r="505" spans="1:15" x14ac:dyDescent="0.25">
      <c r="A505" s="1861"/>
      <c r="B505" s="582" t="s">
        <v>2769</v>
      </c>
      <c r="C505" s="582" t="s">
        <v>1854</v>
      </c>
      <c r="D505" s="304" t="s">
        <v>796</v>
      </c>
      <c r="E505" s="261">
        <v>685.5</v>
      </c>
      <c r="F505" s="304">
        <v>41755</v>
      </c>
      <c r="G505" s="261">
        <v>685.5</v>
      </c>
      <c r="H505" s="583">
        <f t="shared" si="4"/>
        <v>0</v>
      </c>
      <c r="I505" s="55"/>
      <c r="J505" s="55"/>
      <c r="K505" s="244" t="s">
        <v>1175</v>
      </c>
      <c r="L505" s="37"/>
      <c r="M505" s="37"/>
      <c r="N505" s="37"/>
      <c r="O505" s="37"/>
    </row>
    <row r="506" spans="1:15" x14ac:dyDescent="0.25">
      <c r="A506" s="1861"/>
      <c r="B506" s="582" t="s">
        <v>2770</v>
      </c>
      <c r="C506" s="582" t="s">
        <v>1854</v>
      </c>
      <c r="D506" s="304" t="s">
        <v>3790</v>
      </c>
      <c r="E506" s="261">
        <v>1483</v>
      </c>
      <c r="F506" s="304">
        <v>41755</v>
      </c>
      <c r="G506" s="261">
        <v>1483</v>
      </c>
      <c r="H506" s="583">
        <f t="shared" si="4"/>
        <v>0</v>
      </c>
      <c r="I506" s="55"/>
      <c r="J506" s="55"/>
      <c r="K506" s="244" t="s">
        <v>1175</v>
      </c>
      <c r="L506" s="37"/>
      <c r="M506" s="37"/>
      <c r="N506" s="37"/>
      <c r="O506" s="37"/>
    </row>
    <row r="507" spans="1:15" x14ac:dyDescent="0.25">
      <c r="A507" s="1861"/>
      <c r="B507" s="582" t="s">
        <v>2771</v>
      </c>
      <c r="C507" s="582" t="s">
        <v>1854</v>
      </c>
      <c r="D507" s="304" t="s">
        <v>779</v>
      </c>
      <c r="E507" s="261">
        <v>424.95</v>
      </c>
      <c r="F507" s="304">
        <v>41755</v>
      </c>
      <c r="G507" s="261">
        <v>424.95</v>
      </c>
      <c r="H507" s="583">
        <f t="shared" si="4"/>
        <v>0</v>
      </c>
      <c r="I507" s="55"/>
      <c r="J507" s="55"/>
      <c r="K507" s="244" t="s">
        <v>1175</v>
      </c>
      <c r="L507" s="37"/>
      <c r="M507" s="37"/>
      <c r="N507" s="37"/>
      <c r="O507" s="37"/>
    </row>
    <row r="508" spans="1:15" x14ac:dyDescent="0.25">
      <c r="A508" s="1868"/>
      <c r="B508" s="582" t="s">
        <v>2772</v>
      </c>
      <c r="C508" s="582" t="s">
        <v>1854</v>
      </c>
      <c r="D508" s="584" t="s">
        <v>70</v>
      </c>
      <c r="E508" s="585">
        <v>2393.6</v>
      </c>
      <c r="F508" s="304">
        <v>41755</v>
      </c>
      <c r="G508" s="261">
        <v>2393.6</v>
      </c>
      <c r="H508" s="261">
        <f t="shared" si="4"/>
        <v>0</v>
      </c>
      <c r="I508" s="55"/>
      <c r="J508" s="55"/>
      <c r="K508" s="244" t="s">
        <v>1175</v>
      </c>
      <c r="L508" s="37"/>
      <c r="M508" s="37"/>
      <c r="N508" s="37"/>
      <c r="O508" s="37"/>
    </row>
    <row r="509" spans="1:15" x14ac:dyDescent="0.25">
      <c r="A509" s="1868"/>
      <c r="B509" s="582" t="s">
        <v>2773</v>
      </c>
      <c r="C509" s="582" t="s">
        <v>1854</v>
      </c>
      <c r="D509" s="304" t="s">
        <v>3796</v>
      </c>
      <c r="E509" s="261">
        <v>4228</v>
      </c>
      <c r="F509" s="304">
        <v>41755</v>
      </c>
      <c r="G509" s="261">
        <v>4228</v>
      </c>
      <c r="H509" s="583">
        <f t="shared" si="4"/>
        <v>0</v>
      </c>
      <c r="I509" s="55"/>
      <c r="J509" s="55"/>
      <c r="K509" s="244" t="s">
        <v>1175</v>
      </c>
      <c r="L509" s="37"/>
      <c r="M509" s="37"/>
      <c r="N509" s="37"/>
      <c r="O509" s="37"/>
    </row>
    <row r="510" spans="1:15" x14ac:dyDescent="0.25">
      <c r="A510" s="1868"/>
      <c r="B510" s="582" t="s">
        <v>2774</v>
      </c>
      <c r="C510" s="582" t="s">
        <v>1854</v>
      </c>
      <c r="D510" s="304" t="s">
        <v>3792</v>
      </c>
      <c r="E510" s="261">
        <v>2867</v>
      </c>
      <c r="F510" s="304">
        <v>41755</v>
      </c>
      <c r="G510" s="261">
        <v>2867</v>
      </c>
      <c r="H510" s="583">
        <f t="shared" si="4"/>
        <v>0</v>
      </c>
      <c r="I510" s="55"/>
      <c r="J510" s="55"/>
      <c r="K510" s="244" t="s">
        <v>1175</v>
      </c>
      <c r="L510" s="37"/>
      <c r="M510" s="37"/>
      <c r="N510" s="37"/>
      <c r="O510" s="37"/>
    </row>
    <row r="511" spans="1:15" x14ac:dyDescent="0.25">
      <c r="A511" s="1869"/>
      <c r="B511" s="582" t="s">
        <v>2775</v>
      </c>
      <c r="C511" s="582" t="s">
        <v>1854</v>
      </c>
      <c r="D511" s="304" t="s">
        <v>3812</v>
      </c>
      <c r="E511" s="261">
        <v>1943.5</v>
      </c>
      <c r="F511" s="304">
        <v>41755</v>
      </c>
      <c r="G511" s="261">
        <v>1943.5</v>
      </c>
      <c r="H511" s="583">
        <f t="shared" si="4"/>
        <v>0</v>
      </c>
      <c r="I511" s="55"/>
      <c r="J511" s="55"/>
      <c r="K511" s="244" t="s">
        <v>1175</v>
      </c>
      <c r="L511" s="37"/>
      <c r="M511" s="37"/>
      <c r="N511" s="37"/>
      <c r="O511" s="37"/>
    </row>
    <row r="512" spans="1:15" x14ac:dyDescent="0.25">
      <c r="A512" s="1868"/>
      <c r="B512" s="582" t="s">
        <v>1859</v>
      </c>
      <c r="C512" s="582" t="s">
        <v>1854</v>
      </c>
      <c r="D512" s="304" t="s">
        <v>119</v>
      </c>
      <c r="E512" s="261">
        <v>859</v>
      </c>
      <c r="F512" s="304">
        <v>41755</v>
      </c>
      <c r="G512" s="261">
        <v>859</v>
      </c>
      <c r="H512" s="583">
        <f t="shared" si="4"/>
        <v>0</v>
      </c>
      <c r="I512" s="55"/>
      <c r="J512" s="55"/>
      <c r="K512" s="244" t="s">
        <v>1175</v>
      </c>
      <c r="L512" s="37"/>
      <c r="M512" s="37"/>
      <c r="N512" s="37"/>
      <c r="O512" s="37"/>
    </row>
    <row r="513" spans="1:15" x14ac:dyDescent="0.25">
      <c r="A513" s="1870"/>
      <c r="B513" s="582" t="s">
        <v>2776</v>
      </c>
      <c r="C513" s="582" t="s">
        <v>1854</v>
      </c>
      <c r="D513" s="304" t="s">
        <v>3797</v>
      </c>
      <c r="E513" s="261">
        <v>1860</v>
      </c>
      <c r="F513" s="304">
        <v>41755</v>
      </c>
      <c r="G513" s="261">
        <v>1860</v>
      </c>
      <c r="H513" s="583">
        <f t="shared" si="4"/>
        <v>0</v>
      </c>
      <c r="I513" s="55"/>
      <c r="J513" s="55"/>
      <c r="K513" s="244" t="s">
        <v>1175</v>
      </c>
      <c r="L513" s="37"/>
      <c r="M513" s="37"/>
      <c r="N513" s="37"/>
      <c r="O513" s="37"/>
    </row>
    <row r="514" spans="1:15" x14ac:dyDescent="0.25">
      <c r="A514" s="1869"/>
      <c r="B514" s="582" t="s">
        <v>2367</v>
      </c>
      <c r="C514" s="582" t="s">
        <v>1854</v>
      </c>
      <c r="D514" s="584" t="s">
        <v>813</v>
      </c>
      <c r="E514" s="585">
        <v>10042.799999999999</v>
      </c>
      <c r="F514" s="304">
        <v>41755</v>
      </c>
      <c r="G514" s="261">
        <v>10042.799999999999</v>
      </c>
      <c r="H514" s="583">
        <f t="shared" si="4"/>
        <v>0</v>
      </c>
      <c r="I514" s="55"/>
      <c r="J514" s="55"/>
      <c r="K514" s="244" t="s">
        <v>2724</v>
      </c>
      <c r="L514" s="37"/>
      <c r="M514" s="37"/>
      <c r="N514" s="37"/>
      <c r="O514" s="37"/>
    </row>
    <row r="515" spans="1:15" x14ac:dyDescent="0.25">
      <c r="A515" s="1861"/>
      <c r="B515" s="582" t="s">
        <v>2777</v>
      </c>
      <c r="C515" s="582" t="s">
        <v>1854</v>
      </c>
      <c r="D515" s="2119" t="s">
        <v>2229</v>
      </c>
      <c r="E515" s="2120">
        <v>0</v>
      </c>
      <c r="F515" s="304"/>
      <c r="H515" s="583">
        <f t="shared" si="4"/>
        <v>0</v>
      </c>
      <c r="I515" s="55"/>
      <c r="J515" s="55"/>
      <c r="K515" s="244" t="s">
        <v>2724</v>
      </c>
      <c r="L515" s="37"/>
      <c r="M515" s="37"/>
      <c r="N515" s="37"/>
      <c r="O515" s="37"/>
    </row>
    <row r="516" spans="1:15" x14ac:dyDescent="0.25">
      <c r="A516" s="1868">
        <v>41756</v>
      </c>
      <c r="B516" s="582" t="s">
        <v>2778</v>
      </c>
      <c r="C516" s="582" t="s">
        <v>1854</v>
      </c>
      <c r="D516" s="304" t="s">
        <v>775</v>
      </c>
      <c r="E516" s="261">
        <v>1151.5</v>
      </c>
      <c r="F516" s="304">
        <v>41756</v>
      </c>
      <c r="G516" s="261">
        <v>1151.5</v>
      </c>
      <c r="H516" s="583">
        <f t="shared" si="4"/>
        <v>0</v>
      </c>
      <c r="I516" s="55"/>
      <c r="J516" s="55"/>
      <c r="K516" s="244" t="s">
        <v>1175</v>
      </c>
      <c r="L516" s="37"/>
      <c r="M516" s="37"/>
      <c r="N516" s="37"/>
      <c r="O516" s="37"/>
    </row>
    <row r="517" spans="1:15" x14ac:dyDescent="0.25">
      <c r="A517" s="1869"/>
      <c r="B517" s="582" t="s">
        <v>2779</v>
      </c>
      <c r="C517" s="582" t="s">
        <v>1854</v>
      </c>
      <c r="D517" s="584" t="s">
        <v>2382</v>
      </c>
      <c r="E517" s="585">
        <v>600</v>
      </c>
      <c r="F517" s="304">
        <v>41756</v>
      </c>
      <c r="G517" s="261">
        <v>600</v>
      </c>
      <c r="H517" s="583">
        <f t="shared" si="4"/>
        <v>0</v>
      </c>
      <c r="I517" s="55"/>
      <c r="J517" s="55"/>
      <c r="K517" s="244" t="s">
        <v>1175</v>
      </c>
      <c r="L517" s="37"/>
      <c r="M517" s="37"/>
      <c r="N517" s="37"/>
      <c r="O517" s="37"/>
    </row>
    <row r="518" spans="1:15" x14ac:dyDescent="0.25">
      <c r="A518" s="1868"/>
      <c r="B518" s="582" t="s">
        <v>2780</v>
      </c>
      <c r="C518" s="582" t="s">
        <v>1854</v>
      </c>
      <c r="D518" s="584" t="s">
        <v>3813</v>
      </c>
      <c r="E518" s="585">
        <v>3840</v>
      </c>
      <c r="F518" s="304">
        <v>41756</v>
      </c>
      <c r="G518" s="261">
        <v>3840</v>
      </c>
      <c r="H518" s="583">
        <f t="shared" si="4"/>
        <v>0</v>
      </c>
      <c r="I518" s="55"/>
      <c r="J518" s="55"/>
      <c r="K518" s="244" t="s">
        <v>1175</v>
      </c>
      <c r="L518" s="37"/>
      <c r="M518" s="37"/>
      <c r="N518" s="37"/>
      <c r="O518" s="37"/>
    </row>
    <row r="519" spans="1:15" x14ac:dyDescent="0.25">
      <c r="A519" s="1870"/>
      <c r="B519" s="582" t="s">
        <v>2781</v>
      </c>
      <c r="C519" s="582" t="s">
        <v>1854</v>
      </c>
      <c r="D519" s="304" t="s">
        <v>2091</v>
      </c>
      <c r="E519" s="261">
        <v>12705</v>
      </c>
      <c r="F519" s="304">
        <v>41756</v>
      </c>
      <c r="G519" s="261">
        <v>12705</v>
      </c>
      <c r="H519" s="583">
        <f t="shared" si="4"/>
        <v>0</v>
      </c>
      <c r="I519" s="55"/>
      <c r="J519" s="55"/>
      <c r="K519" s="244" t="s">
        <v>600</v>
      </c>
      <c r="L519" s="37"/>
      <c r="M519" s="37"/>
      <c r="N519" s="37"/>
      <c r="O519" s="37"/>
    </row>
    <row r="520" spans="1:15" x14ac:dyDescent="0.25">
      <c r="A520" s="1869"/>
      <c r="B520" s="582" t="s">
        <v>1860</v>
      </c>
      <c r="C520" s="582" t="s">
        <v>1854</v>
      </c>
      <c r="D520" s="304" t="s">
        <v>62</v>
      </c>
      <c r="E520" s="261">
        <v>13576</v>
      </c>
      <c r="F520" s="304"/>
      <c r="G520" s="2110"/>
      <c r="H520" s="2111">
        <f t="shared" si="4"/>
        <v>13576</v>
      </c>
      <c r="I520" s="55"/>
      <c r="J520" s="55"/>
      <c r="K520" s="244" t="s">
        <v>2724</v>
      </c>
      <c r="L520" s="37"/>
      <c r="M520" s="37"/>
      <c r="N520" s="37"/>
      <c r="O520" s="37"/>
    </row>
    <row r="521" spans="1:15" x14ac:dyDescent="0.25">
      <c r="A521" s="1868"/>
      <c r="B521" s="582" t="s">
        <v>2782</v>
      </c>
      <c r="C521" s="582" t="s">
        <v>1854</v>
      </c>
      <c r="D521" s="304" t="s">
        <v>782</v>
      </c>
      <c r="E521" s="261">
        <v>3220</v>
      </c>
      <c r="F521" s="304">
        <v>41756</v>
      </c>
      <c r="G521" s="261">
        <v>3220</v>
      </c>
      <c r="H521" s="583">
        <f t="shared" si="4"/>
        <v>0</v>
      </c>
      <c r="I521" s="55"/>
      <c r="J521" s="55"/>
      <c r="K521" s="244" t="s">
        <v>1175</v>
      </c>
      <c r="L521" s="37"/>
      <c r="M521" s="37"/>
      <c r="N521" s="37"/>
      <c r="O521" s="37"/>
    </row>
    <row r="522" spans="1:15" x14ac:dyDescent="0.25">
      <c r="A522" s="1870"/>
      <c r="B522" s="582" t="s">
        <v>1861</v>
      </c>
      <c r="C522" s="582" t="s">
        <v>1854</v>
      </c>
      <c r="D522" s="304" t="s">
        <v>2124</v>
      </c>
      <c r="E522" s="261">
        <v>3660</v>
      </c>
      <c r="F522" s="304"/>
      <c r="G522" s="2110"/>
      <c r="H522" s="2111">
        <f t="shared" si="4"/>
        <v>3660</v>
      </c>
      <c r="I522" s="55"/>
      <c r="J522" s="55"/>
      <c r="K522" s="244" t="s">
        <v>1175</v>
      </c>
      <c r="L522" s="37"/>
      <c r="M522" s="37"/>
      <c r="N522" s="37"/>
      <c r="O522" s="37"/>
    </row>
    <row r="523" spans="1:15" x14ac:dyDescent="0.25">
      <c r="A523" s="1869"/>
      <c r="B523" s="582" t="s">
        <v>1862</v>
      </c>
      <c r="C523" s="582" t="s">
        <v>1854</v>
      </c>
      <c r="D523" s="304" t="s">
        <v>794</v>
      </c>
      <c r="E523" s="261">
        <v>1860</v>
      </c>
      <c r="F523" s="304">
        <v>41756</v>
      </c>
      <c r="G523" s="261">
        <v>1860</v>
      </c>
      <c r="H523" s="583">
        <f t="shared" si="4"/>
        <v>0</v>
      </c>
      <c r="I523" s="55"/>
      <c r="J523" s="55"/>
      <c r="K523" s="244" t="s">
        <v>1175</v>
      </c>
      <c r="L523" s="37"/>
      <c r="M523" s="37"/>
      <c r="N523" s="37"/>
      <c r="O523" s="37"/>
    </row>
    <row r="524" spans="1:15" x14ac:dyDescent="0.25">
      <c r="A524" s="1868"/>
      <c r="B524" s="582" t="s">
        <v>2783</v>
      </c>
      <c r="C524" s="582" t="s">
        <v>1854</v>
      </c>
      <c r="D524" s="304" t="s">
        <v>673</v>
      </c>
      <c r="E524" s="261">
        <v>9614</v>
      </c>
      <c r="F524" s="304">
        <v>41756</v>
      </c>
      <c r="G524" s="261">
        <v>9614</v>
      </c>
      <c r="H524" s="583">
        <f t="shared" si="4"/>
        <v>0</v>
      </c>
      <c r="I524" s="55"/>
      <c r="J524" s="55"/>
      <c r="K524" s="244" t="s">
        <v>2242</v>
      </c>
      <c r="L524" s="37"/>
      <c r="M524" s="37"/>
      <c r="N524" s="37"/>
      <c r="O524" s="37"/>
    </row>
    <row r="525" spans="1:15" x14ac:dyDescent="0.25">
      <c r="A525" s="1870"/>
      <c r="B525" s="582" t="s">
        <v>2784</v>
      </c>
      <c r="C525" s="582" t="s">
        <v>1854</v>
      </c>
      <c r="D525" s="304" t="s">
        <v>775</v>
      </c>
      <c r="E525" s="261">
        <v>2781</v>
      </c>
      <c r="F525" s="304">
        <v>41757</v>
      </c>
      <c r="G525" s="261">
        <v>2781</v>
      </c>
      <c r="H525" s="583">
        <f t="shared" si="4"/>
        <v>0</v>
      </c>
      <c r="I525" s="55"/>
      <c r="J525" s="55"/>
      <c r="K525" s="244" t="s">
        <v>1175</v>
      </c>
      <c r="L525" s="37"/>
      <c r="M525" s="37"/>
      <c r="N525" s="37"/>
      <c r="O525" s="37"/>
    </row>
    <row r="526" spans="1:15" x14ac:dyDescent="0.25">
      <c r="A526" s="1869"/>
      <c r="B526" s="582" t="s">
        <v>2368</v>
      </c>
      <c r="C526" s="582" t="s">
        <v>1854</v>
      </c>
      <c r="D526" s="304" t="s">
        <v>3800</v>
      </c>
      <c r="E526" s="261">
        <v>4240</v>
      </c>
      <c r="F526" s="304">
        <v>41757</v>
      </c>
      <c r="G526" s="261">
        <v>4240</v>
      </c>
      <c r="H526" s="583">
        <f t="shared" si="4"/>
        <v>0</v>
      </c>
      <c r="I526" s="55"/>
      <c r="J526" s="55"/>
      <c r="K526" s="244" t="s">
        <v>1175</v>
      </c>
      <c r="L526" s="37"/>
      <c r="M526" s="37"/>
      <c r="N526" s="37"/>
      <c r="O526" s="37"/>
    </row>
    <row r="527" spans="1:15" x14ac:dyDescent="0.25">
      <c r="A527" s="1868"/>
      <c r="B527" s="582" t="s">
        <v>2785</v>
      </c>
      <c r="C527" s="582" t="s">
        <v>1854</v>
      </c>
      <c r="D527" s="304" t="s">
        <v>3799</v>
      </c>
      <c r="E527" s="261">
        <v>1250</v>
      </c>
      <c r="F527" s="304">
        <v>41756</v>
      </c>
      <c r="G527" s="261">
        <v>1250</v>
      </c>
      <c r="H527" s="583">
        <f t="shared" si="4"/>
        <v>0</v>
      </c>
      <c r="I527" s="55"/>
      <c r="J527" s="55"/>
      <c r="K527" s="244" t="s">
        <v>1175</v>
      </c>
      <c r="L527" s="37"/>
      <c r="M527" s="37"/>
      <c r="N527" s="37"/>
      <c r="O527" s="37"/>
    </row>
    <row r="528" spans="1:15" x14ac:dyDescent="0.25">
      <c r="A528" s="1870"/>
      <c r="B528" s="582" t="s">
        <v>2786</v>
      </c>
      <c r="C528" s="582" t="s">
        <v>1854</v>
      </c>
      <c r="D528" s="304" t="s">
        <v>779</v>
      </c>
      <c r="E528" s="261">
        <v>352.5</v>
      </c>
      <c r="F528" s="304">
        <v>41756</v>
      </c>
      <c r="G528" s="261">
        <v>352.5</v>
      </c>
      <c r="H528" s="583">
        <f t="shared" si="4"/>
        <v>0</v>
      </c>
      <c r="I528" s="55"/>
      <c r="J528" s="55"/>
      <c r="K528" s="244" t="s">
        <v>1175</v>
      </c>
      <c r="L528" s="37"/>
      <c r="M528" s="37"/>
      <c r="N528" s="37"/>
      <c r="O528" s="37"/>
    </row>
    <row r="529" spans="1:15" x14ac:dyDescent="0.25">
      <c r="A529" s="1869"/>
      <c r="B529" s="582" t="s">
        <v>1863</v>
      </c>
      <c r="C529" s="582" t="s">
        <v>1854</v>
      </c>
      <c r="D529" s="304" t="s">
        <v>3790</v>
      </c>
      <c r="E529" s="261">
        <v>1060</v>
      </c>
      <c r="F529" s="304">
        <v>41756</v>
      </c>
      <c r="G529" s="261">
        <v>1060</v>
      </c>
      <c r="H529" s="583">
        <f t="shared" si="4"/>
        <v>0</v>
      </c>
      <c r="I529" s="55"/>
      <c r="J529" s="55"/>
      <c r="K529" s="244" t="s">
        <v>1175</v>
      </c>
      <c r="L529" s="37"/>
      <c r="M529" s="37"/>
      <c r="N529" s="37"/>
      <c r="O529" s="37"/>
    </row>
    <row r="530" spans="1:15" x14ac:dyDescent="0.25">
      <c r="A530" s="1868"/>
      <c r="B530" s="582" t="s">
        <v>1864</v>
      </c>
      <c r="C530" s="582" t="s">
        <v>1854</v>
      </c>
      <c r="D530" s="304" t="s">
        <v>70</v>
      </c>
      <c r="E530" s="261">
        <v>4244</v>
      </c>
      <c r="F530" s="304">
        <v>41756</v>
      </c>
      <c r="G530" s="261">
        <v>4244</v>
      </c>
      <c r="H530" s="583">
        <f t="shared" si="4"/>
        <v>0</v>
      </c>
      <c r="I530" s="55"/>
      <c r="J530" s="55"/>
      <c r="K530" s="244" t="s">
        <v>1175</v>
      </c>
      <c r="L530" s="244"/>
      <c r="M530" s="244"/>
      <c r="N530" s="37"/>
      <c r="O530" s="37"/>
    </row>
    <row r="531" spans="1:15" x14ac:dyDescent="0.25">
      <c r="A531" s="1870"/>
      <c r="B531" s="582" t="s">
        <v>1865</v>
      </c>
      <c r="C531" s="582" t="s">
        <v>1854</v>
      </c>
      <c r="D531" s="304" t="s">
        <v>3740</v>
      </c>
      <c r="E531" s="261">
        <v>688</v>
      </c>
      <c r="F531" s="304">
        <v>41756</v>
      </c>
      <c r="G531" s="261">
        <v>688</v>
      </c>
      <c r="H531" s="583">
        <f t="shared" si="4"/>
        <v>0</v>
      </c>
      <c r="I531" s="55"/>
      <c r="J531" s="55"/>
      <c r="K531" s="244" t="s">
        <v>1175</v>
      </c>
      <c r="L531" s="37"/>
      <c r="M531" s="37"/>
      <c r="N531" s="37"/>
      <c r="O531" s="37"/>
    </row>
    <row r="532" spans="1:15" x14ac:dyDescent="0.25">
      <c r="A532" s="1869"/>
      <c r="B532" s="582" t="s">
        <v>1866</v>
      </c>
      <c r="C532" s="582" t="s">
        <v>1854</v>
      </c>
      <c r="D532" s="304" t="s">
        <v>89</v>
      </c>
      <c r="E532" s="261">
        <v>806</v>
      </c>
      <c r="F532" s="304">
        <v>41756</v>
      </c>
      <c r="G532" s="261">
        <v>806</v>
      </c>
      <c r="H532" s="583">
        <f t="shared" si="4"/>
        <v>0</v>
      </c>
      <c r="I532" s="55"/>
      <c r="J532" s="55"/>
      <c r="K532" s="244" t="s">
        <v>3808</v>
      </c>
      <c r="L532" s="37"/>
      <c r="M532" s="37"/>
      <c r="N532" s="37"/>
      <c r="O532" s="37"/>
    </row>
    <row r="533" spans="1:15" x14ac:dyDescent="0.25">
      <c r="A533" s="1868">
        <v>41757</v>
      </c>
      <c r="B533" s="582" t="s">
        <v>1867</v>
      </c>
      <c r="C533" s="582" t="s">
        <v>1854</v>
      </c>
      <c r="D533" s="304" t="s">
        <v>3800</v>
      </c>
      <c r="E533" s="261">
        <v>2880</v>
      </c>
      <c r="F533" s="304">
        <v>41757</v>
      </c>
      <c r="G533" s="261">
        <v>2880</v>
      </c>
      <c r="H533" s="583">
        <f t="shared" si="4"/>
        <v>0</v>
      </c>
      <c r="I533" s="55"/>
      <c r="J533" s="55"/>
      <c r="K533" s="244" t="s">
        <v>1175</v>
      </c>
      <c r="O533" s="37"/>
    </row>
    <row r="534" spans="1:15" x14ac:dyDescent="0.25">
      <c r="A534" s="1870"/>
      <c r="B534" s="582" t="s">
        <v>2787</v>
      </c>
      <c r="C534" s="582" t="s">
        <v>1854</v>
      </c>
      <c r="D534" s="304" t="s">
        <v>775</v>
      </c>
      <c r="E534" s="261">
        <v>9131</v>
      </c>
      <c r="F534" s="304">
        <v>41757</v>
      </c>
      <c r="G534" s="261">
        <v>9131</v>
      </c>
      <c r="H534" s="583">
        <f t="shared" si="4"/>
        <v>0</v>
      </c>
      <c r="I534" s="55"/>
      <c r="J534" s="55"/>
      <c r="K534" s="244" t="s">
        <v>1175</v>
      </c>
      <c r="O534" s="37"/>
    </row>
    <row r="535" spans="1:15" x14ac:dyDescent="0.25">
      <c r="A535" s="1869"/>
      <c r="B535" s="582" t="s">
        <v>2788</v>
      </c>
      <c r="C535" s="582" t="s">
        <v>1854</v>
      </c>
      <c r="D535" s="304" t="s">
        <v>782</v>
      </c>
      <c r="E535" s="261">
        <v>1840</v>
      </c>
      <c r="F535" s="304">
        <v>41757</v>
      </c>
      <c r="G535" s="261">
        <v>1840</v>
      </c>
      <c r="H535" s="583">
        <f t="shared" si="4"/>
        <v>0</v>
      </c>
      <c r="I535" s="55"/>
      <c r="J535" s="55"/>
      <c r="K535" s="244" t="s">
        <v>1175</v>
      </c>
      <c r="O535" s="37"/>
    </row>
    <row r="536" spans="1:15" x14ac:dyDescent="0.25">
      <c r="A536" s="1868"/>
      <c r="B536" s="582" t="s">
        <v>2789</v>
      </c>
      <c r="C536" s="582" t="s">
        <v>1854</v>
      </c>
      <c r="D536" s="304" t="s">
        <v>3740</v>
      </c>
      <c r="E536" s="261">
        <v>555</v>
      </c>
      <c r="F536" s="304">
        <v>41757</v>
      </c>
      <c r="G536" s="261">
        <v>555</v>
      </c>
      <c r="H536" s="583">
        <f t="shared" si="4"/>
        <v>0</v>
      </c>
      <c r="I536" s="55"/>
      <c r="J536" s="55"/>
      <c r="K536" s="244" t="s">
        <v>1175</v>
      </c>
      <c r="O536" s="37"/>
    </row>
    <row r="537" spans="1:15" x14ac:dyDescent="0.25">
      <c r="A537" s="1870"/>
      <c r="B537" s="582" t="s">
        <v>2790</v>
      </c>
      <c r="C537" s="582" t="s">
        <v>1854</v>
      </c>
      <c r="D537" s="304" t="s">
        <v>3792</v>
      </c>
      <c r="E537" s="261">
        <v>2907</v>
      </c>
      <c r="F537" s="304"/>
      <c r="G537" s="2110"/>
      <c r="H537" s="2111">
        <f t="shared" si="4"/>
        <v>2907</v>
      </c>
      <c r="I537" s="55"/>
      <c r="J537" s="55"/>
      <c r="K537" s="244" t="s">
        <v>1175</v>
      </c>
      <c r="O537" s="37"/>
    </row>
    <row r="538" spans="1:15" x14ac:dyDescent="0.25">
      <c r="A538" s="1869"/>
      <c r="B538" s="582" t="s">
        <v>2791</v>
      </c>
      <c r="C538" s="582" t="s">
        <v>1854</v>
      </c>
      <c r="D538" s="304" t="s">
        <v>2124</v>
      </c>
      <c r="E538" s="261">
        <v>1830</v>
      </c>
      <c r="F538" s="304"/>
      <c r="G538" s="2110"/>
      <c r="H538" s="2111">
        <f t="shared" si="4"/>
        <v>1830</v>
      </c>
      <c r="I538" s="55"/>
      <c r="J538" s="55"/>
      <c r="K538" s="244" t="s">
        <v>1175</v>
      </c>
      <c r="O538" s="37"/>
    </row>
    <row r="539" spans="1:15" x14ac:dyDescent="0.25">
      <c r="A539" s="1868"/>
      <c r="B539" s="582" t="s">
        <v>2792</v>
      </c>
      <c r="C539" s="582" t="s">
        <v>1854</v>
      </c>
      <c r="D539" s="304" t="s">
        <v>70</v>
      </c>
      <c r="E539" s="261">
        <v>2479</v>
      </c>
      <c r="F539" s="304">
        <v>41757</v>
      </c>
      <c r="G539" s="261">
        <v>2479</v>
      </c>
      <c r="H539" s="583">
        <f t="shared" si="4"/>
        <v>0</v>
      </c>
      <c r="I539" s="55"/>
      <c r="J539" s="55"/>
      <c r="K539" s="244" t="s">
        <v>1175</v>
      </c>
      <c r="O539" s="37"/>
    </row>
    <row r="540" spans="1:15" x14ac:dyDescent="0.25">
      <c r="A540" s="1870"/>
      <c r="B540" s="582" t="s">
        <v>1868</v>
      </c>
      <c r="C540" s="582" t="s">
        <v>1854</v>
      </c>
      <c r="D540" s="304" t="s">
        <v>723</v>
      </c>
      <c r="E540" s="261">
        <v>456</v>
      </c>
      <c r="F540" s="304">
        <v>41757</v>
      </c>
      <c r="G540" s="261">
        <v>456</v>
      </c>
      <c r="H540" s="583">
        <f t="shared" si="4"/>
        <v>0</v>
      </c>
      <c r="I540" s="55"/>
      <c r="J540" s="55"/>
      <c r="K540" s="244" t="s">
        <v>1175</v>
      </c>
      <c r="L540" s="390"/>
      <c r="M540" s="390"/>
      <c r="N540" s="390"/>
      <c r="O540" s="37"/>
    </row>
    <row r="541" spans="1:15" x14ac:dyDescent="0.25">
      <c r="A541" s="1869"/>
      <c r="B541" s="582" t="s">
        <v>1869</v>
      </c>
      <c r="C541" s="582" t="s">
        <v>1854</v>
      </c>
      <c r="D541" s="304" t="s">
        <v>45</v>
      </c>
      <c r="E541" s="261">
        <v>2858</v>
      </c>
      <c r="F541" s="304">
        <v>41757</v>
      </c>
      <c r="G541" s="261">
        <v>2858</v>
      </c>
      <c r="H541" s="583">
        <f t="shared" si="4"/>
        <v>0</v>
      </c>
      <c r="I541" s="55"/>
      <c r="J541" s="55"/>
      <c r="K541" s="244" t="s">
        <v>1175</v>
      </c>
      <c r="L541" s="390"/>
      <c r="M541" s="390"/>
      <c r="N541" s="390"/>
      <c r="O541" s="37"/>
    </row>
    <row r="542" spans="1:15" x14ac:dyDescent="0.25">
      <c r="A542" s="1868"/>
      <c r="B542" s="582" t="s">
        <v>1870</v>
      </c>
      <c r="C542" s="582" t="s">
        <v>1854</v>
      </c>
      <c r="D542" s="1657" t="s">
        <v>2229</v>
      </c>
      <c r="E542" s="109">
        <v>0</v>
      </c>
      <c r="F542" s="304"/>
      <c r="H542" s="583">
        <f t="shared" ref="H542:H597" si="5">E542-G542</f>
        <v>0</v>
      </c>
      <c r="I542" s="55"/>
      <c r="J542" s="55"/>
      <c r="K542" s="244" t="s">
        <v>1175</v>
      </c>
      <c r="O542" s="37"/>
    </row>
    <row r="543" spans="1:15" x14ac:dyDescent="0.25">
      <c r="A543" s="1870"/>
      <c r="B543" s="582" t="s">
        <v>1871</v>
      </c>
      <c r="C543" s="582" t="s">
        <v>1854</v>
      </c>
      <c r="D543" s="304" t="s">
        <v>673</v>
      </c>
      <c r="E543" s="261">
        <v>6302</v>
      </c>
      <c r="F543" s="304">
        <v>41757</v>
      </c>
      <c r="G543" s="261">
        <v>6302</v>
      </c>
      <c r="H543" s="583">
        <f t="shared" si="5"/>
        <v>0</v>
      </c>
      <c r="I543" s="55"/>
      <c r="J543" s="55"/>
      <c r="K543" s="244" t="s">
        <v>2242</v>
      </c>
      <c r="O543" s="37"/>
    </row>
    <row r="544" spans="1:15" x14ac:dyDescent="0.25">
      <c r="A544" s="1869"/>
      <c r="B544" s="582" t="s">
        <v>1872</v>
      </c>
      <c r="C544" s="582" t="s">
        <v>1854</v>
      </c>
      <c r="D544" s="304" t="s">
        <v>2382</v>
      </c>
      <c r="E544" s="261">
        <v>710</v>
      </c>
      <c r="F544" s="304">
        <v>41759</v>
      </c>
      <c r="G544" s="261">
        <v>710</v>
      </c>
      <c r="H544" s="583">
        <f t="shared" si="5"/>
        <v>0</v>
      </c>
      <c r="I544" s="55"/>
      <c r="J544" s="55"/>
      <c r="K544" s="244" t="s">
        <v>1175</v>
      </c>
      <c r="O544" s="37"/>
    </row>
    <row r="545" spans="1:15" x14ac:dyDescent="0.25">
      <c r="A545" s="1868"/>
      <c r="B545" s="582" t="s">
        <v>2793</v>
      </c>
      <c r="C545" s="582" t="s">
        <v>1854</v>
      </c>
      <c r="D545" s="304" t="s">
        <v>796</v>
      </c>
      <c r="E545" s="261">
        <v>2305</v>
      </c>
      <c r="F545" s="304">
        <v>41757</v>
      </c>
      <c r="G545" s="261">
        <v>2305</v>
      </c>
      <c r="H545" s="583">
        <f t="shared" si="5"/>
        <v>0</v>
      </c>
      <c r="I545" s="55"/>
      <c r="J545" s="55"/>
      <c r="K545" s="244" t="s">
        <v>1175</v>
      </c>
      <c r="O545" s="37"/>
    </row>
    <row r="546" spans="1:15" x14ac:dyDescent="0.25">
      <c r="A546" s="1870"/>
      <c r="B546" s="582" t="s">
        <v>2794</v>
      </c>
      <c r="C546" s="582" t="s">
        <v>1854</v>
      </c>
      <c r="D546" s="304" t="s">
        <v>3791</v>
      </c>
      <c r="E546" s="261">
        <v>1685</v>
      </c>
      <c r="F546" s="304">
        <v>41757</v>
      </c>
      <c r="G546" s="261">
        <v>1685</v>
      </c>
      <c r="H546" s="583">
        <f t="shared" si="5"/>
        <v>0</v>
      </c>
      <c r="I546" s="55"/>
      <c r="J546" s="55"/>
      <c r="K546" s="244" t="s">
        <v>1175</v>
      </c>
      <c r="O546" s="37"/>
    </row>
    <row r="547" spans="1:15" x14ac:dyDescent="0.25">
      <c r="A547" s="1869"/>
      <c r="B547" s="582" t="s">
        <v>1873</v>
      </c>
      <c r="C547" s="582" t="s">
        <v>1854</v>
      </c>
      <c r="D547" s="304" t="s">
        <v>784</v>
      </c>
      <c r="E547" s="261">
        <v>608</v>
      </c>
      <c r="F547" s="304">
        <v>41757</v>
      </c>
      <c r="G547" s="261">
        <v>608</v>
      </c>
      <c r="H547" s="583">
        <f t="shared" si="5"/>
        <v>0</v>
      </c>
      <c r="I547" s="55"/>
      <c r="J547" s="55"/>
      <c r="K547" s="244" t="s">
        <v>1175</v>
      </c>
      <c r="O547" s="37"/>
    </row>
    <row r="548" spans="1:15" x14ac:dyDescent="0.25">
      <c r="A548" s="1868"/>
      <c r="B548" s="582" t="s">
        <v>1874</v>
      </c>
      <c r="C548" s="582" t="s">
        <v>1854</v>
      </c>
      <c r="D548" s="304" t="s">
        <v>3790</v>
      </c>
      <c r="E548" s="261">
        <v>664.5</v>
      </c>
      <c r="F548" s="304">
        <v>41757</v>
      </c>
      <c r="G548" s="261">
        <v>664.5</v>
      </c>
      <c r="H548" s="583">
        <f t="shared" si="5"/>
        <v>0</v>
      </c>
      <c r="I548" s="55"/>
      <c r="J548" s="55"/>
      <c r="K548" s="244" t="s">
        <v>1175</v>
      </c>
      <c r="O548" s="37"/>
    </row>
    <row r="549" spans="1:15" x14ac:dyDescent="0.25">
      <c r="A549" s="1870"/>
      <c r="B549" s="582" t="s">
        <v>2795</v>
      </c>
      <c r="C549" s="582" t="s">
        <v>1854</v>
      </c>
      <c r="D549" s="304" t="s">
        <v>3790</v>
      </c>
      <c r="E549" s="261">
        <v>400</v>
      </c>
      <c r="F549" s="304">
        <v>41757</v>
      </c>
      <c r="G549" s="261">
        <v>400</v>
      </c>
      <c r="H549" s="583">
        <f t="shared" si="5"/>
        <v>0</v>
      </c>
      <c r="I549" s="55"/>
      <c r="J549" s="55"/>
      <c r="K549" s="244" t="s">
        <v>1175</v>
      </c>
      <c r="L549" s="37"/>
      <c r="M549" s="37"/>
      <c r="N549" s="37"/>
      <c r="O549" s="37"/>
    </row>
    <row r="550" spans="1:15" x14ac:dyDescent="0.25">
      <c r="A550" s="1869"/>
      <c r="B550" s="582" t="s">
        <v>2796</v>
      </c>
      <c r="C550" s="582" t="s">
        <v>1854</v>
      </c>
      <c r="D550" s="584" t="s">
        <v>434</v>
      </c>
      <c r="E550" s="585">
        <v>1922</v>
      </c>
      <c r="F550" s="304">
        <v>41757</v>
      </c>
      <c r="G550" s="261">
        <v>1922</v>
      </c>
      <c r="H550" s="583">
        <f t="shared" si="5"/>
        <v>0</v>
      </c>
      <c r="I550" s="55"/>
      <c r="J550" s="55"/>
      <c r="K550" s="244" t="s">
        <v>2724</v>
      </c>
      <c r="L550" s="37"/>
      <c r="M550" s="37"/>
      <c r="N550" s="37"/>
      <c r="O550" s="37"/>
    </row>
    <row r="551" spans="1:15" x14ac:dyDescent="0.25">
      <c r="A551" s="1868"/>
      <c r="B551" s="582" t="s">
        <v>2797</v>
      </c>
      <c r="C551" s="582" t="s">
        <v>1854</v>
      </c>
      <c r="D551" s="304" t="s">
        <v>749</v>
      </c>
      <c r="E551" s="261">
        <v>2684</v>
      </c>
      <c r="F551" s="304">
        <v>41757</v>
      </c>
      <c r="G551" s="261">
        <v>2684</v>
      </c>
      <c r="H551" s="583">
        <f t="shared" si="5"/>
        <v>0</v>
      </c>
      <c r="I551" s="55"/>
      <c r="J551" s="55"/>
      <c r="K551" s="244" t="s">
        <v>1175</v>
      </c>
      <c r="L551" s="37"/>
      <c r="M551" s="37"/>
      <c r="N551" s="37"/>
      <c r="O551" s="37"/>
    </row>
    <row r="552" spans="1:15" x14ac:dyDescent="0.25">
      <c r="A552" s="1870"/>
      <c r="B552" s="582" t="s">
        <v>2798</v>
      </c>
      <c r="C552" s="582" t="s">
        <v>1854</v>
      </c>
      <c r="D552" s="584" t="s">
        <v>862</v>
      </c>
      <c r="E552" s="585">
        <v>1945.6</v>
      </c>
      <c r="F552" s="304">
        <v>41757</v>
      </c>
      <c r="G552" s="261">
        <v>1945.6</v>
      </c>
      <c r="H552" s="583">
        <f t="shared" si="5"/>
        <v>0</v>
      </c>
      <c r="I552" s="55"/>
      <c r="J552" s="55"/>
      <c r="K552" s="244" t="s">
        <v>2724</v>
      </c>
      <c r="L552" s="37"/>
      <c r="M552" s="37"/>
      <c r="N552" s="37"/>
      <c r="O552" s="37"/>
    </row>
    <row r="553" spans="1:15" x14ac:dyDescent="0.25">
      <c r="A553" s="1869"/>
      <c r="B553" s="582" t="s">
        <v>2799</v>
      </c>
      <c r="C553" s="582" t="s">
        <v>1854</v>
      </c>
      <c r="D553" s="304" t="s">
        <v>617</v>
      </c>
      <c r="E553" s="261">
        <v>5916.3</v>
      </c>
      <c r="F553" s="304"/>
      <c r="G553" s="2110"/>
      <c r="H553" s="2111">
        <f t="shared" si="5"/>
        <v>5916.3</v>
      </c>
      <c r="I553" s="55"/>
      <c r="J553" s="55"/>
      <c r="K553" s="244" t="s">
        <v>2724</v>
      </c>
      <c r="L553" s="37"/>
      <c r="M553" s="37"/>
      <c r="N553" s="37"/>
      <c r="O553" s="37"/>
    </row>
    <row r="554" spans="1:15" x14ac:dyDescent="0.25">
      <c r="A554" s="1868"/>
      <c r="B554" s="582" t="s">
        <v>1875</v>
      </c>
      <c r="C554" s="582" t="s">
        <v>1854</v>
      </c>
      <c r="D554" s="304" t="s">
        <v>775</v>
      </c>
      <c r="E554" s="261">
        <v>533.6</v>
      </c>
      <c r="F554" s="304">
        <v>41757</v>
      </c>
      <c r="G554" s="261">
        <v>533.6</v>
      </c>
      <c r="H554" s="583">
        <f t="shared" si="5"/>
        <v>0</v>
      </c>
      <c r="I554" s="55"/>
      <c r="J554" s="55"/>
      <c r="K554" s="244" t="s">
        <v>1175</v>
      </c>
      <c r="L554" s="37"/>
      <c r="M554" s="37"/>
      <c r="N554" s="37"/>
      <c r="O554" s="37"/>
    </row>
    <row r="555" spans="1:15" x14ac:dyDescent="0.25">
      <c r="A555" s="1870">
        <v>41758</v>
      </c>
      <c r="B555" s="582" t="s">
        <v>2800</v>
      </c>
      <c r="C555" s="582" t="s">
        <v>1854</v>
      </c>
      <c r="D555" s="584" t="s">
        <v>2091</v>
      </c>
      <c r="E555" s="585">
        <v>7294</v>
      </c>
      <c r="F555" s="304">
        <v>41758</v>
      </c>
      <c r="G555" s="261">
        <v>7294</v>
      </c>
      <c r="H555" s="583">
        <f t="shared" si="5"/>
        <v>0</v>
      </c>
      <c r="I555" s="55"/>
      <c r="J555" s="55"/>
      <c r="K555" s="244" t="s">
        <v>871</v>
      </c>
      <c r="L555" s="37"/>
      <c r="M555" s="37"/>
      <c r="N555" s="37"/>
      <c r="O555" s="37"/>
    </row>
    <row r="556" spans="1:15" x14ac:dyDescent="0.25">
      <c r="A556" s="1869"/>
      <c r="B556" s="582" t="s">
        <v>1876</v>
      </c>
      <c r="C556" s="582" t="s">
        <v>1854</v>
      </c>
      <c r="D556" s="1741" t="s">
        <v>3813</v>
      </c>
      <c r="E556" s="585">
        <v>13054.7</v>
      </c>
      <c r="F556" s="304">
        <v>41759</v>
      </c>
      <c r="G556" s="261">
        <v>13054.7</v>
      </c>
      <c r="H556" s="583">
        <f t="shared" si="5"/>
        <v>0</v>
      </c>
      <c r="I556" s="55"/>
      <c r="J556" s="55"/>
      <c r="K556" s="244" t="s">
        <v>1175</v>
      </c>
      <c r="L556" s="37"/>
      <c r="M556" s="37"/>
      <c r="N556" s="37"/>
      <c r="O556" s="37"/>
    </row>
    <row r="557" spans="1:15" x14ac:dyDescent="0.25">
      <c r="A557" s="1868"/>
      <c r="B557" s="582" t="s">
        <v>2801</v>
      </c>
      <c r="C557" s="582" t="s">
        <v>1854</v>
      </c>
      <c r="D557" s="1741" t="s">
        <v>775</v>
      </c>
      <c r="E557" s="585">
        <v>2947</v>
      </c>
      <c r="F557" s="304">
        <v>41758</v>
      </c>
      <c r="G557" s="261">
        <v>2947</v>
      </c>
      <c r="H557" s="583">
        <f t="shared" si="5"/>
        <v>0</v>
      </c>
      <c r="I557" s="55"/>
      <c r="J557" s="55"/>
      <c r="K557" s="244" t="s">
        <v>1175</v>
      </c>
      <c r="L557" s="37"/>
      <c r="M557" s="37"/>
      <c r="N557" s="37"/>
      <c r="O557" s="37"/>
    </row>
    <row r="558" spans="1:15" x14ac:dyDescent="0.25">
      <c r="A558" s="1870"/>
      <c r="B558" s="582" t="s">
        <v>2802</v>
      </c>
      <c r="C558" s="582" t="s">
        <v>1854</v>
      </c>
      <c r="D558" s="47" t="s">
        <v>2229</v>
      </c>
      <c r="E558" s="109">
        <v>0</v>
      </c>
      <c r="F558" s="304"/>
      <c r="H558" s="583">
        <f t="shared" si="5"/>
        <v>0</v>
      </c>
      <c r="I558" s="55"/>
      <c r="J558" s="55"/>
      <c r="K558" s="244" t="s">
        <v>2724</v>
      </c>
      <c r="L558" s="37"/>
      <c r="M558" s="37"/>
      <c r="N558" s="37"/>
      <c r="O558" s="37"/>
    </row>
    <row r="559" spans="1:15" x14ac:dyDescent="0.25">
      <c r="A559" s="1869"/>
      <c r="B559" s="582" t="s">
        <v>2803</v>
      </c>
      <c r="C559" s="582" t="s">
        <v>1854</v>
      </c>
      <c r="D559" s="244" t="s">
        <v>434</v>
      </c>
      <c r="E559" s="261">
        <v>1260</v>
      </c>
      <c r="F559" s="304">
        <v>41758</v>
      </c>
      <c r="G559" s="261">
        <v>1260</v>
      </c>
      <c r="H559" s="583">
        <f t="shared" si="5"/>
        <v>0</v>
      </c>
      <c r="I559" s="55"/>
      <c r="J559" s="55"/>
      <c r="K559" s="244" t="s">
        <v>600</v>
      </c>
      <c r="L559" s="37"/>
      <c r="M559" s="37"/>
      <c r="N559" s="37"/>
      <c r="O559" s="37"/>
    </row>
    <row r="560" spans="1:15" x14ac:dyDescent="0.25">
      <c r="A560" s="1868"/>
      <c r="B560" s="582" t="s">
        <v>2804</v>
      </c>
      <c r="C560" s="582" t="s">
        <v>1854</v>
      </c>
      <c r="D560" s="244" t="s">
        <v>2124</v>
      </c>
      <c r="E560" s="261">
        <v>1830</v>
      </c>
      <c r="F560" s="304"/>
      <c r="G560" s="2110"/>
      <c r="H560" s="2111">
        <f t="shared" si="5"/>
        <v>1830</v>
      </c>
      <c r="I560" s="55"/>
      <c r="J560" s="55"/>
      <c r="K560" s="244" t="s">
        <v>351</v>
      </c>
      <c r="L560" s="37"/>
      <c r="M560" s="37"/>
      <c r="N560" s="37"/>
      <c r="O560" s="37"/>
    </row>
    <row r="561" spans="1:15" x14ac:dyDescent="0.25">
      <c r="A561" s="1870"/>
      <c r="B561" s="582" t="s">
        <v>1877</v>
      </c>
      <c r="C561" s="582" t="s">
        <v>1854</v>
      </c>
      <c r="D561" s="244" t="s">
        <v>782</v>
      </c>
      <c r="E561" s="261">
        <v>1380</v>
      </c>
      <c r="F561" s="304">
        <v>41758</v>
      </c>
      <c r="G561" s="261">
        <v>1380</v>
      </c>
      <c r="H561" s="583">
        <f t="shared" si="5"/>
        <v>0</v>
      </c>
      <c r="I561" s="55"/>
      <c r="J561" s="55"/>
      <c r="K561" s="244" t="s">
        <v>351</v>
      </c>
      <c r="L561" s="37"/>
      <c r="M561" s="37"/>
      <c r="N561" s="37"/>
      <c r="O561" s="37"/>
    </row>
    <row r="562" spans="1:15" x14ac:dyDescent="0.25">
      <c r="A562" s="1869"/>
      <c r="B562" s="582" t="s">
        <v>1937</v>
      </c>
      <c r="C562" s="582" t="s">
        <v>1854</v>
      </c>
      <c r="D562" s="244" t="s">
        <v>434</v>
      </c>
      <c r="E562" s="261">
        <v>25168</v>
      </c>
      <c r="F562" s="304">
        <v>41758</v>
      </c>
      <c r="G562" s="261">
        <v>25168</v>
      </c>
      <c r="H562" s="583">
        <f t="shared" si="5"/>
        <v>0</v>
      </c>
      <c r="I562" s="55"/>
      <c r="J562" s="55"/>
      <c r="K562" s="244" t="s">
        <v>2724</v>
      </c>
      <c r="L562" s="37"/>
      <c r="M562" s="37"/>
      <c r="N562" s="37"/>
      <c r="O562" s="37"/>
    </row>
    <row r="563" spans="1:15" x14ac:dyDescent="0.25">
      <c r="A563" s="1868"/>
      <c r="B563" s="582" t="s">
        <v>2805</v>
      </c>
      <c r="C563" s="582" t="s">
        <v>1854</v>
      </c>
      <c r="D563" s="244" t="s">
        <v>784</v>
      </c>
      <c r="E563" s="261">
        <v>1002</v>
      </c>
      <c r="F563" s="304">
        <v>41758</v>
      </c>
      <c r="G563" s="261">
        <v>1002</v>
      </c>
      <c r="H563" s="583">
        <f t="shared" si="5"/>
        <v>0</v>
      </c>
      <c r="I563" s="55"/>
      <c r="J563" s="55"/>
      <c r="K563" s="244" t="s">
        <v>351</v>
      </c>
      <c r="L563" s="37"/>
      <c r="M563" s="37"/>
      <c r="N563" s="37"/>
      <c r="O563" s="37"/>
    </row>
    <row r="564" spans="1:15" x14ac:dyDescent="0.25">
      <c r="A564" s="1860"/>
      <c r="B564" s="582" t="s">
        <v>1938</v>
      </c>
      <c r="C564" s="582" t="s">
        <v>1854</v>
      </c>
      <c r="D564" s="1741" t="s">
        <v>673</v>
      </c>
      <c r="E564" s="585">
        <v>6644</v>
      </c>
      <c r="F564" s="304">
        <v>41758</v>
      </c>
      <c r="G564" s="261">
        <v>6644</v>
      </c>
      <c r="H564" s="261">
        <f t="shared" si="5"/>
        <v>0</v>
      </c>
      <c r="I564" s="55"/>
      <c r="J564" s="55"/>
      <c r="K564" s="244" t="s">
        <v>2242</v>
      </c>
      <c r="L564" s="390"/>
      <c r="M564" s="390"/>
      <c r="N564" s="37"/>
      <c r="O564" s="37"/>
    </row>
    <row r="565" spans="1:15" x14ac:dyDescent="0.25">
      <c r="A565" s="1861"/>
      <c r="B565" s="582" t="s">
        <v>1939</v>
      </c>
      <c r="C565" s="582" t="s">
        <v>1854</v>
      </c>
      <c r="D565" s="47" t="s">
        <v>2229</v>
      </c>
      <c r="E565" s="109">
        <v>0</v>
      </c>
      <c r="F565" s="304"/>
      <c r="H565" s="583">
        <f t="shared" si="5"/>
        <v>0</v>
      </c>
      <c r="I565" s="55"/>
      <c r="J565" s="55"/>
      <c r="K565" s="244" t="s">
        <v>351</v>
      </c>
      <c r="N565" s="37"/>
      <c r="O565" s="37"/>
    </row>
    <row r="566" spans="1:15" x14ac:dyDescent="0.25">
      <c r="A566" s="1861"/>
      <c r="B566" s="582" t="s">
        <v>2806</v>
      </c>
      <c r="C566" s="582" t="s">
        <v>1854</v>
      </c>
      <c r="D566" s="244" t="s">
        <v>775</v>
      </c>
      <c r="E566" s="261">
        <v>4531.5</v>
      </c>
      <c r="F566" s="304">
        <v>41758</v>
      </c>
      <c r="G566" s="261">
        <v>4531.5</v>
      </c>
      <c r="H566" s="583">
        <f t="shared" si="5"/>
        <v>0</v>
      </c>
      <c r="I566" s="55"/>
      <c r="J566" s="55"/>
      <c r="K566" s="244" t="s">
        <v>351</v>
      </c>
      <c r="N566" s="37"/>
      <c r="O566" s="37"/>
    </row>
    <row r="567" spans="1:15" x14ac:dyDescent="0.25">
      <c r="A567" s="1861"/>
      <c r="B567" s="582" t="s">
        <v>2807</v>
      </c>
      <c r="C567" s="582" t="s">
        <v>1854</v>
      </c>
      <c r="D567" s="244" t="s">
        <v>3790</v>
      </c>
      <c r="E567" s="261">
        <v>811</v>
      </c>
      <c r="F567" s="304">
        <v>41758</v>
      </c>
      <c r="G567" s="261">
        <v>811</v>
      </c>
      <c r="H567" s="583">
        <f t="shared" si="5"/>
        <v>0</v>
      </c>
      <c r="I567" s="55"/>
      <c r="J567" s="55"/>
      <c r="K567" s="244" t="s">
        <v>351</v>
      </c>
      <c r="N567" s="37"/>
      <c r="O567" s="37"/>
    </row>
    <row r="568" spans="1:15" x14ac:dyDescent="0.25">
      <c r="A568" s="1861"/>
      <c r="B568" s="582" t="s">
        <v>2808</v>
      </c>
      <c r="C568" s="582" t="s">
        <v>1854</v>
      </c>
      <c r="D568" s="244" t="s">
        <v>796</v>
      </c>
      <c r="E568" s="261">
        <v>2210</v>
      </c>
      <c r="F568" s="304">
        <v>41758</v>
      </c>
      <c r="G568" s="261">
        <v>2210</v>
      </c>
      <c r="H568" s="583">
        <f t="shared" si="5"/>
        <v>0</v>
      </c>
      <c r="I568" s="55"/>
      <c r="J568" s="55"/>
      <c r="K568" s="244" t="s">
        <v>351</v>
      </c>
      <c r="N568" s="37"/>
      <c r="O568" s="37"/>
    </row>
    <row r="569" spans="1:15" x14ac:dyDescent="0.25">
      <c r="A569" s="1861"/>
      <c r="B569" s="582" t="s">
        <v>2809</v>
      </c>
      <c r="C569" s="582" t="s">
        <v>1854</v>
      </c>
      <c r="D569" s="244" t="s">
        <v>70</v>
      </c>
      <c r="E569" s="261">
        <v>6072</v>
      </c>
      <c r="F569" s="304">
        <v>41758</v>
      </c>
      <c r="G569" s="261">
        <v>6072</v>
      </c>
      <c r="H569" s="583">
        <f t="shared" si="5"/>
        <v>0</v>
      </c>
      <c r="I569" s="55"/>
      <c r="J569" s="55"/>
      <c r="K569" s="244" t="s">
        <v>1175</v>
      </c>
      <c r="N569" s="37"/>
      <c r="O569" s="37"/>
    </row>
    <row r="570" spans="1:15" x14ac:dyDescent="0.25">
      <c r="A570" s="1861"/>
      <c r="B570" s="582" t="s">
        <v>2810</v>
      </c>
      <c r="C570" s="582" t="s">
        <v>1854</v>
      </c>
      <c r="D570" s="244" t="s">
        <v>3814</v>
      </c>
      <c r="E570" s="261">
        <v>2329.1999999999998</v>
      </c>
      <c r="F570" s="304">
        <v>41758</v>
      </c>
      <c r="G570" s="261">
        <v>2329.1999999999998</v>
      </c>
      <c r="H570" s="583">
        <f t="shared" si="5"/>
        <v>0</v>
      </c>
      <c r="I570" s="55"/>
      <c r="J570" s="55"/>
      <c r="K570" s="244" t="s">
        <v>2724</v>
      </c>
      <c r="N570" s="37"/>
      <c r="O570" s="37"/>
    </row>
    <row r="571" spans="1:15" x14ac:dyDescent="0.25">
      <c r="A571" s="1861"/>
      <c r="B571" s="582" t="s">
        <v>1940</v>
      </c>
      <c r="C571" s="582" t="s">
        <v>1854</v>
      </c>
      <c r="D571" s="244" t="s">
        <v>783</v>
      </c>
      <c r="E571" s="261">
        <v>14100</v>
      </c>
      <c r="F571" s="304"/>
      <c r="G571" s="2110"/>
      <c r="H571" s="2111">
        <f t="shared" si="5"/>
        <v>14100</v>
      </c>
      <c r="I571" s="55"/>
      <c r="J571" s="55"/>
      <c r="K571" s="244" t="s">
        <v>351</v>
      </c>
      <c r="N571" s="37"/>
      <c r="O571" s="37"/>
    </row>
    <row r="572" spans="1:15" x14ac:dyDescent="0.25">
      <c r="A572" s="1861"/>
      <c r="B572" s="582" t="s">
        <v>2811</v>
      </c>
      <c r="C572" s="582" t="s">
        <v>1854</v>
      </c>
      <c r="D572" s="244" t="s">
        <v>775</v>
      </c>
      <c r="E572" s="261">
        <v>648</v>
      </c>
      <c r="F572" s="304">
        <v>41758</v>
      </c>
      <c r="G572" s="261">
        <v>648</v>
      </c>
      <c r="H572" s="583">
        <f t="shared" si="5"/>
        <v>0</v>
      </c>
      <c r="I572" s="55"/>
      <c r="J572" s="55"/>
      <c r="K572" s="244" t="s">
        <v>351</v>
      </c>
      <c r="N572" s="37"/>
      <c r="O572" s="37"/>
    </row>
    <row r="573" spans="1:15" x14ac:dyDescent="0.25">
      <c r="A573" s="1861"/>
      <c r="B573" s="582" t="s">
        <v>2812</v>
      </c>
      <c r="C573" s="582" t="s">
        <v>1854</v>
      </c>
      <c r="D573" s="244" t="s">
        <v>2382</v>
      </c>
      <c r="E573" s="261">
        <v>91</v>
      </c>
      <c r="F573" s="304">
        <v>41758</v>
      </c>
      <c r="G573" s="261">
        <v>91</v>
      </c>
      <c r="H573" s="583">
        <f t="shared" si="5"/>
        <v>0</v>
      </c>
      <c r="I573" s="55"/>
      <c r="J573" s="55"/>
      <c r="K573" s="244" t="s">
        <v>2724</v>
      </c>
      <c r="N573" s="37"/>
      <c r="O573" s="37"/>
    </row>
    <row r="574" spans="1:15" x14ac:dyDescent="0.25">
      <c r="A574" s="1861"/>
      <c r="B574" s="582" t="s">
        <v>2813</v>
      </c>
      <c r="C574" s="582" t="s">
        <v>1854</v>
      </c>
      <c r="D574" s="244" t="s">
        <v>3796</v>
      </c>
      <c r="E574" s="261">
        <v>1728.5</v>
      </c>
      <c r="F574" s="304">
        <v>41758</v>
      </c>
      <c r="G574" s="261">
        <v>1728.5</v>
      </c>
      <c r="H574" s="583">
        <f t="shared" si="5"/>
        <v>0</v>
      </c>
      <c r="I574" s="55"/>
      <c r="J574" s="55"/>
      <c r="K574" s="244" t="s">
        <v>351</v>
      </c>
      <c r="L574" s="390"/>
      <c r="N574" s="37"/>
      <c r="O574" s="37"/>
    </row>
    <row r="575" spans="1:15" x14ac:dyDescent="0.25">
      <c r="A575" s="1861"/>
      <c r="B575" s="582" t="s">
        <v>2814</v>
      </c>
      <c r="C575" s="582" t="s">
        <v>1854</v>
      </c>
      <c r="D575" s="244" t="s">
        <v>2382</v>
      </c>
      <c r="E575" s="261">
        <v>464</v>
      </c>
      <c r="F575" s="304">
        <v>41758</v>
      </c>
      <c r="G575" s="261">
        <v>464</v>
      </c>
      <c r="H575" s="583">
        <f t="shared" si="5"/>
        <v>0</v>
      </c>
      <c r="I575" s="55"/>
      <c r="J575" s="55"/>
      <c r="K575" s="244" t="s">
        <v>351</v>
      </c>
      <c r="N575" s="37"/>
      <c r="O575" s="37"/>
    </row>
    <row r="576" spans="1:15" x14ac:dyDescent="0.25">
      <c r="A576" s="1861"/>
      <c r="B576" s="582" t="s">
        <v>2815</v>
      </c>
      <c r="C576" s="582" t="s">
        <v>1854</v>
      </c>
      <c r="D576" s="244" t="s">
        <v>782</v>
      </c>
      <c r="E576" s="261">
        <v>5598</v>
      </c>
      <c r="F576" s="304">
        <v>41759</v>
      </c>
      <c r="G576" s="261">
        <v>5598</v>
      </c>
      <c r="H576" s="583">
        <f t="shared" si="5"/>
        <v>0</v>
      </c>
      <c r="I576" s="55"/>
      <c r="J576" s="55"/>
      <c r="K576" s="244" t="s">
        <v>351</v>
      </c>
      <c r="L576" s="37"/>
      <c r="M576" s="37"/>
      <c r="N576" s="37"/>
      <c r="O576" s="37"/>
    </row>
    <row r="577" spans="1:15" x14ac:dyDescent="0.25">
      <c r="A577" s="1861">
        <v>41759</v>
      </c>
      <c r="B577" s="582" t="s">
        <v>2816</v>
      </c>
      <c r="C577" s="582" t="s">
        <v>1854</v>
      </c>
      <c r="D577" s="244" t="s">
        <v>2091</v>
      </c>
      <c r="E577" s="261">
        <v>11472</v>
      </c>
      <c r="F577" s="304"/>
      <c r="G577" s="2110"/>
      <c r="H577" s="2111">
        <f t="shared" si="5"/>
        <v>11472</v>
      </c>
      <c r="I577" s="55"/>
      <c r="J577" s="55"/>
      <c r="K577" s="244" t="s">
        <v>600</v>
      </c>
      <c r="L577" s="37"/>
      <c r="M577" s="37"/>
      <c r="N577" s="37"/>
      <c r="O577" s="37"/>
    </row>
    <row r="578" spans="1:15" x14ac:dyDescent="0.25">
      <c r="A578" s="1861"/>
      <c r="B578" s="582" t="s">
        <v>2839</v>
      </c>
      <c r="C578" s="582" t="s">
        <v>1854</v>
      </c>
      <c r="D578" s="244" t="s">
        <v>783</v>
      </c>
      <c r="E578" s="261">
        <v>28060.5</v>
      </c>
      <c r="F578" s="304"/>
      <c r="G578" s="2110"/>
      <c r="H578" s="2111">
        <f t="shared" si="5"/>
        <v>28060.5</v>
      </c>
      <c r="I578" s="55"/>
      <c r="J578" s="55"/>
      <c r="K578" s="244" t="s">
        <v>775</v>
      </c>
      <c r="L578" s="37"/>
      <c r="M578" s="37"/>
      <c r="N578" s="37"/>
      <c r="O578" s="37"/>
    </row>
    <row r="579" spans="1:15" x14ac:dyDescent="0.25">
      <c r="A579" s="1861"/>
      <c r="B579" s="582" t="s">
        <v>2840</v>
      </c>
      <c r="C579" s="582" t="s">
        <v>1854</v>
      </c>
      <c r="D579" s="244" t="s">
        <v>673</v>
      </c>
      <c r="E579" s="261">
        <v>4400</v>
      </c>
      <c r="F579" s="304">
        <v>41759</v>
      </c>
      <c r="G579" s="261">
        <v>4400</v>
      </c>
      <c r="H579" s="583">
        <f t="shared" si="5"/>
        <v>0</v>
      </c>
      <c r="I579" s="55"/>
      <c r="J579" s="55"/>
      <c r="K579" s="244" t="s">
        <v>2242</v>
      </c>
      <c r="L579" s="37"/>
      <c r="M579" s="37"/>
      <c r="N579" s="37"/>
      <c r="O579" s="37"/>
    </row>
    <row r="580" spans="1:15" x14ac:dyDescent="0.25">
      <c r="A580" s="1861"/>
      <c r="B580" s="582" t="s">
        <v>2841</v>
      </c>
      <c r="C580" s="582" t="s">
        <v>1854</v>
      </c>
      <c r="D580" s="244" t="s">
        <v>434</v>
      </c>
      <c r="E580" s="261">
        <v>34872.5</v>
      </c>
      <c r="F580" s="304">
        <v>41759</v>
      </c>
      <c r="G580" s="261">
        <v>34872.5</v>
      </c>
      <c r="H580" s="583">
        <f t="shared" si="5"/>
        <v>0</v>
      </c>
      <c r="I580" s="55"/>
      <c r="J580" s="55"/>
      <c r="K580" s="244" t="s">
        <v>2724</v>
      </c>
      <c r="L580" s="37"/>
      <c r="M580" s="37"/>
      <c r="N580" s="37"/>
      <c r="O580" s="37"/>
    </row>
    <row r="581" spans="1:15" x14ac:dyDescent="0.25">
      <c r="A581" s="1861"/>
      <c r="B581" s="582" t="s">
        <v>1941</v>
      </c>
      <c r="C581" s="582" t="s">
        <v>1854</v>
      </c>
      <c r="D581" s="244" t="s">
        <v>775</v>
      </c>
      <c r="E581" s="261">
        <v>8386.6</v>
      </c>
      <c r="F581" s="304">
        <v>41759</v>
      </c>
      <c r="G581" s="261">
        <v>8386.6</v>
      </c>
      <c r="H581" s="583">
        <f t="shared" si="5"/>
        <v>0</v>
      </c>
      <c r="I581" s="55"/>
      <c r="J581" s="55"/>
      <c r="K581" s="244" t="s">
        <v>1175</v>
      </c>
      <c r="L581" s="37"/>
      <c r="M581" s="37"/>
      <c r="N581" s="37"/>
      <c r="O581" s="37"/>
    </row>
    <row r="582" spans="1:15" x14ac:dyDescent="0.25">
      <c r="A582" s="1861"/>
      <c r="B582" s="582" t="s">
        <v>2842</v>
      </c>
      <c r="C582" s="582" t="s">
        <v>1854</v>
      </c>
      <c r="D582" s="244" t="s">
        <v>3812</v>
      </c>
      <c r="E582" s="261">
        <v>351.43</v>
      </c>
      <c r="F582" s="304">
        <v>41759</v>
      </c>
      <c r="G582" s="261">
        <v>351.43</v>
      </c>
      <c r="H582" s="583">
        <f t="shared" si="5"/>
        <v>0</v>
      </c>
      <c r="I582" s="55"/>
      <c r="J582" s="55"/>
      <c r="K582" s="244" t="s">
        <v>1175</v>
      </c>
      <c r="L582" s="37"/>
      <c r="M582" s="37"/>
      <c r="N582" s="37"/>
      <c r="O582" s="37"/>
    </row>
    <row r="583" spans="1:15" x14ac:dyDescent="0.25">
      <c r="A583" s="1861"/>
      <c r="B583" s="582" t="s">
        <v>2843</v>
      </c>
      <c r="C583" s="582" t="s">
        <v>1854</v>
      </c>
      <c r="D583" s="244" t="s">
        <v>2124</v>
      </c>
      <c r="E583" s="261">
        <v>1830</v>
      </c>
      <c r="F583" s="304"/>
      <c r="G583" s="2110"/>
      <c r="H583" s="2111">
        <f t="shared" si="5"/>
        <v>1830</v>
      </c>
      <c r="I583" s="55"/>
      <c r="J583" s="55"/>
      <c r="K583" s="244" t="s">
        <v>1175</v>
      </c>
      <c r="L583" s="37"/>
      <c r="M583" s="37"/>
      <c r="N583" s="37"/>
      <c r="O583" s="37"/>
    </row>
    <row r="584" spans="1:15" x14ac:dyDescent="0.25">
      <c r="A584" s="1861"/>
      <c r="B584" s="582" t="s">
        <v>2844</v>
      </c>
      <c r="C584" s="582" t="s">
        <v>1854</v>
      </c>
      <c r="D584" s="244" t="s">
        <v>1540</v>
      </c>
      <c r="E584" s="261">
        <v>425</v>
      </c>
      <c r="F584" s="304">
        <v>41759</v>
      </c>
      <c r="G584" s="261">
        <v>425</v>
      </c>
      <c r="H584" s="583">
        <f t="shared" si="5"/>
        <v>0</v>
      </c>
      <c r="I584" s="55"/>
      <c r="J584" s="55"/>
      <c r="K584" s="244" t="s">
        <v>1175</v>
      </c>
      <c r="L584" s="37"/>
      <c r="M584" s="37"/>
      <c r="N584" s="37"/>
      <c r="O584" s="37"/>
    </row>
    <row r="585" spans="1:15" x14ac:dyDescent="0.25">
      <c r="A585" s="1861"/>
      <c r="B585" s="582" t="s">
        <v>2845</v>
      </c>
      <c r="C585" s="582" t="s">
        <v>1854</v>
      </c>
      <c r="D585" s="244" t="s">
        <v>3815</v>
      </c>
      <c r="E585" s="261">
        <v>724</v>
      </c>
      <c r="F585" s="304"/>
      <c r="G585" s="2110"/>
      <c r="H585" s="2111">
        <f t="shared" si="5"/>
        <v>724</v>
      </c>
      <c r="I585" s="55"/>
      <c r="J585" s="55"/>
      <c r="K585" s="244" t="s">
        <v>1175</v>
      </c>
      <c r="L585" s="37"/>
      <c r="M585" s="37"/>
      <c r="N585" s="37"/>
      <c r="O585" s="37"/>
    </row>
    <row r="586" spans="1:15" x14ac:dyDescent="0.25">
      <c r="A586" s="1861"/>
      <c r="B586" s="582" t="s">
        <v>2846</v>
      </c>
      <c r="C586" s="582" t="s">
        <v>1854</v>
      </c>
      <c r="D586" s="244" t="s">
        <v>3790</v>
      </c>
      <c r="E586" s="261">
        <v>365</v>
      </c>
      <c r="F586" s="304">
        <v>41759</v>
      </c>
      <c r="G586" s="261">
        <v>365</v>
      </c>
      <c r="H586" s="583">
        <f t="shared" si="5"/>
        <v>0</v>
      </c>
      <c r="I586" s="55"/>
      <c r="J586" s="55"/>
      <c r="K586" s="244" t="s">
        <v>1175</v>
      </c>
      <c r="L586" s="37"/>
      <c r="M586" s="37"/>
      <c r="N586" s="37"/>
      <c r="O586" s="37"/>
    </row>
    <row r="587" spans="1:15" x14ac:dyDescent="0.25">
      <c r="A587" s="1861"/>
      <c r="B587" s="582" t="s">
        <v>2847</v>
      </c>
      <c r="C587" s="582" t="s">
        <v>1854</v>
      </c>
      <c r="D587" s="244" t="s">
        <v>779</v>
      </c>
      <c r="E587" s="261">
        <v>390</v>
      </c>
      <c r="F587" s="304">
        <v>41759</v>
      </c>
      <c r="G587" s="261">
        <v>390</v>
      </c>
      <c r="H587" s="583">
        <f t="shared" si="5"/>
        <v>0</v>
      </c>
      <c r="I587" s="55"/>
      <c r="J587" s="55"/>
      <c r="K587" s="244" t="s">
        <v>1175</v>
      </c>
      <c r="L587" s="37"/>
      <c r="M587" s="37"/>
      <c r="N587" s="37"/>
      <c r="O587" s="37"/>
    </row>
    <row r="588" spans="1:15" x14ac:dyDescent="0.25">
      <c r="A588" s="1861"/>
      <c r="B588" s="582" t="s">
        <v>2848</v>
      </c>
      <c r="C588" s="582" t="s">
        <v>1854</v>
      </c>
      <c r="D588" s="244" t="s">
        <v>673</v>
      </c>
      <c r="E588" s="261">
        <v>3696</v>
      </c>
      <c r="F588" s="304">
        <v>41759</v>
      </c>
      <c r="G588" s="261">
        <v>3696</v>
      </c>
      <c r="H588" s="583">
        <f t="shared" si="5"/>
        <v>0</v>
      </c>
      <c r="I588" s="55"/>
      <c r="J588" s="55"/>
      <c r="K588" s="244" t="s">
        <v>2242</v>
      </c>
      <c r="L588" s="37"/>
      <c r="M588" s="37"/>
      <c r="N588" s="37"/>
      <c r="O588" s="37"/>
    </row>
    <row r="589" spans="1:15" x14ac:dyDescent="0.25">
      <c r="A589" s="1861"/>
      <c r="B589" s="582" t="s">
        <v>2849</v>
      </c>
      <c r="C589" s="582" t="s">
        <v>1854</v>
      </c>
      <c r="D589" s="244" t="s">
        <v>3740</v>
      </c>
      <c r="E589" s="261">
        <v>859</v>
      </c>
      <c r="F589" s="304">
        <v>41759</v>
      </c>
      <c r="G589" s="261">
        <v>859</v>
      </c>
      <c r="H589" s="583">
        <f t="shared" si="5"/>
        <v>0</v>
      </c>
      <c r="I589" s="55"/>
      <c r="J589" s="55"/>
      <c r="K589" s="244" t="s">
        <v>1175</v>
      </c>
      <c r="L589" s="37"/>
      <c r="M589" s="37"/>
      <c r="N589" s="37"/>
      <c r="O589" s="37"/>
    </row>
    <row r="590" spans="1:15" x14ac:dyDescent="0.25">
      <c r="A590" s="1861"/>
      <c r="B590" s="582" t="s">
        <v>2850</v>
      </c>
      <c r="C590" s="582" t="s">
        <v>1854</v>
      </c>
      <c r="D590" s="244" t="s">
        <v>70</v>
      </c>
      <c r="E590" s="261">
        <v>5506.5</v>
      </c>
      <c r="F590" s="304">
        <v>41759</v>
      </c>
      <c r="G590" s="261">
        <v>5506.5</v>
      </c>
      <c r="H590" s="583">
        <f t="shared" si="5"/>
        <v>0</v>
      </c>
      <c r="I590" s="55"/>
      <c r="J590" s="55"/>
      <c r="K590" s="244" t="s">
        <v>1175</v>
      </c>
      <c r="L590" s="37"/>
      <c r="M590" s="37"/>
      <c r="N590" s="37"/>
      <c r="O590" s="37"/>
    </row>
    <row r="591" spans="1:15" x14ac:dyDescent="0.25">
      <c r="A591" s="1861"/>
      <c r="B591" s="582" t="s">
        <v>2851</v>
      </c>
      <c r="C591" s="582" t="s">
        <v>1854</v>
      </c>
      <c r="D591" s="244" t="s">
        <v>3799</v>
      </c>
      <c r="E591" s="261">
        <v>1193</v>
      </c>
      <c r="F591" s="304">
        <v>41759</v>
      </c>
      <c r="G591" s="261">
        <v>1193</v>
      </c>
      <c r="H591" s="583">
        <f t="shared" si="5"/>
        <v>0</v>
      </c>
      <c r="I591" s="55"/>
      <c r="J591" s="55"/>
      <c r="K591" s="244" t="s">
        <v>1175</v>
      </c>
      <c r="L591" s="37"/>
      <c r="M591" s="37"/>
      <c r="N591" s="37"/>
      <c r="O591" s="37"/>
    </row>
    <row r="592" spans="1:15" ht="15" x14ac:dyDescent="0.25">
      <c r="A592" s="1332"/>
      <c r="B592" s="582" t="s">
        <v>2852</v>
      </c>
      <c r="C592" s="582" t="s">
        <v>1854</v>
      </c>
      <c r="D592" s="47" t="s">
        <v>2229</v>
      </c>
      <c r="E592" s="109">
        <v>0</v>
      </c>
      <c r="F592" s="304"/>
      <c r="H592" s="583">
        <f t="shared" si="5"/>
        <v>0</v>
      </c>
      <c r="I592" s="55"/>
      <c r="J592" s="55"/>
      <c r="K592" s="244" t="s">
        <v>2724</v>
      </c>
      <c r="O592" s="37"/>
    </row>
    <row r="593" spans="1:15" ht="15" x14ac:dyDescent="0.25">
      <c r="A593" s="1332"/>
      <c r="B593" s="582" t="s">
        <v>2853</v>
      </c>
      <c r="C593" s="582" t="s">
        <v>1854</v>
      </c>
      <c r="D593" s="244" t="s">
        <v>2091</v>
      </c>
      <c r="E593" s="261">
        <v>13868.4</v>
      </c>
      <c r="F593" s="304"/>
      <c r="G593" s="2110"/>
      <c r="H593" s="2111">
        <f t="shared" si="5"/>
        <v>13868.4</v>
      </c>
      <c r="I593" s="55"/>
      <c r="J593" s="55"/>
      <c r="K593" s="244" t="s">
        <v>1175</v>
      </c>
      <c r="O593" s="37"/>
    </row>
    <row r="594" spans="1:15" ht="15" x14ac:dyDescent="0.25">
      <c r="A594" s="1332"/>
      <c r="B594" s="582" t="s">
        <v>2854</v>
      </c>
      <c r="C594" s="582" t="s">
        <v>1854</v>
      </c>
      <c r="D594" s="244" t="s">
        <v>2382</v>
      </c>
      <c r="E594" s="261">
        <v>365</v>
      </c>
      <c r="F594" s="304">
        <v>41759</v>
      </c>
      <c r="G594" s="261">
        <v>365</v>
      </c>
      <c r="H594" s="583">
        <f t="shared" si="5"/>
        <v>0</v>
      </c>
      <c r="I594" s="55"/>
      <c r="J594" s="55"/>
      <c r="K594" s="244" t="s">
        <v>351</v>
      </c>
      <c r="O594" s="37"/>
    </row>
    <row r="595" spans="1:15" ht="15" x14ac:dyDescent="0.25">
      <c r="A595" s="1332"/>
      <c r="B595" s="582" t="s">
        <v>2855</v>
      </c>
      <c r="C595" s="582" t="s">
        <v>1854</v>
      </c>
      <c r="D595" s="244" t="s">
        <v>783</v>
      </c>
      <c r="E595" s="261">
        <v>14550</v>
      </c>
      <c r="F595" s="304"/>
      <c r="G595" s="2110"/>
      <c r="H595" s="2111">
        <f t="shared" si="5"/>
        <v>14550</v>
      </c>
      <c r="I595" s="55"/>
      <c r="J595" s="55"/>
      <c r="K595" s="244" t="s">
        <v>1175</v>
      </c>
      <c r="O595" s="37"/>
    </row>
    <row r="596" spans="1:15" ht="15" x14ac:dyDescent="0.25">
      <c r="A596" s="1332"/>
      <c r="B596" s="582" t="s">
        <v>2856</v>
      </c>
      <c r="C596" s="582" t="s">
        <v>1854</v>
      </c>
      <c r="D596" s="244" t="s">
        <v>11</v>
      </c>
      <c r="E596" s="261">
        <v>26897.5</v>
      </c>
      <c r="F596" s="304"/>
      <c r="G596" s="2110"/>
      <c r="H596" s="2111">
        <f t="shared" si="5"/>
        <v>26897.5</v>
      </c>
      <c r="I596" s="55"/>
      <c r="J596" s="55"/>
      <c r="K596" s="244" t="s">
        <v>2724</v>
      </c>
      <c r="O596" s="37"/>
    </row>
    <row r="597" spans="1:15" ht="15" x14ac:dyDescent="0.25">
      <c r="A597" s="1332"/>
      <c r="B597" s="582" t="s">
        <v>1942</v>
      </c>
      <c r="C597" s="582" t="s">
        <v>1854</v>
      </c>
      <c r="D597" s="244" t="s">
        <v>3814</v>
      </c>
      <c r="E597" s="261">
        <v>1429</v>
      </c>
      <c r="F597" s="304">
        <v>41759</v>
      </c>
      <c r="G597" s="261">
        <v>1429</v>
      </c>
      <c r="H597" s="583">
        <f t="shared" si="5"/>
        <v>0</v>
      </c>
      <c r="I597" s="55"/>
      <c r="J597" s="55"/>
      <c r="K597" s="244" t="s">
        <v>2724</v>
      </c>
      <c r="O597" s="37"/>
    </row>
    <row r="598" spans="1:15" ht="15" x14ac:dyDescent="0.25">
      <c r="A598" s="715"/>
      <c r="B598" s="2121"/>
      <c r="C598" s="2121"/>
      <c r="F598" s="304"/>
      <c r="H598" s="139"/>
      <c r="I598" s="55"/>
      <c r="J598" s="55"/>
      <c r="O598" s="37"/>
    </row>
    <row r="599" spans="1:15" ht="15" x14ac:dyDescent="0.25">
      <c r="A599" s="715"/>
      <c r="B599" s="2121"/>
      <c r="C599" s="2121"/>
      <c r="F599" s="304"/>
      <c r="H599" s="139"/>
      <c r="I599" s="55"/>
      <c r="J599" s="55"/>
      <c r="O599" s="37"/>
    </row>
    <row r="600" spans="1:15" x14ac:dyDescent="0.25">
      <c r="A600" s="1865"/>
      <c r="B600" s="1742"/>
      <c r="C600" s="1742"/>
      <c r="D600" s="520" t="s">
        <v>506</v>
      </c>
      <c r="E600" s="139"/>
      <c r="F600" s="451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28" t="e">
        <f>#REF!</f>
        <v>#REF!</v>
      </c>
      <c r="B601" s="2228"/>
      <c r="C601" s="2228"/>
      <c r="D601" s="2228"/>
      <c r="E601" s="2228"/>
      <c r="F601" s="2228"/>
      <c r="I601" s="55"/>
      <c r="J601" s="55"/>
      <c r="L601" s="37"/>
      <c r="M601" s="37"/>
      <c r="N601" s="37"/>
      <c r="O601" s="37"/>
    </row>
    <row r="602" spans="1:15" ht="35.25" thickBot="1" x14ac:dyDescent="0.35">
      <c r="A602" s="1862" t="s">
        <v>0</v>
      </c>
      <c r="B602" s="43" t="s">
        <v>1</v>
      </c>
      <c r="C602" s="43"/>
      <c r="D602" s="54" t="s">
        <v>2387</v>
      </c>
      <c r="E602" s="44" t="s">
        <v>2</v>
      </c>
      <c r="F602" s="6" t="s">
        <v>6</v>
      </c>
      <c r="G602" s="51" t="s">
        <v>7</v>
      </c>
      <c r="H602" s="588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865"/>
      <c r="B603" s="1742"/>
      <c r="C603" s="1742"/>
      <c r="D603" s="520"/>
      <c r="E603" s="139"/>
      <c r="F603" s="451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865"/>
      <c r="B604" s="1742"/>
      <c r="C604" s="1742"/>
      <c r="D604" s="520"/>
      <c r="E604" s="139"/>
      <c r="F604" s="451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865"/>
      <c r="B605" s="1742"/>
      <c r="C605" s="1742"/>
      <c r="D605" s="520"/>
      <c r="E605" s="139"/>
      <c r="F605" s="451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865"/>
      <c r="B606" s="1742"/>
      <c r="C606" s="1742"/>
      <c r="D606" s="520"/>
      <c r="E606" s="139"/>
      <c r="F606" s="451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865"/>
      <c r="B607" s="1740"/>
      <c r="C607" s="1740"/>
      <c r="D607" s="520"/>
      <c r="E607" s="139"/>
      <c r="F607" s="451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865"/>
      <c r="B608" s="1742"/>
      <c r="C608" s="1742"/>
      <c r="D608" s="520"/>
      <c r="E608" s="139"/>
      <c r="F608" s="451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862"/>
      <c r="B609" s="1659"/>
      <c r="C609" s="1659"/>
      <c r="D609" s="462"/>
      <c r="E609" s="463"/>
      <c r="F609" s="464"/>
      <c r="G609" s="463"/>
      <c r="H609" s="463"/>
      <c r="I609" s="55"/>
      <c r="J609" s="55"/>
      <c r="L609" s="37"/>
      <c r="M609" s="37"/>
      <c r="N609" s="37"/>
      <c r="O609" s="37"/>
    </row>
    <row r="610" spans="1:15" ht="16.5" thickTop="1" x14ac:dyDescent="0.25">
      <c r="A610" s="1899"/>
      <c r="B610" s="445"/>
      <c r="C610" s="445"/>
      <c r="D610" s="454"/>
      <c r="E610" s="58">
        <f>SUM(E4:E609)</f>
        <v>2887874.4700000007</v>
      </c>
      <c r="F610" s="58"/>
      <c r="G610" s="58">
        <f>SUM(G4:G609)</f>
        <v>2502981.6700000009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899"/>
      <c r="B611" s="445"/>
      <c r="C611" s="445"/>
      <c r="D611" s="454"/>
      <c r="E611" s="58"/>
      <c r="F611" s="454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899"/>
      <c r="B612" s="445"/>
      <c r="C612" s="445"/>
      <c r="D612" s="454"/>
      <c r="E612" s="58"/>
      <c r="F612" s="454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899"/>
      <c r="B613" s="445"/>
      <c r="C613" s="445"/>
      <c r="D613" s="454"/>
      <c r="E613" s="58"/>
      <c r="F613" s="454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899"/>
      <c r="B614" s="445"/>
      <c r="C614" s="445"/>
      <c r="D614" s="454"/>
      <c r="E614" s="56" t="s">
        <v>50</v>
      </c>
      <c r="F614" s="454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899"/>
      <c r="B615" s="445"/>
      <c r="C615" s="445"/>
      <c r="D615" s="454"/>
      <c r="E615" s="56"/>
      <c r="F615" s="454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899"/>
      <c r="B616" s="445"/>
      <c r="C616" s="445"/>
      <c r="D616" s="454" t="s">
        <v>61</v>
      </c>
      <c r="E616" s="2229">
        <f>E610-G610</f>
        <v>384892.79999999981</v>
      </c>
      <c r="F616" s="2230"/>
      <c r="G616" s="2231"/>
      <c r="H616" s="454"/>
      <c r="I616" s="55"/>
      <c r="J616" s="55"/>
      <c r="L616" s="37"/>
      <c r="M616" s="37"/>
      <c r="N616" s="37"/>
      <c r="O616" s="37"/>
    </row>
    <row r="617" spans="1:15" x14ac:dyDescent="0.25">
      <c r="A617" s="1899"/>
      <c r="B617" s="445"/>
      <c r="C617" s="445"/>
      <c r="D617" s="454"/>
      <c r="E617" s="454"/>
      <c r="F617" s="454"/>
      <c r="G617" s="454"/>
      <c r="H617" s="454"/>
      <c r="I617" s="55"/>
      <c r="J617" s="55"/>
      <c r="L617" s="37"/>
      <c r="M617" s="37"/>
      <c r="N617" s="37"/>
      <c r="O617" s="37"/>
    </row>
    <row r="618" spans="1:15" ht="18.75" x14ac:dyDescent="0.3">
      <c r="A618" s="1899"/>
      <c r="B618" s="445"/>
      <c r="C618" s="445"/>
      <c r="D618" s="454"/>
      <c r="E618" s="2232" t="s">
        <v>52</v>
      </c>
      <c r="F618" s="2232"/>
      <c r="G618" s="2232"/>
      <c r="H618" s="454"/>
      <c r="I618" s="55"/>
      <c r="J618" s="55"/>
      <c r="L618" s="37"/>
      <c r="M618" s="37"/>
      <c r="N618" s="37"/>
      <c r="O618" s="37"/>
    </row>
    <row r="619" spans="1:15" x14ac:dyDescent="0.25">
      <c r="A619" s="1899"/>
      <c r="B619" s="445"/>
      <c r="C619" s="445"/>
      <c r="D619" s="454"/>
      <c r="E619" s="58"/>
      <c r="F619" s="454"/>
      <c r="G619" s="58"/>
      <c r="H619" s="454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H187"/>
  <sheetViews>
    <sheetView workbookViewId="0">
      <selection activeCell="C15" sqref="C15"/>
    </sheetView>
  </sheetViews>
  <sheetFormatPr baseColWidth="10" defaultRowHeight="15" x14ac:dyDescent="0.25"/>
  <cols>
    <col min="1" max="6" width="11.5703125" style="550" customWidth="1"/>
    <col min="7" max="7" width="7.28515625" style="550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42578125" style="37" customWidth="1"/>
    <col min="35" max="35" width="6.7109375" style="550" customWidth="1"/>
    <col min="36" max="41" width="11.42578125" style="37" customWidth="1"/>
    <col min="42" max="42" width="6.7109375" style="37" customWidth="1"/>
    <col min="43" max="48" width="11.42578125" style="37" customWidth="1"/>
    <col min="49" max="49" width="6.7109375" style="37" customWidth="1"/>
    <col min="50" max="50" width="11.42578125" style="427"/>
    <col min="51" max="62" width="11.42578125" style="550"/>
    <col min="63" max="63" width="6.42578125" style="550" customWidth="1"/>
    <col min="64" max="69" width="11.42578125" style="550"/>
    <col min="70" max="70" width="6.42578125" style="550" customWidth="1"/>
    <col min="71" max="71" width="9.85546875" style="550" bestFit="1" customWidth="1"/>
    <col min="72" max="72" width="12.5703125" style="550" bestFit="1" customWidth="1"/>
    <col min="73" max="73" width="9.140625" style="550" bestFit="1" customWidth="1"/>
    <col min="74" max="74" width="9.42578125" style="550" bestFit="1" customWidth="1"/>
    <col min="75" max="75" width="9.140625" style="550" bestFit="1" customWidth="1"/>
    <col min="76" max="76" width="10.140625" style="550" bestFit="1" customWidth="1"/>
    <col min="77" max="77" width="7" style="550" bestFit="1" customWidth="1"/>
    <col min="78" max="78" width="11.42578125" style="422"/>
    <col min="79" max="84" width="11.42578125" style="550"/>
    <col min="85" max="91" width="0" style="550" hidden="1" customWidth="1"/>
    <col min="92" max="92" width="11.42578125" style="422"/>
    <col min="93" max="97" width="11.42578125" style="550"/>
    <col min="98" max="98" width="7" style="550" bestFit="1" customWidth="1"/>
    <col min="99" max="99" width="11.42578125" style="422"/>
    <col min="100" max="101" width="11.42578125" style="550"/>
    <col min="102" max="102" width="11.42578125" style="343"/>
    <col min="103" max="104" width="11.42578125" style="550"/>
    <col min="105" max="105" width="7" style="550" bestFit="1" customWidth="1"/>
    <col min="106" max="111" width="11.42578125" style="550"/>
    <col min="112" max="112" width="7.5703125" style="550" customWidth="1"/>
    <col min="113" max="118" width="11.28515625" style="550" customWidth="1"/>
    <col min="119" max="119" width="7" style="550" bestFit="1" customWidth="1"/>
    <col min="120" max="125" width="11.42578125" style="550"/>
    <col min="126" max="126" width="8" style="550" customWidth="1"/>
    <col min="127" max="132" width="11.42578125" style="550"/>
    <col min="133" max="133" width="8" style="550" customWidth="1"/>
    <col min="134" max="139" width="11.42578125" style="1696"/>
    <col min="140" max="140" width="8" style="37" customWidth="1"/>
    <col min="141" max="143" width="11.42578125" style="37"/>
    <col min="144" max="144" width="15.7109375" style="37" bestFit="1" customWidth="1"/>
    <col min="145" max="146" width="11.42578125" style="37"/>
    <col min="147" max="147" width="8" style="550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50" customWidth="1"/>
    <col min="155" max="160" width="11.42578125" style="550" customWidth="1"/>
    <col min="161" max="161" width="8" style="550" customWidth="1"/>
    <col min="162" max="162" width="11.42578125" style="2"/>
    <col min="163" max="164" width="11.42578125" style="550"/>
    <col min="165" max="165" width="11.85546875" style="550" bestFit="1" customWidth="1"/>
    <col min="166" max="166" width="11.42578125" style="550"/>
    <col min="167" max="167" width="12.42578125" style="550" bestFit="1" customWidth="1"/>
    <col min="168" max="168" width="7" style="550" bestFit="1" customWidth="1"/>
    <col min="169" max="174" width="11.42578125" style="550" customWidth="1"/>
    <col min="175" max="175" width="7" style="550" bestFit="1" customWidth="1"/>
    <col min="176" max="181" width="11.42578125" style="37" customWidth="1"/>
    <col min="182" max="182" width="7" style="550" bestFit="1" customWidth="1"/>
    <col min="183" max="188" width="11.42578125" style="550" customWidth="1"/>
    <col min="189" max="189" width="7" style="550" bestFit="1" customWidth="1"/>
    <col min="190" max="195" width="11.42578125" style="37" customWidth="1"/>
    <col min="196" max="196" width="7" style="550" bestFit="1" customWidth="1"/>
    <col min="197" max="202" width="11.42578125" style="37" customWidth="1"/>
    <col min="203" max="203" width="7" style="37" bestFit="1" customWidth="1"/>
    <col min="204" max="209" width="11.42578125" style="550" customWidth="1"/>
    <col min="210" max="210" width="7" style="550" bestFit="1" customWidth="1"/>
    <col min="211" max="216" width="11.42578125" style="37" customWidth="1"/>
    <col min="217" max="217" width="7" style="550" bestFit="1" customWidth="1"/>
    <col min="218" max="223" width="11.42578125" style="550" customWidth="1"/>
    <col min="224" max="224" width="7" style="550" bestFit="1" customWidth="1"/>
    <col min="225" max="230" width="11.42578125" style="550" customWidth="1"/>
    <col min="231" max="231" width="7" style="550" bestFit="1" customWidth="1"/>
    <col min="232" max="237" width="11.42578125" style="550"/>
    <col min="238" max="238" width="7" style="550" bestFit="1" customWidth="1"/>
    <col min="239" max="244" width="11.42578125" style="550" customWidth="1"/>
    <col min="245" max="245" width="7" style="550" bestFit="1" customWidth="1"/>
    <col min="246" max="251" width="11.42578125" style="550" customWidth="1"/>
    <col min="252" max="252" width="7" style="550" bestFit="1" customWidth="1"/>
    <col min="253" max="258" width="11.5703125" style="550" customWidth="1"/>
    <col min="259" max="259" width="7" style="550" bestFit="1" customWidth="1"/>
    <col min="260" max="265" width="11.5703125" style="37" customWidth="1"/>
    <col min="266" max="266" width="7" style="550" bestFit="1" customWidth="1"/>
    <col min="267" max="272" width="11.5703125" style="37" customWidth="1"/>
    <col min="273" max="273" width="7" style="37" bestFit="1" customWidth="1"/>
    <col min="274" max="274" width="11.42578125" style="550"/>
    <col min="275" max="275" width="13.42578125" style="550" customWidth="1"/>
    <col min="276" max="276" width="11.42578125" style="550"/>
    <col min="277" max="277" width="9.42578125" style="550" customWidth="1"/>
    <col min="278" max="279" width="11.42578125" style="550"/>
    <col min="280" max="280" width="7.140625" style="550" customWidth="1"/>
    <col min="281" max="281" width="11.42578125" style="37"/>
    <col min="282" max="282" width="13.42578125" style="37" customWidth="1"/>
    <col min="283" max="283" width="11.42578125" style="37"/>
    <col min="284" max="284" width="9.42578125" style="37" customWidth="1"/>
    <col min="285" max="286" width="11.42578125" style="37"/>
    <col min="287" max="287" width="7.140625" style="550" customWidth="1"/>
    <col min="288" max="288" width="11.42578125" style="550"/>
    <col min="289" max="289" width="13.42578125" style="550" customWidth="1"/>
    <col min="290" max="290" width="11.42578125" style="550"/>
    <col min="291" max="291" width="9.42578125" style="550" customWidth="1"/>
    <col min="292" max="293" width="11.42578125" style="550"/>
    <col min="294" max="294" width="7.140625" style="550" customWidth="1"/>
    <col min="295" max="295" width="11.42578125" style="37"/>
    <col min="296" max="296" width="13.42578125" style="37" customWidth="1"/>
    <col min="297" max="297" width="11.42578125" style="37"/>
    <col min="298" max="298" width="9.42578125" style="37" customWidth="1"/>
    <col min="299" max="300" width="11.42578125" style="37"/>
    <col min="301" max="301" width="7.140625" style="550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50" customWidth="1"/>
    <col min="309" max="309" width="11.42578125" style="550"/>
    <col min="310" max="310" width="13.42578125" style="550" customWidth="1"/>
    <col min="311" max="311" width="11.42578125" style="550"/>
    <col min="312" max="312" width="9.42578125" style="550" customWidth="1"/>
    <col min="313" max="314" width="11.42578125" style="550"/>
    <col min="315" max="315" width="7.140625" style="550" customWidth="1"/>
    <col min="316" max="316" width="11.42578125" style="550"/>
    <col min="317" max="317" width="13.42578125" style="550" customWidth="1"/>
    <col min="318" max="318" width="11.42578125" style="550"/>
    <col min="319" max="319" width="9.42578125" style="550" customWidth="1"/>
    <col min="320" max="321" width="11.42578125" style="550"/>
    <col min="322" max="322" width="7.140625" style="550" customWidth="1"/>
    <col min="323" max="323" width="11.42578125" style="37"/>
    <col min="324" max="324" width="13.42578125" style="37" customWidth="1"/>
    <col min="325" max="325" width="11.42578125" style="37"/>
    <col min="326" max="326" width="9.42578125" style="37" customWidth="1"/>
    <col min="327" max="328" width="11.42578125" style="37"/>
    <col min="329" max="329" width="7.140625" style="550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37" customWidth="1"/>
    <col min="337" max="342" width="11.42578125" style="550"/>
    <col min="343" max="343" width="7" style="550" bestFit="1" customWidth="1"/>
    <col min="344" max="349" width="11.42578125" style="37"/>
    <col min="350" max="350" width="7" style="37" bestFit="1" customWidth="1"/>
    <col min="351" max="356" width="11.42578125" style="37"/>
    <col min="357" max="357" width="7" style="37" bestFit="1" customWidth="1"/>
    <col min="358" max="363" width="11.42578125" style="37" customWidth="1"/>
    <col min="364" max="364" width="7" style="550" customWidth="1"/>
    <col min="365" max="370" width="11.42578125" style="550" customWidth="1"/>
    <col min="371" max="371" width="7" style="550" customWidth="1"/>
    <col min="372" max="377" width="11.42578125" style="550" customWidth="1"/>
    <col min="378" max="378" width="7" style="550" customWidth="1"/>
    <col min="379" max="384" width="11.5703125" style="550" customWidth="1"/>
    <col min="385" max="385" width="7" style="550" bestFit="1" customWidth="1"/>
    <col min="386" max="386" width="11.42578125" style="691" customWidth="1"/>
    <col min="387" max="391" width="11.42578125" style="37" customWidth="1"/>
    <col min="392" max="392" width="7" style="550" bestFit="1" customWidth="1"/>
    <col min="393" max="393" width="11.42578125" style="343" customWidth="1"/>
    <col min="394" max="398" width="11.42578125" style="550" customWidth="1"/>
    <col min="399" max="399" width="7" style="550" bestFit="1" customWidth="1"/>
    <col min="400" max="400" width="11.42578125" style="691" customWidth="1"/>
    <col min="401" max="405" width="11.42578125" style="37" customWidth="1"/>
    <col min="406" max="406" width="7" style="37" bestFit="1" customWidth="1"/>
    <col min="407" max="407" width="11.42578125" style="660"/>
    <col min="408" max="412" width="11.42578125" style="550"/>
    <col min="413" max="413" width="7" style="550" bestFit="1" customWidth="1"/>
    <col min="414" max="414" width="11.42578125" style="2" customWidth="1"/>
    <col min="415" max="419" width="11.42578125" style="550" customWidth="1"/>
    <col min="420" max="420" width="7" style="550" bestFit="1" customWidth="1"/>
    <col min="421" max="426" width="11.42578125" style="550" customWidth="1"/>
    <col min="427" max="427" width="7" style="550" customWidth="1"/>
    <col min="428" max="433" width="11.42578125" style="550" customWidth="1"/>
    <col min="434" max="434" width="7" style="550" customWidth="1"/>
    <col min="435" max="440" width="11.28515625" style="550" customWidth="1"/>
    <col min="441" max="441" width="7" style="550" bestFit="1" customWidth="1"/>
    <col min="442" max="447" width="11.28515625" style="550" customWidth="1"/>
    <col min="448" max="448" width="7" style="550" bestFit="1" customWidth="1"/>
    <col min="449" max="454" width="11.28515625" style="550" customWidth="1"/>
    <col min="455" max="455" width="7" style="550" bestFit="1" customWidth="1"/>
    <col min="456" max="461" width="11.28515625" style="37" customWidth="1"/>
    <col min="462" max="462" width="7" style="37" bestFit="1" customWidth="1"/>
    <col min="463" max="463" width="11.28515625" style="422" customWidth="1"/>
    <col min="464" max="468" width="11.28515625" style="550" customWidth="1"/>
    <col min="469" max="469" width="7" style="550" bestFit="1" customWidth="1"/>
    <col min="470" max="475" width="11.28515625" style="37" customWidth="1"/>
    <col min="476" max="476" width="7" style="550" bestFit="1" customWidth="1"/>
    <col min="477" max="482" width="11.28515625" style="37" customWidth="1"/>
    <col min="483" max="483" width="7" style="550" bestFit="1" customWidth="1"/>
    <col min="484" max="489" width="11.28515625" style="37" customWidth="1"/>
    <col min="490" max="490" width="7" style="37" bestFit="1" customWidth="1"/>
    <col min="491" max="496" width="11.28515625" style="550" customWidth="1"/>
    <col min="497" max="497" width="7" style="550" bestFit="1" customWidth="1"/>
    <col min="498" max="503" width="11.42578125" style="550" customWidth="1"/>
    <col min="504" max="504" width="7" style="550" bestFit="1" customWidth="1"/>
    <col min="505" max="510" width="11.42578125" style="550" customWidth="1"/>
    <col min="511" max="511" width="7" style="550" bestFit="1" customWidth="1"/>
    <col min="512" max="517" width="11.42578125" style="37" customWidth="1"/>
    <col min="518" max="518" width="7" style="550" bestFit="1" customWidth="1"/>
    <col min="519" max="519" width="11.42578125" style="422" customWidth="1"/>
    <col min="520" max="524" width="11.42578125" style="550" customWidth="1"/>
    <col min="525" max="525" width="7" style="550" bestFit="1" customWidth="1"/>
    <col min="526" max="531" width="11.42578125" style="550" customWidth="1"/>
    <col min="532" max="532" width="7" style="550" customWidth="1"/>
    <col min="533" max="538" width="11.42578125" style="550" customWidth="1"/>
    <col min="539" max="539" width="7" style="550" bestFit="1" customWidth="1"/>
    <col min="540" max="545" width="11.42578125" style="550" customWidth="1"/>
    <col min="546" max="546" width="7" style="550" bestFit="1" customWidth="1"/>
    <col min="547" max="552" width="11.42578125" style="550" customWidth="1"/>
    <col min="553" max="553" width="7" style="550" bestFit="1" customWidth="1"/>
    <col min="554" max="554" width="11.42578125" style="691" customWidth="1"/>
    <col min="555" max="559" width="11.42578125" style="37" customWidth="1"/>
    <col min="560" max="560" width="7" style="550" bestFit="1" customWidth="1"/>
    <col min="561" max="566" width="11.42578125" style="550" customWidth="1"/>
    <col min="567" max="567" width="7" style="550" bestFit="1" customWidth="1"/>
    <col min="568" max="574" width="11.42578125" style="550"/>
    <col min="575" max="581" width="11.42578125" style="37"/>
    <col min="582" max="582" width="11.42578125" style="37" customWidth="1"/>
    <col min="583" max="587" width="11.42578125" style="550" customWidth="1"/>
    <col min="588" max="588" width="7" style="550" bestFit="1" customWidth="1"/>
    <col min="589" max="594" width="11.42578125" style="37" customWidth="1"/>
    <col min="595" max="595" width="7" style="37" bestFit="1" customWidth="1"/>
    <col min="596" max="601" width="11.42578125" style="550"/>
    <col min="602" max="602" width="7" style="550" bestFit="1" customWidth="1"/>
    <col min="603" max="603" width="11.42578125" style="343" customWidth="1"/>
    <col min="604" max="605" width="11.42578125" style="550" customWidth="1"/>
    <col min="606" max="606" width="11.42578125" style="343" customWidth="1"/>
    <col min="607" max="608" width="11.42578125" style="550" customWidth="1"/>
    <col min="609" max="609" width="7" style="550" bestFit="1" customWidth="1"/>
    <col min="610" max="610" width="11.42578125" style="691" customWidth="1"/>
    <col min="611" max="612" width="11.42578125" style="37" customWidth="1"/>
    <col min="613" max="613" width="11.42578125" style="691" customWidth="1"/>
    <col min="614" max="615" width="11.42578125" style="37" customWidth="1"/>
    <col min="616" max="616" width="7" style="37" bestFit="1" customWidth="1"/>
    <col min="617" max="617" width="11.42578125" style="691" customWidth="1"/>
    <col min="618" max="619" width="11.42578125" style="37" customWidth="1"/>
    <col min="620" max="620" width="11.42578125" style="691" customWidth="1"/>
    <col min="621" max="622" width="11.42578125" style="37" customWidth="1"/>
    <col min="623" max="623" width="7" style="37" bestFit="1" customWidth="1"/>
    <col min="624" max="624" width="11.42578125" style="691" customWidth="1"/>
    <col min="625" max="626" width="11.42578125" style="37" customWidth="1"/>
    <col min="627" max="627" width="11.42578125" style="691" customWidth="1"/>
    <col min="628" max="629" width="11.42578125" style="37" customWidth="1"/>
    <col min="630" max="630" width="7" style="37" bestFit="1" customWidth="1"/>
    <col min="631" max="631" width="11.42578125" style="691" customWidth="1"/>
    <col min="632" max="633" width="11.42578125" style="37" customWidth="1"/>
    <col min="634" max="634" width="11.42578125" style="691" customWidth="1"/>
    <col min="635" max="636" width="11.42578125" style="37" customWidth="1"/>
    <col min="637" max="637" width="7" style="37" bestFit="1" customWidth="1"/>
    <col min="638" max="638" width="11.42578125" style="496"/>
    <col min="639" max="643" width="11.42578125" style="550"/>
    <col min="644" max="644" width="9.85546875" style="550" customWidth="1"/>
    <col min="645" max="650" width="11.42578125" style="37" customWidth="1"/>
    <col min="651" max="651" width="9.85546875" style="550" customWidth="1"/>
    <col min="652" max="657" width="11.42578125" style="550" customWidth="1"/>
    <col min="658" max="658" width="7" style="550" bestFit="1" customWidth="1"/>
    <col min="659" max="664" width="11.42578125" style="550"/>
    <col min="665" max="665" width="9.42578125" style="550" customWidth="1"/>
    <col min="666" max="671" width="11.42578125" style="550" customWidth="1"/>
    <col min="672" max="672" width="9.42578125" style="550" customWidth="1"/>
    <col min="673" max="678" width="11.42578125" style="37" customWidth="1"/>
    <col min="679" max="679" width="9.42578125" style="37" customWidth="1"/>
    <col min="680" max="685" width="11.42578125" style="37" customWidth="1"/>
    <col min="686" max="686" width="9.42578125" style="37" customWidth="1"/>
    <col min="687" max="692" width="11.42578125" style="550"/>
    <col min="693" max="693" width="9" style="550" customWidth="1"/>
    <col min="694" max="699" width="11.42578125" style="37"/>
    <col min="700" max="700" width="9" style="37" customWidth="1"/>
    <col min="701" max="707" width="11.42578125" style="550"/>
    <col min="708" max="713" width="11.42578125" style="37"/>
    <col min="714" max="714" width="11.42578125" style="550"/>
    <col min="715" max="720" width="11.42578125" style="37"/>
    <col min="721" max="721" width="11.42578125" style="550"/>
    <col min="722" max="727" width="11.42578125" style="37"/>
    <col min="728" max="728" width="11.42578125" style="550"/>
    <col min="729" max="734" width="11.42578125" style="550" customWidth="1"/>
    <col min="735" max="735" width="11" style="550" customWidth="1"/>
    <col min="736" max="741" width="11.42578125" style="37" customWidth="1"/>
    <col min="742" max="742" width="11" style="550" customWidth="1"/>
    <col min="743" max="743" width="11.42578125" style="322"/>
    <col min="744" max="744" width="11.42578125" style="2"/>
    <col min="745" max="745" width="11.42578125" style="550"/>
    <col min="746" max="746" width="11.42578125" style="343"/>
    <col min="747" max="749" width="11.42578125" style="550"/>
    <col min="750" max="755" width="11.28515625" style="550" customWidth="1"/>
    <col min="756" max="756" width="10.28515625" style="550" customWidth="1"/>
    <col min="757" max="757" width="11.42578125" style="422" customWidth="1"/>
    <col min="758" max="762" width="11.42578125" style="550" customWidth="1"/>
    <col min="763" max="763" width="12" style="550" customWidth="1"/>
    <col min="764" max="764" width="11.42578125" style="496" customWidth="1"/>
    <col min="765" max="769" width="11.42578125" style="37" customWidth="1"/>
    <col min="770" max="770" width="10.140625" style="37" customWidth="1"/>
    <col min="771" max="771" width="11.42578125" style="496" customWidth="1"/>
    <col min="772" max="776" width="11.42578125" style="37" customWidth="1"/>
    <col min="777" max="777" width="9.85546875" style="37" customWidth="1"/>
    <col min="778" max="778" width="11.5703125" style="343" customWidth="1"/>
    <col min="779" max="783" width="11.5703125" style="550" customWidth="1"/>
    <col min="784" max="784" width="9.5703125" style="550" bestFit="1" customWidth="1"/>
    <col min="785" max="785" width="11.5703125" style="691" customWidth="1"/>
    <col min="786" max="790" width="11.5703125" style="37" customWidth="1"/>
    <col min="791" max="791" width="9.5703125" style="37" bestFit="1" customWidth="1"/>
    <col min="792" max="797" width="11.5703125" style="550" customWidth="1"/>
    <col min="798" max="798" width="9.5703125" style="550" bestFit="1" customWidth="1"/>
    <col min="799" max="804" width="11.5703125" style="37" customWidth="1"/>
    <col min="805" max="805" width="9.5703125" style="550" bestFit="1" customWidth="1"/>
    <col min="806" max="811" width="11.5703125" style="550" customWidth="1"/>
    <col min="812" max="812" width="9.5703125" style="550" bestFit="1" customWidth="1"/>
    <col min="813" max="818" width="11.5703125" style="37" customWidth="1"/>
    <col min="819" max="819" width="9.5703125" style="550" bestFit="1" customWidth="1"/>
    <col min="820" max="825" width="11.42578125" style="550" customWidth="1"/>
    <col min="826" max="826" width="9.5703125" style="550" bestFit="1" customWidth="1"/>
    <col min="827" max="832" width="11.42578125" style="550" customWidth="1"/>
    <col min="833" max="833" width="9.5703125" style="550" bestFit="1" customWidth="1"/>
    <col min="834" max="839" width="11.42578125" style="37" customWidth="1"/>
    <col min="840" max="840" width="9.5703125" style="550" bestFit="1" customWidth="1"/>
    <col min="841" max="846" width="11.42578125" style="37" customWidth="1"/>
    <col min="847" max="847" width="9.5703125" style="550" bestFit="1" customWidth="1"/>
    <col min="848" max="853" width="11.42578125" style="37" customWidth="1"/>
    <col min="854" max="854" width="9.5703125" style="37" bestFit="1" customWidth="1"/>
    <col min="855" max="855" width="11.140625" style="550" customWidth="1"/>
    <col min="856" max="856" width="13.140625" style="550" customWidth="1"/>
    <col min="857" max="860" width="11.140625" style="550" customWidth="1"/>
    <col min="861" max="861" width="9.5703125" style="550" bestFit="1" customWidth="1"/>
    <col min="862" max="867" width="11.42578125" style="550" customWidth="1"/>
    <col min="868" max="868" width="9.5703125" style="550" bestFit="1" customWidth="1"/>
    <col min="869" max="869" width="11.42578125" style="343" customWidth="1"/>
    <col min="870" max="871" width="11.42578125" style="550" customWidth="1"/>
    <col min="872" max="872" width="11.42578125" style="427" customWidth="1"/>
    <col min="873" max="874" width="11.42578125" style="550" customWidth="1"/>
    <col min="875" max="875" width="9.5703125" style="550" bestFit="1" customWidth="1"/>
    <col min="876" max="876" width="11.42578125" style="691" customWidth="1"/>
    <col min="877" max="878" width="11.42578125" style="37" customWidth="1"/>
    <col min="879" max="879" width="11.42578125" style="425" customWidth="1"/>
    <col min="880" max="881" width="11.42578125" style="37" customWidth="1"/>
    <col min="882" max="882" width="9.5703125" style="37" bestFit="1" customWidth="1"/>
    <col min="883" max="883" width="11.42578125" style="691" customWidth="1"/>
    <col min="884" max="885" width="11.42578125" style="37" customWidth="1"/>
    <col min="886" max="886" width="11.42578125" style="425" customWidth="1"/>
    <col min="887" max="888" width="11.42578125" style="37" customWidth="1"/>
    <col min="889" max="889" width="9.5703125" style="37" bestFit="1" customWidth="1"/>
    <col min="890" max="894" width="11" style="550" customWidth="1"/>
    <col min="895" max="895" width="12.140625" style="550" customWidth="1"/>
    <col min="896" max="896" width="9.5703125" style="550" bestFit="1" customWidth="1"/>
    <col min="897" max="901" width="11" style="550" customWidth="1"/>
    <col min="902" max="902" width="12.140625" style="550" customWidth="1"/>
    <col min="903" max="903" width="9.5703125" style="550" bestFit="1" customWidth="1"/>
    <col min="904" max="904" width="11" style="422" customWidth="1"/>
    <col min="905" max="906" width="11" style="550" customWidth="1"/>
    <col min="907" max="907" width="11" style="343" customWidth="1"/>
    <col min="908" max="910" width="11" style="550" customWidth="1"/>
    <col min="911" max="916" width="11.42578125" style="550" customWidth="1"/>
    <col min="917" max="917" width="9.5703125" style="550" bestFit="1" customWidth="1"/>
    <col min="918" max="931" width="11" style="550" customWidth="1"/>
    <col min="932" max="937" width="11" style="37" customWidth="1"/>
    <col min="938" max="944" width="11" style="550" customWidth="1"/>
    <col min="945" max="945" width="9.28515625" style="550" customWidth="1"/>
    <col min="946" max="951" width="11.42578125" style="550" customWidth="1"/>
    <col min="952" max="952" width="9.5703125" style="550" bestFit="1" customWidth="1"/>
    <col min="953" max="953" width="11" style="545" customWidth="1"/>
    <col min="954" max="958" width="11" style="550" customWidth="1"/>
    <col min="959" max="959" width="9.5703125" style="550" bestFit="1" customWidth="1"/>
    <col min="960" max="965" width="11.42578125" style="550" customWidth="1"/>
    <col min="966" max="966" width="9.5703125" style="550" bestFit="1" customWidth="1"/>
    <col min="967" max="967" width="10.7109375" style="550" customWidth="1"/>
    <col min="968" max="968" width="12.5703125" style="550" bestFit="1" customWidth="1"/>
    <col min="969" max="972" width="11.28515625" style="550" customWidth="1"/>
    <col min="973" max="973" width="9.5703125" style="550" bestFit="1" customWidth="1"/>
    <col min="974" max="974" width="11.42578125" style="343" customWidth="1"/>
    <col min="975" max="976" width="11.42578125" style="550" customWidth="1"/>
    <col min="977" max="977" width="11.42578125" style="343" customWidth="1"/>
    <col min="978" max="979" width="11.42578125" style="550" customWidth="1"/>
    <col min="980" max="980" width="9.5703125" style="550" bestFit="1" customWidth="1"/>
    <col min="981" max="981" width="11.42578125" style="691" customWidth="1"/>
    <col min="982" max="983" width="11.42578125" style="37" customWidth="1"/>
    <col min="984" max="984" width="11.42578125" style="691" customWidth="1"/>
    <col min="985" max="986" width="11.42578125" style="37" customWidth="1"/>
    <col min="987" max="987" width="9.5703125" style="37" bestFit="1" customWidth="1"/>
    <col min="988" max="993" width="11.42578125" style="550" hidden="1" customWidth="1"/>
    <col min="994" max="994" width="7" style="550" hidden="1" customWidth="1"/>
    <col min="995" max="996" width="11.7109375" style="2" customWidth="1"/>
    <col min="997" max="1000" width="11.7109375" style="550" customWidth="1"/>
    <col min="1001" max="1001" width="9.5703125" style="550" bestFit="1" customWidth="1"/>
    <col min="1002" max="1003" width="11.7109375" style="24" customWidth="1"/>
    <col min="1004" max="1007" width="11.7109375" style="37" customWidth="1"/>
    <col min="1008" max="1008" width="9.5703125" style="37" bestFit="1" customWidth="1"/>
    <col min="1009" max="1014" width="11.42578125" style="550" customWidth="1"/>
    <col min="1015" max="1015" width="9.5703125" style="550" bestFit="1" customWidth="1"/>
    <col min="1016" max="1016" width="9" style="550" customWidth="1"/>
    <col min="1017" max="1017" width="12.5703125" style="550" bestFit="1" customWidth="1"/>
    <col min="1018" max="1018" width="9" style="550" bestFit="1" customWidth="1"/>
    <col min="1019" max="1019" width="9.42578125" style="550" bestFit="1" customWidth="1"/>
    <col min="1020" max="1020" width="7.28515625" style="550" bestFit="1" customWidth="1"/>
    <col min="1021" max="1021" width="9.42578125" style="550" customWidth="1"/>
    <col min="1022" max="1022" width="9.5703125" style="550" bestFit="1" customWidth="1"/>
    <col min="1023" max="1023" width="9" style="550" customWidth="1"/>
    <col min="1024" max="1024" width="12.5703125" style="550" bestFit="1" customWidth="1"/>
    <col min="1025" max="1025" width="9" style="550" bestFit="1" customWidth="1"/>
    <col min="1026" max="1026" width="9.42578125" style="550" bestFit="1" customWidth="1"/>
    <col min="1027" max="1027" width="9.140625" style="550" bestFit="1" customWidth="1"/>
    <col min="1028" max="1028" width="9.42578125" style="550" customWidth="1"/>
    <col min="1029" max="1029" width="9.5703125" style="550" bestFit="1" customWidth="1"/>
    <col min="1030" max="1035" width="11.28515625" style="37" customWidth="1"/>
    <col min="1036" max="1036" width="9.5703125" style="550" bestFit="1" customWidth="1"/>
    <col min="1037" max="1037" width="10.140625" style="37" customWidth="1"/>
    <col min="1038" max="1038" width="12.5703125" style="37" bestFit="1" customWidth="1"/>
    <col min="1039" max="1039" width="9" style="37" bestFit="1" customWidth="1"/>
    <col min="1040" max="1040" width="9.42578125" style="37" bestFit="1" customWidth="1"/>
    <col min="1041" max="1041" width="9.140625" style="37" bestFit="1" customWidth="1"/>
    <col min="1042" max="1042" width="9.42578125" style="37" customWidth="1"/>
    <col min="1043" max="1043" width="9.5703125" style="37" bestFit="1" customWidth="1"/>
    <col min="1044" max="1049" width="11.42578125" style="550" customWidth="1"/>
    <col min="1050" max="1050" width="9.5703125" style="550" bestFit="1" customWidth="1"/>
    <col min="1051" max="1056" width="11.42578125" style="550" customWidth="1"/>
    <col min="1057" max="1057" width="9.5703125" style="550" bestFit="1" customWidth="1"/>
    <col min="1058" max="1058" width="11.28515625" style="550" customWidth="1"/>
    <col min="1059" max="1059" width="12.5703125" style="550" bestFit="1" customWidth="1"/>
    <col min="1060" max="1063" width="11.42578125" style="550" customWidth="1"/>
    <col min="1064" max="1064" width="9.5703125" style="550" bestFit="1" customWidth="1"/>
    <col min="1065" max="1065" width="11.28515625" style="37" customWidth="1"/>
    <col min="1066" max="1066" width="12.5703125" style="37" bestFit="1" customWidth="1"/>
    <col min="1067" max="1070" width="11.42578125" style="37" customWidth="1"/>
    <col min="1071" max="1071" width="9.5703125" style="550" bestFit="1" customWidth="1"/>
    <col min="1072" max="1077" width="11.42578125" style="550" customWidth="1"/>
    <col min="1078" max="1078" width="9.5703125" style="550" bestFit="1" customWidth="1"/>
    <col min="1079" max="1084" width="11.42578125" style="550" customWidth="1"/>
    <col min="1085" max="1085" width="9.5703125" style="550" bestFit="1" customWidth="1"/>
    <col min="1086" max="1091" width="11.42578125" style="37" customWidth="1"/>
    <col min="1092" max="1092" width="9.5703125" style="550" bestFit="1" customWidth="1"/>
    <col min="1093" max="1098" width="11.42578125" style="37" customWidth="1"/>
    <col min="1099" max="1099" width="9.5703125" style="37" bestFit="1" customWidth="1"/>
    <col min="1100" max="1105" width="11.42578125" style="37" customWidth="1"/>
    <col min="1106" max="1106" width="9.5703125" style="37" bestFit="1" customWidth="1"/>
    <col min="1107" max="1112" width="11.42578125" style="550" customWidth="1"/>
    <col min="1113" max="1113" width="9.5703125" style="550" bestFit="1" customWidth="1"/>
    <col min="1114" max="1114" width="11.42578125" style="422" customWidth="1"/>
    <col min="1115" max="1116" width="11.42578125" style="550" customWidth="1"/>
    <col min="1117" max="1117" width="11.42578125" style="422" customWidth="1"/>
    <col min="1118" max="1119" width="11.42578125" style="550" customWidth="1"/>
    <col min="1120" max="1120" width="9.5703125" style="550" bestFit="1" customWidth="1"/>
    <col min="1121" max="1121" width="11.28515625" style="422" customWidth="1"/>
    <col min="1122" max="1122" width="11.28515625" style="2" customWidth="1"/>
    <col min="1123" max="1123" width="11.28515625" style="550" customWidth="1"/>
    <col min="1124" max="1124" width="11.28515625" style="343" customWidth="1"/>
    <col min="1125" max="1126" width="11.28515625" style="550" customWidth="1"/>
    <col min="1127" max="1127" width="9.5703125" style="550" bestFit="1" customWidth="1"/>
    <col min="1128" max="1128" width="11.28515625" style="343" customWidth="1"/>
    <col min="1129" max="1130" width="11.28515625" style="550" customWidth="1"/>
    <col min="1131" max="1131" width="11.28515625" style="422" customWidth="1"/>
    <col min="1132" max="1133" width="11.28515625" style="550" customWidth="1"/>
    <col min="1134" max="1134" width="9.5703125" style="550" bestFit="1" customWidth="1"/>
    <col min="1135" max="1140" width="11.28515625" style="550" customWidth="1"/>
    <col min="1141" max="1141" width="9.5703125" style="550" bestFit="1" customWidth="1"/>
    <col min="1142" max="1147" width="11.28515625" style="37" customWidth="1"/>
    <col min="1148" max="1148" width="9.5703125" style="37" bestFit="1" customWidth="1"/>
    <col min="1149" max="1154" width="11.42578125" style="550" customWidth="1"/>
    <col min="1155" max="1155" width="9.5703125" style="550" bestFit="1" customWidth="1"/>
    <col min="1156" max="1161" width="11.42578125" style="37" customWidth="1"/>
    <col min="1162" max="1162" width="9.5703125" style="37" bestFit="1" customWidth="1"/>
    <col min="1163" max="1168" width="11.42578125" style="550" customWidth="1"/>
    <col min="1169" max="1169" width="9.5703125" style="550" bestFit="1" customWidth="1"/>
    <col min="1170" max="1175" width="11.42578125" style="37" customWidth="1"/>
    <col min="1176" max="1176" width="9.5703125" style="550" bestFit="1" customWidth="1"/>
    <col min="1177" max="1182" width="11.42578125" style="37" customWidth="1"/>
    <col min="1183" max="1183" width="10.140625" style="550" customWidth="1"/>
    <col min="1184" max="1189" width="11.42578125" style="550" customWidth="1"/>
    <col min="1190" max="1190" width="10.140625" style="550" customWidth="1"/>
    <col min="1191" max="1196" width="11.42578125" style="550" customWidth="1"/>
    <col min="1197" max="1197" width="10.140625" style="550" customWidth="1"/>
    <col min="1198" max="1198" width="11" style="343" customWidth="1"/>
    <col min="1199" max="1200" width="11" style="550" customWidth="1"/>
    <col min="1201" max="1201" width="11" style="343" customWidth="1"/>
    <col min="1202" max="1203" width="11" style="550" customWidth="1"/>
    <col min="1204" max="1204" width="9.42578125" style="550" customWidth="1"/>
    <col min="1205" max="1205" width="11.42578125" style="2" customWidth="1"/>
    <col min="1206" max="1211" width="11.42578125" style="550" customWidth="1"/>
    <col min="1212" max="1217" width="11.85546875" style="550" customWidth="1"/>
    <col min="1218" max="1218" width="9.42578125" style="550" customWidth="1"/>
    <col min="1219" max="1224" width="11.85546875" style="37" customWidth="1"/>
    <col min="1225" max="1225" width="9" style="37" customWidth="1"/>
    <col min="1226" max="1231" width="11.85546875" style="37" customWidth="1"/>
    <col min="1232" max="1232" width="9" style="37" customWidth="1"/>
    <col min="1233" max="1233" width="11" style="343" customWidth="1"/>
    <col min="1234" max="1234" width="12.5703125" style="550" bestFit="1" customWidth="1"/>
    <col min="1235" max="1235" width="11.5703125" style="550" customWidth="1"/>
    <col min="1236" max="1236" width="9.42578125" style="550" bestFit="1" customWidth="1"/>
    <col min="1237" max="1237" width="10.140625" style="550" customWidth="1"/>
    <col min="1238" max="1238" width="10.85546875" style="550" customWidth="1"/>
    <col min="1239" max="1239" width="9.5703125" style="550" bestFit="1" customWidth="1"/>
    <col min="1240" max="1245" width="11.42578125" style="550" customWidth="1"/>
    <col min="1246" max="1246" width="9.5703125" style="550" bestFit="1" customWidth="1"/>
    <col min="1247" max="1247" width="11.42578125" style="343" customWidth="1"/>
    <col min="1248" max="1252" width="11.42578125" style="550" customWidth="1"/>
    <col min="1253" max="1253" width="9.5703125" style="550" bestFit="1" customWidth="1"/>
    <col min="1254" max="1259" width="11.42578125" style="550" customWidth="1"/>
    <col min="1260" max="1260" width="9.5703125" style="550" bestFit="1" customWidth="1"/>
    <col min="1261" max="1261" width="13.140625" style="550" customWidth="1"/>
    <col min="1262" max="1262" width="10.42578125" style="550" customWidth="1"/>
    <col min="1263" max="1263" width="13.140625" style="550" customWidth="1"/>
    <col min="1264" max="1264" width="9.7109375" style="550" customWidth="1"/>
    <col min="1265" max="1266" width="13.140625" style="550" customWidth="1"/>
    <col min="1267" max="1267" width="9.5703125" style="550" bestFit="1" customWidth="1"/>
    <col min="1268" max="1268" width="13.140625" style="550" customWidth="1"/>
    <col min="1269" max="1269" width="10.42578125" style="550" customWidth="1"/>
    <col min="1270" max="1270" width="13.140625" style="550" customWidth="1"/>
    <col min="1271" max="1271" width="9.7109375" style="550" customWidth="1"/>
    <col min="1272" max="1273" width="13.140625" style="550" customWidth="1"/>
    <col min="1274" max="1274" width="9.5703125" style="550" bestFit="1" customWidth="1"/>
    <col min="1275" max="1275" width="13.140625" style="37" customWidth="1"/>
    <col min="1276" max="1276" width="10.42578125" style="37" customWidth="1"/>
    <col min="1277" max="1277" width="13.140625" style="37" customWidth="1"/>
    <col min="1278" max="1278" width="9.7109375" style="37" customWidth="1"/>
    <col min="1279" max="1280" width="13.140625" style="37" customWidth="1"/>
    <col min="1281" max="1281" width="9.5703125" style="3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94" width="11.42578125" style="37" customWidth="1"/>
    <col min="1295" max="1295" width="9.5703125" style="37" customWidth="1"/>
    <col min="1296" max="1301" width="11.42578125" style="550" customWidth="1"/>
    <col min="1302" max="1302" width="9.5703125" style="550" bestFit="1" customWidth="1"/>
    <col min="1303" max="1308" width="11.42578125" style="37" customWidth="1"/>
    <col min="1309" max="1309" width="9.5703125" style="550" bestFit="1" customWidth="1"/>
    <col min="1310" max="1315" width="11.42578125" style="37" customWidth="1"/>
    <col min="1316" max="1316" width="9.5703125" style="37" bestFit="1" customWidth="1"/>
    <col min="1317" max="1322" width="11.42578125" style="37" customWidth="1"/>
    <col min="1323" max="1323" width="9.5703125" style="37" bestFit="1" customWidth="1"/>
    <col min="1324" max="1329" width="11.42578125" style="550" customWidth="1"/>
    <col min="1330" max="1330" width="9.5703125" style="550" bestFit="1" customWidth="1"/>
    <col min="1331" max="1332" width="11.42578125" style="32" customWidth="1"/>
    <col min="1333" max="1333" width="11.42578125" style="778" customWidth="1"/>
    <col min="1334" max="1336" width="11.42578125" style="32" customWidth="1"/>
    <col min="1337" max="1337" width="9.5703125" style="550" bestFit="1" customWidth="1"/>
    <col min="1338" max="1343" width="11.42578125" style="550" customWidth="1"/>
    <col min="1344" max="1344" width="10" style="550" bestFit="1" customWidth="1"/>
    <col min="1345" max="1350" width="11.42578125" style="550" customWidth="1"/>
    <col min="1351" max="1351" width="9.5703125" style="550" bestFit="1" customWidth="1"/>
    <col min="1352" max="1357" width="11.42578125" style="37" customWidth="1"/>
    <col min="1358" max="1358" width="9.5703125" style="550" bestFit="1" customWidth="1"/>
    <col min="1359" max="1364" width="11.42578125" style="37" customWidth="1"/>
    <col min="1365" max="1365" width="9.5703125" style="550" bestFit="1" customWidth="1"/>
    <col min="1366" max="1371" width="10.42578125" style="37" customWidth="1"/>
    <col min="1372" max="1372" width="11" style="37" customWidth="1"/>
    <col min="1373" max="1384" width="11.42578125" style="550" customWidth="1"/>
    <col min="1385" max="1385" width="12.5703125" style="550" customWidth="1"/>
    <col min="1386" max="1386" width="9.5703125" style="550" bestFit="1" customWidth="1"/>
    <col min="1387" max="1387" width="10.42578125" style="550" customWidth="1"/>
    <col min="1388" max="1389" width="11.42578125" style="550" customWidth="1"/>
    <col min="1390" max="1390" width="11.85546875" style="550" customWidth="1"/>
    <col min="1391" max="1391" width="11.5703125" style="550" customWidth="1"/>
    <col min="1392" max="1392" width="14" style="550" customWidth="1"/>
    <col min="1393" max="1393" width="9.5703125" style="550" bestFit="1" customWidth="1"/>
    <col min="1394" max="1394" width="10.42578125" style="37" customWidth="1"/>
    <col min="1395" max="1396" width="11.42578125" style="37" customWidth="1"/>
    <col min="1397" max="1397" width="11.85546875" style="37" customWidth="1"/>
    <col min="1398" max="1398" width="11.5703125" style="37" customWidth="1"/>
    <col min="1399" max="1399" width="14" style="37" customWidth="1"/>
    <col min="1400" max="1400" width="9.5703125" style="3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550" bestFit="1" customWidth="1"/>
    <col min="1415" max="1420" width="11.42578125" style="550" customWidth="1"/>
    <col min="1421" max="1421" width="11.28515625" style="550" customWidth="1"/>
    <col min="1422" max="1427" width="11.42578125" style="550" customWidth="1"/>
    <col min="1428" max="1428" width="11.28515625" style="550" customWidth="1"/>
    <col min="1429" max="1434" width="11.42578125" style="37" customWidth="1"/>
    <col min="1435" max="1435" width="11.28515625" style="550" customWidth="1"/>
    <col min="1436" max="1441" width="11.42578125" style="37" customWidth="1"/>
    <col min="1442" max="1442" width="11.28515625" style="550" customWidth="1"/>
    <col min="1443" max="1456" width="11.42578125" style="550"/>
    <col min="1457" max="1462" width="11.42578125" style="550" customWidth="1"/>
    <col min="1463" max="1463" width="9.5703125" style="550" bestFit="1" customWidth="1"/>
    <col min="1464" max="1469" width="11.42578125" style="37" customWidth="1"/>
    <col min="1470" max="1470" width="9.5703125" style="550" bestFit="1" customWidth="1"/>
    <col min="1471" max="1476" width="11.42578125" style="550" customWidth="1"/>
    <col min="1477" max="1477" width="9.5703125" style="550" bestFit="1" customWidth="1"/>
    <col min="1478" max="1483" width="11.42578125" style="550" customWidth="1"/>
    <col min="1484" max="1484" width="9.5703125" style="550" bestFit="1" customWidth="1"/>
    <col min="1485" max="1490" width="11.42578125" style="550" customWidth="1"/>
    <col min="1491" max="1491" width="9.5703125" style="550" bestFit="1" customWidth="1"/>
    <col min="1492" max="1497" width="11.42578125" style="37" customWidth="1"/>
    <col min="1498" max="1498" width="9.5703125" style="550" bestFit="1" customWidth="1"/>
    <col min="1499" max="1504" width="11.42578125" style="550" customWidth="1"/>
    <col min="1505" max="1505" width="9.5703125" style="550" bestFit="1" customWidth="1"/>
    <col min="1506" max="1511" width="11.42578125" style="550" customWidth="1"/>
    <col min="1512" max="1512" width="9.5703125" style="550" bestFit="1" customWidth="1"/>
    <col min="1513" max="1518" width="11.42578125" style="37" customWidth="1"/>
    <col min="1519" max="1519" width="9.5703125" style="37" bestFit="1" customWidth="1"/>
    <col min="1520" max="1520" width="11.42578125" style="37" customWidth="1"/>
    <col min="1521" max="1525" width="11.42578125" style="550" customWidth="1"/>
    <col min="1526" max="1526" width="9.5703125" style="550" bestFit="1" customWidth="1"/>
    <col min="1527" max="1532" width="11.42578125" style="37" customWidth="1"/>
    <col min="1533" max="1533" width="9.5703125" style="37" bestFit="1" customWidth="1"/>
    <col min="1534" max="1539" width="11.42578125" style="550" customWidth="1"/>
    <col min="1540" max="1540" width="9.5703125" style="550" bestFit="1" customWidth="1"/>
    <col min="1541" max="1546" width="11.42578125" style="550" customWidth="1"/>
    <col min="1547" max="1547" width="9.5703125" style="550" bestFit="1" customWidth="1"/>
    <col min="1548" max="1553" width="11.42578125" style="550" customWidth="1"/>
    <col min="1554" max="1554" width="9.5703125" style="550" bestFit="1" customWidth="1"/>
    <col min="1555" max="1560" width="11.42578125" style="37" customWidth="1"/>
    <col min="1561" max="1561" width="9.5703125" style="550" bestFit="1" customWidth="1"/>
    <col min="1562" max="1567" width="11.42578125" style="550" customWidth="1"/>
    <col min="1568" max="1568" width="9.5703125" style="550" bestFit="1" customWidth="1"/>
    <col min="1569" max="16384" width="11.42578125" style="550"/>
  </cols>
  <sheetData>
    <row r="1" spans="1:1568" ht="36" x14ac:dyDescent="0.55000000000000004">
      <c r="A1" s="2203" t="s">
        <v>59</v>
      </c>
      <c r="B1" s="2203"/>
      <c r="C1" s="2203"/>
      <c r="D1" s="2203"/>
      <c r="E1" s="2203"/>
      <c r="F1" s="2203"/>
      <c r="G1" s="21">
        <v>1</v>
      </c>
      <c r="H1" s="2241" t="s">
        <v>59</v>
      </c>
      <c r="I1" s="2241"/>
      <c r="J1" s="2241"/>
      <c r="K1" s="2241"/>
      <c r="L1" s="2241"/>
      <c r="M1" s="2241"/>
      <c r="N1" s="21">
        <f>2</f>
        <v>2</v>
      </c>
      <c r="O1" s="2241" t="s">
        <v>59</v>
      </c>
      <c r="P1" s="2241"/>
      <c r="Q1" s="2241"/>
      <c r="R1" s="2241"/>
      <c r="S1" s="2241"/>
      <c r="T1" s="2241"/>
      <c r="U1" s="21">
        <f>N1+1</f>
        <v>3</v>
      </c>
      <c r="V1" s="2241" t="s">
        <v>59</v>
      </c>
      <c r="W1" s="2241"/>
      <c r="X1" s="2241"/>
      <c r="Y1" s="2241"/>
      <c r="Z1" s="2241"/>
      <c r="AA1" s="2241"/>
      <c r="AB1" s="21">
        <f>U1+1</f>
        <v>4</v>
      </c>
      <c r="AC1" s="2241" t="s">
        <v>59</v>
      </c>
      <c r="AD1" s="2241"/>
      <c r="AE1" s="2241"/>
      <c r="AF1" s="2241"/>
      <c r="AG1" s="2241"/>
      <c r="AH1" s="2241"/>
      <c r="AI1" s="21">
        <f>3+1</f>
        <v>4</v>
      </c>
      <c r="AJ1" s="2241" t="s">
        <v>59</v>
      </c>
      <c r="AK1" s="2241"/>
      <c r="AL1" s="2241"/>
      <c r="AM1" s="2241"/>
      <c r="AN1" s="2241"/>
      <c r="AO1" s="2241"/>
      <c r="AP1" s="21">
        <f>4+1</f>
        <v>5</v>
      </c>
      <c r="AQ1" s="2241" t="s">
        <v>59</v>
      </c>
      <c r="AR1" s="2241"/>
      <c r="AS1" s="2241"/>
      <c r="AT1" s="2241"/>
      <c r="AU1" s="2241"/>
      <c r="AV1" s="2241"/>
      <c r="AW1" s="21">
        <f>5+1</f>
        <v>6</v>
      </c>
      <c r="AX1" s="2203" t="s">
        <v>59</v>
      </c>
      <c r="AY1" s="2203"/>
      <c r="AZ1" s="2203"/>
      <c r="BA1" s="2203"/>
      <c r="BB1" s="2203"/>
      <c r="BC1" s="2203"/>
      <c r="BD1" s="21">
        <f>AW1+1</f>
        <v>7</v>
      </c>
      <c r="BE1" s="2203" t="s">
        <v>59</v>
      </c>
      <c r="BF1" s="2203"/>
      <c r="BG1" s="2203"/>
      <c r="BH1" s="2203"/>
      <c r="BI1" s="2203"/>
      <c r="BJ1" s="2203"/>
      <c r="BK1" s="21">
        <f>BD1+1</f>
        <v>8</v>
      </c>
      <c r="BL1" s="2203" t="s">
        <v>59</v>
      </c>
      <c r="BM1" s="2203"/>
      <c r="BN1" s="2203"/>
      <c r="BO1" s="2203"/>
      <c r="BP1" s="2203"/>
      <c r="BQ1" s="2203"/>
      <c r="BR1" s="21">
        <f>BK1+1</f>
        <v>9</v>
      </c>
      <c r="BS1" s="2203" t="s">
        <v>59</v>
      </c>
      <c r="BT1" s="2203"/>
      <c r="BU1" s="2203"/>
      <c r="BV1" s="2203"/>
      <c r="BW1" s="2203"/>
      <c r="BX1" s="2203"/>
      <c r="BY1" s="21">
        <f>BR1+1</f>
        <v>10</v>
      </c>
      <c r="BZ1" s="2203" t="s">
        <v>59</v>
      </c>
      <c r="CA1" s="2203"/>
      <c r="CB1" s="2203"/>
      <c r="CC1" s="2203"/>
      <c r="CD1" s="2203"/>
      <c r="CE1" s="2203"/>
      <c r="CG1" s="2203" t="s">
        <v>59</v>
      </c>
      <c r="CH1" s="2203"/>
      <c r="CI1" s="2203"/>
      <c r="CJ1" s="2203"/>
      <c r="CK1" s="2203"/>
      <c r="CL1" s="2203"/>
      <c r="CN1" s="2203" t="s">
        <v>59</v>
      </c>
      <c r="CO1" s="2203"/>
      <c r="CP1" s="2203"/>
      <c r="CQ1" s="2203"/>
      <c r="CR1" s="2203"/>
      <c r="CS1" s="2203"/>
      <c r="CU1" s="2203" t="s">
        <v>59</v>
      </c>
      <c r="CV1" s="2203"/>
      <c r="CW1" s="2203"/>
      <c r="CX1" s="2203"/>
      <c r="CY1" s="2203"/>
      <c r="CZ1" s="2203"/>
      <c r="DB1" s="2203" t="s">
        <v>59</v>
      </c>
      <c r="DC1" s="2203"/>
      <c r="DD1" s="2203"/>
      <c r="DE1" s="2203"/>
      <c r="DF1" s="2203"/>
      <c r="DG1" s="2203"/>
      <c r="DI1" s="2203" t="s">
        <v>59</v>
      </c>
      <c r="DJ1" s="2203"/>
      <c r="DK1" s="2203"/>
      <c r="DL1" s="2203"/>
      <c r="DM1" s="2203"/>
      <c r="DN1" s="2203"/>
      <c r="DP1" s="2203" t="s">
        <v>59</v>
      </c>
      <c r="DQ1" s="2203"/>
      <c r="DR1" s="2203"/>
      <c r="DS1" s="2203"/>
      <c r="DT1" s="2203"/>
      <c r="DU1" s="2203"/>
      <c r="DW1" s="2203" t="s">
        <v>59</v>
      </c>
      <c r="DX1" s="2203"/>
      <c r="DY1" s="2203"/>
      <c r="DZ1" s="2203"/>
      <c r="EA1" s="2203"/>
      <c r="EB1" s="2203"/>
      <c r="ED1" s="2264" t="s">
        <v>59</v>
      </c>
      <c r="EE1" s="2264"/>
      <c r="EF1" s="2264"/>
      <c r="EG1" s="2264"/>
      <c r="EH1" s="2264"/>
      <c r="EI1" s="2264"/>
      <c r="EK1" s="2241" t="s">
        <v>59</v>
      </c>
      <c r="EL1" s="2241"/>
      <c r="EM1" s="2241"/>
      <c r="EN1" s="2241"/>
      <c r="EO1" s="2241"/>
      <c r="EP1" s="2241"/>
      <c r="ER1" s="2241" t="s">
        <v>59</v>
      </c>
      <c r="ES1" s="2241"/>
      <c r="ET1" s="2241"/>
      <c r="EU1" s="2241"/>
      <c r="EV1" s="2241"/>
      <c r="EW1" s="2241"/>
      <c r="EY1" s="2203" t="s">
        <v>59</v>
      </c>
      <c r="EZ1" s="2203"/>
      <c r="FA1" s="2203"/>
      <c r="FB1" s="2203"/>
      <c r="FC1" s="2203"/>
      <c r="FD1" s="2203"/>
      <c r="FF1" s="2203" t="s">
        <v>59</v>
      </c>
      <c r="FG1" s="2203"/>
      <c r="FH1" s="2203"/>
      <c r="FI1" s="2203"/>
      <c r="FJ1" s="2203"/>
      <c r="FK1" s="2203"/>
      <c r="FL1" s="591"/>
      <c r="FM1" s="2203" t="s">
        <v>59</v>
      </c>
      <c r="FN1" s="2203"/>
      <c r="FO1" s="2203"/>
      <c r="FP1" s="2203"/>
      <c r="FQ1" s="2203"/>
      <c r="FR1" s="2203"/>
      <c r="FS1" s="21">
        <f>FL2+1</f>
        <v>23</v>
      </c>
      <c r="FT1" s="2241" t="s">
        <v>59</v>
      </c>
      <c r="FU1" s="2241"/>
      <c r="FV1" s="2241"/>
      <c r="FW1" s="2241"/>
      <c r="FX1" s="2241"/>
      <c r="FY1" s="2241"/>
      <c r="FZ1" s="21">
        <f>FS1+1</f>
        <v>24</v>
      </c>
      <c r="GA1" s="2203" t="s">
        <v>59</v>
      </c>
      <c r="GB1" s="2203"/>
      <c r="GC1" s="2203"/>
      <c r="GD1" s="2203"/>
      <c r="GE1" s="2203"/>
      <c r="GF1" s="2203"/>
      <c r="GG1" s="21">
        <f>FZ1+1</f>
        <v>25</v>
      </c>
      <c r="GH1" s="2241" t="s">
        <v>59</v>
      </c>
      <c r="GI1" s="2241"/>
      <c r="GJ1" s="2241"/>
      <c r="GK1" s="2241"/>
      <c r="GL1" s="2241"/>
      <c r="GM1" s="2241"/>
      <c r="GN1" s="21">
        <f>GG1+1</f>
        <v>26</v>
      </c>
      <c r="GO1" s="2241" t="s">
        <v>59</v>
      </c>
      <c r="GP1" s="2241"/>
      <c r="GQ1" s="2241"/>
      <c r="GR1" s="2241"/>
      <c r="GS1" s="2241"/>
      <c r="GT1" s="2241"/>
      <c r="GU1" s="21">
        <f>GN1+1</f>
        <v>27</v>
      </c>
      <c r="GV1" s="2203" t="s">
        <v>59</v>
      </c>
      <c r="GW1" s="2203"/>
      <c r="GX1" s="2203"/>
      <c r="GY1" s="2203"/>
      <c r="GZ1" s="2203"/>
      <c r="HA1" s="2203"/>
      <c r="HB1" s="21">
        <f>GU1+1</f>
        <v>28</v>
      </c>
      <c r="HC1" s="2241" t="s">
        <v>59</v>
      </c>
      <c r="HD1" s="2241"/>
      <c r="HE1" s="2241"/>
      <c r="HF1" s="2241"/>
      <c r="HG1" s="2241"/>
      <c r="HH1" s="2241"/>
      <c r="HI1" s="21">
        <f>HB1+1</f>
        <v>29</v>
      </c>
      <c r="HJ1" s="2203" t="s">
        <v>59</v>
      </c>
      <c r="HK1" s="2203"/>
      <c r="HL1" s="2203"/>
      <c r="HM1" s="2203"/>
      <c r="HN1" s="2203"/>
      <c r="HO1" s="2203"/>
      <c r="HP1" s="21">
        <f>HI1+1</f>
        <v>30</v>
      </c>
      <c r="HQ1" s="2203" t="s">
        <v>59</v>
      </c>
      <c r="HR1" s="2203"/>
      <c r="HS1" s="2203"/>
      <c r="HT1" s="2203"/>
      <c r="HU1" s="2203"/>
      <c r="HV1" s="2203"/>
      <c r="HW1" s="21">
        <f>HP1+1</f>
        <v>31</v>
      </c>
      <c r="HX1" s="2203" t="s">
        <v>59</v>
      </c>
      <c r="HY1" s="2203"/>
      <c r="HZ1" s="2203"/>
      <c r="IA1" s="2203"/>
      <c r="IB1" s="2203"/>
      <c r="IC1" s="2203"/>
      <c r="ID1" s="2013"/>
      <c r="IE1" s="2203" t="s">
        <v>59</v>
      </c>
      <c r="IF1" s="2203"/>
      <c r="IG1" s="2203"/>
      <c r="IH1" s="2203"/>
      <c r="II1" s="2203"/>
      <c r="IJ1" s="2203"/>
      <c r="IL1" s="2203" t="s">
        <v>59</v>
      </c>
      <c r="IM1" s="2203"/>
      <c r="IN1" s="2203"/>
      <c r="IO1" s="2203"/>
      <c r="IP1" s="2203"/>
      <c r="IQ1" s="2203"/>
      <c r="IS1" s="2203" t="s">
        <v>59</v>
      </c>
      <c r="IT1" s="2203"/>
      <c r="IU1" s="2203"/>
      <c r="IV1" s="2203"/>
      <c r="IW1" s="2203"/>
      <c r="IX1" s="2203"/>
      <c r="IZ1" s="2241" t="s">
        <v>59</v>
      </c>
      <c r="JA1" s="2241"/>
      <c r="JB1" s="2241"/>
      <c r="JC1" s="2241"/>
      <c r="JD1" s="2241"/>
      <c r="JE1" s="2241"/>
      <c r="JG1" s="2241" t="s">
        <v>59</v>
      </c>
      <c r="JH1" s="2241"/>
      <c r="JI1" s="2241"/>
      <c r="JJ1" s="2241"/>
      <c r="JK1" s="2241"/>
      <c r="JL1" s="2241"/>
      <c r="JN1" s="2203" t="s">
        <v>59</v>
      </c>
      <c r="JO1" s="2203"/>
      <c r="JP1" s="2203"/>
      <c r="JQ1" s="2203"/>
      <c r="JR1" s="2203"/>
      <c r="JS1" s="2203"/>
      <c r="JU1" s="2241" t="s">
        <v>59</v>
      </c>
      <c r="JV1" s="2241"/>
      <c r="JW1" s="2241"/>
      <c r="JX1" s="2241"/>
      <c r="JY1" s="2241"/>
      <c r="JZ1" s="2241"/>
      <c r="KB1" s="2203" t="s">
        <v>59</v>
      </c>
      <c r="KC1" s="2203"/>
      <c r="KD1" s="2203"/>
      <c r="KE1" s="2203"/>
      <c r="KF1" s="2203"/>
      <c r="KG1" s="2203"/>
      <c r="KI1" s="2241" t="s">
        <v>59</v>
      </c>
      <c r="KJ1" s="2241"/>
      <c r="KK1" s="2241"/>
      <c r="KL1" s="2241"/>
      <c r="KM1" s="2241"/>
      <c r="KN1" s="2241"/>
      <c r="KP1" s="2241" t="s">
        <v>59</v>
      </c>
      <c r="KQ1" s="2241"/>
      <c r="KR1" s="2241"/>
      <c r="KS1" s="2241"/>
      <c r="KT1" s="2241"/>
      <c r="KU1" s="2241"/>
      <c r="KW1" s="2203" t="s">
        <v>59</v>
      </c>
      <c r="KX1" s="2203"/>
      <c r="KY1" s="2203"/>
      <c r="KZ1" s="2203"/>
      <c r="LA1" s="2203"/>
      <c r="LB1" s="2203"/>
      <c r="LD1" s="2203" t="s">
        <v>59</v>
      </c>
      <c r="LE1" s="2203"/>
      <c r="LF1" s="2203"/>
      <c r="LG1" s="2203"/>
      <c r="LH1" s="2203"/>
      <c r="LI1" s="2203"/>
      <c r="LK1" s="2241" t="s">
        <v>59</v>
      </c>
      <c r="LL1" s="2241"/>
      <c r="LM1" s="2241"/>
      <c r="LN1" s="2241"/>
      <c r="LO1" s="2241"/>
      <c r="LP1" s="2241"/>
      <c r="LR1" s="2241" t="s">
        <v>59</v>
      </c>
      <c r="LS1" s="2241"/>
      <c r="LT1" s="2241"/>
      <c r="LU1" s="2241"/>
      <c r="LV1" s="2241"/>
      <c r="LW1" s="2241"/>
      <c r="LY1" s="2203" t="s">
        <v>59</v>
      </c>
      <c r="LZ1" s="2203"/>
      <c r="MA1" s="2203"/>
      <c r="MB1" s="2203"/>
      <c r="MC1" s="2203"/>
      <c r="MD1" s="2203"/>
      <c r="MF1" s="2241" t="s">
        <v>59</v>
      </c>
      <c r="MG1" s="2241"/>
      <c r="MH1" s="2241"/>
      <c r="MI1" s="2241"/>
      <c r="MJ1" s="2241"/>
      <c r="MK1" s="2241"/>
      <c r="MM1" s="2241" t="s">
        <v>59</v>
      </c>
      <c r="MN1" s="2241"/>
      <c r="MO1" s="2241"/>
      <c r="MP1" s="2241"/>
      <c r="MQ1" s="2241"/>
      <c r="MR1" s="2241"/>
      <c r="MT1" s="2241" t="s">
        <v>59</v>
      </c>
      <c r="MU1" s="2241"/>
      <c r="MV1" s="2241"/>
      <c r="MW1" s="2241"/>
      <c r="MX1" s="2241"/>
      <c r="MY1" s="2241"/>
      <c r="NA1" s="2203" t="s">
        <v>59</v>
      </c>
      <c r="NB1" s="2203"/>
      <c r="NC1" s="2203"/>
      <c r="ND1" s="2203"/>
      <c r="NE1" s="2203"/>
      <c r="NF1" s="2203"/>
      <c r="NH1" s="2203" t="s">
        <v>59</v>
      </c>
      <c r="NI1" s="2203"/>
      <c r="NJ1" s="2203"/>
      <c r="NK1" s="2203"/>
      <c r="NL1" s="2203"/>
      <c r="NM1" s="2203"/>
      <c r="NO1" s="2203" t="s">
        <v>59</v>
      </c>
      <c r="NP1" s="2203"/>
      <c r="NQ1" s="2203"/>
      <c r="NR1" s="2203"/>
      <c r="NS1" s="2203"/>
      <c r="NT1" s="2203"/>
      <c r="NV1" s="2241" t="s">
        <v>59</v>
      </c>
      <c r="NW1" s="2241"/>
      <c r="NX1" s="2241"/>
      <c r="NY1" s="2241"/>
      <c r="NZ1" s="2241"/>
      <c r="OA1" s="2241"/>
      <c r="OC1" s="2203" t="s">
        <v>59</v>
      </c>
      <c r="OD1" s="2203"/>
      <c r="OE1" s="2203"/>
      <c r="OF1" s="2203"/>
      <c r="OG1" s="2203"/>
      <c r="OH1" s="2203"/>
      <c r="OJ1" s="2241" t="s">
        <v>59</v>
      </c>
      <c r="OK1" s="2241"/>
      <c r="OL1" s="2241"/>
      <c r="OM1" s="2241"/>
      <c r="ON1" s="2241"/>
      <c r="OO1" s="2241"/>
      <c r="OQ1" s="2203" t="s">
        <v>59</v>
      </c>
      <c r="OR1" s="2203"/>
      <c r="OS1" s="2203"/>
      <c r="OT1" s="2203"/>
      <c r="OU1" s="2203"/>
      <c r="OV1" s="2203"/>
      <c r="OX1" s="2203" t="s">
        <v>59</v>
      </c>
      <c r="OY1" s="2203"/>
      <c r="OZ1" s="2203"/>
      <c r="PA1" s="2203"/>
      <c r="PB1" s="2203"/>
      <c r="PC1" s="2203"/>
      <c r="PE1" s="2203" t="s">
        <v>59</v>
      </c>
      <c r="PF1" s="2203"/>
      <c r="PG1" s="2203"/>
      <c r="PH1" s="2203"/>
      <c r="PI1" s="2203"/>
      <c r="PJ1" s="2203"/>
      <c r="PL1" s="2203" t="s">
        <v>59</v>
      </c>
      <c r="PM1" s="2203"/>
      <c r="PN1" s="2203"/>
      <c r="PO1" s="2203"/>
      <c r="PP1" s="2203"/>
      <c r="PQ1" s="2203"/>
      <c r="PS1" s="2203" t="s">
        <v>59</v>
      </c>
      <c r="PT1" s="2203"/>
      <c r="PU1" s="2203"/>
      <c r="PV1" s="2203"/>
      <c r="PW1" s="2203"/>
      <c r="PX1" s="2203"/>
      <c r="PZ1" s="2203" t="s">
        <v>59</v>
      </c>
      <c r="QA1" s="2203"/>
      <c r="QB1" s="2203"/>
      <c r="QC1" s="2203"/>
      <c r="QD1" s="2203"/>
      <c r="QE1" s="2203"/>
      <c r="QG1" s="2203" t="s">
        <v>59</v>
      </c>
      <c r="QH1" s="2203"/>
      <c r="QI1" s="2203"/>
      <c r="QJ1" s="2203"/>
      <c r="QK1" s="2203"/>
      <c r="QL1" s="2203"/>
      <c r="QN1" s="2241" t="s">
        <v>59</v>
      </c>
      <c r="QO1" s="2241"/>
      <c r="QP1" s="2241"/>
      <c r="QQ1" s="2241"/>
      <c r="QR1" s="2241"/>
      <c r="QS1" s="2241"/>
      <c r="QU1" s="2203" t="s">
        <v>59</v>
      </c>
      <c r="QV1" s="2203"/>
      <c r="QW1" s="2203"/>
      <c r="QX1" s="2203"/>
      <c r="QY1" s="2203"/>
      <c r="QZ1" s="2203"/>
      <c r="RB1" s="2241" t="s">
        <v>59</v>
      </c>
      <c r="RC1" s="2241"/>
      <c r="RD1" s="2241"/>
      <c r="RE1" s="2241"/>
      <c r="RF1" s="2241"/>
      <c r="RG1" s="2241"/>
      <c r="RI1" s="2241" t="s">
        <v>59</v>
      </c>
      <c r="RJ1" s="2241"/>
      <c r="RK1" s="2241"/>
      <c r="RL1" s="2241"/>
      <c r="RM1" s="2241"/>
      <c r="RN1" s="2241"/>
      <c r="RP1" s="2241" t="s">
        <v>59</v>
      </c>
      <c r="RQ1" s="2241"/>
      <c r="RR1" s="2241"/>
      <c r="RS1" s="2241"/>
      <c r="RT1" s="2241"/>
      <c r="RU1" s="2241"/>
      <c r="RW1" s="2203" t="s">
        <v>59</v>
      </c>
      <c r="RX1" s="2203"/>
      <c r="RY1" s="2203"/>
      <c r="RZ1" s="2203"/>
      <c r="SA1" s="2203"/>
      <c r="SB1" s="2203"/>
      <c r="SD1" s="2203" t="s">
        <v>59</v>
      </c>
      <c r="SE1" s="2203"/>
      <c r="SF1" s="2203"/>
      <c r="SG1" s="2203"/>
      <c r="SH1" s="2203"/>
      <c r="SI1" s="2203"/>
      <c r="SK1" s="2203" t="s">
        <v>59</v>
      </c>
      <c r="SL1" s="2203"/>
      <c r="SM1" s="2203"/>
      <c r="SN1" s="2203"/>
      <c r="SO1" s="2203"/>
      <c r="SP1" s="2203"/>
      <c r="SR1" s="2241" t="s">
        <v>59</v>
      </c>
      <c r="SS1" s="2241"/>
      <c r="ST1" s="2241"/>
      <c r="SU1" s="2241"/>
      <c r="SV1" s="2241"/>
      <c r="SW1" s="2241"/>
      <c r="SY1" s="2203" t="s">
        <v>59</v>
      </c>
      <c r="SZ1" s="2203"/>
      <c r="TA1" s="2203"/>
      <c r="TB1" s="2203"/>
      <c r="TC1" s="2203"/>
      <c r="TD1" s="2203"/>
      <c r="TF1" s="2203" t="s">
        <v>59</v>
      </c>
      <c r="TG1" s="2203"/>
      <c r="TH1" s="2203"/>
      <c r="TI1" s="2203"/>
      <c r="TJ1" s="2203"/>
      <c r="TK1" s="2203"/>
      <c r="TM1" s="2203" t="s">
        <v>59</v>
      </c>
      <c r="TN1" s="2203"/>
      <c r="TO1" s="2203"/>
      <c r="TP1" s="2203"/>
      <c r="TQ1" s="2203"/>
      <c r="TR1" s="2203"/>
      <c r="TT1" s="2203" t="s">
        <v>59</v>
      </c>
      <c r="TU1" s="2203"/>
      <c r="TV1" s="2203"/>
      <c r="TW1" s="2203"/>
      <c r="TX1" s="2203"/>
      <c r="TY1" s="2203"/>
      <c r="UA1" s="2203" t="s">
        <v>59</v>
      </c>
      <c r="UB1" s="2203"/>
      <c r="UC1" s="2203"/>
      <c r="UD1" s="2203"/>
      <c r="UE1" s="2203"/>
      <c r="UF1" s="2203"/>
      <c r="UH1" s="2241" t="s">
        <v>59</v>
      </c>
      <c r="UI1" s="2241"/>
      <c r="UJ1" s="2241"/>
      <c r="UK1" s="2241"/>
      <c r="UL1" s="2241"/>
      <c r="UM1" s="2241"/>
      <c r="UO1" s="2203" t="s">
        <v>59</v>
      </c>
      <c r="UP1" s="2203"/>
      <c r="UQ1" s="2203"/>
      <c r="UR1" s="2203"/>
      <c r="US1" s="2203"/>
      <c r="UT1" s="2203"/>
      <c r="UV1" s="2203" t="s">
        <v>59</v>
      </c>
      <c r="UW1" s="2203"/>
      <c r="UX1" s="2203"/>
      <c r="UY1" s="2203"/>
      <c r="UZ1" s="2203"/>
      <c r="VA1" s="2203"/>
      <c r="VC1" s="2241" t="s">
        <v>59</v>
      </c>
      <c r="VD1" s="2241"/>
      <c r="VE1" s="2241"/>
      <c r="VF1" s="2241"/>
      <c r="VG1" s="2241"/>
      <c r="VH1" s="2241"/>
      <c r="VJ1" s="2203" t="s">
        <v>59</v>
      </c>
      <c r="VK1" s="2203"/>
      <c r="VL1" s="2203"/>
      <c r="VM1" s="2203"/>
      <c r="VN1" s="2203"/>
      <c r="VO1" s="2203"/>
      <c r="VQ1" s="2241" t="s">
        <v>59</v>
      </c>
      <c r="VR1" s="2241"/>
      <c r="VS1" s="2241"/>
      <c r="VT1" s="2241"/>
      <c r="VU1" s="2241"/>
      <c r="VV1" s="2241"/>
      <c r="VX1" s="2203" t="s">
        <v>59</v>
      </c>
      <c r="VY1" s="2203"/>
      <c r="VZ1" s="2203"/>
      <c r="WA1" s="2203"/>
      <c r="WB1" s="2203"/>
      <c r="WC1" s="2203"/>
      <c r="WE1" s="2203" t="s">
        <v>59</v>
      </c>
      <c r="WF1" s="2203"/>
      <c r="WG1" s="2203"/>
      <c r="WH1" s="2203"/>
      <c r="WI1" s="2203"/>
      <c r="WJ1" s="2203"/>
      <c r="WL1" s="2241" t="s">
        <v>59</v>
      </c>
      <c r="WM1" s="2241"/>
      <c r="WN1" s="2241"/>
      <c r="WO1" s="2241"/>
      <c r="WP1" s="2241"/>
      <c r="WQ1" s="2241"/>
      <c r="WS1" s="2241" t="s">
        <v>59</v>
      </c>
      <c r="WT1" s="2241"/>
      <c r="WU1" s="2241"/>
      <c r="WV1" s="2241"/>
      <c r="WW1" s="2241"/>
      <c r="WX1" s="2241"/>
      <c r="WZ1" s="2241" t="s">
        <v>59</v>
      </c>
      <c r="XA1" s="2241"/>
      <c r="XB1" s="2241"/>
      <c r="XC1" s="2241"/>
      <c r="XD1" s="2241"/>
      <c r="XE1" s="2241"/>
      <c r="XG1" s="2241" t="s">
        <v>59</v>
      </c>
      <c r="XH1" s="2241"/>
      <c r="XI1" s="2241"/>
      <c r="XJ1" s="2241"/>
      <c r="XK1" s="2241"/>
      <c r="XL1" s="2241"/>
      <c r="XN1" s="2203" t="s">
        <v>59</v>
      </c>
      <c r="XO1" s="2203"/>
      <c r="XP1" s="2203"/>
      <c r="XQ1" s="2203"/>
      <c r="XR1" s="2203"/>
      <c r="XS1" s="2203"/>
      <c r="XU1" s="2241" t="s">
        <v>59</v>
      </c>
      <c r="XV1" s="2241"/>
      <c r="XW1" s="2241"/>
      <c r="XX1" s="2241"/>
      <c r="XY1" s="2241"/>
      <c r="XZ1" s="2241"/>
      <c r="YB1" s="2203" t="s">
        <v>59</v>
      </c>
      <c r="YC1" s="2203"/>
      <c r="YD1" s="2203"/>
      <c r="YE1" s="2203"/>
      <c r="YF1" s="2203"/>
      <c r="YG1" s="2203"/>
      <c r="YI1" s="2203" t="s">
        <v>59</v>
      </c>
      <c r="YJ1" s="2203"/>
      <c r="YK1" s="2203"/>
      <c r="YL1" s="2203"/>
      <c r="YM1" s="2203"/>
      <c r="YN1" s="2203"/>
      <c r="YP1" s="2203" t="s">
        <v>59</v>
      </c>
      <c r="YQ1" s="2203"/>
      <c r="YR1" s="2203"/>
      <c r="YS1" s="2203"/>
      <c r="YT1" s="2203"/>
      <c r="YU1" s="2203"/>
      <c r="YW1" s="2241" t="s">
        <v>59</v>
      </c>
      <c r="YX1" s="2241"/>
      <c r="YY1" s="2241"/>
      <c r="YZ1" s="2241"/>
      <c r="ZA1" s="2241"/>
      <c r="ZB1" s="2241"/>
      <c r="ZD1" s="2241" t="s">
        <v>59</v>
      </c>
      <c r="ZE1" s="2241"/>
      <c r="ZF1" s="2241"/>
      <c r="ZG1" s="2241"/>
      <c r="ZH1" s="2241"/>
      <c r="ZI1" s="2241"/>
      <c r="ZK1" s="2203" t="s">
        <v>59</v>
      </c>
      <c r="ZL1" s="2203"/>
      <c r="ZM1" s="2203"/>
      <c r="ZN1" s="2203"/>
      <c r="ZO1" s="2203"/>
      <c r="ZP1" s="2203"/>
      <c r="ZR1" s="2241" t="s">
        <v>59</v>
      </c>
      <c r="ZS1" s="2241"/>
      <c r="ZT1" s="2241"/>
      <c r="ZU1" s="2241"/>
      <c r="ZV1" s="2241"/>
      <c r="ZW1" s="2241"/>
      <c r="ZY1" s="2203" t="s">
        <v>59</v>
      </c>
      <c r="ZZ1" s="2203"/>
      <c r="AAA1" s="2203"/>
      <c r="AAB1" s="2203"/>
      <c r="AAC1" s="2203"/>
      <c r="AAD1" s="2203"/>
      <c r="AAF1" s="2241" t="s">
        <v>59</v>
      </c>
      <c r="AAG1" s="2241"/>
      <c r="AAH1" s="2241"/>
      <c r="AAI1" s="2241"/>
      <c r="AAJ1" s="2241"/>
      <c r="AAK1" s="2241"/>
      <c r="AAM1" s="2241" t="s">
        <v>59</v>
      </c>
      <c r="AAN1" s="2241"/>
      <c r="AAO1" s="2241"/>
      <c r="AAP1" s="2241"/>
      <c r="AAQ1" s="2241"/>
      <c r="AAR1" s="2241"/>
      <c r="AAT1" s="2241" t="s">
        <v>59</v>
      </c>
      <c r="AAU1" s="2241"/>
      <c r="AAV1" s="2241"/>
      <c r="AAW1" s="2241"/>
      <c r="AAX1" s="2241"/>
      <c r="AAY1" s="2241"/>
      <c r="ABA1" s="2203" t="s">
        <v>59</v>
      </c>
      <c r="ABB1" s="2203"/>
      <c r="ABC1" s="2203"/>
      <c r="ABD1" s="2203"/>
      <c r="ABE1" s="2203"/>
      <c r="ABF1" s="2203"/>
      <c r="ABH1" s="2241" t="s">
        <v>59</v>
      </c>
      <c r="ABI1" s="2241"/>
      <c r="ABJ1" s="2241"/>
      <c r="ABK1" s="2241"/>
      <c r="ABL1" s="2241"/>
      <c r="ABM1" s="2241"/>
      <c r="ABO1" s="2203" t="s">
        <v>59</v>
      </c>
      <c r="ABP1" s="2203"/>
      <c r="ABQ1" s="2203"/>
      <c r="ABR1" s="2203"/>
      <c r="ABS1" s="2203"/>
      <c r="ABT1" s="2203"/>
      <c r="ABV1" s="2203" t="s">
        <v>59</v>
      </c>
      <c r="ABW1" s="2203"/>
      <c r="ABX1" s="2203"/>
      <c r="ABY1" s="2203"/>
      <c r="ABZ1" s="2203"/>
      <c r="ACA1" s="2203"/>
      <c r="ACC1" s="2261" t="s">
        <v>59</v>
      </c>
      <c r="ACD1" s="2261"/>
      <c r="ACE1" s="2261"/>
      <c r="ACF1" s="2261"/>
      <c r="ACG1" s="2261"/>
      <c r="ACH1" s="2261"/>
      <c r="ACJ1" s="2262" t="s">
        <v>59</v>
      </c>
      <c r="ACK1" s="2262"/>
      <c r="ACL1" s="2262"/>
      <c r="ACM1" s="2262"/>
      <c r="ACN1" s="2262"/>
      <c r="ACO1" s="2262"/>
      <c r="ACQ1" s="2262" t="s">
        <v>59</v>
      </c>
      <c r="ACR1" s="2262"/>
      <c r="ACS1" s="2262"/>
      <c r="ACT1" s="2262"/>
      <c r="ACU1" s="2262"/>
      <c r="ACV1" s="2262"/>
      <c r="ACX1" s="2203" t="s">
        <v>59</v>
      </c>
      <c r="ACY1" s="2203"/>
      <c r="ACZ1" s="2203"/>
      <c r="ADA1" s="2203"/>
      <c r="ADB1" s="2203"/>
      <c r="ADC1" s="2203"/>
      <c r="ADE1" s="2241" t="s">
        <v>59</v>
      </c>
      <c r="ADF1" s="2241"/>
      <c r="ADG1" s="2241"/>
      <c r="ADH1" s="2241"/>
      <c r="ADI1" s="2241"/>
      <c r="ADJ1" s="2241"/>
      <c r="ADL1" s="2203" t="s">
        <v>59</v>
      </c>
      <c r="ADM1" s="2203"/>
      <c r="ADN1" s="2203"/>
      <c r="ADO1" s="2203"/>
      <c r="ADP1" s="2203"/>
      <c r="ADQ1" s="2203"/>
      <c r="ADS1" s="2241" t="s">
        <v>59</v>
      </c>
      <c r="ADT1" s="2241"/>
      <c r="ADU1" s="2241"/>
      <c r="ADV1" s="2241"/>
      <c r="ADW1" s="2241"/>
      <c r="ADX1" s="2241"/>
      <c r="ADZ1" s="2203" t="s">
        <v>59</v>
      </c>
      <c r="AEA1" s="2203"/>
      <c r="AEB1" s="2203"/>
      <c r="AEC1" s="2203"/>
      <c r="AED1" s="2203"/>
      <c r="AEE1" s="2203"/>
      <c r="AEG1" s="2241" t="s">
        <v>59</v>
      </c>
      <c r="AEH1" s="2241"/>
      <c r="AEI1" s="2241"/>
      <c r="AEJ1" s="2241"/>
      <c r="AEK1" s="2241"/>
      <c r="AEL1" s="2241"/>
      <c r="AEN1" s="2203" t="s">
        <v>59</v>
      </c>
      <c r="AEO1" s="2203"/>
      <c r="AEP1" s="2203"/>
      <c r="AEQ1" s="2203"/>
      <c r="AER1" s="2203"/>
      <c r="AES1" s="2203"/>
      <c r="AEU1" s="2203" t="s">
        <v>59</v>
      </c>
      <c r="AEV1" s="2203"/>
      <c r="AEW1" s="2203"/>
      <c r="AEX1" s="2203"/>
      <c r="AEY1" s="2203"/>
      <c r="AEZ1" s="2203"/>
      <c r="AFB1" s="2241" t="s">
        <v>59</v>
      </c>
      <c r="AFC1" s="2241"/>
      <c r="AFD1" s="2241"/>
      <c r="AFE1" s="2241"/>
      <c r="AFF1" s="2241"/>
      <c r="AFG1" s="2241"/>
      <c r="AFI1" s="2241" t="s">
        <v>59</v>
      </c>
      <c r="AFJ1" s="2241"/>
      <c r="AFK1" s="2241"/>
      <c r="AFL1" s="2241"/>
      <c r="AFM1" s="2241"/>
      <c r="AFN1" s="2241"/>
      <c r="AFP1" s="2241" t="s">
        <v>59</v>
      </c>
      <c r="AFQ1" s="2241"/>
      <c r="AFR1" s="2241"/>
      <c r="AFS1" s="2241"/>
      <c r="AFT1" s="2241"/>
      <c r="AFU1" s="2241"/>
      <c r="AFW1" s="2203" t="s">
        <v>59</v>
      </c>
      <c r="AFX1" s="2203"/>
      <c r="AFY1" s="2203"/>
      <c r="AFZ1" s="2203"/>
      <c r="AGA1" s="2203"/>
      <c r="AGB1" s="2203"/>
      <c r="AGD1" s="2203" t="s">
        <v>59</v>
      </c>
      <c r="AGE1" s="2203"/>
      <c r="AGF1" s="2203"/>
      <c r="AGG1" s="2203"/>
      <c r="AGH1" s="2203"/>
      <c r="AGI1" s="2203"/>
      <c r="AGK1" s="2203" t="s">
        <v>59</v>
      </c>
      <c r="AGL1" s="2203"/>
      <c r="AGM1" s="2203"/>
      <c r="AGN1" s="2203"/>
      <c r="AGO1" s="2203"/>
      <c r="AGP1" s="2203"/>
      <c r="AGR1" s="2241" t="s">
        <v>59</v>
      </c>
      <c r="AGS1" s="2241"/>
      <c r="AGT1" s="2241"/>
      <c r="AGU1" s="2241"/>
      <c r="AGV1" s="2241"/>
      <c r="AGW1" s="2241"/>
      <c r="AGY1" s="2241" t="s">
        <v>59</v>
      </c>
      <c r="AGZ1" s="2241"/>
      <c r="AHA1" s="2241"/>
      <c r="AHB1" s="2241"/>
      <c r="AHC1" s="2241"/>
      <c r="AHD1" s="2241"/>
      <c r="AHF1" s="2203" t="s">
        <v>59</v>
      </c>
      <c r="AHG1" s="2203"/>
      <c r="AHH1" s="2203"/>
      <c r="AHI1" s="2203"/>
      <c r="AHJ1" s="2203"/>
      <c r="AHK1" s="2203"/>
      <c r="AHM1" s="2203" t="s">
        <v>59</v>
      </c>
      <c r="AHN1" s="2203"/>
      <c r="AHO1" s="2203"/>
      <c r="AHP1" s="2203"/>
      <c r="AHQ1" s="2203"/>
      <c r="AHR1" s="2203"/>
      <c r="AHT1" s="2203" t="s">
        <v>59</v>
      </c>
      <c r="AHU1" s="2203"/>
      <c r="AHV1" s="2203"/>
      <c r="AHW1" s="2203"/>
      <c r="AHX1" s="2203"/>
      <c r="AHY1" s="2203"/>
      <c r="AIA1" s="2203" t="s">
        <v>59</v>
      </c>
      <c r="AIB1" s="2203"/>
      <c r="AIC1" s="2203"/>
      <c r="AID1" s="2203"/>
      <c r="AIE1" s="2203"/>
      <c r="AIF1" s="2203"/>
      <c r="AIH1" s="2203" t="s">
        <v>59</v>
      </c>
      <c r="AII1" s="2203"/>
      <c r="AIJ1" s="2203"/>
      <c r="AIK1" s="2203"/>
      <c r="AIL1" s="2203"/>
      <c r="AIM1" s="2203"/>
      <c r="AIO1" s="2203" t="s">
        <v>59</v>
      </c>
      <c r="AIP1" s="2203"/>
      <c r="AIQ1" s="2203"/>
      <c r="AIR1" s="2203"/>
      <c r="AIS1" s="2203"/>
      <c r="AIT1" s="2203"/>
      <c r="AIV1" s="2241" t="s">
        <v>59</v>
      </c>
      <c r="AIW1" s="2241"/>
      <c r="AIX1" s="2241"/>
      <c r="AIY1" s="2241"/>
      <c r="AIZ1" s="2241"/>
      <c r="AJA1" s="2241"/>
      <c r="AJC1" s="2203" t="s">
        <v>59</v>
      </c>
      <c r="AJD1" s="2203"/>
      <c r="AJE1" s="2203"/>
      <c r="AJF1" s="2203"/>
      <c r="AJG1" s="2203"/>
      <c r="AJH1" s="2203"/>
      <c r="AJJ1" s="2203" t="s">
        <v>59</v>
      </c>
      <c r="AJK1" s="2203"/>
      <c r="AJL1" s="2203"/>
      <c r="AJM1" s="2203"/>
      <c r="AJN1" s="2203"/>
      <c r="AJO1" s="2203"/>
      <c r="AJQ1" s="2203" t="s">
        <v>59</v>
      </c>
      <c r="AJR1" s="2203"/>
      <c r="AJS1" s="2203"/>
      <c r="AJT1" s="2203"/>
      <c r="AJU1" s="2203"/>
      <c r="AJV1" s="2203"/>
      <c r="AJX1" s="2203" t="s">
        <v>59</v>
      </c>
      <c r="AJY1" s="2203"/>
      <c r="AJZ1" s="2203"/>
      <c r="AKA1" s="2203"/>
      <c r="AKB1" s="2203"/>
      <c r="AKC1" s="2203"/>
      <c r="AKE1" s="2203" t="s">
        <v>59</v>
      </c>
      <c r="AKF1" s="2203"/>
      <c r="AKG1" s="2203"/>
      <c r="AKH1" s="2203"/>
      <c r="AKI1" s="2203"/>
      <c r="AKJ1" s="2203"/>
      <c r="AKL1" s="2203" t="s">
        <v>59</v>
      </c>
      <c r="AKM1" s="2203"/>
      <c r="AKN1" s="2203"/>
      <c r="AKO1" s="2203"/>
      <c r="AKP1" s="2203"/>
      <c r="AKQ1" s="2203"/>
      <c r="AKS1" s="2241" t="s">
        <v>59</v>
      </c>
      <c r="AKT1" s="2241"/>
      <c r="AKU1" s="2241"/>
      <c r="AKV1" s="2241"/>
      <c r="AKW1" s="2241"/>
      <c r="AKX1" s="2241"/>
      <c r="AKZ1" s="2203" t="s">
        <v>59</v>
      </c>
      <c r="ALA1" s="2203"/>
      <c r="ALB1" s="2203"/>
      <c r="ALC1" s="2203"/>
      <c r="ALD1" s="2203"/>
      <c r="ALE1" s="2203"/>
      <c r="ALG1" s="2203" t="s">
        <v>59</v>
      </c>
      <c r="ALH1" s="2203"/>
      <c r="ALI1" s="2203"/>
      <c r="ALJ1" s="2203"/>
      <c r="ALK1" s="2203"/>
      <c r="ALL1" s="2203"/>
      <c r="ALN1" s="2241" t="s">
        <v>59</v>
      </c>
      <c r="ALO1" s="2241"/>
      <c r="ALP1" s="2241"/>
      <c r="ALQ1" s="2241"/>
      <c r="ALR1" s="2241"/>
      <c r="ALS1" s="2241"/>
      <c r="ALU1" s="2203" t="s">
        <v>59</v>
      </c>
      <c r="ALV1" s="2203"/>
      <c r="ALW1" s="2203"/>
      <c r="ALX1" s="2203"/>
      <c r="ALY1" s="2203"/>
      <c r="ALZ1" s="2203"/>
      <c r="AMB1" s="2203" t="s">
        <v>59</v>
      </c>
      <c r="AMC1" s="2203"/>
      <c r="AMD1" s="2203"/>
      <c r="AME1" s="2203"/>
      <c r="AMF1" s="2203"/>
      <c r="AMG1" s="2203"/>
      <c r="AMI1" s="2203" t="s">
        <v>59</v>
      </c>
      <c r="AMJ1" s="2203"/>
      <c r="AMK1" s="2203"/>
      <c r="AML1" s="2203"/>
      <c r="AMM1" s="2203"/>
      <c r="AMN1" s="2203"/>
      <c r="AMP1" s="2241" t="s">
        <v>59</v>
      </c>
      <c r="AMQ1" s="2241"/>
      <c r="AMR1" s="2241"/>
      <c r="AMS1" s="2241"/>
      <c r="AMT1" s="2241"/>
      <c r="AMU1" s="2241"/>
      <c r="AMW1" s="2241" t="s">
        <v>59</v>
      </c>
      <c r="AMX1" s="2241"/>
      <c r="AMY1" s="2241"/>
      <c r="AMZ1" s="2241"/>
      <c r="ANA1" s="2241"/>
      <c r="ANB1" s="2241"/>
      <c r="AND1" s="2203" t="s">
        <v>59</v>
      </c>
      <c r="ANE1" s="2203"/>
      <c r="ANF1" s="2203"/>
      <c r="ANG1" s="2203"/>
      <c r="ANH1" s="2203"/>
      <c r="ANI1" s="2203"/>
      <c r="ANK1" s="2203" t="s">
        <v>59</v>
      </c>
      <c r="ANL1" s="2203"/>
      <c r="ANM1" s="2203"/>
      <c r="ANN1" s="2203"/>
      <c r="ANO1" s="2203"/>
      <c r="ANP1" s="2203"/>
      <c r="ANR1" s="2203" t="s">
        <v>59</v>
      </c>
      <c r="ANS1" s="2203"/>
      <c r="ANT1" s="2203"/>
      <c r="ANU1" s="2203"/>
      <c r="ANV1" s="2203"/>
      <c r="ANW1" s="2203"/>
      <c r="ANY1" s="2241" t="s">
        <v>59</v>
      </c>
      <c r="ANZ1" s="2241"/>
      <c r="AOA1" s="2241"/>
      <c r="AOB1" s="2241"/>
      <c r="AOC1" s="2241"/>
      <c r="AOD1" s="2241"/>
      <c r="AOF1" s="2203" t="s">
        <v>59</v>
      </c>
      <c r="AOG1" s="2203"/>
      <c r="AOH1" s="2203"/>
      <c r="AOI1" s="2203"/>
      <c r="AOJ1" s="2203"/>
      <c r="AOK1" s="2203"/>
      <c r="AOM1" s="2203" t="s">
        <v>59</v>
      </c>
      <c r="AON1" s="2203"/>
      <c r="AOO1" s="2203"/>
      <c r="AOP1" s="2203"/>
      <c r="AOQ1" s="2203"/>
      <c r="AOR1" s="2203"/>
      <c r="AOS1" s="1261" t="s">
        <v>66</v>
      </c>
      <c r="AOT1" s="2241" t="s">
        <v>59</v>
      </c>
      <c r="AOU1" s="2241"/>
      <c r="AOV1" s="2241"/>
      <c r="AOW1" s="2241"/>
      <c r="AOX1" s="2241"/>
      <c r="AOY1" s="2241"/>
      <c r="APA1" s="2241" t="s">
        <v>59</v>
      </c>
      <c r="APB1" s="2241"/>
      <c r="APC1" s="2241"/>
      <c r="APD1" s="2241"/>
      <c r="APE1" s="2241"/>
      <c r="APF1" s="2241"/>
      <c r="APH1" s="2241" t="s">
        <v>59</v>
      </c>
      <c r="API1" s="2241"/>
      <c r="APJ1" s="2241"/>
      <c r="APK1" s="2241"/>
      <c r="APL1" s="2241"/>
      <c r="APM1" s="2241"/>
      <c r="APO1" s="2203" t="s">
        <v>59</v>
      </c>
      <c r="APP1" s="2203"/>
      <c r="APQ1" s="2203"/>
      <c r="APR1" s="2203"/>
      <c r="APS1" s="2203"/>
      <c r="APT1" s="2203"/>
      <c r="APV1" s="2203" t="s">
        <v>59</v>
      </c>
      <c r="APW1" s="2203"/>
      <c r="APX1" s="2203"/>
      <c r="APY1" s="2203"/>
      <c r="APZ1" s="2203"/>
      <c r="AQA1" s="2203"/>
      <c r="AQC1" s="2203" t="s">
        <v>59</v>
      </c>
      <c r="AQD1" s="2203"/>
      <c r="AQE1" s="2203"/>
      <c r="AQF1" s="2203"/>
      <c r="AQG1" s="2203"/>
      <c r="AQH1" s="2203"/>
      <c r="AQJ1" s="2203" t="s">
        <v>59</v>
      </c>
      <c r="AQK1" s="2203"/>
      <c r="AQL1" s="2203"/>
      <c r="AQM1" s="2203"/>
      <c r="AQN1" s="2203"/>
      <c r="AQO1" s="2203"/>
      <c r="AQQ1" s="2203" t="s">
        <v>59</v>
      </c>
      <c r="AQR1" s="2203"/>
      <c r="AQS1" s="2203"/>
      <c r="AQT1" s="2203"/>
      <c r="AQU1" s="2203"/>
      <c r="AQV1" s="2203"/>
      <c r="AQX1" s="2241" t="s">
        <v>59</v>
      </c>
      <c r="AQY1" s="2241"/>
      <c r="AQZ1" s="2241"/>
      <c r="ARA1" s="2241"/>
      <c r="ARB1" s="2241"/>
      <c r="ARC1" s="2241"/>
      <c r="ARE1" s="2203" t="s">
        <v>59</v>
      </c>
      <c r="ARF1" s="2203"/>
      <c r="ARG1" s="2203"/>
      <c r="ARH1" s="2203"/>
      <c r="ARI1" s="2203"/>
      <c r="ARJ1" s="2203"/>
      <c r="ARL1" s="2241" t="s">
        <v>59</v>
      </c>
      <c r="ARM1" s="2241"/>
      <c r="ARN1" s="2241"/>
      <c r="ARO1" s="2241"/>
      <c r="ARP1" s="2241"/>
      <c r="ARQ1" s="2241"/>
      <c r="ARS1" s="2203" t="s">
        <v>59</v>
      </c>
      <c r="ART1" s="2203"/>
      <c r="ARU1" s="2203"/>
      <c r="ARV1" s="2203"/>
      <c r="ARW1" s="2203"/>
      <c r="ARX1" s="2203"/>
      <c r="ARZ1" s="2241" t="s">
        <v>59</v>
      </c>
      <c r="ASA1" s="2241"/>
      <c r="ASB1" s="2241"/>
      <c r="ASC1" s="2241"/>
      <c r="ASD1" s="2241"/>
      <c r="ASE1" s="2241"/>
      <c r="ASG1" s="2241" t="s">
        <v>59</v>
      </c>
      <c r="ASH1" s="2241"/>
      <c r="ASI1" s="2241"/>
      <c r="ASJ1" s="2241"/>
      <c r="ASK1" s="2241"/>
      <c r="ASL1" s="2241"/>
      <c r="ASN1" s="2203" t="s">
        <v>59</v>
      </c>
      <c r="ASO1" s="2203"/>
      <c r="ASP1" s="2203"/>
      <c r="ASQ1" s="2203"/>
      <c r="ASR1" s="2203"/>
      <c r="ASS1" s="2203"/>
      <c r="ASU1" s="2203" t="s">
        <v>59</v>
      </c>
      <c r="ASV1" s="2203"/>
      <c r="ASW1" s="2203"/>
      <c r="ASX1" s="2203"/>
      <c r="ASY1" s="2203"/>
      <c r="ASZ1" s="2203"/>
      <c r="ATB1" s="2203" t="s">
        <v>59</v>
      </c>
      <c r="ATC1" s="2203"/>
      <c r="ATD1" s="2203"/>
      <c r="ATE1" s="2203"/>
      <c r="ATF1" s="2203"/>
      <c r="ATG1" s="2203"/>
      <c r="ATI1" s="2203" t="s">
        <v>59</v>
      </c>
      <c r="ATJ1" s="2203"/>
      <c r="ATK1" s="2203"/>
      <c r="ATL1" s="2203"/>
      <c r="ATM1" s="2203"/>
      <c r="ATN1" s="2203"/>
      <c r="ATP1" s="2203" t="s">
        <v>59</v>
      </c>
      <c r="ATQ1" s="2203"/>
      <c r="ATR1" s="2203"/>
      <c r="ATS1" s="2203"/>
      <c r="ATT1" s="2203"/>
      <c r="ATU1" s="2203"/>
      <c r="ATV1" s="2270">
        <f>ATO2+1</f>
        <v>170</v>
      </c>
      <c r="ATW1" s="2241" t="s">
        <v>59</v>
      </c>
      <c r="ATX1" s="2241"/>
      <c r="ATY1" s="2241"/>
      <c r="ATZ1" s="2241"/>
      <c r="AUA1" s="2241"/>
      <c r="AUB1" s="2241"/>
      <c r="AUC1" s="1544"/>
      <c r="AUD1" s="2241" t="s">
        <v>59</v>
      </c>
      <c r="AUE1" s="2241"/>
      <c r="AUF1" s="2241"/>
      <c r="AUG1" s="2241"/>
      <c r="AUH1" s="2241"/>
      <c r="AUI1" s="2241"/>
      <c r="AUJ1" s="1544"/>
      <c r="AUK1" s="2203" t="s">
        <v>59</v>
      </c>
      <c r="AUL1" s="2203"/>
      <c r="AUM1" s="2203"/>
      <c r="AUN1" s="2203"/>
      <c r="AUO1" s="2203"/>
      <c r="AUP1" s="2203"/>
      <c r="AUR1" s="2203" t="s">
        <v>59</v>
      </c>
      <c r="AUS1" s="2203"/>
      <c r="AUT1" s="2203"/>
      <c r="AUU1" s="2203"/>
      <c r="AUV1" s="2203"/>
      <c r="AUW1" s="2203"/>
      <c r="AUY1" s="2203" t="s">
        <v>59</v>
      </c>
      <c r="AUZ1" s="2203"/>
      <c r="AVA1" s="2203"/>
      <c r="AVB1" s="2203"/>
      <c r="AVC1" s="2203"/>
      <c r="AVD1" s="2203"/>
      <c r="AVF1" s="2203" t="s">
        <v>59</v>
      </c>
      <c r="AVG1" s="2203"/>
      <c r="AVH1" s="2203"/>
      <c r="AVI1" s="2203"/>
      <c r="AVJ1" s="2203"/>
      <c r="AVK1" s="2203"/>
      <c r="AVM1" s="2203" t="s">
        <v>59</v>
      </c>
      <c r="AVN1" s="2203"/>
      <c r="AVO1" s="2203"/>
      <c r="AVP1" s="2203"/>
      <c r="AVQ1" s="2203"/>
      <c r="AVR1" s="2203"/>
      <c r="AVT1" s="2203" t="s">
        <v>59</v>
      </c>
      <c r="AVU1" s="2203"/>
      <c r="AVV1" s="2203"/>
      <c r="AVW1" s="2203"/>
      <c r="AVX1" s="2203"/>
      <c r="AVY1" s="2203"/>
      <c r="AWA1" s="2241" t="s">
        <v>59</v>
      </c>
      <c r="AWB1" s="2241"/>
      <c r="AWC1" s="2241"/>
      <c r="AWD1" s="2241"/>
      <c r="AWE1" s="2241"/>
      <c r="AWF1" s="2241"/>
      <c r="AWH1" s="2241" t="s">
        <v>59</v>
      </c>
      <c r="AWI1" s="2241"/>
      <c r="AWJ1" s="2241"/>
      <c r="AWK1" s="2241"/>
      <c r="AWL1" s="2241"/>
      <c r="AWM1" s="2241"/>
      <c r="AWO1" s="2241" t="s">
        <v>59</v>
      </c>
      <c r="AWP1" s="2241"/>
      <c r="AWQ1" s="2241"/>
      <c r="AWR1" s="2241"/>
      <c r="AWS1" s="2241"/>
      <c r="AWT1" s="2241"/>
      <c r="AWV1" s="2203" t="s">
        <v>59</v>
      </c>
      <c r="AWW1" s="2203"/>
      <c r="AWX1" s="2203"/>
      <c r="AWY1" s="2203"/>
      <c r="AWZ1" s="2203"/>
      <c r="AXA1" s="2203"/>
      <c r="AXC1" s="2241" t="s">
        <v>59</v>
      </c>
      <c r="AXD1" s="2241"/>
      <c r="AXE1" s="2241"/>
      <c r="AXF1" s="2241"/>
      <c r="AXG1" s="2241"/>
      <c r="AXH1" s="2241"/>
      <c r="AXJ1" s="2241" t="s">
        <v>59</v>
      </c>
      <c r="AXK1" s="2241"/>
      <c r="AXL1" s="2241"/>
      <c r="AXM1" s="2241"/>
      <c r="AXN1" s="2241"/>
      <c r="AXO1" s="2241"/>
      <c r="AXQ1" s="2241" t="s">
        <v>59</v>
      </c>
      <c r="AXR1" s="2241"/>
      <c r="AXS1" s="2241"/>
      <c r="AXT1" s="2241"/>
      <c r="AXU1" s="2241"/>
      <c r="AXV1" s="2241"/>
      <c r="AXX1" s="2203" t="s">
        <v>59</v>
      </c>
      <c r="AXY1" s="2203"/>
      <c r="AXZ1" s="2203"/>
      <c r="AYA1" s="2203"/>
      <c r="AYB1" s="2203"/>
      <c r="AYC1" s="2203"/>
      <c r="AYE1" s="2203" t="s">
        <v>59</v>
      </c>
      <c r="AYF1" s="2203"/>
      <c r="AYG1" s="2203"/>
      <c r="AYH1" s="2203"/>
      <c r="AYI1" s="2203"/>
      <c r="AYJ1" s="2203"/>
      <c r="AYL1" s="2203" t="s">
        <v>59</v>
      </c>
      <c r="AYM1" s="2203"/>
      <c r="AYN1" s="2203"/>
      <c r="AYO1" s="2203"/>
      <c r="AYP1" s="2203"/>
      <c r="AYQ1" s="2203"/>
      <c r="AYR1" s="1300">
        <f>AYK2</f>
        <v>187</v>
      </c>
      <c r="AYS1" s="2203" t="s">
        <v>59</v>
      </c>
      <c r="AYT1" s="2203"/>
      <c r="AYU1" s="2203"/>
      <c r="AYV1" s="2203"/>
      <c r="AYW1" s="2203"/>
      <c r="AYX1" s="2203"/>
      <c r="AYZ1" s="2241" t="s">
        <v>59</v>
      </c>
      <c r="AZA1" s="2241"/>
      <c r="AZB1" s="2241"/>
      <c r="AZC1" s="2241"/>
      <c r="AZD1" s="2241"/>
      <c r="AZE1" s="2241"/>
      <c r="AZG1" s="2241" t="s">
        <v>59</v>
      </c>
      <c r="AZH1" s="2241"/>
      <c r="AZI1" s="2241"/>
      <c r="AZJ1" s="2241"/>
      <c r="AZK1" s="2241"/>
      <c r="AZL1" s="2241"/>
      <c r="AZN1" s="2241" t="s">
        <v>59</v>
      </c>
      <c r="AZO1" s="2241"/>
      <c r="AZP1" s="2241"/>
      <c r="AZQ1" s="2241"/>
      <c r="AZR1" s="2241"/>
      <c r="AZS1" s="2241"/>
      <c r="AZU1" s="2203" t="str">
        <f>AYS1</f>
        <v>ESTADO DE CUENTA POR  CLIENTE</v>
      </c>
      <c r="AZV1" s="2203"/>
      <c r="AZW1" s="2203"/>
      <c r="AZX1" s="2203"/>
      <c r="AZY1" s="2203"/>
      <c r="AZZ1" s="2203"/>
      <c r="BAB1" s="2203" t="s">
        <v>59</v>
      </c>
      <c r="BAC1" s="2203"/>
      <c r="BAD1" s="2203"/>
      <c r="BAE1" s="2203"/>
      <c r="BAF1" s="2203"/>
      <c r="BAG1" s="2203"/>
      <c r="BAI1" s="2203" t="s">
        <v>59</v>
      </c>
      <c r="BAJ1" s="2203"/>
      <c r="BAK1" s="2203"/>
      <c r="BAL1" s="2203"/>
      <c r="BAM1" s="2203"/>
      <c r="BAN1" s="2203"/>
      <c r="BAP1" s="2241" t="s">
        <v>59</v>
      </c>
      <c r="BAQ1" s="2241"/>
      <c r="BAR1" s="2241"/>
      <c r="BAS1" s="2241"/>
      <c r="BAT1" s="2241"/>
      <c r="BAU1" s="2241"/>
      <c r="BAW1" s="2241" t="s">
        <v>59</v>
      </c>
      <c r="BAX1" s="2241"/>
      <c r="BAY1" s="2241"/>
      <c r="BAZ1" s="2241"/>
      <c r="BBA1" s="2241"/>
      <c r="BBB1" s="2241"/>
      <c r="BBD1" s="2241" t="s">
        <v>59</v>
      </c>
      <c r="BBE1" s="2241"/>
      <c r="BBF1" s="2241"/>
      <c r="BBG1" s="2241"/>
      <c r="BBH1" s="2241"/>
      <c r="BBI1" s="2241"/>
      <c r="BBK1" s="2203" t="s">
        <v>59</v>
      </c>
      <c r="BBL1" s="2203"/>
      <c r="BBM1" s="2203"/>
      <c r="BBN1" s="2203"/>
      <c r="BBO1" s="2203"/>
      <c r="BBP1" s="2203"/>
      <c r="BBR1" s="2203" t="s">
        <v>59</v>
      </c>
      <c r="BBS1" s="2203"/>
      <c r="BBT1" s="2203"/>
      <c r="BBU1" s="2203"/>
      <c r="BBV1" s="2203"/>
      <c r="BBW1" s="2203"/>
      <c r="BBY1" s="2241" t="s">
        <v>59</v>
      </c>
      <c r="BBZ1" s="2241"/>
      <c r="BCA1" s="2241"/>
      <c r="BCB1" s="2241"/>
      <c r="BCC1" s="2241"/>
      <c r="BCD1" s="2241"/>
      <c r="BCF1" s="2241" t="s">
        <v>59</v>
      </c>
      <c r="BCG1" s="2241"/>
      <c r="BCH1" s="2241"/>
      <c r="BCI1" s="2241"/>
      <c r="BCJ1" s="2241"/>
      <c r="BCK1" s="2241"/>
      <c r="BCM1" s="2203" t="s">
        <v>59</v>
      </c>
      <c r="BCN1" s="2203"/>
      <c r="BCO1" s="2203"/>
      <c r="BCP1" s="2203"/>
      <c r="BCQ1" s="2203"/>
      <c r="BCR1" s="2203"/>
      <c r="BCT1" s="2203" t="s">
        <v>59</v>
      </c>
      <c r="BCU1" s="2203"/>
      <c r="BCV1" s="2203"/>
      <c r="BCW1" s="2203"/>
      <c r="BCX1" s="2203"/>
      <c r="BCY1" s="2203"/>
      <c r="BDA1" s="2203" t="s">
        <v>59</v>
      </c>
      <c r="BDB1" s="2203"/>
      <c r="BDC1" s="2203"/>
      <c r="BDD1" s="2203"/>
      <c r="BDE1" s="2203"/>
      <c r="BDF1" s="2203"/>
      <c r="BDH1" s="2241" t="s">
        <v>59</v>
      </c>
      <c r="BDI1" s="2241"/>
      <c r="BDJ1" s="2241"/>
      <c r="BDK1" s="2241"/>
      <c r="BDL1" s="2241"/>
      <c r="BDM1" s="2241"/>
      <c r="BDO1" s="2203" t="s">
        <v>59</v>
      </c>
      <c r="BDP1" s="2203"/>
      <c r="BDQ1" s="2203"/>
      <c r="BDR1" s="2203"/>
      <c r="BDS1" s="2203"/>
      <c r="BDT1" s="2203"/>
      <c r="BDV1" s="2203" t="s">
        <v>59</v>
      </c>
      <c r="BDW1" s="2203"/>
      <c r="BDX1" s="2203"/>
      <c r="BDY1" s="2203"/>
      <c r="BDZ1" s="2203"/>
      <c r="BEA1" s="2203"/>
      <c r="BEC1" s="2203" t="s">
        <v>59</v>
      </c>
      <c r="BED1" s="2203"/>
      <c r="BEE1" s="2203"/>
      <c r="BEF1" s="2203"/>
      <c r="BEG1" s="2203"/>
      <c r="BEH1" s="2203"/>
      <c r="BEJ1" s="2241" t="s">
        <v>59</v>
      </c>
      <c r="BEK1" s="2241"/>
      <c r="BEL1" s="2241"/>
      <c r="BEM1" s="2241"/>
      <c r="BEN1" s="2241"/>
      <c r="BEO1" s="2241"/>
      <c r="BEQ1" s="2203" t="s">
        <v>59</v>
      </c>
      <c r="BER1" s="2203"/>
      <c r="BES1" s="2203"/>
      <c r="BET1" s="2203"/>
      <c r="BEU1" s="2203"/>
      <c r="BEV1" s="2203"/>
      <c r="BEX1" s="2203" t="s">
        <v>59</v>
      </c>
      <c r="BEY1" s="2203"/>
      <c r="BEZ1" s="2203"/>
      <c r="BFA1" s="2203"/>
      <c r="BFB1" s="2203"/>
      <c r="BFC1" s="2203"/>
      <c r="BFE1" s="2241" t="s">
        <v>59</v>
      </c>
      <c r="BFF1" s="2241"/>
      <c r="BFG1" s="2241"/>
      <c r="BFH1" s="2241"/>
      <c r="BFI1" s="2241"/>
      <c r="BFJ1" s="2241"/>
      <c r="BFL1" s="2203" t="s">
        <v>59</v>
      </c>
      <c r="BFM1" s="2203"/>
      <c r="BFN1" s="2203"/>
      <c r="BFO1" s="2203"/>
      <c r="BFP1" s="2203"/>
      <c r="BFQ1" s="2203"/>
      <c r="BFS1" s="2241" t="s">
        <v>59</v>
      </c>
      <c r="BFT1" s="2241"/>
      <c r="BFU1" s="2241"/>
      <c r="BFV1" s="2241"/>
      <c r="BFW1" s="2241"/>
      <c r="BFX1" s="2241"/>
      <c r="BFZ1" s="2203" t="s">
        <v>59</v>
      </c>
      <c r="BGA1" s="2203"/>
      <c r="BGB1" s="2203"/>
      <c r="BGC1" s="2203"/>
      <c r="BGD1" s="2203"/>
      <c r="BGE1" s="2203"/>
      <c r="BGG1" s="2203" t="s">
        <v>59</v>
      </c>
      <c r="BGH1" s="2203"/>
      <c r="BGI1" s="2203"/>
      <c r="BGJ1" s="2203"/>
      <c r="BGK1" s="2203"/>
      <c r="BGL1" s="2203"/>
      <c r="BGN1" s="2203" t="s">
        <v>59</v>
      </c>
      <c r="BGO1" s="2203"/>
      <c r="BGP1" s="2203"/>
      <c r="BGQ1" s="2203"/>
      <c r="BGR1" s="2203"/>
      <c r="BGS1" s="2203"/>
      <c r="BGU1" s="2241" t="s">
        <v>59</v>
      </c>
      <c r="BGV1" s="2241"/>
      <c r="BGW1" s="2241"/>
      <c r="BGX1" s="2241"/>
      <c r="BGY1" s="2241"/>
      <c r="BGZ1" s="2241"/>
      <c r="BHB1" s="2203" t="s">
        <v>59</v>
      </c>
      <c r="BHC1" s="2203"/>
      <c r="BHD1" s="2203"/>
      <c r="BHE1" s="2203"/>
      <c r="BHF1" s="2203"/>
      <c r="BHG1" s="2203"/>
    </row>
    <row r="2" spans="1:1568" ht="32.25" customHeight="1" thickBot="1" x14ac:dyDescent="0.6">
      <c r="A2" s="2204" t="s">
        <v>2388</v>
      </c>
      <c r="B2" s="2204"/>
      <c r="C2" s="2204"/>
      <c r="D2" s="2204"/>
      <c r="E2" s="2204"/>
      <c r="F2" s="2014"/>
      <c r="H2" s="2245" t="s">
        <v>2389</v>
      </c>
      <c r="I2" s="2245"/>
      <c r="J2" s="2245"/>
      <c r="K2" s="2245"/>
      <c r="L2" s="2245"/>
      <c r="M2" s="2015"/>
      <c r="O2" s="2245" t="s">
        <v>2390</v>
      </c>
      <c r="P2" s="2245"/>
      <c r="Q2" s="2245"/>
      <c r="R2" s="2245"/>
      <c r="S2" s="2245"/>
      <c r="T2" s="2015"/>
      <c r="V2" s="2245" t="str">
        <f>O2</f>
        <v>CENTRAL    MARZO          2 0 1 4</v>
      </c>
      <c r="W2" s="2245"/>
      <c r="X2" s="2245"/>
      <c r="Y2" s="2245"/>
      <c r="Z2" s="2245"/>
      <c r="AA2" s="2015"/>
      <c r="AC2" s="2245" t="str">
        <f>V2</f>
        <v>CENTRAL    MARZO          2 0 1 4</v>
      </c>
      <c r="AD2" s="2245"/>
      <c r="AE2" s="2245"/>
      <c r="AF2" s="2245"/>
      <c r="AG2" s="2245"/>
      <c r="AH2" s="2015"/>
      <c r="AJ2" s="2245" t="str">
        <f>H2</f>
        <v>CENTRAL    MARZO        2 0 1 4</v>
      </c>
      <c r="AK2" s="2245"/>
      <c r="AL2" s="2245"/>
      <c r="AM2" s="2245"/>
      <c r="AN2" s="2245"/>
      <c r="AO2" s="2015"/>
      <c r="AQ2" s="2245" t="str">
        <f>V2</f>
        <v>CENTRAL    MARZO          2 0 1 4</v>
      </c>
      <c r="AR2" s="2245"/>
      <c r="AS2" s="2245"/>
      <c r="AT2" s="2245"/>
      <c r="AU2" s="2245"/>
      <c r="AV2" s="2015"/>
      <c r="AX2" s="2204" t="str">
        <f>AQ2</f>
        <v>CENTRAL    MARZO          2 0 1 4</v>
      </c>
      <c r="AY2" s="2204"/>
      <c r="AZ2" s="2204"/>
      <c r="BA2" s="2204"/>
      <c r="BB2" s="2204"/>
      <c r="BC2" s="2014"/>
      <c r="BE2" s="2204" t="str">
        <f>AX2</f>
        <v>CENTRAL    MARZO          2 0 1 4</v>
      </c>
      <c r="BF2" s="2204"/>
      <c r="BG2" s="2204"/>
      <c r="BH2" s="2204"/>
      <c r="BI2" s="2204"/>
      <c r="BJ2" s="2014"/>
      <c r="BL2" s="2204" t="str">
        <f>BE2</f>
        <v>CENTRAL    MARZO          2 0 1 4</v>
      </c>
      <c r="BM2" s="2204"/>
      <c r="BN2" s="2204"/>
      <c r="BO2" s="2204"/>
      <c r="BP2" s="2204"/>
      <c r="BQ2" s="2014"/>
      <c r="BS2" s="2"/>
      <c r="BT2" s="2204" t="str">
        <f>AX2</f>
        <v>CENTRAL    MARZO          2 0 1 4</v>
      </c>
      <c r="BU2" s="2204"/>
      <c r="BV2" s="2204"/>
      <c r="BW2" s="2204"/>
      <c r="BX2" s="2204"/>
      <c r="BZ2" s="427"/>
      <c r="CA2" s="2204" t="str">
        <f>BT2</f>
        <v>CENTRAL    MARZO          2 0 1 4</v>
      </c>
      <c r="CB2" s="2204"/>
      <c r="CC2" s="2204"/>
      <c r="CD2" s="2204"/>
      <c r="CE2" s="2204"/>
      <c r="CF2" s="21">
        <f>BY1+1</f>
        <v>11</v>
      </c>
      <c r="CG2" s="2"/>
      <c r="CH2" s="2204" t="str">
        <f>CA2</f>
        <v>CENTRAL    MARZO          2 0 1 4</v>
      </c>
      <c r="CI2" s="2204"/>
      <c r="CJ2" s="2204"/>
      <c r="CK2" s="2204"/>
      <c r="CL2" s="2204"/>
      <c r="CM2" s="21">
        <f>CF1+1</f>
        <v>1</v>
      </c>
      <c r="CN2" s="427"/>
      <c r="CO2" s="2204" t="str">
        <f>CA2</f>
        <v>CENTRAL    MARZO          2 0 1 4</v>
      </c>
      <c r="CP2" s="2204"/>
      <c r="CQ2" s="2204"/>
      <c r="CR2" s="2204"/>
      <c r="CS2" s="2204"/>
      <c r="CT2" s="21">
        <f>CF2+1</f>
        <v>12</v>
      </c>
      <c r="CU2" s="427"/>
      <c r="CV2" s="2204" t="str">
        <f>CA2</f>
        <v>CENTRAL    MARZO          2 0 1 4</v>
      </c>
      <c r="CW2" s="2204"/>
      <c r="CX2" s="2204"/>
      <c r="CY2" s="2204"/>
      <c r="CZ2" s="2204"/>
      <c r="DA2" s="21">
        <f>CT2+1</f>
        <v>13</v>
      </c>
      <c r="DB2" s="2"/>
      <c r="DC2" s="2204" t="str">
        <f>CH2</f>
        <v>CENTRAL    MARZO          2 0 1 4</v>
      </c>
      <c r="DD2" s="2204"/>
      <c r="DE2" s="2204"/>
      <c r="DF2" s="2204"/>
      <c r="DG2" s="2204"/>
      <c r="DH2" s="21">
        <f>DA2+1</f>
        <v>14</v>
      </c>
      <c r="DI2" s="2"/>
      <c r="DJ2" s="2204" t="str">
        <f>CO2</f>
        <v>CENTRAL    MARZO          2 0 1 4</v>
      </c>
      <c r="DK2" s="2204"/>
      <c r="DL2" s="2204"/>
      <c r="DM2" s="2204"/>
      <c r="DN2" s="2204"/>
      <c r="DO2" s="21">
        <f>DH2+1</f>
        <v>15</v>
      </c>
      <c r="DP2" s="2"/>
      <c r="DQ2" s="2204" t="str">
        <f>CO2</f>
        <v>CENTRAL    MARZO          2 0 1 4</v>
      </c>
      <c r="DR2" s="2204"/>
      <c r="DS2" s="2204"/>
      <c r="DT2" s="2204"/>
      <c r="DU2" s="2204"/>
      <c r="DV2" s="21">
        <f>DO2+1</f>
        <v>16</v>
      </c>
      <c r="DW2" s="2"/>
      <c r="DX2" s="2204" t="str">
        <f>CV2</f>
        <v>CENTRAL    MARZO          2 0 1 4</v>
      </c>
      <c r="DY2" s="2204"/>
      <c r="DZ2" s="2204"/>
      <c r="EA2" s="2204"/>
      <c r="EB2" s="2204"/>
      <c r="EC2" s="21">
        <f>DV2+1</f>
        <v>17</v>
      </c>
      <c r="ED2" s="575"/>
      <c r="EE2" s="2263" t="str">
        <f>DC2</f>
        <v>CENTRAL    MARZO          2 0 1 4</v>
      </c>
      <c r="EF2" s="2263"/>
      <c r="EG2" s="2263"/>
      <c r="EH2" s="2263"/>
      <c r="EI2" s="2263"/>
      <c r="EJ2" s="591">
        <f>EC2+1</f>
        <v>18</v>
      </c>
      <c r="EK2" s="24"/>
      <c r="EL2" s="2245" t="str">
        <f>DC2</f>
        <v>CENTRAL    MARZO          2 0 1 4</v>
      </c>
      <c r="EM2" s="2245"/>
      <c r="EN2" s="2245"/>
      <c r="EO2" s="2245"/>
      <c r="EP2" s="2245"/>
      <c r="EQ2" s="21">
        <f>EJ2+1</f>
        <v>19</v>
      </c>
      <c r="ER2" s="24"/>
      <c r="ES2" s="2245" t="str">
        <f>DJ2</f>
        <v>CENTRAL    MARZO          2 0 1 4</v>
      </c>
      <c r="ET2" s="2245"/>
      <c r="EU2" s="2245"/>
      <c r="EV2" s="2245"/>
      <c r="EW2" s="2245"/>
      <c r="EX2" s="21">
        <f>EQ2+1</f>
        <v>20</v>
      </c>
      <c r="EY2" s="2"/>
      <c r="EZ2" s="2204" t="str">
        <f>DX2</f>
        <v>CENTRAL    MARZO          2 0 1 4</v>
      </c>
      <c r="FA2" s="2204"/>
      <c r="FB2" s="2204"/>
      <c r="FC2" s="2204"/>
      <c r="FD2" s="2204"/>
      <c r="FE2" s="21">
        <f>EX2+1</f>
        <v>21</v>
      </c>
      <c r="FG2" s="2204" t="str">
        <f>CV2</f>
        <v>CENTRAL    MARZO          2 0 1 4</v>
      </c>
      <c r="FH2" s="2204"/>
      <c r="FI2" s="2204"/>
      <c r="FJ2" s="2204"/>
      <c r="FK2" s="2204"/>
      <c r="FL2" s="592">
        <f>FE2+1</f>
        <v>22</v>
      </c>
      <c r="FM2" s="2"/>
      <c r="FN2" s="2204" t="str">
        <f>FG2</f>
        <v>CENTRAL    MARZO          2 0 1 4</v>
      </c>
      <c r="FO2" s="2204"/>
      <c r="FP2" s="2204"/>
      <c r="FQ2" s="2204"/>
      <c r="FR2" s="2204"/>
      <c r="FS2" s="96"/>
      <c r="FT2" s="24"/>
      <c r="FU2" s="2245" t="str">
        <f>FN2</f>
        <v>CENTRAL    MARZO          2 0 1 4</v>
      </c>
      <c r="FV2" s="2245"/>
      <c r="FW2" s="2245"/>
      <c r="FX2" s="2245"/>
      <c r="FY2" s="2245"/>
      <c r="FZ2" s="96"/>
      <c r="GA2" s="2"/>
      <c r="GB2" s="2204" t="str">
        <f>EZ2</f>
        <v>CENTRAL    MARZO          2 0 1 4</v>
      </c>
      <c r="GC2" s="2204"/>
      <c r="GD2" s="2204"/>
      <c r="GE2" s="2204"/>
      <c r="GF2" s="2204"/>
      <c r="GH2" s="24"/>
      <c r="GI2" s="2245" t="str">
        <f>EZ2</f>
        <v>CENTRAL    MARZO          2 0 1 4</v>
      </c>
      <c r="GJ2" s="2245"/>
      <c r="GK2" s="2245"/>
      <c r="GL2" s="2245"/>
      <c r="GM2" s="2245"/>
      <c r="GO2" s="24"/>
      <c r="GP2" s="2245" t="str">
        <f>FG2</f>
        <v>CENTRAL    MARZO          2 0 1 4</v>
      </c>
      <c r="GQ2" s="2245"/>
      <c r="GR2" s="2245"/>
      <c r="GS2" s="2245"/>
      <c r="GT2" s="2245"/>
      <c r="GV2" s="2"/>
      <c r="GW2" s="2204" t="str">
        <f>FN2</f>
        <v>CENTRAL    MARZO          2 0 1 4</v>
      </c>
      <c r="GX2" s="2204"/>
      <c r="GY2" s="2204"/>
      <c r="GZ2" s="2204"/>
      <c r="HA2" s="2204"/>
      <c r="HC2" s="24"/>
      <c r="HD2" s="2245" t="str">
        <f>GB2</f>
        <v>CENTRAL    MARZO          2 0 1 4</v>
      </c>
      <c r="HE2" s="2245"/>
      <c r="HF2" s="2245"/>
      <c r="HG2" s="2245"/>
      <c r="HH2" s="2245"/>
      <c r="HJ2" s="2"/>
      <c r="HK2" s="2204" t="str">
        <f>GP2</f>
        <v>CENTRAL    MARZO          2 0 1 4</v>
      </c>
      <c r="HL2" s="2204"/>
      <c r="HM2" s="2204"/>
      <c r="HN2" s="2204"/>
      <c r="HO2" s="2204"/>
      <c r="HQ2" s="2"/>
      <c r="HR2" s="2204" t="str">
        <f>FN2</f>
        <v>CENTRAL    MARZO          2 0 1 4</v>
      </c>
      <c r="HS2" s="2204"/>
      <c r="HT2" s="2204"/>
      <c r="HU2" s="2204"/>
      <c r="HV2" s="2204"/>
      <c r="HX2" s="2"/>
      <c r="HY2" s="2204" t="str">
        <f>GP2</f>
        <v>CENTRAL    MARZO          2 0 1 4</v>
      </c>
      <c r="HZ2" s="2204"/>
      <c r="IA2" s="2204"/>
      <c r="IB2" s="2204"/>
      <c r="IC2" s="2204"/>
      <c r="ID2" s="21">
        <f>HW1+1</f>
        <v>32</v>
      </c>
      <c r="IE2" s="2"/>
      <c r="IF2" s="2204" t="str">
        <f>HY2</f>
        <v>CENTRAL    MARZO          2 0 1 4</v>
      </c>
      <c r="IG2" s="2204"/>
      <c r="IH2" s="2204"/>
      <c r="II2" s="2204"/>
      <c r="IJ2" s="2204"/>
      <c r="IK2" s="21">
        <f>ID2+1</f>
        <v>33</v>
      </c>
      <c r="IL2" s="2"/>
      <c r="IM2" s="2204" t="str">
        <f>IF2</f>
        <v>CENTRAL    MARZO          2 0 1 4</v>
      </c>
      <c r="IN2" s="2204"/>
      <c r="IO2" s="2204"/>
      <c r="IP2" s="2204"/>
      <c r="IQ2" s="2204"/>
      <c r="IR2" s="21">
        <f>IK2+1</f>
        <v>34</v>
      </c>
      <c r="IS2" s="2"/>
      <c r="IT2" s="2204" t="str">
        <f>IF2</f>
        <v>CENTRAL    MARZO          2 0 1 4</v>
      </c>
      <c r="IU2" s="2204"/>
      <c r="IV2" s="2204"/>
      <c r="IW2" s="2204"/>
      <c r="IX2" s="2204"/>
      <c r="IY2" s="21">
        <f>IR2+1</f>
        <v>35</v>
      </c>
      <c r="IZ2" s="24"/>
      <c r="JA2" s="2245" t="str">
        <f>IM2</f>
        <v>CENTRAL    MARZO          2 0 1 4</v>
      </c>
      <c r="JB2" s="2245"/>
      <c r="JC2" s="2245"/>
      <c r="JD2" s="2245"/>
      <c r="JE2" s="2245"/>
      <c r="JF2" s="21">
        <f>IY2+1</f>
        <v>36</v>
      </c>
      <c r="JG2" s="24"/>
      <c r="JH2" s="2245" t="str">
        <f>IM2</f>
        <v>CENTRAL    MARZO          2 0 1 4</v>
      </c>
      <c r="JI2" s="2245"/>
      <c r="JJ2" s="2245"/>
      <c r="JK2" s="2245"/>
      <c r="JL2" s="2245"/>
      <c r="JM2" s="21">
        <f>JF2+1</f>
        <v>37</v>
      </c>
      <c r="JN2" s="2204" t="str">
        <f>IF2</f>
        <v>CENTRAL    MARZO          2 0 1 4</v>
      </c>
      <c r="JO2" s="2204"/>
      <c r="JP2" s="2204"/>
      <c r="JQ2" s="2204"/>
      <c r="JR2" s="2204"/>
      <c r="JS2" s="2204"/>
      <c r="JT2" s="21">
        <f>JM2+1</f>
        <v>38</v>
      </c>
      <c r="JU2" s="2245" t="str">
        <f>IM2</f>
        <v>CENTRAL    MARZO          2 0 1 4</v>
      </c>
      <c r="JV2" s="2245"/>
      <c r="JW2" s="2245"/>
      <c r="JX2" s="2245"/>
      <c r="JY2" s="2245"/>
      <c r="JZ2" s="2245"/>
      <c r="KA2" s="21">
        <f>JT2+1</f>
        <v>39</v>
      </c>
      <c r="KB2" s="2204" t="str">
        <f>IM2</f>
        <v>CENTRAL    MARZO          2 0 1 4</v>
      </c>
      <c r="KC2" s="2204"/>
      <c r="KD2" s="2204"/>
      <c r="KE2" s="2204"/>
      <c r="KF2" s="2204"/>
      <c r="KG2" s="2204"/>
      <c r="KH2" s="21">
        <f>KA2+1</f>
        <v>40</v>
      </c>
      <c r="KI2" s="2245" t="str">
        <f>IT2</f>
        <v>CENTRAL    MARZO          2 0 1 4</v>
      </c>
      <c r="KJ2" s="2245"/>
      <c r="KK2" s="2245"/>
      <c r="KL2" s="2245"/>
      <c r="KM2" s="2245"/>
      <c r="KN2" s="2245"/>
      <c r="KO2" s="21">
        <f>KH2+1</f>
        <v>41</v>
      </c>
      <c r="KP2" s="2245" t="str">
        <f>IT2</f>
        <v>CENTRAL    MARZO          2 0 1 4</v>
      </c>
      <c r="KQ2" s="2245"/>
      <c r="KR2" s="2245"/>
      <c r="KS2" s="2245"/>
      <c r="KT2" s="2245"/>
      <c r="KU2" s="2245"/>
      <c r="KV2" s="21">
        <f>KO2+1</f>
        <v>42</v>
      </c>
      <c r="KW2" s="2204" t="str">
        <f>IT2</f>
        <v>CENTRAL    MARZO          2 0 1 4</v>
      </c>
      <c r="KX2" s="2204"/>
      <c r="KY2" s="2204"/>
      <c r="KZ2" s="2204"/>
      <c r="LA2" s="2204"/>
      <c r="LB2" s="2204"/>
      <c r="LC2" s="21">
        <f>KV2+1</f>
        <v>43</v>
      </c>
      <c r="LD2" s="2204" t="str">
        <f>IM2</f>
        <v>CENTRAL    MARZO          2 0 1 4</v>
      </c>
      <c r="LE2" s="2204"/>
      <c r="LF2" s="2204"/>
      <c r="LG2" s="2204"/>
      <c r="LH2" s="2204"/>
      <c r="LI2" s="2204"/>
      <c r="LJ2" s="21">
        <f>LC2+1</f>
        <v>44</v>
      </c>
      <c r="LK2" s="2245" t="str">
        <f>IT2</f>
        <v>CENTRAL    MARZO          2 0 1 4</v>
      </c>
      <c r="LL2" s="2245"/>
      <c r="LM2" s="2245"/>
      <c r="LN2" s="2245"/>
      <c r="LO2" s="2245"/>
      <c r="LP2" s="2245"/>
      <c r="LQ2" s="21">
        <f>LJ2+1</f>
        <v>45</v>
      </c>
      <c r="LR2" s="2245" t="str">
        <f>IT2</f>
        <v>CENTRAL    MARZO          2 0 1 4</v>
      </c>
      <c r="LS2" s="2245"/>
      <c r="LT2" s="2245"/>
      <c r="LU2" s="2245"/>
      <c r="LV2" s="2245"/>
      <c r="LW2" s="2245"/>
      <c r="LX2" s="21">
        <f>LQ2+1</f>
        <v>46</v>
      </c>
      <c r="LY2" s="2204" t="str">
        <f>IM2</f>
        <v>CENTRAL    MARZO          2 0 1 4</v>
      </c>
      <c r="LZ2" s="2204"/>
      <c r="MA2" s="2204"/>
      <c r="MB2" s="2204"/>
      <c r="MC2" s="2204"/>
      <c r="MD2" s="2204"/>
      <c r="ME2" s="21">
        <f>LX2+1</f>
        <v>47</v>
      </c>
      <c r="MF2" s="2245" t="str">
        <f>IM2</f>
        <v>CENTRAL    MARZO          2 0 1 4</v>
      </c>
      <c r="MG2" s="2245"/>
      <c r="MH2" s="2245"/>
      <c r="MI2" s="2245"/>
      <c r="MJ2" s="2245"/>
      <c r="MK2" s="2245"/>
      <c r="ML2" s="21">
        <f>ME2+1</f>
        <v>48</v>
      </c>
      <c r="MM2" s="2245" t="str">
        <f>IT2</f>
        <v>CENTRAL    MARZO          2 0 1 4</v>
      </c>
      <c r="MN2" s="2245"/>
      <c r="MO2" s="2245"/>
      <c r="MP2" s="2245"/>
      <c r="MQ2" s="2245"/>
      <c r="MR2" s="2245"/>
      <c r="MS2" s="21">
        <f>ML2+1</f>
        <v>49</v>
      </c>
      <c r="MT2" s="2245" t="str">
        <f>IT2</f>
        <v>CENTRAL    MARZO          2 0 1 4</v>
      </c>
      <c r="MU2" s="2245"/>
      <c r="MV2" s="2245"/>
      <c r="MW2" s="2245"/>
      <c r="MX2" s="2245"/>
      <c r="MY2" s="2245"/>
      <c r="MZ2" s="21">
        <f>MS2+1</f>
        <v>50</v>
      </c>
      <c r="NA2" s="2204" t="str">
        <f>JA2</f>
        <v>CENTRAL    MARZO          2 0 1 4</v>
      </c>
      <c r="NB2" s="2204"/>
      <c r="NC2" s="2204"/>
      <c r="ND2" s="2204"/>
      <c r="NE2" s="2204"/>
      <c r="NF2" s="2204"/>
      <c r="NG2" s="21">
        <f>MZ2+1</f>
        <v>51</v>
      </c>
      <c r="NH2" s="2204" t="str">
        <f>MT2</f>
        <v>CENTRAL    MARZO          2 0 1 4</v>
      </c>
      <c r="NI2" s="2204"/>
      <c r="NJ2" s="2204"/>
      <c r="NK2" s="2204"/>
      <c r="NL2" s="2204"/>
      <c r="NM2" s="2204"/>
      <c r="NN2" s="21">
        <f>NG2+1</f>
        <v>52</v>
      </c>
      <c r="NO2" s="2204" t="str">
        <f>IM2</f>
        <v>CENTRAL    MARZO          2 0 1 4</v>
      </c>
      <c r="NP2" s="2204"/>
      <c r="NQ2" s="2204"/>
      <c r="NR2" s="2204"/>
      <c r="NS2" s="2204"/>
      <c r="NT2" s="2204"/>
      <c r="NU2" s="21">
        <f>NN2+1</f>
        <v>53</v>
      </c>
      <c r="NV2" s="2245" t="str">
        <f>HY2</f>
        <v>CENTRAL    MARZO          2 0 1 4</v>
      </c>
      <c r="NW2" s="2245"/>
      <c r="NX2" s="2245"/>
      <c r="NY2" s="2245"/>
      <c r="NZ2" s="2245"/>
      <c r="OA2" s="2245"/>
      <c r="OB2" s="21">
        <f>NU2+1</f>
        <v>54</v>
      </c>
      <c r="OC2" s="2204" t="str">
        <f>IF2</f>
        <v>CENTRAL    MARZO          2 0 1 4</v>
      </c>
      <c r="OD2" s="2204"/>
      <c r="OE2" s="2204"/>
      <c r="OF2" s="2204"/>
      <c r="OG2" s="2204"/>
      <c r="OH2" s="2204"/>
      <c r="OI2" s="21">
        <f>OB2+1</f>
        <v>55</v>
      </c>
      <c r="OJ2" s="2245" t="str">
        <f>IM2</f>
        <v>CENTRAL    MARZO          2 0 1 4</v>
      </c>
      <c r="OK2" s="2245"/>
      <c r="OL2" s="2245"/>
      <c r="OM2" s="2245"/>
      <c r="ON2" s="2245"/>
      <c r="OO2" s="2245"/>
      <c r="OP2" s="21">
        <f>OI2+1</f>
        <v>56</v>
      </c>
      <c r="OQ2" s="2204" t="str">
        <f>IM2</f>
        <v>CENTRAL    MARZO          2 0 1 4</v>
      </c>
      <c r="OR2" s="2204"/>
      <c r="OS2" s="2204"/>
      <c r="OT2" s="2204"/>
      <c r="OU2" s="2204"/>
      <c r="OV2" s="2204"/>
      <c r="OW2" s="21">
        <f>OP2+1</f>
        <v>57</v>
      </c>
      <c r="OX2" s="2204" t="str">
        <f>JN2</f>
        <v>CENTRAL    MARZO          2 0 1 4</v>
      </c>
      <c r="OY2" s="2204"/>
      <c r="OZ2" s="2204"/>
      <c r="PA2" s="2204"/>
      <c r="PB2" s="2204"/>
      <c r="PC2" s="2204"/>
      <c r="PD2" s="21">
        <f>OW2+1</f>
        <v>58</v>
      </c>
      <c r="PE2" s="2204" t="str">
        <f>KB2</f>
        <v>CENTRAL    MARZO          2 0 1 4</v>
      </c>
      <c r="PF2" s="2204"/>
      <c r="PG2" s="2204"/>
      <c r="PH2" s="2204"/>
      <c r="PI2" s="2204"/>
      <c r="PJ2" s="2204"/>
      <c r="PK2" s="21">
        <f>PD2+1</f>
        <v>59</v>
      </c>
      <c r="PL2" s="2204" t="str">
        <f>KW2</f>
        <v>CENTRAL    MARZO          2 0 1 4</v>
      </c>
      <c r="PM2" s="2204"/>
      <c r="PN2" s="2204"/>
      <c r="PO2" s="2204"/>
      <c r="PP2" s="2204"/>
      <c r="PQ2" s="2204"/>
      <c r="PR2" s="21">
        <f>PK2+1</f>
        <v>60</v>
      </c>
      <c r="PS2" s="2204" t="str">
        <f>OJ2</f>
        <v>CENTRAL    MARZO          2 0 1 4</v>
      </c>
      <c r="PT2" s="2204"/>
      <c r="PU2" s="2204"/>
      <c r="PV2" s="2204"/>
      <c r="PW2" s="2204"/>
      <c r="PX2" s="2204"/>
      <c r="PY2" s="21">
        <f>PR2+1</f>
        <v>61</v>
      </c>
      <c r="PZ2" s="2204" t="str">
        <f>OQ2</f>
        <v>CENTRAL    MARZO          2 0 1 4</v>
      </c>
      <c r="QA2" s="2204"/>
      <c r="QB2" s="2204"/>
      <c r="QC2" s="2204"/>
      <c r="QD2" s="2204"/>
      <c r="QE2" s="2204"/>
      <c r="QF2" s="21">
        <f>PY2+1</f>
        <v>62</v>
      </c>
      <c r="QG2" s="2204" t="str">
        <f>OQ2</f>
        <v>CENTRAL    MARZO          2 0 1 4</v>
      </c>
      <c r="QH2" s="2204"/>
      <c r="QI2" s="2204"/>
      <c r="QJ2" s="2204"/>
      <c r="QK2" s="2204"/>
      <c r="QL2" s="2204"/>
      <c r="QM2" s="21">
        <f>QF2+1</f>
        <v>63</v>
      </c>
      <c r="QN2" s="2245" t="str">
        <f>OX2</f>
        <v>CENTRAL    MARZO          2 0 1 4</v>
      </c>
      <c r="QO2" s="2245"/>
      <c r="QP2" s="2245"/>
      <c r="QQ2" s="2245"/>
      <c r="QR2" s="2245"/>
      <c r="QS2" s="2245"/>
      <c r="QT2" s="21">
        <f>QM2+1</f>
        <v>64</v>
      </c>
      <c r="QU2" s="2204" t="str">
        <f>OQ2</f>
        <v>CENTRAL    MARZO          2 0 1 4</v>
      </c>
      <c r="QV2" s="2204"/>
      <c r="QW2" s="2204"/>
      <c r="QX2" s="2204"/>
      <c r="QY2" s="2204"/>
      <c r="QZ2" s="2204"/>
      <c r="RA2" s="21">
        <f>QT2+1</f>
        <v>65</v>
      </c>
      <c r="RB2" s="2245" t="str">
        <f>OJ2</f>
        <v>CENTRAL    MARZO          2 0 1 4</v>
      </c>
      <c r="RC2" s="2245"/>
      <c r="RD2" s="2245"/>
      <c r="RE2" s="2245"/>
      <c r="RF2" s="2245"/>
      <c r="RG2" s="2245"/>
      <c r="RH2" s="21">
        <f>RA2+1</f>
        <v>66</v>
      </c>
      <c r="RI2" s="2245" t="str">
        <f>OQ2</f>
        <v>CENTRAL    MARZO          2 0 1 4</v>
      </c>
      <c r="RJ2" s="2245"/>
      <c r="RK2" s="2245"/>
      <c r="RL2" s="2245"/>
      <c r="RM2" s="2245"/>
      <c r="RN2" s="2245"/>
      <c r="RO2" s="21">
        <f>RH2+1</f>
        <v>67</v>
      </c>
      <c r="RP2" s="2245" t="str">
        <f>OX2</f>
        <v>CENTRAL    MARZO          2 0 1 4</v>
      </c>
      <c r="RQ2" s="2245"/>
      <c r="RR2" s="2245"/>
      <c r="RS2" s="2245"/>
      <c r="RT2" s="2245"/>
      <c r="RU2" s="2245"/>
      <c r="RV2" s="21">
        <f>RO2+1</f>
        <v>68</v>
      </c>
      <c r="RW2" s="2204" t="str">
        <f>PE2</f>
        <v>CENTRAL    MARZO          2 0 1 4</v>
      </c>
      <c r="RX2" s="2204"/>
      <c r="RY2" s="2204"/>
      <c r="RZ2" s="2204"/>
      <c r="SA2" s="2204"/>
      <c r="SB2" s="2204"/>
      <c r="SC2" s="21">
        <f>RV2+1</f>
        <v>69</v>
      </c>
      <c r="SD2" s="2204" t="str">
        <f>OX2</f>
        <v>CENTRAL    MARZO          2 0 1 4</v>
      </c>
      <c r="SE2" s="2204"/>
      <c r="SF2" s="2204"/>
      <c r="SG2" s="2204"/>
      <c r="SH2" s="2204"/>
      <c r="SI2" s="2204"/>
      <c r="SJ2" s="21">
        <f>SC2+1</f>
        <v>70</v>
      </c>
      <c r="SK2" s="2204" t="str">
        <f>PZ2</f>
        <v>CENTRAL    MARZO          2 0 1 4</v>
      </c>
      <c r="SL2" s="2204"/>
      <c r="SM2" s="2204"/>
      <c r="SN2" s="2204"/>
      <c r="SO2" s="2204"/>
      <c r="SP2" s="2204"/>
      <c r="SQ2" s="21">
        <f>SJ2+1</f>
        <v>71</v>
      </c>
      <c r="SR2" s="2245" t="str">
        <f>QG2</f>
        <v>CENTRAL    MARZO          2 0 1 4</v>
      </c>
      <c r="SS2" s="2245"/>
      <c r="ST2" s="2245"/>
      <c r="SU2" s="2245"/>
      <c r="SV2" s="2245"/>
      <c r="SW2" s="2245"/>
      <c r="SX2" s="21">
        <f>SQ2+1</f>
        <v>72</v>
      </c>
      <c r="SY2" s="2204" t="str">
        <f>RP2</f>
        <v>CENTRAL    MARZO          2 0 1 4</v>
      </c>
      <c r="SZ2" s="2204"/>
      <c r="TA2" s="2204"/>
      <c r="TB2" s="2204"/>
      <c r="TC2" s="2204"/>
      <c r="TD2" s="2204"/>
      <c r="TE2" s="21">
        <f>SX2+1</f>
        <v>73</v>
      </c>
      <c r="TF2" s="2204" t="str">
        <f>RW2</f>
        <v>CENTRAL    MARZO          2 0 1 4</v>
      </c>
      <c r="TG2" s="2204"/>
      <c r="TH2" s="2204"/>
      <c r="TI2" s="2204"/>
      <c r="TJ2" s="2204"/>
      <c r="TK2" s="2204"/>
      <c r="TL2" s="21">
        <f>TE2+1</f>
        <v>74</v>
      </c>
      <c r="TM2" s="2204" t="str">
        <f>PZ2</f>
        <v>CENTRAL    MARZO          2 0 1 4</v>
      </c>
      <c r="TN2" s="2204"/>
      <c r="TO2" s="2204"/>
      <c r="TP2" s="2204"/>
      <c r="TQ2" s="2204"/>
      <c r="TR2" s="2204"/>
      <c r="TS2" s="21">
        <f>TL2+1</f>
        <v>75</v>
      </c>
      <c r="TT2" s="2204" t="str">
        <f>RW2</f>
        <v>CENTRAL    MARZO          2 0 1 4</v>
      </c>
      <c r="TU2" s="2204"/>
      <c r="TV2" s="2204"/>
      <c r="TW2" s="2204"/>
      <c r="TX2" s="2204"/>
      <c r="TY2" s="2204"/>
      <c r="TZ2" s="21">
        <f>TS2+1</f>
        <v>76</v>
      </c>
      <c r="UA2" s="2204" t="str">
        <f>SD2</f>
        <v>CENTRAL    MARZO          2 0 1 4</v>
      </c>
      <c r="UB2" s="2204"/>
      <c r="UC2" s="2204"/>
      <c r="UD2" s="2204"/>
      <c r="UE2" s="2204"/>
      <c r="UF2" s="2204"/>
      <c r="UG2" s="21">
        <f>TZ2+1</f>
        <v>77</v>
      </c>
      <c r="UH2" s="2245" t="str">
        <f>SK2</f>
        <v>CENTRAL    MARZO          2 0 1 4</v>
      </c>
      <c r="UI2" s="2245"/>
      <c r="UJ2" s="2245"/>
      <c r="UK2" s="2245"/>
      <c r="UL2" s="2245"/>
      <c r="UM2" s="2245"/>
      <c r="UN2" s="21">
        <f>UG2+1</f>
        <v>78</v>
      </c>
      <c r="UO2" s="2204" t="str">
        <f>SD2</f>
        <v>CENTRAL    MARZO          2 0 1 4</v>
      </c>
      <c r="UP2" s="2204"/>
      <c r="UQ2" s="2204"/>
      <c r="UR2" s="2204"/>
      <c r="US2" s="2204"/>
      <c r="UT2" s="2204"/>
      <c r="UU2" s="21">
        <f>UN2+1</f>
        <v>79</v>
      </c>
      <c r="UV2" s="2204" t="str">
        <f>UA2</f>
        <v>CENTRAL    MARZO          2 0 1 4</v>
      </c>
      <c r="UW2" s="2204"/>
      <c r="UX2" s="2204"/>
      <c r="UY2" s="2204"/>
      <c r="UZ2" s="2204"/>
      <c r="VA2" s="2204"/>
      <c r="VB2" s="21">
        <f>UU2+1</f>
        <v>80</v>
      </c>
      <c r="VC2" s="2245" t="str">
        <f>UO2</f>
        <v>CENTRAL    MARZO          2 0 1 4</v>
      </c>
      <c r="VD2" s="2245"/>
      <c r="VE2" s="2245"/>
      <c r="VF2" s="2245"/>
      <c r="VG2" s="2245"/>
      <c r="VH2" s="2245"/>
      <c r="VI2" s="21">
        <f>VB2+1</f>
        <v>81</v>
      </c>
      <c r="VJ2" s="2204" t="str">
        <f>VC2</f>
        <v>CENTRAL    MARZO          2 0 1 4</v>
      </c>
      <c r="VK2" s="2204"/>
      <c r="VL2" s="2204"/>
      <c r="VM2" s="2204"/>
      <c r="VN2" s="2204"/>
      <c r="VO2" s="2204"/>
      <c r="VP2" s="21">
        <f>VI2+1</f>
        <v>82</v>
      </c>
      <c r="VQ2" s="2245" t="str">
        <f>VJ2</f>
        <v>CENTRAL    MARZO          2 0 1 4</v>
      </c>
      <c r="VR2" s="2245"/>
      <c r="VS2" s="2245"/>
      <c r="VT2" s="2245"/>
      <c r="VU2" s="2245"/>
      <c r="VV2" s="2245"/>
      <c r="VW2" s="21">
        <f>VP2+1</f>
        <v>83</v>
      </c>
      <c r="VX2" s="2204" t="str">
        <f>VC2</f>
        <v>CENTRAL    MARZO          2 0 1 4</v>
      </c>
      <c r="VY2" s="2204"/>
      <c r="VZ2" s="2204"/>
      <c r="WA2" s="2204"/>
      <c r="WB2" s="2204"/>
      <c r="WC2" s="2204"/>
      <c r="WD2" s="21">
        <f>VW2+1</f>
        <v>84</v>
      </c>
      <c r="WE2" s="2204" t="str">
        <f>VQ2</f>
        <v>CENTRAL    MARZO          2 0 1 4</v>
      </c>
      <c r="WF2" s="2204"/>
      <c r="WG2" s="2204"/>
      <c r="WH2" s="2204"/>
      <c r="WI2" s="2204"/>
      <c r="WJ2" s="2204"/>
      <c r="WK2" s="21">
        <f>WD2+1</f>
        <v>85</v>
      </c>
      <c r="WL2" s="2245" t="str">
        <f>VQ2</f>
        <v>CENTRAL    MARZO          2 0 1 4</v>
      </c>
      <c r="WM2" s="2245"/>
      <c r="WN2" s="2245"/>
      <c r="WO2" s="2245"/>
      <c r="WP2" s="2245"/>
      <c r="WQ2" s="2245"/>
      <c r="WR2" s="21">
        <f>WK2+1</f>
        <v>86</v>
      </c>
      <c r="WS2" s="2245" t="str">
        <f>VX2</f>
        <v>CENTRAL    MARZO          2 0 1 4</v>
      </c>
      <c r="WT2" s="2245"/>
      <c r="WU2" s="2245"/>
      <c r="WV2" s="2245"/>
      <c r="WW2" s="2245"/>
      <c r="WX2" s="2245"/>
      <c r="WY2" s="21">
        <f>WR2+1</f>
        <v>87</v>
      </c>
      <c r="WZ2" s="2245" t="str">
        <f>VQ2</f>
        <v>CENTRAL    MARZO          2 0 1 4</v>
      </c>
      <c r="XA2" s="2245"/>
      <c r="XB2" s="2245"/>
      <c r="XC2" s="2245"/>
      <c r="XD2" s="2245"/>
      <c r="XE2" s="2245"/>
      <c r="XF2" s="21">
        <f>WY2+1</f>
        <v>88</v>
      </c>
      <c r="XG2" s="2245" t="str">
        <f>VX2</f>
        <v>CENTRAL    MARZO          2 0 1 4</v>
      </c>
      <c r="XH2" s="2245"/>
      <c r="XI2" s="2245"/>
      <c r="XJ2" s="2245"/>
      <c r="XK2" s="2245"/>
      <c r="XL2" s="2245"/>
      <c r="XM2" s="21">
        <f>XF2+1</f>
        <v>89</v>
      </c>
      <c r="XN2" s="2204" t="str">
        <f>VC2</f>
        <v>CENTRAL    MARZO          2 0 1 4</v>
      </c>
      <c r="XO2" s="2204"/>
      <c r="XP2" s="2204"/>
      <c r="XQ2" s="2204"/>
      <c r="XR2" s="2204"/>
      <c r="XS2" s="2204"/>
      <c r="XT2" s="21">
        <f>XM2+1</f>
        <v>90</v>
      </c>
      <c r="XU2" s="2245" t="str">
        <f>VC2</f>
        <v>CENTRAL    MARZO          2 0 1 4</v>
      </c>
      <c r="XV2" s="2245"/>
      <c r="XW2" s="2245"/>
      <c r="XX2" s="2245"/>
      <c r="XY2" s="2245"/>
      <c r="XZ2" s="2245"/>
      <c r="YA2" s="21">
        <f>XT2+1</f>
        <v>91</v>
      </c>
      <c r="YB2" s="2204" t="str">
        <f>VJ2</f>
        <v>CENTRAL    MARZO          2 0 1 4</v>
      </c>
      <c r="YC2" s="2204"/>
      <c r="YD2" s="2204"/>
      <c r="YE2" s="2204"/>
      <c r="YF2" s="2204"/>
      <c r="YG2" s="2204"/>
      <c r="YH2" s="21">
        <f>YA2+1</f>
        <v>92</v>
      </c>
      <c r="YI2" s="2204" t="str">
        <f>XN2</f>
        <v>CENTRAL    MARZO          2 0 1 4</v>
      </c>
      <c r="YJ2" s="2204"/>
      <c r="YK2" s="2204"/>
      <c r="YL2" s="2204"/>
      <c r="YM2" s="2204"/>
      <c r="YN2" s="2204"/>
      <c r="YO2" s="21">
        <f>YH2+1</f>
        <v>93</v>
      </c>
      <c r="YP2" s="2204" t="str">
        <f>XN2</f>
        <v>CENTRAL    MARZO          2 0 1 4</v>
      </c>
      <c r="YQ2" s="2204"/>
      <c r="YR2" s="2204"/>
      <c r="YS2" s="2204"/>
      <c r="YT2" s="2204"/>
      <c r="YU2" s="2204"/>
      <c r="YV2" s="21">
        <f>YO2+1</f>
        <v>94</v>
      </c>
      <c r="YW2" s="2245" t="str">
        <f>YB2</f>
        <v>CENTRAL    MARZO          2 0 1 4</v>
      </c>
      <c r="YX2" s="2245"/>
      <c r="YY2" s="2245"/>
      <c r="YZ2" s="2245"/>
      <c r="ZA2" s="2245"/>
      <c r="ZB2" s="2245"/>
      <c r="ZC2" s="21">
        <f>YV2+1</f>
        <v>95</v>
      </c>
      <c r="ZD2" s="2245" t="str">
        <f>YI2</f>
        <v>CENTRAL    MARZO          2 0 1 4</v>
      </c>
      <c r="ZE2" s="2245"/>
      <c r="ZF2" s="2245"/>
      <c r="ZG2" s="2245"/>
      <c r="ZH2" s="2245"/>
      <c r="ZI2" s="2245"/>
      <c r="ZJ2" s="21">
        <f>ZC2+1</f>
        <v>96</v>
      </c>
      <c r="ZK2" s="2204" t="str">
        <f>YB2</f>
        <v>CENTRAL    MARZO          2 0 1 4</v>
      </c>
      <c r="ZL2" s="2204"/>
      <c r="ZM2" s="2204"/>
      <c r="ZN2" s="2204"/>
      <c r="ZO2" s="2204"/>
      <c r="ZP2" s="2204"/>
      <c r="ZQ2" s="21">
        <f>ZJ2+1</f>
        <v>97</v>
      </c>
      <c r="ZR2" s="2245" t="str">
        <f>YI2</f>
        <v>CENTRAL    MARZO          2 0 1 4</v>
      </c>
      <c r="ZS2" s="2245"/>
      <c r="ZT2" s="2245"/>
      <c r="ZU2" s="2245"/>
      <c r="ZV2" s="2245"/>
      <c r="ZW2" s="2245"/>
      <c r="ZX2" s="21">
        <f>ZQ2+1</f>
        <v>98</v>
      </c>
      <c r="ZY2" s="2204" t="str">
        <f>ZR2</f>
        <v>CENTRAL    MARZO          2 0 1 4</v>
      </c>
      <c r="ZZ2" s="2204"/>
      <c r="AAA2" s="2204"/>
      <c r="AAB2" s="2204"/>
      <c r="AAC2" s="2204"/>
      <c r="AAD2" s="2204"/>
      <c r="AAE2" s="21">
        <f>ZX2+1</f>
        <v>99</v>
      </c>
      <c r="AAF2" s="2245" t="str">
        <f>ZY2</f>
        <v>CENTRAL    MARZO          2 0 1 4</v>
      </c>
      <c r="AAG2" s="2245"/>
      <c r="AAH2" s="2245"/>
      <c r="AAI2" s="2245"/>
      <c r="AAJ2" s="2245"/>
      <c r="AAK2" s="2245"/>
      <c r="AAL2" s="21">
        <f>AAE2+1</f>
        <v>100</v>
      </c>
      <c r="AAM2" s="2245" t="str">
        <f>AAF2</f>
        <v>CENTRAL    MARZO          2 0 1 4</v>
      </c>
      <c r="AAN2" s="2245"/>
      <c r="AAO2" s="2245"/>
      <c r="AAP2" s="2245"/>
      <c r="AAQ2" s="2245"/>
      <c r="AAR2" s="2245"/>
      <c r="AAS2" s="21">
        <f>AAL2+1</f>
        <v>101</v>
      </c>
      <c r="AAT2" s="2245" t="str">
        <f>AAM2</f>
        <v>CENTRAL    MARZO          2 0 1 4</v>
      </c>
      <c r="AAU2" s="2245"/>
      <c r="AAV2" s="2245"/>
      <c r="AAW2" s="2245"/>
      <c r="AAX2" s="2245"/>
      <c r="AAY2" s="2245"/>
      <c r="AAZ2" s="21">
        <f>AAS2+1</f>
        <v>102</v>
      </c>
      <c r="ABA2" s="2204" t="str">
        <f>ZR2</f>
        <v>CENTRAL    MARZO          2 0 1 4</v>
      </c>
      <c r="ABB2" s="2204"/>
      <c r="ABC2" s="2204"/>
      <c r="ABD2" s="2204"/>
      <c r="ABE2" s="2204"/>
      <c r="ABF2" s="2204"/>
      <c r="ABG2" s="21">
        <f>AAZ2+1</f>
        <v>103</v>
      </c>
      <c r="ABH2" s="2245" t="str">
        <f>ZY2</f>
        <v>CENTRAL    MARZO          2 0 1 4</v>
      </c>
      <c r="ABI2" s="2245"/>
      <c r="ABJ2" s="2245"/>
      <c r="ABK2" s="2245"/>
      <c r="ABL2" s="2245"/>
      <c r="ABM2" s="2245"/>
      <c r="ABN2" s="21">
        <f>ABG2+1</f>
        <v>104</v>
      </c>
      <c r="ABO2" s="2204" t="str">
        <f>ABA2</f>
        <v>CENTRAL    MARZO          2 0 1 4</v>
      </c>
      <c r="ABP2" s="2204"/>
      <c r="ABQ2" s="2204"/>
      <c r="ABR2" s="2204"/>
      <c r="ABS2" s="2204"/>
      <c r="ABT2" s="2204"/>
      <c r="ABU2" s="21">
        <f>ABN2+1</f>
        <v>105</v>
      </c>
      <c r="ABV2" s="2204" t="str">
        <f>ABO2</f>
        <v>CENTRAL    MARZO          2 0 1 4</v>
      </c>
      <c r="ABW2" s="2204"/>
      <c r="ABX2" s="2204"/>
      <c r="ABY2" s="2204"/>
      <c r="ABZ2" s="2204"/>
      <c r="ACA2" s="2204"/>
      <c r="ACB2" s="21">
        <f>ABU2+1</f>
        <v>106</v>
      </c>
      <c r="ACC2" s="2204" t="str">
        <f>ABO2</f>
        <v>CENTRAL    MARZO          2 0 1 4</v>
      </c>
      <c r="ACD2" s="2204"/>
      <c r="ACE2" s="2204"/>
      <c r="ACF2" s="2204"/>
      <c r="ACG2" s="2204"/>
      <c r="ACH2" s="2204"/>
      <c r="ACI2" s="21">
        <f>ACB2+1</f>
        <v>107</v>
      </c>
      <c r="ACJ2" s="2245" t="str">
        <f>ABV2</f>
        <v>CENTRAL    MARZO          2 0 1 4</v>
      </c>
      <c r="ACK2" s="2245"/>
      <c r="ACL2" s="2245"/>
      <c r="ACM2" s="2245"/>
      <c r="ACN2" s="2245"/>
      <c r="ACO2" s="2245"/>
      <c r="ACP2" s="1671">
        <f>ACI2+1</f>
        <v>108</v>
      </c>
      <c r="ACQ2" s="2245" t="str">
        <f>ABV2</f>
        <v>CENTRAL    MARZO          2 0 1 4</v>
      </c>
      <c r="ACR2" s="2245"/>
      <c r="ACS2" s="2245"/>
      <c r="ACT2" s="2245"/>
      <c r="ACU2" s="2245"/>
      <c r="ACV2" s="2245"/>
      <c r="ACW2" s="21">
        <f>ACP2+1</f>
        <v>109</v>
      </c>
      <c r="ACX2" s="2204" t="str">
        <f>ABV2</f>
        <v>CENTRAL    MARZO          2 0 1 4</v>
      </c>
      <c r="ACY2" s="2204"/>
      <c r="ACZ2" s="2204"/>
      <c r="ADA2" s="2204"/>
      <c r="ADB2" s="2204"/>
      <c r="ADC2" s="2204"/>
      <c r="ADD2" s="21">
        <f>ACW2+1</f>
        <v>110</v>
      </c>
      <c r="ADE2" s="2245" t="str">
        <f>ACC2</f>
        <v>CENTRAL    MARZO          2 0 1 4</v>
      </c>
      <c r="ADF2" s="2245"/>
      <c r="ADG2" s="2245"/>
      <c r="ADH2" s="2245"/>
      <c r="ADI2" s="2245"/>
      <c r="ADJ2" s="2245"/>
      <c r="ADK2" s="591">
        <f>ADD2+1</f>
        <v>111</v>
      </c>
      <c r="ADL2" s="2204" t="str">
        <f>ACQ2</f>
        <v>CENTRAL    MARZO          2 0 1 4</v>
      </c>
      <c r="ADM2" s="2204"/>
      <c r="ADN2" s="2204"/>
      <c r="ADO2" s="2204"/>
      <c r="ADP2" s="2204"/>
      <c r="ADQ2" s="2204"/>
      <c r="ADR2" s="21">
        <f>ADK2+1</f>
        <v>112</v>
      </c>
      <c r="ADS2" s="2245" t="str">
        <f>ACX2</f>
        <v>CENTRAL    MARZO          2 0 1 4</v>
      </c>
      <c r="ADT2" s="2245"/>
      <c r="ADU2" s="2245"/>
      <c r="ADV2" s="2245"/>
      <c r="ADW2" s="2245"/>
      <c r="ADX2" s="2245"/>
      <c r="ADY2" s="21">
        <f>ADR2+1</f>
        <v>113</v>
      </c>
      <c r="ADZ2" s="2204" t="str">
        <f>ACX2</f>
        <v>CENTRAL    MARZO          2 0 1 4</v>
      </c>
      <c r="AEA2" s="2204"/>
      <c r="AEB2" s="2204"/>
      <c r="AEC2" s="2204"/>
      <c r="AED2" s="2204"/>
      <c r="AEE2" s="2204"/>
      <c r="AEF2" s="21">
        <f>ADY2+1</f>
        <v>114</v>
      </c>
      <c r="AEG2" s="2245" t="str">
        <f>ADE2</f>
        <v>CENTRAL    MARZO          2 0 1 4</v>
      </c>
      <c r="AEH2" s="2245"/>
      <c r="AEI2" s="2245"/>
      <c r="AEJ2" s="2245"/>
      <c r="AEK2" s="2245"/>
      <c r="AEL2" s="2245"/>
      <c r="AEM2" s="21">
        <f>AEF2+1</f>
        <v>115</v>
      </c>
      <c r="AEN2" s="2204" t="str">
        <f>ADZ2</f>
        <v>CENTRAL    MARZO          2 0 1 4</v>
      </c>
      <c r="AEO2" s="2204"/>
      <c r="AEP2" s="2204"/>
      <c r="AEQ2" s="2204"/>
      <c r="AER2" s="2204"/>
      <c r="AES2" s="2204"/>
      <c r="AET2" s="21">
        <f>AEM2+1</f>
        <v>116</v>
      </c>
      <c r="AEU2" s="2204" t="str">
        <f>ADZ2</f>
        <v>CENTRAL    MARZO          2 0 1 4</v>
      </c>
      <c r="AEV2" s="2204"/>
      <c r="AEW2" s="2204"/>
      <c r="AEX2" s="2204"/>
      <c r="AEY2" s="2204"/>
      <c r="AEZ2" s="2204"/>
      <c r="AFA2" s="21">
        <f>AET2+1</f>
        <v>117</v>
      </c>
      <c r="AFB2" s="2245" t="str">
        <f>AEN2</f>
        <v>CENTRAL    MARZO          2 0 1 4</v>
      </c>
      <c r="AFC2" s="2245"/>
      <c r="AFD2" s="2245"/>
      <c r="AFE2" s="2245"/>
      <c r="AFF2" s="2245"/>
      <c r="AFG2" s="2245"/>
      <c r="AFH2" s="21">
        <f>AFA2+1</f>
        <v>118</v>
      </c>
      <c r="AFI2" s="2245" t="str">
        <f>AEN2</f>
        <v>CENTRAL    MARZO          2 0 1 4</v>
      </c>
      <c r="AFJ2" s="2245"/>
      <c r="AFK2" s="2245"/>
      <c r="AFL2" s="2245"/>
      <c r="AFM2" s="2245"/>
      <c r="AFN2" s="2245"/>
      <c r="AFO2" s="21">
        <f>AFH2+1</f>
        <v>119</v>
      </c>
      <c r="AFP2" s="2245" t="str">
        <f>AEU2</f>
        <v>CENTRAL    MARZO          2 0 1 4</v>
      </c>
      <c r="AFQ2" s="2245"/>
      <c r="AFR2" s="2245"/>
      <c r="AFS2" s="2245"/>
      <c r="AFT2" s="2245"/>
      <c r="AFU2" s="2245"/>
      <c r="AFV2" s="1671">
        <f>AFO2+1</f>
        <v>120</v>
      </c>
      <c r="AFW2" s="2204" t="str">
        <f>AEU2</f>
        <v>CENTRAL    MARZO          2 0 1 4</v>
      </c>
      <c r="AFX2" s="2204"/>
      <c r="AFY2" s="2204"/>
      <c r="AFZ2" s="2204"/>
      <c r="AGA2" s="2204"/>
      <c r="AGB2" s="2204"/>
      <c r="AGC2" s="21">
        <f>AFV2+1</f>
        <v>121</v>
      </c>
      <c r="AGD2" s="2204" t="str">
        <f>ADZ2</f>
        <v>CENTRAL    MARZO          2 0 1 4</v>
      </c>
      <c r="AGE2" s="2204"/>
      <c r="AGF2" s="2204"/>
      <c r="AGG2" s="2204"/>
      <c r="AGH2" s="2204"/>
      <c r="AGI2" s="2204"/>
      <c r="AGJ2" s="21">
        <f>AGC2+1</f>
        <v>122</v>
      </c>
      <c r="AGK2" s="2204" t="str">
        <f>AFW2</f>
        <v>CENTRAL    MARZO          2 0 1 4</v>
      </c>
      <c r="AGL2" s="2204"/>
      <c r="AGM2" s="2204"/>
      <c r="AGN2" s="2204"/>
      <c r="AGO2" s="2204"/>
      <c r="AGP2" s="2204"/>
      <c r="AGQ2" s="21">
        <f>AGJ2+1</f>
        <v>123</v>
      </c>
      <c r="AGR2" s="2245" t="str">
        <f>AGD2</f>
        <v>CENTRAL    MARZO          2 0 1 4</v>
      </c>
      <c r="AGS2" s="2245"/>
      <c r="AGT2" s="2245"/>
      <c r="AGU2" s="2245"/>
      <c r="AGV2" s="2245"/>
      <c r="AGW2" s="2245"/>
      <c r="AGX2" s="21">
        <f>AGQ2+1</f>
        <v>124</v>
      </c>
      <c r="AGY2" s="2245" t="str">
        <f>AGK2</f>
        <v>CENTRAL    MARZO          2 0 1 4</v>
      </c>
      <c r="AGZ2" s="2245"/>
      <c r="AHA2" s="2245"/>
      <c r="AHB2" s="2245"/>
      <c r="AHC2" s="2245"/>
      <c r="AHD2" s="2245"/>
      <c r="AHE2" s="21">
        <f>AGX2+1</f>
        <v>125</v>
      </c>
      <c r="AHF2" s="2204" t="str">
        <f>AGR2</f>
        <v>CENTRAL    MARZO          2 0 1 4</v>
      </c>
      <c r="AHG2" s="2204"/>
      <c r="AHH2" s="2204"/>
      <c r="AHI2" s="2204"/>
      <c r="AHJ2" s="2204"/>
      <c r="AHK2" s="2204"/>
      <c r="AHL2" s="21">
        <f>AHE2+1</f>
        <v>126</v>
      </c>
      <c r="AHM2" s="2204" t="str">
        <f>AHF2</f>
        <v>CENTRAL    MARZO          2 0 1 4</v>
      </c>
      <c r="AHN2" s="2204"/>
      <c r="AHO2" s="2204"/>
      <c r="AHP2" s="2204"/>
      <c r="AHQ2" s="2204"/>
      <c r="AHR2" s="2204"/>
      <c r="AHS2" s="21">
        <f>AHL2+1</f>
        <v>127</v>
      </c>
      <c r="AHT2" s="2204" t="str">
        <f>AHF2</f>
        <v>CENTRAL    MARZO          2 0 1 4</v>
      </c>
      <c r="AHU2" s="2204"/>
      <c r="AHV2" s="2204"/>
      <c r="AHW2" s="2204"/>
      <c r="AHX2" s="2204"/>
      <c r="AHY2" s="2204"/>
      <c r="AHZ2" s="21">
        <f>AHS2+1</f>
        <v>128</v>
      </c>
      <c r="AIA2" s="2204" t="str">
        <f>AHF2</f>
        <v>CENTRAL    MARZO          2 0 1 4</v>
      </c>
      <c r="AIB2" s="2204"/>
      <c r="AIC2" s="2204"/>
      <c r="AID2" s="2204"/>
      <c r="AIE2" s="2204"/>
      <c r="AIF2" s="2204"/>
      <c r="AIG2" s="21">
        <f>AHZ2+1</f>
        <v>129</v>
      </c>
      <c r="AIH2" s="2204" t="str">
        <f>AIA2</f>
        <v>CENTRAL    MARZO          2 0 1 4</v>
      </c>
      <c r="AII2" s="2204"/>
      <c r="AIJ2" s="2204"/>
      <c r="AIK2" s="2204"/>
      <c r="AIL2" s="2204"/>
      <c r="AIM2" s="2204"/>
      <c r="AIN2" s="21">
        <f>AIG2+1</f>
        <v>130</v>
      </c>
      <c r="AIO2" s="2204" t="str">
        <f>AIH2</f>
        <v>CENTRAL    MARZO          2 0 1 4</v>
      </c>
      <c r="AIP2" s="2204"/>
      <c r="AIQ2" s="2204"/>
      <c r="AIR2" s="2204"/>
      <c r="AIS2" s="2204"/>
      <c r="AIT2" s="2204"/>
      <c r="AIU2" s="21">
        <f>AIN2+1</f>
        <v>131</v>
      </c>
      <c r="AIV2" s="2245" t="str">
        <f>AIO2</f>
        <v>CENTRAL    MARZO          2 0 1 4</v>
      </c>
      <c r="AIW2" s="2245"/>
      <c r="AIX2" s="2245"/>
      <c r="AIY2" s="2245"/>
      <c r="AIZ2" s="2245"/>
      <c r="AJA2" s="2245"/>
      <c r="AJB2" s="21">
        <f>AIU2+1</f>
        <v>132</v>
      </c>
      <c r="AJC2" s="2204" t="str">
        <f>AIH2</f>
        <v>CENTRAL    MARZO          2 0 1 4</v>
      </c>
      <c r="AJD2" s="2204"/>
      <c r="AJE2" s="2204"/>
      <c r="AJF2" s="2204"/>
      <c r="AJG2" s="2204"/>
      <c r="AJH2" s="2204"/>
      <c r="AJI2" s="21">
        <f>AJB2+1</f>
        <v>133</v>
      </c>
      <c r="AJJ2" s="2204" t="str">
        <f>AJC2</f>
        <v>CENTRAL    MARZO          2 0 1 4</v>
      </c>
      <c r="AJK2" s="2204"/>
      <c r="AJL2" s="2204"/>
      <c r="AJM2" s="2204"/>
      <c r="AJN2" s="2204"/>
      <c r="AJO2" s="2204"/>
      <c r="AJP2" s="21">
        <f>AJI2+1</f>
        <v>134</v>
      </c>
      <c r="AJQ2" s="2204" t="str">
        <f>AJC2</f>
        <v>CENTRAL    MARZO          2 0 1 4</v>
      </c>
      <c r="AJR2" s="2204"/>
      <c r="AJS2" s="2204"/>
      <c r="AJT2" s="2204"/>
      <c r="AJU2" s="2204"/>
      <c r="AJV2" s="2204"/>
      <c r="AJW2" s="21">
        <f>AJP2+1</f>
        <v>135</v>
      </c>
      <c r="AJX2" s="2204" t="str">
        <f>AJC2</f>
        <v>CENTRAL    MARZO          2 0 1 4</v>
      </c>
      <c r="AJY2" s="2204"/>
      <c r="AJZ2" s="2204"/>
      <c r="AKA2" s="2204"/>
      <c r="AKB2" s="2204"/>
      <c r="AKC2" s="2204"/>
      <c r="AKD2" s="21">
        <f>AJW2+1</f>
        <v>136</v>
      </c>
      <c r="AKE2" s="2204" t="str">
        <f>AJJ2</f>
        <v>CENTRAL    MARZO          2 0 1 4</v>
      </c>
      <c r="AKF2" s="2204"/>
      <c r="AKG2" s="2204"/>
      <c r="AKH2" s="2204"/>
      <c r="AKI2" s="2204"/>
      <c r="AKJ2" s="2204"/>
      <c r="AKK2" s="21">
        <f>AKD2+1</f>
        <v>137</v>
      </c>
      <c r="AKL2" s="2204" t="str">
        <f>AJJ2</f>
        <v>CENTRAL    MARZO          2 0 1 4</v>
      </c>
      <c r="AKM2" s="2204"/>
      <c r="AKN2" s="2204"/>
      <c r="AKO2" s="2204"/>
      <c r="AKP2" s="2204"/>
      <c r="AKQ2" s="2204"/>
      <c r="AKR2" s="21">
        <f>AKK2+1</f>
        <v>138</v>
      </c>
      <c r="AKS2" s="2245" t="str">
        <f>AJQ2</f>
        <v>CENTRAL    MARZO          2 0 1 4</v>
      </c>
      <c r="AKT2" s="2245"/>
      <c r="AKU2" s="2245"/>
      <c r="AKV2" s="2245"/>
      <c r="AKW2" s="2245"/>
      <c r="AKX2" s="2245"/>
      <c r="AKY2" s="21">
        <f>AKR2+1</f>
        <v>139</v>
      </c>
      <c r="AKZ2" s="2204" t="str">
        <f>AJX2</f>
        <v>CENTRAL    MARZO          2 0 1 4</v>
      </c>
      <c r="ALA2" s="2204"/>
      <c r="ALB2" s="2204"/>
      <c r="ALC2" s="2204"/>
      <c r="ALD2" s="2204"/>
      <c r="ALE2" s="2204"/>
      <c r="ALF2" s="21">
        <f>AKY2+1</f>
        <v>140</v>
      </c>
      <c r="ALG2" s="2204" t="str">
        <f>AJQ2</f>
        <v>CENTRAL    MARZO          2 0 1 4</v>
      </c>
      <c r="ALH2" s="2204"/>
      <c r="ALI2" s="2204"/>
      <c r="ALJ2" s="2204"/>
      <c r="ALK2" s="2204"/>
      <c r="ALL2" s="2204"/>
      <c r="ALM2" s="21">
        <f>AKY2+1</f>
        <v>140</v>
      </c>
      <c r="ALN2" s="2245" t="str">
        <f>AJX2</f>
        <v>CENTRAL    MARZO          2 0 1 4</v>
      </c>
      <c r="ALO2" s="2245"/>
      <c r="ALP2" s="2245"/>
      <c r="ALQ2" s="2245"/>
      <c r="ALR2" s="2245"/>
      <c r="ALS2" s="2245"/>
      <c r="ALT2" s="21">
        <f>ALM2+1</f>
        <v>141</v>
      </c>
      <c r="ALU2" s="2204" t="str">
        <f>ALN2</f>
        <v>CENTRAL    MARZO          2 0 1 4</v>
      </c>
      <c r="ALV2" s="2204"/>
      <c r="ALW2" s="2204"/>
      <c r="ALX2" s="2204"/>
      <c r="ALY2" s="2204"/>
      <c r="ALZ2" s="2204"/>
      <c r="AMA2" s="21">
        <f>ALT2+1</f>
        <v>142</v>
      </c>
      <c r="AMB2" s="2204" t="str">
        <f>ALG2</f>
        <v>CENTRAL    MARZO          2 0 1 4</v>
      </c>
      <c r="AMC2" s="2204"/>
      <c r="AMD2" s="2204"/>
      <c r="AME2" s="2204"/>
      <c r="AMF2" s="2204"/>
      <c r="AMG2" s="2204"/>
      <c r="AMH2" s="21">
        <f>AMA2+1</f>
        <v>143</v>
      </c>
      <c r="AMI2" s="2204" t="str">
        <f>ALN2</f>
        <v>CENTRAL    MARZO          2 0 1 4</v>
      </c>
      <c r="AMJ2" s="2204"/>
      <c r="AMK2" s="2204"/>
      <c r="AML2" s="2204"/>
      <c r="AMM2" s="2204"/>
      <c r="AMN2" s="2204"/>
      <c r="AMO2" s="21">
        <f>AMH2+1</f>
        <v>144</v>
      </c>
      <c r="AMP2" s="2245" t="str">
        <f>ALU2</f>
        <v>CENTRAL    MARZO          2 0 1 4</v>
      </c>
      <c r="AMQ2" s="2245"/>
      <c r="AMR2" s="2245"/>
      <c r="AMS2" s="2245"/>
      <c r="AMT2" s="2245"/>
      <c r="AMU2" s="2245"/>
      <c r="AMV2" s="21">
        <f>AMO2+1</f>
        <v>145</v>
      </c>
      <c r="AMW2" s="2245" t="str">
        <f>ALU2</f>
        <v>CENTRAL    MARZO          2 0 1 4</v>
      </c>
      <c r="AMX2" s="2245"/>
      <c r="AMY2" s="2245"/>
      <c r="AMZ2" s="2245"/>
      <c r="ANA2" s="2245"/>
      <c r="ANB2" s="2245"/>
      <c r="ANC2" s="21">
        <f>AMV2+1</f>
        <v>146</v>
      </c>
      <c r="AND2" s="2204" t="str">
        <f>AMW2</f>
        <v>CENTRAL    MARZO          2 0 1 4</v>
      </c>
      <c r="ANE2" s="2204"/>
      <c r="ANF2" s="2204"/>
      <c r="ANG2" s="2204"/>
      <c r="ANH2" s="2204"/>
      <c r="ANI2" s="2204"/>
      <c r="ANJ2" s="21">
        <f>ANC2+1</f>
        <v>147</v>
      </c>
      <c r="ANK2" s="2204" t="str">
        <f>AND2</f>
        <v>CENTRAL    MARZO          2 0 1 4</v>
      </c>
      <c r="ANL2" s="2204"/>
      <c r="ANM2" s="2204"/>
      <c r="ANN2" s="2204"/>
      <c r="ANO2" s="2204"/>
      <c r="ANP2" s="2204"/>
      <c r="ANQ2" s="21">
        <f>ANJ2+1</f>
        <v>148</v>
      </c>
      <c r="ANR2" s="2204" t="str">
        <f>AND2</f>
        <v>CENTRAL    MARZO          2 0 1 4</v>
      </c>
      <c r="ANS2" s="2204"/>
      <c r="ANT2" s="2204"/>
      <c r="ANU2" s="2204"/>
      <c r="ANV2" s="2204"/>
      <c r="ANW2" s="2204"/>
      <c r="ANX2" s="21">
        <f>ANQ2+1</f>
        <v>149</v>
      </c>
      <c r="ANY2" s="2245" t="str">
        <f>ANK2</f>
        <v>CENTRAL    MARZO          2 0 1 4</v>
      </c>
      <c r="ANZ2" s="2245"/>
      <c r="AOA2" s="2245"/>
      <c r="AOB2" s="2245"/>
      <c r="AOC2" s="2245"/>
      <c r="AOD2" s="2245"/>
      <c r="AOE2" s="21">
        <f>ANX2+1</f>
        <v>150</v>
      </c>
      <c r="AOF2" s="2204" t="str">
        <f>ANK2</f>
        <v>CENTRAL    MARZO          2 0 1 4</v>
      </c>
      <c r="AOG2" s="2204"/>
      <c r="AOH2" s="2204"/>
      <c r="AOI2" s="2204"/>
      <c r="AOJ2" s="2204"/>
      <c r="AOK2" s="2204"/>
      <c r="AOL2" s="21">
        <f>AOE2+1</f>
        <v>151</v>
      </c>
      <c r="AOM2" s="2204" t="str">
        <f>ANR2</f>
        <v>CENTRAL    MARZO          2 0 1 4</v>
      </c>
      <c r="AON2" s="2204"/>
      <c r="AOO2" s="2204"/>
      <c r="AOP2" s="2204"/>
      <c r="AOQ2" s="2204"/>
      <c r="AOR2" s="2204"/>
      <c r="AOS2" s="21">
        <f>AOL2</f>
        <v>151</v>
      </c>
      <c r="AOT2" s="2245" t="str">
        <f>ANK2</f>
        <v>CENTRAL    MARZO          2 0 1 4</v>
      </c>
      <c r="AOU2" s="2245"/>
      <c r="AOV2" s="2245"/>
      <c r="AOW2" s="2245"/>
      <c r="AOX2" s="2245"/>
      <c r="AOY2" s="2245"/>
      <c r="AOZ2" s="21">
        <f>AOL2+1</f>
        <v>152</v>
      </c>
      <c r="APA2" s="2245" t="str">
        <f>ANR2</f>
        <v>CENTRAL    MARZO          2 0 1 4</v>
      </c>
      <c r="APB2" s="2245"/>
      <c r="APC2" s="2245"/>
      <c r="APD2" s="2245"/>
      <c r="APE2" s="2245"/>
      <c r="APF2" s="2245"/>
      <c r="APG2" s="21">
        <f>AOZ2+1</f>
        <v>153</v>
      </c>
      <c r="APH2" s="2245" t="str">
        <f>AOF2</f>
        <v>CENTRAL    MARZO          2 0 1 4</v>
      </c>
      <c r="API2" s="2245"/>
      <c r="APJ2" s="2245"/>
      <c r="APK2" s="2245"/>
      <c r="APL2" s="2245"/>
      <c r="APM2" s="2245"/>
      <c r="APN2" s="21">
        <f>APG2+1</f>
        <v>154</v>
      </c>
      <c r="APO2" s="2204" t="str">
        <f>AOF2</f>
        <v>CENTRAL    MARZO          2 0 1 4</v>
      </c>
      <c r="APP2" s="2204"/>
      <c r="APQ2" s="2204"/>
      <c r="APR2" s="2204"/>
      <c r="APS2" s="2204"/>
      <c r="APT2" s="2204"/>
      <c r="APU2" s="21">
        <f>APN2+1</f>
        <v>155</v>
      </c>
      <c r="APV2" s="2204" t="str">
        <f>APA2</f>
        <v>CENTRAL    MARZO          2 0 1 4</v>
      </c>
      <c r="APW2" s="2204"/>
      <c r="APX2" s="2204"/>
      <c r="APY2" s="2204"/>
      <c r="APZ2" s="2204"/>
      <c r="AQA2" s="2204"/>
      <c r="AQB2" s="21">
        <f>APU2+1</f>
        <v>156</v>
      </c>
      <c r="AQC2" s="2204" t="str">
        <f>APV2</f>
        <v>CENTRAL    MARZO          2 0 1 4</v>
      </c>
      <c r="AQD2" s="2204"/>
      <c r="AQE2" s="2204"/>
      <c r="AQF2" s="2204"/>
      <c r="AQG2" s="2204"/>
      <c r="AQH2" s="2204"/>
      <c r="AQI2" s="21">
        <f>AQB2+1</f>
        <v>157</v>
      </c>
      <c r="AQJ2" s="2204" t="str">
        <f>AQC2</f>
        <v>CENTRAL    MARZO          2 0 1 4</v>
      </c>
      <c r="AQK2" s="2204"/>
      <c r="AQL2" s="2204"/>
      <c r="AQM2" s="2204"/>
      <c r="AQN2" s="2204"/>
      <c r="AQO2" s="2204"/>
      <c r="AQP2" s="21">
        <f>AQI2+1</f>
        <v>158</v>
      </c>
      <c r="AQQ2" s="2204" t="str">
        <f>AQC2</f>
        <v>CENTRAL    MARZO          2 0 1 4</v>
      </c>
      <c r="AQR2" s="2204"/>
      <c r="AQS2" s="2204"/>
      <c r="AQT2" s="2204"/>
      <c r="AQU2" s="2204"/>
      <c r="AQV2" s="2204"/>
      <c r="AQW2" s="21">
        <f>AQP2+1</f>
        <v>159</v>
      </c>
      <c r="AQX2" s="2245" t="str">
        <f>AQJ2</f>
        <v>CENTRAL    MARZO          2 0 1 4</v>
      </c>
      <c r="AQY2" s="2245"/>
      <c r="AQZ2" s="2245"/>
      <c r="ARA2" s="2245"/>
      <c r="ARB2" s="2245"/>
      <c r="ARC2" s="2245"/>
      <c r="ARD2" s="21">
        <f>AQW2+1</f>
        <v>160</v>
      </c>
      <c r="ARE2" s="2204" t="str">
        <f>AQJ2</f>
        <v>CENTRAL    MARZO          2 0 1 4</v>
      </c>
      <c r="ARF2" s="2204"/>
      <c r="ARG2" s="2204"/>
      <c r="ARH2" s="2204"/>
      <c r="ARI2" s="2204"/>
      <c r="ARJ2" s="2204"/>
      <c r="ARK2" s="21">
        <f>ARD2+1</f>
        <v>161</v>
      </c>
      <c r="ARL2" s="2245" t="str">
        <f>AQX2</f>
        <v>CENTRAL    MARZO          2 0 1 4</v>
      </c>
      <c r="ARM2" s="2245"/>
      <c r="ARN2" s="2245"/>
      <c r="ARO2" s="2245"/>
      <c r="ARP2" s="2245"/>
      <c r="ARQ2" s="2245"/>
      <c r="ARR2" s="21">
        <f>ARK2+1</f>
        <v>162</v>
      </c>
      <c r="ARS2" s="2204" t="str">
        <f>ARE2</f>
        <v>CENTRAL    MARZO          2 0 1 4</v>
      </c>
      <c r="ART2" s="2204"/>
      <c r="ARU2" s="2204"/>
      <c r="ARV2" s="2204"/>
      <c r="ARW2" s="2204"/>
      <c r="ARX2" s="2204"/>
      <c r="ARY2" s="21">
        <f>ARR2+1</f>
        <v>163</v>
      </c>
      <c r="ARZ2" s="2245" t="str">
        <f>ARL2</f>
        <v>CENTRAL    MARZO          2 0 1 4</v>
      </c>
      <c r="ASA2" s="2245"/>
      <c r="ASB2" s="2245"/>
      <c r="ASC2" s="2245"/>
      <c r="ASD2" s="2245"/>
      <c r="ASE2" s="2245"/>
      <c r="ASF2" s="21">
        <f>ARY2+1</f>
        <v>164</v>
      </c>
      <c r="ASG2" s="2245" t="str">
        <f>ARS2</f>
        <v>CENTRAL    MARZO          2 0 1 4</v>
      </c>
      <c r="ASH2" s="2245"/>
      <c r="ASI2" s="2245"/>
      <c r="ASJ2" s="2245"/>
      <c r="ASK2" s="2245"/>
      <c r="ASL2" s="2245"/>
      <c r="ASM2" s="21">
        <f>ASF2+1</f>
        <v>165</v>
      </c>
      <c r="ASN2" s="2204" t="str">
        <f>ARZ2</f>
        <v>CENTRAL    MARZO          2 0 1 4</v>
      </c>
      <c r="ASO2" s="2204"/>
      <c r="ASP2" s="2204"/>
      <c r="ASQ2" s="2204"/>
      <c r="ASR2" s="2204"/>
      <c r="ASS2" s="2204"/>
      <c r="AST2" s="21">
        <f>ASM2+1</f>
        <v>166</v>
      </c>
      <c r="ASU2" s="2204" t="str">
        <f>ARE2</f>
        <v>CENTRAL    MARZO          2 0 1 4</v>
      </c>
      <c r="ASV2" s="2204"/>
      <c r="ASW2" s="2204"/>
      <c r="ASX2" s="2204"/>
      <c r="ASY2" s="2204"/>
      <c r="ASZ2" s="2204"/>
      <c r="ATA2" s="21">
        <f>AST2+1</f>
        <v>167</v>
      </c>
      <c r="ATB2" s="2204" t="str">
        <f>AQJ2</f>
        <v>CENTRAL    MARZO          2 0 1 4</v>
      </c>
      <c r="ATC2" s="2204"/>
      <c r="ATD2" s="2204"/>
      <c r="ATE2" s="2204"/>
      <c r="ATF2" s="2204"/>
      <c r="ATG2" s="2204"/>
      <c r="ATH2" s="21">
        <f>ATA2+1</f>
        <v>168</v>
      </c>
      <c r="ATI2" s="2204" t="str">
        <f>ATB2</f>
        <v>CENTRAL    MARZO          2 0 1 4</v>
      </c>
      <c r="ATJ2" s="2204"/>
      <c r="ATK2" s="2204"/>
      <c r="ATL2" s="2204"/>
      <c r="ATM2" s="2204"/>
      <c r="ATN2" s="2204"/>
      <c r="ATO2" s="21">
        <f>ATH2+1</f>
        <v>169</v>
      </c>
      <c r="ATP2" s="2204" t="str">
        <f>ATB2</f>
        <v>CENTRAL    MARZO          2 0 1 4</v>
      </c>
      <c r="ATQ2" s="2204"/>
      <c r="ATR2" s="2204"/>
      <c r="ATS2" s="2204"/>
      <c r="ATT2" s="2204"/>
      <c r="ATU2" s="2204"/>
      <c r="ATV2" s="2270"/>
      <c r="ATW2" s="2245" t="str">
        <f>ATI2</f>
        <v>CENTRAL    MARZO          2 0 1 4</v>
      </c>
      <c r="ATX2" s="2245"/>
      <c r="ATY2" s="2245"/>
      <c r="ATZ2" s="2245"/>
      <c r="AUA2" s="2245"/>
      <c r="AUB2" s="2245"/>
      <c r="AUC2" s="1672">
        <f>ATV1+1</f>
        <v>171</v>
      </c>
      <c r="AUD2" s="2245" t="str">
        <f>ATP2</f>
        <v>CENTRAL    MARZO          2 0 1 4</v>
      </c>
      <c r="AUE2" s="2245"/>
      <c r="AUF2" s="2245"/>
      <c r="AUG2" s="2245"/>
      <c r="AUH2" s="2245"/>
      <c r="AUI2" s="2245"/>
      <c r="AUJ2" s="1672">
        <f>AUC2+1</f>
        <v>172</v>
      </c>
      <c r="AUK2" s="2204" t="str">
        <f>ATW2</f>
        <v>CENTRAL    MARZO          2 0 1 4</v>
      </c>
      <c r="AUL2" s="2204"/>
      <c r="AUM2" s="2204"/>
      <c r="AUN2" s="2204"/>
      <c r="AUO2" s="2204"/>
      <c r="AUP2" s="2204"/>
      <c r="AUQ2" s="21">
        <f>AUJ2+1</f>
        <v>173</v>
      </c>
      <c r="AUR2" s="2204" t="str">
        <f>AUK2</f>
        <v>CENTRAL    MARZO          2 0 1 4</v>
      </c>
      <c r="AUS2" s="2204"/>
      <c r="AUT2" s="2204"/>
      <c r="AUU2" s="2204"/>
      <c r="AUV2" s="2204"/>
      <c r="AUW2" s="2204"/>
      <c r="AUX2" s="21">
        <f>AUQ2+1</f>
        <v>174</v>
      </c>
      <c r="AUY2" s="2204" t="str">
        <f>AUR2</f>
        <v>CENTRAL    MARZO          2 0 1 4</v>
      </c>
      <c r="AUZ2" s="2204"/>
      <c r="AVA2" s="2204"/>
      <c r="AVB2" s="2204"/>
      <c r="AVC2" s="2204"/>
      <c r="AVD2" s="2204"/>
      <c r="AVE2" s="21">
        <f>AUX2+1</f>
        <v>175</v>
      </c>
      <c r="AVF2" s="2204" t="str">
        <f>AUY2</f>
        <v>CENTRAL    MARZO          2 0 1 4</v>
      </c>
      <c r="AVG2" s="2204"/>
      <c r="AVH2" s="2204"/>
      <c r="AVI2" s="2204"/>
      <c r="AVJ2" s="2204"/>
      <c r="AVK2" s="2204"/>
      <c r="AVL2" s="21">
        <f>AVE2+1</f>
        <v>176</v>
      </c>
      <c r="AVM2" s="2204" t="str">
        <f>AUK2</f>
        <v>CENTRAL    MARZO          2 0 1 4</v>
      </c>
      <c r="AVN2" s="2204"/>
      <c r="AVO2" s="2204"/>
      <c r="AVP2" s="2204"/>
      <c r="AVQ2" s="2204"/>
      <c r="AVR2" s="2204"/>
      <c r="AVS2" s="21">
        <f>AVL2+1</f>
        <v>177</v>
      </c>
      <c r="AVT2" s="2204" t="str">
        <f>AUK2</f>
        <v>CENTRAL    MARZO          2 0 1 4</v>
      </c>
      <c r="AVU2" s="2204"/>
      <c r="AVV2" s="2204"/>
      <c r="AVW2" s="2204"/>
      <c r="AVX2" s="2204"/>
      <c r="AVY2" s="2204"/>
      <c r="AVZ2" s="21">
        <f>AVS2+1</f>
        <v>178</v>
      </c>
      <c r="AWA2" s="2245" t="str">
        <f>AUR2</f>
        <v>CENTRAL    MARZO          2 0 1 4</v>
      </c>
      <c r="AWB2" s="2245"/>
      <c r="AWC2" s="2245"/>
      <c r="AWD2" s="2245"/>
      <c r="AWE2" s="2245"/>
      <c r="AWF2" s="2245"/>
      <c r="AWG2" s="21">
        <f>AVZ2+1</f>
        <v>179</v>
      </c>
      <c r="AWH2" s="2245" t="str">
        <f>AUY2</f>
        <v>CENTRAL    MARZO          2 0 1 4</v>
      </c>
      <c r="AWI2" s="2245"/>
      <c r="AWJ2" s="2245"/>
      <c r="AWK2" s="2245"/>
      <c r="AWL2" s="2245"/>
      <c r="AWM2" s="2245"/>
      <c r="AWN2" s="21">
        <f>AWG2+1</f>
        <v>180</v>
      </c>
      <c r="AWO2" s="2245" t="str">
        <f>ATW2</f>
        <v>CENTRAL    MARZO          2 0 1 4</v>
      </c>
      <c r="AWP2" s="2245"/>
      <c r="AWQ2" s="2245"/>
      <c r="AWR2" s="2245"/>
      <c r="AWS2" s="2245"/>
      <c r="AWT2" s="2245"/>
      <c r="AWU2" s="21">
        <f>AWN2+1</f>
        <v>181</v>
      </c>
      <c r="AWV2" s="2204" t="str">
        <f>AUK2</f>
        <v>CENTRAL    MARZO          2 0 1 4</v>
      </c>
      <c r="AWW2" s="2204"/>
      <c r="AWX2" s="2204"/>
      <c r="AWY2" s="2204"/>
      <c r="AWZ2" s="2204"/>
      <c r="AXA2" s="2204"/>
      <c r="AXB2" s="21">
        <f>AWU2+1</f>
        <v>182</v>
      </c>
      <c r="AXC2" s="2245" t="str">
        <f>AUR2</f>
        <v>CENTRAL    MARZO          2 0 1 4</v>
      </c>
      <c r="AXD2" s="2245"/>
      <c r="AXE2" s="2245"/>
      <c r="AXF2" s="2245"/>
      <c r="AXG2" s="2245"/>
      <c r="AXH2" s="2245"/>
      <c r="AXI2" s="21">
        <f>AXB2+1</f>
        <v>183</v>
      </c>
      <c r="AXJ2" s="2245" t="str">
        <f>AUR2</f>
        <v>CENTRAL    MARZO          2 0 1 4</v>
      </c>
      <c r="AXK2" s="2245"/>
      <c r="AXL2" s="2245"/>
      <c r="AXM2" s="2245"/>
      <c r="AXN2" s="2245"/>
      <c r="AXO2" s="2245"/>
      <c r="AXP2" s="21">
        <f>AXI2+1</f>
        <v>184</v>
      </c>
      <c r="AXQ2" s="2245" t="str">
        <f>AUY2</f>
        <v>CENTRAL    MARZO          2 0 1 4</v>
      </c>
      <c r="AXR2" s="2245"/>
      <c r="AXS2" s="2245"/>
      <c r="AXT2" s="2245"/>
      <c r="AXU2" s="2245"/>
      <c r="AXV2" s="2245"/>
      <c r="AXW2" s="21">
        <f>AXP2+1</f>
        <v>185</v>
      </c>
      <c r="AXX2" s="2204" t="str">
        <f>AVM2</f>
        <v>CENTRAL    MARZO          2 0 1 4</v>
      </c>
      <c r="AXY2" s="2204"/>
      <c r="AXZ2" s="2204"/>
      <c r="AYA2" s="2204"/>
      <c r="AYB2" s="2204"/>
      <c r="AYC2" s="2204"/>
      <c r="AYD2" s="21">
        <f>AXW2+1</f>
        <v>186</v>
      </c>
      <c r="AYE2" s="2204" t="str">
        <f>AXX2</f>
        <v>CENTRAL    MARZO          2 0 1 4</v>
      </c>
      <c r="AYF2" s="2204"/>
      <c r="AYG2" s="2204"/>
      <c r="AYH2" s="2204"/>
      <c r="AYI2" s="2204"/>
      <c r="AYJ2" s="2204"/>
      <c r="AYK2" s="21">
        <f>AYD2+1</f>
        <v>187</v>
      </c>
      <c r="AYL2" s="2204" t="str">
        <f>AYE2</f>
        <v>CENTRAL    MARZO          2 0 1 4</v>
      </c>
      <c r="AYM2" s="2204"/>
      <c r="AYN2" s="2204"/>
      <c r="AYO2" s="2204"/>
      <c r="AYP2" s="2204"/>
      <c r="AYQ2" s="2204"/>
      <c r="AYR2" s="21" t="s">
        <v>66</v>
      </c>
      <c r="AYS2" s="2204" t="str">
        <f>AXX2</f>
        <v>CENTRAL    MARZO          2 0 1 4</v>
      </c>
      <c r="AYT2" s="2204"/>
      <c r="AYU2" s="2204"/>
      <c r="AYV2" s="2204"/>
      <c r="AYW2" s="2204"/>
      <c r="AYX2" s="2204"/>
      <c r="AYY2" s="21">
        <f>AYR1+1</f>
        <v>188</v>
      </c>
      <c r="AYZ2" s="2245" t="str">
        <f>AYE2</f>
        <v>CENTRAL    MARZO          2 0 1 4</v>
      </c>
      <c r="AZA2" s="2245"/>
      <c r="AZB2" s="2245"/>
      <c r="AZC2" s="2245"/>
      <c r="AZD2" s="2245"/>
      <c r="AZE2" s="2245"/>
      <c r="AZF2" s="21">
        <f>AYY2+1</f>
        <v>189</v>
      </c>
      <c r="AZG2" s="2245" t="str">
        <f>AYL2</f>
        <v>CENTRAL    MARZO          2 0 1 4</v>
      </c>
      <c r="AZH2" s="2245"/>
      <c r="AZI2" s="2245"/>
      <c r="AZJ2" s="2245"/>
      <c r="AZK2" s="2245"/>
      <c r="AZL2" s="2245"/>
      <c r="AZM2" s="21">
        <f>AZF2+1</f>
        <v>190</v>
      </c>
      <c r="AZN2" s="2245" t="str">
        <f>AYE2</f>
        <v>CENTRAL    MARZO          2 0 1 4</v>
      </c>
      <c r="AZO2" s="2245"/>
      <c r="AZP2" s="2245"/>
      <c r="AZQ2" s="2245"/>
      <c r="AZR2" s="2245"/>
      <c r="AZS2" s="2245"/>
      <c r="AZT2" s="21">
        <f>AZM2+1</f>
        <v>191</v>
      </c>
      <c r="AZU2" s="2204" t="str">
        <f>AYS2</f>
        <v>CENTRAL    MARZO          2 0 1 4</v>
      </c>
      <c r="AZV2" s="2204"/>
      <c r="AZW2" s="2204"/>
      <c r="AZX2" s="2204"/>
      <c r="AZY2" s="2204"/>
      <c r="AZZ2" s="2204"/>
      <c r="BAA2" s="21">
        <f>AZT2+1</f>
        <v>192</v>
      </c>
      <c r="BAB2" s="2204" t="str">
        <f>AZU2</f>
        <v>CENTRAL    MARZO          2 0 1 4</v>
      </c>
      <c r="BAC2" s="2204"/>
      <c r="BAD2" s="2204"/>
      <c r="BAE2" s="2204"/>
      <c r="BAF2" s="2204"/>
      <c r="BAG2" s="2204"/>
      <c r="BAH2" s="21">
        <f>BAA2+1</f>
        <v>193</v>
      </c>
      <c r="BAI2" s="2204" t="str">
        <f>AZN2</f>
        <v>CENTRAL    MARZO          2 0 1 4</v>
      </c>
      <c r="BAJ2" s="2204"/>
      <c r="BAK2" s="2204"/>
      <c r="BAL2" s="2204"/>
      <c r="BAM2" s="2204"/>
      <c r="BAN2" s="2204"/>
      <c r="BAO2" s="21">
        <f>BAH2+1</f>
        <v>194</v>
      </c>
      <c r="BAP2" s="2245" t="str">
        <f>AZU2</f>
        <v>CENTRAL    MARZO          2 0 1 4</v>
      </c>
      <c r="BAQ2" s="2245"/>
      <c r="BAR2" s="2245"/>
      <c r="BAS2" s="2245"/>
      <c r="BAT2" s="2245"/>
      <c r="BAU2" s="2245"/>
      <c r="BAV2" s="21">
        <f>BAO2+1</f>
        <v>195</v>
      </c>
      <c r="BAW2" s="2245" t="str">
        <f>BAB2</f>
        <v>CENTRAL    MARZO          2 0 1 4</v>
      </c>
      <c r="BAX2" s="2245"/>
      <c r="BAY2" s="2245"/>
      <c r="BAZ2" s="2245"/>
      <c r="BBA2" s="2245"/>
      <c r="BBB2" s="2245"/>
      <c r="BBC2" s="21">
        <f>BAV2+1</f>
        <v>196</v>
      </c>
      <c r="BBD2" s="2245" t="str">
        <f>BAB2</f>
        <v>CENTRAL    MARZO          2 0 1 4</v>
      </c>
      <c r="BBE2" s="2245"/>
      <c r="BBF2" s="2245"/>
      <c r="BBG2" s="2245"/>
      <c r="BBH2" s="2245"/>
      <c r="BBI2" s="2245"/>
      <c r="BBJ2" s="21">
        <f>BBC2+1</f>
        <v>197</v>
      </c>
      <c r="BBK2" s="2204" t="str">
        <f>BBD2</f>
        <v>CENTRAL    MARZO          2 0 1 4</v>
      </c>
      <c r="BBL2" s="2204"/>
      <c r="BBM2" s="2204"/>
      <c r="BBN2" s="2204"/>
      <c r="BBO2" s="2204"/>
      <c r="BBP2" s="2204"/>
      <c r="BBQ2" s="21">
        <f>BBJ2+1</f>
        <v>198</v>
      </c>
      <c r="BBR2" s="2204" t="str">
        <f>BBK2</f>
        <v>CENTRAL    MARZO          2 0 1 4</v>
      </c>
      <c r="BBS2" s="2204"/>
      <c r="BBT2" s="2204"/>
      <c r="BBU2" s="2204"/>
      <c r="BBV2" s="2204"/>
      <c r="BBW2" s="2204"/>
      <c r="BBX2" s="21">
        <f>BBQ2+1</f>
        <v>199</v>
      </c>
      <c r="BBY2" s="2245" t="str">
        <f>BBR2</f>
        <v>CENTRAL    MARZO          2 0 1 4</v>
      </c>
      <c r="BBZ2" s="2245"/>
      <c r="BCA2" s="2245"/>
      <c r="BCB2" s="2245"/>
      <c r="BCC2" s="2245"/>
      <c r="BCD2" s="2245"/>
      <c r="BCE2" s="21">
        <f>BBX2+1</f>
        <v>200</v>
      </c>
      <c r="BCF2" s="2245" t="str">
        <f>BBY2</f>
        <v>CENTRAL    MARZO          2 0 1 4</v>
      </c>
      <c r="BCG2" s="2245"/>
      <c r="BCH2" s="2245"/>
      <c r="BCI2" s="2245"/>
      <c r="BCJ2" s="2245"/>
      <c r="BCK2" s="2245"/>
      <c r="BCL2" s="21">
        <f>BCE2+1</f>
        <v>201</v>
      </c>
      <c r="BCM2" s="2204" t="str">
        <f>BBK2</f>
        <v>CENTRAL    MARZO          2 0 1 4</v>
      </c>
      <c r="BCN2" s="2204"/>
      <c r="BCO2" s="2204"/>
      <c r="BCP2" s="2204"/>
      <c r="BCQ2" s="2204"/>
      <c r="BCR2" s="2204"/>
      <c r="BCS2" s="21">
        <f>BCL2+1</f>
        <v>202</v>
      </c>
      <c r="BCT2" s="2204" t="str">
        <f>BBR2</f>
        <v>CENTRAL    MARZO          2 0 1 4</v>
      </c>
      <c r="BCU2" s="2204"/>
      <c r="BCV2" s="2204"/>
      <c r="BCW2" s="2204"/>
      <c r="BCX2" s="2204"/>
      <c r="BCY2" s="2204"/>
      <c r="BCZ2" s="21">
        <f>BCS2+1</f>
        <v>203</v>
      </c>
      <c r="BDA2" s="2204" t="str">
        <f>BCM2</f>
        <v>CENTRAL    MARZO          2 0 1 4</v>
      </c>
      <c r="BDB2" s="2204"/>
      <c r="BDC2" s="2204"/>
      <c r="BDD2" s="2204"/>
      <c r="BDE2" s="2204"/>
      <c r="BDF2" s="2204"/>
      <c r="BDG2" s="21">
        <f>BCZ2+1</f>
        <v>204</v>
      </c>
      <c r="BDH2" s="2245" t="str">
        <f>BCT2</f>
        <v>CENTRAL    MARZO          2 0 1 4</v>
      </c>
      <c r="BDI2" s="2245"/>
      <c r="BDJ2" s="2245"/>
      <c r="BDK2" s="2245"/>
      <c r="BDL2" s="2245"/>
      <c r="BDM2" s="2245"/>
      <c r="BDN2" s="21">
        <f>BDG2+1</f>
        <v>205</v>
      </c>
      <c r="BDO2" s="2204" t="str">
        <f>BDA2</f>
        <v>CENTRAL    MARZO          2 0 1 4</v>
      </c>
      <c r="BDP2" s="2204"/>
      <c r="BDQ2" s="2204"/>
      <c r="BDR2" s="2204"/>
      <c r="BDS2" s="2204"/>
      <c r="BDT2" s="2204"/>
      <c r="BDU2" s="21">
        <f>BDN2+1</f>
        <v>206</v>
      </c>
      <c r="BDV2" s="2204" t="str">
        <f>BDA2</f>
        <v>CENTRAL    MARZO          2 0 1 4</v>
      </c>
      <c r="BDW2" s="2204"/>
      <c r="BDX2" s="2204"/>
      <c r="BDY2" s="2204"/>
      <c r="BDZ2" s="2204"/>
      <c r="BEA2" s="2204"/>
      <c r="BEB2" s="21">
        <f>BDU2+1</f>
        <v>207</v>
      </c>
      <c r="BEC2" s="2204" t="str">
        <f>BDO2</f>
        <v>CENTRAL    MARZO          2 0 1 4</v>
      </c>
      <c r="BED2" s="2204"/>
      <c r="BEE2" s="2204"/>
      <c r="BEF2" s="2204"/>
      <c r="BEG2" s="2204"/>
      <c r="BEH2" s="2204"/>
      <c r="BEI2" s="21">
        <f>BEB2+1</f>
        <v>208</v>
      </c>
      <c r="BEJ2" s="2245" t="str">
        <f>BDV2</f>
        <v>CENTRAL    MARZO          2 0 1 4</v>
      </c>
      <c r="BEK2" s="2245"/>
      <c r="BEL2" s="2245"/>
      <c r="BEM2" s="2245"/>
      <c r="BEN2" s="2245"/>
      <c r="BEO2" s="2245"/>
      <c r="BEP2" s="21">
        <f>BEI2+1</f>
        <v>209</v>
      </c>
      <c r="BEQ2" s="2204" t="str">
        <f>BDA2</f>
        <v>CENTRAL    MARZO          2 0 1 4</v>
      </c>
      <c r="BER2" s="2204"/>
      <c r="BES2" s="2204"/>
      <c r="BET2" s="2204"/>
      <c r="BEU2" s="2204"/>
      <c r="BEV2" s="2204"/>
      <c r="BEW2" s="21">
        <f>BEP2+1</f>
        <v>210</v>
      </c>
      <c r="BEX2" s="2204" t="str">
        <f>BDO2</f>
        <v>CENTRAL    MARZO          2 0 1 4</v>
      </c>
      <c r="BEY2" s="2204"/>
      <c r="BEZ2" s="2204"/>
      <c r="BFA2" s="2204"/>
      <c r="BFB2" s="2204"/>
      <c r="BFC2" s="2204"/>
      <c r="BFD2" s="21">
        <f>BEW2+1</f>
        <v>211</v>
      </c>
      <c r="BFE2" s="2245" t="str">
        <f>BDV2</f>
        <v>CENTRAL    MARZO          2 0 1 4</v>
      </c>
      <c r="BFF2" s="2245"/>
      <c r="BFG2" s="2245"/>
      <c r="BFH2" s="2245"/>
      <c r="BFI2" s="2245"/>
      <c r="BFJ2" s="2245"/>
      <c r="BFK2" s="21">
        <f>BFD2+1</f>
        <v>212</v>
      </c>
      <c r="BFL2" s="2204" t="str">
        <f>BDV2</f>
        <v>CENTRAL    MARZO          2 0 1 4</v>
      </c>
      <c r="BFM2" s="2204"/>
      <c r="BFN2" s="2204"/>
      <c r="BFO2" s="2204"/>
      <c r="BFP2" s="2204"/>
      <c r="BFQ2" s="2204"/>
      <c r="BFR2" s="21">
        <f>BFK2+1</f>
        <v>213</v>
      </c>
      <c r="BFS2" s="2245" t="str">
        <f>BFL2</f>
        <v>CENTRAL    MARZO          2 0 1 4</v>
      </c>
      <c r="BFT2" s="2245"/>
      <c r="BFU2" s="2245"/>
      <c r="BFV2" s="2245"/>
      <c r="BFW2" s="2245"/>
      <c r="BFX2" s="2245"/>
      <c r="BFY2" s="21">
        <f>BFR2+1</f>
        <v>214</v>
      </c>
      <c r="BFZ2" s="2204" t="str">
        <f>BEQ2</f>
        <v>CENTRAL    MARZO          2 0 1 4</v>
      </c>
      <c r="BGA2" s="2204"/>
      <c r="BGB2" s="2204"/>
      <c r="BGC2" s="2204"/>
      <c r="BGD2" s="2204"/>
      <c r="BGE2" s="2204"/>
      <c r="BGF2" s="21">
        <f>BFY2+1</f>
        <v>215</v>
      </c>
      <c r="BGG2" s="2204" t="str">
        <f>BDA2</f>
        <v>CENTRAL    MARZO          2 0 1 4</v>
      </c>
      <c r="BGH2" s="2204"/>
      <c r="BGI2" s="2204"/>
      <c r="BGJ2" s="2204"/>
      <c r="BGK2" s="2204"/>
      <c r="BGL2" s="2204"/>
      <c r="BGM2" s="21">
        <f>BGF2+1</f>
        <v>216</v>
      </c>
      <c r="BGN2" s="2204" t="str">
        <f>BDO2</f>
        <v>CENTRAL    MARZO          2 0 1 4</v>
      </c>
      <c r="BGO2" s="2204"/>
      <c r="BGP2" s="2204"/>
      <c r="BGQ2" s="2204"/>
      <c r="BGR2" s="2204"/>
      <c r="BGS2" s="2204"/>
      <c r="BGT2" s="21">
        <f>BGM2+1</f>
        <v>217</v>
      </c>
      <c r="BGU2" s="2245" t="str">
        <f>BFZ2</f>
        <v>CENTRAL    MARZO          2 0 1 4</v>
      </c>
      <c r="BGV2" s="2245"/>
      <c r="BGW2" s="2245"/>
      <c r="BGX2" s="2245"/>
      <c r="BGY2" s="2245"/>
      <c r="BGZ2" s="2245"/>
      <c r="BHA2" s="21">
        <f>BGT2+1</f>
        <v>218</v>
      </c>
      <c r="BHB2" s="2204" t="str">
        <f>BGG2</f>
        <v>CENTRAL    MARZO          2 0 1 4</v>
      </c>
      <c r="BHC2" s="2204"/>
      <c r="BHD2" s="2204"/>
      <c r="BHE2" s="2204"/>
      <c r="BHF2" s="2204"/>
      <c r="BHG2" s="2204"/>
      <c r="BHH2" s="21">
        <f>BHA2+1</f>
        <v>219</v>
      </c>
    </row>
    <row r="3" spans="1:1568" ht="19.5" thickBot="1" x14ac:dyDescent="0.35">
      <c r="A3" s="2"/>
      <c r="B3" s="2016" t="s">
        <v>18</v>
      </c>
      <c r="C3" s="2208" t="s">
        <v>404</v>
      </c>
      <c r="D3" s="2209"/>
      <c r="E3" s="2209"/>
      <c r="F3" s="2210"/>
      <c r="H3" s="24"/>
      <c r="I3" s="741" t="s">
        <v>18</v>
      </c>
      <c r="J3" s="2211" t="s">
        <v>944</v>
      </c>
      <c r="K3" s="2212"/>
      <c r="L3" s="2212"/>
      <c r="M3" s="2213"/>
      <c r="O3" s="24"/>
      <c r="P3" s="741" t="s">
        <v>18</v>
      </c>
      <c r="Q3" s="2211" t="s">
        <v>2159</v>
      </c>
      <c r="R3" s="2212"/>
      <c r="S3" s="2212"/>
      <c r="T3" s="2213"/>
      <c r="V3" s="24"/>
      <c r="W3" s="741" t="s">
        <v>18</v>
      </c>
      <c r="X3" s="2211" t="s">
        <v>1504</v>
      </c>
      <c r="Y3" s="2212"/>
      <c r="Z3" s="2212"/>
      <c r="AA3" s="2213"/>
      <c r="AC3" s="24"/>
      <c r="AD3" s="741" t="s">
        <v>18</v>
      </c>
      <c r="AE3" s="2211" t="s">
        <v>1492</v>
      </c>
      <c r="AF3" s="2212"/>
      <c r="AG3" s="2212"/>
      <c r="AH3" s="2213"/>
      <c r="AJ3" s="24"/>
      <c r="AK3" s="741" t="s">
        <v>18</v>
      </c>
      <c r="AL3" s="2211" t="s">
        <v>648</v>
      </c>
      <c r="AM3" s="2212"/>
      <c r="AN3" s="2212"/>
      <c r="AO3" s="2213"/>
      <c r="AQ3" s="24"/>
      <c r="AR3" s="741" t="s">
        <v>18</v>
      </c>
      <c r="AS3" s="2211" t="s">
        <v>1589</v>
      </c>
      <c r="AT3" s="2212"/>
      <c r="AU3" s="2212"/>
      <c r="AV3" s="2213"/>
      <c r="AY3" s="2016" t="s">
        <v>18</v>
      </c>
      <c r="AZ3" s="2208" t="s">
        <v>24</v>
      </c>
      <c r="BA3" s="2209"/>
      <c r="BB3" s="2209"/>
      <c r="BC3" s="2210"/>
      <c r="BE3" s="2"/>
      <c r="BF3" s="2016" t="s">
        <v>18</v>
      </c>
      <c r="BG3" s="2208" t="s">
        <v>119</v>
      </c>
      <c r="BH3" s="2209"/>
      <c r="BI3" s="2209"/>
      <c r="BJ3" s="2210"/>
      <c r="BL3" s="2"/>
      <c r="BM3" s="2016" t="s">
        <v>18</v>
      </c>
      <c r="BN3" s="2208" t="s">
        <v>821</v>
      </c>
      <c r="BO3" s="2209"/>
      <c r="BP3" s="2209"/>
      <c r="BQ3" s="2210"/>
      <c r="BS3" s="2"/>
      <c r="BT3" s="2016" t="s">
        <v>18</v>
      </c>
      <c r="BU3" s="2242" t="s">
        <v>822</v>
      </c>
      <c r="BV3" s="2243"/>
      <c r="BW3" s="2243"/>
      <c r="BX3" s="2244"/>
      <c r="BZ3" s="427"/>
      <c r="CA3" s="2016" t="s">
        <v>18</v>
      </c>
      <c r="CB3" s="2208" t="s">
        <v>45</v>
      </c>
      <c r="CC3" s="2209"/>
      <c r="CD3" s="2209"/>
      <c r="CE3" s="2210"/>
      <c r="CG3" s="2"/>
      <c r="CH3" s="2016" t="s">
        <v>18</v>
      </c>
      <c r="CI3" s="2208" t="s">
        <v>823</v>
      </c>
      <c r="CJ3" s="2209"/>
      <c r="CK3" s="2209"/>
      <c r="CL3" s="2210"/>
      <c r="CN3" s="427"/>
      <c r="CO3" s="2016" t="s">
        <v>18</v>
      </c>
      <c r="CP3" s="2208" t="s">
        <v>62</v>
      </c>
      <c r="CQ3" s="2209"/>
      <c r="CR3" s="2209"/>
      <c r="CS3" s="2210"/>
      <c r="CU3" s="427"/>
      <c r="CV3" s="2016" t="s">
        <v>18</v>
      </c>
      <c r="CW3" s="2208" t="s">
        <v>783</v>
      </c>
      <c r="CX3" s="2209"/>
      <c r="CY3" s="2209"/>
      <c r="CZ3" s="2210"/>
      <c r="DB3" s="2"/>
      <c r="DC3" s="2016" t="s">
        <v>18</v>
      </c>
      <c r="DD3" s="2208" t="s">
        <v>1524</v>
      </c>
      <c r="DE3" s="2209"/>
      <c r="DF3" s="2209"/>
      <c r="DG3" s="2210"/>
      <c r="DI3" s="2"/>
      <c r="DJ3" s="2016" t="s">
        <v>18</v>
      </c>
      <c r="DK3" s="2208" t="s">
        <v>819</v>
      </c>
      <c r="DL3" s="2209"/>
      <c r="DM3" s="2209"/>
      <c r="DN3" s="2210"/>
      <c r="DP3" s="2"/>
      <c r="DQ3" s="2016" t="s">
        <v>18</v>
      </c>
      <c r="DR3" s="2208" t="s">
        <v>69</v>
      </c>
      <c r="DS3" s="2209"/>
      <c r="DT3" s="2209"/>
      <c r="DU3" s="2210"/>
      <c r="DW3" s="2"/>
      <c r="DX3" s="2016" t="s">
        <v>18</v>
      </c>
      <c r="DY3" s="2208" t="s">
        <v>824</v>
      </c>
      <c r="DZ3" s="2209"/>
      <c r="EA3" s="2209"/>
      <c r="EB3" s="2210"/>
      <c r="ED3" s="575"/>
      <c r="EE3" s="1673" t="s">
        <v>18</v>
      </c>
      <c r="EF3" s="2249" t="s">
        <v>1724</v>
      </c>
      <c r="EG3" s="2250"/>
      <c r="EH3" s="2250"/>
      <c r="EI3" s="2251"/>
      <c r="EK3" s="24"/>
      <c r="EL3" s="741" t="s">
        <v>18</v>
      </c>
      <c r="EM3" s="2211" t="s">
        <v>1725</v>
      </c>
      <c r="EN3" s="2212"/>
      <c r="EO3" s="2212"/>
      <c r="EP3" s="2213"/>
      <c r="ER3" s="24"/>
      <c r="ES3" s="741" t="s">
        <v>18</v>
      </c>
      <c r="ET3" s="2211" t="s">
        <v>2092</v>
      </c>
      <c r="EU3" s="2212"/>
      <c r="EV3" s="2212"/>
      <c r="EW3" s="2213"/>
      <c r="EY3" s="2"/>
      <c r="EZ3" s="2016" t="s">
        <v>18</v>
      </c>
      <c r="FA3" s="2208" t="s">
        <v>771</v>
      </c>
      <c r="FB3" s="2209"/>
      <c r="FC3" s="2209"/>
      <c r="FD3" s="2210"/>
      <c r="FG3" s="2016" t="s">
        <v>18</v>
      </c>
      <c r="FH3" s="2208" t="s">
        <v>1540</v>
      </c>
      <c r="FI3" s="2209"/>
      <c r="FJ3" s="2209"/>
      <c r="FK3" s="2210"/>
      <c r="FM3" s="2"/>
      <c r="FN3" s="2016" t="s">
        <v>18</v>
      </c>
      <c r="FO3" s="2255" t="s">
        <v>1489</v>
      </c>
      <c r="FP3" s="2256"/>
      <c r="FQ3" s="2256"/>
      <c r="FR3" s="2257"/>
      <c r="FT3" s="24"/>
      <c r="FU3" s="741" t="s">
        <v>18</v>
      </c>
      <c r="FV3" s="2258" t="s">
        <v>1726</v>
      </c>
      <c r="FW3" s="2259"/>
      <c r="FX3" s="2259"/>
      <c r="FY3" s="2260"/>
      <c r="GA3" s="2"/>
      <c r="GB3" s="2016" t="s">
        <v>18</v>
      </c>
      <c r="GC3" s="2208" t="s">
        <v>55</v>
      </c>
      <c r="GD3" s="2209"/>
      <c r="GE3" s="2209"/>
      <c r="GF3" s="2210"/>
      <c r="GH3" s="24"/>
      <c r="GI3" s="741" t="s">
        <v>18</v>
      </c>
      <c r="GJ3" s="2211" t="s">
        <v>2091</v>
      </c>
      <c r="GK3" s="2212"/>
      <c r="GL3" s="2212"/>
      <c r="GM3" s="2213"/>
      <c r="GO3" s="24"/>
      <c r="GP3" s="741" t="s">
        <v>18</v>
      </c>
      <c r="GQ3" s="2211" t="s">
        <v>825</v>
      </c>
      <c r="GR3" s="2212"/>
      <c r="GS3" s="2212"/>
      <c r="GT3" s="2213"/>
      <c r="GV3" s="2"/>
      <c r="GW3" s="2016" t="s">
        <v>18</v>
      </c>
      <c r="GX3" s="2208" t="s">
        <v>788</v>
      </c>
      <c r="GY3" s="2209"/>
      <c r="GZ3" s="2209"/>
      <c r="HA3" s="2210"/>
      <c r="HC3" s="24"/>
      <c r="HD3" s="741" t="s">
        <v>18</v>
      </c>
      <c r="HE3" s="2211" t="s">
        <v>1510</v>
      </c>
      <c r="HF3" s="2212"/>
      <c r="HG3" s="2212"/>
      <c r="HH3" s="2213"/>
      <c r="HJ3" s="2"/>
      <c r="HK3" s="2016" t="s">
        <v>18</v>
      </c>
      <c r="HL3" s="2208" t="s">
        <v>1491</v>
      </c>
      <c r="HM3" s="2209"/>
      <c r="HN3" s="2209"/>
      <c r="HO3" s="2210"/>
      <c r="HQ3" s="2"/>
      <c r="HR3" s="2016" t="s">
        <v>18</v>
      </c>
      <c r="HS3" s="2208" t="s">
        <v>2134</v>
      </c>
      <c r="HT3" s="2209"/>
      <c r="HU3" s="2209"/>
      <c r="HV3" s="2210"/>
      <c r="HX3" s="2"/>
      <c r="HY3" s="2016" t="s">
        <v>18</v>
      </c>
      <c r="HZ3" s="2208" t="s">
        <v>2093</v>
      </c>
      <c r="IA3" s="2209"/>
      <c r="IB3" s="2209"/>
      <c r="IC3" s="2210"/>
      <c r="IE3" s="2"/>
      <c r="IF3" s="2016" t="s">
        <v>18</v>
      </c>
      <c r="IG3" s="2208" t="s">
        <v>794</v>
      </c>
      <c r="IH3" s="2209"/>
      <c r="II3" s="2209"/>
      <c r="IJ3" s="2210"/>
      <c r="IL3" s="2"/>
      <c r="IM3" s="2016" t="s">
        <v>18</v>
      </c>
      <c r="IN3" s="2252" t="s">
        <v>826</v>
      </c>
      <c r="IO3" s="2253"/>
      <c r="IP3" s="2253"/>
      <c r="IQ3" s="2254"/>
      <c r="IS3" s="2"/>
      <c r="IT3" s="2016" t="s">
        <v>18</v>
      </c>
      <c r="IU3" s="2208" t="s">
        <v>595</v>
      </c>
      <c r="IV3" s="2209"/>
      <c r="IW3" s="2209"/>
      <c r="IX3" s="2210"/>
      <c r="IZ3" s="24"/>
      <c r="JA3" s="741" t="s">
        <v>18</v>
      </c>
      <c r="JB3" s="2211" t="s">
        <v>1727</v>
      </c>
      <c r="JC3" s="2212"/>
      <c r="JD3" s="2212"/>
      <c r="JE3" s="2213"/>
      <c r="JG3" s="24"/>
      <c r="JH3" s="741" t="s">
        <v>18</v>
      </c>
      <c r="JI3" s="2211" t="s">
        <v>1588</v>
      </c>
      <c r="JJ3" s="2212"/>
      <c r="JK3" s="2212"/>
      <c r="JL3" s="2213"/>
      <c r="JN3" s="2"/>
      <c r="JO3" s="2016"/>
      <c r="JP3" s="2208" t="s">
        <v>827</v>
      </c>
      <c r="JQ3" s="2209"/>
      <c r="JR3" s="2209"/>
      <c r="JS3" s="2210"/>
      <c r="JU3" s="24"/>
      <c r="JV3" s="741"/>
      <c r="JW3" s="2211" t="s">
        <v>1728</v>
      </c>
      <c r="JX3" s="2212"/>
      <c r="JY3" s="2212"/>
      <c r="JZ3" s="2213"/>
      <c r="KB3" s="2"/>
      <c r="KC3" s="2016" t="s">
        <v>18</v>
      </c>
      <c r="KD3" s="2208" t="s">
        <v>1541</v>
      </c>
      <c r="KE3" s="2209"/>
      <c r="KF3" s="2209"/>
      <c r="KG3" s="2210"/>
      <c r="KI3" s="24"/>
      <c r="KJ3" s="741" t="s">
        <v>18</v>
      </c>
      <c r="KK3" s="2211" t="s">
        <v>511</v>
      </c>
      <c r="KL3" s="2212"/>
      <c r="KM3" s="2212"/>
      <c r="KN3" s="2213"/>
      <c r="KP3" s="24"/>
      <c r="KQ3" s="741" t="s">
        <v>18</v>
      </c>
      <c r="KR3" s="2211" t="s">
        <v>1604</v>
      </c>
      <c r="KS3" s="2212"/>
      <c r="KT3" s="2212"/>
      <c r="KU3" s="2213"/>
      <c r="KW3" s="2"/>
      <c r="KX3" s="2016" t="s">
        <v>18</v>
      </c>
      <c r="KY3" s="2208" t="s">
        <v>13</v>
      </c>
      <c r="KZ3" s="2209"/>
      <c r="LA3" s="2209"/>
      <c r="LB3" s="2210"/>
      <c r="LD3" s="2"/>
      <c r="LE3" s="2016" t="s">
        <v>18</v>
      </c>
      <c r="LF3" s="2208" t="s">
        <v>723</v>
      </c>
      <c r="LG3" s="2209"/>
      <c r="LH3" s="2209"/>
      <c r="LI3" s="2210"/>
      <c r="LK3" s="24"/>
      <c r="LL3" s="741" t="s">
        <v>18</v>
      </c>
      <c r="LM3" s="2211" t="s">
        <v>1729</v>
      </c>
      <c r="LN3" s="2212"/>
      <c r="LO3" s="2212"/>
      <c r="LP3" s="2213"/>
      <c r="LR3" s="24"/>
      <c r="LS3" s="741" t="s">
        <v>18</v>
      </c>
      <c r="LT3" s="2211" t="s">
        <v>687</v>
      </c>
      <c r="LU3" s="2212"/>
      <c r="LV3" s="2212"/>
      <c r="LW3" s="2213"/>
      <c r="LY3" s="2"/>
      <c r="LZ3" s="2016" t="s">
        <v>18</v>
      </c>
      <c r="MA3" s="2208" t="s">
        <v>776</v>
      </c>
      <c r="MB3" s="2209"/>
      <c r="MC3" s="2209"/>
      <c r="MD3" s="2210"/>
      <c r="MF3" s="24"/>
      <c r="MG3" s="741" t="s">
        <v>18</v>
      </c>
      <c r="MH3" s="2211" t="s">
        <v>1487</v>
      </c>
      <c r="MI3" s="2212"/>
      <c r="MJ3" s="2212"/>
      <c r="MK3" s="2213"/>
      <c r="MM3" s="24"/>
      <c r="MN3" s="741" t="s">
        <v>18</v>
      </c>
      <c r="MO3" s="2211" t="s">
        <v>1513</v>
      </c>
      <c r="MP3" s="2212"/>
      <c r="MQ3" s="2212"/>
      <c r="MR3" s="2213"/>
      <c r="MT3" s="24"/>
      <c r="MU3" s="741" t="s">
        <v>18</v>
      </c>
      <c r="MV3" s="2211" t="s">
        <v>1557</v>
      </c>
      <c r="MW3" s="2212"/>
      <c r="MX3" s="2212"/>
      <c r="MY3" s="2213"/>
      <c r="NA3" s="2"/>
      <c r="NB3" s="2016" t="s">
        <v>18</v>
      </c>
      <c r="NC3" s="2208" t="s">
        <v>828</v>
      </c>
      <c r="ND3" s="2209"/>
      <c r="NE3" s="2209"/>
      <c r="NF3" s="2210"/>
      <c r="NH3" s="2"/>
      <c r="NI3" s="2016" t="s">
        <v>18</v>
      </c>
      <c r="NJ3" s="2208" t="s">
        <v>792</v>
      </c>
      <c r="NK3" s="2209"/>
      <c r="NL3" s="2209"/>
      <c r="NM3" s="2210"/>
      <c r="NO3" s="2"/>
      <c r="NP3" s="2016" t="s">
        <v>18</v>
      </c>
      <c r="NQ3" s="2208" t="s">
        <v>593</v>
      </c>
      <c r="NR3" s="2209"/>
      <c r="NS3" s="2209"/>
      <c r="NT3" s="2210"/>
      <c r="NV3" s="307"/>
      <c r="NW3" s="741" t="s">
        <v>18</v>
      </c>
      <c r="NX3" s="2211" t="s">
        <v>1025</v>
      </c>
      <c r="NY3" s="2212"/>
      <c r="NZ3" s="2212"/>
      <c r="OA3" s="2213"/>
      <c r="OC3" s="305"/>
      <c r="OD3" s="2016" t="s">
        <v>18</v>
      </c>
      <c r="OE3" s="2208" t="s">
        <v>829</v>
      </c>
      <c r="OF3" s="2209"/>
      <c r="OG3" s="2209"/>
      <c r="OH3" s="2210"/>
      <c r="OJ3" s="307"/>
      <c r="OK3" s="741" t="s">
        <v>18</v>
      </c>
      <c r="OL3" s="2211" t="s">
        <v>780</v>
      </c>
      <c r="OM3" s="2212"/>
      <c r="ON3" s="2212"/>
      <c r="OO3" s="2213"/>
      <c r="OQ3" s="481"/>
      <c r="OR3" s="2016" t="s">
        <v>18</v>
      </c>
      <c r="OS3" s="2242" t="s">
        <v>151</v>
      </c>
      <c r="OT3" s="2243"/>
      <c r="OU3" s="2243"/>
      <c r="OV3" s="2244"/>
      <c r="OY3" s="2016" t="s">
        <v>18</v>
      </c>
      <c r="OZ3" s="2208" t="s">
        <v>830</v>
      </c>
      <c r="PA3" s="2209"/>
      <c r="PB3" s="2209"/>
      <c r="PC3" s="2210"/>
      <c r="PE3" s="2"/>
      <c r="PF3" s="2016" t="s">
        <v>18</v>
      </c>
      <c r="PG3" s="2208" t="s">
        <v>500</v>
      </c>
      <c r="PH3" s="2209"/>
      <c r="PI3" s="2209"/>
      <c r="PJ3" s="2210"/>
      <c r="PL3" s="2"/>
      <c r="PM3" s="2016" t="s">
        <v>18</v>
      </c>
      <c r="PN3" s="2208" t="s">
        <v>831</v>
      </c>
      <c r="PO3" s="2209"/>
      <c r="PP3" s="2209"/>
      <c r="PQ3" s="2210"/>
      <c r="PS3" s="2"/>
      <c r="PT3" s="2016" t="s">
        <v>18</v>
      </c>
      <c r="PU3" s="2211" t="s">
        <v>677</v>
      </c>
      <c r="PV3" s="2212"/>
      <c r="PW3" s="2212"/>
      <c r="PX3" s="2213"/>
      <c r="PZ3" s="2"/>
      <c r="QA3" s="2016" t="s">
        <v>18</v>
      </c>
      <c r="QB3" s="2211" t="s">
        <v>1931</v>
      </c>
      <c r="QC3" s="2212"/>
      <c r="QD3" s="2212"/>
      <c r="QE3" s="2213"/>
      <c r="QG3" s="2"/>
      <c r="QH3" s="2016" t="s">
        <v>18</v>
      </c>
      <c r="QI3" s="2211" t="s">
        <v>751</v>
      </c>
      <c r="QJ3" s="2212"/>
      <c r="QK3" s="2212"/>
      <c r="QL3" s="2213"/>
      <c r="QN3" s="24"/>
      <c r="QO3" s="741" t="s">
        <v>18</v>
      </c>
      <c r="QP3" s="2211" t="s">
        <v>1538</v>
      </c>
      <c r="QQ3" s="2212"/>
      <c r="QR3" s="2212"/>
      <c r="QS3" s="2213"/>
      <c r="QU3" s="427"/>
      <c r="QV3" s="2016" t="s">
        <v>18</v>
      </c>
      <c r="QW3" s="2211" t="s">
        <v>782</v>
      </c>
      <c r="QX3" s="2212"/>
      <c r="QY3" s="2212"/>
      <c r="QZ3" s="2213"/>
      <c r="RB3" s="24"/>
      <c r="RC3" s="741" t="s">
        <v>18</v>
      </c>
      <c r="RD3" s="2211" t="s">
        <v>2094</v>
      </c>
      <c r="RE3" s="2212"/>
      <c r="RF3" s="2212"/>
      <c r="RG3" s="2213"/>
      <c r="RI3" s="24"/>
      <c r="RJ3" s="741" t="s">
        <v>18</v>
      </c>
      <c r="RK3" s="2211" t="s">
        <v>645</v>
      </c>
      <c r="RL3" s="2212"/>
      <c r="RM3" s="2212"/>
      <c r="RN3" s="2213"/>
      <c r="RP3" s="24"/>
      <c r="RQ3" s="741" t="s">
        <v>18</v>
      </c>
      <c r="RR3" s="2211" t="s">
        <v>1583</v>
      </c>
      <c r="RS3" s="2212"/>
      <c r="RT3" s="2212"/>
      <c r="RU3" s="2213"/>
      <c r="RW3" s="2"/>
      <c r="RX3" s="2016" t="s">
        <v>18</v>
      </c>
      <c r="RY3" s="2211" t="s">
        <v>697</v>
      </c>
      <c r="RZ3" s="2212"/>
      <c r="SA3" s="2212"/>
      <c r="SB3" s="2213"/>
      <c r="SD3" s="2"/>
      <c r="SE3" s="2016" t="s">
        <v>18</v>
      </c>
      <c r="SF3" s="2208" t="s">
        <v>1586</v>
      </c>
      <c r="SG3" s="2209"/>
      <c r="SH3" s="2209"/>
      <c r="SI3" s="2210"/>
      <c r="SK3" s="2"/>
      <c r="SL3" s="2016" t="s">
        <v>18</v>
      </c>
      <c r="SM3" s="2208" t="s">
        <v>833</v>
      </c>
      <c r="SN3" s="2209"/>
      <c r="SO3" s="2209"/>
      <c r="SP3" s="2210"/>
      <c r="SR3" s="24"/>
      <c r="SS3" s="741" t="s">
        <v>18</v>
      </c>
      <c r="ST3" s="2211" t="s">
        <v>2095</v>
      </c>
      <c r="SU3" s="2212"/>
      <c r="SV3" s="2212"/>
      <c r="SW3" s="2213"/>
      <c r="SY3" s="427"/>
      <c r="SZ3" s="2016" t="s">
        <v>18</v>
      </c>
      <c r="TA3" s="2208" t="s">
        <v>1493</v>
      </c>
      <c r="TB3" s="2209"/>
      <c r="TC3" s="2209"/>
      <c r="TD3" s="2210"/>
      <c r="TF3" s="2"/>
      <c r="TG3" s="2016" t="s">
        <v>18</v>
      </c>
      <c r="TH3" s="2208" t="s">
        <v>793</v>
      </c>
      <c r="TI3" s="2209"/>
      <c r="TJ3" s="2209"/>
      <c r="TK3" s="2210"/>
      <c r="TM3" s="2"/>
      <c r="TN3" s="2016" t="s">
        <v>18</v>
      </c>
      <c r="TO3" s="2208" t="s">
        <v>835</v>
      </c>
      <c r="TP3" s="2209"/>
      <c r="TQ3" s="2209"/>
      <c r="TR3" s="2210"/>
      <c r="TT3" s="2"/>
      <c r="TU3" s="2016" t="s">
        <v>18</v>
      </c>
      <c r="TV3" s="2208" t="s">
        <v>803</v>
      </c>
      <c r="TW3" s="2209"/>
      <c r="TX3" s="2209"/>
      <c r="TY3" s="2210"/>
      <c r="UA3" s="2"/>
      <c r="UB3" s="2016" t="s">
        <v>18</v>
      </c>
      <c r="UC3" s="2208" t="s">
        <v>1543</v>
      </c>
      <c r="UD3" s="2209"/>
      <c r="UE3" s="2209"/>
      <c r="UF3" s="2210"/>
      <c r="UH3" s="307"/>
      <c r="UI3" s="741" t="s">
        <v>18</v>
      </c>
      <c r="UJ3" s="2211" t="s">
        <v>729</v>
      </c>
      <c r="UK3" s="2212"/>
      <c r="UL3" s="2212"/>
      <c r="UM3" s="2213"/>
      <c r="UO3" s="2"/>
      <c r="UP3" s="2016" t="s">
        <v>18</v>
      </c>
      <c r="UQ3" s="2208" t="s">
        <v>1569</v>
      </c>
      <c r="UR3" s="2209"/>
      <c r="US3" s="2209"/>
      <c r="UT3" s="2210"/>
      <c r="UV3" s="2"/>
      <c r="UW3" s="2016" t="s">
        <v>18</v>
      </c>
      <c r="UX3" s="2242" t="s">
        <v>836</v>
      </c>
      <c r="UY3" s="2243"/>
      <c r="UZ3" s="2243"/>
      <c r="VA3" s="2244"/>
      <c r="VC3" s="24"/>
      <c r="VD3" s="741" t="s">
        <v>18</v>
      </c>
      <c r="VE3" s="2211" t="s">
        <v>1584</v>
      </c>
      <c r="VF3" s="2212"/>
      <c r="VG3" s="2212"/>
      <c r="VH3" s="2213"/>
      <c r="VJ3" s="24"/>
      <c r="VK3" s="2016" t="s">
        <v>18</v>
      </c>
      <c r="VL3" s="2208" t="s">
        <v>1523</v>
      </c>
      <c r="VM3" s="2209"/>
      <c r="VN3" s="2209"/>
      <c r="VO3" s="2210"/>
      <c r="VQ3" s="24"/>
      <c r="VR3" s="741" t="s">
        <v>18</v>
      </c>
      <c r="VS3" s="2211" t="s">
        <v>1486</v>
      </c>
      <c r="VT3" s="2212"/>
      <c r="VU3" s="2212"/>
      <c r="VV3" s="2213"/>
      <c r="VX3" s="2"/>
      <c r="VY3" s="2016" t="s">
        <v>18</v>
      </c>
      <c r="VZ3" s="2242" t="s">
        <v>144</v>
      </c>
      <c r="WA3" s="2243"/>
      <c r="WB3" s="2243"/>
      <c r="WC3" s="2244"/>
      <c r="WE3" s="305"/>
      <c r="WF3" s="2016" t="s">
        <v>18</v>
      </c>
      <c r="WG3" s="2208" t="s">
        <v>779</v>
      </c>
      <c r="WH3" s="2209"/>
      <c r="WI3" s="2209"/>
      <c r="WJ3" s="2210"/>
      <c r="WL3" s="307"/>
      <c r="WM3" s="741" t="s">
        <v>18</v>
      </c>
      <c r="WN3" s="2211" t="s">
        <v>419</v>
      </c>
      <c r="WO3" s="2212"/>
      <c r="WP3" s="2212"/>
      <c r="WQ3" s="2213"/>
      <c r="WS3" s="307"/>
      <c r="WT3" s="741" t="s">
        <v>18</v>
      </c>
      <c r="WU3" s="2211" t="s">
        <v>1730</v>
      </c>
      <c r="WV3" s="2212"/>
      <c r="WW3" s="2212"/>
      <c r="WX3" s="2213"/>
      <c r="WZ3" s="307"/>
      <c r="XA3" s="741" t="s">
        <v>18</v>
      </c>
      <c r="XB3" s="2211" t="s">
        <v>1537</v>
      </c>
      <c r="XC3" s="2212"/>
      <c r="XD3" s="2212"/>
      <c r="XE3" s="2213"/>
      <c r="XG3" s="307"/>
      <c r="XH3" s="741" t="s">
        <v>18</v>
      </c>
      <c r="XI3" s="2211" t="s">
        <v>64</v>
      </c>
      <c r="XJ3" s="2212"/>
      <c r="XK3" s="2212"/>
      <c r="XL3" s="2213"/>
      <c r="XN3" s="425"/>
      <c r="XO3" s="2016" t="s">
        <v>18</v>
      </c>
      <c r="XP3" s="2208" t="s">
        <v>837</v>
      </c>
      <c r="XQ3" s="2209"/>
      <c r="XR3" s="2209"/>
      <c r="XS3" s="2210"/>
      <c r="XU3" s="425"/>
      <c r="XV3" s="741" t="s">
        <v>18</v>
      </c>
      <c r="XW3" s="2211" t="s">
        <v>1731</v>
      </c>
      <c r="XX3" s="2212"/>
      <c r="XY3" s="2212"/>
      <c r="XZ3" s="2213"/>
      <c r="YB3" s="427"/>
      <c r="YC3" s="2016" t="s">
        <v>18</v>
      </c>
      <c r="YD3" s="2208" t="s">
        <v>838</v>
      </c>
      <c r="YE3" s="2209"/>
      <c r="YF3" s="2209"/>
      <c r="YG3" s="2210"/>
      <c r="YI3" s="2"/>
      <c r="YJ3" s="2016" t="s">
        <v>18</v>
      </c>
      <c r="YK3" s="2211" t="s">
        <v>89</v>
      </c>
      <c r="YL3" s="2212"/>
      <c r="YM3" s="2212"/>
      <c r="YN3" s="2213"/>
      <c r="YP3" s="2"/>
      <c r="YQ3" s="2016" t="s">
        <v>18</v>
      </c>
      <c r="YR3" s="2211" t="s">
        <v>839</v>
      </c>
      <c r="YS3" s="2212"/>
      <c r="YT3" s="2212"/>
      <c r="YU3" s="2213"/>
      <c r="YW3" s="24"/>
      <c r="YX3" s="741" t="s">
        <v>18</v>
      </c>
      <c r="YY3" s="2211" t="s">
        <v>1522</v>
      </c>
      <c r="YZ3" s="2212"/>
      <c r="ZA3" s="2212"/>
      <c r="ZB3" s="2213"/>
      <c r="ZD3" s="24"/>
      <c r="ZE3" s="741" t="s">
        <v>18</v>
      </c>
      <c r="ZF3" s="2211" t="s">
        <v>1732</v>
      </c>
      <c r="ZG3" s="2212"/>
      <c r="ZH3" s="2212"/>
      <c r="ZI3" s="2213"/>
      <c r="ZK3" s="2"/>
      <c r="ZL3" s="2016" t="s">
        <v>18</v>
      </c>
      <c r="ZM3" s="2211" t="s">
        <v>840</v>
      </c>
      <c r="ZN3" s="2212"/>
      <c r="ZO3" s="2212"/>
      <c r="ZP3" s="2213"/>
      <c r="ZR3" s="24"/>
      <c r="ZS3" s="741" t="s">
        <v>18</v>
      </c>
      <c r="ZT3" s="2211" t="s">
        <v>961</v>
      </c>
      <c r="ZU3" s="2212"/>
      <c r="ZV3" s="2212"/>
      <c r="ZW3" s="2213"/>
      <c r="ZY3" s="2"/>
      <c r="ZZ3" s="2016" t="s">
        <v>18</v>
      </c>
      <c r="AAA3" s="2211" t="s">
        <v>841</v>
      </c>
      <c r="AAB3" s="2212"/>
      <c r="AAC3" s="2212"/>
      <c r="AAD3" s="2213"/>
      <c r="AAF3" s="24"/>
      <c r="AAG3" s="741" t="s">
        <v>18</v>
      </c>
      <c r="AAH3" s="2211" t="s">
        <v>1733</v>
      </c>
      <c r="AAI3" s="2212"/>
      <c r="AAJ3" s="2212"/>
      <c r="AAK3" s="2213"/>
      <c r="AAM3" s="24"/>
      <c r="AAN3" s="741" t="s">
        <v>18</v>
      </c>
      <c r="AAO3" s="2211" t="s">
        <v>1924</v>
      </c>
      <c r="AAP3" s="2212"/>
      <c r="AAQ3" s="2212"/>
      <c r="AAR3" s="2213"/>
      <c r="AAT3" s="24"/>
      <c r="AAU3" s="741" t="s">
        <v>18</v>
      </c>
      <c r="AAV3" s="2211" t="s">
        <v>2137</v>
      </c>
      <c r="AAW3" s="2212"/>
      <c r="AAX3" s="2212"/>
      <c r="AAY3" s="2213"/>
      <c r="ABA3" s="2"/>
      <c r="ABB3" s="2016" t="s">
        <v>18</v>
      </c>
      <c r="ABC3" s="2208" t="s">
        <v>842</v>
      </c>
      <c r="ABD3" s="2209"/>
      <c r="ABE3" s="2209"/>
      <c r="ABF3" s="2210"/>
      <c r="ABH3" s="24"/>
      <c r="ABI3" s="741" t="s">
        <v>18</v>
      </c>
      <c r="ABJ3" s="2211" t="s">
        <v>2096</v>
      </c>
      <c r="ABK3" s="2212"/>
      <c r="ABL3" s="2212"/>
      <c r="ABM3" s="2213"/>
      <c r="ABP3" s="2016" t="s">
        <v>18</v>
      </c>
      <c r="ABQ3" s="2246" t="s">
        <v>843</v>
      </c>
      <c r="ABR3" s="2247"/>
      <c r="ABS3" s="2247"/>
      <c r="ABT3" s="2248"/>
      <c r="ABV3" s="2"/>
      <c r="ABW3" s="2016" t="s">
        <v>18</v>
      </c>
      <c r="ABX3" s="2208" t="s">
        <v>676</v>
      </c>
      <c r="ABY3" s="2209"/>
      <c r="ABZ3" s="2209"/>
      <c r="ACA3" s="2210"/>
      <c r="ACC3" s="427"/>
      <c r="ACD3" s="2016" t="s">
        <v>18</v>
      </c>
      <c r="ACE3" s="2208" t="s">
        <v>843</v>
      </c>
      <c r="ACF3" s="2209"/>
      <c r="ACG3" s="2209"/>
      <c r="ACH3" s="2210"/>
      <c r="ACJ3" s="425"/>
      <c r="ACK3" s="741" t="s">
        <v>18</v>
      </c>
      <c r="ACL3" s="2211" t="s">
        <v>1734</v>
      </c>
      <c r="ACM3" s="2212"/>
      <c r="ACN3" s="2212"/>
      <c r="ACO3" s="2213"/>
      <c r="ACQ3" s="425"/>
      <c r="ACR3" s="741" t="s">
        <v>18</v>
      </c>
      <c r="ACS3" s="2211" t="s">
        <v>1587</v>
      </c>
      <c r="ACT3" s="2212"/>
      <c r="ACU3" s="2212"/>
      <c r="ACV3" s="2213"/>
      <c r="ACX3" s="305"/>
      <c r="ACY3" s="2016" t="s">
        <v>18</v>
      </c>
      <c r="ACZ3" s="2208" t="s">
        <v>360</v>
      </c>
      <c r="ADA3" s="2209"/>
      <c r="ADB3" s="2209"/>
      <c r="ADC3" s="2210"/>
      <c r="ADE3" s="307"/>
      <c r="ADF3" s="741" t="s">
        <v>18</v>
      </c>
      <c r="ADG3" s="2211" t="s">
        <v>340</v>
      </c>
      <c r="ADH3" s="2212"/>
      <c r="ADI3" s="2212"/>
      <c r="ADJ3" s="2213"/>
      <c r="ADL3" s="2"/>
      <c r="ADM3" s="2016" t="s">
        <v>18</v>
      </c>
      <c r="ADN3" s="2208" t="s">
        <v>844</v>
      </c>
      <c r="ADO3" s="2209"/>
      <c r="ADP3" s="2209"/>
      <c r="ADQ3" s="2210"/>
      <c r="ADS3" s="24"/>
      <c r="ADT3" s="741" t="s">
        <v>18</v>
      </c>
      <c r="ADU3" s="2211" t="s">
        <v>2097</v>
      </c>
      <c r="ADV3" s="2212"/>
      <c r="ADW3" s="2212"/>
      <c r="ADX3" s="2213"/>
      <c r="ADZ3" s="2"/>
      <c r="AEA3" s="2016" t="s">
        <v>18</v>
      </c>
      <c r="AEB3" s="2208" t="s">
        <v>1590</v>
      </c>
      <c r="AEC3" s="2209"/>
      <c r="AED3" s="2209"/>
      <c r="AEE3" s="2210"/>
      <c r="AEG3" s="24"/>
      <c r="AEH3" s="741" t="s">
        <v>18</v>
      </c>
      <c r="AEI3" s="2211" t="s">
        <v>2138</v>
      </c>
      <c r="AEJ3" s="2212"/>
      <c r="AEK3" s="2212"/>
      <c r="AEL3" s="2213"/>
      <c r="AEN3" s="2"/>
      <c r="AEO3" s="2016" t="s">
        <v>18</v>
      </c>
      <c r="AEP3" s="2208" t="s">
        <v>1490</v>
      </c>
      <c r="AEQ3" s="2209"/>
      <c r="AER3" s="2209"/>
      <c r="AES3" s="2210"/>
      <c r="AEU3" s="2"/>
      <c r="AEV3" s="2016" t="s">
        <v>18</v>
      </c>
      <c r="AEW3" s="2208" t="s">
        <v>845</v>
      </c>
      <c r="AEX3" s="2209"/>
      <c r="AEY3" s="2209"/>
      <c r="AEZ3" s="2210"/>
      <c r="AFB3" s="24"/>
      <c r="AFC3" s="741" t="s">
        <v>18</v>
      </c>
      <c r="AFD3" s="2211" t="s">
        <v>1577</v>
      </c>
      <c r="AFE3" s="2212"/>
      <c r="AFF3" s="2212"/>
      <c r="AFG3" s="2213"/>
      <c r="AFI3" s="24"/>
      <c r="AFJ3" s="741" t="s">
        <v>18</v>
      </c>
      <c r="AFK3" s="2211" t="s">
        <v>1735</v>
      </c>
      <c r="AFL3" s="2212"/>
      <c r="AFM3" s="2212"/>
      <c r="AFN3" s="2213"/>
      <c r="AFP3" s="24"/>
      <c r="AFQ3" s="741" t="s">
        <v>18</v>
      </c>
      <c r="AFR3" s="2211" t="s">
        <v>1618</v>
      </c>
      <c r="AFS3" s="2212"/>
      <c r="AFT3" s="2212"/>
      <c r="AFU3" s="2213"/>
      <c r="AFW3" s="2"/>
      <c r="AFX3" s="2016" t="s">
        <v>18</v>
      </c>
      <c r="AFY3" s="2208" t="s">
        <v>962</v>
      </c>
      <c r="AFZ3" s="2209"/>
      <c r="AGA3" s="2209"/>
      <c r="AGB3" s="2210"/>
      <c r="AGD3" s="2"/>
      <c r="AGE3" s="2016" t="s">
        <v>18</v>
      </c>
      <c r="AGF3" s="2208" t="s">
        <v>70</v>
      </c>
      <c r="AGG3" s="2209"/>
      <c r="AGH3" s="2209"/>
      <c r="AGI3" s="2210"/>
      <c r="AGK3" s="305"/>
      <c r="AGL3" s="2016" t="s">
        <v>18</v>
      </c>
      <c r="AGM3" s="2208" t="s">
        <v>41</v>
      </c>
      <c r="AGN3" s="2209"/>
      <c r="AGO3" s="2209"/>
      <c r="AGP3" s="2210"/>
      <c r="AGR3" s="307"/>
      <c r="AGS3" s="741" t="s">
        <v>18</v>
      </c>
      <c r="AGT3" s="2211" t="s">
        <v>1521</v>
      </c>
      <c r="AGU3" s="2212"/>
      <c r="AGV3" s="2212"/>
      <c r="AGW3" s="2213"/>
      <c r="AGY3" s="307"/>
      <c r="AGZ3" s="741" t="s">
        <v>18</v>
      </c>
      <c r="AHA3" s="2211" t="s">
        <v>1568</v>
      </c>
      <c r="AHB3" s="2212"/>
      <c r="AHC3" s="2212"/>
      <c r="AHD3" s="2213"/>
      <c r="AHF3" s="2"/>
      <c r="AHG3" s="2016" t="s">
        <v>18</v>
      </c>
      <c r="AHH3" s="2208" t="s">
        <v>846</v>
      </c>
      <c r="AHI3" s="2209"/>
      <c r="AHJ3" s="2209"/>
      <c r="AHK3" s="2210"/>
      <c r="AHM3" s="2"/>
      <c r="AHN3" s="2016" t="s">
        <v>18</v>
      </c>
      <c r="AHO3" s="2208" t="s">
        <v>48</v>
      </c>
      <c r="AHP3" s="2209"/>
      <c r="AHQ3" s="2209"/>
      <c r="AHR3" s="2210"/>
      <c r="AHT3" s="427"/>
      <c r="AHU3" s="2016" t="s">
        <v>18</v>
      </c>
      <c r="AHV3" s="2208" t="s">
        <v>11</v>
      </c>
      <c r="AHW3" s="2209"/>
      <c r="AHX3" s="2209"/>
      <c r="AHY3" s="2210"/>
      <c r="AIA3" s="2"/>
      <c r="AIB3" s="2016" t="s">
        <v>18</v>
      </c>
      <c r="AIC3" s="2265" t="s">
        <v>808</v>
      </c>
      <c r="AID3" s="2266"/>
      <c r="AIE3" s="2266"/>
      <c r="AIF3" s="2267"/>
      <c r="AIH3" s="2"/>
      <c r="AII3" s="2016" t="s">
        <v>18</v>
      </c>
      <c r="AIJ3" s="2208" t="s">
        <v>4</v>
      </c>
      <c r="AIK3" s="2209"/>
      <c r="AIL3" s="2209"/>
      <c r="AIM3" s="2210"/>
      <c r="AIO3" s="2"/>
      <c r="AIP3" s="2016" t="s">
        <v>18</v>
      </c>
      <c r="AIQ3" s="2208" t="s">
        <v>57</v>
      </c>
      <c r="AIR3" s="2209"/>
      <c r="AIS3" s="2209"/>
      <c r="AIT3" s="2210"/>
      <c r="AIV3" s="24"/>
      <c r="AIW3" s="741" t="s">
        <v>18</v>
      </c>
      <c r="AIX3" s="2211" t="s">
        <v>1736</v>
      </c>
      <c r="AIY3" s="2212"/>
      <c r="AIZ3" s="2212"/>
      <c r="AJA3" s="2213"/>
      <c r="AJC3" s="2"/>
      <c r="AJD3" s="2016" t="s">
        <v>18</v>
      </c>
      <c r="AJE3" s="2208" t="s">
        <v>847</v>
      </c>
      <c r="AJF3" s="2209"/>
      <c r="AJG3" s="2209"/>
      <c r="AJH3" s="2210"/>
      <c r="AJJ3" s="2"/>
      <c r="AJK3" s="2016" t="s">
        <v>18</v>
      </c>
      <c r="AJL3" s="2208" t="s">
        <v>796</v>
      </c>
      <c r="AJM3" s="2209"/>
      <c r="AJN3" s="2209"/>
      <c r="AJO3" s="2210"/>
      <c r="AJQ3" s="406"/>
      <c r="AJR3" s="2016" t="s">
        <v>18</v>
      </c>
      <c r="AJS3" s="2242" t="s">
        <v>848</v>
      </c>
      <c r="AJT3" s="2243"/>
      <c r="AJU3" s="2243"/>
      <c r="AJV3" s="2244"/>
      <c r="AJX3" s="2"/>
      <c r="AJY3" s="2016" t="s">
        <v>18</v>
      </c>
      <c r="AJZ3" s="2211" t="s">
        <v>849</v>
      </c>
      <c r="AKA3" s="2212"/>
      <c r="AKB3" s="2212"/>
      <c r="AKC3" s="2213"/>
      <c r="AKE3" s="2"/>
      <c r="AKF3" s="2016" t="s">
        <v>18</v>
      </c>
      <c r="AKG3" s="2211" t="s">
        <v>850</v>
      </c>
      <c r="AKH3" s="2212"/>
      <c r="AKI3" s="2212"/>
      <c r="AKJ3" s="2213"/>
      <c r="AKL3" s="305"/>
      <c r="AKM3" s="2016" t="s">
        <v>18</v>
      </c>
      <c r="AKN3" s="2211" t="s">
        <v>3</v>
      </c>
      <c r="AKO3" s="2212"/>
      <c r="AKP3" s="2212"/>
      <c r="AKQ3" s="2213"/>
      <c r="AKS3" s="307"/>
      <c r="AKT3" s="741" t="s">
        <v>18</v>
      </c>
      <c r="AKU3" s="2211" t="s">
        <v>1539</v>
      </c>
      <c r="AKV3" s="2212"/>
      <c r="AKW3" s="2212"/>
      <c r="AKX3" s="2213"/>
      <c r="AKZ3" s="2"/>
      <c r="ALA3" s="2016" t="s">
        <v>18</v>
      </c>
      <c r="ALB3" s="2211"/>
      <c r="ALC3" s="2212"/>
      <c r="ALD3" s="2212"/>
      <c r="ALE3" s="2213"/>
      <c r="ALH3" s="2016" t="s">
        <v>18</v>
      </c>
      <c r="ALI3" s="2208" t="s">
        <v>604</v>
      </c>
      <c r="ALJ3" s="2209"/>
      <c r="ALK3" s="2209"/>
      <c r="ALL3" s="2210"/>
      <c r="ALO3" s="741" t="s">
        <v>18</v>
      </c>
      <c r="ALP3" s="2211" t="s">
        <v>1585</v>
      </c>
      <c r="ALQ3" s="2212"/>
      <c r="ALR3" s="2212"/>
      <c r="ALS3" s="2213"/>
      <c r="ALU3" s="2"/>
      <c r="ALV3" s="2016" t="s">
        <v>18</v>
      </c>
      <c r="ALW3" s="2208" t="s">
        <v>851</v>
      </c>
      <c r="ALX3" s="2209"/>
      <c r="ALY3" s="2209"/>
      <c r="ALZ3" s="2210"/>
      <c r="AMB3" s="2"/>
      <c r="AMC3" s="2016" t="s">
        <v>18</v>
      </c>
      <c r="AMD3" s="2208" t="s">
        <v>15</v>
      </c>
      <c r="AME3" s="2209"/>
      <c r="AMF3" s="2209"/>
      <c r="AMG3" s="2210"/>
      <c r="AMI3" s="2"/>
      <c r="AMJ3" s="2016" t="s">
        <v>18</v>
      </c>
      <c r="AMK3" s="2208" t="s">
        <v>668</v>
      </c>
      <c r="AML3" s="2209"/>
      <c r="AMM3" s="2209"/>
      <c r="AMN3" s="2210"/>
      <c r="AMP3" s="24"/>
      <c r="AMQ3" s="741" t="s">
        <v>18</v>
      </c>
      <c r="AMR3" s="2211" t="s">
        <v>1737</v>
      </c>
      <c r="AMS3" s="2212"/>
      <c r="AMT3" s="2212"/>
      <c r="AMU3" s="2213"/>
      <c r="AMW3" s="24"/>
      <c r="AMX3" s="741" t="s">
        <v>18</v>
      </c>
      <c r="AMY3" s="2211" t="s">
        <v>1003</v>
      </c>
      <c r="AMZ3" s="2212"/>
      <c r="ANA3" s="2212"/>
      <c r="ANB3" s="2213"/>
      <c r="AND3" s="2"/>
      <c r="ANE3" s="2016" t="s">
        <v>18</v>
      </c>
      <c r="ANF3" s="2208" t="s">
        <v>852</v>
      </c>
      <c r="ANG3" s="2209"/>
      <c r="ANH3" s="2209"/>
      <c r="ANI3" s="2210"/>
      <c r="ANK3" s="2"/>
      <c r="ANL3" s="2016" t="s">
        <v>18</v>
      </c>
      <c r="ANM3" s="2208" t="s">
        <v>798</v>
      </c>
      <c r="ANN3" s="2209"/>
      <c r="ANO3" s="2209"/>
      <c r="ANP3" s="2210"/>
      <c r="ANR3" s="311"/>
      <c r="ANS3" s="2016" t="s">
        <v>18</v>
      </c>
      <c r="ANT3" s="2208" t="s">
        <v>853</v>
      </c>
      <c r="ANU3" s="2209"/>
      <c r="ANV3" s="2209"/>
      <c r="ANW3" s="2210"/>
      <c r="ANY3" s="229"/>
      <c r="ANZ3" s="741" t="s">
        <v>18</v>
      </c>
      <c r="AOA3" s="2211" t="s">
        <v>1738</v>
      </c>
      <c r="AOB3" s="2212"/>
      <c r="AOC3" s="2212"/>
      <c r="AOD3" s="2213"/>
      <c r="AOF3" s="2"/>
      <c r="AOG3" s="2016" t="s">
        <v>18</v>
      </c>
      <c r="AOH3" s="2208" t="s">
        <v>19</v>
      </c>
      <c r="AOI3" s="2209"/>
      <c r="AOJ3" s="2209"/>
      <c r="AOK3" s="2210"/>
      <c r="AOM3" s="2"/>
      <c r="AON3" s="2016" t="s">
        <v>18</v>
      </c>
      <c r="AOO3" s="2208" t="s">
        <v>19</v>
      </c>
      <c r="AOP3" s="2209"/>
      <c r="AOQ3" s="2209"/>
      <c r="AOR3" s="2210"/>
      <c r="AOT3" s="24"/>
      <c r="AOU3" s="741" t="s">
        <v>18</v>
      </c>
      <c r="AOV3" s="2211" t="s">
        <v>1739</v>
      </c>
      <c r="AOW3" s="2212"/>
      <c r="AOX3" s="2212"/>
      <c r="AOY3" s="2213"/>
      <c r="APA3" s="24"/>
      <c r="APB3" s="741" t="s">
        <v>18</v>
      </c>
      <c r="APC3" s="2211" t="s">
        <v>1503</v>
      </c>
      <c r="APD3" s="2212"/>
      <c r="APE3" s="2212"/>
      <c r="APF3" s="2213"/>
      <c r="APH3" s="24"/>
      <c r="API3" s="741" t="s">
        <v>18</v>
      </c>
      <c r="APJ3" s="2211" t="s">
        <v>1740</v>
      </c>
      <c r="APK3" s="2212"/>
      <c r="APL3" s="2212"/>
      <c r="APM3" s="2213"/>
      <c r="APO3" s="2"/>
      <c r="APP3" s="2016" t="s">
        <v>18</v>
      </c>
      <c r="APQ3" s="2208" t="s">
        <v>1542</v>
      </c>
      <c r="APR3" s="2209"/>
      <c r="APS3" s="2209"/>
      <c r="APT3" s="2210"/>
      <c r="APV3" s="427"/>
      <c r="APW3" s="2016" t="s">
        <v>18</v>
      </c>
      <c r="APX3" s="2208" t="s">
        <v>35</v>
      </c>
      <c r="APY3" s="2209"/>
      <c r="APZ3" s="2209"/>
      <c r="AQA3" s="2210"/>
      <c r="AQC3" s="427"/>
      <c r="AQD3" s="2016" t="s">
        <v>18</v>
      </c>
      <c r="AQE3" s="2208" t="s">
        <v>854</v>
      </c>
      <c r="AQF3" s="2209"/>
      <c r="AQG3" s="2209"/>
      <c r="AQH3" s="2210"/>
      <c r="AQJ3" s="305"/>
      <c r="AQK3" s="2016" t="s">
        <v>18</v>
      </c>
      <c r="AQL3" s="2208" t="s">
        <v>671</v>
      </c>
      <c r="AQM3" s="2209"/>
      <c r="AQN3" s="2209"/>
      <c r="AQO3" s="2210"/>
      <c r="AQQ3" s="2"/>
      <c r="AQR3" s="2016" t="s">
        <v>18</v>
      </c>
      <c r="AQS3" s="2208" t="s">
        <v>206</v>
      </c>
      <c r="AQT3" s="2209"/>
      <c r="AQU3" s="2209"/>
      <c r="AQV3" s="2210"/>
      <c r="AQX3" s="24"/>
      <c r="AQY3" s="741" t="s">
        <v>18</v>
      </c>
      <c r="AQZ3" s="2211" t="s">
        <v>1517</v>
      </c>
      <c r="ARA3" s="2212"/>
      <c r="ARB3" s="2212"/>
      <c r="ARC3" s="2213"/>
      <c r="ARE3" s="2"/>
      <c r="ARF3" s="2016" t="s">
        <v>18</v>
      </c>
      <c r="ARG3" s="2208" t="s">
        <v>1741</v>
      </c>
      <c r="ARH3" s="2209"/>
      <c r="ARI3" s="2209"/>
      <c r="ARJ3" s="2210"/>
      <c r="ARL3" s="24"/>
      <c r="ARM3" s="741" t="s">
        <v>18</v>
      </c>
      <c r="ARN3" s="2211" t="s">
        <v>1544</v>
      </c>
      <c r="ARO3" s="2212"/>
      <c r="ARP3" s="2212"/>
      <c r="ARQ3" s="2213"/>
      <c r="ARS3" s="2"/>
      <c r="ART3" s="2016" t="s">
        <v>18</v>
      </c>
      <c r="ARU3" s="2208" t="s">
        <v>754</v>
      </c>
      <c r="ARV3" s="2209"/>
      <c r="ARW3" s="2209"/>
      <c r="ARX3" s="2210"/>
      <c r="ARZ3" s="24"/>
      <c r="ASA3" s="741" t="s">
        <v>18</v>
      </c>
      <c r="ASB3" s="2211" t="s">
        <v>1413</v>
      </c>
      <c r="ASC3" s="2212"/>
      <c r="ASD3" s="2212"/>
      <c r="ASE3" s="2213"/>
      <c r="ASG3" s="24"/>
      <c r="ASH3" s="741" t="s">
        <v>18</v>
      </c>
      <c r="ASI3" s="2211" t="s">
        <v>1935</v>
      </c>
      <c r="ASJ3" s="2212"/>
      <c r="ASK3" s="2212"/>
      <c r="ASL3" s="2213"/>
      <c r="ASN3" s="2"/>
      <c r="ASO3" s="2016" t="s">
        <v>18</v>
      </c>
      <c r="ASP3" s="2208" t="s">
        <v>855</v>
      </c>
      <c r="ASQ3" s="2209"/>
      <c r="ASR3" s="2209"/>
      <c r="ASS3" s="2210"/>
      <c r="ASU3" s="2"/>
      <c r="ASV3" s="2016" t="s">
        <v>18</v>
      </c>
      <c r="ASW3" s="2208" t="s">
        <v>856</v>
      </c>
      <c r="ASX3" s="2209"/>
      <c r="ASY3" s="2209"/>
      <c r="ASZ3" s="2210"/>
      <c r="ATB3" s="305"/>
      <c r="ATC3" s="2016" t="s">
        <v>18</v>
      </c>
      <c r="ATD3" s="2208" t="s">
        <v>434</v>
      </c>
      <c r="ATE3" s="2209"/>
      <c r="ATF3" s="2209"/>
      <c r="ATG3" s="2210"/>
      <c r="ATJ3" s="2016" t="s">
        <v>18</v>
      </c>
      <c r="ATK3" s="2275" t="s">
        <v>2124</v>
      </c>
      <c r="ATL3" s="2276"/>
      <c r="ATM3" s="2276"/>
      <c r="ATN3" s="2277"/>
      <c r="ATP3" s="2"/>
      <c r="ATQ3" s="2016" t="s">
        <v>18</v>
      </c>
      <c r="ATR3" s="2208" t="s">
        <v>857</v>
      </c>
      <c r="ATS3" s="2209"/>
      <c r="ATT3" s="2209"/>
      <c r="ATU3" s="2210"/>
      <c r="ATW3" s="24"/>
      <c r="ATX3" s="741" t="s">
        <v>18</v>
      </c>
      <c r="ATY3" s="2211" t="s">
        <v>470</v>
      </c>
      <c r="ATZ3" s="2212"/>
      <c r="AUA3" s="2212"/>
      <c r="AUB3" s="2213"/>
      <c r="AUD3" s="24"/>
      <c r="AUE3" s="741" t="s">
        <v>18</v>
      </c>
      <c r="AUF3" s="2211" t="s">
        <v>1545</v>
      </c>
      <c r="AUG3" s="2212"/>
      <c r="AUH3" s="2212"/>
      <c r="AUI3" s="2213"/>
      <c r="AUK3" s="305"/>
      <c r="AUL3" s="2016" t="s">
        <v>18</v>
      </c>
      <c r="AUM3" s="2208" t="s">
        <v>463</v>
      </c>
      <c r="AUN3" s="2209"/>
      <c r="AUO3" s="2209"/>
      <c r="AUP3" s="2210"/>
      <c r="AUR3" s="2"/>
      <c r="AUS3" s="2016" t="s">
        <v>18</v>
      </c>
      <c r="AUT3" s="2208" t="s">
        <v>858</v>
      </c>
      <c r="AUU3" s="2209"/>
      <c r="AUV3" s="2209"/>
      <c r="AUW3" s="2210"/>
      <c r="AUY3" s="305"/>
      <c r="AUZ3" s="2016" t="s">
        <v>18</v>
      </c>
      <c r="AVA3" s="2208" t="s">
        <v>617</v>
      </c>
      <c r="AVB3" s="2209"/>
      <c r="AVC3" s="2209"/>
      <c r="AVD3" s="2210"/>
      <c r="AVF3" s="2"/>
      <c r="AVG3" s="2016" t="s">
        <v>18</v>
      </c>
      <c r="AVH3" s="2208" t="s">
        <v>681</v>
      </c>
      <c r="AVI3" s="2209"/>
      <c r="AVJ3" s="2209"/>
      <c r="AVK3" s="2210"/>
      <c r="AVM3" s="2"/>
      <c r="AVN3" s="2016" t="s">
        <v>18</v>
      </c>
      <c r="AVO3" s="2208" t="s">
        <v>859</v>
      </c>
      <c r="AVP3" s="2209"/>
      <c r="AVQ3" s="2209"/>
      <c r="AVR3" s="2210"/>
      <c r="AVT3" s="2"/>
      <c r="AVU3" s="2016" t="s">
        <v>18</v>
      </c>
      <c r="AVV3" s="2208" t="s">
        <v>1494</v>
      </c>
      <c r="AVW3" s="2209"/>
      <c r="AVX3" s="2209"/>
      <c r="AVY3" s="2210"/>
      <c r="AWA3" s="24"/>
      <c r="AWB3" s="741" t="s">
        <v>18</v>
      </c>
      <c r="AWC3" s="2211" t="s">
        <v>1742</v>
      </c>
      <c r="AWD3" s="2212"/>
      <c r="AWE3" s="2212"/>
      <c r="AWF3" s="2213"/>
      <c r="AWH3" s="24"/>
      <c r="AWI3" s="741" t="s">
        <v>18</v>
      </c>
      <c r="AWJ3" s="2211" t="s">
        <v>2098</v>
      </c>
      <c r="AWK3" s="2212"/>
      <c r="AWL3" s="2212"/>
      <c r="AWM3" s="2213"/>
      <c r="AWO3" s="24"/>
      <c r="AWP3" s="741" t="s">
        <v>18</v>
      </c>
      <c r="AWQ3" s="2211" t="s">
        <v>21</v>
      </c>
      <c r="AWR3" s="2212"/>
      <c r="AWS3" s="2212"/>
      <c r="AWT3" s="2213"/>
      <c r="AWV3" s="2"/>
      <c r="AWW3" s="2016" t="s">
        <v>18</v>
      </c>
      <c r="AWX3" s="2208" t="s">
        <v>860</v>
      </c>
      <c r="AWY3" s="2209"/>
      <c r="AWZ3" s="2209"/>
      <c r="AXA3" s="2210"/>
      <c r="AXC3" s="24"/>
      <c r="AXD3" s="741" t="s">
        <v>18</v>
      </c>
      <c r="AXE3" s="2211" t="s">
        <v>1743</v>
      </c>
      <c r="AXF3" s="2212"/>
      <c r="AXG3" s="2212"/>
      <c r="AXH3" s="2213"/>
      <c r="AXJ3" s="24"/>
      <c r="AXK3" s="741" t="s">
        <v>18</v>
      </c>
      <c r="AXL3" s="2211" t="s">
        <v>512</v>
      </c>
      <c r="AXM3" s="2212"/>
      <c r="AXN3" s="2212"/>
      <c r="AXO3" s="2213"/>
      <c r="AXQ3" s="24"/>
      <c r="AXR3" s="741" t="s">
        <v>18</v>
      </c>
      <c r="AXS3" s="2211" t="s">
        <v>1932</v>
      </c>
      <c r="AXT3" s="2212"/>
      <c r="AXU3" s="2212"/>
      <c r="AXV3" s="2213"/>
      <c r="AXX3" s="2"/>
      <c r="AXY3" s="2016" t="s">
        <v>18</v>
      </c>
      <c r="AXZ3" s="2208" t="s">
        <v>861</v>
      </c>
      <c r="AYA3" s="2209"/>
      <c r="AYB3" s="2209"/>
      <c r="AYC3" s="2210"/>
      <c r="AYE3" s="311"/>
      <c r="AYF3" s="2016" t="s">
        <v>18</v>
      </c>
      <c r="AYG3" s="2208" t="s">
        <v>862</v>
      </c>
      <c r="AYH3" s="2209"/>
      <c r="AYI3" s="2209"/>
      <c r="AYJ3" s="2210"/>
      <c r="AYL3" s="2"/>
      <c r="AYM3" s="2016" t="s">
        <v>18</v>
      </c>
      <c r="AYN3" s="2208" t="s">
        <v>862</v>
      </c>
      <c r="AYO3" s="2209"/>
      <c r="AYP3" s="2209"/>
      <c r="AYQ3" s="2210"/>
      <c r="AYS3" s="2"/>
      <c r="AYT3" s="2016" t="s">
        <v>18</v>
      </c>
      <c r="AYU3" s="2208" t="s">
        <v>863</v>
      </c>
      <c r="AYV3" s="2209"/>
      <c r="AYW3" s="2209"/>
      <c r="AYX3" s="2210"/>
      <c r="AYZ3" s="24"/>
      <c r="AZA3" s="741" t="s">
        <v>18</v>
      </c>
      <c r="AZB3" s="2211" t="s">
        <v>1744</v>
      </c>
      <c r="AZC3" s="2212"/>
      <c r="AZD3" s="2212"/>
      <c r="AZE3" s="2213"/>
      <c r="AZG3" s="24"/>
      <c r="AZH3" s="741" t="s">
        <v>18</v>
      </c>
      <c r="AZI3" s="2211" t="s">
        <v>673</v>
      </c>
      <c r="AZJ3" s="2212"/>
      <c r="AZK3" s="2212"/>
      <c r="AZL3" s="2213"/>
      <c r="AZN3" s="24"/>
      <c r="AZO3" s="741" t="s">
        <v>18</v>
      </c>
      <c r="AZP3" s="2211" t="s">
        <v>1449</v>
      </c>
      <c r="AZQ3" s="2212"/>
      <c r="AZR3" s="2212"/>
      <c r="AZS3" s="2213"/>
      <c r="AZU3" s="2"/>
      <c r="AZV3" s="2016" t="s">
        <v>18</v>
      </c>
      <c r="AZW3" s="2208" t="s">
        <v>864</v>
      </c>
      <c r="AZX3" s="2209"/>
      <c r="AZY3" s="2209"/>
      <c r="AZZ3" s="2210"/>
      <c r="BAB3" s="2"/>
      <c r="BAC3" s="2016" t="s">
        <v>18</v>
      </c>
      <c r="BAD3" s="2208" t="s">
        <v>790</v>
      </c>
      <c r="BAE3" s="2209"/>
      <c r="BAF3" s="2209"/>
      <c r="BAG3" s="2210"/>
      <c r="BAI3" s="2"/>
      <c r="BAJ3" s="2016" t="s">
        <v>18</v>
      </c>
      <c r="BAK3" s="2208" t="s">
        <v>1448</v>
      </c>
      <c r="BAL3" s="2209"/>
      <c r="BAM3" s="2209"/>
      <c r="BAN3" s="2210"/>
      <c r="BAP3" s="24"/>
      <c r="BAQ3" s="741" t="s">
        <v>18</v>
      </c>
      <c r="BAR3" s="2211" t="s">
        <v>965</v>
      </c>
      <c r="BAS3" s="2212"/>
      <c r="BAT3" s="2212"/>
      <c r="BAU3" s="2213"/>
      <c r="BAW3" s="24"/>
      <c r="BAX3" s="741" t="s">
        <v>18</v>
      </c>
      <c r="BAY3" s="2211" t="s">
        <v>600</v>
      </c>
      <c r="BAZ3" s="2212"/>
      <c r="BBA3" s="2212"/>
      <c r="BBB3" s="2213"/>
      <c r="BBD3" s="24"/>
      <c r="BBE3" s="741" t="s">
        <v>18</v>
      </c>
      <c r="BBF3" s="2211" t="s">
        <v>1536</v>
      </c>
      <c r="BBG3" s="2212"/>
      <c r="BBH3" s="2212"/>
      <c r="BBI3" s="2213"/>
      <c r="BBK3" s="2"/>
      <c r="BBL3" s="2016" t="s">
        <v>18</v>
      </c>
      <c r="BBM3" s="2208" t="s">
        <v>789</v>
      </c>
      <c r="BBN3" s="2209"/>
      <c r="BBO3" s="2209"/>
      <c r="BBP3" s="2210"/>
      <c r="BBR3" s="2"/>
      <c r="BBS3" s="2016" t="s">
        <v>18</v>
      </c>
      <c r="BBT3" s="2208" t="s">
        <v>865</v>
      </c>
      <c r="BBU3" s="2209"/>
      <c r="BBV3" s="2209"/>
      <c r="BBW3" s="2210"/>
      <c r="BBY3" s="24"/>
      <c r="BBZ3" s="741" t="s">
        <v>18</v>
      </c>
      <c r="BCA3" s="2211" t="s">
        <v>1745</v>
      </c>
      <c r="BCB3" s="2212"/>
      <c r="BCC3" s="2212"/>
      <c r="BCD3" s="2213"/>
      <c r="BCF3" s="24"/>
      <c r="BCG3" s="741" t="s">
        <v>18</v>
      </c>
      <c r="BCH3" s="2211" t="s">
        <v>351</v>
      </c>
      <c r="BCI3" s="2212"/>
      <c r="BCJ3" s="2212"/>
      <c r="BCK3" s="2213"/>
      <c r="BCM3" s="2"/>
      <c r="BCN3" s="2016" t="s">
        <v>18</v>
      </c>
      <c r="BCO3" s="2208" t="s">
        <v>1746</v>
      </c>
      <c r="BCP3" s="2209"/>
      <c r="BCQ3" s="2209"/>
      <c r="BCR3" s="2210"/>
      <c r="BCT3" s="2"/>
      <c r="BCU3" s="2016" t="s">
        <v>18</v>
      </c>
      <c r="BCV3" s="2208" t="s">
        <v>813</v>
      </c>
      <c r="BCW3" s="2209"/>
      <c r="BCX3" s="2209"/>
      <c r="BCY3" s="2210"/>
      <c r="BDA3" s="2"/>
      <c r="BDB3" s="2016" t="s">
        <v>18</v>
      </c>
      <c r="BDC3" s="2208" t="s">
        <v>190</v>
      </c>
      <c r="BDD3" s="2209"/>
      <c r="BDE3" s="2209"/>
      <c r="BDF3" s="2210"/>
      <c r="BDH3" s="24"/>
      <c r="BDI3" s="741" t="s">
        <v>18</v>
      </c>
      <c r="BDJ3" s="2211" t="s">
        <v>1747</v>
      </c>
      <c r="BDK3" s="2212"/>
      <c r="BDL3" s="2212"/>
      <c r="BDM3" s="2213"/>
      <c r="BDO3" s="2"/>
      <c r="BDP3" s="2016" t="s">
        <v>18</v>
      </c>
      <c r="BDQ3" s="2208" t="s">
        <v>784</v>
      </c>
      <c r="BDR3" s="2209"/>
      <c r="BDS3" s="2209"/>
      <c r="BDT3" s="2210"/>
      <c r="BDV3" s="2"/>
      <c r="BDW3" s="2016" t="s">
        <v>18</v>
      </c>
      <c r="BDX3" s="2208" t="s">
        <v>2090</v>
      </c>
      <c r="BDY3" s="2209"/>
      <c r="BDZ3" s="2209"/>
      <c r="BEA3" s="2210"/>
      <c r="BEC3" s="2"/>
      <c r="BED3" s="2016" t="s">
        <v>18</v>
      </c>
      <c r="BEE3" s="2208" t="s">
        <v>501</v>
      </c>
      <c r="BEF3" s="2209"/>
      <c r="BEG3" s="2209"/>
      <c r="BEH3" s="2210"/>
      <c r="BEJ3" s="24"/>
      <c r="BEK3" s="741" t="s">
        <v>18</v>
      </c>
      <c r="BEL3" s="2211" t="s">
        <v>1748</v>
      </c>
      <c r="BEM3" s="2212"/>
      <c r="BEN3" s="2212"/>
      <c r="BEO3" s="2213"/>
      <c r="BEQ3" s="2"/>
      <c r="BER3" s="2016" t="s">
        <v>18</v>
      </c>
      <c r="BES3" s="2208" t="s">
        <v>1035</v>
      </c>
      <c r="BET3" s="2209"/>
      <c r="BEU3" s="2209"/>
      <c r="BEV3" s="2210"/>
      <c r="BEX3" s="2"/>
      <c r="BEY3" s="2016" t="s">
        <v>18</v>
      </c>
      <c r="BEZ3" s="2208" t="s">
        <v>1488</v>
      </c>
      <c r="BFA3" s="2209"/>
      <c r="BFB3" s="2209"/>
      <c r="BFC3" s="2210"/>
      <c r="BFE3" s="24"/>
      <c r="BFF3" s="741" t="s">
        <v>18</v>
      </c>
      <c r="BFG3" s="2211" t="s">
        <v>1520</v>
      </c>
      <c r="BFH3" s="2212"/>
      <c r="BFI3" s="2212"/>
      <c r="BFJ3" s="2213"/>
      <c r="BFL3" s="24"/>
      <c r="BFM3" s="2016" t="s">
        <v>18</v>
      </c>
      <c r="BFN3" s="2208" t="s">
        <v>433</v>
      </c>
      <c r="BFO3" s="2209"/>
      <c r="BFP3" s="2209"/>
      <c r="BFQ3" s="2210"/>
      <c r="BFS3" s="24"/>
      <c r="BFT3" s="741" t="s">
        <v>18</v>
      </c>
      <c r="BFU3" s="2211" t="s">
        <v>2425</v>
      </c>
      <c r="BFV3" s="2212"/>
      <c r="BFW3" s="2212"/>
      <c r="BFX3" s="2213"/>
      <c r="BFZ3" s="2"/>
      <c r="BGA3" s="2016" t="s">
        <v>18</v>
      </c>
      <c r="BGB3" s="2208" t="s">
        <v>866</v>
      </c>
      <c r="BGC3" s="2209"/>
      <c r="BGD3" s="2209"/>
      <c r="BGE3" s="2210"/>
      <c r="BGH3" s="2016" t="s">
        <v>18</v>
      </c>
      <c r="BGI3" s="2236" t="s">
        <v>867</v>
      </c>
      <c r="BGJ3" s="2237"/>
      <c r="BGK3" s="2237"/>
      <c r="BGL3" s="2238"/>
      <c r="BGN3" s="2"/>
      <c r="BGO3" s="2016" t="s">
        <v>18</v>
      </c>
      <c r="BGP3" s="2208" t="s">
        <v>868</v>
      </c>
      <c r="BGQ3" s="2209"/>
      <c r="BGR3" s="2209"/>
      <c r="BGS3" s="2210"/>
      <c r="BGU3" s="24"/>
      <c r="BGV3" s="741" t="s">
        <v>18</v>
      </c>
      <c r="BGW3" s="2211" t="s">
        <v>1749</v>
      </c>
      <c r="BGX3" s="2212"/>
      <c r="BGY3" s="2212"/>
      <c r="BGZ3" s="2213"/>
      <c r="BHB3" s="2"/>
      <c r="BHC3" s="2016" t="s">
        <v>18</v>
      </c>
      <c r="BHD3" s="2208" t="s">
        <v>508</v>
      </c>
      <c r="BHE3" s="2209"/>
      <c r="BHF3" s="2209"/>
      <c r="BHG3" s="2210"/>
    </row>
    <row r="4" spans="1:1568" ht="19.5" thickBot="1" x14ac:dyDescent="0.35">
      <c r="A4" s="2"/>
      <c r="B4" s="2016"/>
      <c r="C4" s="239"/>
      <c r="D4" s="239"/>
      <c r="E4" s="239"/>
      <c r="F4" s="239"/>
      <c r="H4" s="24"/>
      <c r="I4" s="741"/>
      <c r="J4" s="59"/>
      <c r="K4" s="59"/>
      <c r="L4" s="59"/>
      <c r="M4" s="59"/>
      <c r="O4" s="24"/>
      <c r="P4" s="741"/>
      <c r="Q4" s="59"/>
      <c r="R4" s="59"/>
      <c r="S4" s="59"/>
      <c r="T4" s="59"/>
      <c r="V4" s="24"/>
      <c r="W4" s="741"/>
      <c r="X4" s="59"/>
      <c r="Y4" s="59"/>
      <c r="Z4" s="59"/>
      <c r="AA4" s="59"/>
      <c r="AC4" s="24"/>
      <c r="AD4" s="741"/>
      <c r="AE4" s="59"/>
      <c r="AF4" s="2239" t="s">
        <v>1484</v>
      </c>
      <c r="AG4" s="2239"/>
      <c r="AH4" s="59"/>
      <c r="AJ4" s="24"/>
      <c r="AK4" s="741"/>
      <c r="AL4" s="59"/>
      <c r="AM4" s="2239"/>
      <c r="AN4" s="2239"/>
      <c r="AO4" s="59"/>
      <c r="AQ4" s="24"/>
      <c r="AR4" s="741"/>
      <c r="AS4" s="59"/>
      <c r="AT4" s="2239"/>
      <c r="AU4" s="2239"/>
      <c r="AV4" s="59"/>
      <c r="AY4" s="2016"/>
      <c r="AZ4" s="239"/>
      <c r="BA4" s="59"/>
      <c r="BB4" s="239"/>
      <c r="BC4" s="239"/>
      <c r="BE4" s="2"/>
      <c r="BF4" s="2016"/>
      <c r="BG4" s="239"/>
      <c r="BH4" s="59"/>
      <c r="BI4" s="239"/>
      <c r="BJ4" s="239"/>
      <c r="BL4" s="2"/>
      <c r="BM4" s="2016"/>
      <c r="BN4" s="239"/>
      <c r="BO4" s="59"/>
      <c r="BP4" s="239"/>
      <c r="BQ4" s="239"/>
      <c r="BS4" s="2"/>
      <c r="BT4" s="2016"/>
      <c r="BU4" s="255"/>
      <c r="BV4" s="255"/>
      <c r="BW4" s="255"/>
      <c r="BX4" s="255"/>
      <c r="BZ4" s="427"/>
      <c r="CA4" s="2016"/>
      <c r="CB4" s="239"/>
      <c r="CC4" s="239"/>
      <c r="CD4" s="239"/>
      <c r="CE4" s="239"/>
      <c r="CG4" s="2"/>
      <c r="CH4" s="2016"/>
      <c r="CI4" s="239"/>
      <c r="CJ4" s="239"/>
      <c r="CK4" s="239"/>
      <c r="CL4" s="239"/>
      <c r="CN4" s="427"/>
      <c r="CO4" s="2016"/>
      <c r="CP4" s="239"/>
      <c r="CQ4" s="239"/>
      <c r="CR4" s="239"/>
      <c r="CS4" s="239"/>
      <c r="CU4" s="427"/>
      <c r="CV4" s="2016"/>
      <c r="CW4" s="239"/>
      <c r="CX4" s="555" t="s">
        <v>869</v>
      </c>
      <c r="CY4" s="239"/>
      <c r="CZ4" s="239"/>
      <c r="DB4" s="2"/>
      <c r="DC4" s="2016"/>
      <c r="DD4" s="239"/>
      <c r="DE4" s="239"/>
      <c r="DF4" s="239"/>
      <c r="DG4" s="239"/>
      <c r="DI4" s="2"/>
      <c r="DJ4" s="2016"/>
      <c r="DK4" s="239"/>
      <c r="DL4" s="239"/>
      <c r="DM4" s="239"/>
      <c r="DN4" s="59"/>
      <c r="DP4" s="2"/>
      <c r="DQ4" s="2016"/>
      <c r="DR4" s="239"/>
      <c r="DS4" s="239"/>
      <c r="DT4" s="239"/>
      <c r="DU4" s="59"/>
      <c r="DW4" s="2"/>
      <c r="DX4" s="2016"/>
      <c r="DY4" s="239"/>
      <c r="DZ4" s="239"/>
      <c r="EA4" s="239"/>
      <c r="EB4" s="59"/>
      <c r="ED4" s="575"/>
      <c r="EE4" s="1673"/>
      <c r="EF4" s="1674"/>
      <c r="EG4" s="2282" t="s">
        <v>1750</v>
      </c>
      <c r="EH4" s="2282"/>
      <c r="EI4" s="1674"/>
      <c r="EK4" s="24"/>
      <c r="EL4" s="741"/>
      <c r="EM4" s="59"/>
      <c r="EN4" s="59"/>
      <c r="EO4" s="59"/>
      <c r="EP4" s="59"/>
      <c r="ER4" s="24"/>
      <c r="ES4" s="741"/>
      <c r="ET4" s="59"/>
      <c r="EU4" s="59"/>
      <c r="EV4" s="59"/>
      <c r="EW4" s="59"/>
      <c r="EY4" s="2"/>
      <c r="EZ4" s="2016"/>
      <c r="FA4" s="239"/>
      <c r="FB4" s="239"/>
      <c r="FC4" s="239"/>
      <c r="FD4" s="59"/>
      <c r="FG4" s="2016"/>
      <c r="FH4" s="239"/>
      <c r="FI4" s="239"/>
      <c r="FJ4" s="239"/>
      <c r="FK4" s="59"/>
      <c r="FM4" s="2"/>
      <c r="FN4" s="2016"/>
      <c r="FO4" s="239"/>
      <c r="FP4" s="239"/>
      <c r="FQ4" s="239"/>
      <c r="FR4" s="239"/>
      <c r="FT4" s="24"/>
      <c r="FU4" s="741"/>
      <c r="FV4" s="59"/>
      <c r="FW4" s="2239" t="s">
        <v>1751</v>
      </c>
      <c r="FX4" s="2239"/>
      <c r="FY4" s="59"/>
      <c r="GA4" s="2"/>
      <c r="GB4" s="2016"/>
      <c r="GC4" s="239"/>
      <c r="GD4" s="239"/>
      <c r="GE4" s="239"/>
      <c r="GF4" s="59"/>
      <c r="GH4" s="24"/>
      <c r="GI4" s="741"/>
      <c r="GJ4" s="59"/>
      <c r="GK4" s="59"/>
      <c r="GL4" s="59"/>
      <c r="GM4" s="59"/>
      <c r="GO4" s="24"/>
      <c r="GP4" s="741"/>
      <c r="GQ4" s="59"/>
      <c r="GR4" s="59"/>
      <c r="GS4" s="59"/>
      <c r="GT4" s="59"/>
      <c r="GV4" s="2"/>
      <c r="GW4" s="2016"/>
      <c r="GX4" s="239"/>
      <c r="GY4" s="239"/>
      <c r="GZ4" s="239"/>
      <c r="HA4" s="59"/>
      <c r="HC4" s="24"/>
      <c r="HD4" s="741"/>
      <c r="HE4" s="59"/>
      <c r="HF4" s="59"/>
      <c r="HG4" s="59"/>
      <c r="HH4" s="59"/>
      <c r="HJ4" s="2"/>
      <c r="HK4" s="2016"/>
      <c r="HL4" s="239"/>
      <c r="HM4" s="239"/>
      <c r="HN4" s="239"/>
      <c r="HO4" s="59"/>
      <c r="HQ4" s="2"/>
      <c r="HR4" s="2016"/>
      <c r="HS4" s="239"/>
      <c r="HT4" s="239"/>
      <c r="HU4" s="239"/>
      <c r="HV4" s="59"/>
      <c r="HX4" s="2"/>
      <c r="HY4" s="2016"/>
      <c r="HZ4" s="239"/>
      <c r="IA4" s="2274" t="s">
        <v>2099</v>
      </c>
      <c r="IB4" s="2274"/>
      <c r="IC4" s="59"/>
      <c r="IE4" s="2"/>
      <c r="IF4" s="2016"/>
      <c r="IG4" s="239"/>
      <c r="IH4" s="239"/>
      <c r="II4" s="239"/>
      <c r="IJ4" s="59"/>
      <c r="IL4" s="2"/>
      <c r="IM4" s="2016"/>
      <c r="IN4" s="239"/>
      <c r="IO4" s="239" t="s">
        <v>870</v>
      </c>
      <c r="IP4" s="239"/>
      <c r="IQ4" s="59"/>
      <c r="IS4" s="2"/>
      <c r="IT4" s="2016"/>
      <c r="IU4" s="239"/>
      <c r="IV4" s="239"/>
      <c r="IW4" s="239"/>
      <c r="IX4" s="59"/>
      <c r="IZ4" s="24"/>
      <c r="JA4" s="741"/>
      <c r="JB4" s="59"/>
      <c r="JC4" s="59"/>
      <c r="JD4" s="59"/>
      <c r="JE4" s="59"/>
      <c r="JG4" s="24"/>
      <c r="JH4" s="741"/>
      <c r="JI4" s="59"/>
      <c r="JJ4" s="2239" t="s">
        <v>1752</v>
      </c>
      <c r="JK4" s="2239"/>
      <c r="JL4" s="59"/>
      <c r="JN4" s="2"/>
      <c r="JO4" s="2016"/>
      <c r="JP4" s="239"/>
      <c r="JQ4" s="239"/>
      <c r="JR4" s="239"/>
      <c r="JS4" s="59"/>
      <c r="JU4" s="24"/>
      <c r="JV4" s="741"/>
      <c r="JW4" s="59"/>
      <c r="JX4" s="2239" t="s">
        <v>1753</v>
      </c>
      <c r="JY4" s="2239"/>
      <c r="JZ4" s="59"/>
      <c r="KB4" s="2"/>
      <c r="KC4" s="2016"/>
      <c r="KD4" s="239"/>
      <c r="KE4" s="239"/>
      <c r="KF4" s="239"/>
      <c r="KG4" s="59"/>
      <c r="KI4" s="24"/>
      <c r="KJ4" s="741"/>
      <c r="KK4" s="59"/>
      <c r="KL4" s="59"/>
      <c r="KM4" s="59"/>
      <c r="KN4" s="59"/>
      <c r="KP4" s="24"/>
      <c r="KQ4" s="741"/>
      <c r="KR4" s="59"/>
      <c r="KS4" s="59"/>
      <c r="KT4" s="59"/>
      <c r="KU4" s="59"/>
      <c r="KW4" s="2"/>
      <c r="KX4" s="2016"/>
      <c r="KY4" s="239"/>
      <c r="KZ4" s="2274" t="s">
        <v>1525</v>
      </c>
      <c r="LA4" s="2274"/>
      <c r="LB4" s="59"/>
      <c r="LD4" s="2"/>
      <c r="LE4" s="2016"/>
      <c r="LF4" s="239"/>
      <c r="LG4" s="239"/>
      <c r="LH4" s="239"/>
      <c r="LI4" s="59"/>
      <c r="LK4" s="24"/>
      <c r="LL4" s="741"/>
      <c r="LM4" s="59"/>
      <c r="LN4" s="59"/>
      <c r="LO4" s="59"/>
      <c r="LP4" s="59"/>
      <c r="LR4" s="24"/>
      <c r="LS4" s="741"/>
      <c r="LT4" s="59"/>
      <c r="LU4" s="59"/>
      <c r="LV4" s="59"/>
      <c r="LW4" s="59"/>
      <c r="LY4" s="2"/>
      <c r="LZ4" s="2016"/>
      <c r="MA4" s="239"/>
      <c r="MB4" s="239"/>
      <c r="MC4" s="239"/>
      <c r="MD4" s="59"/>
      <c r="MF4" s="24"/>
      <c r="MG4" s="741"/>
      <c r="MH4" s="59"/>
      <c r="MI4" s="59"/>
      <c r="MJ4" s="59"/>
      <c r="MK4" s="59"/>
      <c r="MM4" s="24"/>
      <c r="MN4" s="741"/>
      <c r="MO4" s="59"/>
      <c r="MP4" s="59"/>
      <c r="MQ4" s="59"/>
      <c r="MR4" s="59"/>
      <c r="MT4" s="24"/>
      <c r="MU4" s="741"/>
      <c r="MV4" s="59"/>
      <c r="MW4" s="59"/>
      <c r="MX4" s="59"/>
      <c r="MY4" s="59"/>
      <c r="NA4" s="2"/>
      <c r="NB4" s="2016"/>
      <c r="NC4" s="239"/>
      <c r="ND4" s="239"/>
      <c r="NE4" s="239"/>
      <c r="NF4" s="59"/>
      <c r="NH4" s="2"/>
      <c r="NI4" s="2016"/>
      <c r="NJ4" s="239"/>
      <c r="NK4" s="239"/>
      <c r="NL4" s="239"/>
      <c r="NM4" s="59"/>
      <c r="NO4" s="2"/>
      <c r="NP4" s="2016"/>
      <c r="NQ4" s="239"/>
      <c r="NR4" s="239"/>
      <c r="NS4" s="239"/>
      <c r="NT4" s="59"/>
      <c r="NV4" s="307"/>
      <c r="NW4" s="741"/>
      <c r="NX4" s="59"/>
      <c r="NY4" s="59"/>
      <c r="NZ4" s="59"/>
      <c r="OA4" s="59"/>
      <c r="OC4" s="305"/>
      <c r="OD4" s="2016"/>
      <c r="OE4" s="239"/>
      <c r="OF4" s="59"/>
      <c r="OG4" s="239"/>
      <c r="OH4" s="59"/>
      <c r="OJ4" s="307"/>
      <c r="OK4" s="741"/>
      <c r="OL4" s="59"/>
      <c r="OM4" s="59"/>
      <c r="ON4" s="59"/>
      <c r="OO4" s="59"/>
      <c r="OQ4" s="481"/>
      <c r="OR4" s="2016"/>
      <c r="OS4" s="255"/>
      <c r="OT4" s="255" t="s">
        <v>164</v>
      </c>
      <c r="OU4" s="255"/>
      <c r="OV4" s="255"/>
      <c r="OY4" s="2016"/>
      <c r="OZ4" s="239"/>
      <c r="PA4" s="239"/>
      <c r="PB4" s="239"/>
      <c r="PC4" s="239"/>
      <c r="PE4" s="2"/>
      <c r="PF4" s="2016"/>
      <c r="PG4" s="239"/>
      <c r="PH4" s="239"/>
      <c r="PI4" s="239"/>
      <c r="PJ4" s="239"/>
      <c r="PL4" s="2"/>
      <c r="PM4" s="2016"/>
      <c r="PN4" s="239"/>
      <c r="PO4" s="239"/>
      <c r="PP4" s="239"/>
      <c r="PQ4" s="239"/>
      <c r="PS4" s="2"/>
      <c r="PT4" s="2016"/>
      <c r="PU4" s="59"/>
      <c r="PV4" s="59"/>
      <c r="PW4" s="59"/>
      <c r="PX4" s="59"/>
      <c r="PZ4" s="2"/>
      <c r="QA4" s="2016"/>
      <c r="QB4" s="59"/>
      <c r="QC4" s="59"/>
      <c r="QD4" s="59"/>
      <c r="QE4" s="59"/>
      <c r="QG4" s="2"/>
      <c r="QH4" s="2016"/>
      <c r="QI4" s="59"/>
      <c r="QJ4" s="59"/>
      <c r="QK4" s="59"/>
      <c r="QL4" s="59"/>
      <c r="QN4" s="24"/>
      <c r="QO4" s="741"/>
      <c r="QP4" s="59"/>
      <c r="QQ4" s="59"/>
      <c r="QR4" s="59"/>
      <c r="QS4" s="59"/>
      <c r="QU4" s="427"/>
      <c r="QV4" s="2016"/>
      <c r="QW4" s="59"/>
      <c r="QX4" s="59"/>
      <c r="QY4" s="59"/>
      <c r="QZ4" s="59"/>
      <c r="RB4" s="24"/>
      <c r="RC4" s="741"/>
      <c r="RD4" s="59"/>
      <c r="RE4" s="59"/>
      <c r="RF4" s="59"/>
      <c r="RG4" s="59"/>
      <c r="RI4" s="24"/>
      <c r="RJ4" s="741"/>
      <c r="RK4" s="59"/>
      <c r="RL4" s="59"/>
      <c r="RM4" s="59"/>
      <c r="RN4" s="59"/>
      <c r="RP4" s="24"/>
      <c r="RQ4" s="741"/>
      <c r="RR4" s="59"/>
      <c r="RS4" s="59"/>
      <c r="RT4" s="59"/>
      <c r="RU4" s="59"/>
      <c r="RW4" s="2"/>
      <c r="RX4" s="2016"/>
      <c r="RY4" s="59"/>
      <c r="RZ4" s="59"/>
      <c r="SA4" s="59"/>
      <c r="SB4" s="59"/>
      <c r="SD4" s="2"/>
      <c r="SE4" s="2016"/>
      <c r="SF4" s="239"/>
      <c r="SG4" s="239"/>
      <c r="SH4" s="239"/>
      <c r="SI4" s="239"/>
      <c r="SK4" s="2"/>
      <c r="SL4" s="2016"/>
      <c r="SM4" s="239"/>
      <c r="SN4" s="239"/>
      <c r="SO4" s="239"/>
      <c r="SP4" s="239"/>
      <c r="SR4" s="24"/>
      <c r="SS4" s="741"/>
      <c r="ST4" s="59"/>
      <c r="SU4" s="59"/>
      <c r="SV4" s="59"/>
      <c r="SW4" s="59"/>
      <c r="SY4" s="427"/>
      <c r="SZ4" s="2016"/>
      <c r="TA4" s="239"/>
      <c r="TB4" s="239"/>
      <c r="TC4" s="239"/>
      <c r="TD4" s="239"/>
      <c r="TF4" s="2"/>
      <c r="TG4" s="2016"/>
      <c r="TH4" s="239"/>
      <c r="TI4" s="239"/>
      <c r="TJ4" s="239"/>
      <c r="TK4" s="239"/>
      <c r="TM4" s="2"/>
      <c r="TN4" s="2016"/>
      <c r="TO4" s="239"/>
      <c r="TP4" s="239"/>
      <c r="TQ4" s="239"/>
      <c r="TR4" s="239"/>
      <c r="TT4" s="2"/>
      <c r="TU4" s="2016"/>
      <c r="TV4" s="239"/>
      <c r="TW4" s="239"/>
      <c r="TX4" s="239"/>
      <c r="TY4" s="239"/>
      <c r="UA4" s="2"/>
      <c r="UB4" s="2016"/>
      <c r="UC4" s="239"/>
      <c r="UD4" s="239"/>
      <c r="UE4" s="239"/>
      <c r="UF4" s="239"/>
      <c r="UH4" s="307"/>
      <c r="UI4" s="741"/>
      <c r="UJ4" s="59"/>
      <c r="UK4" s="2283" t="s">
        <v>1754</v>
      </c>
      <c r="UL4" s="2283"/>
      <c r="UM4" s="59"/>
      <c r="UO4" s="2"/>
      <c r="UP4" s="2016"/>
      <c r="UQ4" s="239"/>
      <c r="UR4" s="239"/>
      <c r="US4" s="239"/>
      <c r="UT4" s="239"/>
      <c r="UV4" s="2"/>
      <c r="UW4" s="2016"/>
      <c r="UX4" s="239"/>
      <c r="UY4" s="239"/>
      <c r="UZ4" s="239"/>
      <c r="VA4" s="239"/>
      <c r="VC4" s="24"/>
      <c r="VD4" s="741"/>
      <c r="VE4" s="59"/>
      <c r="VF4" s="59"/>
      <c r="VG4" s="59"/>
      <c r="VH4" s="59"/>
      <c r="VJ4" s="24"/>
      <c r="VK4" s="2016"/>
      <c r="VL4" s="239"/>
      <c r="VM4" s="239"/>
      <c r="VN4" s="239"/>
      <c r="VO4" s="239"/>
      <c r="VQ4" s="24"/>
      <c r="VR4" s="741"/>
      <c r="VS4" s="59"/>
      <c r="VT4" s="59"/>
      <c r="VU4" s="59"/>
      <c r="VV4" s="59"/>
      <c r="VX4" s="2"/>
      <c r="VY4" s="2016"/>
      <c r="VZ4" s="255"/>
      <c r="WA4" s="255" t="s">
        <v>164</v>
      </c>
      <c r="WB4" s="255"/>
      <c r="WC4" s="255"/>
      <c r="WE4" s="305"/>
      <c r="WF4" s="2016"/>
      <c r="WG4" s="239" t="s">
        <v>61</v>
      </c>
      <c r="WH4" s="593"/>
      <c r="WI4" s="239"/>
      <c r="WJ4" s="239"/>
      <c r="WL4" s="307"/>
      <c r="WM4" s="741"/>
      <c r="WN4" s="59" t="s">
        <v>61</v>
      </c>
      <c r="WO4" s="593"/>
      <c r="WP4" s="59"/>
      <c r="WQ4" s="59"/>
      <c r="WS4" s="307"/>
      <c r="WT4" s="741"/>
      <c r="WU4" s="59" t="s">
        <v>61</v>
      </c>
      <c r="WV4" s="593"/>
      <c r="WW4" s="59"/>
      <c r="WX4" s="59"/>
      <c r="WZ4" s="307"/>
      <c r="XA4" s="741"/>
      <c r="XB4" s="59" t="s">
        <v>61</v>
      </c>
      <c r="XC4" s="593"/>
      <c r="XD4" s="59"/>
      <c r="XE4" s="59"/>
      <c r="XG4" s="307"/>
      <c r="XH4" s="741"/>
      <c r="XI4" s="59" t="s">
        <v>61</v>
      </c>
      <c r="XJ4" s="593"/>
      <c r="XK4" s="59"/>
      <c r="XL4" s="59"/>
      <c r="XN4" s="425"/>
      <c r="XO4" s="2016"/>
      <c r="XP4" s="239"/>
      <c r="XQ4" s="59"/>
      <c r="XR4" s="239"/>
      <c r="XS4" s="239"/>
      <c r="XU4" s="425"/>
      <c r="XV4" s="741"/>
      <c r="XW4" s="59"/>
      <c r="XX4" s="59"/>
      <c r="XY4" s="59"/>
      <c r="XZ4" s="59"/>
      <c r="YB4" s="427"/>
      <c r="YC4" s="2016"/>
      <c r="YD4" s="239"/>
      <c r="YE4" s="174" t="s">
        <v>871</v>
      </c>
      <c r="YF4" s="239"/>
      <c r="YG4" s="239"/>
      <c r="YI4" s="2"/>
      <c r="YJ4" s="2016"/>
      <c r="YK4" s="239"/>
      <c r="YL4" s="239"/>
      <c r="YM4" s="239"/>
      <c r="YN4" s="59"/>
      <c r="YP4" s="2"/>
      <c r="YQ4" s="2016"/>
      <c r="YR4" s="239"/>
      <c r="YS4" s="239"/>
      <c r="YT4" s="239"/>
      <c r="YU4" s="59"/>
      <c r="YW4" s="24"/>
      <c r="YX4" s="741"/>
      <c r="YY4" s="59"/>
      <c r="YZ4" s="59"/>
      <c r="ZA4" s="59"/>
      <c r="ZB4" s="59"/>
      <c r="ZD4" s="24"/>
      <c r="ZE4" s="741"/>
      <c r="ZF4" s="59"/>
      <c r="ZG4" s="59"/>
      <c r="ZH4" s="59"/>
      <c r="ZI4" s="59"/>
      <c r="ZK4" s="2"/>
      <c r="ZL4" s="2016"/>
      <c r="ZM4" s="239"/>
      <c r="ZN4" s="239"/>
      <c r="ZO4" s="239"/>
      <c r="ZP4" s="59"/>
      <c r="ZR4" s="24"/>
      <c r="ZS4" s="741"/>
      <c r="ZT4" s="59"/>
      <c r="ZU4" s="59"/>
      <c r="ZV4" s="59"/>
      <c r="ZW4" s="59"/>
      <c r="ZY4" s="2"/>
      <c r="ZZ4" s="2016"/>
      <c r="AAA4" s="239"/>
      <c r="AAB4" s="239"/>
      <c r="AAC4" s="239"/>
      <c r="AAD4" s="59"/>
      <c r="AAF4" s="24"/>
      <c r="AAG4" s="741"/>
      <c r="AAH4" s="59"/>
      <c r="AAI4" s="59"/>
      <c r="AAJ4" s="59"/>
      <c r="AAK4" s="59"/>
      <c r="AAM4" s="24"/>
      <c r="AAN4" s="741"/>
      <c r="AAO4" s="59"/>
      <c r="AAP4" s="59"/>
      <c r="AAQ4" s="59"/>
      <c r="AAR4" s="59"/>
      <c r="AAT4" s="24"/>
      <c r="AAU4" s="741"/>
      <c r="AAV4" s="59"/>
      <c r="AAW4" s="59"/>
      <c r="AAX4" s="59"/>
      <c r="AAY4" s="59"/>
      <c r="ABA4" s="2"/>
      <c r="ABB4" s="2016"/>
      <c r="ABC4" s="239"/>
      <c r="ABD4" s="239"/>
      <c r="ABE4" s="239"/>
      <c r="ABF4" s="59"/>
      <c r="ABH4" s="24"/>
      <c r="ABI4" s="741"/>
      <c r="ABJ4" s="59"/>
      <c r="ABK4" s="59"/>
      <c r="ABL4" s="59"/>
      <c r="ABM4" s="59"/>
      <c r="ABP4" s="2016"/>
      <c r="ABQ4" s="239"/>
      <c r="ABR4" s="555"/>
      <c r="ABS4" s="239"/>
      <c r="ABT4" s="239"/>
      <c r="ABV4" s="2"/>
      <c r="ABW4" s="2016"/>
      <c r="ABX4" s="239"/>
      <c r="ABY4" s="59"/>
      <c r="ABZ4" s="239"/>
      <c r="ACA4" s="239"/>
      <c r="ACC4" s="427"/>
      <c r="ACD4" s="2016"/>
      <c r="ACE4" s="239"/>
      <c r="ACF4" s="59"/>
      <c r="ACG4" s="239"/>
      <c r="ACH4" s="239"/>
      <c r="ACJ4" s="425"/>
      <c r="ACK4" s="741"/>
      <c r="ACL4" s="59"/>
      <c r="ACM4" s="59"/>
      <c r="ACN4" s="59"/>
      <c r="ACO4" s="59"/>
      <c r="ACQ4" s="425"/>
      <c r="ACR4" s="741"/>
      <c r="ACS4" s="59"/>
      <c r="ACT4" s="59"/>
      <c r="ACU4" s="59"/>
      <c r="ACV4" s="59"/>
      <c r="ACX4" s="305"/>
      <c r="ACY4" s="2016"/>
      <c r="ACZ4" s="239"/>
      <c r="ADA4" s="239"/>
      <c r="ADB4" s="239"/>
      <c r="ADC4" s="239"/>
      <c r="ADE4" s="307"/>
      <c r="ADF4" s="741"/>
      <c r="ADG4" s="59"/>
      <c r="ADH4" s="59"/>
      <c r="ADI4" s="59"/>
      <c r="ADJ4" s="59"/>
      <c r="ADL4" s="2"/>
      <c r="ADM4" s="2016"/>
      <c r="ADN4" s="239"/>
      <c r="ADO4" s="59"/>
      <c r="ADP4" s="239"/>
      <c r="ADQ4" s="59"/>
      <c r="ADS4" s="24"/>
      <c r="ADT4" s="741"/>
      <c r="ADU4" s="59"/>
      <c r="ADV4" s="59"/>
      <c r="ADW4" s="59"/>
      <c r="ADX4" s="59"/>
      <c r="ADZ4" s="2"/>
      <c r="AEA4" s="2016"/>
      <c r="AEB4" s="239"/>
      <c r="AEC4" s="59"/>
      <c r="AED4" s="239"/>
      <c r="AEE4" s="59"/>
      <c r="AEG4" s="24"/>
      <c r="AEH4" s="741"/>
      <c r="AEI4" s="59"/>
      <c r="AEJ4" s="59"/>
      <c r="AEK4" s="59"/>
      <c r="AEL4" s="59"/>
      <c r="AEN4" s="2"/>
      <c r="AEO4" s="2016"/>
      <c r="AEP4" s="239"/>
      <c r="AEQ4" s="59"/>
      <c r="AER4" s="239"/>
      <c r="AES4" s="59"/>
      <c r="AEU4" s="2"/>
      <c r="AEV4" s="2016"/>
      <c r="AEW4" s="239"/>
      <c r="AEX4" s="59"/>
      <c r="AEY4" s="239"/>
      <c r="AEZ4" s="59"/>
      <c r="AFB4" s="24"/>
      <c r="AFC4" s="741"/>
      <c r="AFD4" s="59"/>
      <c r="AFE4" s="59"/>
      <c r="AFF4" s="59"/>
      <c r="AFG4" s="59"/>
      <c r="AFI4" s="24"/>
      <c r="AFJ4" s="741"/>
      <c r="AFK4" s="59"/>
      <c r="AFL4" s="59"/>
      <c r="AFM4" s="59"/>
      <c r="AFN4" s="59"/>
      <c r="AFP4" s="24"/>
      <c r="AFQ4" s="741"/>
      <c r="AFR4" s="59"/>
      <c r="AFS4" s="59"/>
      <c r="AFT4" s="59"/>
      <c r="AFU4" s="59"/>
      <c r="AFW4" s="2"/>
      <c r="AFX4" s="2016"/>
      <c r="AFY4" s="239"/>
      <c r="AFZ4" s="59"/>
      <c r="AGA4" s="239"/>
      <c r="AGB4" s="59"/>
      <c r="AGD4" s="2"/>
      <c r="AGE4" s="2016"/>
      <c r="AGF4" s="239"/>
      <c r="AGG4" s="59"/>
      <c r="AGH4" s="239"/>
      <c r="AGI4" s="239"/>
      <c r="AGK4" s="305"/>
      <c r="AGL4" s="2016"/>
      <c r="AGM4" s="239"/>
      <c r="AGN4" s="423"/>
      <c r="AGO4" s="239"/>
      <c r="AGP4" s="239"/>
      <c r="AGR4" s="307"/>
      <c r="AGS4" s="741"/>
      <c r="AGT4" s="59"/>
      <c r="AGU4" s="744"/>
      <c r="AGV4" s="59"/>
      <c r="AGW4" s="59"/>
      <c r="AGY4" s="307"/>
      <c r="AGZ4" s="741"/>
      <c r="AHA4" s="59"/>
      <c r="AHB4" s="744"/>
      <c r="AHC4" s="59"/>
      <c r="AHD4" s="59"/>
      <c r="AHF4" s="2"/>
      <c r="AHG4" s="2016"/>
      <c r="AHH4" s="239"/>
      <c r="AHI4" s="239"/>
      <c r="AHJ4" s="239"/>
      <c r="AHK4" s="59"/>
      <c r="AHM4" s="2"/>
      <c r="AHN4" s="2016"/>
      <c r="AHO4" s="239"/>
      <c r="AHP4" s="239"/>
      <c r="AHQ4" s="239"/>
      <c r="AHR4" s="59"/>
      <c r="AHT4" s="427"/>
      <c r="AHU4" s="2016"/>
      <c r="AHV4" s="239"/>
      <c r="AHW4" s="555"/>
      <c r="AHX4" s="239"/>
      <c r="AHY4" s="59"/>
      <c r="AIA4" s="2"/>
      <c r="AIB4" s="2016"/>
      <c r="AIC4" s="239"/>
      <c r="AID4" s="239"/>
      <c r="AIE4" s="239"/>
      <c r="AIF4" s="59"/>
      <c r="AIH4" s="2"/>
      <c r="AII4" s="2016"/>
      <c r="AIJ4" s="239"/>
      <c r="AIK4" s="239"/>
      <c r="AIL4" s="239"/>
      <c r="AIM4" s="239"/>
      <c r="AIO4" s="2"/>
      <c r="AIP4" s="2016"/>
      <c r="AIQ4" s="239"/>
      <c r="AIR4" s="239"/>
      <c r="AIS4" s="239"/>
      <c r="AIT4" s="239"/>
      <c r="AIV4" s="24"/>
      <c r="AIW4" s="741"/>
      <c r="AIX4" s="59"/>
      <c r="AIY4" s="59"/>
      <c r="AIZ4" s="59"/>
      <c r="AJA4" s="59"/>
      <c r="AJC4" s="2"/>
      <c r="AJD4" s="2016"/>
      <c r="AJE4" s="239"/>
      <c r="AJF4" s="239"/>
      <c r="AJG4" s="239"/>
      <c r="AJH4" s="239"/>
      <c r="AJJ4" s="2"/>
      <c r="AJK4" s="2016"/>
      <c r="AJL4" s="239"/>
      <c r="AJM4" s="239"/>
      <c r="AJN4" s="239"/>
      <c r="AJO4" s="239"/>
      <c r="AJQ4" s="406"/>
      <c r="AJR4" s="2016"/>
      <c r="AJS4" s="239"/>
      <c r="AJT4" s="255" t="s">
        <v>164</v>
      </c>
      <c r="AJU4" s="239"/>
      <c r="AJV4" s="239"/>
      <c r="AJX4" s="2"/>
      <c r="AJY4" s="2016"/>
      <c r="AJZ4" s="239"/>
      <c r="AKA4" s="239"/>
      <c r="AKB4" s="239"/>
      <c r="AKC4" s="59"/>
      <c r="AKE4" s="2"/>
      <c r="AKF4" s="2016"/>
      <c r="AKG4" s="239"/>
      <c r="AKH4" s="239"/>
      <c r="AKI4" s="239"/>
      <c r="AKJ4" s="59"/>
      <c r="AKL4" s="305"/>
      <c r="AKM4" s="2016"/>
      <c r="AKN4" s="239"/>
      <c r="AKO4" s="555"/>
      <c r="AKP4" s="239"/>
      <c r="AKQ4" s="59"/>
      <c r="AKS4" s="307"/>
      <c r="AKT4" s="741"/>
      <c r="AKU4" s="59"/>
      <c r="AKV4" s="593"/>
      <c r="AKW4" s="59"/>
      <c r="AKX4" s="59"/>
      <c r="AKZ4" s="2"/>
      <c r="ALA4" s="2016"/>
      <c r="ALB4" s="239"/>
      <c r="ALC4" s="239" t="s">
        <v>872</v>
      </c>
      <c r="ALD4" s="239"/>
      <c r="ALE4" s="59"/>
      <c r="ALH4" s="2016"/>
      <c r="ALI4" s="239"/>
      <c r="ALJ4" s="239"/>
      <c r="ALK4" s="239"/>
      <c r="ALL4" s="239"/>
      <c r="ALO4" s="741"/>
      <c r="ALP4" s="59"/>
      <c r="ALQ4" s="59"/>
      <c r="ALR4" s="59"/>
      <c r="ALS4" s="59"/>
      <c r="ALU4" s="2"/>
      <c r="ALV4" s="2016"/>
      <c r="ALW4" s="239"/>
      <c r="ALX4" s="239"/>
      <c r="ALY4" s="239"/>
      <c r="ALZ4" s="239"/>
      <c r="AMB4" s="2"/>
      <c r="AMC4" s="2016"/>
      <c r="AMD4" s="239"/>
      <c r="AME4" s="239"/>
      <c r="AMF4" s="594" t="s">
        <v>38</v>
      </c>
      <c r="AMG4" s="239"/>
      <c r="AMI4" s="2"/>
      <c r="AMJ4" s="2016"/>
      <c r="AMK4" s="239"/>
      <c r="AML4" s="239"/>
      <c r="AMM4" s="59"/>
      <c r="AMN4" s="239"/>
      <c r="AMP4" s="24"/>
      <c r="AMQ4" s="741"/>
      <c r="AMR4" s="59"/>
      <c r="AMS4" s="59"/>
      <c r="AMT4" s="59"/>
      <c r="AMU4" s="59"/>
      <c r="AMW4" s="24"/>
      <c r="AMX4" s="741"/>
      <c r="AMY4" s="59"/>
      <c r="AMZ4" s="59"/>
      <c r="ANA4" s="59"/>
      <c r="ANB4" s="59"/>
      <c r="AND4" s="2"/>
      <c r="ANE4" s="2016"/>
      <c r="ANF4" s="239"/>
      <c r="ANG4" s="239"/>
      <c r="ANH4" s="239"/>
      <c r="ANI4" s="239"/>
      <c r="ANK4" s="2"/>
      <c r="ANL4" s="2016"/>
      <c r="ANM4" s="239"/>
      <c r="ANN4" s="239"/>
      <c r="ANO4" s="239"/>
      <c r="ANP4" s="239"/>
      <c r="ANR4" s="2"/>
      <c r="ANS4" s="2016"/>
      <c r="ANT4" s="239"/>
      <c r="ANU4" s="59"/>
      <c r="ANV4" s="239"/>
      <c r="ANW4" s="59"/>
      <c r="ANY4" s="24"/>
      <c r="ANZ4" s="741"/>
      <c r="AOA4" s="59"/>
      <c r="AOB4" s="59"/>
      <c r="AOC4" s="59"/>
      <c r="AOD4" s="59"/>
      <c r="AOF4" s="2"/>
      <c r="AOG4" s="2016"/>
      <c r="AOH4" s="239"/>
      <c r="AOI4" s="2274" t="s">
        <v>1450</v>
      </c>
      <c r="AOJ4" s="2274"/>
      <c r="AOK4" s="59"/>
      <c r="AOM4" s="2"/>
      <c r="AON4" s="2016"/>
      <c r="AOO4" s="239"/>
      <c r="AOP4" s="2274" t="s">
        <v>1450</v>
      </c>
      <c r="AOQ4" s="2274"/>
      <c r="AOR4" s="59"/>
      <c r="AOT4" s="24"/>
      <c r="AOU4" s="741"/>
      <c r="AOV4" s="59"/>
      <c r="AOW4" s="2239" t="s">
        <v>1755</v>
      </c>
      <c r="AOX4" s="2239"/>
      <c r="AOY4" s="59"/>
      <c r="APA4" s="24"/>
      <c r="APB4" s="741"/>
      <c r="APC4" s="59"/>
      <c r="APD4" s="2239"/>
      <c r="APE4" s="2239"/>
      <c r="APF4" s="59"/>
      <c r="APH4" s="24"/>
      <c r="API4" s="741"/>
      <c r="APJ4" s="59"/>
      <c r="APK4" s="2239"/>
      <c r="APL4" s="2239"/>
      <c r="APM4" s="59"/>
      <c r="APO4" s="2"/>
      <c r="APP4" s="2016"/>
      <c r="APQ4" s="239"/>
      <c r="APR4" s="239"/>
      <c r="APS4" s="239"/>
      <c r="APT4" s="59"/>
      <c r="APV4" s="427"/>
      <c r="APW4" s="2016"/>
      <c r="APX4" s="239"/>
      <c r="APY4" s="423"/>
      <c r="APZ4" s="239"/>
      <c r="AQA4" s="59"/>
      <c r="AQC4" s="427"/>
      <c r="AQD4" s="2016"/>
      <c r="AQE4" s="239"/>
      <c r="AQF4" s="555"/>
      <c r="AQG4" s="239"/>
      <c r="AQH4" s="239"/>
      <c r="AQJ4" s="305"/>
      <c r="AQK4" s="2016"/>
      <c r="AQL4" s="239"/>
      <c r="AQM4" s="423"/>
      <c r="AQN4" s="239"/>
      <c r="AQO4" s="59"/>
      <c r="AQQ4" s="2"/>
      <c r="AQR4" s="2016"/>
      <c r="AQS4" s="239"/>
      <c r="AQT4" s="239"/>
      <c r="AQU4" s="239"/>
      <c r="AQV4" s="59"/>
      <c r="AQX4" s="24"/>
      <c r="AQY4" s="741"/>
      <c r="AQZ4" s="59"/>
      <c r="ARA4" s="59"/>
      <c r="ARB4" s="59"/>
      <c r="ARC4" s="59"/>
      <c r="ARE4" s="2"/>
      <c r="ARF4" s="2016"/>
      <c r="ARG4" s="239"/>
      <c r="ARH4" s="239"/>
      <c r="ARI4" s="239"/>
      <c r="ARJ4" s="59"/>
      <c r="ARL4" s="24"/>
      <c r="ARM4" s="741"/>
      <c r="ARN4" s="59"/>
      <c r="ARO4" s="59"/>
      <c r="ARP4" s="59"/>
      <c r="ARQ4" s="59"/>
      <c r="ARS4" s="2"/>
      <c r="ART4" s="2016"/>
      <c r="ARU4" s="239"/>
      <c r="ARV4" s="239"/>
      <c r="ARW4" s="239"/>
      <c r="ARX4" s="59"/>
      <c r="ARZ4" s="24"/>
      <c r="ASA4" s="741"/>
      <c r="ASB4" s="59"/>
      <c r="ASC4" s="59"/>
      <c r="ASD4" s="59"/>
      <c r="ASE4" s="59"/>
      <c r="ASG4" s="24"/>
      <c r="ASH4" s="741"/>
      <c r="ASI4" s="59"/>
      <c r="ASJ4" s="59"/>
      <c r="ASK4" s="59"/>
      <c r="ASL4" s="59"/>
      <c r="ASN4" s="2"/>
      <c r="ASO4" s="2016"/>
      <c r="ASP4" s="239"/>
      <c r="ASQ4" s="239"/>
      <c r="ASR4" s="239"/>
      <c r="ASS4" s="59"/>
      <c r="ASU4" s="2"/>
      <c r="ASV4" s="2016"/>
      <c r="ASW4" s="239"/>
      <c r="ASX4" s="239"/>
      <c r="ASY4" s="239"/>
      <c r="ASZ4" s="239"/>
      <c r="ATB4" s="305"/>
      <c r="ATC4" s="2016"/>
      <c r="ATD4" s="239"/>
      <c r="ATE4" s="555"/>
      <c r="ATF4" s="239"/>
      <c r="ATG4" s="239"/>
      <c r="ATJ4" s="2016"/>
      <c r="ATK4" s="239"/>
      <c r="ATL4" s="239"/>
      <c r="ATM4" s="239"/>
      <c r="ATN4" s="239"/>
      <c r="ATP4" s="2"/>
      <c r="ATQ4" s="2016"/>
      <c r="ATR4" s="239"/>
      <c r="ATS4" s="239"/>
      <c r="ATT4" s="239"/>
      <c r="ATU4" s="239"/>
      <c r="ATW4" s="24"/>
      <c r="ATX4" s="741"/>
      <c r="ATY4" s="59"/>
      <c r="ATZ4" s="59"/>
      <c r="AUA4" s="59"/>
      <c r="AUB4" s="59"/>
      <c r="AUD4" s="24"/>
      <c r="AUE4" s="741"/>
      <c r="AUF4" s="59"/>
      <c r="AUG4" s="59"/>
      <c r="AUH4" s="59"/>
      <c r="AUI4" s="59"/>
      <c r="AUK4" s="305"/>
      <c r="AUL4" s="2016"/>
      <c r="AUM4" s="239"/>
      <c r="AUN4" s="239"/>
      <c r="AUO4" s="239"/>
      <c r="AUP4" s="239"/>
      <c r="AUR4" s="2"/>
      <c r="AUS4" s="2016"/>
      <c r="AUT4" s="239"/>
      <c r="AUU4" s="239"/>
      <c r="AUV4" s="239"/>
      <c r="AUW4" s="239"/>
      <c r="AUY4" s="305"/>
      <c r="AUZ4" s="2016"/>
      <c r="AVA4" s="239"/>
      <c r="AVB4" s="239"/>
      <c r="AVC4" s="239"/>
      <c r="AVD4" s="239"/>
      <c r="AVF4" s="2"/>
      <c r="AVG4" s="2016"/>
      <c r="AVH4" s="239"/>
      <c r="AVI4" s="239"/>
      <c r="AVJ4" s="239"/>
      <c r="AVK4" s="239"/>
      <c r="AVM4" s="2"/>
      <c r="AVN4" s="2016"/>
      <c r="AVO4" s="239"/>
      <c r="AVP4" s="239"/>
      <c r="AVQ4" s="239"/>
      <c r="AVR4" s="239"/>
      <c r="AVT4" s="2"/>
      <c r="AVU4" s="2016"/>
      <c r="AVV4" s="239"/>
      <c r="AVW4" s="239"/>
      <c r="AVX4" s="239"/>
      <c r="AVY4" s="239"/>
      <c r="AWA4" s="24"/>
      <c r="AWB4" s="741"/>
      <c r="AWC4" s="59"/>
      <c r="AWD4" s="59"/>
      <c r="AWE4" s="59"/>
      <c r="AWF4" s="59"/>
      <c r="AWH4" s="24"/>
      <c r="AWI4" s="741"/>
      <c r="AWJ4" s="59"/>
      <c r="AWK4" s="59"/>
      <c r="AWL4" s="59"/>
      <c r="AWM4" s="59"/>
      <c r="AWO4" s="24"/>
      <c r="AWP4" s="741"/>
      <c r="AWQ4" s="59"/>
      <c r="AWR4" s="59"/>
      <c r="AWS4" s="59"/>
      <c r="AWT4" s="59"/>
      <c r="AWV4" s="2"/>
      <c r="AWW4" s="2016"/>
      <c r="AWX4" s="239"/>
      <c r="AWY4" s="239"/>
      <c r="AWZ4" s="239"/>
      <c r="AXA4" s="239"/>
      <c r="AXC4" s="24"/>
      <c r="AXD4" s="741"/>
      <c r="AXE4" s="59"/>
      <c r="AXF4" s="59"/>
      <c r="AXG4" s="59"/>
      <c r="AXH4" s="59"/>
      <c r="AXJ4" s="24"/>
      <c r="AXK4" s="741"/>
      <c r="AXL4" s="59"/>
      <c r="AXM4" s="59"/>
      <c r="AXN4" s="59"/>
      <c r="AXO4" s="59"/>
      <c r="AXQ4" s="24"/>
      <c r="AXR4" s="741"/>
      <c r="AXS4" s="59"/>
      <c r="AXT4" s="59"/>
      <c r="AXU4" s="59"/>
      <c r="AXV4" s="59"/>
      <c r="AXX4" s="2"/>
      <c r="AXY4" s="2016"/>
      <c r="AXZ4" s="239"/>
      <c r="AYA4" s="239"/>
      <c r="AYB4" s="239"/>
      <c r="AYC4" s="59"/>
      <c r="AYE4" s="311"/>
      <c r="AYF4" s="2016"/>
      <c r="AYG4" s="1267"/>
      <c r="AYH4" s="239"/>
      <c r="AYI4" s="239"/>
      <c r="AYJ4" s="239"/>
      <c r="AYL4" s="2"/>
      <c r="AYM4" s="2016"/>
      <c r="AYN4" s="239"/>
      <c r="AYO4" s="239"/>
      <c r="AYP4" s="239"/>
      <c r="AYQ4" s="239"/>
      <c r="AYS4" s="2"/>
      <c r="AYT4" s="2016"/>
      <c r="AYU4" s="239"/>
      <c r="AYV4" s="239"/>
      <c r="AYW4" s="239"/>
      <c r="AYX4" s="239"/>
      <c r="AYZ4" s="24"/>
      <c r="AZA4" s="741"/>
      <c r="AZB4" s="59"/>
      <c r="AZC4" s="59"/>
      <c r="AZD4" s="59"/>
      <c r="AZE4" s="59"/>
      <c r="AZG4" s="24"/>
      <c r="AZH4" s="741"/>
      <c r="AZI4" s="59"/>
      <c r="AZJ4" s="59"/>
      <c r="AZK4" s="59"/>
      <c r="AZL4" s="59"/>
      <c r="AZN4" s="24"/>
      <c r="AZO4" s="741"/>
      <c r="AZP4" s="59"/>
      <c r="AZQ4" s="59"/>
      <c r="AZR4" s="59"/>
      <c r="AZS4" s="59"/>
      <c r="AZU4" s="2"/>
      <c r="AZV4" s="2016"/>
      <c r="AZW4" s="239"/>
      <c r="AZX4" s="239"/>
      <c r="AZY4" s="239"/>
      <c r="AZZ4" s="239"/>
      <c r="BAB4" s="2"/>
      <c r="BAC4" s="2016"/>
      <c r="BAD4" s="239"/>
      <c r="BAE4" s="239"/>
      <c r="BAF4" s="239"/>
      <c r="BAG4" s="59"/>
      <c r="BAI4" s="2"/>
      <c r="BAJ4" s="2016"/>
      <c r="BAK4" s="239"/>
      <c r="BAL4" s="239"/>
      <c r="BAM4" s="239"/>
      <c r="BAN4" s="239"/>
      <c r="BAP4" s="24"/>
      <c r="BAQ4" s="741"/>
      <c r="BAR4" s="59"/>
      <c r="BAS4" s="59"/>
      <c r="BAT4" s="59"/>
      <c r="BAU4" s="59"/>
      <c r="BAW4" s="24"/>
      <c r="BAX4" s="741"/>
      <c r="BAY4" s="59"/>
      <c r="BAZ4" s="59"/>
      <c r="BBA4" s="59"/>
      <c r="BBB4" s="59"/>
      <c r="BBD4" s="24"/>
      <c r="BBE4" s="741"/>
      <c r="BBF4" s="59"/>
      <c r="BBG4" s="59"/>
      <c r="BBH4" s="59"/>
      <c r="BBI4" s="59"/>
      <c r="BBK4" s="2"/>
      <c r="BBL4" s="2016"/>
      <c r="BBM4" s="239"/>
      <c r="BBN4" s="239"/>
      <c r="BBO4" s="239"/>
      <c r="BBP4" s="239"/>
      <c r="BBR4" s="2"/>
      <c r="BBS4" s="2016"/>
      <c r="BBT4" s="239"/>
      <c r="BBU4" s="255"/>
      <c r="BBV4" s="255"/>
      <c r="BBW4" s="239"/>
      <c r="BBY4" s="24"/>
      <c r="BBZ4" s="741"/>
      <c r="BCA4" s="59"/>
      <c r="BCB4" s="59"/>
      <c r="BCC4" s="59"/>
      <c r="BCD4" s="59"/>
      <c r="BCF4" s="24"/>
      <c r="BCG4" s="741"/>
      <c r="BCH4" s="59"/>
      <c r="BCI4" s="2239" t="s">
        <v>2100</v>
      </c>
      <c r="BCJ4" s="2239"/>
      <c r="BCK4" s="59"/>
      <c r="BCM4" s="2"/>
      <c r="BCN4" s="2016"/>
      <c r="BCO4" s="239"/>
      <c r="BCP4" s="59"/>
      <c r="BCQ4" s="59"/>
      <c r="BCR4" s="239"/>
      <c r="BCT4" s="2"/>
      <c r="BCU4" s="2016"/>
      <c r="BCV4" s="239"/>
      <c r="BCW4" s="59"/>
      <c r="BCX4" s="59"/>
      <c r="BCY4" s="239"/>
      <c r="BDA4" s="2"/>
      <c r="BDB4" s="2016"/>
      <c r="BDC4" s="239"/>
      <c r="BDD4" s="59"/>
      <c r="BDE4" s="59"/>
      <c r="BDF4" s="239"/>
      <c r="BDH4" s="24"/>
      <c r="BDI4" s="741"/>
      <c r="BDJ4" s="59"/>
      <c r="BDK4" s="59"/>
      <c r="BDL4" s="59"/>
      <c r="BDM4" s="59"/>
      <c r="BDO4" s="2"/>
      <c r="BDP4" s="2016"/>
      <c r="BDQ4" s="239"/>
      <c r="BDR4" s="59"/>
      <c r="BDS4" s="59"/>
      <c r="BDT4" s="239"/>
      <c r="BDV4" s="2"/>
      <c r="BDW4" s="2016"/>
      <c r="BDX4" s="239"/>
      <c r="BDY4" s="59"/>
      <c r="BDZ4" s="59"/>
      <c r="BEA4" s="239"/>
      <c r="BEC4" s="2"/>
      <c r="BED4" s="2016"/>
      <c r="BEE4" s="239"/>
      <c r="BEF4" s="59"/>
      <c r="BEG4" s="59"/>
      <c r="BEH4" s="239"/>
      <c r="BEJ4" s="24"/>
      <c r="BEK4" s="741"/>
      <c r="BEL4" s="59"/>
      <c r="BEM4" s="59"/>
      <c r="BEN4" s="59"/>
      <c r="BEO4" s="59"/>
      <c r="BEQ4" s="2"/>
      <c r="BER4" s="2016"/>
      <c r="BES4" s="2240"/>
      <c r="BET4" s="2240"/>
      <c r="BEU4" s="239"/>
      <c r="BEV4" s="239"/>
      <c r="BEX4" s="2"/>
      <c r="BEY4" s="2016"/>
      <c r="BEZ4" s="2240"/>
      <c r="BFA4" s="2240"/>
      <c r="BFB4" s="239"/>
      <c r="BFC4" s="239"/>
      <c r="BFE4" s="24"/>
      <c r="BFF4" s="741"/>
      <c r="BFG4" s="2240"/>
      <c r="BFH4" s="2240"/>
      <c r="BFI4" s="59"/>
      <c r="BFJ4" s="59"/>
      <c r="BFL4" s="24"/>
      <c r="BFM4" s="2016"/>
      <c r="BFN4" s="2240"/>
      <c r="BFO4" s="2240"/>
      <c r="BFP4" s="239"/>
      <c r="BFQ4" s="239"/>
      <c r="BFS4" s="24"/>
      <c r="BFT4" s="741"/>
      <c r="BFU4" s="2240"/>
      <c r="BFV4" s="2240"/>
      <c r="BFW4" s="59"/>
      <c r="BFX4" s="59"/>
      <c r="BFZ4" s="2"/>
      <c r="BGA4" s="2016"/>
      <c r="BGB4" s="2240"/>
      <c r="BGC4" s="2240"/>
      <c r="BGD4" s="239"/>
      <c r="BGE4" s="239"/>
      <c r="BGG4" s="2"/>
      <c r="BGH4" s="2016"/>
      <c r="BGI4" s="239"/>
      <c r="BGJ4" s="239"/>
      <c r="BGK4" s="239"/>
      <c r="BGL4" s="239"/>
      <c r="BGN4" s="2"/>
      <c r="BGO4" s="2016"/>
      <c r="BGP4" s="239"/>
      <c r="BGQ4" s="59"/>
      <c r="BGR4" s="239"/>
      <c r="BGS4" s="59"/>
      <c r="BGU4" s="24"/>
      <c r="BGV4" s="741"/>
      <c r="BGW4" s="2240"/>
      <c r="BGX4" s="2240"/>
      <c r="BGY4" s="59"/>
      <c r="BGZ4" s="59"/>
      <c r="BHB4" s="2"/>
      <c r="BHC4" s="2016"/>
      <c r="BHD4" s="2240"/>
      <c r="BHE4" s="2240"/>
      <c r="BHF4" s="239"/>
      <c r="BHG4" s="239"/>
    </row>
    <row r="5" spans="1:1568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272" t="s">
        <v>0</v>
      </c>
      <c r="I5" s="595" t="s">
        <v>16</v>
      </c>
      <c r="J5" s="73" t="s">
        <v>2</v>
      </c>
      <c r="K5" s="596"/>
      <c r="L5" s="73" t="s">
        <v>17</v>
      </c>
      <c r="M5" s="75" t="s">
        <v>8</v>
      </c>
      <c r="O5" s="1272" t="s">
        <v>0</v>
      </c>
      <c r="P5" s="595" t="s">
        <v>16</v>
      </c>
      <c r="Q5" s="73" t="s">
        <v>2</v>
      </c>
      <c r="R5" s="596"/>
      <c r="S5" s="73" t="s">
        <v>17</v>
      </c>
      <c r="T5" s="75" t="s">
        <v>8</v>
      </c>
      <c r="V5" s="1272" t="s">
        <v>0</v>
      </c>
      <c r="W5" s="595" t="s">
        <v>16</v>
      </c>
      <c r="X5" s="73" t="s">
        <v>2</v>
      </c>
      <c r="Y5" s="596"/>
      <c r="Z5" s="73" t="s">
        <v>17</v>
      </c>
      <c r="AA5" s="75" t="s">
        <v>8</v>
      </c>
      <c r="AC5" s="1272" t="s">
        <v>0</v>
      </c>
      <c r="AD5" s="595" t="s">
        <v>16</v>
      </c>
      <c r="AE5" s="73" t="s">
        <v>2</v>
      </c>
      <c r="AF5" s="596" t="s">
        <v>29</v>
      </c>
      <c r="AG5" s="73" t="s">
        <v>17</v>
      </c>
      <c r="AH5" s="75" t="s">
        <v>8</v>
      </c>
      <c r="AJ5" s="1272" t="s">
        <v>0</v>
      </c>
      <c r="AK5" s="595" t="s">
        <v>16</v>
      </c>
      <c r="AL5" s="73" t="s">
        <v>2</v>
      </c>
      <c r="AM5" s="596" t="s">
        <v>29</v>
      </c>
      <c r="AN5" s="73" t="s">
        <v>17</v>
      </c>
      <c r="AO5" s="75" t="s">
        <v>8</v>
      </c>
      <c r="AQ5" s="1272" t="s">
        <v>0</v>
      </c>
      <c r="AR5" s="595" t="s">
        <v>16</v>
      </c>
      <c r="AS5" s="73" t="s">
        <v>2</v>
      </c>
      <c r="AT5" s="596" t="s">
        <v>29</v>
      </c>
      <c r="AU5" s="73" t="s">
        <v>17</v>
      </c>
      <c r="AV5" s="75" t="s">
        <v>8</v>
      </c>
      <c r="AX5" s="491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491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491" t="s">
        <v>0</v>
      </c>
      <c r="CO5" s="10" t="s">
        <v>16</v>
      </c>
      <c r="CP5" s="11" t="s">
        <v>61</v>
      </c>
      <c r="CQ5" s="28" t="s">
        <v>29</v>
      </c>
      <c r="CR5" s="11" t="s">
        <v>17</v>
      </c>
      <c r="CS5" s="12" t="s">
        <v>8</v>
      </c>
      <c r="CU5" s="491" t="s">
        <v>0</v>
      </c>
      <c r="CV5" s="10" t="s">
        <v>16</v>
      </c>
      <c r="CW5" s="11" t="s">
        <v>2</v>
      </c>
      <c r="CX5" s="59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1675" t="s">
        <v>0</v>
      </c>
      <c r="EE5" s="1676" t="s">
        <v>16</v>
      </c>
      <c r="EF5" s="1677" t="s">
        <v>2</v>
      </c>
      <c r="EG5" s="1678" t="s">
        <v>29</v>
      </c>
      <c r="EH5" s="1677" t="s">
        <v>17</v>
      </c>
      <c r="EI5" s="1679" t="s">
        <v>8</v>
      </c>
      <c r="EK5" s="1272" t="s">
        <v>0</v>
      </c>
      <c r="EL5" s="595" t="s">
        <v>16</v>
      </c>
      <c r="EM5" s="73" t="s">
        <v>2</v>
      </c>
      <c r="EN5" s="1301" t="s">
        <v>29</v>
      </c>
      <c r="EO5" s="73" t="s">
        <v>17</v>
      </c>
      <c r="EP5" s="75" t="s">
        <v>8</v>
      </c>
      <c r="ER5" s="1272" t="s">
        <v>0</v>
      </c>
      <c r="ES5" s="595" t="s">
        <v>16</v>
      </c>
      <c r="ET5" s="73" t="s">
        <v>2</v>
      </c>
      <c r="EU5" s="1301" t="s">
        <v>29</v>
      </c>
      <c r="EV5" s="73" t="s">
        <v>17</v>
      </c>
      <c r="EW5" s="75" t="s">
        <v>8</v>
      </c>
      <c r="EY5" s="9" t="s">
        <v>0</v>
      </c>
      <c r="EZ5" s="10" t="s">
        <v>16</v>
      </c>
      <c r="FA5" s="11" t="s">
        <v>2</v>
      </c>
      <c r="FB5" s="39" t="s">
        <v>29</v>
      </c>
      <c r="FC5" s="11" t="s">
        <v>17</v>
      </c>
      <c r="FD5" s="12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595" t="s">
        <v>16</v>
      </c>
      <c r="FO5" s="73" t="s">
        <v>2</v>
      </c>
      <c r="FP5" s="596" t="s">
        <v>29</v>
      </c>
      <c r="FQ5" s="11" t="s">
        <v>17</v>
      </c>
      <c r="FR5" s="12" t="s">
        <v>8</v>
      </c>
      <c r="FT5" s="1272" t="s">
        <v>0</v>
      </c>
      <c r="FU5" s="595" t="s">
        <v>16</v>
      </c>
      <c r="FV5" s="73" t="s">
        <v>2</v>
      </c>
      <c r="FW5" s="596" t="s">
        <v>29</v>
      </c>
      <c r="FX5" s="73" t="s">
        <v>17</v>
      </c>
      <c r="FY5" s="75" t="s">
        <v>8</v>
      </c>
      <c r="GA5" s="9" t="s">
        <v>0</v>
      </c>
      <c r="GB5" s="10" t="s">
        <v>16</v>
      </c>
      <c r="GC5" s="11" t="s">
        <v>2</v>
      </c>
      <c r="GD5" s="39" t="s">
        <v>29</v>
      </c>
      <c r="GE5" s="11" t="s">
        <v>17</v>
      </c>
      <c r="GF5" s="12" t="s">
        <v>8</v>
      </c>
      <c r="GH5" s="1272" t="s">
        <v>0</v>
      </c>
      <c r="GI5" s="595" t="s">
        <v>16</v>
      </c>
      <c r="GJ5" s="73" t="s">
        <v>2</v>
      </c>
      <c r="GK5" s="1301" t="s">
        <v>29</v>
      </c>
      <c r="GL5" s="73" t="s">
        <v>17</v>
      </c>
      <c r="GM5" s="75" t="s">
        <v>8</v>
      </c>
      <c r="GO5" s="1272" t="s">
        <v>0</v>
      </c>
      <c r="GP5" s="595" t="s">
        <v>16</v>
      </c>
      <c r="GQ5" s="73" t="s">
        <v>2</v>
      </c>
      <c r="GR5" s="1301" t="s">
        <v>29</v>
      </c>
      <c r="GS5" s="73" t="s">
        <v>17</v>
      </c>
      <c r="GT5" s="75" t="s">
        <v>8</v>
      </c>
      <c r="GV5" s="9" t="s">
        <v>0</v>
      </c>
      <c r="GW5" s="10" t="s">
        <v>16</v>
      </c>
      <c r="GX5" s="11" t="s">
        <v>2</v>
      </c>
      <c r="GY5" s="39" t="s">
        <v>29</v>
      </c>
      <c r="GZ5" s="11" t="s">
        <v>17</v>
      </c>
      <c r="HA5" s="12" t="s">
        <v>8</v>
      </c>
      <c r="HC5" s="1272" t="s">
        <v>0</v>
      </c>
      <c r="HD5" s="595" t="s">
        <v>16</v>
      </c>
      <c r="HE5" s="73" t="s">
        <v>2</v>
      </c>
      <c r="HF5" s="1301" t="s">
        <v>29</v>
      </c>
      <c r="HG5" s="73" t="s">
        <v>17</v>
      </c>
      <c r="HH5" s="75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1272" t="s">
        <v>0</v>
      </c>
      <c r="JA5" s="595" t="s">
        <v>16</v>
      </c>
      <c r="JB5" s="73" t="s">
        <v>2</v>
      </c>
      <c r="JC5" s="1301" t="s">
        <v>29</v>
      </c>
      <c r="JD5" s="73" t="s">
        <v>17</v>
      </c>
      <c r="JE5" s="75" t="s">
        <v>8</v>
      </c>
      <c r="JG5" s="1272" t="s">
        <v>0</v>
      </c>
      <c r="JH5" s="595" t="s">
        <v>16</v>
      </c>
      <c r="JI5" s="73" t="s">
        <v>2</v>
      </c>
      <c r="JJ5" s="1301" t="s">
        <v>29</v>
      </c>
      <c r="JK5" s="73" t="s">
        <v>17</v>
      </c>
      <c r="JL5" s="75" t="s">
        <v>8</v>
      </c>
      <c r="JN5" s="9" t="s">
        <v>0</v>
      </c>
      <c r="JO5" s="10" t="s">
        <v>16</v>
      </c>
      <c r="JP5" s="11" t="s">
        <v>2</v>
      </c>
      <c r="JQ5" s="28" t="s">
        <v>29</v>
      </c>
      <c r="JR5" s="11" t="s">
        <v>17</v>
      </c>
      <c r="JS5" s="12" t="s">
        <v>8</v>
      </c>
      <c r="JU5" s="1272" t="s">
        <v>0</v>
      </c>
      <c r="JV5" s="595" t="s">
        <v>16</v>
      </c>
      <c r="JW5" s="73" t="s">
        <v>2</v>
      </c>
      <c r="JX5" s="596" t="s">
        <v>29</v>
      </c>
      <c r="JY5" s="73" t="s">
        <v>17</v>
      </c>
      <c r="JZ5" s="75" t="s">
        <v>8</v>
      </c>
      <c r="KB5" s="9" t="s">
        <v>0</v>
      </c>
      <c r="KC5" s="10" t="s">
        <v>16</v>
      </c>
      <c r="KD5" s="11" t="s">
        <v>2</v>
      </c>
      <c r="KE5" s="28" t="s">
        <v>29</v>
      </c>
      <c r="KF5" s="11" t="s">
        <v>17</v>
      </c>
      <c r="KG5" s="12" t="s">
        <v>8</v>
      </c>
      <c r="KI5" s="1272" t="s">
        <v>0</v>
      </c>
      <c r="KJ5" s="595" t="s">
        <v>16</v>
      </c>
      <c r="KK5" s="73" t="s">
        <v>2</v>
      </c>
      <c r="KL5" s="596" t="s">
        <v>29</v>
      </c>
      <c r="KM5" s="73" t="s">
        <v>17</v>
      </c>
      <c r="KN5" s="75" t="s">
        <v>8</v>
      </c>
      <c r="KP5" s="1272" t="s">
        <v>0</v>
      </c>
      <c r="KQ5" s="595" t="s">
        <v>16</v>
      </c>
      <c r="KR5" s="73" t="s">
        <v>2</v>
      </c>
      <c r="KS5" s="596" t="s">
        <v>29</v>
      </c>
      <c r="KT5" s="73" t="s">
        <v>17</v>
      </c>
      <c r="KU5" s="75" t="s">
        <v>8</v>
      </c>
      <c r="KW5" s="9" t="s">
        <v>0</v>
      </c>
      <c r="KX5" s="10" t="s">
        <v>16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1272" t="s">
        <v>0</v>
      </c>
      <c r="LL5" s="595" t="s">
        <v>16</v>
      </c>
      <c r="LM5" s="73" t="s">
        <v>2</v>
      </c>
      <c r="LN5" s="596" t="s">
        <v>29</v>
      </c>
      <c r="LO5" s="73" t="s">
        <v>17</v>
      </c>
      <c r="LP5" s="75" t="s">
        <v>8</v>
      </c>
      <c r="LR5" s="1272" t="s">
        <v>0</v>
      </c>
      <c r="LS5" s="595" t="s">
        <v>16</v>
      </c>
      <c r="LT5" s="73" t="s">
        <v>2</v>
      </c>
      <c r="LU5" s="596" t="s">
        <v>29</v>
      </c>
      <c r="LV5" s="73" t="s">
        <v>17</v>
      </c>
      <c r="LW5" s="75" t="s">
        <v>8</v>
      </c>
      <c r="LY5" s="9" t="s">
        <v>0</v>
      </c>
      <c r="LZ5" s="10" t="s">
        <v>16</v>
      </c>
      <c r="MA5" s="11" t="s">
        <v>2</v>
      </c>
      <c r="MB5" s="28" t="s">
        <v>29</v>
      </c>
      <c r="MC5" s="11" t="s">
        <v>17</v>
      </c>
      <c r="MD5" s="12" t="s">
        <v>8</v>
      </c>
      <c r="MF5" s="1272" t="s">
        <v>0</v>
      </c>
      <c r="MG5" s="595" t="s">
        <v>16</v>
      </c>
      <c r="MH5" s="73" t="s">
        <v>2</v>
      </c>
      <c r="MI5" s="596" t="s">
        <v>29</v>
      </c>
      <c r="MJ5" s="73" t="s">
        <v>17</v>
      </c>
      <c r="MK5" s="75" t="s">
        <v>8</v>
      </c>
      <c r="MM5" s="1272" t="s">
        <v>0</v>
      </c>
      <c r="MN5" s="595" t="s">
        <v>16</v>
      </c>
      <c r="MO5" s="73" t="s">
        <v>2</v>
      </c>
      <c r="MP5" s="596" t="s">
        <v>29</v>
      </c>
      <c r="MQ5" s="73" t="s">
        <v>17</v>
      </c>
      <c r="MR5" s="75" t="s">
        <v>8</v>
      </c>
      <c r="MT5" s="1272" t="s">
        <v>0</v>
      </c>
      <c r="MU5" s="595" t="s">
        <v>16</v>
      </c>
      <c r="MV5" s="73" t="s">
        <v>2</v>
      </c>
      <c r="MW5" s="596" t="s">
        <v>29</v>
      </c>
      <c r="MX5" s="73" t="s">
        <v>17</v>
      </c>
      <c r="MY5" s="75" t="s">
        <v>8</v>
      </c>
      <c r="NA5" s="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503" t="s">
        <v>0</v>
      </c>
      <c r="NW5" s="595" t="s">
        <v>16</v>
      </c>
      <c r="NX5" s="73" t="s">
        <v>2</v>
      </c>
      <c r="NY5" s="596" t="s">
        <v>29</v>
      </c>
      <c r="NZ5" s="73" t="s">
        <v>17</v>
      </c>
      <c r="OA5" s="75" t="s">
        <v>8</v>
      </c>
      <c r="OC5" s="489" t="s">
        <v>0</v>
      </c>
      <c r="OD5" s="10" t="s">
        <v>16</v>
      </c>
      <c r="OE5" s="11" t="s">
        <v>2</v>
      </c>
      <c r="OF5" s="28" t="s">
        <v>29</v>
      </c>
      <c r="OG5" s="11" t="s">
        <v>17</v>
      </c>
      <c r="OH5" s="12" t="s">
        <v>8</v>
      </c>
      <c r="OJ5" s="503" t="s">
        <v>0</v>
      </c>
      <c r="OK5" s="595" t="s">
        <v>16</v>
      </c>
      <c r="OL5" s="73" t="s">
        <v>2</v>
      </c>
      <c r="OM5" s="596" t="s">
        <v>29</v>
      </c>
      <c r="ON5" s="73" t="s">
        <v>17</v>
      </c>
      <c r="OO5" s="75" t="s">
        <v>8</v>
      </c>
      <c r="OQ5" s="597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1272" t="s">
        <v>0</v>
      </c>
      <c r="QO5" s="595" t="s">
        <v>16</v>
      </c>
      <c r="QP5" s="73" t="s">
        <v>2</v>
      </c>
      <c r="QQ5" s="596" t="s">
        <v>29</v>
      </c>
      <c r="QR5" s="73" t="s">
        <v>17</v>
      </c>
      <c r="QS5" s="75" t="s">
        <v>8</v>
      </c>
      <c r="QU5" s="491" t="s">
        <v>0</v>
      </c>
      <c r="QV5" s="10" t="s">
        <v>16</v>
      </c>
      <c r="QW5" s="11" t="s">
        <v>873</v>
      </c>
      <c r="QX5" s="28" t="s">
        <v>29</v>
      </c>
      <c r="QY5" s="11" t="s">
        <v>17</v>
      </c>
      <c r="QZ5" s="12" t="s">
        <v>8</v>
      </c>
      <c r="RB5" s="1272" t="s">
        <v>0</v>
      </c>
      <c r="RC5" s="595" t="s">
        <v>16</v>
      </c>
      <c r="RD5" s="73" t="s">
        <v>873</v>
      </c>
      <c r="RE5" s="596" t="s">
        <v>29</v>
      </c>
      <c r="RF5" s="73" t="s">
        <v>17</v>
      </c>
      <c r="RG5" s="75" t="s">
        <v>8</v>
      </c>
      <c r="RI5" s="1272" t="s">
        <v>0</v>
      </c>
      <c r="RJ5" s="595" t="s">
        <v>16</v>
      </c>
      <c r="RK5" s="73" t="s">
        <v>873</v>
      </c>
      <c r="RL5" s="596" t="s">
        <v>29</v>
      </c>
      <c r="RM5" s="73" t="s">
        <v>17</v>
      </c>
      <c r="RN5" s="75" t="s">
        <v>8</v>
      </c>
      <c r="RP5" s="1272" t="s">
        <v>0</v>
      </c>
      <c r="RQ5" s="595" t="s">
        <v>16</v>
      </c>
      <c r="RR5" s="73" t="s">
        <v>873</v>
      </c>
      <c r="RS5" s="596" t="s">
        <v>29</v>
      </c>
      <c r="RT5" s="73" t="s">
        <v>17</v>
      </c>
      <c r="RU5" s="75" t="s">
        <v>8</v>
      </c>
      <c r="RW5" s="9" t="s">
        <v>0</v>
      </c>
      <c r="RX5" s="10" t="s">
        <v>16</v>
      </c>
      <c r="RY5" s="11" t="s">
        <v>873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16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1272" t="s">
        <v>0</v>
      </c>
      <c r="SS5" s="595" t="s">
        <v>16</v>
      </c>
      <c r="ST5" s="73" t="s">
        <v>2</v>
      </c>
      <c r="SU5" s="596" t="s">
        <v>29</v>
      </c>
      <c r="SV5" s="73" t="s">
        <v>17</v>
      </c>
      <c r="SW5" s="75" t="s">
        <v>8</v>
      </c>
      <c r="SY5" s="491" t="s">
        <v>0</v>
      </c>
      <c r="SZ5" s="10" t="s">
        <v>16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503" t="s">
        <v>0</v>
      </c>
      <c r="UI5" s="595" t="s">
        <v>16</v>
      </c>
      <c r="UJ5" s="73" t="s">
        <v>2</v>
      </c>
      <c r="UK5" s="596" t="s">
        <v>29</v>
      </c>
      <c r="UL5" s="73" t="s">
        <v>17</v>
      </c>
      <c r="UM5" s="75" t="s">
        <v>8</v>
      </c>
      <c r="UO5" s="9" t="s">
        <v>0</v>
      </c>
      <c r="UP5" s="10" t="s">
        <v>16</v>
      </c>
      <c r="UQ5" s="11" t="s">
        <v>2</v>
      </c>
      <c r="UR5" s="28" t="s">
        <v>29</v>
      </c>
      <c r="US5" s="11" t="s">
        <v>17</v>
      </c>
      <c r="UT5" s="12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1272" t="s">
        <v>0</v>
      </c>
      <c r="VD5" s="595" t="s">
        <v>16</v>
      </c>
      <c r="VE5" s="73" t="s">
        <v>2</v>
      </c>
      <c r="VF5" s="1680" t="s">
        <v>29</v>
      </c>
      <c r="VG5" s="73" t="s">
        <v>17</v>
      </c>
      <c r="VH5" s="75" t="s">
        <v>8</v>
      </c>
      <c r="VJ5" s="1272" t="s">
        <v>0</v>
      </c>
      <c r="VK5" s="10" t="s">
        <v>16</v>
      </c>
      <c r="VL5" s="11" t="s">
        <v>2</v>
      </c>
      <c r="VM5" s="28" t="s">
        <v>29</v>
      </c>
      <c r="VN5" s="11" t="s">
        <v>17</v>
      </c>
      <c r="VO5" s="12" t="s">
        <v>8</v>
      </c>
      <c r="VQ5" s="1272" t="s">
        <v>0</v>
      </c>
      <c r="VR5" s="595" t="s">
        <v>16</v>
      </c>
      <c r="VS5" s="73" t="s">
        <v>2</v>
      </c>
      <c r="VT5" s="596" t="s">
        <v>29</v>
      </c>
      <c r="VU5" s="73" t="s">
        <v>17</v>
      </c>
      <c r="VV5" s="75" t="s">
        <v>8</v>
      </c>
      <c r="VX5" s="9" t="s">
        <v>0</v>
      </c>
      <c r="VY5" s="10" t="s">
        <v>16</v>
      </c>
      <c r="VZ5" s="11" t="s">
        <v>2</v>
      </c>
      <c r="WA5" s="28" t="s">
        <v>29</v>
      </c>
      <c r="WB5" s="11" t="s">
        <v>17</v>
      </c>
      <c r="WC5" s="12" t="s">
        <v>8</v>
      </c>
      <c r="WE5" s="489" t="s">
        <v>0</v>
      </c>
      <c r="WF5" s="10" t="s">
        <v>16</v>
      </c>
      <c r="WG5" s="11" t="s">
        <v>2</v>
      </c>
      <c r="WH5" s="598" t="s">
        <v>29</v>
      </c>
      <c r="WI5" s="11" t="s">
        <v>17</v>
      </c>
      <c r="WJ5" s="12" t="s">
        <v>8</v>
      </c>
      <c r="WL5" s="503" t="s">
        <v>0</v>
      </c>
      <c r="WM5" s="595" t="s">
        <v>16</v>
      </c>
      <c r="WN5" s="73" t="s">
        <v>2</v>
      </c>
      <c r="WO5" s="1539" t="s">
        <v>29</v>
      </c>
      <c r="WP5" s="73" t="s">
        <v>17</v>
      </c>
      <c r="WQ5" s="75" t="s">
        <v>8</v>
      </c>
      <c r="WS5" s="503" t="s">
        <v>0</v>
      </c>
      <c r="WT5" s="595" t="s">
        <v>16</v>
      </c>
      <c r="WU5" s="73" t="s">
        <v>2</v>
      </c>
      <c r="WV5" s="1539" t="s">
        <v>29</v>
      </c>
      <c r="WW5" s="73" t="s">
        <v>17</v>
      </c>
      <c r="WX5" s="75" t="s">
        <v>8</v>
      </c>
      <c r="WZ5" s="503" t="s">
        <v>0</v>
      </c>
      <c r="XA5" s="595" t="s">
        <v>16</v>
      </c>
      <c r="XB5" s="73" t="s">
        <v>2</v>
      </c>
      <c r="XC5" s="1539" t="s">
        <v>29</v>
      </c>
      <c r="XD5" s="73" t="s">
        <v>17</v>
      </c>
      <c r="XE5" s="75" t="s">
        <v>8</v>
      </c>
      <c r="XG5" s="503" t="s">
        <v>0</v>
      </c>
      <c r="XH5" s="595" t="s">
        <v>16</v>
      </c>
      <c r="XI5" s="73" t="s">
        <v>2</v>
      </c>
      <c r="XJ5" s="1539" t="s">
        <v>29</v>
      </c>
      <c r="XK5" s="73" t="s">
        <v>17</v>
      </c>
      <c r="XL5" s="75" t="s">
        <v>8</v>
      </c>
      <c r="XN5" s="502" t="s">
        <v>0</v>
      </c>
      <c r="XO5" s="10" t="s">
        <v>16</v>
      </c>
      <c r="XP5" s="11" t="s">
        <v>2</v>
      </c>
      <c r="XQ5" s="28" t="s">
        <v>29</v>
      </c>
      <c r="XR5" s="11" t="s">
        <v>17</v>
      </c>
      <c r="XS5" s="12" t="s">
        <v>8</v>
      </c>
      <c r="XU5" s="502" t="s">
        <v>0</v>
      </c>
      <c r="XV5" s="595" t="s">
        <v>16</v>
      </c>
      <c r="XW5" s="73" t="s">
        <v>2</v>
      </c>
      <c r="XX5" s="596" t="s">
        <v>29</v>
      </c>
      <c r="XY5" s="73" t="s">
        <v>17</v>
      </c>
      <c r="XZ5" s="75" t="s">
        <v>8</v>
      </c>
      <c r="YB5" s="491" t="s">
        <v>0</v>
      </c>
      <c r="YC5" s="10" t="s">
        <v>16</v>
      </c>
      <c r="YD5" s="11" t="s">
        <v>2</v>
      </c>
      <c r="YE5" s="28" t="s">
        <v>29</v>
      </c>
      <c r="YF5" s="11" t="s">
        <v>17</v>
      </c>
      <c r="YG5" s="12" t="s">
        <v>8</v>
      </c>
      <c r="YI5" s="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1272" t="s">
        <v>0</v>
      </c>
      <c r="YX5" s="595" t="s">
        <v>16</v>
      </c>
      <c r="YY5" s="73" t="s">
        <v>2</v>
      </c>
      <c r="YZ5" s="596" t="s">
        <v>29</v>
      </c>
      <c r="ZA5" s="73" t="s">
        <v>17</v>
      </c>
      <c r="ZB5" s="75" t="s">
        <v>8</v>
      </c>
      <c r="ZD5" s="1272" t="s">
        <v>0</v>
      </c>
      <c r="ZE5" s="595" t="s">
        <v>16</v>
      </c>
      <c r="ZF5" s="73" t="s">
        <v>2</v>
      </c>
      <c r="ZG5" s="596" t="s">
        <v>29</v>
      </c>
      <c r="ZH5" s="73" t="s">
        <v>17</v>
      </c>
      <c r="ZI5" s="75" t="s">
        <v>8</v>
      </c>
      <c r="ZK5" s="9" t="s">
        <v>0</v>
      </c>
      <c r="ZL5" s="10" t="s">
        <v>16</v>
      </c>
      <c r="ZM5" s="11" t="s">
        <v>2</v>
      </c>
      <c r="ZN5" s="28" t="s">
        <v>29</v>
      </c>
      <c r="ZO5" s="11" t="s">
        <v>17</v>
      </c>
      <c r="ZP5" s="12" t="s">
        <v>8</v>
      </c>
      <c r="ZR5" s="1272" t="s">
        <v>0</v>
      </c>
      <c r="ZS5" s="595" t="s">
        <v>16</v>
      </c>
      <c r="ZT5" s="73" t="s">
        <v>2</v>
      </c>
      <c r="ZU5" s="596" t="s">
        <v>29</v>
      </c>
      <c r="ZV5" s="73" t="s">
        <v>17</v>
      </c>
      <c r="ZW5" s="75" t="s">
        <v>8</v>
      </c>
      <c r="ZY5" s="9" t="s">
        <v>0</v>
      </c>
      <c r="ZZ5" s="10" t="s">
        <v>16</v>
      </c>
      <c r="AAA5" s="11" t="s">
        <v>2</v>
      </c>
      <c r="AAB5" s="28" t="s">
        <v>29</v>
      </c>
      <c r="AAC5" s="11" t="s">
        <v>17</v>
      </c>
      <c r="AAD5" s="12" t="s">
        <v>8</v>
      </c>
      <c r="AAF5" s="1272" t="s">
        <v>0</v>
      </c>
      <c r="AAG5" s="595" t="s">
        <v>16</v>
      </c>
      <c r="AAH5" s="73" t="s">
        <v>2</v>
      </c>
      <c r="AAI5" s="596" t="s">
        <v>29</v>
      </c>
      <c r="AAJ5" s="73" t="s">
        <v>17</v>
      </c>
      <c r="AAK5" s="75" t="s">
        <v>8</v>
      </c>
      <c r="AAM5" s="1272" t="s">
        <v>0</v>
      </c>
      <c r="AAN5" s="595" t="s">
        <v>16</v>
      </c>
      <c r="AAO5" s="73" t="s">
        <v>2</v>
      </c>
      <c r="AAP5" s="596" t="s">
        <v>29</v>
      </c>
      <c r="AAQ5" s="73" t="s">
        <v>17</v>
      </c>
      <c r="AAR5" s="75" t="s">
        <v>8</v>
      </c>
      <c r="AAT5" s="1272" t="s">
        <v>0</v>
      </c>
      <c r="AAU5" s="595" t="s">
        <v>16</v>
      </c>
      <c r="AAV5" s="73" t="s">
        <v>2</v>
      </c>
      <c r="AAW5" s="596" t="s">
        <v>29</v>
      </c>
      <c r="AAX5" s="73" t="s">
        <v>17</v>
      </c>
      <c r="AAY5" s="75" t="s">
        <v>8</v>
      </c>
      <c r="ABA5" s="9" t="s">
        <v>0</v>
      </c>
      <c r="ABB5" s="10" t="s">
        <v>16</v>
      </c>
      <c r="ABC5" s="11" t="s">
        <v>2</v>
      </c>
      <c r="ABD5" s="28" t="s">
        <v>29</v>
      </c>
      <c r="ABE5" s="11" t="s">
        <v>17</v>
      </c>
      <c r="ABF5" s="12" t="s">
        <v>8</v>
      </c>
      <c r="ABH5" s="1272" t="s">
        <v>0</v>
      </c>
      <c r="ABI5" s="595" t="s">
        <v>16</v>
      </c>
      <c r="ABJ5" s="73" t="s">
        <v>2</v>
      </c>
      <c r="ABK5" s="596" t="s">
        <v>29</v>
      </c>
      <c r="ABL5" s="73" t="s">
        <v>17</v>
      </c>
      <c r="ABM5" s="75" t="s">
        <v>8</v>
      </c>
      <c r="ABO5" s="599" t="s">
        <v>0</v>
      </c>
      <c r="ABP5" s="10" t="s">
        <v>16</v>
      </c>
      <c r="ABQ5" s="11" t="s">
        <v>2</v>
      </c>
      <c r="ABR5" s="598" t="s">
        <v>29</v>
      </c>
      <c r="ABS5" s="11" t="s">
        <v>17</v>
      </c>
      <c r="ABT5" s="12" t="s">
        <v>8</v>
      </c>
      <c r="ABV5" s="9" t="s">
        <v>0</v>
      </c>
      <c r="ABW5" s="10" t="s">
        <v>16</v>
      </c>
      <c r="ABX5" s="11" t="s">
        <v>2</v>
      </c>
      <c r="ABY5" s="28" t="s">
        <v>29</v>
      </c>
      <c r="ABZ5" s="11" t="s">
        <v>17</v>
      </c>
      <c r="ACA5" s="12" t="s">
        <v>8</v>
      </c>
      <c r="ACC5" s="491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502" t="s">
        <v>0</v>
      </c>
      <c r="ACK5" s="595" t="s">
        <v>16</v>
      </c>
      <c r="ACL5" s="73" t="s">
        <v>2</v>
      </c>
      <c r="ACM5" s="596" t="s">
        <v>29</v>
      </c>
      <c r="ACN5" s="73" t="s">
        <v>17</v>
      </c>
      <c r="ACO5" s="75" t="s">
        <v>8</v>
      </c>
      <c r="ACQ5" s="502" t="s">
        <v>0</v>
      </c>
      <c r="ACR5" s="595" t="s">
        <v>16</v>
      </c>
      <c r="ACS5" s="73" t="s">
        <v>2</v>
      </c>
      <c r="ACT5" s="596" t="s">
        <v>29</v>
      </c>
      <c r="ACU5" s="73" t="s">
        <v>17</v>
      </c>
      <c r="ACV5" s="75" t="s">
        <v>8</v>
      </c>
      <c r="ACX5" s="489" t="s">
        <v>0</v>
      </c>
      <c r="ACY5" s="10" t="s">
        <v>16</v>
      </c>
      <c r="ACZ5" s="11" t="s">
        <v>2</v>
      </c>
      <c r="ADA5" s="28" t="s">
        <v>29</v>
      </c>
      <c r="ADB5" s="11" t="s">
        <v>17</v>
      </c>
      <c r="ADC5" s="12" t="s">
        <v>8</v>
      </c>
      <c r="ADE5" s="503" t="s">
        <v>0</v>
      </c>
      <c r="ADF5" s="595" t="s">
        <v>16</v>
      </c>
      <c r="ADG5" s="73" t="s">
        <v>2</v>
      </c>
      <c r="ADH5" s="596" t="s">
        <v>29</v>
      </c>
      <c r="ADI5" s="73" t="s">
        <v>17</v>
      </c>
      <c r="ADJ5" s="75" t="s">
        <v>8</v>
      </c>
      <c r="ADL5" s="9" t="s">
        <v>0</v>
      </c>
      <c r="ADM5" s="10" t="s">
        <v>16</v>
      </c>
      <c r="ADN5" s="11" t="s">
        <v>2</v>
      </c>
      <c r="ADO5" s="28" t="s">
        <v>29</v>
      </c>
      <c r="ADP5" s="11" t="s">
        <v>17</v>
      </c>
      <c r="ADQ5" s="12" t="s">
        <v>8</v>
      </c>
      <c r="ADS5" s="1272" t="s">
        <v>0</v>
      </c>
      <c r="ADT5" s="595" t="s">
        <v>16</v>
      </c>
      <c r="ADU5" s="73" t="s">
        <v>2</v>
      </c>
      <c r="ADV5" s="596" t="s">
        <v>29</v>
      </c>
      <c r="ADW5" s="73" t="s">
        <v>17</v>
      </c>
      <c r="ADX5" s="75" t="s">
        <v>8</v>
      </c>
      <c r="ADZ5" s="9" t="s">
        <v>0</v>
      </c>
      <c r="AEA5" s="10" t="s">
        <v>16</v>
      </c>
      <c r="AEB5" s="11" t="s">
        <v>2</v>
      </c>
      <c r="AEC5" s="28" t="s">
        <v>29</v>
      </c>
      <c r="AED5" s="11" t="s">
        <v>17</v>
      </c>
      <c r="AEE5" s="12" t="s">
        <v>8</v>
      </c>
      <c r="AEG5" s="1272" t="s">
        <v>0</v>
      </c>
      <c r="AEH5" s="595" t="s">
        <v>16</v>
      </c>
      <c r="AEI5" s="73" t="s">
        <v>2</v>
      </c>
      <c r="AEJ5" s="596" t="s">
        <v>29</v>
      </c>
      <c r="AEK5" s="73" t="s">
        <v>17</v>
      </c>
      <c r="AEL5" s="75" t="s">
        <v>8</v>
      </c>
      <c r="AEN5" s="9" t="s">
        <v>0</v>
      </c>
      <c r="AEO5" s="10" t="s">
        <v>16</v>
      </c>
      <c r="AEP5" s="11" t="s">
        <v>2</v>
      </c>
      <c r="AEQ5" s="28" t="s">
        <v>29</v>
      </c>
      <c r="AER5" s="11" t="s">
        <v>17</v>
      </c>
      <c r="AES5" s="12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1272" t="s">
        <v>0</v>
      </c>
      <c r="AFC5" s="595" t="s">
        <v>16</v>
      </c>
      <c r="AFD5" s="73" t="s">
        <v>2</v>
      </c>
      <c r="AFE5" s="596" t="s">
        <v>29</v>
      </c>
      <c r="AFF5" s="73" t="s">
        <v>17</v>
      </c>
      <c r="AFG5" s="75" t="s">
        <v>8</v>
      </c>
      <c r="AFI5" s="1272" t="s">
        <v>0</v>
      </c>
      <c r="AFJ5" s="595" t="s">
        <v>16</v>
      </c>
      <c r="AFK5" s="73" t="s">
        <v>2</v>
      </c>
      <c r="AFL5" s="596" t="s">
        <v>29</v>
      </c>
      <c r="AFM5" s="73" t="s">
        <v>17</v>
      </c>
      <c r="AFN5" s="75" t="s">
        <v>8</v>
      </c>
      <c r="AFP5" s="1272" t="s">
        <v>0</v>
      </c>
      <c r="AFQ5" s="595" t="s">
        <v>16</v>
      </c>
      <c r="AFR5" s="73" t="s">
        <v>2</v>
      </c>
      <c r="AFS5" s="596" t="s">
        <v>29</v>
      </c>
      <c r="AFT5" s="73" t="s">
        <v>17</v>
      </c>
      <c r="AFU5" s="75" t="s">
        <v>8</v>
      </c>
      <c r="AFW5" s="9" t="s">
        <v>0</v>
      </c>
      <c r="AFX5" s="10" t="s">
        <v>16</v>
      </c>
      <c r="AFY5" s="11" t="s">
        <v>2</v>
      </c>
      <c r="AFZ5" s="28" t="s">
        <v>29</v>
      </c>
      <c r="AGA5" s="11" t="s">
        <v>17</v>
      </c>
      <c r="AGB5" s="12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489" t="s">
        <v>0</v>
      </c>
      <c r="AGL5" s="10" t="s">
        <v>16</v>
      </c>
      <c r="AGM5" s="11" t="s">
        <v>2</v>
      </c>
      <c r="AGN5" s="600" t="s">
        <v>29</v>
      </c>
      <c r="AGO5" s="11" t="s">
        <v>17</v>
      </c>
      <c r="AGP5" s="12" t="s">
        <v>8</v>
      </c>
      <c r="AGR5" s="503" t="s">
        <v>0</v>
      </c>
      <c r="AGS5" s="595" t="s">
        <v>16</v>
      </c>
      <c r="AGT5" s="73" t="s">
        <v>2</v>
      </c>
      <c r="AGU5" s="1541" t="s">
        <v>29</v>
      </c>
      <c r="AGV5" s="73" t="s">
        <v>17</v>
      </c>
      <c r="AGW5" s="75" t="s">
        <v>8</v>
      </c>
      <c r="AGY5" s="503" t="s">
        <v>0</v>
      </c>
      <c r="AGZ5" s="595" t="s">
        <v>16</v>
      </c>
      <c r="AHA5" s="73" t="s">
        <v>2</v>
      </c>
      <c r="AHB5" s="1541" t="s">
        <v>29</v>
      </c>
      <c r="AHC5" s="73" t="s">
        <v>17</v>
      </c>
      <c r="AHD5" s="75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601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1" t="s">
        <v>8</v>
      </c>
      <c r="AHT5" s="491" t="s">
        <v>0</v>
      </c>
      <c r="AHU5" s="10" t="s">
        <v>16</v>
      </c>
      <c r="AHV5" s="11" t="s">
        <v>2</v>
      </c>
      <c r="AHW5" s="598" t="s">
        <v>29</v>
      </c>
      <c r="AHX5" s="11" t="s">
        <v>17</v>
      </c>
      <c r="AHY5" s="601" t="s">
        <v>8</v>
      </c>
      <c r="AIA5" s="9" t="s">
        <v>0</v>
      </c>
      <c r="AIB5" s="10" t="s">
        <v>16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1272" t="s">
        <v>0</v>
      </c>
      <c r="AIW5" s="595" t="s">
        <v>16</v>
      </c>
      <c r="AIX5" s="73" t="s">
        <v>2</v>
      </c>
      <c r="AIY5" s="596" t="s">
        <v>29</v>
      </c>
      <c r="AIZ5" s="73" t="s">
        <v>17</v>
      </c>
      <c r="AJA5" s="75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544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9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489" t="s">
        <v>0</v>
      </c>
      <c r="AKM5" s="10" t="s">
        <v>16</v>
      </c>
      <c r="AKN5" s="11" t="s">
        <v>2</v>
      </c>
      <c r="AKO5" s="598" t="s">
        <v>29</v>
      </c>
      <c r="AKP5" s="11" t="s">
        <v>17</v>
      </c>
      <c r="AKQ5" s="12" t="s">
        <v>8</v>
      </c>
      <c r="AKS5" s="503" t="s">
        <v>0</v>
      </c>
      <c r="AKT5" s="595" t="s">
        <v>16</v>
      </c>
      <c r="AKU5" s="73" t="s">
        <v>2</v>
      </c>
      <c r="AKV5" s="1539" t="s">
        <v>29</v>
      </c>
      <c r="AKW5" s="73" t="s">
        <v>17</v>
      </c>
      <c r="AKX5" s="75" t="s">
        <v>8</v>
      </c>
      <c r="AKZ5" s="9" t="s">
        <v>0</v>
      </c>
      <c r="ALA5" s="10" t="s">
        <v>16</v>
      </c>
      <c r="ALB5" s="11" t="s">
        <v>2</v>
      </c>
      <c r="ALC5" s="28" t="s">
        <v>29</v>
      </c>
      <c r="ALD5" s="11" t="s">
        <v>17</v>
      </c>
      <c r="ALE5" s="12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1272" t="s">
        <v>0</v>
      </c>
      <c r="ALO5" s="595" t="s">
        <v>16</v>
      </c>
      <c r="ALP5" s="73" t="s">
        <v>2</v>
      </c>
      <c r="ALQ5" s="596" t="s">
        <v>29</v>
      </c>
      <c r="ALR5" s="73" t="s">
        <v>17</v>
      </c>
      <c r="ALS5" s="75" t="s">
        <v>8</v>
      </c>
      <c r="ALU5" s="9" t="s">
        <v>0</v>
      </c>
      <c r="ALV5" s="10" t="s">
        <v>16</v>
      </c>
      <c r="ALW5" s="11" t="s">
        <v>2</v>
      </c>
      <c r="ALX5" s="28" t="s">
        <v>29</v>
      </c>
      <c r="ALY5" s="11" t="s">
        <v>17</v>
      </c>
      <c r="ALZ5" s="12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1272" t="s">
        <v>0</v>
      </c>
      <c r="AMQ5" s="595" t="s">
        <v>16</v>
      </c>
      <c r="AMR5" s="73" t="s">
        <v>2</v>
      </c>
      <c r="AMS5" s="596" t="s">
        <v>29</v>
      </c>
      <c r="AMT5" s="73" t="s">
        <v>17</v>
      </c>
      <c r="AMU5" s="75" t="s">
        <v>8</v>
      </c>
      <c r="AMW5" s="1272" t="s">
        <v>0</v>
      </c>
      <c r="AMX5" s="595" t="s">
        <v>16</v>
      </c>
      <c r="AMY5" s="73" t="s">
        <v>2</v>
      </c>
      <c r="AMZ5" s="596" t="s">
        <v>29</v>
      </c>
      <c r="ANA5" s="73" t="s">
        <v>17</v>
      </c>
      <c r="ANB5" s="75" t="s">
        <v>8</v>
      </c>
      <c r="AND5" s="9" t="s">
        <v>0</v>
      </c>
      <c r="ANE5" s="10" t="s">
        <v>16</v>
      </c>
      <c r="ANF5" s="11" t="s">
        <v>2</v>
      </c>
      <c r="ANG5" s="28" t="s">
        <v>29</v>
      </c>
      <c r="ANH5" s="11" t="s">
        <v>17</v>
      </c>
      <c r="ANI5" s="12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1272" t="s">
        <v>0</v>
      </c>
      <c r="ANZ5" s="595" t="s">
        <v>16</v>
      </c>
      <c r="AOA5" s="73" t="s">
        <v>2</v>
      </c>
      <c r="AOB5" s="596" t="s">
        <v>29</v>
      </c>
      <c r="AOC5" s="73" t="s">
        <v>17</v>
      </c>
      <c r="AOD5" s="75" t="s">
        <v>8</v>
      </c>
      <c r="AOF5" s="9" t="s">
        <v>0</v>
      </c>
      <c r="AOG5" s="10" t="s">
        <v>16</v>
      </c>
      <c r="AOH5" s="11" t="s">
        <v>2</v>
      </c>
      <c r="AOI5" s="28" t="s">
        <v>29</v>
      </c>
      <c r="AOJ5" s="11" t="s">
        <v>17</v>
      </c>
      <c r="AOK5" s="12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1272" t="s">
        <v>0</v>
      </c>
      <c r="AOU5" s="595" t="s">
        <v>16</v>
      </c>
      <c r="AOV5" s="73" t="s">
        <v>2</v>
      </c>
      <c r="AOW5" s="596" t="s">
        <v>29</v>
      </c>
      <c r="AOX5" s="73" t="s">
        <v>17</v>
      </c>
      <c r="AOY5" s="75" t="s">
        <v>8</v>
      </c>
      <c r="APA5" s="1272" t="s">
        <v>0</v>
      </c>
      <c r="APB5" s="595" t="s">
        <v>16</v>
      </c>
      <c r="APC5" s="73" t="s">
        <v>2</v>
      </c>
      <c r="APD5" s="596" t="s">
        <v>29</v>
      </c>
      <c r="APE5" s="73" t="s">
        <v>17</v>
      </c>
      <c r="APF5" s="75" t="s">
        <v>8</v>
      </c>
      <c r="APH5" s="1272" t="s">
        <v>0</v>
      </c>
      <c r="API5" s="595" t="s">
        <v>16</v>
      </c>
      <c r="APJ5" s="73" t="s">
        <v>2</v>
      </c>
      <c r="APK5" s="596" t="s">
        <v>29</v>
      </c>
      <c r="APL5" s="73" t="s">
        <v>17</v>
      </c>
      <c r="APM5" s="75" t="s">
        <v>8</v>
      </c>
      <c r="APO5" s="9" t="s">
        <v>0</v>
      </c>
      <c r="APP5" s="10" t="s">
        <v>16</v>
      </c>
      <c r="APQ5" s="11" t="s">
        <v>2</v>
      </c>
      <c r="APR5" s="28" t="s">
        <v>29</v>
      </c>
      <c r="APS5" s="11" t="s">
        <v>17</v>
      </c>
      <c r="APT5" s="12" t="s">
        <v>8</v>
      </c>
      <c r="APV5" s="491" t="s">
        <v>0</v>
      </c>
      <c r="APW5" s="10" t="s">
        <v>16</v>
      </c>
      <c r="APX5" s="11" t="s">
        <v>2</v>
      </c>
      <c r="APY5" s="600" t="s">
        <v>29</v>
      </c>
      <c r="APZ5" s="11" t="s">
        <v>17</v>
      </c>
      <c r="AQA5" s="12" t="s">
        <v>8</v>
      </c>
      <c r="AQC5" s="491" t="s">
        <v>0</v>
      </c>
      <c r="AQD5" s="10" t="s">
        <v>16</v>
      </c>
      <c r="AQE5" s="11" t="s">
        <v>2</v>
      </c>
      <c r="AQF5" s="598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600" t="s">
        <v>29</v>
      </c>
      <c r="AQN5" s="11" t="s">
        <v>17</v>
      </c>
      <c r="AQO5" s="12" t="s">
        <v>8</v>
      </c>
      <c r="AQQ5" s="9" t="s">
        <v>0</v>
      </c>
      <c r="AQR5" s="10" t="s">
        <v>16</v>
      </c>
      <c r="AQS5" s="11" t="s">
        <v>2</v>
      </c>
      <c r="AQT5" s="28" t="s">
        <v>29</v>
      </c>
      <c r="AQU5" s="11" t="s">
        <v>17</v>
      </c>
      <c r="AQV5" s="12" t="s">
        <v>8</v>
      </c>
      <c r="AQX5" s="1272" t="s">
        <v>0</v>
      </c>
      <c r="AQY5" s="595" t="s">
        <v>16</v>
      </c>
      <c r="AQZ5" s="73" t="s">
        <v>2</v>
      </c>
      <c r="ARA5" s="596" t="s">
        <v>29</v>
      </c>
      <c r="ARB5" s="73" t="s">
        <v>17</v>
      </c>
      <c r="ARC5" s="75" t="s">
        <v>8</v>
      </c>
      <c r="ARE5" s="9" t="s">
        <v>0</v>
      </c>
      <c r="ARF5" s="10" t="s">
        <v>16</v>
      </c>
      <c r="ARG5" s="11" t="s">
        <v>2</v>
      </c>
      <c r="ARH5" s="28" t="s">
        <v>29</v>
      </c>
      <c r="ARI5" s="11" t="s">
        <v>17</v>
      </c>
      <c r="ARJ5" s="12" t="s">
        <v>8</v>
      </c>
      <c r="ARL5" s="1272" t="s">
        <v>0</v>
      </c>
      <c r="ARM5" s="595" t="s">
        <v>16</v>
      </c>
      <c r="ARN5" s="73" t="s">
        <v>2</v>
      </c>
      <c r="ARO5" s="596" t="s">
        <v>29</v>
      </c>
      <c r="ARP5" s="73" t="s">
        <v>17</v>
      </c>
      <c r="ARQ5" s="75" t="s">
        <v>8</v>
      </c>
      <c r="ARS5" s="9" t="s">
        <v>0</v>
      </c>
      <c r="ART5" s="10" t="s">
        <v>16</v>
      </c>
      <c r="ARU5" s="11" t="s">
        <v>2</v>
      </c>
      <c r="ARV5" s="28" t="s">
        <v>29</v>
      </c>
      <c r="ARW5" s="11" t="s">
        <v>17</v>
      </c>
      <c r="ARX5" s="12" t="s">
        <v>8</v>
      </c>
      <c r="ARZ5" s="1272" t="s">
        <v>0</v>
      </c>
      <c r="ASA5" s="595" t="s">
        <v>16</v>
      </c>
      <c r="ASB5" s="73" t="s">
        <v>2</v>
      </c>
      <c r="ASC5" s="596" t="s">
        <v>29</v>
      </c>
      <c r="ASD5" s="73" t="s">
        <v>17</v>
      </c>
      <c r="ASE5" s="75" t="s">
        <v>8</v>
      </c>
      <c r="ASG5" s="1272" t="s">
        <v>0</v>
      </c>
      <c r="ASH5" s="595" t="s">
        <v>16</v>
      </c>
      <c r="ASI5" s="73" t="s">
        <v>2</v>
      </c>
      <c r="ASJ5" s="596" t="s">
        <v>29</v>
      </c>
      <c r="ASK5" s="73" t="s">
        <v>17</v>
      </c>
      <c r="ASL5" s="75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489" t="s">
        <v>0</v>
      </c>
      <c r="ATC5" s="10" t="s">
        <v>16</v>
      </c>
      <c r="ATD5" s="73" t="s">
        <v>2</v>
      </c>
      <c r="ATE5" s="1539" t="s">
        <v>29</v>
      </c>
      <c r="ATF5" s="73" t="s">
        <v>17</v>
      </c>
      <c r="ATG5" s="12" t="s">
        <v>8</v>
      </c>
      <c r="ATI5" s="9" t="s">
        <v>0</v>
      </c>
      <c r="ATJ5" s="10" t="s">
        <v>16</v>
      </c>
      <c r="ATK5" s="11" t="s">
        <v>2</v>
      </c>
      <c r="ATL5" s="28" t="s">
        <v>29</v>
      </c>
      <c r="ATM5" s="11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1272" t="s">
        <v>0</v>
      </c>
      <c r="ATX5" s="595" t="s">
        <v>16</v>
      </c>
      <c r="ATY5" s="73" t="s">
        <v>2</v>
      </c>
      <c r="ATZ5" s="596" t="s">
        <v>29</v>
      </c>
      <c r="AUA5" s="73" t="s">
        <v>17</v>
      </c>
      <c r="AUB5" s="75" t="s">
        <v>8</v>
      </c>
      <c r="AUD5" s="1272" t="s">
        <v>0</v>
      </c>
      <c r="AUE5" s="595" t="s">
        <v>16</v>
      </c>
      <c r="AUF5" s="73" t="s">
        <v>2</v>
      </c>
      <c r="AUG5" s="596" t="s">
        <v>29</v>
      </c>
      <c r="AUH5" s="73" t="s">
        <v>17</v>
      </c>
      <c r="AUI5" s="75" t="s">
        <v>8</v>
      </c>
      <c r="AUK5" s="489" t="s">
        <v>0</v>
      </c>
      <c r="AUL5" s="10" t="s">
        <v>16</v>
      </c>
      <c r="AUM5" s="11" t="s">
        <v>2</v>
      </c>
      <c r="AUN5" s="28" t="s">
        <v>29</v>
      </c>
      <c r="AUO5" s="11" t="s">
        <v>17</v>
      </c>
      <c r="AUP5" s="12" t="s">
        <v>8</v>
      </c>
      <c r="AUR5" s="9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48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9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1272" t="s">
        <v>0</v>
      </c>
      <c r="AWB5" s="595" t="s">
        <v>16</v>
      </c>
      <c r="AWC5" s="73" t="s">
        <v>2</v>
      </c>
      <c r="AWD5" s="596" t="s">
        <v>29</v>
      </c>
      <c r="AWE5" s="73" t="s">
        <v>17</v>
      </c>
      <c r="AWF5" s="75" t="s">
        <v>8</v>
      </c>
      <c r="AWH5" s="1272" t="s">
        <v>0</v>
      </c>
      <c r="AWI5" s="595" t="s">
        <v>16</v>
      </c>
      <c r="AWJ5" s="73" t="s">
        <v>2</v>
      </c>
      <c r="AWK5" s="596" t="s">
        <v>29</v>
      </c>
      <c r="AWL5" s="73" t="s">
        <v>17</v>
      </c>
      <c r="AWM5" s="75" t="s">
        <v>8</v>
      </c>
      <c r="AWO5" s="1272" t="s">
        <v>0</v>
      </c>
      <c r="AWP5" s="595" t="s">
        <v>16</v>
      </c>
      <c r="AWQ5" s="73" t="s">
        <v>2</v>
      </c>
      <c r="AWR5" s="596" t="s">
        <v>29</v>
      </c>
      <c r="AWS5" s="73" t="s">
        <v>17</v>
      </c>
      <c r="AWT5" s="75" t="s">
        <v>8</v>
      </c>
      <c r="AWV5" s="9" t="s">
        <v>0</v>
      </c>
      <c r="AWW5" s="10" t="s">
        <v>16</v>
      </c>
      <c r="AWX5" s="11" t="s">
        <v>2</v>
      </c>
      <c r="AWY5" s="28" t="s">
        <v>29</v>
      </c>
      <c r="AWZ5" s="11" t="s">
        <v>17</v>
      </c>
      <c r="AXA5" s="12" t="s">
        <v>8</v>
      </c>
      <c r="AXC5" s="1272" t="s">
        <v>0</v>
      </c>
      <c r="AXD5" s="595" t="s">
        <v>16</v>
      </c>
      <c r="AXE5" s="73" t="s">
        <v>2</v>
      </c>
      <c r="AXF5" s="596" t="s">
        <v>29</v>
      </c>
      <c r="AXG5" s="73" t="s">
        <v>17</v>
      </c>
      <c r="AXH5" s="75" t="s">
        <v>8</v>
      </c>
      <c r="AXJ5" s="1272" t="s">
        <v>0</v>
      </c>
      <c r="AXK5" s="595" t="s">
        <v>16</v>
      </c>
      <c r="AXL5" s="73" t="s">
        <v>2</v>
      </c>
      <c r="AXM5" s="596" t="s">
        <v>29</v>
      </c>
      <c r="AXN5" s="73" t="s">
        <v>17</v>
      </c>
      <c r="AXO5" s="75" t="s">
        <v>8</v>
      </c>
      <c r="AXQ5" s="1272" t="s">
        <v>0</v>
      </c>
      <c r="AXR5" s="595" t="s">
        <v>16</v>
      </c>
      <c r="AXS5" s="73" t="s">
        <v>2</v>
      </c>
      <c r="AXT5" s="596" t="s">
        <v>29</v>
      </c>
      <c r="AXU5" s="73" t="s">
        <v>17</v>
      </c>
      <c r="AXV5" s="75" t="s">
        <v>8</v>
      </c>
      <c r="AXX5" s="9" t="s">
        <v>0</v>
      </c>
      <c r="AXY5" s="10" t="s">
        <v>16</v>
      </c>
      <c r="AXZ5" s="11" t="s">
        <v>2</v>
      </c>
      <c r="AYA5" s="28" t="s">
        <v>29</v>
      </c>
      <c r="AYB5" s="11" t="s">
        <v>17</v>
      </c>
      <c r="AYC5" s="12" t="s">
        <v>8</v>
      </c>
      <c r="AYE5" s="745" t="s">
        <v>0</v>
      </c>
      <c r="AYF5" s="312" t="s">
        <v>16</v>
      </c>
      <c r="AYG5" s="349" t="s">
        <v>2</v>
      </c>
      <c r="AYH5" s="28" t="s">
        <v>29</v>
      </c>
      <c r="AYI5" s="349" t="s">
        <v>17</v>
      </c>
      <c r="AYJ5" s="746" t="s">
        <v>8</v>
      </c>
      <c r="AYL5" s="9" t="s">
        <v>0</v>
      </c>
      <c r="AYM5" s="10" t="s">
        <v>16</v>
      </c>
      <c r="AYN5" s="11" t="s">
        <v>2</v>
      </c>
      <c r="AYO5" s="28" t="s">
        <v>29</v>
      </c>
      <c r="AYP5" s="11" t="s">
        <v>17</v>
      </c>
      <c r="AYQ5" s="1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1272" t="s">
        <v>0</v>
      </c>
      <c r="AZA5" s="595" t="s">
        <v>16</v>
      </c>
      <c r="AZB5" s="73" t="s">
        <v>2</v>
      </c>
      <c r="AZC5" s="596" t="s">
        <v>29</v>
      </c>
      <c r="AZD5" s="73" t="s">
        <v>17</v>
      </c>
      <c r="AZE5" s="75" t="s">
        <v>8</v>
      </c>
      <c r="AZG5" s="1272" t="s">
        <v>0</v>
      </c>
      <c r="AZH5" s="595" t="s">
        <v>16</v>
      </c>
      <c r="AZI5" s="73" t="s">
        <v>2</v>
      </c>
      <c r="AZJ5" s="596" t="s">
        <v>29</v>
      </c>
      <c r="AZK5" s="73" t="s">
        <v>17</v>
      </c>
      <c r="AZL5" s="75" t="s">
        <v>8</v>
      </c>
      <c r="AZN5" s="1272" t="s">
        <v>0</v>
      </c>
      <c r="AZO5" s="595" t="s">
        <v>16</v>
      </c>
      <c r="AZP5" s="73" t="s">
        <v>2</v>
      </c>
      <c r="AZQ5" s="596" t="s">
        <v>29</v>
      </c>
      <c r="AZR5" s="73" t="s">
        <v>17</v>
      </c>
      <c r="AZS5" s="75" t="s">
        <v>8</v>
      </c>
      <c r="AZU5" s="9" t="s">
        <v>0</v>
      </c>
      <c r="AZV5" s="10" t="s">
        <v>16</v>
      </c>
      <c r="AZW5" s="11" t="s">
        <v>2</v>
      </c>
      <c r="AZX5" s="28" t="s">
        <v>29</v>
      </c>
      <c r="AZY5" s="11" t="s">
        <v>17</v>
      </c>
      <c r="AZZ5" s="12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1272" t="s">
        <v>0</v>
      </c>
      <c r="BAQ5" s="595" t="s">
        <v>16</v>
      </c>
      <c r="BAR5" s="73" t="s">
        <v>2</v>
      </c>
      <c r="BAS5" s="596" t="s">
        <v>29</v>
      </c>
      <c r="BAT5" s="73" t="s">
        <v>17</v>
      </c>
      <c r="BAU5" s="75" t="s">
        <v>8</v>
      </c>
      <c r="BAW5" s="1272" t="s">
        <v>0</v>
      </c>
      <c r="BAX5" s="595" t="s">
        <v>16</v>
      </c>
      <c r="BAY5" s="73" t="s">
        <v>2</v>
      </c>
      <c r="BAZ5" s="596" t="s">
        <v>29</v>
      </c>
      <c r="BBA5" s="73" t="s">
        <v>17</v>
      </c>
      <c r="BBB5" s="75" t="s">
        <v>8</v>
      </c>
      <c r="BBD5" s="1272" t="s">
        <v>0</v>
      </c>
      <c r="BBE5" s="595" t="s">
        <v>16</v>
      </c>
      <c r="BBF5" s="73" t="s">
        <v>2</v>
      </c>
      <c r="BBG5" s="596" t="s">
        <v>29</v>
      </c>
      <c r="BBH5" s="73" t="s">
        <v>17</v>
      </c>
      <c r="BBI5" s="75" t="s">
        <v>8</v>
      </c>
      <c r="BBK5" s="9" t="s">
        <v>0</v>
      </c>
      <c r="BBL5" s="10" t="s">
        <v>16</v>
      </c>
      <c r="BBM5" s="11" t="s">
        <v>2</v>
      </c>
      <c r="BBN5" s="28" t="s">
        <v>29</v>
      </c>
      <c r="BBO5" s="11" t="s">
        <v>17</v>
      </c>
      <c r="BBP5" s="12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1272" t="s">
        <v>0</v>
      </c>
      <c r="BBZ5" s="595" t="s">
        <v>16</v>
      </c>
      <c r="BCA5" s="73" t="s">
        <v>2</v>
      </c>
      <c r="BCB5" s="596" t="s">
        <v>29</v>
      </c>
      <c r="BCC5" s="73" t="s">
        <v>17</v>
      </c>
      <c r="BCD5" s="75" t="s">
        <v>8</v>
      </c>
      <c r="BCF5" s="1272" t="s">
        <v>0</v>
      </c>
      <c r="BCG5" s="595" t="s">
        <v>16</v>
      </c>
      <c r="BCH5" s="73" t="s">
        <v>2</v>
      </c>
      <c r="BCI5" s="596" t="s">
        <v>29</v>
      </c>
      <c r="BCJ5" s="73" t="s">
        <v>17</v>
      </c>
      <c r="BCK5" s="75" t="s">
        <v>8</v>
      </c>
      <c r="BCM5" s="9" t="s">
        <v>0</v>
      </c>
      <c r="BCN5" s="10" t="s">
        <v>16</v>
      </c>
      <c r="BCO5" s="11" t="s">
        <v>2</v>
      </c>
      <c r="BCP5" s="28" t="s">
        <v>29</v>
      </c>
      <c r="BCQ5" s="11" t="s">
        <v>17</v>
      </c>
      <c r="BCR5" s="12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1272" t="s">
        <v>0</v>
      </c>
      <c r="BDI5" s="595" t="s">
        <v>16</v>
      </c>
      <c r="BDJ5" s="73" t="s">
        <v>2</v>
      </c>
      <c r="BDK5" s="596" t="s">
        <v>29</v>
      </c>
      <c r="BDL5" s="73" t="s">
        <v>17</v>
      </c>
      <c r="BDM5" s="75" t="s">
        <v>8</v>
      </c>
      <c r="BDO5" s="9" t="s">
        <v>0</v>
      </c>
      <c r="BDP5" s="10" t="s">
        <v>16</v>
      </c>
      <c r="BDQ5" s="11" t="s">
        <v>2</v>
      </c>
      <c r="BDR5" s="28" t="s">
        <v>29</v>
      </c>
      <c r="BDS5" s="11" t="s">
        <v>17</v>
      </c>
      <c r="BDT5" s="12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1272" t="s">
        <v>0</v>
      </c>
      <c r="BEK5" s="595" t="s">
        <v>16</v>
      </c>
      <c r="BEL5" s="73" t="s">
        <v>2</v>
      </c>
      <c r="BEM5" s="596" t="s">
        <v>29</v>
      </c>
      <c r="BEN5" s="73" t="s">
        <v>17</v>
      </c>
      <c r="BEO5" s="75" t="s">
        <v>8</v>
      </c>
      <c r="BEQ5" s="9" t="s">
        <v>0</v>
      </c>
      <c r="BER5" s="10" t="s">
        <v>16</v>
      </c>
      <c r="BES5" s="11" t="s">
        <v>2</v>
      </c>
      <c r="BET5" s="28" t="s">
        <v>29</v>
      </c>
      <c r="BEU5" s="11" t="s">
        <v>17</v>
      </c>
      <c r="BEV5" s="12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1272" t="s">
        <v>0</v>
      </c>
      <c r="BFF5" s="595" t="s">
        <v>16</v>
      </c>
      <c r="BFG5" s="73" t="s">
        <v>2</v>
      </c>
      <c r="BFH5" s="596" t="s">
        <v>29</v>
      </c>
      <c r="BFI5" s="73" t="s">
        <v>17</v>
      </c>
      <c r="BFJ5" s="75" t="s">
        <v>8</v>
      </c>
      <c r="BFL5" s="1272" t="s">
        <v>0</v>
      </c>
      <c r="BFM5" s="10" t="s">
        <v>16</v>
      </c>
      <c r="BFN5" s="11" t="s">
        <v>2</v>
      </c>
      <c r="BFO5" s="28" t="s">
        <v>29</v>
      </c>
      <c r="BFP5" s="11" t="s">
        <v>17</v>
      </c>
      <c r="BFQ5" s="12" t="s">
        <v>8</v>
      </c>
      <c r="BFS5" s="1272" t="s">
        <v>0</v>
      </c>
      <c r="BFT5" s="595" t="s">
        <v>16</v>
      </c>
      <c r="BFU5" s="73" t="s">
        <v>2</v>
      </c>
      <c r="BFV5" s="596" t="s">
        <v>29</v>
      </c>
      <c r="BFW5" s="73" t="s">
        <v>17</v>
      </c>
      <c r="BFX5" s="75" t="s">
        <v>8</v>
      </c>
      <c r="BFZ5" s="9" t="s">
        <v>0</v>
      </c>
      <c r="BGA5" s="10" t="s">
        <v>16</v>
      </c>
      <c r="BGB5" s="11" t="s">
        <v>2</v>
      </c>
      <c r="BGC5" s="28" t="s">
        <v>29</v>
      </c>
      <c r="BGD5" s="11" t="s">
        <v>17</v>
      </c>
      <c r="BGE5" s="12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1272" t="s">
        <v>0</v>
      </c>
      <c r="BGV5" s="595" t="s">
        <v>16</v>
      </c>
      <c r="BGW5" s="73" t="s">
        <v>2</v>
      </c>
      <c r="BGX5" s="596" t="s">
        <v>29</v>
      </c>
      <c r="BGY5" s="73" t="s">
        <v>17</v>
      </c>
      <c r="BGZ5" s="75" t="s">
        <v>8</v>
      </c>
      <c r="BHB5" s="9" t="s">
        <v>0</v>
      </c>
      <c r="BHC5" s="10" t="s">
        <v>16</v>
      </c>
      <c r="BHD5" s="11" t="s">
        <v>2</v>
      </c>
      <c r="BHE5" s="28" t="s">
        <v>29</v>
      </c>
      <c r="BHF5" s="11" t="s">
        <v>17</v>
      </c>
      <c r="BHG5" s="12" t="s">
        <v>8</v>
      </c>
    </row>
    <row r="6" spans="1:1568" ht="16.5" thickTop="1" thickBot="1" x14ac:dyDescent="0.3">
      <c r="A6" s="7"/>
      <c r="B6" s="2"/>
      <c r="C6" s="13"/>
      <c r="D6" s="7"/>
      <c r="E6" s="14"/>
      <c r="F6" s="17">
        <f>C6-E6</f>
        <v>0</v>
      </c>
      <c r="H6" s="111"/>
      <c r="I6" s="24"/>
      <c r="J6" s="25"/>
      <c r="K6" s="111"/>
      <c r="L6" s="26"/>
      <c r="M6" s="42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602">
        <v>39701</v>
      </c>
      <c r="BT6" s="2" t="s">
        <v>874</v>
      </c>
      <c r="BU6" s="15">
        <v>3208.6</v>
      </c>
      <c r="BV6" s="7"/>
      <c r="BW6" s="14"/>
      <c r="BX6" s="17">
        <f>BU6-BW6</f>
        <v>3208.6</v>
      </c>
      <c r="BZ6" s="427"/>
      <c r="CA6" s="2"/>
      <c r="CB6" s="13"/>
      <c r="CC6" s="61"/>
      <c r="CD6" s="14"/>
      <c r="CE6" s="17">
        <f>CB6-CD6</f>
        <v>0</v>
      </c>
      <c r="CG6" s="111"/>
      <c r="CH6" s="24"/>
      <c r="CI6" s="25"/>
      <c r="CJ6" s="258"/>
      <c r="CK6" s="26"/>
      <c r="CL6" s="17">
        <f>CI6-CK6</f>
        <v>0</v>
      </c>
      <c r="CN6" s="425"/>
      <c r="CO6" s="24"/>
      <c r="CP6" s="25"/>
      <c r="CQ6" s="49"/>
      <c r="CR6" s="26"/>
      <c r="CS6" s="17">
        <f>CP6-CR6</f>
        <v>0</v>
      </c>
      <c r="CU6" s="425"/>
      <c r="CV6" s="24"/>
      <c r="CW6" s="25"/>
      <c r="CX6" s="307"/>
      <c r="CY6" s="26"/>
      <c r="CZ6" s="17">
        <f>CW6-CY6</f>
        <v>0</v>
      </c>
      <c r="DB6" s="111"/>
      <c r="DC6" s="24"/>
      <c r="DD6" s="25"/>
      <c r="DE6" s="111"/>
      <c r="DF6" s="26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567"/>
      <c r="EE6" s="575"/>
      <c r="EF6" s="1681"/>
      <c r="EG6" s="567"/>
      <c r="EH6" s="1682"/>
      <c r="EI6" s="1683">
        <f>EF6-EH6</f>
        <v>0</v>
      </c>
      <c r="EK6" s="111"/>
      <c r="EL6" s="24"/>
      <c r="EM6" s="25"/>
      <c r="EN6" s="50"/>
      <c r="EO6" s="26"/>
      <c r="EP6" s="42">
        <f>EM6-EO6</f>
        <v>0</v>
      </c>
      <c r="ER6" s="111"/>
      <c r="ES6" s="24"/>
      <c r="ET6" s="25"/>
      <c r="EU6" s="50"/>
      <c r="EV6" s="26"/>
      <c r="EW6" s="42"/>
      <c r="EY6" s="7"/>
      <c r="EZ6" s="2"/>
      <c r="FA6" s="13"/>
      <c r="FB6" s="65"/>
      <c r="FC6" s="14"/>
      <c r="FD6" s="17">
        <f>FA6-FC6</f>
        <v>0</v>
      </c>
      <c r="FF6" s="7"/>
      <c r="FG6" s="1855"/>
      <c r="FH6" s="14"/>
      <c r="FI6" s="65"/>
      <c r="FJ6" s="14"/>
      <c r="FK6" s="17">
        <f>FH6-FJ6</f>
        <v>0</v>
      </c>
      <c r="FM6" s="1"/>
      <c r="FN6" s="24"/>
      <c r="FO6" s="603"/>
      <c r="FP6" s="111"/>
      <c r="FQ6" s="13"/>
      <c r="FR6" s="17">
        <v>0</v>
      </c>
      <c r="FT6" s="38"/>
      <c r="FU6" s="24"/>
      <c r="FV6" s="603"/>
      <c r="FW6" s="111"/>
      <c r="FX6" s="25"/>
      <c r="FY6" s="42">
        <v>0</v>
      </c>
      <c r="GA6" s="7"/>
      <c r="GB6" s="2"/>
      <c r="GC6" s="13"/>
      <c r="GD6" s="65"/>
      <c r="GE6" s="14"/>
      <c r="GF6" s="17">
        <f>GC6-GE6</f>
        <v>0</v>
      </c>
      <c r="GH6" s="111"/>
      <c r="GI6" s="24"/>
      <c r="GJ6" s="25"/>
      <c r="GK6" s="50"/>
      <c r="GL6" s="26"/>
      <c r="GM6" s="42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7"/>
      <c r="GW6" s="2"/>
      <c r="GX6" s="13"/>
      <c r="GY6" s="65"/>
      <c r="GZ6" s="14"/>
      <c r="HA6" s="17">
        <f>GX6-GZ6</f>
        <v>0</v>
      </c>
      <c r="HC6" s="111"/>
      <c r="HD6" s="24"/>
      <c r="HE6" s="25"/>
      <c r="HF6" s="50"/>
      <c r="HG6" s="26"/>
      <c r="HH6" s="42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111"/>
      <c r="JA6" s="24"/>
      <c r="JB6" s="25"/>
      <c r="JC6" s="50"/>
      <c r="JD6" s="26"/>
      <c r="JE6" s="42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111"/>
      <c r="JR6" s="26"/>
      <c r="JS6" s="17">
        <f>JP6-JR6</f>
        <v>0</v>
      </c>
      <c r="JU6" s="111"/>
      <c r="JV6" s="24"/>
      <c r="JW6" s="25"/>
      <c r="JX6" s="111"/>
      <c r="JY6" s="26"/>
      <c r="JZ6" s="42">
        <f>JW6-JY6</f>
        <v>0</v>
      </c>
      <c r="KB6" s="111"/>
      <c r="KC6" s="24"/>
      <c r="KD6" s="25"/>
      <c r="KE6" s="111"/>
      <c r="KF6" s="26"/>
      <c r="KG6" s="17">
        <f>KD6-KF6</f>
        <v>0</v>
      </c>
      <c r="KI6" s="111"/>
      <c r="KJ6" s="24"/>
      <c r="KK6" s="25"/>
      <c r="KL6" s="111"/>
      <c r="KM6" s="26"/>
      <c r="KN6" s="42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17">
        <f>KY6-LA6</f>
        <v>0</v>
      </c>
      <c r="LD6" s="7"/>
      <c r="LE6" s="2"/>
      <c r="LF6" s="13"/>
      <c r="LG6" s="7"/>
      <c r="LH6" s="14"/>
      <c r="LI6" s="17">
        <f>LF6-LH6</f>
        <v>0</v>
      </c>
      <c r="LK6" s="111"/>
      <c r="LL6" s="24"/>
      <c r="LM6" s="25"/>
      <c r="LN6" s="111"/>
      <c r="LO6" s="26"/>
      <c r="LP6" s="42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7"/>
      <c r="LZ6" s="2"/>
      <c r="MA6" s="13"/>
      <c r="MB6" s="7"/>
      <c r="MC6" s="14"/>
      <c r="MD6" s="17">
        <f>MA6-MC6</f>
        <v>0</v>
      </c>
      <c r="MF6" s="111"/>
      <c r="MG6" s="24"/>
      <c r="MH6" s="25"/>
      <c r="MI6" s="111"/>
      <c r="MJ6" s="26"/>
      <c r="MK6" s="42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307"/>
      <c r="NW6" s="24"/>
      <c r="NX6" s="25"/>
      <c r="NY6" s="111"/>
      <c r="NZ6" s="26"/>
      <c r="OA6" s="42">
        <f>NX6-NZ6</f>
        <v>0</v>
      </c>
      <c r="OC6" s="305"/>
      <c r="OD6" s="2"/>
      <c r="OE6" s="13"/>
      <c r="OF6" s="7"/>
      <c r="OG6" s="14"/>
      <c r="OH6" s="17">
        <f>OE6-OG6</f>
        <v>0</v>
      </c>
      <c r="OJ6" s="307"/>
      <c r="OK6" s="24"/>
      <c r="OL6" s="25"/>
      <c r="OM6" s="111"/>
      <c r="ON6" s="26"/>
      <c r="OO6" s="42">
        <f>OL6-ON6</f>
        <v>0</v>
      </c>
      <c r="OQ6" s="481"/>
      <c r="OR6" s="2"/>
      <c r="OS6" s="13"/>
      <c r="OT6" s="7"/>
      <c r="OU6" s="14"/>
      <c r="OV6" s="17">
        <f>OS6-OU6</f>
        <v>0</v>
      </c>
      <c r="OX6" s="7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111"/>
      <c r="QO6" s="24"/>
      <c r="QP6" s="25"/>
      <c r="QQ6" s="111"/>
      <c r="QR6" s="26"/>
      <c r="QS6" s="42">
        <f>QP6-QR6</f>
        <v>0</v>
      </c>
      <c r="QU6" s="427"/>
      <c r="QV6" s="2"/>
      <c r="QW6" s="13"/>
      <c r="QX6" s="7"/>
      <c r="QY6" s="14"/>
      <c r="QZ6" s="17">
        <f>QW6-QY6</f>
        <v>0</v>
      </c>
      <c r="RB6" s="111"/>
      <c r="RC6" s="24"/>
      <c r="RD6" s="25"/>
      <c r="RE6" s="111"/>
      <c r="RF6" s="26"/>
      <c r="RG6" s="42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111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111"/>
      <c r="SS6" s="24"/>
      <c r="ST6" s="25"/>
      <c r="SU6" s="111"/>
      <c r="SV6" s="26"/>
      <c r="SW6" s="42">
        <f>ST6-SV6</f>
        <v>0</v>
      </c>
      <c r="SY6" s="427"/>
      <c r="SZ6" s="2"/>
      <c r="TA6" s="13"/>
      <c r="TB6" s="111"/>
      <c r="TC6" s="14"/>
      <c r="TD6" s="17">
        <f>TA6-TC6</f>
        <v>0</v>
      </c>
      <c r="TF6" s="7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307"/>
      <c r="UI6" s="24"/>
      <c r="UJ6" s="25"/>
      <c r="UK6" s="111"/>
      <c r="UL6" s="26"/>
      <c r="UM6" s="42">
        <f>UJ6-UL6</f>
        <v>0</v>
      </c>
      <c r="UO6" s="7"/>
      <c r="UP6" s="2"/>
      <c r="UQ6" s="13"/>
      <c r="UR6" s="7"/>
      <c r="US6" s="14"/>
      <c r="UT6" s="17">
        <f>UQ6-US6</f>
        <v>0</v>
      </c>
      <c r="UV6" s="7"/>
      <c r="UW6" s="2"/>
      <c r="UX6" s="13"/>
      <c r="UY6" s="61"/>
      <c r="UZ6" s="14"/>
      <c r="VA6" s="17">
        <f>UX6-UZ6</f>
        <v>0</v>
      </c>
      <c r="VC6" s="111"/>
      <c r="VD6" s="24"/>
      <c r="VE6" s="25"/>
      <c r="VF6" s="258"/>
      <c r="VG6" s="26"/>
      <c r="VH6" s="42">
        <f>VE6-VG6</f>
        <v>0</v>
      </c>
      <c r="VJ6" s="111"/>
      <c r="VK6" s="2"/>
      <c r="VL6" s="13"/>
      <c r="VM6" s="61"/>
      <c r="VN6" s="14"/>
      <c r="VO6" s="17">
        <f>VL6-VN6</f>
        <v>0</v>
      </c>
      <c r="VQ6" s="111"/>
      <c r="VR6" s="24"/>
      <c r="VS6" s="25"/>
      <c r="VT6" s="258"/>
      <c r="VU6" s="26"/>
      <c r="VV6" s="42">
        <f>VS6-VU6</f>
        <v>0</v>
      </c>
      <c r="VX6" s="604"/>
      <c r="VY6" s="2"/>
      <c r="VZ6" s="13"/>
      <c r="WA6" s="61"/>
      <c r="WB6" s="14"/>
      <c r="WC6" s="17">
        <f>VZ6-WB6</f>
        <v>0</v>
      </c>
      <c r="WE6" s="305"/>
      <c r="WF6" s="2"/>
      <c r="WG6" s="13"/>
      <c r="WH6" s="605"/>
      <c r="WI6" s="14"/>
      <c r="WJ6" s="17">
        <f>WG6-WI6</f>
        <v>0</v>
      </c>
      <c r="WL6" s="307"/>
      <c r="WM6" s="24"/>
      <c r="WN6" s="25"/>
      <c r="WO6" s="342"/>
      <c r="WP6" s="26"/>
      <c r="WQ6" s="42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425"/>
      <c r="XO6" s="24"/>
      <c r="XP6" s="23"/>
      <c r="XQ6" s="111"/>
      <c r="XR6" s="26"/>
      <c r="XS6" s="131">
        <f>XP6-XR6</f>
        <v>0</v>
      </c>
      <c r="XU6" s="1684"/>
      <c r="XV6" s="24"/>
      <c r="XW6" s="23"/>
      <c r="XX6" s="111"/>
      <c r="XY6" s="26"/>
      <c r="XZ6" s="131">
        <f>XW6-XY6</f>
        <v>0</v>
      </c>
      <c r="YB6" s="606">
        <v>39717</v>
      </c>
      <c r="YC6" s="2" t="s">
        <v>787</v>
      </c>
      <c r="YD6" s="15">
        <v>2880</v>
      </c>
      <c r="YE6" s="7">
        <v>39723</v>
      </c>
      <c r="YF6" s="14">
        <v>2848</v>
      </c>
      <c r="YG6" s="607">
        <f>YD6-YF6</f>
        <v>32</v>
      </c>
      <c r="YI6" s="111"/>
      <c r="YJ6" s="24"/>
      <c r="YK6" s="25"/>
      <c r="YL6" s="50"/>
      <c r="YM6" s="26"/>
      <c r="YN6" s="17">
        <f>YK6-YM6</f>
        <v>0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42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17">
        <f>ZM6-ZO6</f>
        <v>0</v>
      </c>
      <c r="ZR6" s="111"/>
      <c r="ZS6" s="24"/>
      <c r="ZT6" s="25"/>
      <c r="ZU6" s="50"/>
      <c r="ZV6" s="26"/>
      <c r="ZW6" s="42">
        <f>ZT6-ZV6</f>
        <v>0</v>
      </c>
      <c r="ZY6" s="111"/>
      <c r="ZZ6" s="24"/>
      <c r="AAA6" s="25"/>
      <c r="AAB6" s="50"/>
      <c r="AAC6" s="26"/>
      <c r="AAD6" s="17">
        <f>AAA6-AAC6</f>
        <v>0</v>
      </c>
      <c r="AAF6" s="111"/>
      <c r="AAG6" s="24"/>
      <c r="AAH6" s="25"/>
      <c r="AAI6" s="50"/>
      <c r="AAJ6" s="26"/>
      <c r="AAK6" s="42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7"/>
      <c r="ABB6" s="2"/>
      <c r="ABC6" s="13"/>
      <c r="ABD6" s="50"/>
      <c r="ABE6" s="14"/>
      <c r="ABF6" s="17">
        <f>ABC6-ABE6</f>
        <v>0</v>
      </c>
      <c r="ABH6" s="111"/>
      <c r="ABI6" s="24"/>
      <c r="ABJ6" s="25"/>
      <c r="ABK6" s="50"/>
      <c r="ABL6" s="26"/>
      <c r="ABM6" s="42">
        <f>ABJ6-ABL6</f>
        <v>0</v>
      </c>
      <c r="ABQ6" s="13"/>
      <c r="ABR6" s="305"/>
      <c r="ABS6" s="14"/>
      <c r="ABT6" s="17">
        <f>ABQ6-ABS6</f>
        <v>0</v>
      </c>
      <c r="ABV6" s="7"/>
      <c r="ABW6" s="2"/>
      <c r="ABX6" s="13"/>
      <c r="ABY6" s="7"/>
      <c r="ABZ6" s="14"/>
      <c r="ACA6" s="17">
        <f>ABX6-ABZ6</f>
        <v>0</v>
      </c>
      <c r="ACC6" s="427"/>
      <c r="ACD6" s="113"/>
      <c r="ACE6" s="13"/>
      <c r="ACF6" s="7"/>
      <c r="ACG6" s="14"/>
      <c r="ACH6" s="17">
        <f>ACE6-ACG6</f>
        <v>0</v>
      </c>
      <c r="ACJ6" s="425"/>
      <c r="ACK6" s="220"/>
      <c r="ACL6" s="25"/>
      <c r="ACM6" s="111"/>
      <c r="ACN6" s="26"/>
      <c r="ACO6" s="42">
        <f>ACL6-ACN6</f>
        <v>0</v>
      </c>
      <c r="ACQ6" s="425"/>
      <c r="ACR6" s="220"/>
      <c r="ACS6" s="25"/>
      <c r="ACT6" s="111"/>
      <c r="ACU6" s="26"/>
      <c r="ACV6" s="42">
        <f>ACS6-ACU6</f>
        <v>0</v>
      </c>
      <c r="ACX6" s="305"/>
      <c r="ACY6" s="2"/>
      <c r="ACZ6" s="13"/>
      <c r="ADA6" s="7"/>
      <c r="ADB6" s="14"/>
      <c r="ADC6" s="17">
        <f>ACZ6-ADB6</f>
        <v>0</v>
      </c>
      <c r="ADE6" s="307"/>
      <c r="ADF6" s="24"/>
      <c r="ADG6" s="25"/>
      <c r="ADH6" s="111"/>
      <c r="ADI6" s="26"/>
      <c r="ADJ6" s="42">
        <f>ADG6-ADI6</f>
        <v>0</v>
      </c>
      <c r="ADL6" s="7"/>
      <c r="ADM6" s="2"/>
      <c r="ADN6" s="3"/>
      <c r="ADO6" s="61"/>
      <c r="ADP6" s="14"/>
      <c r="ADQ6" s="17">
        <f>ADN6-ADP6</f>
        <v>0</v>
      </c>
      <c r="ADS6" s="111"/>
      <c r="ADT6" s="24"/>
      <c r="ADU6" s="41"/>
      <c r="ADV6" s="258"/>
      <c r="ADW6" s="26"/>
      <c r="ADX6" s="42">
        <f>ADU6-ADW6</f>
        <v>0</v>
      </c>
      <c r="ADZ6" s="7"/>
      <c r="AEA6" s="2"/>
      <c r="AEB6" s="3"/>
      <c r="AEC6" s="61"/>
      <c r="AED6" s="14"/>
      <c r="AEE6" s="17">
        <f>AEB6-AED6</f>
        <v>0</v>
      </c>
      <c r="AEG6" s="111"/>
      <c r="AEH6" s="24"/>
      <c r="AEI6" s="41"/>
      <c r="AEJ6" s="258"/>
      <c r="AEK6" s="26"/>
      <c r="AEL6" s="42">
        <f>AEI6-AEK6</f>
        <v>0</v>
      </c>
      <c r="AEN6" s="7"/>
      <c r="AEO6" s="2"/>
      <c r="AEP6" s="3"/>
      <c r="AEQ6" s="61"/>
      <c r="AER6" s="14"/>
      <c r="AES6" s="17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111"/>
      <c r="AFC6" s="24"/>
      <c r="AFD6" s="41"/>
      <c r="AFE6" s="258"/>
      <c r="AFF6" s="26"/>
      <c r="AFG6" s="42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7"/>
      <c r="AFX6" s="2"/>
      <c r="AFY6" s="3"/>
      <c r="AFZ6" s="61"/>
      <c r="AGA6" s="14"/>
      <c r="AGB6" s="17">
        <f>AFY6-AGA6</f>
        <v>0</v>
      </c>
      <c r="AGD6" s="7"/>
      <c r="AGE6" s="2"/>
      <c r="AGF6" s="13"/>
      <c r="AGG6" s="111"/>
      <c r="AGH6" s="14"/>
      <c r="AGI6" s="17">
        <f>AGF6-AGH6</f>
        <v>0</v>
      </c>
      <c r="AGK6" s="504"/>
      <c r="AGL6" s="24"/>
      <c r="AGM6" s="25"/>
      <c r="AGN6" s="425"/>
      <c r="AGO6" s="26"/>
      <c r="AGP6" s="42">
        <f>AGM6-AGO6</f>
        <v>0</v>
      </c>
      <c r="AGR6" s="504"/>
      <c r="AGS6" s="24"/>
      <c r="AGT6" s="25"/>
      <c r="AGV6" s="26"/>
      <c r="AGW6" s="42">
        <f>AGT6-AGV6</f>
        <v>0</v>
      </c>
      <c r="AGY6" s="504"/>
      <c r="AGZ6" s="24"/>
      <c r="AHA6" s="25"/>
      <c r="AHC6" s="26"/>
      <c r="AHD6" s="42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427"/>
      <c r="AHU6" s="2"/>
      <c r="AHV6" s="13"/>
      <c r="AHW6" s="305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111"/>
      <c r="AII6" s="69"/>
      <c r="AIJ6" s="27"/>
      <c r="AIK6" s="111"/>
      <c r="AIL6" s="27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42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406"/>
      <c r="AJR6" s="2"/>
      <c r="AJS6" s="13"/>
      <c r="AJT6" s="7"/>
      <c r="AJU6" s="14"/>
      <c r="AJV6" s="17">
        <f>AJS6-AJU6</f>
        <v>0</v>
      </c>
      <c r="AJX6" s="111"/>
      <c r="AJY6" s="24"/>
      <c r="AJZ6" s="25"/>
      <c r="AKA6" s="111"/>
      <c r="AKB6" s="26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307"/>
      <c r="AKM6" s="24"/>
      <c r="AKN6" s="25"/>
      <c r="AKO6" s="307"/>
      <c r="AKP6" s="26"/>
      <c r="AKQ6" s="17">
        <f>AKN6-AKP6</f>
        <v>0</v>
      </c>
      <c r="AKS6" s="307"/>
      <c r="AKT6" s="24"/>
      <c r="AKU6" s="25"/>
      <c r="AKV6" s="307"/>
      <c r="AKW6" s="26"/>
      <c r="AKX6" s="42">
        <f>AKU6-AKW6</f>
        <v>0</v>
      </c>
      <c r="AKZ6" s="111"/>
      <c r="ALA6" s="24"/>
      <c r="ALB6" s="25"/>
      <c r="ALC6" s="111"/>
      <c r="ALD6" s="26"/>
      <c r="ALE6" s="17">
        <f>ALB6-ALD6</f>
        <v>0</v>
      </c>
      <c r="ALG6" s="7"/>
      <c r="ALI6" s="13"/>
      <c r="ALJ6" s="50"/>
      <c r="ALK6" s="14"/>
      <c r="ALL6" s="17">
        <f>ALI6-ALK6</f>
        <v>0</v>
      </c>
      <c r="ALN6" s="111"/>
      <c r="ALP6" s="25"/>
      <c r="ALQ6" s="50"/>
      <c r="ALR6" s="26"/>
      <c r="ALS6" s="42">
        <f>ALP6-ALR6</f>
        <v>0</v>
      </c>
      <c r="ALU6" s="7"/>
      <c r="ALV6" s="2"/>
      <c r="ALW6" s="13"/>
      <c r="ALX6" s="258"/>
      <c r="ALY6" s="14"/>
      <c r="ALZ6" s="17">
        <f>ALW6-ALY6</f>
        <v>0</v>
      </c>
      <c r="AMB6" s="7"/>
      <c r="AMC6" s="2"/>
      <c r="AMD6" s="13"/>
      <c r="AME6" s="111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111"/>
      <c r="AMQ6" s="24"/>
      <c r="AMR6" s="25"/>
      <c r="AMS6" s="111"/>
      <c r="AMT6" s="26"/>
      <c r="AMU6" s="42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7"/>
      <c r="ANE6" s="2"/>
      <c r="ANF6" s="13"/>
      <c r="ANG6" s="50"/>
      <c r="ANH6" s="14"/>
      <c r="ANI6" s="17">
        <f>ANF6-ANH6</f>
        <v>0</v>
      </c>
      <c r="ANK6" s="7"/>
      <c r="ANL6" s="2"/>
      <c r="ANM6" s="13"/>
      <c r="ANN6" s="7"/>
      <c r="ANO6" s="14"/>
      <c r="ANP6" s="17">
        <f>ANM6-ANO6</f>
        <v>0</v>
      </c>
      <c r="ANR6" s="111"/>
      <c r="ANS6" s="24"/>
      <c r="ANT6" s="25"/>
      <c r="ANU6" s="111"/>
      <c r="ANV6" s="26"/>
      <c r="ANW6" s="17">
        <f>ANT6-ANV6</f>
        <v>0</v>
      </c>
      <c r="ANY6" s="111"/>
      <c r="ANZ6" s="24"/>
      <c r="AOA6" s="25"/>
      <c r="AOB6" s="111"/>
      <c r="AOC6" s="26"/>
      <c r="AOD6" s="42">
        <f>AOA6-AOC6</f>
        <v>0</v>
      </c>
      <c r="AOF6" s="7"/>
      <c r="AOG6" s="2"/>
      <c r="AOH6" s="13"/>
      <c r="AOI6" s="7"/>
      <c r="AOJ6" s="14"/>
      <c r="AOK6" s="42">
        <f>AOH6-AOJ6</f>
        <v>0</v>
      </c>
      <c r="AOM6" s="7"/>
      <c r="AON6" s="2"/>
      <c r="AOO6" s="13"/>
      <c r="AOP6" s="7"/>
      <c r="AOQ6" s="14"/>
      <c r="AOR6" s="42">
        <f>AOK70</f>
        <v>4537.5</v>
      </c>
      <c r="AOT6" s="111"/>
      <c r="AOU6" s="24"/>
      <c r="AOV6" s="25"/>
      <c r="AOW6" s="111"/>
      <c r="AOX6" s="26"/>
      <c r="AOY6" s="42">
        <f>AOV6-AOX6</f>
        <v>0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7"/>
      <c r="APP6" s="2"/>
      <c r="APQ6" s="13"/>
      <c r="APR6" s="7"/>
      <c r="APS6" s="14"/>
      <c r="APT6" s="42">
        <f>APQ6-APS6</f>
        <v>0</v>
      </c>
      <c r="APV6" s="427"/>
      <c r="APW6" s="2"/>
      <c r="APX6" s="13"/>
      <c r="APY6" s="427"/>
      <c r="APZ6" s="14"/>
      <c r="AQA6" s="42">
        <f>APX6-APZ6</f>
        <v>0</v>
      </c>
      <c r="AQC6" s="427"/>
      <c r="AQE6" s="15"/>
      <c r="AQF6" s="307"/>
      <c r="AQG6" s="14"/>
      <c r="AQH6" s="17">
        <f>AQE6-AQG6</f>
        <v>0</v>
      </c>
      <c r="AQJ6" s="305"/>
      <c r="AQK6" s="2"/>
      <c r="AQL6" s="13"/>
      <c r="AQM6" s="427"/>
      <c r="AQN6" s="14"/>
      <c r="AQO6" s="42">
        <f>AQL6-AQN6</f>
        <v>0</v>
      </c>
      <c r="AQQ6" s="7"/>
      <c r="AQR6" s="2"/>
      <c r="AQS6" s="13"/>
      <c r="AQT6" s="7"/>
      <c r="AQU6" s="14"/>
      <c r="AQV6" s="42">
        <f>AQS6-AQU6</f>
        <v>0</v>
      </c>
      <c r="AQX6" s="111"/>
      <c r="AQY6" s="24"/>
      <c r="AQZ6" s="25"/>
      <c r="ARA6" s="111"/>
      <c r="ARB6" s="26"/>
      <c r="ARC6" s="42">
        <f>AQZ6-ARB6</f>
        <v>0</v>
      </c>
      <c r="ARE6" s="7"/>
      <c r="ARF6" s="2"/>
      <c r="ARG6" s="13"/>
      <c r="ARH6" s="7"/>
      <c r="ARI6" s="14"/>
      <c r="ARJ6" s="42">
        <f>ARG6-ARI6</f>
        <v>0</v>
      </c>
      <c r="ARL6" s="111"/>
      <c r="ARM6" s="24"/>
      <c r="ARN6" s="25"/>
      <c r="ARO6" s="111"/>
      <c r="ARP6" s="26"/>
      <c r="ARQ6" s="42">
        <f>ARN6-ARP6</f>
        <v>0</v>
      </c>
      <c r="ARS6" s="7"/>
      <c r="ART6" s="2"/>
      <c r="ARU6" s="13"/>
      <c r="ARV6" s="7"/>
      <c r="ARW6" s="14"/>
      <c r="ARX6" s="42">
        <f>ARU6-ARW6</f>
        <v>0</v>
      </c>
      <c r="ARZ6" s="111"/>
      <c r="ASA6" s="24"/>
      <c r="ASB6" s="25"/>
      <c r="ASC6" s="111"/>
      <c r="ASD6" s="26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7"/>
      <c r="ASO6" s="2"/>
      <c r="ASP6" s="13"/>
      <c r="ASQ6" s="7"/>
      <c r="ASR6" s="14"/>
      <c r="ASS6" s="42">
        <f>ASP6-ASR6</f>
        <v>0</v>
      </c>
      <c r="ASU6" s="7"/>
      <c r="ASV6" s="2"/>
      <c r="ASW6" s="15"/>
      <c r="ASX6" s="111"/>
      <c r="ASY6" s="14"/>
      <c r="ASZ6" s="17">
        <f>ASW6-ASY6</f>
        <v>0</v>
      </c>
      <c r="ATB6" s="305"/>
      <c r="ATC6" s="2"/>
      <c r="ATD6" s="25"/>
      <c r="ATE6" s="411"/>
      <c r="ATF6" s="1685"/>
      <c r="ATG6" s="17">
        <v>0</v>
      </c>
      <c r="ATI6" s="7"/>
      <c r="ATJ6" s="34"/>
      <c r="ATK6" s="27"/>
      <c r="ATL6" s="65"/>
      <c r="ATM6" s="27"/>
      <c r="ATN6" s="17">
        <f>ATK6-ATM6</f>
        <v>0</v>
      </c>
      <c r="ATP6" s="111"/>
      <c r="ATQ6" s="24"/>
      <c r="ATR6" s="25"/>
      <c r="ATS6" s="608"/>
      <c r="ATT6" s="26"/>
      <c r="ATU6" s="17">
        <f>ATN73</f>
        <v>35640</v>
      </c>
      <c r="ATW6" s="111"/>
      <c r="ATX6" s="24"/>
      <c r="ATY6" s="25"/>
      <c r="ATZ6" s="608"/>
      <c r="AUA6" s="26"/>
      <c r="AUB6" s="42">
        <v>0</v>
      </c>
      <c r="AUD6" s="111"/>
      <c r="AUE6" s="24"/>
      <c r="AUF6" s="25"/>
      <c r="AUG6" s="608"/>
      <c r="AUH6" s="26"/>
      <c r="AUI6" s="42">
        <v>0</v>
      </c>
      <c r="AUK6" s="305"/>
      <c r="AUL6" s="2"/>
      <c r="AUM6" s="13"/>
      <c r="AUN6" s="258"/>
      <c r="AUO6" s="14"/>
      <c r="AUP6" s="17">
        <f>AUM6-AUO6</f>
        <v>0</v>
      </c>
      <c r="AUR6" s="7"/>
      <c r="AUS6" s="2"/>
      <c r="AUT6" s="13"/>
      <c r="AUU6" s="258"/>
      <c r="AUV6" s="14"/>
      <c r="AUW6" s="17">
        <f>AUT6-AUV6</f>
        <v>0</v>
      </c>
      <c r="AUY6" s="305"/>
      <c r="AUZ6" s="2"/>
      <c r="AVA6" s="13"/>
      <c r="AVB6" s="258"/>
      <c r="AVC6" s="14"/>
      <c r="AVD6" s="17">
        <f>AVA6-AVC6</f>
        <v>0</v>
      </c>
      <c r="AVF6" s="7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111"/>
      <c r="AWB6" s="24"/>
      <c r="AWC6" s="25"/>
      <c r="AWD6" s="258"/>
      <c r="AWE6" s="26"/>
      <c r="AWF6" s="42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7"/>
      <c r="AWW6" s="2"/>
      <c r="AWX6" s="13"/>
      <c r="AWY6" s="258"/>
      <c r="AWZ6" s="14"/>
      <c r="AXA6" s="17">
        <f>AWX6-AWZ6</f>
        <v>0</v>
      </c>
      <c r="AXC6" s="111"/>
      <c r="AXD6" s="24"/>
      <c r="AXE6" s="25"/>
      <c r="AXF6" s="258"/>
      <c r="AXG6" s="26"/>
      <c r="AXH6" s="42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/>
      <c r="AXX6" s="7"/>
      <c r="AXY6" s="2"/>
      <c r="AXZ6" s="13"/>
      <c r="AYA6" s="65"/>
      <c r="AYB6" s="14"/>
      <c r="AYC6" s="17">
        <f>AXZ6-AYB6</f>
        <v>0</v>
      </c>
      <c r="AYE6" s="49"/>
      <c r="AYF6" s="229"/>
      <c r="AYG6" s="769"/>
      <c r="AYH6" s="49"/>
      <c r="AYI6" s="770"/>
      <c r="AYJ6" s="78">
        <f>AYG6-AYI6</f>
        <v>0</v>
      </c>
      <c r="AYL6" s="111"/>
      <c r="AYM6" s="24"/>
      <c r="AYN6" s="25"/>
      <c r="AYO6" s="111"/>
      <c r="AYP6" s="26"/>
      <c r="AYQ6" s="17">
        <f>AYJ62</f>
        <v>1119</v>
      </c>
      <c r="AYS6" s="7"/>
      <c r="AYT6" s="2"/>
      <c r="AYU6" s="13"/>
      <c r="AYV6" s="258"/>
      <c r="AYW6" s="14"/>
      <c r="AYX6" s="17">
        <f>AYU6-AYW6</f>
        <v>0</v>
      </c>
      <c r="AYZ6" s="111"/>
      <c r="AZA6" s="24"/>
      <c r="AZB6" s="25"/>
      <c r="AZC6" s="258"/>
      <c r="AZD6" s="26"/>
      <c r="AZE6" s="42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7"/>
      <c r="AZV6" s="2"/>
      <c r="AZW6" s="13"/>
      <c r="AZX6" s="7"/>
      <c r="AZY6" s="14"/>
      <c r="AZZ6" s="17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61"/>
      <c r="BAM6" s="68"/>
      <c r="BAN6" s="17">
        <f>BAK6-BAM6</f>
        <v>0</v>
      </c>
      <c r="BAP6" s="111"/>
      <c r="BAQ6" s="24"/>
      <c r="BAR6" s="25"/>
      <c r="BAS6" s="258"/>
      <c r="BAT6" s="71"/>
      <c r="BAU6" s="42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7"/>
      <c r="BBL6" s="2"/>
      <c r="BBM6" s="13"/>
      <c r="BBN6" s="61"/>
      <c r="BBO6" s="68"/>
      <c r="BBP6" s="17">
        <f>BBM6-BBO6</f>
        <v>0</v>
      </c>
      <c r="BBR6" s="7"/>
      <c r="BBS6" s="2"/>
      <c r="BBT6" s="13"/>
      <c r="BBU6" s="7"/>
      <c r="BBV6" s="14"/>
      <c r="BBW6" s="17">
        <f>BBT6-BBV6</f>
        <v>0</v>
      </c>
      <c r="BBY6" s="1686"/>
      <c r="BBZ6" s="24"/>
      <c r="BCA6" s="25"/>
      <c r="BCB6" s="111"/>
      <c r="BCC6" s="26"/>
      <c r="BCD6" s="42">
        <f>BCA6-BCC6</f>
        <v>0</v>
      </c>
      <c r="BCF6" s="1686"/>
      <c r="BCG6" s="24"/>
      <c r="BCH6" s="25"/>
      <c r="BCI6" s="111"/>
      <c r="BCJ6" s="26"/>
      <c r="BCK6" s="42">
        <f>BCH6-BCJ6</f>
        <v>0</v>
      </c>
      <c r="BCM6" s="7"/>
      <c r="BCN6" s="2"/>
      <c r="BCO6" s="13"/>
      <c r="BCP6" s="7"/>
      <c r="BCQ6" s="14"/>
      <c r="BCR6" s="17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111"/>
      <c r="BDI6" s="24"/>
      <c r="BDJ6" s="25"/>
      <c r="BDK6" s="111"/>
      <c r="BDL6" s="26"/>
      <c r="BDM6" s="42">
        <f>BDJ6-BDL6</f>
        <v>0</v>
      </c>
      <c r="BDO6" s="7"/>
      <c r="BDP6" s="2"/>
      <c r="BDQ6" s="13"/>
      <c r="BDR6" s="7"/>
      <c r="BDS6" s="14"/>
      <c r="BDT6" s="17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111"/>
      <c r="BEK6" s="24"/>
      <c r="BEL6" s="25"/>
      <c r="BEM6" s="111"/>
      <c r="BEN6" s="26"/>
      <c r="BEO6" s="42">
        <f>BEL6-BEN6</f>
        <v>0</v>
      </c>
      <c r="BEQ6" s="7"/>
      <c r="BER6" s="2"/>
      <c r="BES6" s="13"/>
      <c r="BET6" s="258"/>
      <c r="BEU6" s="14"/>
      <c r="BEV6" s="17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111"/>
      <c r="BFF6" s="24"/>
      <c r="BFG6" s="25"/>
      <c r="BFH6" s="258"/>
      <c r="BFI6" s="26"/>
      <c r="BFJ6" s="42">
        <f>BFG6-BFI6</f>
        <v>0</v>
      </c>
      <c r="BFL6" s="111"/>
      <c r="BFM6" s="2"/>
      <c r="BFN6" s="13"/>
      <c r="BFO6" s="258"/>
      <c r="BFP6" s="14"/>
      <c r="BFQ6" s="17">
        <f>BFN6-BFP6</f>
        <v>0</v>
      </c>
      <c r="BFS6" s="111"/>
      <c r="BFT6" s="24"/>
      <c r="BFU6" s="25"/>
      <c r="BFV6" s="258"/>
      <c r="BFW6" s="26"/>
      <c r="BFX6" s="42">
        <f>BFU6-BFW6</f>
        <v>0</v>
      </c>
      <c r="BFZ6" s="7"/>
      <c r="BGA6" s="2"/>
      <c r="BGB6" s="13"/>
      <c r="BGC6" s="563"/>
      <c r="BGD6" s="14"/>
      <c r="BGE6" s="17">
        <f>BGB6-BGD6</f>
        <v>0</v>
      </c>
      <c r="BGG6" s="7"/>
      <c r="BGH6" s="2"/>
      <c r="BGI6" s="13"/>
      <c r="BGJ6" s="7"/>
      <c r="BGK6" s="14"/>
      <c r="BGL6" s="17">
        <f>BGI6-BGK6</f>
        <v>0</v>
      </c>
      <c r="BGN6" s="7"/>
      <c r="BGO6" s="2"/>
      <c r="BGP6" s="3"/>
      <c r="BGQ6" s="61"/>
      <c r="BGR6" s="14"/>
      <c r="BGS6" s="17">
        <f>BGP6-BGR6</f>
        <v>0</v>
      </c>
      <c r="BGU6" s="111"/>
      <c r="BGV6" s="24"/>
      <c r="BGW6" s="25"/>
      <c r="BGX6" s="258"/>
      <c r="BGY6" s="26"/>
      <c r="BGZ6" s="42">
        <f>BGW6-BGY6</f>
        <v>0</v>
      </c>
      <c r="BHB6" s="7"/>
      <c r="BHC6" s="2"/>
      <c r="BHD6" s="13"/>
      <c r="BHE6" s="258"/>
      <c r="BHF6" s="14"/>
      <c r="BHG6" s="17">
        <f>BHD6-BHF6</f>
        <v>0</v>
      </c>
    </row>
    <row r="7" spans="1:1568" ht="15.75" thickTop="1" x14ac:dyDescent="0.25">
      <c r="A7" s="549">
        <v>41067</v>
      </c>
      <c r="B7" s="609" t="s">
        <v>875</v>
      </c>
      <c r="C7" s="610">
        <v>6630</v>
      </c>
      <c r="D7" s="61"/>
      <c r="E7" s="16"/>
      <c r="F7" s="17">
        <f>F6+C7-E7</f>
        <v>6630</v>
      </c>
      <c r="H7" s="111">
        <v>41695</v>
      </c>
      <c r="I7" s="34" t="s">
        <v>2171</v>
      </c>
      <c r="J7" s="287">
        <v>2774</v>
      </c>
      <c r="K7" s="111">
        <v>41708</v>
      </c>
      <c r="L7" s="287">
        <v>2774</v>
      </c>
      <c r="M7" s="42">
        <f>M6+J7-L7</f>
        <v>0</v>
      </c>
      <c r="O7" s="426">
        <v>41695</v>
      </c>
      <c r="P7" s="24" t="s">
        <v>2160</v>
      </c>
      <c r="Q7" s="23">
        <v>3234</v>
      </c>
      <c r="R7" s="563">
        <v>41699</v>
      </c>
      <c r="S7" s="27">
        <v>3234</v>
      </c>
      <c r="T7" s="42">
        <f>T6+Q7-S7</f>
        <v>0</v>
      </c>
      <c r="V7" s="426"/>
      <c r="W7" s="24"/>
      <c r="X7" s="23"/>
      <c r="Y7" s="563"/>
      <c r="Z7" s="27"/>
      <c r="AA7" s="42">
        <f>AA6+X7-Z7</f>
        <v>0</v>
      </c>
      <c r="AC7" s="1550"/>
      <c r="AD7" s="24"/>
      <c r="AE7" s="23"/>
      <c r="AF7" s="50"/>
      <c r="AG7" s="52"/>
      <c r="AH7" s="42">
        <f>AH6+AE7-AG7</f>
        <v>0</v>
      </c>
      <c r="AJ7" s="1550"/>
      <c r="AK7" s="24"/>
      <c r="AL7" s="23"/>
      <c r="AM7" s="50"/>
      <c r="AN7" s="52"/>
      <c r="AO7" s="42">
        <f>AO6+AL7-AN7</f>
        <v>0</v>
      </c>
      <c r="AQ7" s="111">
        <v>41578</v>
      </c>
      <c r="AR7" s="24" t="s">
        <v>1785</v>
      </c>
      <c r="AS7" s="23">
        <v>4704</v>
      </c>
      <c r="AT7" s="50"/>
      <c r="AU7" s="52"/>
      <c r="AV7" s="42">
        <f>AV6+AS7-AU7</f>
        <v>4704</v>
      </c>
      <c r="AX7" s="611">
        <v>40452</v>
      </c>
      <c r="AY7" s="34" t="s">
        <v>876</v>
      </c>
      <c r="AZ7" s="27">
        <v>376</v>
      </c>
      <c r="BA7" s="49"/>
      <c r="BB7" s="16"/>
      <c r="BC7" s="17">
        <f>BC6+AZ7-BB7</f>
        <v>376</v>
      </c>
      <c r="BE7" s="31">
        <v>41560</v>
      </c>
      <c r="BF7" s="2" t="s">
        <v>1776</v>
      </c>
      <c r="BG7" s="15">
        <v>1741.7</v>
      </c>
      <c r="BH7" s="567">
        <v>41727</v>
      </c>
      <c r="BI7" s="572">
        <v>400</v>
      </c>
      <c r="BJ7" s="17">
        <f>BJ6+BG7-BI7</f>
        <v>1341.7</v>
      </c>
      <c r="BL7" s="7">
        <v>41577</v>
      </c>
      <c r="BM7" s="2" t="s">
        <v>1756</v>
      </c>
      <c r="BN7" s="15">
        <v>510</v>
      </c>
      <c r="BO7" s="111">
        <v>41706</v>
      </c>
      <c r="BP7" s="16">
        <v>510</v>
      </c>
      <c r="BQ7" s="17">
        <f>BQ6+BN7-BP7</f>
        <v>0</v>
      </c>
      <c r="BS7" s="602">
        <v>39705</v>
      </c>
      <c r="BT7" s="2" t="s">
        <v>877</v>
      </c>
      <c r="BU7" s="15">
        <v>2674.5</v>
      </c>
      <c r="BV7" s="7"/>
      <c r="BW7" s="16"/>
      <c r="BX7" s="17">
        <f>BX6+BU7-BW7</f>
        <v>5883.1</v>
      </c>
      <c r="BZ7" s="427">
        <v>39725</v>
      </c>
      <c r="CA7" s="2" t="s">
        <v>797</v>
      </c>
      <c r="CB7" s="23">
        <v>0</v>
      </c>
      <c r="CC7" s="7" t="s">
        <v>878</v>
      </c>
      <c r="CD7" s="16"/>
      <c r="CE7" s="17">
        <f>CE6+CB7-CD7</f>
        <v>0</v>
      </c>
      <c r="CG7" s="111"/>
      <c r="CH7" s="24"/>
      <c r="CI7" s="23"/>
      <c r="CJ7" s="111"/>
      <c r="CK7" s="27"/>
      <c r="CL7" s="17">
        <f>CL6+CI7-CK7</f>
        <v>0</v>
      </c>
      <c r="CN7" s="425">
        <v>41678</v>
      </c>
      <c r="CO7" s="110" t="s">
        <v>2161</v>
      </c>
      <c r="CP7" s="23">
        <v>705.5</v>
      </c>
      <c r="CQ7" s="49"/>
      <c r="CR7" s="27"/>
      <c r="CS7" s="17">
        <f>CS6+CP7-CR7</f>
        <v>705.5</v>
      </c>
      <c r="CU7" s="425">
        <v>41265</v>
      </c>
      <c r="CV7" s="612" t="s">
        <v>879</v>
      </c>
      <c r="CW7" s="613">
        <v>5428</v>
      </c>
      <c r="CX7" s="614">
        <v>41267</v>
      </c>
      <c r="CY7" s="615">
        <v>5428</v>
      </c>
      <c r="CZ7" s="17">
        <f>CZ6+CW7-CY7</f>
        <v>0</v>
      </c>
      <c r="DB7" s="111">
        <v>41481</v>
      </c>
      <c r="DC7" s="24" t="s">
        <v>1591</v>
      </c>
      <c r="DD7" s="23">
        <v>6600</v>
      </c>
      <c r="DE7" s="616">
        <v>41493</v>
      </c>
      <c r="DF7" s="27">
        <v>6490</v>
      </c>
      <c r="DG7" s="17">
        <f>DG6+DD7-DF7</f>
        <v>110</v>
      </c>
      <c r="DI7" s="111">
        <v>41375</v>
      </c>
      <c r="DJ7" s="24" t="s">
        <v>1499</v>
      </c>
      <c r="DK7" s="41">
        <v>411</v>
      </c>
      <c r="DL7" s="7"/>
      <c r="DM7" s="16"/>
      <c r="DN7" s="17">
        <f>DN6+DK7-DM7</f>
        <v>411</v>
      </c>
      <c r="DP7" s="49">
        <v>41694</v>
      </c>
      <c r="DQ7" s="229" t="s">
        <v>2162</v>
      </c>
      <c r="DR7" s="261">
        <v>1114.5</v>
      </c>
      <c r="DS7" s="49">
        <v>41699</v>
      </c>
      <c r="DT7" s="27">
        <v>1114.5</v>
      </c>
      <c r="DU7" s="17">
        <f>DU6+DR7-DT7</f>
        <v>0</v>
      </c>
      <c r="DW7" s="49"/>
      <c r="DX7" s="229"/>
      <c r="DY7" s="261"/>
      <c r="DZ7" s="49"/>
      <c r="EA7" s="27"/>
      <c r="EB7" s="17">
        <f>EB6+DY7-EA7</f>
        <v>0</v>
      </c>
      <c r="ED7" s="563">
        <v>41547</v>
      </c>
      <c r="EE7" s="1287" t="s">
        <v>1757</v>
      </c>
      <c r="EF7" s="1687">
        <v>456</v>
      </c>
      <c r="EG7" s="563"/>
      <c r="EH7" s="1688"/>
      <c r="EI7" s="1683">
        <f>EI6+EF7-EH7</f>
        <v>456</v>
      </c>
      <c r="EK7" s="49">
        <v>41580</v>
      </c>
      <c r="EL7" s="229" t="s">
        <v>2103</v>
      </c>
      <c r="EM7" s="261">
        <v>3200</v>
      </c>
      <c r="EN7" s="49">
        <v>41706</v>
      </c>
      <c r="EO7" s="27">
        <v>3200</v>
      </c>
      <c r="EP7" s="42">
        <f>EP6+EM7-EO7</f>
        <v>0</v>
      </c>
      <c r="ER7" s="49"/>
      <c r="ES7" s="229"/>
      <c r="ET7" s="261"/>
      <c r="EU7" s="49"/>
      <c r="EV7" s="27"/>
      <c r="EW7" s="42">
        <f>EW6+ET7-EV7</f>
        <v>0</v>
      </c>
      <c r="EY7" s="49"/>
      <c r="EZ7" s="229"/>
      <c r="FA7" s="261"/>
      <c r="FB7" s="49"/>
      <c r="FC7" s="27"/>
      <c r="FD7" s="17">
        <f>FD6+FA7-FC7</f>
        <v>0</v>
      </c>
      <c r="FF7" s="111"/>
      <c r="FG7" s="259"/>
      <c r="FH7" s="41"/>
      <c r="FI7" s="49"/>
      <c r="FJ7" s="27"/>
      <c r="FK7" s="17">
        <f>FK6+FH7-FJ7</f>
        <v>0</v>
      </c>
      <c r="FM7" s="111"/>
      <c r="FN7" s="24"/>
      <c r="FO7" s="23"/>
      <c r="FP7" s="50"/>
      <c r="FQ7" s="296"/>
      <c r="FR7" s="17">
        <f>FR6+FO7-FQ7</f>
        <v>0</v>
      </c>
      <c r="FT7" s="111"/>
      <c r="FU7" s="24"/>
      <c r="FV7" s="23"/>
      <c r="FW7" s="681"/>
      <c r="FX7" s="682"/>
      <c r="FY7" s="42">
        <f>FY6+FV7-FX7</f>
        <v>0</v>
      </c>
      <c r="GA7" s="7">
        <v>41314</v>
      </c>
      <c r="GB7" s="2" t="s">
        <v>899</v>
      </c>
      <c r="GC7" s="15">
        <v>8786.7999999999993</v>
      </c>
      <c r="GD7" s="7">
        <v>41327</v>
      </c>
      <c r="GE7" s="16">
        <v>8486.7999999999993</v>
      </c>
      <c r="GF7" s="17">
        <f>GF6+GC7-GE7</f>
        <v>300</v>
      </c>
      <c r="GH7" s="111">
        <v>41666</v>
      </c>
      <c r="GI7" s="24" t="s">
        <v>2139</v>
      </c>
      <c r="GJ7" s="23">
        <v>10217</v>
      </c>
      <c r="GK7" s="111"/>
      <c r="GL7" s="27"/>
      <c r="GM7" s="42">
        <f>GM6+GJ7-GL7</f>
        <v>10217</v>
      </c>
      <c r="GO7" s="111"/>
      <c r="GP7" s="24"/>
      <c r="GQ7" s="23"/>
      <c r="GR7" s="111"/>
      <c r="GS7" s="27"/>
      <c r="GT7" s="42">
        <f>GT6+GQ7-GS7</f>
        <v>0</v>
      </c>
      <c r="GV7" s="7"/>
      <c r="GW7" s="2"/>
      <c r="GX7" s="27"/>
      <c r="GY7" s="31"/>
      <c r="GZ7" s="16"/>
      <c r="HA7" s="17">
        <f>HA6+GX7-GZ7</f>
        <v>0</v>
      </c>
      <c r="HC7" s="111"/>
      <c r="HD7" s="24"/>
      <c r="HE7" s="27"/>
      <c r="HF7" s="49"/>
      <c r="HG7" s="27"/>
      <c r="HH7" s="42">
        <f>HH6+HE7-HG7</f>
        <v>0</v>
      </c>
      <c r="HJ7" s="7"/>
      <c r="HK7" s="2"/>
      <c r="HL7" s="27"/>
      <c r="HM7" s="31"/>
      <c r="HN7" s="16"/>
      <c r="HO7" s="17">
        <f>HO6+HL7-HN7</f>
        <v>0</v>
      </c>
      <c r="HQ7" s="31">
        <v>41543</v>
      </c>
      <c r="HR7" s="311" t="s">
        <v>1758</v>
      </c>
      <c r="HS7" s="22">
        <v>2543</v>
      </c>
      <c r="HT7" s="31"/>
      <c r="HU7" s="16"/>
      <c r="HV7" s="17">
        <f>HV6+HS7-HU7</f>
        <v>2543</v>
      </c>
      <c r="HX7" s="7">
        <v>41650</v>
      </c>
      <c r="HY7" s="2" t="s">
        <v>2140</v>
      </c>
      <c r="HZ7" s="27">
        <v>7099</v>
      </c>
      <c r="IA7" s="31"/>
      <c r="IB7" s="16"/>
      <c r="IC7" s="17">
        <f>IC6+HZ7-IB7</f>
        <v>7099</v>
      </c>
      <c r="IE7" s="7">
        <v>41607</v>
      </c>
      <c r="IF7" s="2" t="s">
        <v>2113</v>
      </c>
      <c r="IG7" s="15">
        <v>1470</v>
      </c>
      <c r="IH7" s="31"/>
      <c r="II7" s="16"/>
      <c r="IJ7" s="17">
        <f>IJ6+IG7-II7</f>
        <v>1470</v>
      </c>
      <c r="IL7" s="305">
        <v>40163</v>
      </c>
      <c r="IM7" s="2" t="s">
        <v>880</v>
      </c>
      <c r="IN7" s="15">
        <v>5020</v>
      </c>
      <c r="IO7" s="65"/>
      <c r="IP7" s="16"/>
      <c r="IQ7" s="17">
        <f>IQ6+IN7-IP7</f>
        <v>5020</v>
      </c>
      <c r="IS7" s="7"/>
      <c r="IT7" s="2"/>
      <c r="IU7" s="15"/>
      <c r="IV7" s="65"/>
      <c r="IW7" s="16"/>
      <c r="IX7" s="17">
        <f>IX6+IU7-IW7</f>
        <v>0</v>
      </c>
      <c r="IZ7" s="111"/>
      <c r="JA7" s="24"/>
      <c r="JB7" s="23"/>
      <c r="JC7" s="50"/>
      <c r="JD7" s="27"/>
      <c r="JE7" s="42">
        <f>JE6+JB7-JD7</f>
        <v>0</v>
      </c>
      <c r="JG7" s="111">
        <v>41475</v>
      </c>
      <c r="JH7" s="24" t="s">
        <v>1592</v>
      </c>
      <c r="JI7" s="23">
        <v>855.5</v>
      </c>
      <c r="JJ7" s="50"/>
      <c r="JK7" s="27"/>
      <c r="JL7" s="42">
        <f>JL6+JI7-JK7</f>
        <v>855.5</v>
      </c>
      <c r="JN7" s="7"/>
      <c r="JO7" s="113"/>
      <c r="JP7" s="15"/>
      <c r="JQ7" s="111"/>
      <c r="JR7" s="139"/>
      <c r="JS7" s="17">
        <f>JS6+JP7-JR7</f>
        <v>0</v>
      </c>
      <c r="JU7" s="111"/>
      <c r="JV7" s="110"/>
      <c r="JW7" s="23"/>
      <c r="JX7" s="111"/>
      <c r="JY7" s="139"/>
      <c r="JZ7" s="42">
        <f>JZ6+JW7-JY7</f>
        <v>0</v>
      </c>
      <c r="KB7" s="111"/>
      <c r="KC7" s="24"/>
      <c r="KD7" s="23"/>
      <c r="KE7" s="383"/>
      <c r="KF7" s="139"/>
      <c r="KG7" s="17">
        <f>KG6+KD7-KF7</f>
        <v>0</v>
      </c>
      <c r="KI7" s="111"/>
      <c r="KJ7" s="24"/>
      <c r="KK7" s="23"/>
      <c r="KL7" s="617"/>
      <c r="KM7" s="139"/>
      <c r="KN7" s="42">
        <f>KN6+KK7-KM7</f>
        <v>0</v>
      </c>
      <c r="KP7" s="111">
        <v>41649</v>
      </c>
      <c r="KQ7" s="24" t="s">
        <v>2141</v>
      </c>
      <c r="KR7" s="23">
        <v>4446</v>
      </c>
      <c r="KS7" s="617"/>
      <c r="KT7" s="139"/>
      <c r="KU7" s="42">
        <f>KU6+KR7-KT7</f>
        <v>4446</v>
      </c>
      <c r="KW7" s="111">
        <v>41495</v>
      </c>
      <c r="KX7" s="110" t="s">
        <v>1759</v>
      </c>
      <c r="KY7" s="23">
        <v>3761</v>
      </c>
      <c r="KZ7" s="111">
        <v>41496</v>
      </c>
      <c r="LA7" s="27">
        <v>2661</v>
      </c>
      <c r="LB7" s="17">
        <f>LB6+KY7-LA7</f>
        <v>1100</v>
      </c>
      <c r="LD7" s="111">
        <v>41561</v>
      </c>
      <c r="LE7" s="34" t="s">
        <v>1786</v>
      </c>
      <c r="LF7" s="27">
        <v>383</v>
      </c>
      <c r="LG7" s="7"/>
      <c r="LH7" s="16"/>
      <c r="LI7" s="17">
        <f>LI6+LF7-LH7</f>
        <v>383</v>
      </c>
      <c r="LK7" s="111"/>
      <c r="LL7" s="24"/>
      <c r="LM7" s="23"/>
      <c r="LN7" s="111"/>
      <c r="LO7" s="27"/>
      <c r="LP7" s="42">
        <f>LP6+LM7-LO7</f>
        <v>0</v>
      </c>
      <c r="LR7" s="111"/>
      <c r="LS7" s="24"/>
      <c r="LT7" s="23"/>
      <c r="LU7" s="111"/>
      <c r="LV7" s="27"/>
      <c r="LW7" s="42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111"/>
      <c r="MG7" s="24"/>
      <c r="MH7" s="23"/>
      <c r="MI7" s="111"/>
      <c r="MJ7" s="27"/>
      <c r="MK7" s="42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7"/>
      <c r="NB7" s="2"/>
      <c r="NC7" s="15"/>
      <c r="ND7" s="7"/>
      <c r="NE7" s="16"/>
      <c r="NF7" s="17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>
        <v>41603</v>
      </c>
      <c r="NP7" s="2" t="s">
        <v>2109</v>
      </c>
      <c r="NQ7" s="15">
        <v>1221</v>
      </c>
      <c r="NR7" s="7"/>
      <c r="NS7" s="16"/>
      <c r="NT7" s="17">
        <f>NT6+NQ7-NS7</f>
        <v>1221</v>
      </c>
      <c r="NV7" s="307">
        <v>41545</v>
      </c>
      <c r="NW7" s="24" t="s">
        <v>1760</v>
      </c>
      <c r="NX7" s="23">
        <v>6364</v>
      </c>
      <c r="NY7" s="542"/>
      <c r="NZ7" s="139"/>
      <c r="OA7" s="42">
        <f>OA6+NX7-NZ7</f>
        <v>6364</v>
      </c>
      <c r="OC7" s="321"/>
      <c r="OD7" s="1460"/>
      <c r="OE7" s="139"/>
      <c r="OF7" s="542"/>
      <c r="OG7" s="139"/>
      <c r="OH7" s="17">
        <f>OH6+OE7-OG7</f>
        <v>0</v>
      </c>
      <c r="OJ7" s="321"/>
      <c r="OK7" s="1460"/>
      <c r="OL7" s="139"/>
      <c r="OM7" s="542"/>
      <c r="ON7" s="139"/>
      <c r="OO7" s="42">
        <f>OO6+OL7-ON7</f>
        <v>0</v>
      </c>
      <c r="OQ7" s="606">
        <v>39854</v>
      </c>
      <c r="OR7" s="114" t="s">
        <v>881</v>
      </c>
      <c r="OS7" s="15">
        <v>10534</v>
      </c>
      <c r="OT7" s="33"/>
      <c r="OU7" s="16"/>
      <c r="OV7" s="17">
        <f>OV6+OS7-OU7</f>
        <v>10534</v>
      </c>
      <c r="OX7" s="7">
        <v>41694</v>
      </c>
      <c r="OY7" s="2" t="s">
        <v>2163</v>
      </c>
      <c r="OZ7" s="15">
        <v>1290.5</v>
      </c>
      <c r="PA7" s="7">
        <v>41704</v>
      </c>
      <c r="PB7" s="16">
        <v>1290.5</v>
      </c>
      <c r="PC7" s="42">
        <f>PC6+OZ7-PB7</f>
        <v>0</v>
      </c>
      <c r="PE7" s="111"/>
      <c r="PF7" s="24"/>
      <c r="PG7" s="23"/>
      <c r="PH7" s="111"/>
      <c r="PI7" s="27"/>
      <c r="PJ7" s="42">
        <f>PJ6+PG7-PI7</f>
        <v>0</v>
      </c>
      <c r="PL7" s="7"/>
      <c r="PM7" s="311"/>
      <c r="PN7" s="15"/>
      <c r="PO7" s="7"/>
      <c r="PP7" s="16"/>
      <c r="PQ7" s="42">
        <f>PQ6+PN7-PP7</f>
        <v>0</v>
      </c>
      <c r="PS7" s="7"/>
      <c r="PT7" s="2"/>
      <c r="PU7" s="15"/>
      <c r="PV7" s="33"/>
      <c r="PW7" s="16"/>
      <c r="PX7" s="17">
        <f>PX6+PU7-PW7</f>
        <v>0</v>
      </c>
      <c r="PZ7" s="7">
        <v>41692</v>
      </c>
      <c r="QA7" s="2" t="s">
        <v>2164</v>
      </c>
      <c r="QB7" s="15">
        <v>781.5</v>
      </c>
      <c r="QC7" s="33">
        <v>41704</v>
      </c>
      <c r="QD7" s="16">
        <v>781.5</v>
      </c>
      <c r="QE7" s="17">
        <f>QE6+QB7-QD7</f>
        <v>0</v>
      </c>
      <c r="QG7" s="7"/>
      <c r="QH7" s="2"/>
      <c r="QI7" s="15"/>
      <c r="QJ7" s="33"/>
      <c r="QK7" s="16"/>
      <c r="QL7" s="17">
        <f>QL6+QI7-QK7</f>
        <v>0</v>
      </c>
      <c r="QN7" s="111"/>
      <c r="QO7" s="24"/>
      <c r="QP7" s="23"/>
      <c r="QQ7" s="98"/>
      <c r="QR7" s="27"/>
      <c r="QS7" s="42">
        <f>QS6+QP7-QR7</f>
        <v>0</v>
      </c>
      <c r="QU7" s="406">
        <v>41367</v>
      </c>
      <c r="QV7" s="1460" t="s">
        <v>1496</v>
      </c>
      <c r="QW7" s="139">
        <v>1360</v>
      </c>
      <c r="QX7" s="33"/>
      <c r="QY7" s="16"/>
      <c r="QZ7" s="17">
        <f>QZ6+QW7-QY7</f>
        <v>1360</v>
      </c>
      <c r="RB7" s="111"/>
      <c r="RC7" s="24"/>
      <c r="RD7" s="23"/>
      <c r="RE7" s="1689"/>
      <c r="RF7" s="27"/>
      <c r="RG7" s="42">
        <f>RG6+RD7-RF7</f>
        <v>0</v>
      </c>
      <c r="RI7" s="111"/>
      <c r="RJ7" s="24"/>
      <c r="RK7" s="23"/>
      <c r="RL7" s="1689"/>
      <c r="RM7" s="27"/>
      <c r="RN7" s="42">
        <f>RN6+RK7-RM7</f>
        <v>0</v>
      </c>
      <c r="RP7" s="111"/>
      <c r="RQ7" s="34"/>
      <c r="RR7" s="27"/>
      <c r="RS7" s="98"/>
      <c r="RT7" s="27"/>
      <c r="RU7" s="42">
        <f>RU6+RR7-RT7</f>
        <v>0</v>
      </c>
      <c r="RW7" s="7">
        <v>41344</v>
      </c>
      <c r="RX7" s="34" t="s">
        <v>1452</v>
      </c>
      <c r="RY7" s="27">
        <v>230</v>
      </c>
      <c r="RZ7" s="7">
        <v>41345</v>
      </c>
      <c r="SA7" s="16">
        <v>200</v>
      </c>
      <c r="SB7" s="17">
        <f>SB6+RY7-SA7</f>
        <v>30</v>
      </c>
      <c r="SD7" s="7"/>
      <c r="SE7" s="2"/>
      <c r="SF7" s="15"/>
      <c r="SG7" s="111"/>
      <c r="SH7" s="16"/>
      <c r="SI7" s="17">
        <f>SI6+SF7-SH7</f>
        <v>0</v>
      </c>
      <c r="SK7" s="7"/>
      <c r="SL7" s="2"/>
      <c r="SM7" s="15"/>
      <c r="SN7" s="111"/>
      <c r="SO7" s="16"/>
      <c r="SP7" s="17">
        <f>SP6+SM7-SO7</f>
        <v>0</v>
      </c>
      <c r="SR7" s="111">
        <v>41680</v>
      </c>
      <c r="SS7" s="24" t="s">
        <v>2165</v>
      </c>
      <c r="ST7" s="23">
        <v>2963</v>
      </c>
      <c r="SU7" s="111">
        <v>41703</v>
      </c>
      <c r="SV7" s="27">
        <v>2963</v>
      </c>
      <c r="SW7" s="42">
        <f>SW6+ST7-SV7</f>
        <v>0</v>
      </c>
      <c r="SY7" s="426">
        <v>41531</v>
      </c>
      <c r="SZ7" s="24" t="s">
        <v>1761</v>
      </c>
      <c r="TA7" s="23">
        <v>2980</v>
      </c>
      <c r="TB7" s="111"/>
      <c r="TC7" s="16"/>
      <c r="TD7" s="17">
        <f>TD6+TA7-TC7</f>
        <v>2980</v>
      </c>
      <c r="TF7" s="7">
        <v>41692</v>
      </c>
      <c r="TG7" s="2" t="s">
        <v>2166</v>
      </c>
      <c r="TH7" s="15">
        <v>1471</v>
      </c>
      <c r="TI7" s="111">
        <v>41704</v>
      </c>
      <c r="TJ7" s="16">
        <v>1471</v>
      </c>
      <c r="TK7" s="17">
        <f>TK6+TH7-TJ7</f>
        <v>0</v>
      </c>
      <c r="TM7" s="65"/>
      <c r="TN7" s="114"/>
      <c r="TO7" s="296"/>
      <c r="TP7" s="50"/>
      <c r="TQ7" s="77"/>
      <c r="TR7" s="17">
        <f>TR6+TO7-TQ7</f>
        <v>0</v>
      </c>
      <c r="TT7" s="7">
        <v>41631</v>
      </c>
      <c r="TU7" s="2" t="s">
        <v>2130</v>
      </c>
      <c r="TV7" s="15">
        <v>583</v>
      </c>
      <c r="TW7" s="111"/>
      <c r="TX7" s="16"/>
      <c r="TY7" s="17">
        <f>TY6+TV7-TX7</f>
        <v>583</v>
      </c>
      <c r="UA7" s="7"/>
      <c r="UB7" s="2"/>
      <c r="UC7" s="15"/>
      <c r="UD7" s="111"/>
      <c r="UE7" s="16"/>
      <c r="UF7" s="17">
        <f>UF6+UC7-UE7</f>
        <v>0</v>
      </c>
      <c r="UH7" s="307">
        <v>41521</v>
      </c>
      <c r="UI7" s="110" t="s">
        <v>1762</v>
      </c>
      <c r="UJ7" s="23">
        <v>4075.5</v>
      </c>
      <c r="UK7" s="111"/>
      <c r="UL7" s="27"/>
      <c r="UM7" s="42">
        <f>UM6+UJ7-UL7</f>
        <v>4075.5</v>
      </c>
      <c r="UO7" s="7">
        <v>41545</v>
      </c>
      <c r="UP7" s="2" t="s">
        <v>1763</v>
      </c>
      <c r="UQ7" s="15">
        <v>200</v>
      </c>
      <c r="UR7" s="7"/>
      <c r="US7" s="16"/>
      <c r="UT7" s="17">
        <f>UT6+UQ7-US7</f>
        <v>200</v>
      </c>
      <c r="UV7" s="604" t="s">
        <v>882</v>
      </c>
      <c r="UW7" s="2" t="s">
        <v>883</v>
      </c>
      <c r="UX7" s="15">
        <v>1278</v>
      </c>
      <c r="UY7" s="7"/>
      <c r="UZ7" s="16"/>
      <c r="VA7" s="17">
        <f>VA6+UX7-UZ7</f>
        <v>1278</v>
      </c>
      <c r="VC7" s="1690"/>
      <c r="VD7" s="24"/>
      <c r="VE7" s="23"/>
      <c r="VF7" s="111"/>
      <c r="VG7" s="27"/>
      <c r="VH7" s="42">
        <f>VH6+VE7-VG7</f>
        <v>0</v>
      </c>
      <c r="VJ7" s="111"/>
      <c r="VK7" s="2"/>
      <c r="VL7" s="15"/>
      <c r="VM7" s="7"/>
      <c r="VN7" s="16"/>
      <c r="VO7" s="17">
        <f>VO6+VL7-VN7</f>
        <v>0</v>
      </c>
      <c r="VQ7" s="111"/>
      <c r="VR7" s="24"/>
      <c r="VS7" s="23"/>
      <c r="VT7" s="111"/>
      <c r="VU7" s="27"/>
      <c r="VV7" s="42">
        <f>VV6+VS7-VU7</f>
        <v>0</v>
      </c>
      <c r="VX7" s="618">
        <v>39860</v>
      </c>
      <c r="VY7" s="2" t="s">
        <v>884</v>
      </c>
      <c r="VZ7" s="15">
        <v>6605</v>
      </c>
      <c r="WA7" s="7">
        <v>39874</v>
      </c>
      <c r="WB7" s="16">
        <v>6605</v>
      </c>
      <c r="WC7" s="17">
        <f>WC6+VZ7-WB7</f>
        <v>0</v>
      </c>
      <c r="WE7" s="305">
        <v>41424</v>
      </c>
      <c r="WF7" s="2" t="s">
        <v>1531</v>
      </c>
      <c r="WG7" s="15">
        <v>112.5</v>
      </c>
      <c r="WH7" s="305"/>
      <c r="WI7" s="16"/>
      <c r="WJ7" s="17">
        <f>WJ6+WG7-WI7</f>
        <v>112.5</v>
      </c>
      <c r="WL7" s="307">
        <v>41457</v>
      </c>
      <c r="WM7" s="24" t="s">
        <v>1593</v>
      </c>
      <c r="WN7" s="23">
        <v>7657</v>
      </c>
      <c r="WO7" s="307"/>
      <c r="WP7" s="27"/>
      <c r="WQ7" s="42">
        <f>WQ6+WN7-WP7</f>
        <v>7657</v>
      </c>
      <c r="WS7" s="307"/>
      <c r="WT7" s="24"/>
      <c r="WU7" s="23"/>
      <c r="WV7" s="307"/>
      <c r="WW7" s="27"/>
      <c r="WX7" s="42">
        <f>WX6+WU7-WW7</f>
        <v>0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425"/>
      <c r="XO7" s="24"/>
      <c r="XP7" s="23"/>
      <c r="XQ7" s="563"/>
      <c r="XR7" s="569"/>
      <c r="XS7" s="17">
        <f>XS6+XP7-XR7</f>
        <v>0</v>
      </c>
      <c r="XU7" s="1684">
        <v>41680</v>
      </c>
      <c r="XV7" s="229" t="s">
        <v>2167</v>
      </c>
      <c r="XW7" s="104">
        <v>1908</v>
      </c>
      <c r="XX7" s="563">
        <v>41703</v>
      </c>
      <c r="XY7" s="569">
        <v>1908</v>
      </c>
      <c r="XZ7" s="42">
        <f>XZ6+XW7-XY7</f>
        <v>0</v>
      </c>
      <c r="YB7" s="606">
        <v>39751</v>
      </c>
      <c r="YC7" s="2" t="s">
        <v>806</v>
      </c>
      <c r="YD7" s="619">
        <v>2880</v>
      </c>
      <c r="YE7" s="620">
        <v>39758</v>
      </c>
      <c r="YF7" s="621">
        <v>1200</v>
      </c>
      <c r="YG7" s="17">
        <f>YG6+YD7-YF7</f>
        <v>1712</v>
      </c>
      <c r="YI7" s="7">
        <v>41551</v>
      </c>
      <c r="YJ7" s="2" t="s">
        <v>1787</v>
      </c>
      <c r="YK7" s="15">
        <v>210</v>
      </c>
      <c r="YL7" s="49">
        <v>41726</v>
      </c>
      <c r="YM7" s="27">
        <v>210</v>
      </c>
      <c r="YN7" s="17">
        <f>YN6+YK7-YM7</f>
        <v>0</v>
      </c>
      <c r="YP7" s="622"/>
      <c r="YQ7" s="229"/>
      <c r="YR7" s="23"/>
      <c r="YS7" s="49"/>
      <c r="YT7" s="27"/>
      <c r="YU7" s="17">
        <f>YU6+YR7-YT7</f>
        <v>0</v>
      </c>
      <c r="YW7" s="622"/>
      <c r="YX7" s="229"/>
      <c r="YY7" s="23"/>
      <c r="YZ7" s="49"/>
      <c r="ZA7" s="27"/>
      <c r="ZB7" s="42">
        <f>ZB6+YY7-ZA7</f>
        <v>0</v>
      </c>
      <c r="ZD7" s="321"/>
      <c r="ZE7" s="229"/>
      <c r="ZF7" s="23"/>
      <c r="ZG7" s="49"/>
      <c r="ZH7" s="27"/>
      <c r="ZI7" s="42">
        <f>ZI6+ZF7-ZH7</f>
        <v>0</v>
      </c>
      <c r="ZK7" s="111"/>
      <c r="ZL7" s="229"/>
      <c r="ZM7" s="23"/>
      <c r="ZN7" s="49"/>
      <c r="ZO7" s="27"/>
      <c r="ZP7" s="17">
        <f>ZP6+ZM7-ZO7</f>
        <v>0</v>
      </c>
      <c r="ZR7" s="111">
        <v>41418</v>
      </c>
      <c r="ZS7" s="229" t="s">
        <v>1526</v>
      </c>
      <c r="ZT7" s="23">
        <v>3633</v>
      </c>
      <c r="ZU7" s="49"/>
      <c r="ZV7" s="27"/>
      <c r="ZW7" s="42">
        <f>ZW6+ZT7-ZV7</f>
        <v>3633</v>
      </c>
      <c r="ZY7" s="111"/>
      <c r="ZZ7" s="229"/>
      <c r="AAA7" s="23"/>
      <c r="AAB7" s="49"/>
      <c r="AAC7" s="27"/>
      <c r="AAD7" s="17">
        <f>AAD6+AAA7-AAC7</f>
        <v>0</v>
      </c>
      <c r="AAF7" s="111"/>
      <c r="AAG7" s="229"/>
      <c r="AAH7" s="23"/>
      <c r="AAI7" s="49"/>
      <c r="AAJ7" s="27"/>
      <c r="AAK7" s="42">
        <f>AAK6+AAH7-AAJ7</f>
        <v>0</v>
      </c>
      <c r="AAM7" s="111">
        <v>41579</v>
      </c>
      <c r="AAN7" s="229" t="s">
        <v>2142</v>
      </c>
      <c r="AAO7" s="23">
        <v>15899</v>
      </c>
      <c r="AAP7" s="49"/>
      <c r="AAQ7" s="27"/>
      <c r="AAR7" s="42">
        <f>AAR6+AAO7-AAQ7</f>
        <v>15899</v>
      </c>
      <c r="AAT7" s="111"/>
      <c r="AAU7" s="229"/>
      <c r="AAV7" s="23"/>
      <c r="AAW7" s="49"/>
      <c r="AAX7" s="27"/>
      <c r="AAY7" s="42">
        <f>AAY6+AAV7-AAX7</f>
        <v>0</v>
      </c>
      <c r="ABA7" s="7"/>
      <c r="ABB7" s="2"/>
      <c r="ABC7" s="15"/>
      <c r="ABD7" s="111"/>
      <c r="ABE7" s="27"/>
      <c r="ABF7" s="17">
        <f>ABF6+ABC7-ABE7</f>
        <v>0</v>
      </c>
      <c r="ABH7" s="111"/>
      <c r="ABI7" s="24"/>
      <c r="ABJ7" s="23"/>
      <c r="ABK7" s="111"/>
      <c r="ABL7" s="27"/>
      <c r="ABM7" s="42">
        <f>ABM6+ABJ7-ABL7</f>
        <v>0</v>
      </c>
      <c r="ABO7" s="623">
        <v>39935</v>
      </c>
      <c r="ABP7" s="624" t="s">
        <v>885</v>
      </c>
      <c r="ABQ7" s="625">
        <v>1320</v>
      </c>
      <c r="ABR7" s="626">
        <v>39979</v>
      </c>
      <c r="ABS7" s="625"/>
      <c r="ABT7" s="42">
        <f>ABT6+ABQ7-ABS7</f>
        <v>1320</v>
      </c>
      <c r="ABV7" s="7">
        <v>41419</v>
      </c>
      <c r="ABW7" s="2" t="s">
        <v>1527</v>
      </c>
      <c r="ABX7" s="15">
        <v>5382.5</v>
      </c>
      <c r="ABY7" s="111">
        <v>41420</v>
      </c>
      <c r="ABZ7" s="16">
        <v>5290</v>
      </c>
      <c r="ACA7" s="17">
        <f>ACA6+ABX7-ABZ7</f>
        <v>92.5</v>
      </c>
      <c r="ACC7" s="322"/>
      <c r="ACD7" s="2"/>
      <c r="ACE7" s="661"/>
      <c r="ACF7" s="662"/>
      <c r="ACG7" s="661"/>
      <c r="ACH7" s="17">
        <f>ACH6+ACE7-ACG7</f>
        <v>0</v>
      </c>
      <c r="ACJ7" s="321"/>
      <c r="ACK7" s="24"/>
      <c r="ACL7" s="661"/>
      <c r="ACM7" s="1691"/>
      <c r="ACN7" s="27"/>
      <c r="ACO7" s="42">
        <f>ACO6+ACL7-ACN7</f>
        <v>0</v>
      </c>
      <c r="ACQ7" s="321"/>
      <c r="ACR7" s="24"/>
      <c r="ACS7" s="661"/>
      <c r="ACT7" s="662"/>
      <c r="ACU7" s="661"/>
      <c r="ACV7" s="42">
        <f>ACV6+ACS7-ACU7</f>
        <v>0</v>
      </c>
      <c r="ACX7" s="305"/>
      <c r="ACY7" s="2"/>
      <c r="ACZ7" s="15"/>
      <c r="ADA7" s="7"/>
      <c r="ADB7" s="16"/>
      <c r="ADC7" s="17">
        <f>ADC6+ACZ7-ADB7</f>
        <v>0</v>
      </c>
      <c r="ADE7" s="307">
        <v>41503</v>
      </c>
      <c r="ADF7" s="24" t="s">
        <v>1764</v>
      </c>
      <c r="ADG7" s="23">
        <v>1928</v>
      </c>
      <c r="ADH7" s="111"/>
      <c r="ADI7" s="27"/>
      <c r="ADJ7" s="42">
        <f>ADJ6+ADG7-ADI7</f>
        <v>1928</v>
      </c>
      <c r="ADL7" s="7"/>
      <c r="ADM7" s="2"/>
      <c r="ADN7" s="15"/>
      <c r="ADO7" s="111"/>
      <c r="ADP7" s="27"/>
      <c r="ADQ7" s="17">
        <f>ADQ6+ADN7-ADP7</f>
        <v>0</v>
      </c>
      <c r="ADS7" s="111"/>
      <c r="ADT7" s="24"/>
      <c r="ADU7" s="23"/>
      <c r="ADV7" s="111"/>
      <c r="ADW7" s="27"/>
      <c r="ADX7" s="42">
        <f>ADX6+ADU7-ADW7</f>
        <v>0</v>
      </c>
      <c r="ADZ7" s="7"/>
      <c r="AEA7" s="2"/>
      <c r="AEB7" s="15"/>
      <c r="AEC7" s="111"/>
      <c r="AED7" s="27"/>
      <c r="AEE7" s="17">
        <f>AEE6+AEB7-AED7</f>
        <v>0</v>
      </c>
      <c r="AEG7" s="111"/>
      <c r="AEH7" s="24"/>
      <c r="AEI7" s="23"/>
      <c r="AEJ7" s="111"/>
      <c r="AEK7" s="27"/>
      <c r="AEL7" s="42">
        <f>AEL6+AEI7-AEK7</f>
        <v>0</v>
      </c>
      <c r="AEN7" s="111">
        <v>41392</v>
      </c>
      <c r="AEO7" s="34" t="s">
        <v>1495</v>
      </c>
      <c r="AEP7" s="41">
        <v>767</v>
      </c>
      <c r="AEQ7" s="111">
        <v>41715</v>
      </c>
      <c r="AER7" s="27">
        <v>767</v>
      </c>
      <c r="AES7" s="17">
        <f>AES6+AEP7-AER7</f>
        <v>0</v>
      </c>
      <c r="AEU7" s="7"/>
      <c r="AEV7" s="2"/>
      <c r="AEW7" s="15"/>
      <c r="AEX7" s="50"/>
      <c r="AEY7" s="16"/>
      <c r="AEZ7" s="17">
        <f>AEZ6+AEW7-AEY7</f>
        <v>0</v>
      </c>
      <c r="AFB7" s="111"/>
      <c r="AFC7" s="24"/>
      <c r="AFD7" s="23"/>
      <c r="AFE7" s="50"/>
      <c r="AFF7" s="27"/>
      <c r="AFG7" s="42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7"/>
      <c r="AFX7" s="2"/>
      <c r="AFY7" s="15"/>
      <c r="AFZ7" s="50"/>
      <c r="AGA7" s="16"/>
      <c r="AGB7" s="17">
        <f>AGB6+AFY7-AGA7</f>
        <v>0</v>
      </c>
      <c r="AGD7" s="7">
        <v>41559</v>
      </c>
      <c r="AGE7" s="2" t="s">
        <v>1798</v>
      </c>
      <c r="AGF7" s="23">
        <v>2221</v>
      </c>
      <c r="AGG7" s="111">
        <v>41706</v>
      </c>
      <c r="AGH7" s="27">
        <v>2221</v>
      </c>
      <c r="AGI7" s="17">
        <f>AGI6+AGF7-AGH7</f>
        <v>0</v>
      </c>
      <c r="AGK7" s="305"/>
      <c r="AGL7" s="259"/>
      <c r="AGM7" s="27"/>
      <c r="AGN7" s="494"/>
      <c r="AGO7" s="52"/>
      <c r="AGP7" s="42">
        <f>AGP6+AGM7-AGO7</f>
        <v>0</v>
      </c>
      <c r="AGR7" s="307"/>
      <c r="AGS7" s="259"/>
      <c r="AGT7" s="27"/>
      <c r="AGU7" s="494"/>
      <c r="AGV7" s="52"/>
      <c r="AGW7" s="42">
        <f>AGW6+AGT7-AGV7</f>
        <v>0</v>
      </c>
      <c r="AGY7" s="307"/>
      <c r="AGZ7" s="259"/>
      <c r="AHA7" s="27"/>
      <c r="AHB7" s="494"/>
      <c r="AHC7" s="52"/>
      <c r="AHD7" s="42">
        <f>AHD6+AHA7-AHC7</f>
        <v>0</v>
      </c>
      <c r="AHF7" s="49">
        <v>41410</v>
      </c>
      <c r="AHG7" s="259" t="s">
        <v>1528</v>
      </c>
      <c r="AHH7" s="27">
        <v>1144.5</v>
      </c>
      <c r="AHI7" s="111">
        <v>41410</v>
      </c>
      <c r="AHJ7" s="27">
        <v>1114.5</v>
      </c>
      <c r="AHK7" s="17">
        <f>AHK6+AHH7-AHJ7</f>
        <v>30</v>
      </c>
      <c r="AHM7" s="31"/>
      <c r="AHN7" s="259"/>
      <c r="AHO7" s="27"/>
      <c r="AHP7" s="111"/>
      <c r="AHQ7" s="27"/>
      <c r="AHR7" s="17">
        <f>AHR6+AHO7-AHQ7</f>
        <v>0</v>
      </c>
      <c r="AHT7" s="406">
        <v>41689</v>
      </c>
      <c r="AHU7" s="34" t="s">
        <v>2184</v>
      </c>
      <c r="AHV7" s="27">
        <v>26651</v>
      </c>
      <c r="AHW7" s="306">
        <v>41699</v>
      </c>
      <c r="AHX7" s="76">
        <v>26651</v>
      </c>
      <c r="AHY7" s="17">
        <f>AHY6+AHV7-AHX7</f>
        <v>0</v>
      </c>
      <c r="AIA7" s="7"/>
      <c r="AIB7" s="34"/>
      <c r="AIC7" s="3"/>
      <c r="AID7" s="111"/>
      <c r="AIE7" s="16"/>
      <c r="AIF7" s="17">
        <f>AIF6+AIC7-AIE7</f>
        <v>0</v>
      </c>
      <c r="AIH7" s="628">
        <v>41125</v>
      </c>
      <c r="AII7" s="629" t="s">
        <v>886</v>
      </c>
      <c r="AIJ7" s="630">
        <v>160</v>
      </c>
      <c r="AIK7" s="111" t="s">
        <v>887</v>
      </c>
      <c r="AIL7" s="52"/>
      <c r="AIM7" s="42">
        <f>AIM6+AIJ7-AIL7</f>
        <v>160</v>
      </c>
      <c r="AIO7" s="111"/>
      <c r="AIP7" s="1460"/>
      <c r="AIQ7" s="27"/>
      <c r="AIR7" s="111"/>
      <c r="AIS7" s="52"/>
      <c r="AIT7" s="42">
        <f>AIT6+AIQ7-AIS7</f>
        <v>0</v>
      </c>
      <c r="AIV7" s="111"/>
      <c r="AIW7" s="1460"/>
      <c r="AIX7" s="27"/>
      <c r="AIY7" s="111"/>
      <c r="AIZ7" s="52"/>
      <c r="AJA7" s="42">
        <f>AJA6+AIX7-AIZ7</f>
        <v>0</v>
      </c>
      <c r="AJC7" s="111"/>
      <c r="AJD7" s="24"/>
      <c r="AJE7" s="23"/>
      <c r="AJF7" s="50"/>
      <c r="AJG7" s="52"/>
      <c r="AJH7" s="17">
        <f>AJH6+AJE7-AJG7</f>
        <v>0</v>
      </c>
      <c r="AJJ7" s="111"/>
      <c r="AJK7" s="24"/>
      <c r="AJL7" s="23"/>
      <c r="AJM7" s="111"/>
      <c r="AJN7" s="27"/>
      <c r="AJO7" s="17">
        <f>AJO6+AJL7-AJN7</f>
        <v>0</v>
      </c>
      <c r="AJQ7" s="426"/>
      <c r="AJR7" s="24"/>
      <c r="AJS7" s="23"/>
      <c r="AJT7" s="111"/>
      <c r="AJU7" s="27"/>
      <c r="AJV7" s="17">
        <f>AJV6+AJS7-AJU7</f>
        <v>0</v>
      </c>
      <c r="AJX7" s="111"/>
      <c r="AJY7" s="24"/>
      <c r="AJZ7" s="23"/>
      <c r="AKA7" s="50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321">
        <v>41403</v>
      </c>
      <c r="AKM7" s="69" t="s">
        <v>1529</v>
      </c>
      <c r="AKN7" s="27">
        <v>3478</v>
      </c>
      <c r="AKO7" s="307">
        <v>41405</v>
      </c>
      <c r="AKP7" s="27">
        <v>3376</v>
      </c>
      <c r="AKQ7" s="17">
        <f>AKQ6+AKN7-AKP7</f>
        <v>102</v>
      </c>
      <c r="AKS7" s="321"/>
      <c r="AKT7" s="69"/>
      <c r="AKU7" s="27"/>
      <c r="AKV7" s="307"/>
      <c r="AKW7" s="27"/>
      <c r="AKX7" s="42">
        <f>AKX6+AKU7-AKW7</f>
        <v>0</v>
      </c>
      <c r="AKZ7" s="111"/>
      <c r="ALA7" s="24"/>
      <c r="ALB7" s="23"/>
      <c r="ALC7" s="50"/>
      <c r="ALD7" s="27"/>
      <c r="ALE7" s="17">
        <f>ALE6+ALB7-ALD7</f>
        <v>0</v>
      </c>
      <c r="ALG7" s="111"/>
      <c r="ALH7" s="24"/>
      <c r="ALI7" s="23"/>
      <c r="ALJ7" s="111"/>
      <c r="ALK7" s="27"/>
      <c r="ALL7" s="17">
        <f>ALL6+ALI7-ALK7</f>
        <v>0</v>
      </c>
      <c r="ALN7" s="111">
        <v>41628</v>
      </c>
      <c r="ALO7" s="24" t="s">
        <v>2128</v>
      </c>
      <c r="ALP7" s="23">
        <v>753</v>
      </c>
      <c r="ALQ7" s="111"/>
      <c r="ALR7" s="27"/>
      <c r="ALS7" s="42">
        <f>ALS6+ALP7-ALR7</f>
        <v>753</v>
      </c>
      <c r="ALU7" s="7"/>
      <c r="ALV7" s="2"/>
      <c r="ALW7" s="15"/>
      <c r="ALX7" s="7"/>
      <c r="ALY7" s="16"/>
      <c r="ALZ7" s="17">
        <f>ALZ6+ALW7-ALY7</f>
        <v>0</v>
      </c>
      <c r="AMB7" s="7"/>
      <c r="AMC7" s="2"/>
      <c r="AMD7" s="15"/>
      <c r="AME7" s="7"/>
      <c r="AMF7" s="16"/>
      <c r="AMG7" s="42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111"/>
      <c r="AMQ7" s="24"/>
      <c r="AMR7" s="23"/>
      <c r="AMS7" s="111"/>
      <c r="AMT7" s="27"/>
      <c r="AMU7" s="42">
        <f>AMU6+AMR7-AMT7</f>
        <v>0</v>
      </c>
      <c r="AMW7" s="111">
        <v>41607</v>
      </c>
      <c r="AMX7" s="24" t="s">
        <v>2101</v>
      </c>
      <c r="AMY7" s="23">
        <v>596</v>
      </c>
      <c r="AMZ7" s="111"/>
      <c r="ANA7" s="27"/>
      <c r="ANB7" s="42">
        <f>ANB6+AMY7-ANA7</f>
        <v>596</v>
      </c>
      <c r="AND7" s="7">
        <v>39672</v>
      </c>
      <c r="ANE7" s="2" t="s">
        <v>888</v>
      </c>
      <c r="ANF7" s="15">
        <v>11827.2</v>
      </c>
      <c r="ANG7" s="7">
        <v>39724</v>
      </c>
      <c r="ANH7" s="16">
        <v>11827.2</v>
      </c>
      <c r="ANI7" s="17">
        <f>ANI6+ANF7-ANH7</f>
        <v>0</v>
      </c>
      <c r="ANK7" s="7"/>
      <c r="ANL7" s="2"/>
      <c r="ANM7" s="15"/>
      <c r="ANN7" s="7"/>
      <c r="ANO7" s="76"/>
      <c r="ANP7" s="17">
        <f>ANP6+ANM7-ANO7</f>
        <v>0</v>
      </c>
      <c r="ANR7" s="50"/>
      <c r="ANS7" s="111"/>
      <c r="ANT7" s="631"/>
      <c r="ANU7" s="344"/>
      <c r="ANV7" s="27"/>
      <c r="ANW7" s="17">
        <f>ANW6+ANT7-ANV7</f>
        <v>0</v>
      </c>
      <c r="ANY7" s="111"/>
      <c r="ANZ7" s="24"/>
      <c r="AOA7" s="23"/>
      <c r="AOB7" s="111"/>
      <c r="AOC7" s="27"/>
      <c r="AOD7" s="42">
        <f>AOD6+AOA7-AOC7</f>
        <v>0</v>
      </c>
      <c r="AOF7" s="7">
        <v>41511</v>
      </c>
      <c r="AOG7" s="113" t="s">
        <v>1765</v>
      </c>
      <c r="AOH7" s="23">
        <v>907</v>
      </c>
      <c r="AOI7" s="111"/>
      <c r="AOJ7" s="27"/>
      <c r="AOK7" s="17">
        <f>AOK6+AOH7-AOJ7</f>
        <v>907</v>
      </c>
      <c r="AOM7" s="7"/>
      <c r="AON7" s="113"/>
      <c r="AOO7" s="15"/>
      <c r="AOP7" s="7"/>
      <c r="AOQ7" s="16"/>
      <c r="AOR7" s="17">
        <f>AOR6+AOO7-AOQ7</f>
        <v>4537.5</v>
      </c>
      <c r="AOT7" s="111"/>
      <c r="AOU7" s="24"/>
      <c r="AOV7" s="23"/>
      <c r="AOW7" s="111"/>
      <c r="AOX7" s="27"/>
      <c r="AOY7" s="42">
        <f>AOY6+AOV7-AOX7</f>
        <v>0</v>
      </c>
      <c r="APA7" s="50"/>
      <c r="APB7" s="110"/>
      <c r="APC7" s="82"/>
      <c r="APD7" s="50"/>
      <c r="APE7" s="46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7"/>
      <c r="APP7" s="2"/>
      <c r="APQ7" s="15"/>
      <c r="APR7" s="7"/>
      <c r="APS7" s="3"/>
      <c r="APT7" s="17">
        <f>APT6+APQ7-APS7</f>
        <v>0</v>
      </c>
      <c r="APV7" s="1513">
        <v>41254</v>
      </c>
      <c r="APW7" s="1514" t="s">
        <v>889</v>
      </c>
      <c r="APX7" s="562">
        <v>5626</v>
      </c>
      <c r="APY7" s="427"/>
      <c r="APZ7" s="3"/>
      <c r="AQA7" s="17">
        <f>AQA6+APX7-APZ7</f>
        <v>5626</v>
      </c>
      <c r="AQC7" s="427"/>
      <c r="AQE7" s="15"/>
      <c r="AQF7" s="305"/>
      <c r="AQG7" s="16"/>
      <c r="AQH7" s="17">
        <f>AQH6+AQE7-AQG7</f>
        <v>0</v>
      </c>
      <c r="AQJ7" s="427">
        <v>41558</v>
      </c>
      <c r="AQK7" s="2" t="s">
        <v>1766</v>
      </c>
      <c r="AQL7" s="15">
        <v>2982</v>
      </c>
      <c r="AQM7" s="427"/>
      <c r="AQN7" s="3"/>
      <c r="AQO7" s="17">
        <f>AQO6+AQL7-AQN7</f>
        <v>2982</v>
      </c>
      <c r="AQQ7" s="7"/>
      <c r="AQR7" s="36"/>
      <c r="AQS7" s="3"/>
      <c r="AQT7" s="7"/>
      <c r="AQU7" s="3"/>
      <c r="AQV7" s="17">
        <f>AQV6+AQS7-AQU7</f>
        <v>0</v>
      </c>
      <c r="AQX7" s="111">
        <v>41491</v>
      </c>
      <c r="AQY7" s="1576" t="s">
        <v>1767</v>
      </c>
      <c r="AQZ7" s="1577">
        <v>4260</v>
      </c>
      <c r="ARA7" s="1575">
        <v>41493</v>
      </c>
      <c r="ARB7" s="1577">
        <v>4260</v>
      </c>
      <c r="ARC7" s="42">
        <f>ARC6+AQZ7-ARB7</f>
        <v>0</v>
      </c>
      <c r="ARE7" s="31">
        <v>41423</v>
      </c>
      <c r="ARF7" s="311" t="s">
        <v>1768</v>
      </c>
      <c r="ARG7" s="22">
        <v>757</v>
      </c>
      <c r="ARH7" s="7"/>
      <c r="ARI7" s="3"/>
      <c r="ARJ7" s="17">
        <f>ARJ6+ARG7-ARI7</f>
        <v>757</v>
      </c>
      <c r="ARL7" s="111"/>
      <c r="ARM7" s="259"/>
      <c r="ARN7" s="41"/>
      <c r="ARO7" s="111"/>
      <c r="ARP7" s="27"/>
      <c r="ARQ7" s="42">
        <f>ARQ6+ARN7-ARP7</f>
        <v>0</v>
      </c>
      <c r="ARS7" s="7"/>
      <c r="ART7" s="36"/>
      <c r="ARU7" s="3"/>
      <c r="ARV7" s="7"/>
      <c r="ARW7" s="3"/>
      <c r="ARX7" s="17">
        <f>ARX6+ARU7-ARW7</f>
        <v>0</v>
      </c>
      <c r="ARZ7" s="111"/>
      <c r="ASA7" s="259"/>
      <c r="ASB7" s="41"/>
      <c r="ASC7" s="111"/>
      <c r="ASD7" s="41"/>
      <c r="ASE7" s="42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7"/>
      <c r="ASO7" s="36"/>
      <c r="ASP7" s="3"/>
      <c r="ASQ7" s="7"/>
      <c r="ASR7" s="3"/>
      <c r="ASS7" s="17">
        <f>ASS6+ASP7-ASR7</f>
        <v>0</v>
      </c>
      <c r="ASU7" s="7"/>
      <c r="ASV7" s="2"/>
      <c r="ASW7" s="15"/>
      <c r="ASX7" s="7"/>
      <c r="ASY7" s="16"/>
      <c r="ASZ7" s="17">
        <f>ASZ6+ASW7-ASY7</f>
        <v>0</v>
      </c>
      <c r="ATB7" s="305"/>
      <c r="ATC7" s="34"/>
      <c r="ATD7" s="291"/>
      <c r="ATE7" s="321"/>
      <c r="ATF7" s="27"/>
      <c r="ATG7" s="17">
        <f>ATG6+ATD7-ATF7</f>
        <v>0</v>
      </c>
      <c r="ATI7" s="111">
        <v>41502</v>
      </c>
      <c r="ATJ7" s="259" t="s">
        <v>1769</v>
      </c>
      <c r="ATK7" s="27">
        <v>2790</v>
      </c>
      <c r="ATL7" s="50">
        <v>41514</v>
      </c>
      <c r="ATM7" s="27">
        <v>2760</v>
      </c>
      <c r="ATN7" s="17">
        <f>ATN6+ATK7-ATM7</f>
        <v>30</v>
      </c>
      <c r="ATP7" s="7"/>
      <c r="ATQ7" s="2"/>
      <c r="ATR7" s="15"/>
      <c r="ATS7" s="49"/>
      <c r="ATT7" s="27"/>
      <c r="ATU7" s="17">
        <f>ATU6+ATR7-ATT7</f>
        <v>35640</v>
      </c>
      <c r="ATW7" s="111">
        <v>41696</v>
      </c>
      <c r="ATX7" s="24" t="s">
        <v>2168</v>
      </c>
      <c r="ATY7" s="23">
        <v>8528</v>
      </c>
      <c r="ATZ7" s="49">
        <v>41701</v>
      </c>
      <c r="AUA7" s="27">
        <v>8528</v>
      </c>
      <c r="AUB7" s="42">
        <f>AUB6+ATY7-AUA7</f>
        <v>0</v>
      </c>
      <c r="AUD7" s="111"/>
      <c r="AUE7" s="24"/>
      <c r="AUF7" s="23"/>
      <c r="AUG7" s="49"/>
      <c r="AUH7" s="27"/>
      <c r="AUI7" s="42">
        <f>AUI6+AUF7-AUH7</f>
        <v>0</v>
      </c>
      <c r="AUK7" s="305">
        <v>41608</v>
      </c>
      <c r="AUL7" s="2" t="s">
        <v>2104</v>
      </c>
      <c r="AUM7" s="15">
        <v>4300</v>
      </c>
      <c r="AUN7" s="563"/>
      <c r="AUO7" s="27"/>
      <c r="AUP7" s="17">
        <f>AUP6+AUM7-AUO7</f>
        <v>4300</v>
      </c>
      <c r="AUR7" s="7"/>
      <c r="AUS7" s="138"/>
      <c r="AUT7" s="3"/>
      <c r="AUU7" s="7"/>
      <c r="AUV7" s="3"/>
      <c r="AUW7" s="17">
        <f>AUW6+AUT7-AUV7</f>
        <v>0</v>
      </c>
      <c r="AUY7" s="305">
        <v>41498</v>
      </c>
      <c r="AUZ7" s="2" t="s">
        <v>1770</v>
      </c>
      <c r="AVA7" s="15">
        <v>4507.5</v>
      </c>
      <c r="AVB7" s="7">
        <v>41503</v>
      </c>
      <c r="AVC7" s="16">
        <v>4469.25</v>
      </c>
      <c r="AVD7" s="17">
        <f>AVD6+AVA7-AVC7</f>
        <v>38.25</v>
      </c>
      <c r="AVF7" s="7"/>
      <c r="AVG7" s="2"/>
      <c r="AVH7" s="15"/>
      <c r="AVI7" s="7"/>
      <c r="AVJ7" s="16"/>
      <c r="AVK7" s="17">
        <f>AVK6+AVH7-AVJ7</f>
        <v>0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111">
        <v>41613</v>
      </c>
      <c r="AWB7" s="24" t="s">
        <v>2125</v>
      </c>
      <c r="AWC7" s="23">
        <v>1970</v>
      </c>
      <c r="AWD7" s="111"/>
      <c r="AWE7" s="27"/>
      <c r="AWF7" s="42">
        <f>AWF6+AWC7-AWE7</f>
        <v>1970</v>
      </c>
      <c r="AWH7" s="111"/>
      <c r="AWI7" s="24"/>
      <c r="AWJ7" s="23"/>
      <c r="AWK7" s="111"/>
      <c r="AWL7" s="27"/>
      <c r="AWM7" s="42">
        <f>AWM6+AWJ7-AWL7</f>
        <v>0</v>
      </c>
      <c r="AWO7" s="111"/>
      <c r="AWP7" s="24"/>
      <c r="AWQ7" s="23"/>
      <c r="AWR7" s="111"/>
      <c r="AWS7" s="27"/>
      <c r="AWT7" s="42">
        <f>AWT6+AWQ7-AWS7</f>
        <v>0</v>
      </c>
      <c r="AWV7" s="7"/>
      <c r="AWW7" s="2"/>
      <c r="AWX7" s="15"/>
      <c r="AWY7" s="7"/>
      <c r="AWZ7" s="16"/>
      <c r="AXA7" s="17">
        <f>AXA6+AWX7-AWZ7</f>
        <v>0</v>
      </c>
      <c r="AXC7" s="111"/>
      <c r="AXD7" s="24"/>
      <c r="AXE7" s="23"/>
      <c r="AXF7" s="111"/>
      <c r="AXG7" s="27"/>
      <c r="AXH7" s="42">
        <f>AXH6+AXE7-AXG7</f>
        <v>0</v>
      </c>
      <c r="AXJ7" s="111">
        <v>41543</v>
      </c>
      <c r="AXK7" s="24" t="s">
        <v>1771</v>
      </c>
      <c r="AXL7" s="23">
        <v>752.5</v>
      </c>
      <c r="AXM7" s="111"/>
      <c r="AXN7" s="27"/>
      <c r="AXO7" s="42">
        <f>AXO6+AXL7-AXN7</f>
        <v>752.5</v>
      </c>
      <c r="AXQ7" s="111"/>
      <c r="AXR7" s="24"/>
      <c r="AXS7" s="23"/>
      <c r="AXT7" s="111"/>
      <c r="AXU7" s="27"/>
      <c r="AXV7" s="42">
        <f>AXV6+AXS7-AXU7</f>
        <v>0</v>
      </c>
      <c r="AXX7" s="111">
        <v>41485</v>
      </c>
      <c r="AXY7" s="24" t="s">
        <v>1594</v>
      </c>
      <c r="AXZ7" s="23">
        <v>10984.74</v>
      </c>
      <c r="AYA7" s="111"/>
      <c r="AYB7" s="41"/>
      <c r="AYC7" s="17">
        <f>AYC6+AXZ7-AYB7</f>
        <v>10984.74</v>
      </c>
      <c r="AYE7" s="31">
        <v>41278</v>
      </c>
      <c r="AYF7" s="311" t="s">
        <v>890</v>
      </c>
      <c r="AYG7" s="22">
        <v>428.5</v>
      </c>
      <c r="AYH7" s="1756"/>
      <c r="AYI7" s="525"/>
      <c r="AYJ7" s="78">
        <f>AYJ6+AYG7-AYI7</f>
        <v>428.5</v>
      </c>
      <c r="AYL7" s="7"/>
      <c r="AYM7" s="2"/>
      <c r="AYN7" s="15"/>
      <c r="AYO7" s="258"/>
      <c r="AYP7" s="27"/>
      <c r="AYQ7" s="17">
        <f>AYQ6+AYN7-AYP7</f>
        <v>1119</v>
      </c>
      <c r="AYS7" s="7"/>
      <c r="AYT7" s="2"/>
      <c r="AYU7" s="15"/>
      <c r="AYV7" s="7"/>
      <c r="AYW7" s="16"/>
      <c r="AYX7" s="17">
        <f>AYX6+AYU7-AYW7</f>
        <v>0</v>
      </c>
      <c r="AYZ7" s="111">
        <v>41510</v>
      </c>
      <c r="AZA7" s="24" t="s">
        <v>1772</v>
      </c>
      <c r="AZB7" s="23">
        <v>2249</v>
      </c>
      <c r="AZC7" s="111"/>
      <c r="AZD7" s="27"/>
      <c r="AZE7" s="42">
        <f>AZE6+AZB7-AZD7</f>
        <v>2249</v>
      </c>
      <c r="AZG7" s="111">
        <v>41698</v>
      </c>
      <c r="AZH7" s="24" t="s">
        <v>2169</v>
      </c>
      <c r="AZI7" s="23">
        <v>4460</v>
      </c>
      <c r="AZJ7" s="111">
        <v>41699</v>
      </c>
      <c r="AZK7" s="27">
        <v>4460</v>
      </c>
      <c r="AZL7" s="42">
        <f>AZL6+AZI7-AZK7</f>
        <v>0</v>
      </c>
      <c r="AZN7" s="111"/>
      <c r="AZO7" s="24"/>
      <c r="AZP7" s="23"/>
      <c r="AZQ7" s="111"/>
      <c r="AZR7" s="27"/>
      <c r="AZS7" s="42">
        <f>AZS6+AZP7-AZR7</f>
        <v>0</v>
      </c>
      <c r="AZU7" s="632">
        <v>39764</v>
      </c>
      <c r="AZV7" s="2" t="s">
        <v>814</v>
      </c>
      <c r="AZW7" s="15">
        <v>462</v>
      </c>
      <c r="AZX7" s="61"/>
      <c r="AZY7" s="27"/>
      <c r="AZZ7" s="17">
        <f>AZZ6+AZW7-AZY7</f>
        <v>462</v>
      </c>
      <c r="BAB7" s="111">
        <v>41265</v>
      </c>
      <c r="BAC7" s="229" t="s">
        <v>891</v>
      </c>
      <c r="BAD7" s="23">
        <v>3226.5</v>
      </c>
      <c r="BAE7" s="111">
        <v>41266</v>
      </c>
      <c r="BAF7" s="27">
        <v>2954.5</v>
      </c>
      <c r="BAG7" s="17">
        <f>BAG6+BAD7-BAF7</f>
        <v>272</v>
      </c>
      <c r="BAI7" s="7"/>
      <c r="BAJ7" s="114"/>
      <c r="BAK7" s="15"/>
      <c r="BAL7" s="111"/>
      <c r="BAM7" s="16"/>
      <c r="BAN7" s="17">
        <f>BAN6+BAK7-BAM7</f>
        <v>0</v>
      </c>
      <c r="BAP7" s="111"/>
      <c r="BAQ7" s="110"/>
      <c r="BAR7" s="23"/>
      <c r="BAS7" s="111"/>
      <c r="BAT7" s="27"/>
      <c r="BAU7" s="42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7">
        <v>41378</v>
      </c>
      <c r="BBL7" s="34" t="s">
        <v>1497</v>
      </c>
      <c r="BBM7" s="564">
        <v>7019</v>
      </c>
      <c r="BBN7" s="1537">
        <v>41378</v>
      </c>
      <c r="BBO7" s="564">
        <v>7019</v>
      </c>
      <c r="BBP7" s="17">
        <f>BBP6+BBM7-BBO7</f>
        <v>0</v>
      </c>
      <c r="BBR7" s="633">
        <v>39670</v>
      </c>
      <c r="BBS7" s="2" t="s">
        <v>892</v>
      </c>
      <c r="BBT7" s="15">
        <v>761</v>
      </c>
      <c r="BBU7" s="7"/>
      <c r="BBV7" s="16"/>
      <c r="BBW7" s="17">
        <f>BBW6+BBT7-BBV7</f>
        <v>761</v>
      </c>
      <c r="BBY7" s="404"/>
      <c r="BBZ7" s="24"/>
      <c r="BCA7" s="23"/>
      <c r="BCB7" s="111"/>
      <c r="BCC7" s="27"/>
      <c r="BCD7" s="42">
        <f>BCD6+BCA7-BCC7</f>
        <v>0</v>
      </c>
      <c r="BCF7" s="404"/>
      <c r="BCG7" s="24"/>
      <c r="BCH7" s="23"/>
      <c r="BCI7" s="111"/>
      <c r="BCJ7" s="27"/>
      <c r="BCK7" s="42">
        <f>BCK6+BCH7-BCJ7</f>
        <v>0</v>
      </c>
      <c r="BCM7" s="307"/>
      <c r="BCN7" s="24"/>
      <c r="BCO7" s="23"/>
      <c r="BCP7" s="111"/>
      <c r="BCQ7" s="27"/>
      <c r="BCR7" s="17">
        <f>BCR6+BCO7-BCQ7</f>
        <v>0</v>
      </c>
      <c r="BCT7" s="420"/>
      <c r="BCU7" s="24"/>
      <c r="BCV7" s="23"/>
      <c r="BCW7" s="425"/>
      <c r="BCX7" s="27"/>
      <c r="BCY7" s="17">
        <f>BCY6+BCV7-BCX7</f>
        <v>0</v>
      </c>
      <c r="BDA7" s="307"/>
      <c r="BDB7" s="24"/>
      <c r="BDC7" s="23"/>
      <c r="BDD7" s="307"/>
      <c r="BDE7" s="27"/>
      <c r="BDF7" s="17">
        <f>BDF6+BDC7-BDE7</f>
        <v>0</v>
      </c>
      <c r="BDH7" s="307"/>
      <c r="BDI7" s="24"/>
      <c r="BDJ7" s="23"/>
      <c r="BDK7" s="307"/>
      <c r="BDL7" s="27"/>
      <c r="BDM7" s="42">
        <f>BDM6+BDJ7-BDL7</f>
        <v>0</v>
      </c>
      <c r="BDO7" s="307"/>
      <c r="BDP7" s="2"/>
      <c r="BDQ7" s="23"/>
      <c r="BDR7" s="307"/>
      <c r="BDS7" s="27"/>
      <c r="BDT7" s="17">
        <f>BDT6+BDQ7-BDS7</f>
        <v>0</v>
      </c>
      <c r="BDV7" s="307">
        <v>41371</v>
      </c>
      <c r="BDW7" s="2" t="s">
        <v>1498</v>
      </c>
      <c r="BDX7" s="23">
        <v>1577</v>
      </c>
      <c r="BDY7" s="322">
        <v>41372</v>
      </c>
      <c r="BDZ7" s="27">
        <v>1419.5</v>
      </c>
      <c r="BEA7" s="17">
        <f>BEA6+BDX7-BDZ7</f>
        <v>157.5</v>
      </c>
      <c r="BEC7" s="7"/>
      <c r="BED7" s="114"/>
      <c r="BEE7" s="15"/>
      <c r="BEF7" s="307"/>
      <c r="BEG7" s="27"/>
      <c r="BEH7" s="17">
        <f>BEH6+BEE7-BEG7</f>
        <v>0</v>
      </c>
      <c r="BEJ7" s="111"/>
      <c r="BEK7" s="110"/>
      <c r="BEL7" s="23"/>
      <c r="BEM7" s="307"/>
      <c r="BEN7" s="27"/>
      <c r="BEO7" s="42">
        <f>BEO6+BEL7-BEN7</f>
        <v>0</v>
      </c>
      <c r="BEQ7" s="7">
        <v>41696</v>
      </c>
      <c r="BER7" s="2" t="s">
        <v>2170</v>
      </c>
      <c r="BES7" s="15">
        <v>4501</v>
      </c>
      <c r="BET7" s="7"/>
      <c r="BEU7" s="16"/>
      <c r="BEV7" s="42">
        <f>BEV6+BES7-BEU7</f>
        <v>4501</v>
      </c>
      <c r="BEX7" s="7">
        <v>41475</v>
      </c>
      <c r="BEY7" s="2" t="s">
        <v>1596</v>
      </c>
      <c r="BEZ7" s="291">
        <v>2135</v>
      </c>
      <c r="BFA7" s="7">
        <v>41476</v>
      </c>
      <c r="BFB7" s="16">
        <v>950.5</v>
      </c>
      <c r="BFC7" s="42">
        <f>BFC6+BEZ7-BFB7</f>
        <v>1184.5</v>
      </c>
      <c r="BFE7" s="111"/>
      <c r="BFF7" s="575"/>
      <c r="BFG7" s="634"/>
      <c r="BFH7" s="111"/>
      <c r="BFI7" s="27"/>
      <c r="BFJ7" s="42">
        <f>BFJ6+BFG7-BFI7</f>
        <v>0</v>
      </c>
      <c r="BFL7" s="111"/>
      <c r="BFM7" s="575"/>
      <c r="BFN7" s="634"/>
      <c r="BFO7" s="111"/>
      <c r="BFP7" s="27"/>
      <c r="BFQ7" s="42">
        <f>BFQ6+BFN7-BFP7</f>
        <v>0</v>
      </c>
      <c r="BFS7" s="111">
        <v>41722</v>
      </c>
      <c r="BFT7" s="575" t="s">
        <v>2671</v>
      </c>
      <c r="BFU7" s="634">
        <v>1988</v>
      </c>
      <c r="BFV7" s="111"/>
      <c r="BFW7" s="27"/>
      <c r="BFX7" s="42">
        <f>BFX6+BFU7-BFW7</f>
        <v>1988</v>
      </c>
      <c r="BFZ7" s="111"/>
      <c r="BGA7" s="575"/>
      <c r="BGB7" s="634"/>
      <c r="BGC7" s="563"/>
      <c r="BGD7" s="14"/>
      <c r="BGE7" s="42">
        <f>BGE6+BGB7-BGD7</f>
        <v>0</v>
      </c>
      <c r="BGG7" s="7"/>
      <c r="BGH7" s="2"/>
      <c r="BGI7" s="15"/>
      <c r="BGJ7" s="7"/>
      <c r="BGK7" s="16"/>
      <c r="BGL7" s="17">
        <f>BGL6+BGI7-BGK7</f>
        <v>0</v>
      </c>
      <c r="BGN7" s="7">
        <v>41352</v>
      </c>
      <c r="BGO7" s="2" t="s">
        <v>1451</v>
      </c>
      <c r="BGP7" s="562">
        <v>7835</v>
      </c>
      <c r="BGQ7" s="1545">
        <v>41366</v>
      </c>
      <c r="BGR7" s="564">
        <v>783.5</v>
      </c>
      <c r="BGS7" s="17">
        <f>BGS6+BGP7-BGR7</f>
        <v>7051.5</v>
      </c>
      <c r="BGU7" s="111"/>
      <c r="BGV7" s="24"/>
      <c r="BGW7" s="23"/>
      <c r="BGX7" s="111"/>
      <c r="BGY7" s="27"/>
      <c r="BGZ7" s="42">
        <f>BGZ6+BGW7-BGY7</f>
        <v>0</v>
      </c>
      <c r="BHB7" s="111"/>
      <c r="BHC7" s="575"/>
      <c r="BHD7" s="634"/>
      <c r="BHE7" s="111"/>
      <c r="BHF7" s="27"/>
      <c r="BHG7" s="42">
        <f>BHG6+BHD7-BHF7</f>
        <v>0</v>
      </c>
    </row>
    <row r="8" spans="1:1568" x14ac:dyDescent="0.25">
      <c r="A8" s="635"/>
      <c r="B8" s="636"/>
      <c r="C8" s="637"/>
      <c r="D8" s="7"/>
      <c r="E8" s="278"/>
      <c r="F8" s="17">
        <f t="shared" ref="F8:F43" si="0">F7+C8-E8</f>
        <v>6630</v>
      </c>
      <c r="H8" s="111">
        <v>41725</v>
      </c>
      <c r="I8" s="34" t="s">
        <v>2672</v>
      </c>
      <c r="J8" s="287">
        <v>3530</v>
      </c>
      <c r="K8" s="111"/>
      <c r="L8" s="287"/>
      <c r="M8" s="42">
        <f t="shared" ref="M8:M43" si="1">M7+J8-L8</f>
        <v>3530</v>
      </c>
      <c r="O8" s="111"/>
      <c r="P8" s="34"/>
      <c r="Q8" s="287"/>
      <c r="R8" s="111"/>
      <c r="S8" s="287"/>
      <c r="T8" s="42">
        <f t="shared" ref="T8:T43" si="2">T7+Q8-S8</f>
        <v>0</v>
      </c>
      <c r="V8" s="111"/>
      <c r="W8" s="34"/>
      <c r="X8" s="287"/>
      <c r="Y8" s="111"/>
      <c r="Z8" s="287"/>
      <c r="AA8" s="42">
        <f t="shared" ref="AA8:AA43" si="3">AA7+X8-Z8</f>
        <v>0</v>
      </c>
      <c r="AC8" s="111"/>
      <c r="AD8" s="34"/>
      <c r="AE8" s="27"/>
      <c r="AF8" s="111"/>
      <c r="AG8" s="41"/>
      <c r="AH8" s="42">
        <f t="shared" ref="AH8:AH43" si="4">AH7+AE8-AG8</f>
        <v>0</v>
      </c>
      <c r="AJ8" s="111"/>
      <c r="AK8" s="34"/>
      <c r="AL8" s="27"/>
      <c r="AM8" s="111"/>
      <c r="AN8" s="41"/>
      <c r="AO8" s="42">
        <f t="shared" ref="AO8:AO43" si="5">AO7+AL8-AN8</f>
        <v>0</v>
      </c>
      <c r="AQ8" s="111">
        <v>41607</v>
      </c>
      <c r="AR8" s="24" t="s">
        <v>2102</v>
      </c>
      <c r="AS8" s="23">
        <v>1839.5</v>
      </c>
      <c r="AT8" s="111"/>
      <c r="AU8" s="41"/>
      <c r="AV8" s="42">
        <f t="shared" ref="AV8:AV43" si="6">AV7+AS8-AU8</f>
        <v>6543.5</v>
      </c>
      <c r="AX8" s="425"/>
      <c r="AY8" s="24"/>
      <c r="AZ8" s="23"/>
      <c r="BA8" s="342"/>
      <c r="BB8" s="27"/>
      <c r="BC8" s="17">
        <f t="shared" ref="BC8:BC39" si="7">BC7+AZ8-BB8</f>
        <v>376</v>
      </c>
      <c r="BE8" s="7"/>
      <c r="BF8" s="2"/>
      <c r="BG8" s="1701"/>
      <c r="BH8" s="1702"/>
      <c r="BI8" s="16"/>
      <c r="BJ8" s="17">
        <f t="shared" ref="BJ8:BJ39" si="8">BJ7+BG8-BI8</f>
        <v>1341.7</v>
      </c>
      <c r="BL8" s="31">
        <v>41656</v>
      </c>
      <c r="BM8" s="2" t="s">
        <v>2143</v>
      </c>
      <c r="BN8" s="15">
        <v>6607</v>
      </c>
      <c r="BO8" s="7"/>
      <c r="BP8" s="16"/>
      <c r="BQ8" s="17">
        <f t="shared" ref="BQ8:BQ39" si="9">BQ7+BN8-BP8</f>
        <v>6607</v>
      </c>
      <c r="BS8" s="602">
        <v>39729</v>
      </c>
      <c r="BT8" s="2" t="s">
        <v>801</v>
      </c>
      <c r="BU8" s="15">
        <v>4022.5</v>
      </c>
      <c r="BV8" s="61"/>
      <c r="BW8" s="16"/>
      <c r="BX8" s="17">
        <f t="shared" ref="BX8:BX43" si="10">BX7+BU8-BW8</f>
        <v>9905.6</v>
      </c>
      <c r="BZ8" s="427">
        <v>39729</v>
      </c>
      <c r="CA8" s="2" t="s">
        <v>799</v>
      </c>
      <c r="CB8" s="23">
        <v>3648</v>
      </c>
      <c r="CC8" s="7"/>
      <c r="CD8" s="16"/>
      <c r="CE8" s="17">
        <f t="shared" ref="CE8:CE39" si="11">CE7+CB8-CD8</f>
        <v>3648</v>
      </c>
      <c r="CG8" s="111"/>
      <c r="CH8" s="24"/>
      <c r="CI8" s="23"/>
      <c r="CJ8" s="111"/>
      <c r="CK8" s="27"/>
      <c r="CL8" s="17">
        <f t="shared" ref="CL8:CL43" si="12">CL7+CI8-CK8</f>
        <v>0</v>
      </c>
      <c r="CN8" s="425">
        <v>41679</v>
      </c>
      <c r="CO8" s="220" t="s">
        <v>2172</v>
      </c>
      <c r="CP8" s="23">
        <v>962.56</v>
      </c>
      <c r="CQ8" s="49"/>
      <c r="CR8" s="27"/>
      <c r="CS8" s="42">
        <f t="shared" ref="CS8:CS42" si="13">CS7+CP8-CR8</f>
        <v>1668.06</v>
      </c>
      <c r="CU8" s="425"/>
      <c r="CV8" s="612"/>
      <c r="CW8" s="562"/>
      <c r="CX8" s="1302">
        <v>41274</v>
      </c>
      <c r="CY8" s="565">
        <v>5428</v>
      </c>
      <c r="CZ8" s="17">
        <f t="shared" ref="CZ8:CZ9" si="14">CZ7+CW8-CY8</f>
        <v>-5428</v>
      </c>
      <c r="DB8" s="111"/>
      <c r="DC8" s="24"/>
      <c r="DD8" s="1515"/>
      <c r="DE8" s="1692"/>
      <c r="DF8" s="27"/>
      <c r="DG8" s="17">
        <f t="shared" ref="DG8:DG38" si="15">DG7+DD8-DF8</f>
        <v>110</v>
      </c>
      <c r="DI8" s="7"/>
      <c r="DJ8" s="114"/>
      <c r="DK8" s="27"/>
      <c r="DL8" s="7"/>
      <c r="DM8" s="16"/>
      <c r="DN8" s="17">
        <f t="shared" ref="DN8:DN10" si="16">DN7+DK8-DM8</f>
        <v>411</v>
      </c>
      <c r="DP8" s="49"/>
      <c r="DQ8" s="229"/>
      <c r="DR8" s="261"/>
      <c r="DS8" s="49"/>
      <c r="DT8" s="52"/>
      <c r="DU8" s="17">
        <f t="shared" ref="DU8:DU10" si="17">DU7+DR8-DT8</f>
        <v>0</v>
      </c>
      <c r="DW8" s="49"/>
      <c r="DX8" s="229"/>
      <c r="DY8" s="261"/>
      <c r="DZ8" s="111"/>
      <c r="EA8" s="27"/>
      <c r="EB8" s="17">
        <f t="shared" ref="EB8:EB10" si="18">EB7+DY8-EA8</f>
        <v>0</v>
      </c>
      <c r="ED8" s="563"/>
      <c r="EE8" s="1287"/>
      <c r="EF8" s="1687"/>
      <c r="EG8" s="567"/>
      <c r="EH8" s="1688"/>
      <c r="EI8" s="1683">
        <f t="shared" ref="EI8:EI10" si="19">EI7+EF8-EH8</f>
        <v>456</v>
      </c>
      <c r="EK8" s="49"/>
      <c r="EL8" s="229"/>
      <c r="EM8" s="261"/>
      <c r="EN8" s="111"/>
      <c r="EO8" s="27"/>
      <c r="EP8" s="42">
        <f t="shared" ref="EP8:EP10" si="20">EP7+EM8-EO8</f>
        <v>0</v>
      </c>
      <c r="ER8" s="49"/>
      <c r="ES8" s="229"/>
      <c r="ET8" s="261"/>
      <c r="EU8" s="111"/>
      <c r="EV8" s="27"/>
      <c r="EW8" s="42">
        <f t="shared" ref="EW8:EW43" si="21">EW7+ET8-EV8</f>
        <v>0</v>
      </c>
      <c r="EY8" s="49"/>
      <c r="EZ8" s="229"/>
      <c r="FA8" s="261"/>
      <c r="FB8" s="111"/>
      <c r="FC8" s="27"/>
      <c r="FD8" s="17">
        <f t="shared" ref="FD8:FD10" si="22">FD7+FA8-FC8</f>
        <v>0</v>
      </c>
      <c r="FF8" s="111"/>
      <c r="FG8" s="259"/>
      <c r="FH8" s="41"/>
      <c r="FI8" s="49"/>
      <c r="FJ8" s="27"/>
      <c r="FK8" s="17">
        <f t="shared" ref="FK8:FK10" si="23">FK7+FH8-FJ8</f>
        <v>0</v>
      </c>
      <c r="FM8" s="7"/>
      <c r="FN8" s="2"/>
      <c r="FO8" s="15"/>
      <c r="FP8" s="49"/>
      <c r="FQ8" s="139"/>
      <c r="FR8" s="17">
        <f t="shared" ref="FR8:FR37" si="24">FR7+FO8-FQ8</f>
        <v>0</v>
      </c>
      <c r="FT8" s="111"/>
      <c r="FU8" s="24"/>
      <c r="FV8" s="23"/>
      <c r="FW8" s="49"/>
      <c r="FX8" s="139"/>
      <c r="FY8" s="42">
        <f t="shared" ref="FY8:FY37" si="25">FY7+FV8-FX8</f>
        <v>0</v>
      </c>
      <c r="GA8" s="7"/>
      <c r="GB8" s="2"/>
      <c r="GC8" s="1515"/>
      <c r="GD8" s="1516"/>
      <c r="GE8" s="16"/>
      <c r="GF8" s="17">
        <f t="shared" ref="GF8:GF43" si="26">GF7+GC8-GE8</f>
        <v>300</v>
      </c>
      <c r="GH8" s="111">
        <v>41698</v>
      </c>
      <c r="GI8" s="24" t="s">
        <v>2178</v>
      </c>
      <c r="GJ8" s="23">
        <v>13344.8</v>
      </c>
      <c r="GK8" s="111">
        <v>41701</v>
      </c>
      <c r="GL8" s="27">
        <v>13344</v>
      </c>
      <c r="GM8" s="42">
        <f t="shared" ref="GM8:GM43" si="27">GM7+GJ8-GL8</f>
        <v>10217.799999999999</v>
      </c>
      <c r="GO8" s="111"/>
      <c r="GP8" s="24"/>
      <c r="GQ8" s="23"/>
      <c r="GR8" s="111"/>
      <c r="GS8" s="27"/>
      <c r="GT8" s="42">
        <f t="shared" ref="GT8:GT43" si="28">GT7+GQ8-GS8</f>
        <v>0</v>
      </c>
      <c r="GV8" s="7"/>
      <c r="GW8" s="113"/>
      <c r="GX8" s="15"/>
      <c r="GY8" s="7"/>
      <c r="GZ8" s="16"/>
      <c r="HA8" s="17">
        <f t="shared" ref="HA8:HA43" si="29">HA7+GX8-GZ8</f>
        <v>0</v>
      </c>
      <c r="HC8" s="111"/>
      <c r="HD8" s="110"/>
      <c r="HE8" s="23"/>
      <c r="HF8" s="111"/>
      <c r="HG8" s="27"/>
      <c r="HH8" s="42">
        <f t="shared" ref="HH8:HH43" si="30">HH7+HE8-HG8</f>
        <v>0</v>
      </c>
      <c r="HJ8" s="7"/>
      <c r="HK8" s="114"/>
      <c r="HL8" s="15"/>
      <c r="HM8" s="7"/>
      <c r="HN8" s="16"/>
      <c r="HO8" s="17">
        <f t="shared" ref="HO8:HO43" si="31">HO7+HL8-HN8</f>
        <v>0</v>
      </c>
      <c r="HQ8" s="31"/>
      <c r="HR8" s="311"/>
      <c r="HS8" s="22"/>
      <c r="HT8" s="7"/>
      <c r="HU8" s="16"/>
      <c r="HV8" s="17">
        <f t="shared" ref="HV8:HV43" si="32">HV7+HS8-HU8</f>
        <v>2543</v>
      </c>
      <c r="HX8" s="7">
        <v>41696</v>
      </c>
      <c r="HY8" s="2" t="s">
        <v>2181</v>
      </c>
      <c r="HZ8" s="27">
        <v>4771</v>
      </c>
      <c r="IA8" s="7">
        <v>41699</v>
      </c>
      <c r="IB8" s="16">
        <v>4771.5</v>
      </c>
      <c r="IC8" s="17">
        <f t="shared" ref="IC8:IC43" si="33">IC7+HZ8-IB8</f>
        <v>7098.5</v>
      </c>
      <c r="IE8" s="7"/>
      <c r="IF8" s="2"/>
      <c r="IG8" s="15"/>
      <c r="IH8" s="7"/>
      <c r="II8" s="16"/>
      <c r="IJ8" s="17">
        <f t="shared" ref="IJ8:IJ43" si="34">IJ7+IG8-II8</f>
        <v>1470</v>
      </c>
      <c r="IL8" s="7"/>
      <c r="IM8" s="2"/>
      <c r="IN8" s="15"/>
      <c r="IO8" s="7"/>
      <c r="IP8" s="16"/>
      <c r="IQ8" s="17">
        <f t="shared" ref="IQ8:IQ43" si="35">IQ7+IN8-IP8</f>
        <v>5020</v>
      </c>
      <c r="IS8" s="7"/>
      <c r="IT8" s="2"/>
      <c r="IU8" s="15"/>
      <c r="IV8" s="31"/>
      <c r="IW8" s="16"/>
      <c r="IX8" s="17">
        <f t="shared" ref="IX8:IX43" si="36">IX7+IU8-IW8</f>
        <v>0</v>
      </c>
      <c r="IZ8" s="111"/>
      <c r="JA8" s="24"/>
      <c r="JB8" s="23"/>
      <c r="JC8" s="49"/>
      <c r="JD8" s="27"/>
      <c r="JE8" s="42">
        <f t="shared" ref="JE8:JE43" si="37">JE7+JB8-JD8</f>
        <v>0</v>
      </c>
      <c r="JG8" s="111"/>
      <c r="JH8" s="24"/>
      <c r="JI8" s="23"/>
      <c r="JJ8" s="49"/>
      <c r="JK8" s="27"/>
      <c r="JL8" s="42">
        <f t="shared" ref="JL8:JL43" si="38">JL7+JI8-JK8</f>
        <v>855.5</v>
      </c>
      <c r="JN8" s="7"/>
      <c r="JO8" s="35"/>
      <c r="JP8" s="15"/>
      <c r="JQ8" s="111"/>
      <c r="JR8" s="139"/>
      <c r="JS8" s="17">
        <f t="shared" ref="JS8:JS58" si="39">JS7+JP8-JR8</f>
        <v>0</v>
      </c>
      <c r="JU8" s="49"/>
      <c r="JV8" s="110"/>
      <c r="JW8" s="23"/>
      <c r="JX8" s="111"/>
      <c r="JY8" s="139"/>
      <c r="JZ8" s="42">
        <f t="shared" ref="JZ8:JZ58" si="40">JZ7+JW8-JY8</f>
        <v>0</v>
      </c>
      <c r="KB8" s="111"/>
      <c r="KC8" s="24"/>
      <c r="KD8" s="23"/>
      <c r="KE8" s="111"/>
      <c r="KF8" s="139"/>
      <c r="KG8" s="17">
        <f t="shared" ref="KG8:KG58" si="41">KG7+KD8-KF8</f>
        <v>0</v>
      </c>
      <c r="KI8" s="111"/>
      <c r="KJ8" s="24"/>
      <c r="KK8" s="23"/>
      <c r="KL8" s="567"/>
      <c r="KM8" s="139"/>
      <c r="KN8" s="42">
        <f t="shared" ref="KN8:KN58" si="42">KN7+KK8-KM8</f>
        <v>0</v>
      </c>
      <c r="KP8" s="111"/>
      <c r="KQ8" s="24"/>
      <c r="KR8" s="23"/>
      <c r="KS8" s="567"/>
      <c r="KT8" s="139"/>
      <c r="KU8" s="42">
        <f t="shared" ref="KU8:KU58" si="43">KU7+KR8-KT8</f>
        <v>4446</v>
      </c>
      <c r="KW8" s="49"/>
      <c r="KX8" s="110"/>
      <c r="KY8" s="1515"/>
      <c r="KZ8" s="803"/>
      <c r="LA8" s="27"/>
      <c r="LB8" s="17">
        <f t="shared" ref="LB8:LB58" si="44">LB7+KY8-LA8</f>
        <v>1100</v>
      </c>
      <c r="LD8" s="111"/>
      <c r="LE8" s="24"/>
      <c r="LF8" s="23"/>
      <c r="LG8" s="50"/>
      <c r="LH8" s="27"/>
      <c r="LI8" s="17">
        <f t="shared" ref="LI8:LI43" si="45">LI7+LF8-LH8</f>
        <v>383</v>
      </c>
      <c r="LK8" s="111"/>
      <c r="LL8" s="24"/>
      <c r="LM8" s="23"/>
      <c r="LN8" s="50"/>
      <c r="LO8" s="27"/>
      <c r="LP8" s="42">
        <f t="shared" ref="LP8:LP43" si="46">LP7+LM8-LO8</f>
        <v>0</v>
      </c>
      <c r="LR8" s="111"/>
      <c r="LS8" s="24"/>
      <c r="LT8" s="23"/>
      <c r="LU8" s="50"/>
      <c r="LV8" s="27"/>
      <c r="LW8" s="42">
        <f t="shared" ref="LW8:LW43" si="47">LW7+LT8-LV8</f>
        <v>0</v>
      </c>
      <c r="LY8" s="111"/>
      <c r="LZ8" s="229"/>
      <c r="MA8" s="23"/>
      <c r="MB8" s="50"/>
      <c r="MC8" s="27"/>
      <c r="MD8" s="17">
        <f t="shared" ref="MD8:MD43" si="48">MD7+MA8-MC8</f>
        <v>0</v>
      </c>
      <c r="MF8" s="111"/>
      <c r="MG8" s="229"/>
      <c r="MH8" s="23"/>
      <c r="MI8" s="50"/>
      <c r="MJ8" s="27"/>
      <c r="MK8" s="42">
        <f t="shared" ref="MK8:MK43" si="49">MK7+MH8-MJ8</f>
        <v>0</v>
      </c>
      <c r="MM8" s="111"/>
      <c r="MN8" s="229"/>
      <c r="MO8" s="23"/>
      <c r="MP8" s="50"/>
      <c r="MQ8" s="27"/>
      <c r="MR8" s="42">
        <f t="shared" ref="MR8:MR43" si="50">MR7+MO8-MQ8</f>
        <v>0</v>
      </c>
      <c r="MT8" s="111"/>
      <c r="MU8" s="24"/>
      <c r="MV8" s="23"/>
      <c r="MW8" s="50"/>
      <c r="MX8" s="27"/>
      <c r="MY8" s="42">
        <f t="shared" ref="MY8:MY43" si="51">MY7+MV8-MX8</f>
        <v>0</v>
      </c>
      <c r="NA8" s="111"/>
      <c r="NB8" s="24"/>
      <c r="NC8" s="23"/>
      <c r="ND8" s="50"/>
      <c r="NE8" s="27"/>
      <c r="NF8" s="17">
        <f t="shared" ref="NF8:NF43" si="52">NF7+NC8-NE8</f>
        <v>0</v>
      </c>
      <c r="NH8" s="111"/>
      <c r="NI8" s="24"/>
      <c r="NJ8" s="23"/>
      <c r="NK8" s="50"/>
      <c r="NL8" s="27"/>
      <c r="NM8" s="17">
        <f t="shared" ref="NM8:NM43" si="53">NM7+NJ8-NL8</f>
        <v>0</v>
      </c>
      <c r="NO8" s="7">
        <v>41607</v>
      </c>
      <c r="NP8" s="2" t="s">
        <v>2112</v>
      </c>
      <c r="NQ8" s="15">
        <v>1110</v>
      </c>
      <c r="NR8" s="50"/>
      <c r="NS8" s="27"/>
      <c r="NT8" s="17">
        <f t="shared" ref="NT8:NT43" si="54">NT7+NQ8-NS8</f>
        <v>2331</v>
      </c>
      <c r="NV8" s="307"/>
      <c r="NW8" s="24"/>
      <c r="NX8" s="23"/>
      <c r="NY8" s="616"/>
      <c r="NZ8" s="569"/>
      <c r="OA8" s="42">
        <f t="shared" ref="OA8:OA43" si="55">OA7+NX8-NZ8</f>
        <v>6364</v>
      </c>
      <c r="OC8" s="307"/>
      <c r="OD8" s="24"/>
      <c r="OE8" s="23"/>
      <c r="OF8" s="411"/>
      <c r="OG8" s="389"/>
      <c r="OH8" s="17">
        <f t="shared" ref="OH8:OH43" si="56">OH7+OE8-OG8</f>
        <v>0</v>
      </c>
      <c r="OJ8" s="307"/>
      <c r="OK8" s="24"/>
      <c r="OL8" s="23"/>
      <c r="OM8" s="411"/>
      <c r="ON8" s="389"/>
      <c r="OO8" s="42">
        <f t="shared" ref="OO8:OO43" si="57">OO7+OL8-ON8</f>
        <v>0</v>
      </c>
      <c r="OQ8" s="606">
        <v>39874</v>
      </c>
      <c r="OR8" s="138" t="s">
        <v>893</v>
      </c>
      <c r="OS8" s="3">
        <v>6653.5</v>
      </c>
      <c r="OT8" s="7"/>
      <c r="OU8" s="16"/>
      <c r="OV8" s="17">
        <f t="shared" ref="OV8:OV15" si="58">OV7+OS8-OU8</f>
        <v>17187.5</v>
      </c>
      <c r="OX8" s="7">
        <v>41696</v>
      </c>
      <c r="OY8" s="2" t="s">
        <v>2173</v>
      </c>
      <c r="OZ8" s="15">
        <v>1041.5</v>
      </c>
      <c r="PA8" s="111">
        <v>41710</v>
      </c>
      <c r="PB8" s="27">
        <v>1041.5</v>
      </c>
      <c r="PC8" s="42">
        <f t="shared" ref="PC8:PC43" si="59">PC7+OZ8-PB8</f>
        <v>0</v>
      </c>
      <c r="PE8" s="111"/>
      <c r="PF8" s="24"/>
      <c r="PG8" s="23"/>
      <c r="PH8" s="102"/>
      <c r="PI8" s="27"/>
      <c r="PJ8" s="42">
        <f t="shared" ref="PJ8:PJ43" si="60">PJ7+PG8-PI8</f>
        <v>0</v>
      </c>
      <c r="PL8" s="7"/>
      <c r="PM8" s="311"/>
      <c r="PN8" s="15"/>
      <c r="PO8" s="111"/>
      <c r="PP8" s="27"/>
      <c r="PQ8" s="42">
        <f t="shared" ref="PQ8:PQ43" si="61">PQ7+PN8-PP8</f>
        <v>0</v>
      </c>
      <c r="PS8" s="7"/>
      <c r="PT8" s="34"/>
      <c r="PU8" s="3"/>
      <c r="PV8" s="7"/>
      <c r="PW8" s="16"/>
      <c r="PX8" s="17">
        <f t="shared" ref="PX8:PX43" si="62">PX7+PU8-PW8</f>
        <v>0</v>
      </c>
      <c r="PZ8" s="7"/>
      <c r="QA8" s="1460"/>
      <c r="QB8" s="3"/>
      <c r="QC8" s="7"/>
      <c r="QD8" s="16"/>
      <c r="QE8" s="17">
        <f t="shared" ref="QE8:QE43" si="63">QE7+QB8-QD8</f>
        <v>0</v>
      </c>
      <c r="QG8" s="7"/>
      <c r="QH8" s="34"/>
      <c r="QI8" s="3"/>
      <c r="QJ8" s="7"/>
      <c r="QK8" s="16"/>
      <c r="QL8" s="17">
        <f t="shared" ref="QL8:QL43" si="64">QL7+QI8-QK8</f>
        <v>0</v>
      </c>
      <c r="QN8" s="111"/>
      <c r="QO8" s="34"/>
      <c r="QP8" s="41"/>
      <c r="QQ8" s="111"/>
      <c r="QR8" s="27"/>
      <c r="QS8" s="42">
        <f t="shared" ref="QS8:QS43" si="65">QS7+QP8-QR8</f>
        <v>0</v>
      </c>
      <c r="QU8" s="406">
        <v>41389</v>
      </c>
      <c r="QV8" s="311" t="s">
        <v>1500</v>
      </c>
      <c r="QW8" s="22">
        <v>1800</v>
      </c>
      <c r="QX8" s="7"/>
      <c r="QY8" s="16"/>
      <c r="QZ8" s="17">
        <f t="shared" ref="QZ8:QZ70" si="66">QZ7+QW8-QY8</f>
        <v>3160</v>
      </c>
      <c r="RB8" s="49"/>
      <c r="RC8" s="24"/>
      <c r="RD8" s="23"/>
      <c r="RE8" s="1689"/>
      <c r="RF8" s="27"/>
      <c r="RG8" s="42">
        <f t="shared" ref="RG8:RG70" si="67">RG7+RD8-RF8</f>
        <v>0</v>
      </c>
      <c r="RI8" s="49"/>
      <c r="RJ8" s="24"/>
      <c r="RK8" s="23"/>
      <c r="RL8" s="1689"/>
      <c r="RM8" s="27"/>
      <c r="RN8" s="42">
        <f t="shared" ref="RN8:RN70" si="68">RN7+RK8-RM8</f>
        <v>0</v>
      </c>
      <c r="RP8" s="111"/>
      <c r="RQ8" s="24"/>
      <c r="RR8" s="23"/>
      <c r="RS8" s="111"/>
      <c r="RT8" s="27"/>
      <c r="RU8" s="42">
        <f t="shared" ref="RU8:RU70" si="69">RU7+RR8-RT8</f>
        <v>0</v>
      </c>
      <c r="RW8" s="7"/>
      <c r="RX8" s="34"/>
      <c r="RY8" s="1517"/>
      <c r="RZ8" s="1516"/>
      <c r="SA8" s="16"/>
      <c r="SB8" s="17">
        <f t="shared" ref="SB8:SB70" si="70">SB7+RY8-SA8</f>
        <v>30</v>
      </c>
      <c r="SD8" s="7"/>
      <c r="SE8" s="2"/>
      <c r="SF8" s="15"/>
      <c r="SG8" s="61"/>
      <c r="SH8" s="67"/>
      <c r="SI8" s="101">
        <f t="shared" ref="SI8:SI43" si="71">SI7+SF8-SH8</f>
        <v>0</v>
      </c>
      <c r="SK8" s="7"/>
      <c r="SL8" s="2"/>
      <c r="SM8" s="15"/>
      <c r="SN8" s="883"/>
      <c r="SO8" s="571"/>
      <c r="SP8" s="101">
        <f t="shared" ref="SP8:SP43" si="72">SP7+SM8-SO8</f>
        <v>0</v>
      </c>
      <c r="SR8" s="111"/>
      <c r="SS8" s="24"/>
      <c r="ST8" s="23"/>
      <c r="SU8" s="563"/>
      <c r="SV8" s="569"/>
      <c r="SW8" s="101">
        <f t="shared" ref="SW8:SW43" si="73">SW7+ST8-SV8</f>
        <v>0</v>
      </c>
      <c r="SY8" s="427">
        <v>41552</v>
      </c>
      <c r="SZ8" s="2" t="s">
        <v>1773</v>
      </c>
      <c r="TA8" s="15">
        <v>2984.5</v>
      </c>
      <c r="TB8" s="883">
        <v>41706</v>
      </c>
      <c r="TC8" s="571">
        <v>2984.5</v>
      </c>
      <c r="TD8" s="101">
        <f t="shared" ref="TD8:TD43" si="74">TD7+TA8-TC8</f>
        <v>2980</v>
      </c>
      <c r="TF8" s="7"/>
      <c r="TG8" s="2"/>
      <c r="TH8" s="15"/>
      <c r="TI8" s="883"/>
      <c r="TJ8" s="571"/>
      <c r="TK8" s="101">
        <f t="shared" ref="TK8:TK43" si="75">TK7+TH8-TJ8</f>
        <v>0</v>
      </c>
      <c r="TM8" s="65"/>
      <c r="TN8" s="114"/>
      <c r="TO8" s="296"/>
      <c r="TP8" s="31"/>
      <c r="TQ8" s="76"/>
      <c r="TR8" s="101">
        <f t="shared" ref="TR8:TR43" si="76">TR7+TO8-TQ8</f>
        <v>0</v>
      </c>
      <c r="TT8" s="7">
        <v>41641</v>
      </c>
      <c r="TU8" s="2" t="s">
        <v>2144</v>
      </c>
      <c r="TV8" s="15">
        <v>541.5</v>
      </c>
      <c r="TW8" s="31"/>
      <c r="TX8" s="76"/>
      <c r="TY8" s="101">
        <f t="shared" ref="TY8:TY43" si="77">TY7+TV8-TX8</f>
        <v>1124.5</v>
      </c>
      <c r="UA8" s="7"/>
      <c r="UB8" s="2"/>
      <c r="UC8" s="15"/>
      <c r="UD8" s="61"/>
      <c r="UE8" s="67"/>
      <c r="UF8" s="101">
        <f t="shared" ref="UF8:UF43" si="78">UF7+UC8-UE8</f>
        <v>0</v>
      </c>
      <c r="UI8" s="34"/>
      <c r="UJ8" s="27"/>
      <c r="UK8" s="1856"/>
      <c r="UL8" s="1873"/>
      <c r="UM8" s="101">
        <f t="shared" ref="UM8:UM43" si="79">UM7+UJ8-UL8</f>
        <v>4075.5</v>
      </c>
      <c r="UO8" s="7"/>
      <c r="UP8" s="2"/>
      <c r="UQ8" s="15"/>
      <c r="UR8" s="31"/>
      <c r="US8" s="76"/>
      <c r="UT8" s="17">
        <f t="shared" ref="UT8:UT43" si="80">UT7+UQ8-US8</f>
        <v>200</v>
      </c>
      <c r="UV8" s="7"/>
      <c r="UW8" s="2"/>
      <c r="UX8" s="15"/>
      <c r="UY8" s="7"/>
      <c r="UZ8" s="16"/>
      <c r="VA8" s="17">
        <f t="shared" ref="VA8:VA43" si="81">VA7+UX8-UZ8</f>
        <v>1278</v>
      </c>
      <c r="VC8" s="111"/>
      <c r="VD8" s="24"/>
      <c r="VE8" s="23"/>
      <c r="VF8" s="111"/>
      <c r="VG8" s="27"/>
      <c r="VH8" s="42">
        <f t="shared" ref="VH8:VH43" si="82">VH7+VE8-VG8</f>
        <v>0</v>
      </c>
      <c r="VJ8" s="111"/>
      <c r="VK8" s="2"/>
      <c r="VL8" s="15"/>
      <c r="VM8" s="7"/>
      <c r="VN8" s="16"/>
      <c r="VO8" s="17">
        <f t="shared" ref="VO8:VO43" si="83">VO7+VL8-VN8</f>
        <v>0</v>
      </c>
      <c r="VQ8" s="111"/>
      <c r="VR8" s="24"/>
      <c r="VS8" s="23"/>
      <c r="VT8" s="111"/>
      <c r="VU8" s="27"/>
      <c r="VV8" s="42">
        <f t="shared" ref="VV8:VV43" si="84">VV7+VS8-VU8</f>
        <v>0</v>
      </c>
      <c r="VX8" s="618">
        <v>39882</v>
      </c>
      <c r="VY8" s="2" t="s">
        <v>894</v>
      </c>
      <c r="VZ8" s="15">
        <v>3082</v>
      </c>
      <c r="WA8" s="111">
        <v>39932</v>
      </c>
      <c r="WB8" s="27">
        <v>3082</v>
      </c>
      <c r="WC8" s="17">
        <f t="shared" ref="WC8:WC42" si="85">WC7+VZ8-WB8</f>
        <v>0</v>
      </c>
      <c r="WE8" s="305">
        <v>41698</v>
      </c>
      <c r="WF8" s="2" t="s">
        <v>2174</v>
      </c>
      <c r="WG8" s="15">
        <v>322</v>
      </c>
      <c r="WH8" s="305">
        <v>41699</v>
      </c>
      <c r="WI8" s="16">
        <v>322</v>
      </c>
      <c r="WJ8" s="17">
        <f t="shared" ref="WJ8:WJ43" si="86">WJ7+WG8-WI8</f>
        <v>112.5</v>
      </c>
      <c r="WL8" s="307"/>
      <c r="WM8" s="24"/>
      <c r="WN8" s="23"/>
      <c r="WO8" s="307"/>
      <c r="WP8" s="27"/>
      <c r="WQ8" s="42">
        <f t="shared" ref="WQ8:WQ43" si="87">WQ7+WN8-WP8</f>
        <v>7657</v>
      </c>
      <c r="WS8" s="307"/>
      <c r="WT8" s="24"/>
      <c r="WU8" s="23"/>
      <c r="WV8" s="307"/>
      <c r="WW8" s="27"/>
      <c r="WX8" s="42">
        <f t="shared" ref="WX8:WX43" si="88">WX7+WU8-WW8</f>
        <v>0</v>
      </c>
      <c r="WZ8" s="307"/>
      <c r="XA8" s="24"/>
      <c r="XB8" s="23"/>
      <c r="XC8" s="307"/>
      <c r="XD8" s="27"/>
      <c r="XE8" s="42">
        <f t="shared" ref="XE8:XE43" si="89">XE7+XB8-XD8</f>
        <v>0</v>
      </c>
      <c r="XG8" s="307"/>
      <c r="XH8" s="24"/>
      <c r="XI8" s="23"/>
      <c r="XJ8" s="307"/>
      <c r="XK8" s="27"/>
      <c r="XL8" s="42">
        <f t="shared" ref="XL8:XL43" si="90">XL7+XI8-XK8</f>
        <v>0</v>
      </c>
      <c r="XN8" s="425"/>
      <c r="XO8" s="69"/>
      <c r="XP8" s="27"/>
      <c r="XQ8" s="38"/>
      <c r="XR8" s="41"/>
      <c r="XS8" s="17">
        <f t="shared" ref="XS8:XS43" si="91">XS7+XP8-XR8</f>
        <v>0</v>
      </c>
      <c r="XU8" s="426"/>
      <c r="XV8" s="671"/>
      <c r="XW8" s="139"/>
      <c r="XX8" s="1874"/>
      <c r="XY8" s="1687"/>
      <c r="XZ8" s="42">
        <f t="shared" ref="XZ8:XZ43" si="92">XZ7+XW8-XY8</f>
        <v>0</v>
      </c>
      <c r="YB8" s="427"/>
      <c r="YC8" s="40"/>
      <c r="YD8" s="16"/>
      <c r="YE8" s="1"/>
      <c r="YF8" s="3"/>
      <c r="YG8" s="17">
        <f t="shared" ref="YG8:YG43" si="93">YG7+YD8-YF8</f>
        <v>1712</v>
      </c>
      <c r="YI8" s="7">
        <v>41669</v>
      </c>
      <c r="YJ8" s="2" t="s">
        <v>2145</v>
      </c>
      <c r="YK8" s="15">
        <v>2134</v>
      </c>
      <c r="YL8" s="49">
        <v>41703</v>
      </c>
      <c r="YM8" s="27">
        <v>2134</v>
      </c>
      <c r="YN8" s="17">
        <f t="shared" ref="YN8:YN43" si="94">YN7+YK8-YM8</f>
        <v>0</v>
      </c>
      <c r="YP8" s="111"/>
      <c r="YQ8" s="229"/>
      <c r="YR8" s="23"/>
      <c r="YS8" s="49"/>
      <c r="YT8" s="27"/>
      <c r="YU8" s="17">
        <f t="shared" ref="YU8:YU43" si="95">YU7+YR8-YT8</f>
        <v>0</v>
      </c>
      <c r="YW8" s="111"/>
      <c r="YX8" s="229"/>
      <c r="YY8" s="23"/>
      <c r="YZ8" s="49"/>
      <c r="ZA8" s="27"/>
      <c r="ZB8" s="42">
        <f t="shared" ref="ZB8:ZB43" si="96">ZB7+YY8-ZA8</f>
        <v>0</v>
      </c>
      <c r="ZD8" s="420"/>
      <c r="ZE8" s="24"/>
      <c r="ZF8" s="23"/>
      <c r="ZG8" s="111"/>
      <c r="ZH8" s="27"/>
      <c r="ZI8" s="42">
        <f t="shared" ref="ZI8:ZI43" si="97">ZI7+ZF8-ZH8</f>
        <v>0</v>
      </c>
      <c r="ZK8" s="111"/>
      <c r="ZL8" s="229"/>
      <c r="ZM8" s="23"/>
      <c r="ZN8" s="49"/>
      <c r="ZO8" s="27"/>
      <c r="ZP8" s="17">
        <f t="shared" ref="ZP8:ZP43" si="98">ZP7+ZM8-ZO8</f>
        <v>0</v>
      </c>
      <c r="ZR8" s="111"/>
      <c r="ZS8" s="229"/>
      <c r="ZT8" s="23"/>
      <c r="ZU8" s="49"/>
      <c r="ZV8" s="27"/>
      <c r="ZW8" s="42">
        <f t="shared" ref="ZW8:ZW43" si="99">ZW7+ZT8-ZV8</f>
        <v>3633</v>
      </c>
      <c r="ZY8" s="111"/>
      <c r="ZZ8" s="229"/>
      <c r="AAA8" s="23"/>
      <c r="AAB8" s="49"/>
      <c r="AAC8" s="27"/>
      <c r="AAD8" s="17">
        <f t="shared" ref="AAD8:AAD43" si="100">AAD7+AAA8-AAC8</f>
        <v>0</v>
      </c>
      <c r="AAF8" s="111"/>
      <c r="AAG8" s="229"/>
      <c r="AAH8" s="23"/>
      <c r="AAI8" s="49"/>
      <c r="AAJ8" s="27"/>
      <c r="AAK8" s="42">
        <f t="shared" ref="AAK8:AAK43" si="101">AAK7+AAH8-AAJ8</f>
        <v>0</v>
      </c>
      <c r="AAM8" s="49"/>
      <c r="AAN8" s="229"/>
      <c r="AAO8" s="23"/>
      <c r="AAP8" s="49"/>
      <c r="AAQ8" s="27"/>
      <c r="AAR8" s="42">
        <f t="shared" ref="AAR8:AAR43" si="102">AAR7+AAO8-AAQ8</f>
        <v>15899</v>
      </c>
      <c r="AAT8" s="49"/>
      <c r="AAU8" s="229"/>
      <c r="AAV8" s="23"/>
      <c r="AAW8" s="49"/>
      <c r="AAX8" s="27"/>
      <c r="AAY8" s="42">
        <f t="shared" ref="AAY8:AAY43" si="103">AAY7+AAV8-AAX8</f>
        <v>0</v>
      </c>
      <c r="ABA8" s="7"/>
      <c r="ABB8" s="114"/>
      <c r="ABC8" s="15"/>
      <c r="ABD8" s="111"/>
      <c r="ABE8" s="139"/>
      <c r="ABF8" s="17">
        <f t="shared" ref="ABF8:ABF66" si="104">ABF7+ABC8-ABE8</f>
        <v>0</v>
      </c>
      <c r="ABH8" s="111"/>
      <c r="ABI8" s="110"/>
      <c r="ABJ8" s="23"/>
      <c r="ABK8" s="111"/>
      <c r="ABL8" s="139"/>
      <c r="ABM8" s="42">
        <f t="shared" ref="ABM8:ABM66" si="105">ABM7+ABJ8-ABL8</f>
        <v>0</v>
      </c>
      <c r="ABO8" s="623">
        <v>39935</v>
      </c>
      <c r="ABP8" s="624" t="s">
        <v>895</v>
      </c>
      <c r="ABQ8" s="625">
        <v>3579</v>
      </c>
      <c r="ABR8" s="626">
        <v>39979</v>
      </c>
      <c r="ABS8" s="625"/>
      <c r="ABT8" s="42">
        <f t="shared" ref="ABT8:ABT43" si="106">ABT7+ABQ8-ABS8</f>
        <v>4899</v>
      </c>
      <c r="ABV8" s="7"/>
      <c r="ABW8" s="2"/>
      <c r="ABX8" s="1515"/>
      <c r="ABY8" s="1516"/>
      <c r="ABZ8" s="3"/>
      <c r="ACA8" s="17">
        <f t="shared" ref="ACA8:ACA43" si="107">ACA7+ABX8-ABZ8</f>
        <v>92.5</v>
      </c>
      <c r="ACC8" s="427"/>
      <c r="ACD8" s="2"/>
      <c r="ACE8" s="15"/>
      <c r="ACF8" s="7"/>
      <c r="ACG8" s="3"/>
      <c r="ACH8" s="17">
        <f t="shared" ref="ACH8:ACH43" si="108">ACH7+ACE8-ACG8</f>
        <v>0</v>
      </c>
      <c r="ACJ8" s="425"/>
      <c r="ACK8" s="24"/>
      <c r="ACL8" s="23"/>
      <c r="ACM8" s="111"/>
      <c r="ACN8" s="41"/>
      <c r="ACO8" s="42">
        <f t="shared" ref="ACO8:ACO43" si="109">ACO7+ACL8-ACN8</f>
        <v>0</v>
      </c>
      <c r="ACQ8" s="425"/>
      <c r="ACR8" s="24"/>
      <c r="ACS8" s="23"/>
      <c r="ACT8" s="49"/>
      <c r="ACU8" s="41"/>
      <c r="ACV8" s="42">
        <f t="shared" ref="ACV8:ACV43" si="110">ACV7+ACS8-ACU8</f>
        <v>0</v>
      </c>
      <c r="ACX8" s="305"/>
      <c r="ACY8" s="2"/>
      <c r="ACZ8" s="23"/>
      <c r="ADA8" s="31"/>
      <c r="ADB8" s="16"/>
      <c r="ADC8" s="17">
        <f t="shared" ref="ADC8:ADC27" si="111">ADC7+ACZ8-ADB8</f>
        <v>0</v>
      </c>
      <c r="ADE8" s="307"/>
      <c r="ADF8" s="110"/>
      <c r="ADG8" s="23"/>
      <c r="ADH8" s="111"/>
      <c r="ADI8" s="27"/>
      <c r="ADJ8" s="42">
        <f t="shared" ref="ADJ8:ADJ15" si="112">ADJ7+ADG8-ADI8</f>
        <v>1928</v>
      </c>
      <c r="ADL8" s="111"/>
      <c r="ADM8" s="34"/>
      <c r="ADN8" s="41"/>
      <c r="ADO8" s="111"/>
      <c r="ADP8" s="390"/>
      <c r="ADQ8" s="17">
        <f t="shared" ref="ADQ8:ADQ43" si="113">ADQ7+ADN8-ADP8</f>
        <v>0</v>
      </c>
      <c r="ADS8" s="111"/>
      <c r="ADT8" s="34"/>
      <c r="ADU8" s="41"/>
      <c r="ADV8" s="111"/>
      <c r="ADW8" s="390"/>
      <c r="ADX8" s="42">
        <f t="shared" ref="ADX8:ADX43" si="114">ADX7+ADU8-ADW8</f>
        <v>0</v>
      </c>
      <c r="ADZ8" s="111"/>
      <c r="AEA8" s="34"/>
      <c r="AEB8" s="41"/>
      <c r="AEC8" s="111"/>
      <c r="AED8" s="390"/>
      <c r="AEE8" s="17">
        <f t="shared" ref="AEE8:AEE43" si="115">AEE7+AEB8-AED8</f>
        <v>0</v>
      </c>
      <c r="AEG8" s="111"/>
      <c r="AEH8" s="34"/>
      <c r="AEI8" s="41"/>
      <c r="AEJ8" s="111"/>
      <c r="AEK8" s="390"/>
      <c r="AEL8" s="42">
        <f t="shared" ref="AEL8:AEL43" si="116">AEL7+AEI8-AEK8</f>
        <v>0</v>
      </c>
      <c r="AEN8" s="111"/>
      <c r="AEO8" s="34"/>
      <c r="AEP8" s="41"/>
      <c r="AEQ8" s="111"/>
      <c r="AER8" s="390"/>
      <c r="AES8" s="17">
        <f t="shared" ref="AES8:AES43" si="117">AES7+AEP8-AER8</f>
        <v>0</v>
      </c>
      <c r="AEU8" s="7"/>
      <c r="AEV8" s="2"/>
      <c r="AEW8" s="15"/>
      <c r="AEX8" s="50"/>
      <c r="AEY8" s="16"/>
      <c r="AEZ8" s="17">
        <f t="shared" ref="AEZ8:AEZ43" si="118">AEZ7+AEW8-AEY8</f>
        <v>0</v>
      </c>
      <c r="AFB8" s="49"/>
      <c r="AFC8" s="24"/>
      <c r="AFD8" s="23"/>
      <c r="AFE8" s="50"/>
      <c r="AFF8" s="27"/>
      <c r="AFG8" s="42">
        <f t="shared" ref="AFG8:AFG43" si="119">AFG7+AFD8-AFF8</f>
        <v>0</v>
      </c>
      <c r="AFI8" s="111"/>
      <c r="AFJ8" s="24"/>
      <c r="AFK8" s="23"/>
      <c r="AFL8" s="49"/>
      <c r="AFM8" s="27"/>
      <c r="AFN8" s="42">
        <f t="shared" ref="AFN8:AFN43" si="120">AFN7+AFK8-AFM8</f>
        <v>0</v>
      </c>
      <c r="AFP8" s="111"/>
      <c r="AFQ8" s="24"/>
      <c r="AFR8" s="23"/>
      <c r="AFS8" s="50"/>
      <c r="AFT8" s="27"/>
      <c r="AFU8" s="42">
        <f t="shared" ref="AFU8:AFU43" si="121">AFU7+AFR8-AFT8</f>
        <v>0</v>
      </c>
      <c r="AFW8" s="7"/>
      <c r="AFX8" s="2"/>
      <c r="AFY8" s="15"/>
      <c r="AFZ8" s="50"/>
      <c r="AGA8" s="16"/>
      <c r="AGB8" s="17">
        <f t="shared" ref="AGB8:AGB43" si="122">AGB7+AFY8-AGA8</f>
        <v>0</v>
      </c>
      <c r="AGD8" s="7">
        <v>41587</v>
      </c>
      <c r="AGE8" s="2" t="s">
        <v>2115</v>
      </c>
      <c r="AGF8" s="15">
        <v>2252</v>
      </c>
      <c r="AGG8" s="111"/>
      <c r="AGH8" s="27"/>
      <c r="AGI8" s="17">
        <f t="shared" ref="AGI8:AGI50" si="123">AGI7+AGF8-AGH8</f>
        <v>2252</v>
      </c>
      <c r="AGK8" s="305"/>
      <c r="AGL8" s="259"/>
      <c r="AGM8" s="27"/>
      <c r="AGN8" s="494"/>
      <c r="AGO8" s="46"/>
      <c r="AGP8" s="42">
        <f t="shared" ref="AGP8:AGP43" si="124">AGP7+AGM8-AGO8</f>
        <v>0</v>
      </c>
      <c r="AGR8" s="307"/>
      <c r="AGS8" s="259"/>
      <c r="AGT8" s="27"/>
      <c r="AGU8" s="494"/>
      <c r="AGV8" s="46"/>
      <c r="AGW8" s="42">
        <f t="shared" ref="AGW8:AGW43" si="125">AGW7+AGT8-AGV8</f>
        <v>0</v>
      </c>
      <c r="AGY8" s="307"/>
      <c r="AGZ8" s="259"/>
      <c r="AHA8" s="27"/>
      <c r="AHB8" s="494"/>
      <c r="AHC8" s="46"/>
      <c r="AHD8" s="42">
        <f t="shared" ref="AHD8:AHD43" si="126">AHD7+AHA8-AHC8</f>
        <v>0</v>
      </c>
      <c r="AHF8" s="111"/>
      <c r="AHG8" s="259"/>
      <c r="AHH8" s="1543"/>
      <c r="AHI8" s="803"/>
      <c r="AHJ8" s="27"/>
      <c r="AHK8" s="17">
        <f t="shared" ref="AHK8:AHK43" si="127">AHK7+AHH8-AHJ8</f>
        <v>30</v>
      </c>
      <c r="AHM8" s="31"/>
      <c r="AHN8" s="36"/>
      <c r="AHO8" s="16"/>
      <c r="AHP8" s="111"/>
      <c r="AHQ8" s="261"/>
      <c r="AHR8" s="17">
        <f t="shared" ref="AHR8:AHR43" si="128">AHR7+AHO8-AHQ8</f>
        <v>0</v>
      </c>
      <c r="AHT8" s="406">
        <v>41692</v>
      </c>
      <c r="AHU8" s="34" t="s">
        <v>2187</v>
      </c>
      <c r="AHV8" s="27">
        <v>22966</v>
      </c>
      <c r="AHW8" s="305"/>
      <c r="AHX8" s="16"/>
      <c r="AHY8" s="17">
        <f t="shared" ref="AHY8:AHY43" si="129">AHY7+AHV8-AHX8</f>
        <v>22966</v>
      </c>
      <c r="AIA8" s="7"/>
      <c r="AIB8" s="34"/>
      <c r="AIC8" s="3"/>
      <c r="AID8" s="111"/>
      <c r="AIE8" s="16"/>
      <c r="AIF8" s="17">
        <f t="shared" ref="AIF8:AIF43" si="130">AIF7+AIC8-AIE8</f>
        <v>0</v>
      </c>
      <c r="AIH8" s="111"/>
      <c r="AII8" s="34"/>
      <c r="AIJ8" s="27"/>
      <c r="AIK8" s="111"/>
      <c r="AIL8" s="27"/>
      <c r="AIM8" s="17">
        <f t="shared" ref="AIM8:AIM43" si="131">AIM7+AIJ8-AIL8</f>
        <v>160</v>
      </c>
      <c r="AIO8" s="7"/>
      <c r="AIP8" s="2"/>
      <c r="AIQ8" s="15"/>
      <c r="AIR8" s="111"/>
      <c r="AIS8" s="27"/>
      <c r="AIT8" s="17">
        <f t="shared" ref="AIT8:AIT43" si="132">AIT7+AIQ8-AIS8</f>
        <v>0</v>
      </c>
      <c r="AIV8" s="111"/>
      <c r="AIW8" s="24"/>
      <c r="AIX8" s="23"/>
      <c r="AIY8" s="111"/>
      <c r="AIZ8" s="27"/>
      <c r="AJA8" s="42">
        <f t="shared" ref="AJA8:AJA43" si="133">AJA7+AIX8-AIZ8</f>
        <v>0</v>
      </c>
      <c r="AJC8" s="111"/>
      <c r="AJD8" s="34"/>
      <c r="AJE8" s="27"/>
      <c r="AJF8" s="108"/>
      <c r="AJG8" s="27"/>
      <c r="AJH8" s="17">
        <f t="shared" ref="AJH8:AJH41" si="134">AJH7+AJE8-AJG8</f>
        <v>0</v>
      </c>
      <c r="AJJ8" s="111"/>
      <c r="AJK8" s="24"/>
      <c r="AJL8" s="82"/>
      <c r="AJM8" s="50"/>
      <c r="AJN8" s="27"/>
      <c r="AJO8" s="17">
        <f t="shared" ref="AJO8:AJO41" si="135">AJO7+AJL8-AJN8</f>
        <v>0</v>
      </c>
      <c r="AJQ8" s="795">
        <v>39885</v>
      </c>
      <c r="AJR8" s="1514" t="s">
        <v>896</v>
      </c>
      <c r="AJS8" s="23">
        <v>7013</v>
      </c>
      <c r="AJT8" s="49"/>
      <c r="AJU8" s="27"/>
      <c r="AJV8" s="17">
        <f t="shared" ref="AJV8:AJV43" si="136">AJV7+AJS8-AJU8</f>
        <v>7013</v>
      </c>
      <c r="AJX8" s="111"/>
      <c r="AJY8" s="24"/>
      <c r="AJZ8" s="23"/>
      <c r="AKA8" s="111"/>
      <c r="AKB8" s="27"/>
      <c r="AKC8" s="17">
        <f t="shared" ref="AKC8:AKC43" si="137">AKC7+AJZ8-AKB8</f>
        <v>0</v>
      </c>
      <c r="AKE8" s="111"/>
      <c r="AKF8" s="24"/>
      <c r="AKG8" s="23"/>
      <c r="AKH8" s="111"/>
      <c r="AKI8" s="27"/>
      <c r="AKJ8" s="17">
        <f t="shared" ref="AKJ8:AKJ43" si="138">AKJ7+AKG8-AKI8</f>
        <v>0</v>
      </c>
      <c r="AKL8" s="321"/>
      <c r="AKM8" s="1460"/>
      <c r="AKN8" s="27"/>
      <c r="AKO8" s="1294"/>
      <c r="AKP8" s="1543"/>
      <c r="AKQ8" s="17">
        <f t="shared" ref="AKQ8:AKQ43" si="139">AKQ7+AKN8-AKP8</f>
        <v>102</v>
      </c>
      <c r="AKS8" s="321"/>
      <c r="AKT8" s="1460"/>
      <c r="AKU8" s="27"/>
      <c r="AKV8" s="321"/>
      <c r="AKW8" s="27"/>
      <c r="AKX8" s="42">
        <f t="shared" ref="AKX8:AKX43" si="140">AKX7+AKU8-AKW8</f>
        <v>0</v>
      </c>
      <c r="AKZ8" s="111"/>
      <c r="ALA8" s="24"/>
      <c r="ALB8" s="23"/>
      <c r="ALC8" s="111"/>
      <c r="ALD8" s="27"/>
      <c r="ALE8" s="17">
        <f t="shared" ref="ALE8:ALE43" si="141">ALE7+ALB8-ALD8</f>
        <v>0</v>
      </c>
      <c r="ALG8" s="111"/>
      <c r="ALH8" s="24"/>
      <c r="ALI8" s="23"/>
      <c r="ALJ8" s="258"/>
      <c r="ALK8" s="66"/>
      <c r="ALL8" s="42">
        <f t="shared" ref="ALL8:ALL43" si="142">ALL7+ALI8-ALK8</f>
        <v>0</v>
      </c>
      <c r="ALN8" s="111">
        <v>41682</v>
      </c>
      <c r="ALO8" s="24" t="s">
        <v>2175</v>
      </c>
      <c r="ALP8" s="1694">
        <v>730.5</v>
      </c>
      <c r="ALQ8" s="563"/>
      <c r="ALR8" s="569"/>
      <c r="ALS8" s="42">
        <f t="shared" ref="ALS8:ALS43" si="143">ALS7+ALP8-ALR8</f>
        <v>1483.5</v>
      </c>
      <c r="ALU8" s="7"/>
      <c r="ALV8" s="2"/>
      <c r="ALW8" s="15"/>
      <c r="ALX8" s="7"/>
      <c r="ALY8" s="16"/>
      <c r="ALZ8" s="17">
        <f t="shared" ref="ALZ8:ALZ43" si="144">ALZ7+ALW8-ALY8</f>
        <v>0</v>
      </c>
      <c r="AMB8" s="7"/>
      <c r="AMC8" s="2"/>
      <c r="AMD8" s="15"/>
      <c r="AME8" s="7"/>
      <c r="AMF8" s="16"/>
      <c r="AMG8" s="17">
        <f t="shared" ref="AMG8:AMG43" si="145">AMG7+AMD8-AMF8</f>
        <v>0</v>
      </c>
      <c r="AMI8" s="7"/>
      <c r="AMJ8" s="2"/>
      <c r="AMK8" s="15"/>
      <c r="AML8" s="7"/>
      <c r="AMM8" s="16"/>
      <c r="AMN8" s="17">
        <f t="shared" ref="AMN8:AMN43" si="146">AMN7+AMK8-AMM8</f>
        <v>0</v>
      </c>
      <c r="AMP8" s="111"/>
      <c r="AMQ8" s="24"/>
      <c r="AMR8" s="23"/>
      <c r="AMS8" s="111"/>
      <c r="AMT8" s="27"/>
      <c r="AMU8" s="42">
        <f t="shared" ref="AMU8:AMU43" si="147">AMU7+AMR8-AMT8</f>
        <v>0</v>
      </c>
      <c r="AMW8" s="111"/>
      <c r="AMX8" s="24"/>
      <c r="AMY8" s="23"/>
      <c r="AMZ8" s="111"/>
      <c r="ANA8" s="27"/>
      <c r="ANB8" s="42">
        <f t="shared" ref="ANB8:ANB43" si="148">ANB7+AMY8-ANA8</f>
        <v>596</v>
      </c>
      <c r="AND8" s="7">
        <v>39679</v>
      </c>
      <c r="ANE8" s="2" t="s">
        <v>753</v>
      </c>
      <c r="ANF8" s="15">
        <v>24516</v>
      </c>
      <c r="ANG8" s="61">
        <v>39756</v>
      </c>
      <c r="ANH8" s="67">
        <v>2620</v>
      </c>
      <c r="ANI8" s="17">
        <f t="shared" ref="ANI8:ANI17" si="149">ANI7+ANF8-ANH8</f>
        <v>21896</v>
      </c>
      <c r="ANK8" s="7"/>
      <c r="ANL8" s="2"/>
      <c r="ANM8" s="15"/>
      <c r="ANN8" s="7"/>
      <c r="ANO8" s="76"/>
      <c r="ANP8" s="17">
        <f t="shared" ref="ANP8:ANP43" si="150">ANP7+ANM8-ANO8</f>
        <v>0</v>
      </c>
      <c r="ANR8" s="111"/>
      <c r="ANS8" s="24"/>
      <c r="ANT8" s="23"/>
      <c r="ANU8" s="64"/>
      <c r="ANV8" s="27"/>
      <c r="ANW8" s="17">
        <f t="shared" ref="ANW8:ANW16" si="151">ANW7+ANT8-ANV8</f>
        <v>0</v>
      </c>
      <c r="ANY8" s="111"/>
      <c r="ANZ8" s="24"/>
      <c r="AOA8" s="23"/>
      <c r="AOB8" s="64"/>
      <c r="AOC8" s="27"/>
      <c r="AOD8" s="42">
        <f t="shared" ref="AOD8:AOD16" si="152">AOD7+AOA8-AOC8</f>
        <v>0</v>
      </c>
      <c r="AOF8" s="7">
        <v>41522</v>
      </c>
      <c r="AOG8" s="113" t="s">
        <v>1774</v>
      </c>
      <c r="AOH8" s="15">
        <v>675</v>
      </c>
      <c r="AOI8" s="7"/>
      <c r="AOJ8" s="16"/>
      <c r="AOK8" s="17">
        <f t="shared" ref="AOK8:AOK70" si="153">AOK7+AOH8-AOJ8</f>
        <v>1582</v>
      </c>
      <c r="AOM8" s="7"/>
      <c r="AON8" s="113"/>
      <c r="AOO8" s="15"/>
      <c r="AOP8" s="7"/>
      <c r="AOQ8" s="16"/>
      <c r="AOR8" s="17">
        <f t="shared" ref="AOR8:AOR70" si="154">AOR7+AOO8-AOQ8</f>
        <v>4537.5</v>
      </c>
      <c r="AOT8" s="50"/>
      <c r="AOU8" s="110"/>
      <c r="AOV8" s="82"/>
      <c r="AOW8" s="50"/>
      <c r="AOX8" s="82"/>
      <c r="AOY8" s="42">
        <f t="shared" ref="AOY8:AOY43" si="155">AOY7+AOV8-AOX8</f>
        <v>0</v>
      </c>
      <c r="APA8" s="50"/>
      <c r="APB8" s="110"/>
      <c r="APC8" s="82"/>
      <c r="APD8" s="50"/>
      <c r="APE8" s="82"/>
      <c r="APF8" s="42">
        <f t="shared" ref="APF8:APF43" si="156">APF7+APC8-APE8</f>
        <v>0</v>
      </c>
      <c r="APH8" s="50"/>
      <c r="API8" s="110"/>
      <c r="APJ8" s="82"/>
      <c r="APK8" s="50"/>
      <c r="APL8" s="82"/>
      <c r="APM8" s="42">
        <f t="shared" ref="APM8:APM43" si="157">APM7+APJ8-APL8</f>
        <v>0</v>
      </c>
      <c r="APO8" s="7"/>
      <c r="APP8" s="34"/>
      <c r="APQ8" s="3"/>
      <c r="APR8" s="7"/>
      <c r="APS8" s="3"/>
      <c r="APT8" s="17">
        <f t="shared" ref="APT8:APT43" si="158">APT7+APQ8-APS8</f>
        <v>0</v>
      </c>
      <c r="APV8" s="425"/>
      <c r="APW8" s="24"/>
      <c r="APX8" s="23"/>
      <c r="APY8" s="425"/>
      <c r="APZ8" s="27"/>
      <c r="AQA8" s="17">
        <f t="shared" ref="AQA8:AQA70" si="159">AQA7+APX8-APZ8</f>
        <v>5626</v>
      </c>
      <c r="AQC8" s="427"/>
      <c r="AQE8" s="15"/>
      <c r="AQF8" s="305"/>
      <c r="AQG8" s="76"/>
      <c r="AQH8" s="17">
        <f t="shared" ref="AQH8:AQH43" si="160">AQH7+AQE8-AQG8</f>
        <v>0</v>
      </c>
      <c r="AQJ8" s="305"/>
      <c r="AQK8" s="2"/>
      <c r="AQL8" s="15"/>
      <c r="AQM8" s="721"/>
      <c r="AQN8" s="3"/>
      <c r="AQO8" s="17">
        <f t="shared" ref="AQO8:AQO43" si="161">AQO7+AQL8-AQN8</f>
        <v>2982</v>
      </c>
      <c r="AQQ8" s="7"/>
      <c r="AQR8" s="259"/>
      <c r="AQS8" s="3"/>
      <c r="AQT8" s="33"/>
      <c r="AQU8" s="3"/>
      <c r="AQV8" s="17">
        <f t="shared" ref="AQV8:AQV43" si="162">AQV7+AQS8-AQU8</f>
        <v>0</v>
      </c>
      <c r="AQX8" s="111"/>
      <c r="AQY8" s="1576"/>
      <c r="AQZ8" s="564"/>
      <c r="ARA8" s="1537">
        <v>41504</v>
      </c>
      <c r="ARB8" s="564">
        <v>4260</v>
      </c>
      <c r="ARC8" s="42">
        <f t="shared" ref="ARC8:ARC43" si="163">ARC7+AQZ8-ARB8</f>
        <v>-4260</v>
      </c>
      <c r="ARE8" s="31">
        <v>41428</v>
      </c>
      <c r="ARF8" s="311" t="s">
        <v>1775</v>
      </c>
      <c r="ARG8" s="22">
        <v>618.94000000000005</v>
      </c>
      <c r="ARH8" s="33"/>
      <c r="ARI8" s="3"/>
      <c r="ARJ8" s="17">
        <f t="shared" ref="ARJ8:ARJ43" si="164">ARJ7+ARG8-ARI8</f>
        <v>1375.94</v>
      </c>
      <c r="ARL8" s="111"/>
      <c r="ARM8" s="259"/>
      <c r="ARN8" s="41"/>
      <c r="ARO8" s="97"/>
      <c r="ARP8" s="41"/>
      <c r="ARQ8" s="42">
        <f t="shared" ref="ARQ8:ARQ43" si="165">ARQ7+ARN8-ARP8</f>
        <v>0</v>
      </c>
      <c r="ARS8" s="7"/>
      <c r="ART8" s="259"/>
      <c r="ARU8" s="3"/>
      <c r="ARV8" s="33"/>
      <c r="ARW8" s="3"/>
      <c r="ARX8" s="17">
        <f t="shared" ref="ARX8:ARX43" si="166">ARX7+ARU8-ARW8</f>
        <v>0</v>
      </c>
      <c r="ARZ8" s="111"/>
      <c r="ASA8" s="259"/>
      <c r="ASB8" s="41"/>
      <c r="ASC8" s="98"/>
      <c r="ASD8" s="41"/>
      <c r="ASE8" s="42">
        <f t="shared" ref="ASE8:ASE43" si="167">ASE7+ASB8-ASD8</f>
        <v>0</v>
      </c>
      <c r="ASG8" s="111"/>
      <c r="ASH8" s="259"/>
      <c r="ASI8" s="41"/>
      <c r="ASJ8" s="98"/>
      <c r="ASK8" s="41"/>
      <c r="ASL8" s="42">
        <f t="shared" ref="ASL8:ASL43" si="168">ASL7+ASI8-ASK8</f>
        <v>0</v>
      </c>
      <c r="ASN8" s="7"/>
      <c r="ASO8" s="259"/>
      <c r="ASP8" s="3"/>
      <c r="ASQ8" s="33"/>
      <c r="ASR8" s="3"/>
      <c r="ASS8" s="17">
        <f t="shared" ref="ASS8:ASS43" si="169">ASS7+ASP8-ASR8</f>
        <v>0</v>
      </c>
      <c r="ASU8" s="7"/>
      <c r="ASV8" s="2"/>
      <c r="ASW8" s="15"/>
      <c r="ASX8" s="7"/>
      <c r="ASY8" s="16"/>
      <c r="ASZ8" s="17">
        <f t="shared" ref="ASZ8:ASZ43" si="170">ASZ7+ASW8-ASY8</f>
        <v>0</v>
      </c>
      <c r="ATB8" s="305"/>
      <c r="ATC8" s="34"/>
      <c r="ATD8" s="291"/>
      <c r="ATE8" s="321"/>
      <c r="ATF8" s="27"/>
      <c r="ATG8" s="17">
        <f t="shared" ref="ATG8:ATG71" si="171">ATG7+ATD8-ATF8</f>
        <v>0</v>
      </c>
      <c r="ATI8" s="111"/>
      <c r="ATJ8" s="259"/>
      <c r="ATK8" s="1517"/>
      <c r="ATL8" s="1547"/>
      <c r="ATM8" s="27"/>
      <c r="ATN8" s="17">
        <f t="shared" ref="ATN8:ATN71" si="172">ATN7+ATK8-ATM8</f>
        <v>30</v>
      </c>
      <c r="ATP8" s="7"/>
      <c r="ATQ8" s="34"/>
      <c r="ATR8" s="3"/>
      <c r="ATS8" s="49"/>
      <c r="ATT8" s="27"/>
      <c r="ATU8" s="17">
        <f t="shared" ref="ATU8:ATU43" si="173">ATU7+ATR8-ATT8</f>
        <v>35640</v>
      </c>
      <c r="ATW8" s="111"/>
      <c r="ATX8" s="1460"/>
      <c r="ATY8" s="41"/>
      <c r="ATZ8" s="49"/>
      <c r="AUA8" s="27"/>
      <c r="AUB8" s="42">
        <f t="shared" ref="AUB8:AUB43" si="174">AUB7+ATY8-AUA8</f>
        <v>0</v>
      </c>
      <c r="AUD8" s="111"/>
      <c r="AUE8" s="1460"/>
      <c r="AUF8" s="41"/>
      <c r="AUG8" s="49"/>
      <c r="AUH8" s="27"/>
      <c r="AUI8" s="42">
        <f t="shared" ref="AUI8:AUI43" si="175">AUI7+AUF8-AUH8</f>
        <v>0</v>
      </c>
      <c r="AUK8" s="305">
        <v>41650</v>
      </c>
      <c r="AUL8" s="2" t="s">
        <v>2146</v>
      </c>
      <c r="AUM8" s="15">
        <v>4598</v>
      </c>
      <c r="AUN8" s="563"/>
      <c r="AUO8" s="27"/>
      <c r="AUP8" s="17">
        <f t="shared" ref="AUP8:AUP43" si="176">AUP7+AUM8-AUO8</f>
        <v>8898</v>
      </c>
      <c r="AUR8" s="7"/>
      <c r="AUS8" s="2"/>
      <c r="AUT8" s="15"/>
      <c r="AUU8" s="7"/>
      <c r="AUV8" s="16"/>
      <c r="AUW8" s="17">
        <f t="shared" ref="AUW8:AUW43" si="177">AUW7+AUT8-AUV8</f>
        <v>0</v>
      </c>
      <c r="AUY8" s="305"/>
      <c r="AUZ8" s="2"/>
      <c r="AVA8" s="1515"/>
      <c r="AVB8" s="1516"/>
      <c r="AVC8" s="16"/>
      <c r="AVD8" s="17">
        <f t="shared" ref="AVD8:AVD43" si="178">AVD7+AVA8-AVC8</f>
        <v>38.25</v>
      </c>
      <c r="AVF8" s="7"/>
      <c r="AVG8" s="2"/>
      <c r="AVH8" s="15"/>
      <c r="AVI8" s="7"/>
      <c r="AVJ8" s="16"/>
      <c r="AVK8" s="17">
        <f t="shared" ref="AVK8:AVK43" si="179">AVK7+AVH8-AVJ8</f>
        <v>0</v>
      </c>
      <c r="AVM8" s="7"/>
      <c r="AVN8" s="2"/>
      <c r="AVO8" s="15"/>
      <c r="AVP8" s="7"/>
      <c r="AVQ8" s="16"/>
      <c r="AVR8" s="17">
        <f t="shared" ref="AVR8:AVR43" si="180">AVR7+AVO8-AVQ8</f>
        <v>0</v>
      </c>
      <c r="AVT8" s="7"/>
      <c r="AVU8" s="2"/>
      <c r="AVV8" s="15"/>
      <c r="AVW8" s="7"/>
      <c r="AVX8" s="16"/>
      <c r="AVY8" s="17">
        <f t="shared" ref="AVY8:AVY43" si="181">AVY7+AVV8-AVX8</f>
        <v>0</v>
      </c>
      <c r="AWA8" s="111"/>
      <c r="AWB8" s="24"/>
      <c r="AWC8" s="23"/>
      <c r="AWD8" s="111"/>
      <c r="AWE8" s="27"/>
      <c r="AWF8" s="42">
        <f t="shared" ref="AWF8:AWF43" si="182">AWF7+AWC8-AWE8</f>
        <v>1970</v>
      </c>
      <c r="AWH8" s="111"/>
      <c r="AWI8" s="24"/>
      <c r="AWJ8" s="23"/>
      <c r="AWK8" s="111"/>
      <c r="AWL8" s="27"/>
      <c r="AWM8" s="42">
        <f t="shared" ref="AWM8:AWM43" si="183">AWM7+AWJ8-AWL8</f>
        <v>0</v>
      </c>
      <c r="AWO8" s="111"/>
      <c r="AWP8" s="24"/>
      <c r="AWQ8" s="23"/>
      <c r="AWR8" s="111"/>
      <c r="AWS8" s="27"/>
      <c r="AWT8" s="42">
        <f t="shared" ref="AWT8:AWT43" si="184">AWT7+AWQ8-AWS8</f>
        <v>0</v>
      </c>
      <c r="AWV8" s="7"/>
      <c r="AWW8" s="2"/>
      <c r="AWX8" s="15"/>
      <c r="AWY8" s="7"/>
      <c r="AWZ8" s="16"/>
      <c r="AXA8" s="17">
        <f t="shared" ref="AXA8:AXA43" si="185">AXA7+AWX8-AWZ8</f>
        <v>0</v>
      </c>
      <c r="AXC8" s="111"/>
      <c r="AXD8" s="24"/>
      <c r="AXE8" s="23"/>
      <c r="AXF8" s="111"/>
      <c r="AXG8" s="27"/>
      <c r="AXH8" s="42">
        <f t="shared" ref="AXH8:AXH43" si="186">AXH7+AXE8-AXG8</f>
        <v>0</v>
      </c>
      <c r="AXJ8" s="111">
        <v>41607</v>
      </c>
      <c r="AXK8" s="24" t="s">
        <v>2111</v>
      </c>
      <c r="AXL8" s="23">
        <v>803.5</v>
      </c>
      <c r="AXM8" s="111"/>
      <c r="AXN8" s="27"/>
      <c r="AXO8" s="42">
        <f t="shared" ref="AXO8:AXO43" si="187">AXO7+AXL8-AXN8</f>
        <v>1556</v>
      </c>
      <c r="AXQ8" s="111"/>
      <c r="AXR8" s="24"/>
      <c r="AXS8" s="23"/>
      <c r="AXT8" s="111"/>
      <c r="AXU8" s="27"/>
      <c r="AXV8" s="42">
        <f t="shared" ref="AXV8:AXV43" si="188">AXV7+AXS8-AXU8</f>
        <v>0</v>
      </c>
      <c r="AXX8" s="111"/>
      <c r="AXY8" s="34"/>
      <c r="AXZ8" s="41"/>
      <c r="AYA8" s="111"/>
      <c r="AYB8" s="41"/>
      <c r="AYC8" s="17">
        <f t="shared" ref="AYC8:AYC43" si="189">AYC7+AXZ8-AYB8</f>
        <v>10984.74</v>
      </c>
      <c r="AYE8" s="31">
        <v>41302</v>
      </c>
      <c r="AYF8" s="311" t="s">
        <v>940</v>
      </c>
      <c r="AYG8" s="22">
        <v>690.5</v>
      </c>
      <c r="AYH8" s="768"/>
      <c r="AYI8" s="525"/>
      <c r="AYJ8" s="78">
        <f t="shared" ref="AYJ8:AYJ62" si="190">AYJ7+AYG8-AYI8</f>
        <v>1119</v>
      </c>
      <c r="AYL8" s="7"/>
      <c r="AYM8" s="2"/>
      <c r="AYN8" s="15"/>
      <c r="AYO8" s="111"/>
      <c r="AYP8" s="27"/>
      <c r="AYQ8" s="17">
        <f t="shared" ref="AYQ8:AYQ62" si="191">AYQ7+AYN8-AYP8</f>
        <v>1119</v>
      </c>
      <c r="AYS8" s="7"/>
      <c r="AYT8" s="2"/>
      <c r="AYU8" s="15"/>
      <c r="AYV8" s="7"/>
      <c r="AYW8" s="16"/>
      <c r="AYX8" s="17">
        <f t="shared" ref="AYX8:AYX43" si="192">AYX7+AYU8-AYW8</f>
        <v>0</v>
      </c>
      <c r="AYZ8" s="111"/>
      <c r="AZA8" s="24"/>
      <c r="AZB8" s="23"/>
      <c r="AZC8" s="111"/>
      <c r="AZD8" s="27"/>
      <c r="AZE8" s="42">
        <f t="shared" ref="AZE8:AZE43" si="193">AZE7+AZB8-AZD8</f>
        <v>2249</v>
      </c>
      <c r="AZG8" s="111"/>
      <c r="AZH8" s="24"/>
      <c r="AZI8" s="23"/>
      <c r="AZJ8" s="111"/>
      <c r="AZK8" s="27"/>
      <c r="AZL8" s="42">
        <f t="shared" ref="AZL8:AZL43" si="194">AZL7+AZI8-AZK8</f>
        <v>0</v>
      </c>
      <c r="AZN8" s="111"/>
      <c r="AZO8" s="24"/>
      <c r="AZP8" s="23"/>
      <c r="AZQ8" s="111"/>
      <c r="AZR8" s="27"/>
      <c r="AZS8" s="42">
        <f t="shared" ref="AZS8:AZS43" si="195">AZS7+AZP8-AZR8</f>
        <v>0</v>
      </c>
      <c r="AZU8" s="632">
        <v>39766</v>
      </c>
      <c r="AZV8" s="2" t="s">
        <v>815</v>
      </c>
      <c r="AZW8" s="15">
        <v>1554.5</v>
      </c>
      <c r="AZX8" s="61"/>
      <c r="AZY8" s="27"/>
      <c r="AZZ8" s="17">
        <f t="shared" ref="AZZ8:AZZ38" si="196">AZZ7+AZW8-AZY8</f>
        <v>2016.5</v>
      </c>
      <c r="BAB8" s="111"/>
      <c r="BAC8" s="24"/>
      <c r="BAD8" s="1515"/>
      <c r="BAE8" s="1516"/>
      <c r="BAF8" s="27"/>
      <c r="BAG8" s="17">
        <f t="shared" ref="BAG8:BAG43" si="197">BAG7+BAD8-BAF8</f>
        <v>272</v>
      </c>
      <c r="BAI8" s="7"/>
      <c r="BAJ8" s="114"/>
      <c r="BAK8" s="15"/>
      <c r="BAL8" s="7"/>
      <c r="BAM8" s="76"/>
      <c r="BAN8" s="17">
        <f t="shared" ref="BAN8:BAN43" si="198">BAN7+BAK8-BAM8</f>
        <v>0</v>
      </c>
      <c r="BAP8" s="111"/>
      <c r="BAQ8" s="110"/>
      <c r="BAR8" s="23"/>
      <c r="BAS8" s="111"/>
      <c r="BAT8" s="139"/>
      <c r="BAU8" s="42">
        <f t="shared" ref="BAU8:BAU43" si="199">BAU7+BAR8-BAT8</f>
        <v>0</v>
      </c>
      <c r="BAW8" s="111"/>
      <c r="BAX8" s="110"/>
      <c r="BAY8" s="23"/>
      <c r="BAZ8" s="111"/>
      <c r="BBA8" s="139"/>
      <c r="BBB8" s="42">
        <f t="shared" ref="BBB8:BBB43" si="200">BBB7+BAY8-BBA8</f>
        <v>0</v>
      </c>
      <c r="BBD8" s="111"/>
      <c r="BBE8" s="110"/>
      <c r="BBF8" s="23"/>
      <c r="BBG8" s="111"/>
      <c r="BBH8" s="139"/>
      <c r="BBI8" s="42">
        <f t="shared" ref="BBI8:BBI43" si="201">BBI7+BBF8-BBH8</f>
        <v>0</v>
      </c>
      <c r="BBK8" s="7"/>
      <c r="BBL8" s="34"/>
      <c r="BBM8" s="564"/>
      <c r="BBN8" s="1537">
        <v>41380</v>
      </c>
      <c r="BBO8" s="564">
        <v>1000</v>
      </c>
      <c r="BBP8" s="17">
        <f t="shared" ref="BBP8:BBP43" si="202">BBP7+BBM8-BBO8</f>
        <v>-1000</v>
      </c>
      <c r="BBR8" s="633">
        <v>39671</v>
      </c>
      <c r="BBS8" s="2" t="s">
        <v>897</v>
      </c>
      <c r="BBT8" s="15">
        <v>404</v>
      </c>
      <c r="BBU8" s="640">
        <v>39675</v>
      </c>
      <c r="BBV8" s="641">
        <v>398.5</v>
      </c>
      <c r="BBW8" s="17">
        <f t="shared" ref="BBW8:BBW43" si="203">BBW7+BBT8-BBV8</f>
        <v>766.5</v>
      </c>
      <c r="BBY8" s="404"/>
      <c r="BBZ8" s="24"/>
      <c r="BCA8" s="23"/>
      <c r="BCB8" s="642"/>
      <c r="BCC8" s="27"/>
      <c r="BCD8" s="42">
        <f t="shared" ref="BCD8:BCD43" si="204">BCD7+BCA8-BCC8</f>
        <v>0</v>
      </c>
      <c r="BCF8" s="404"/>
      <c r="BCG8" s="24"/>
      <c r="BCH8" s="23"/>
      <c r="BCI8" s="358"/>
      <c r="BCJ8" s="27"/>
      <c r="BCK8" s="42">
        <f t="shared" ref="BCK8:BCK43" si="205">BCK7+BCH8-BCJ8</f>
        <v>0</v>
      </c>
      <c r="BCM8" s="358"/>
      <c r="BCN8" s="24"/>
      <c r="BCO8" s="23"/>
      <c r="BCP8" s="111"/>
      <c r="BCQ8" s="27"/>
      <c r="BCR8" s="17">
        <f t="shared" ref="BCR8:BCR39" si="206">BCR7+BCO8-BCQ8</f>
        <v>0</v>
      </c>
      <c r="BCT8" s="420"/>
      <c r="BCU8" s="24"/>
      <c r="BCV8" s="23"/>
      <c r="BCW8" s="425"/>
      <c r="BCX8" s="27"/>
      <c r="BCY8" s="17">
        <f t="shared" ref="BCY8:BCY39" si="207">BCY7+BCV8-BCX8</f>
        <v>0</v>
      </c>
      <c r="BDA8" s="307"/>
      <c r="BDB8" s="24"/>
      <c r="BDC8" s="23"/>
      <c r="BDD8" s="307"/>
      <c r="BDE8" s="27"/>
      <c r="BDF8" s="17">
        <f t="shared" ref="BDF8:BDF44" si="208">BDF7+BDC8-BDE8</f>
        <v>0</v>
      </c>
      <c r="BDH8" s="307"/>
      <c r="BDI8" s="24"/>
      <c r="BDJ8" s="23"/>
      <c r="BDK8" s="307"/>
      <c r="BDL8" s="27"/>
      <c r="BDM8" s="42">
        <f t="shared" ref="BDM8:BDM44" si="209">BDM7+BDJ8-BDL8</f>
        <v>0</v>
      </c>
      <c r="BDO8" s="307"/>
      <c r="BDP8" s="24"/>
      <c r="BDQ8" s="23"/>
      <c r="BDR8" s="307"/>
      <c r="BDS8" s="27"/>
      <c r="BDT8" s="17">
        <f t="shared" ref="BDT8:BDT44" si="210">BDT7+BDQ8-BDS8</f>
        <v>0</v>
      </c>
      <c r="BDV8" s="307"/>
      <c r="BDW8" s="311"/>
      <c r="BDX8" s="1515"/>
      <c r="BDY8" s="1546"/>
      <c r="BDZ8" s="27"/>
      <c r="BEA8" s="17">
        <f t="shared" ref="BEA8:BEA44" si="211">BEA7+BDX8-BDZ8</f>
        <v>157.5</v>
      </c>
      <c r="BEC8" s="307"/>
      <c r="BED8" s="24"/>
      <c r="BEE8" s="23"/>
      <c r="BEF8" s="307"/>
      <c r="BEG8" s="27"/>
      <c r="BEH8" s="17">
        <f t="shared" ref="BEH8:BEH44" si="212">BEH7+BEE8-BEG8</f>
        <v>0</v>
      </c>
      <c r="BEJ8" s="307"/>
      <c r="BEK8" s="24"/>
      <c r="BEL8" s="23"/>
      <c r="BEM8" s="307"/>
      <c r="BEN8" s="27"/>
      <c r="BEO8" s="42">
        <f t="shared" ref="BEO8:BEO44" si="213">BEO7+BEL8-BEN8</f>
        <v>0</v>
      </c>
      <c r="BEQ8" s="50"/>
      <c r="BER8" s="50"/>
      <c r="BES8" s="631"/>
      <c r="BET8" s="50"/>
      <c r="BEU8" s="139"/>
      <c r="BEV8" s="42">
        <f t="shared" ref="BEV8:BEV43" si="214">BEV7+BES8-BEU8</f>
        <v>4501</v>
      </c>
      <c r="BEX8" s="111"/>
      <c r="BEY8" s="575"/>
      <c r="BEZ8" s="1695"/>
      <c r="BFA8" s="1516"/>
      <c r="BFB8" s="27"/>
      <c r="BFC8" s="42">
        <f t="shared" ref="BFC8:BFC43" si="215">BFC7+BEZ8-BFB8</f>
        <v>1184.5</v>
      </c>
      <c r="BFE8" s="111"/>
      <c r="BFF8" s="575"/>
      <c r="BFG8" s="634"/>
      <c r="BFH8" s="111"/>
      <c r="BFI8" s="27"/>
      <c r="BFJ8" s="42">
        <f t="shared" ref="BFJ8:BFJ43" si="216">BFJ7+BFG8-BFI8</f>
        <v>0</v>
      </c>
      <c r="BFL8" s="111"/>
      <c r="BFM8" s="575"/>
      <c r="BFN8" s="634"/>
      <c r="BFO8" s="111"/>
      <c r="BFP8" s="27"/>
      <c r="BFQ8" s="42">
        <f t="shared" ref="BFQ8:BFQ43" si="217">BFQ7+BFN8-BFP8</f>
        <v>0</v>
      </c>
      <c r="BFS8" s="111">
        <v>41726</v>
      </c>
      <c r="BFT8" s="575" t="s">
        <v>2673</v>
      </c>
      <c r="BFU8" s="634">
        <v>1997.5</v>
      </c>
      <c r="BFV8" s="111"/>
      <c r="BFW8" s="27"/>
      <c r="BFX8" s="42">
        <f t="shared" ref="BFX8:BFX43" si="218">BFX7+BFU8-BFW8</f>
        <v>3985.5</v>
      </c>
      <c r="BFZ8" s="111"/>
      <c r="BGA8" s="575"/>
      <c r="BGB8" s="634"/>
      <c r="BGC8" s="567"/>
      <c r="BGD8" s="27"/>
      <c r="BGE8" s="42">
        <f t="shared" ref="BGE8:BGE43" si="219">BGE7+BGB8-BGD8</f>
        <v>0</v>
      </c>
      <c r="BGG8" s="2"/>
      <c r="BGH8" s="2"/>
      <c r="BGI8" s="15"/>
      <c r="BGJ8" s="7"/>
      <c r="BGK8" s="16"/>
      <c r="BGL8" s="17">
        <f t="shared" ref="BGL8:BGL43" si="220">BGL7+BGI8-BGK8</f>
        <v>0</v>
      </c>
      <c r="BGN8" s="7"/>
      <c r="BGO8" s="2"/>
      <c r="BGP8" s="1515"/>
      <c r="BGQ8" s="1547"/>
      <c r="BGR8" s="564"/>
      <c r="BGS8" s="17">
        <f t="shared" ref="BGS8:BGS43" si="221">BGS7+BGP8-BGR8</f>
        <v>7051.5</v>
      </c>
      <c r="BGU8" s="111"/>
      <c r="BGV8" s="24"/>
      <c r="BGW8" s="23"/>
      <c r="BGX8" s="111"/>
      <c r="BGY8" s="27"/>
      <c r="BGZ8" s="42">
        <f t="shared" ref="BGZ8:BGZ43" si="222">BGZ7+BGW8-BGY8</f>
        <v>0</v>
      </c>
      <c r="BHB8" s="111"/>
      <c r="BHC8" s="575"/>
      <c r="BHD8" s="634"/>
      <c r="BHE8" s="111"/>
      <c r="BHF8" s="27"/>
      <c r="BHG8" s="42">
        <f t="shared" ref="BHG8:BHG43" si="223">BHG7+BHD8-BHF8</f>
        <v>0</v>
      </c>
    </row>
    <row r="9" spans="1:1568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1"/>
      <c r="I9" s="24"/>
      <c r="J9" s="23"/>
      <c r="K9" s="50"/>
      <c r="L9" s="27"/>
      <c r="M9" s="42">
        <f t="shared" si="1"/>
        <v>3530</v>
      </c>
      <c r="O9" s="111"/>
      <c r="P9" s="24"/>
      <c r="Q9" s="23"/>
      <c r="R9" s="49"/>
      <c r="S9" s="27"/>
      <c r="T9" s="42">
        <f t="shared" si="2"/>
        <v>0</v>
      </c>
      <c r="V9" s="111"/>
      <c r="W9" s="24"/>
      <c r="X9" s="23"/>
      <c r="Y9" s="49"/>
      <c r="Z9" s="27"/>
      <c r="AA9" s="42">
        <f t="shared" si="3"/>
        <v>0</v>
      </c>
      <c r="AC9" s="111"/>
      <c r="AD9" s="24"/>
      <c r="AE9" s="23"/>
      <c r="AF9" s="50"/>
      <c r="AG9" s="52"/>
      <c r="AH9" s="42">
        <f t="shared" si="4"/>
        <v>0</v>
      </c>
      <c r="AJ9" s="111"/>
      <c r="AK9" s="24"/>
      <c r="AL9" s="23"/>
      <c r="AM9" s="50"/>
      <c r="AN9" s="52"/>
      <c r="AO9" s="42">
        <f t="shared" si="5"/>
        <v>0</v>
      </c>
      <c r="AQ9" s="111"/>
      <c r="AR9" s="24"/>
      <c r="AS9" s="23"/>
      <c r="AT9" s="50"/>
      <c r="AU9" s="52"/>
      <c r="AV9" s="42">
        <f t="shared" si="6"/>
        <v>6543.5</v>
      </c>
      <c r="AY9" s="2"/>
      <c r="AZ9" s="15"/>
      <c r="BA9" s="616"/>
      <c r="BB9" s="27"/>
      <c r="BC9" s="17">
        <f t="shared" si="7"/>
        <v>376</v>
      </c>
      <c r="BE9" s="31"/>
      <c r="BF9" s="2"/>
      <c r="BG9" s="15"/>
      <c r="BH9" s="7"/>
      <c r="BI9" s="16"/>
      <c r="BJ9" s="17">
        <f t="shared" si="8"/>
        <v>1341.7</v>
      </c>
      <c r="BL9" s="31">
        <v>41677</v>
      </c>
      <c r="BM9" s="2" t="s">
        <v>2176</v>
      </c>
      <c r="BN9" s="15">
        <v>5197</v>
      </c>
      <c r="BO9" s="7"/>
      <c r="BP9" s="16"/>
      <c r="BQ9" s="17">
        <f t="shared" si="9"/>
        <v>11804</v>
      </c>
      <c r="BS9" s="602">
        <v>39848</v>
      </c>
      <c r="BT9" s="2" t="s">
        <v>898</v>
      </c>
      <c r="BU9" s="23">
        <v>2683</v>
      </c>
      <c r="BV9" s="7">
        <v>39861</v>
      </c>
      <c r="BW9" s="16">
        <v>2683</v>
      </c>
      <c r="BX9" s="17">
        <f t="shared" si="10"/>
        <v>9905.6</v>
      </c>
      <c r="BZ9" s="427">
        <v>39733</v>
      </c>
      <c r="CA9" s="2" t="s">
        <v>802</v>
      </c>
      <c r="CB9" s="23">
        <v>6961.44</v>
      </c>
      <c r="CC9" s="7"/>
      <c r="CD9" s="16"/>
      <c r="CE9" s="17">
        <f t="shared" si="11"/>
        <v>10609.439999999999</v>
      </c>
      <c r="CG9" s="111"/>
      <c r="CH9" s="24"/>
      <c r="CI9" s="23"/>
      <c r="CJ9" s="111"/>
      <c r="CK9" s="27"/>
      <c r="CL9" s="17">
        <f t="shared" si="12"/>
        <v>0</v>
      </c>
      <c r="CN9" s="425"/>
      <c r="CO9" s="110"/>
      <c r="CP9" s="23"/>
      <c r="CQ9" s="50"/>
      <c r="CR9" s="27"/>
      <c r="CS9" s="17">
        <f t="shared" si="13"/>
        <v>1668.06</v>
      </c>
      <c r="CU9" s="639">
        <v>41475</v>
      </c>
      <c r="CV9" s="1304" t="s">
        <v>1597</v>
      </c>
      <c r="CW9" s="23">
        <v>14229</v>
      </c>
      <c r="CX9" s="2017">
        <v>41475</v>
      </c>
      <c r="CY9" s="565">
        <v>14229</v>
      </c>
      <c r="CZ9" s="17">
        <f t="shared" si="14"/>
        <v>-5428</v>
      </c>
      <c r="DB9" s="111">
        <v>41685</v>
      </c>
      <c r="DC9" s="24" t="s">
        <v>2177</v>
      </c>
      <c r="DD9" s="23">
        <v>20176</v>
      </c>
      <c r="DE9" s="616"/>
      <c r="DF9" s="27"/>
      <c r="DG9" s="17">
        <f t="shared" si="15"/>
        <v>20286</v>
      </c>
      <c r="DI9" s="111"/>
      <c r="DJ9" s="24"/>
      <c r="DK9" s="41"/>
      <c r="DL9" s="50"/>
      <c r="DM9" s="41"/>
      <c r="DN9" s="17">
        <f t="shared" si="16"/>
        <v>411</v>
      </c>
      <c r="DP9" s="49"/>
      <c r="DQ9" s="229"/>
      <c r="DR9" s="261"/>
      <c r="DS9" s="49"/>
      <c r="DT9" s="27"/>
      <c r="DU9" s="17">
        <f t="shared" si="17"/>
        <v>0</v>
      </c>
      <c r="DW9" s="49"/>
      <c r="DX9" s="229"/>
      <c r="DY9" s="261"/>
      <c r="DZ9" s="111"/>
      <c r="EA9" s="27"/>
      <c r="EB9" s="17">
        <f t="shared" si="18"/>
        <v>0</v>
      </c>
      <c r="ED9" s="563"/>
      <c r="EE9" s="1287"/>
      <c r="EF9" s="1687"/>
      <c r="EG9" s="567"/>
      <c r="EH9" s="1688"/>
      <c r="EI9" s="1683">
        <f t="shared" si="19"/>
        <v>456</v>
      </c>
      <c r="EK9" s="49"/>
      <c r="EL9" s="229"/>
      <c r="EM9" s="261"/>
      <c r="EN9" s="111"/>
      <c r="EO9" s="27"/>
      <c r="EP9" s="42">
        <f t="shared" si="20"/>
        <v>0</v>
      </c>
      <c r="ER9" s="49"/>
      <c r="ES9" s="229"/>
      <c r="ET9" s="261"/>
      <c r="EU9" s="111"/>
      <c r="EV9" s="27"/>
      <c r="EW9" s="42">
        <f t="shared" si="21"/>
        <v>0</v>
      </c>
      <c r="EY9" s="49"/>
      <c r="EZ9" s="229"/>
      <c r="FA9" s="261"/>
      <c r="FB9" s="111"/>
      <c r="FC9" s="27"/>
      <c r="FD9" s="17">
        <f t="shared" si="22"/>
        <v>0</v>
      </c>
      <c r="FF9" s="111"/>
      <c r="FG9" s="259"/>
      <c r="FH9" s="41"/>
      <c r="FI9" s="111"/>
      <c r="FJ9" s="27"/>
      <c r="FK9" s="17">
        <f t="shared" si="23"/>
        <v>0</v>
      </c>
      <c r="FM9" s="7"/>
      <c r="FN9" s="2"/>
      <c r="FO9" s="15"/>
      <c r="FP9" s="65"/>
      <c r="FQ9" s="296"/>
      <c r="FR9" s="17">
        <f t="shared" si="24"/>
        <v>0</v>
      </c>
      <c r="FT9" s="111"/>
      <c r="FU9" s="24"/>
      <c r="FV9" s="23"/>
      <c r="FW9" s="50"/>
      <c r="FX9" s="82"/>
      <c r="FY9" s="42">
        <f t="shared" si="25"/>
        <v>0</v>
      </c>
      <c r="GA9" s="7">
        <v>41691</v>
      </c>
      <c r="GB9" s="2" t="s">
        <v>2180</v>
      </c>
      <c r="GC9" s="15">
        <v>3554</v>
      </c>
      <c r="GD9" s="7">
        <v>41719</v>
      </c>
      <c r="GE9" s="16">
        <v>3554</v>
      </c>
      <c r="GF9" s="17">
        <f t="shared" si="26"/>
        <v>300</v>
      </c>
      <c r="GH9" s="111"/>
      <c r="GI9" s="24"/>
      <c r="GJ9" s="23"/>
      <c r="GK9" s="111"/>
      <c r="GL9" s="27"/>
      <c r="GM9" s="42">
        <f t="shared" si="27"/>
        <v>10217.799999999999</v>
      </c>
      <c r="GO9" s="111"/>
      <c r="GP9" s="24"/>
      <c r="GQ9" s="23"/>
      <c r="GR9" s="111"/>
      <c r="GS9" s="27"/>
      <c r="GT9" s="42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111"/>
      <c r="HD9" s="24"/>
      <c r="HE9" s="23"/>
      <c r="HF9" s="111"/>
      <c r="HG9" s="27"/>
      <c r="HH9" s="42">
        <f t="shared" si="30"/>
        <v>0</v>
      </c>
      <c r="HJ9" s="7"/>
      <c r="HK9" s="2"/>
      <c r="HL9" s="15"/>
      <c r="HM9" s="7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2543</v>
      </c>
      <c r="HX9" s="7">
        <v>41696</v>
      </c>
      <c r="HY9" s="2" t="s">
        <v>2185</v>
      </c>
      <c r="HZ9" s="15">
        <v>1274</v>
      </c>
      <c r="IA9" s="111">
        <v>41699</v>
      </c>
      <c r="IB9" s="16">
        <v>1274</v>
      </c>
      <c r="IC9" s="17">
        <f t="shared" si="33"/>
        <v>7098.5</v>
      </c>
      <c r="IE9" s="7"/>
      <c r="IF9" s="2"/>
      <c r="IG9" s="15"/>
      <c r="IH9" s="7"/>
      <c r="II9" s="16"/>
      <c r="IJ9" s="17">
        <f t="shared" si="34"/>
        <v>1470</v>
      </c>
      <c r="IL9" s="7"/>
      <c r="IM9" s="2"/>
      <c r="IN9" s="15"/>
      <c r="IO9" s="7"/>
      <c r="IP9" s="16"/>
      <c r="IQ9" s="17">
        <f t="shared" si="35"/>
        <v>5020</v>
      </c>
      <c r="IS9" s="7"/>
      <c r="IT9" s="2"/>
      <c r="IU9" s="15"/>
      <c r="IV9" s="7"/>
      <c r="IW9" s="16"/>
      <c r="IX9" s="17">
        <f t="shared" si="36"/>
        <v>0</v>
      </c>
      <c r="IZ9" s="111"/>
      <c r="JA9" s="24"/>
      <c r="JB9" s="23"/>
      <c r="JC9" s="111"/>
      <c r="JD9" s="27"/>
      <c r="JE9" s="42">
        <f t="shared" si="37"/>
        <v>0</v>
      </c>
      <c r="JG9" s="111"/>
      <c r="JH9" s="24"/>
      <c r="JI9" s="23"/>
      <c r="JJ9" s="111"/>
      <c r="JK9" s="27"/>
      <c r="JL9" s="42">
        <f t="shared" si="38"/>
        <v>855.5</v>
      </c>
      <c r="JN9" s="111"/>
      <c r="JO9" s="63"/>
      <c r="JP9" s="23"/>
      <c r="JQ9" s="111"/>
      <c r="JR9" s="139"/>
      <c r="JS9" s="17">
        <f t="shared" si="39"/>
        <v>0</v>
      </c>
      <c r="JU9" s="111"/>
      <c r="JV9" s="110"/>
      <c r="JW9" s="23"/>
      <c r="JX9" s="111"/>
      <c r="JY9" s="139"/>
      <c r="JZ9" s="42">
        <f t="shared" si="40"/>
        <v>0</v>
      </c>
      <c r="KB9" s="111"/>
      <c r="KC9" s="24"/>
      <c r="KD9" s="23"/>
      <c r="KE9" s="111"/>
      <c r="KF9" s="139"/>
      <c r="KG9" s="17">
        <f t="shared" si="41"/>
        <v>0</v>
      </c>
      <c r="KI9" s="111"/>
      <c r="KJ9" s="24"/>
      <c r="KK9" s="23"/>
      <c r="KL9" s="567"/>
      <c r="KM9" s="139"/>
      <c r="KN9" s="42">
        <f t="shared" si="42"/>
        <v>0</v>
      </c>
      <c r="KP9" s="111"/>
      <c r="KQ9" s="24"/>
      <c r="KR9" s="23"/>
      <c r="KS9" s="567"/>
      <c r="KT9" s="139"/>
      <c r="KU9" s="42">
        <f t="shared" si="43"/>
        <v>4446</v>
      </c>
      <c r="KW9" s="49">
        <v>41496</v>
      </c>
      <c r="KX9" s="110" t="s">
        <v>1777</v>
      </c>
      <c r="KY9" s="23">
        <v>15993.6</v>
      </c>
      <c r="KZ9" s="111"/>
      <c r="LA9" s="139"/>
      <c r="LB9" s="17">
        <f t="shared" si="44"/>
        <v>17093.599999999999</v>
      </c>
      <c r="LD9" s="111"/>
      <c r="LE9" s="24"/>
      <c r="LF9" s="23"/>
      <c r="LG9" s="50"/>
      <c r="LH9" s="27"/>
      <c r="LI9" s="17">
        <f t="shared" si="45"/>
        <v>383</v>
      </c>
      <c r="LK9" s="111"/>
      <c r="LL9" s="24"/>
      <c r="LM9" s="23"/>
      <c r="LN9" s="50"/>
      <c r="LO9" s="27"/>
      <c r="LP9" s="42">
        <f t="shared" si="46"/>
        <v>0</v>
      </c>
      <c r="LR9" s="111"/>
      <c r="LS9" s="24"/>
      <c r="LT9" s="23"/>
      <c r="LU9" s="50"/>
      <c r="LV9" s="27"/>
      <c r="LW9" s="42">
        <f t="shared" si="47"/>
        <v>0</v>
      </c>
      <c r="LY9" s="111"/>
      <c r="LZ9" s="114"/>
      <c r="MA9" s="15"/>
      <c r="MB9" s="7"/>
      <c r="MC9" s="16"/>
      <c r="MD9" s="17">
        <f t="shared" si="48"/>
        <v>0</v>
      </c>
      <c r="MF9" s="111"/>
      <c r="MG9" s="24"/>
      <c r="MH9" s="23"/>
      <c r="MI9" s="50"/>
      <c r="MJ9" s="27"/>
      <c r="MK9" s="42">
        <f t="shared" si="49"/>
        <v>0</v>
      </c>
      <c r="MM9" s="111"/>
      <c r="MN9" s="24"/>
      <c r="MO9" s="23"/>
      <c r="MP9" s="50"/>
      <c r="MQ9" s="27"/>
      <c r="MR9" s="42">
        <f t="shared" si="50"/>
        <v>0</v>
      </c>
      <c r="MT9" s="111"/>
      <c r="MU9" s="24"/>
      <c r="MV9" s="23"/>
      <c r="MW9" s="50"/>
      <c r="MX9" s="27"/>
      <c r="MY9" s="42">
        <f t="shared" si="51"/>
        <v>0</v>
      </c>
      <c r="MZ9" s="32"/>
      <c r="NA9" s="111"/>
      <c r="NB9" s="24"/>
      <c r="NC9" s="23"/>
      <c r="ND9" s="50"/>
      <c r="NE9" s="27"/>
      <c r="NF9" s="17">
        <f t="shared" si="52"/>
        <v>0</v>
      </c>
      <c r="NG9" s="32"/>
      <c r="NH9" s="111"/>
      <c r="NI9" s="24"/>
      <c r="NJ9" s="23"/>
      <c r="NK9" s="50"/>
      <c r="NL9" s="27"/>
      <c r="NM9" s="17">
        <f t="shared" si="53"/>
        <v>0</v>
      </c>
      <c r="NO9" s="7">
        <v>41631</v>
      </c>
      <c r="NP9" s="34" t="s">
        <v>2132</v>
      </c>
      <c r="NQ9" s="27">
        <v>1117.5</v>
      </c>
      <c r="NR9" s="50"/>
      <c r="NS9" s="27"/>
      <c r="NT9" s="17">
        <f t="shared" si="54"/>
        <v>3448.5</v>
      </c>
      <c r="NV9" s="307"/>
      <c r="NW9" s="24"/>
      <c r="NX9" s="23"/>
      <c r="NY9" s="616"/>
      <c r="NZ9" s="1688"/>
      <c r="OA9" s="42">
        <f t="shared" si="55"/>
        <v>6364</v>
      </c>
      <c r="OC9" s="307"/>
      <c r="OD9" s="24"/>
      <c r="OE9" s="23"/>
      <c r="OF9" s="321"/>
      <c r="OG9" s="27"/>
      <c r="OH9" s="17">
        <f t="shared" si="56"/>
        <v>0</v>
      </c>
      <c r="OJ9" s="307"/>
      <c r="OK9" s="24"/>
      <c r="OL9" s="23"/>
      <c r="OM9" s="321"/>
      <c r="ON9" s="27"/>
      <c r="OO9" s="42">
        <f t="shared" si="57"/>
        <v>0</v>
      </c>
      <c r="OQ9" s="606">
        <v>39890</v>
      </c>
      <c r="OR9" s="138" t="s">
        <v>900</v>
      </c>
      <c r="OS9" s="3">
        <v>1045</v>
      </c>
      <c r="OT9" s="111"/>
      <c r="OU9" s="16"/>
      <c r="OV9" s="17">
        <f t="shared" si="58"/>
        <v>18232.5</v>
      </c>
      <c r="OX9" s="7"/>
      <c r="OY9" s="2"/>
      <c r="OZ9" s="15"/>
      <c r="PA9" s="50"/>
      <c r="PB9" s="27"/>
      <c r="PC9" s="42">
        <f t="shared" si="59"/>
        <v>0</v>
      </c>
      <c r="PE9" s="111"/>
      <c r="PF9" s="24"/>
      <c r="PG9" s="23"/>
      <c r="PH9" s="50"/>
      <c r="PI9" s="27"/>
      <c r="PJ9" s="42">
        <f t="shared" si="60"/>
        <v>0</v>
      </c>
      <c r="PL9" s="7"/>
      <c r="PM9" s="2"/>
      <c r="PN9" s="15"/>
      <c r="PO9" s="50"/>
      <c r="PP9" s="27"/>
      <c r="PQ9" s="42">
        <f t="shared" si="61"/>
        <v>0</v>
      </c>
      <c r="PS9" s="7"/>
      <c r="PT9" s="34"/>
      <c r="PU9" s="3"/>
      <c r="PV9" s="111"/>
      <c r="PW9" s="16"/>
      <c r="PX9" s="17">
        <f t="shared" si="62"/>
        <v>0</v>
      </c>
      <c r="PZ9" s="7"/>
      <c r="QA9" s="34"/>
      <c r="QB9" s="3"/>
      <c r="QC9" s="111"/>
      <c r="QD9" s="16"/>
      <c r="QE9" s="17">
        <f t="shared" si="63"/>
        <v>0</v>
      </c>
      <c r="QG9" s="7"/>
      <c r="QH9" s="34"/>
      <c r="QI9" s="3"/>
      <c r="QJ9" s="111"/>
      <c r="QK9" s="16"/>
      <c r="QL9" s="17">
        <f t="shared" si="64"/>
        <v>0</v>
      </c>
      <c r="QN9" s="111"/>
      <c r="QO9" s="34"/>
      <c r="QP9" s="41"/>
      <c r="QQ9" s="111"/>
      <c r="QR9" s="27"/>
      <c r="QS9" s="42">
        <f t="shared" si="65"/>
        <v>0</v>
      </c>
      <c r="QU9" s="406">
        <v>41453</v>
      </c>
      <c r="QV9" s="311" t="s">
        <v>1547</v>
      </c>
      <c r="QW9" s="22">
        <v>2460</v>
      </c>
      <c r="QX9" s="111"/>
      <c r="QY9" s="16"/>
      <c r="QZ9" s="17">
        <f t="shared" si="66"/>
        <v>5620</v>
      </c>
      <c r="RB9" s="111"/>
      <c r="RC9" s="24"/>
      <c r="RD9" s="23"/>
      <c r="RE9" s="111"/>
      <c r="RF9" s="27"/>
      <c r="RG9" s="42">
        <f t="shared" si="67"/>
        <v>0</v>
      </c>
      <c r="RI9" s="111"/>
      <c r="RJ9" s="24"/>
      <c r="RK9" s="23"/>
      <c r="RL9" s="111"/>
      <c r="RM9" s="27"/>
      <c r="RN9" s="42">
        <f t="shared" si="68"/>
        <v>0</v>
      </c>
      <c r="RP9" s="111"/>
      <c r="RQ9" s="24"/>
      <c r="RR9" s="23"/>
      <c r="RS9" s="111"/>
      <c r="RT9" s="27"/>
      <c r="RU9" s="42">
        <f t="shared" si="69"/>
        <v>0</v>
      </c>
      <c r="RW9" s="7">
        <v>41411</v>
      </c>
      <c r="RX9" s="2" t="s">
        <v>1530</v>
      </c>
      <c r="RY9" s="15">
        <v>786.5</v>
      </c>
      <c r="RZ9" s="677">
        <v>41416</v>
      </c>
      <c r="SA9" s="16">
        <v>486.5</v>
      </c>
      <c r="SB9" s="17">
        <f t="shared" si="70"/>
        <v>330</v>
      </c>
      <c r="SD9" s="7"/>
      <c r="SE9" s="2"/>
      <c r="SF9" s="15"/>
      <c r="SG9" s="61"/>
      <c r="SH9" s="67"/>
      <c r="SI9" s="17">
        <f t="shared" si="71"/>
        <v>0</v>
      </c>
      <c r="SK9" s="7"/>
      <c r="SL9" s="2"/>
      <c r="SM9" s="15"/>
      <c r="SN9" s="883"/>
      <c r="SO9" s="571"/>
      <c r="SP9" s="17">
        <f t="shared" si="72"/>
        <v>0</v>
      </c>
      <c r="SR9" s="111"/>
      <c r="SS9" s="24"/>
      <c r="ST9" s="23"/>
      <c r="SU9" s="563"/>
      <c r="SV9" s="569"/>
      <c r="SW9" s="42">
        <f t="shared" si="73"/>
        <v>0</v>
      </c>
      <c r="SY9" s="406"/>
      <c r="SZ9" s="114"/>
      <c r="TA9" s="15"/>
      <c r="TB9" s="7"/>
      <c r="TC9" s="16"/>
      <c r="TD9" s="17">
        <f t="shared" si="74"/>
        <v>2980</v>
      </c>
      <c r="TF9" s="7"/>
      <c r="TG9" s="2"/>
      <c r="TH9" s="15"/>
      <c r="TI9" s="61"/>
      <c r="TJ9" s="67"/>
      <c r="TK9" s="17">
        <f t="shared" si="75"/>
        <v>0</v>
      </c>
      <c r="TM9" s="65"/>
      <c r="TN9" s="114"/>
      <c r="TO9" s="296"/>
      <c r="TP9" s="31"/>
      <c r="TQ9" s="76"/>
      <c r="TR9" s="17">
        <f t="shared" si="76"/>
        <v>0</v>
      </c>
      <c r="TT9" s="65">
        <v>41684</v>
      </c>
      <c r="TU9" s="34" t="s">
        <v>2182</v>
      </c>
      <c r="TV9" s="27">
        <v>873</v>
      </c>
      <c r="TW9" s="31">
        <v>41703</v>
      </c>
      <c r="TX9" s="76">
        <v>873</v>
      </c>
      <c r="TY9" s="17">
        <f t="shared" si="77"/>
        <v>1124.5</v>
      </c>
      <c r="UA9" s="7"/>
      <c r="UB9" s="2"/>
      <c r="UC9" s="15"/>
      <c r="UD9" s="61"/>
      <c r="UE9" s="67"/>
      <c r="UF9" s="17">
        <f t="shared" si="78"/>
        <v>0</v>
      </c>
      <c r="UH9" s="307"/>
      <c r="UI9" s="24"/>
      <c r="UJ9" s="23"/>
      <c r="UK9" s="563"/>
      <c r="UL9" s="569"/>
      <c r="UM9" s="42">
        <f t="shared" si="79"/>
        <v>4075.5</v>
      </c>
      <c r="UO9" s="7"/>
      <c r="UP9" s="2"/>
      <c r="UQ9" s="15"/>
      <c r="UR9" s="31"/>
      <c r="US9" s="16"/>
      <c r="UT9" s="17">
        <f t="shared" si="80"/>
        <v>200</v>
      </c>
      <c r="UY9" s="7"/>
      <c r="UZ9" s="16"/>
      <c r="VA9" s="17">
        <f t="shared" si="81"/>
        <v>1278</v>
      </c>
      <c r="VF9" s="111"/>
      <c r="VG9" s="27"/>
      <c r="VH9" s="42">
        <f t="shared" si="82"/>
        <v>0</v>
      </c>
      <c r="VJ9" s="111"/>
      <c r="VK9" s="34"/>
      <c r="VL9" s="3"/>
      <c r="VM9" s="7"/>
      <c r="VN9" s="16"/>
      <c r="VO9" s="17">
        <f t="shared" si="83"/>
        <v>0</v>
      </c>
      <c r="VQ9" s="111"/>
      <c r="VR9" s="34"/>
      <c r="VS9" s="41"/>
      <c r="VT9" s="111"/>
      <c r="VU9" s="27"/>
      <c r="VV9" s="42">
        <f t="shared" si="84"/>
        <v>0</v>
      </c>
      <c r="VX9" s="618">
        <v>39918</v>
      </c>
      <c r="VY9" s="2" t="s">
        <v>901</v>
      </c>
      <c r="VZ9" s="15">
        <v>14527.66</v>
      </c>
      <c r="WA9" s="7"/>
      <c r="WB9" s="16"/>
      <c r="WC9" s="17">
        <f t="shared" si="85"/>
        <v>14527.66</v>
      </c>
      <c r="WE9" s="305"/>
      <c r="WF9" s="34"/>
      <c r="WG9" s="27"/>
      <c r="WH9" s="305"/>
      <c r="WI9" s="16"/>
      <c r="WJ9" s="17">
        <f t="shared" si="86"/>
        <v>112.5</v>
      </c>
      <c r="WL9" s="307"/>
      <c r="WM9" s="34"/>
      <c r="WN9" s="27"/>
      <c r="WO9" s="307"/>
      <c r="WP9" s="27"/>
      <c r="WQ9" s="42">
        <f t="shared" si="87"/>
        <v>7657</v>
      </c>
      <c r="WS9" s="307"/>
      <c r="WT9" s="34"/>
      <c r="WU9" s="27"/>
      <c r="WV9" s="307"/>
      <c r="WW9" s="27"/>
      <c r="WX9" s="42">
        <f t="shared" si="88"/>
        <v>0</v>
      </c>
      <c r="WZ9" s="307"/>
      <c r="XA9" s="34"/>
      <c r="XB9" s="27"/>
      <c r="XC9" s="307"/>
      <c r="XD9" s="27"/>
      <c r="XE9" s="42">
        <f t="shared" si="89"/>
        <v>0</v>
      </c>
      <c r="XG9" s="307"/>
      <c r="XH9" s="34"/>
      <c r="XI9" s="27"/>
      <c r="XJ9" s="307"/>
      <c r="XK9" s="27"/>
      <c r="XL9" s="42">
        <f t="shared" si="90"/>
        <v>0</v>
      </c>
      <c r="XN9" s="425"/>
      <c r="XO9" s="40"/>
      <c r="XP9" s="16"/>
      <c r="XQ9" s="111"/>
      <c r="XR9" s="27"/>
      <c r="XS9" s="17">
        <f t="shared" si="91"/>
        <v>0</v>
      </c>
      <c r="XU9" s="426"/>
      <c r="XV9" s="671"/>
      <c r="XW9" s="139"/>
      <c r="XX9" s="563"/>
      <c r="XY9" s="569"/>
      <c r="XZ9" s="42">
        <f t="shared" si="92"/>
        <v>0</v>
      </c>
      <c r="YB9" s="427">
        <v>41647</v>
      </c>
      <c r="YC9" s="40" t="s">
        <v>661</v>
      </c>
      <c r="YD9" s="16">
        <v>20000</v>
      </c>
      <c r="YE9" s="111"/>
      <c r="YF9" s="27"/>
      <c r="YG9" s="17">
        <f t="shared" si="93"/>
        <v>21712</v>
      </c>
      <c r="YI9" s="7">
        <v>41687</v>
      </c>
      <c r="YJ9" s="2" t="s">
        <v>2183</v>
      </c>
      <c r="YK9" s="15">
        <v>195</v>
      </c>
      <c r="YL9" s="111">
        <v>41707</v>
      </c>
      <c r="YM9" s="27">
        <v>195</v>
      </c>
      <c r="YN9" s="17">
        <f t="shared" si="94"/>
        <v>0</v>
      </c>
      <c r="YP9" s="111"/>
      <c r="YQ9" s="1460"/>
      <c r="YR9" s="27"/>
      <c r="YS9" s="111"/>
      <c r="YT9" s="27"/>
      <c r="YU9" s="17">
        <f t="shared" si="95"/>
        <v>0</v>
      </c>
      <c r="YW9" s="111"/>
      <c r="YX9" s="1460"/>
      <c r="YY9" s="27"/>
      <c r="YZ9" s="111"/>
      <c r="ZA9" s="27"/>
      <c r="ZB9" s="42">
        <f t="shared" si="96"/>
        <v>0</v>
      </c>
      <c r="ZD9" s="420"/>
      <c r="ZE9" s="24"/>
      <c r="ZF9" s="23"/>
      <c r="ZG9" s="111"/>
      <c r="ZH9" s="27"/>
      <c r="ZI9" s="42">
        <f t="shared" si="97"/>
        <v>0</v>
      </c>
      <c r="ZK9" s="111"/>
      <c r="ZL9" s="1460"/>
      <c r="ZM9" s="27"/>
      <c r="ZN9" s="111"/>
      <c r="ZO9" s="27"/>
      <c r="ZP9" s="17">
        <f t="shared" si="98"/>
        <v>0</v>
      </c>
      <c r="ZR9" s="111"/>
      <c r="ZS9" s="1460"/>
      <c r="ZT9" s="27"/>
      <c r="ZU9" s="111"/>
      <c r="ZV9" s="27"/>
      <c r="ZW9" s="42">
        <f t="shared" si="99"/>
        <v>3633</v>
      </c>
      <c r="ZY9" s="111"/>
      <c r="ZZ9" s="1460"/>
      <c r="AAA9" s="27"/>
      <c r="AAB9" s="111"/>
      <c r="AAC9" s="27"/>
      <c r="AAD9" s="17">
        <f t="shared" si="100"/>
        <v>0</v>
      </c>
      <c r="AAF9" s="111"/>
      <c r="AAG9" s="1460"/>
      <c r="AAH9" s="27"/>
      <c r="AAI9" s="111"/>
      <c r="AAJ9" s="27"/>
      <c r="AAK9" s="42">
        <f t="shared" si="101"/>
        <v>0</v>
      </c>
      <c r="AAM9" s="111"/>
      <c r="AAN9" s="1460"/>
      <c r="AAO9" s="27"/>
      <c r="AAP9" s="111"/>
      <c r="AAQ9" s="27"/>
      <c r="AAR9" s="42">
        <f t="shared" si="102"/>
        <v>15899</v>
      </c>
      <c r="AAT9" s="111"/>
      <c r="AAU9" s="1460"/>
      <c r="AAV9" s="27"/>
      <c r="AAW9" s="111"/>
      <c r="AAX9" s="27"/>
      <c r="AAY9" s="42">
        <f t="shared" si="103"/>
        <v>0</v>
      </c>
      <c r="ABA9" s="7"/>
      <c r="ABB9" s="113"/>
      <c r="ABC9" s="15"/>
      <c r="ABD9" s="7"/>
      <c r="ABE9" s="16"/>
      <c r="ABF9" s="17">
        <f t="shared" si="104"/>
        <v>0</v>
      </c>
      <c r="ABH9" s="111"/>
      <c r="ABI9" s="220"/>
      <c r="ABJ9" s="23"/>
      <c r="ABK9" s="111"/>
      <c r="ABL9" s="27"/>
      <c r="ABM9" s="42">
        <f t="shared" si="105"/>
        <v>0</v>
      </c>
      <c r="ABO9" s="623">
        <v>39940</v>
      </c>
      <c r="ABP9" s="643" t="s">
        <v>902</v>
      </c>
      <c r="ABQ9" s="625">
        <v>5064</v>
      </c>
      <c r="ABR9" s="626">
        <v>39979</v>
      </c>
      <c r="ABS9" s="625"/>
      <c r="ABT9" s="42">
        <f t="shared" si="106"/>
        <v>9963</v>
      </c>
      <c r="ABV9" s="7">
        <v>41488</v>
      </c>
      <c r="ABW9" s="34" t="s">
        <v>1778</v>
      </c>
      <c r="ABX9" s="278">
        <v>5499</v>
      </c>
      <c r="ABY9" s="7">
        <v>41489</v>
      </c>
      <c r="ABZ9" s="3">
        <v>2499</v>
      </c>
      <c r="ACA9" s="17">
        <f t="shared" si="107"/>
        <v>3092.5</v>
      </c>
      <c r="ACC9" s="427"/>
      <c r="ACD9" s="2"/>
      <c r="ACE9" s="15"/>
      <c r="ACF9" s="7"/>
      <c r="ACG9" s="3"/>
      <c r="ACH9" s="17">
        <f t="shared" si="108"/>
        <v>0</v>
      </c>
      <c r="ACJ9" s="425"/>
      <c r="ACK9" s="24"/>
      <c r="ACL9" s="23"/>
      <c r="ACM9" s="111"/>
      <c r="ACN9" s="41"/>
      <c r="ACO9" s="42">
        <f t="shared" si="109"/>
        <v>0</v>
      </c>
      <c r="ACQ9" s="425"/>
      <c r="ACR9" s="24"/>
      <c r="ACS9" s="23"/>
      <c r="ACT9" s="111"/>
      <c r="ACU9" s="41"/>
      <c r="ACV9" s="42">
        <f t="shared" si="110"/>
        <v>0</v>
      </c>
      <c r="ACX9" s="305"/>
      <c r="ACY9" s="2"/>
      <c r="ACZ9" s="15"/>
      <c r="ADA9" s="111"/>
      <c r="ADB9" s="139"/>
      <c r="ADC9" s="17">
        <f t="shared" si="111"/>
        <v>0</v>
      </c>
      <c r="ADE9" s="307"/>
      <c r="ADF9" s="24"/>
      <c r="ADG9" s="23"/>
      <c r="ADH9" s="111"/>
      <c r="ADI9" s="139"/>
      <c r="ADJ9" s="42">
        <f t="shared" si="112"/>
        <v>1928</v>
      </c>
      <c r="ADL9" s="111"/>
      <c r="ADM9" s="24"/>
      <c r="ADN9" s="23"/>
      <c r="ADO9" s="258"/>
      <c r="ADP9" s="27"/>
      <c r="ADQ9" s="17">
        <f t="shared" si="113"/>
        <v>0</v>
      </c>
      <c r="ADS9" s="111"/>
      <c r="ADT9" s="24"/>
      <c r="ADU9" s="23"/>
      <c r="ADV9" s="258"/>
      <c r="ADW9" s="27"/>
      <c r="ADX9" s="42">
        <f t="shared" si="114"/>
        <v>0</v>
      </c>
      <c r="ADZ9" s="111"/>
      <c r="AEA9" s="24"/>
      <c r="AEB9" s="23"/>
      <c r="AEC9" s="258"/>
      <c r="AED9" s="27"/>
      <c r="AEE9" s="17">
        <f t="shared" si="115"/>
        <v>0</v>
      </c>
      <c r="AEG9" s="111"/>
      <c r="AEH9" s="24"/>
      <c r="AEI9" s="23"/>
      <c r="AEJ9" s="258"/>
      <c r="AEK9" s="27"/>
      <c r="AEL9" s="42">
        <f t="shared" si="116"/>
        <v>0</v>
      </c>
      <c r="AEN9" s="111"/>
      <c r="AEO9" s="24"/>
      <c r="AEP9" s="23"/>
      <c r="AEQ9" s="258"/>
      <c r="AER9" s="27"/>
      <c r="AES9" s="17">
        <f t="shared" si="117"/>
        <v>0</v>
      </c>
      <c r="AEU9" s="7"/>
      <c r="AEV9" s="2"/>
      <c r="AEW9" s="15"/>
      <c r="AEX9" s="258"/>
      <c r="AEY9" s="16"/>
      <c r="AEZ9" s="17">
        <f t="shared" si="118"/>
        <v>0</v>
      </c>
      <c r="AFB9" s="111"/>
      <c r="AFC9" s="24"/>
      <c r="AFD9" s="23"/>
      <c r="AFE9" s="258"/>
      <c r="AFF9" s="27"/>
      <c r="AFG9" s="42">
        <f t="shared" si="119"/>
        <v>0</v>
      </c>
      <c r="AFI9" s="111"/>
      <c r="AFJ9" s="24"/>
      <c r="AFK9" s="23"/>
      <c r="AFL9" s="258"/>
      <c r="AFM9" s="27"/>
      <c r="AFN9" s="42">
        <f t="shared" si="120"/>
        <v>0</v>
      </c>
      <c r="AFP9" s="111"/>
      <c r="AFQ9" s="24"/>
      <c r="AFR9" s="23"/>
      <c r="AFS9" s="258"/>
      <c r="AFT9" s="27"/>
      <c r="AFU9" s="42">
        <f t="shared" si="121"/>
        <v>0</v>
      </c>
      <c r="AFW9" s="7"/>
      <c r="AFX9" s="2"/>
      <c r="AFY9" s="15"/>
      <c r="AFZ9" s="258"/>
      <c r="AGA9" s="16"/>
      <c r="AGB9" s="17">
        <f t="shared" si="122"/>
        <v>0</v>
      </c>
      <c r="AGD9" s="7"/>
      <c r="AGE9" s="114"/>
      <c r="AGF9" s="15"/>
      <c r="AGG9" s="31"/>
      <c r="AGH9" s="16"/>
      <c r="AGI9" s="17">
        <f t="shared" si="123"/>
        <v>2252</v>
      </c>
      <c r="AGK9" s="305"/>
      <c r="AGL9" s="259"/>
      <c r="AGM9" s="27"/>
      <c r="AGN9" s="494"/>
      <c r="AGO9" s="46"/>
      <c r="AGP9" s="42">
        <f t="shared" si="124"/>
        <v>0</v>
      </c>
      <c r="AGR9" s="307"/>
      <c r="AGS9" s="259"/>
      <c r="AGT9" s="27"/>
      <c r="AGU9" s="494"/>
      <c r="AGV9" s="46"/>
      <c r="AGW9" s="42">
        <f t="shared" si="125"/>
        <v>0</v>
      </c>
      <c r="AGY9" s="307"/>
      <c r="AGZ9" s="259"/>
      <c r="AHA9" s="27"/>
      <c r="AHB9" s="494"/>
      <c r="AHC9" s="46"/>
      <c r="AHD9" s="42">
        <f t="shared" si="126"/>
        <v>0</v>
      </c>
      <c r="AHF9" s="7">
        <v>41726</v>
      </c>
      <c r="AHG9" s="2" t="s">
        <v>2674</v>
      </c>
      <c r="AHH9" s="15">
        <v>930</v>
      </c>
      <c r="AHI9" s="111"/>
      <c r="AHJ9" s="27"/>
      <c r="AHK9" s="17">
        <f t="shared" si="127"/>
        <v>960</v>
      </c>
      <c r="AHM9" s="7"/>
      <c r="AHN9" s="36"/>
      <c r="AHO9" s="16"/>
      <c r="AHP9" s="111"/>
      <c r="AHQ9" s="27"/>
      <c r="AHR9" s="17">
        <f t="shared" si="128"/>
        <v>0</v>
      </c>
      <c r="AHT9" s="427">
        <v>41697</v>
      </c>
      <c r="AHU9" s="34" t="s">
        <v>2192</v>
      </c>
      <c r="AHV9" s="27">
        <v>23641</v>
      </c>
      <c r="AHW9" s="305">
        <v>41703</v>
      </c>
      <c r="AHX9" s="16">
        <v>23641</v>
      </c>
      <c r="AHY9" s="17">
        <f t="shared" si="129"/>
        <v>22966</v>
      </c>
      <c r="AIA9" s="7"/>
      <c r="AIB9" s="2"/>
      <c r="AIC9" s="15"/>
      <c r="AID9" s="7"/>
      <c r="AIE9" s="16"/>
      <c r="AIF9" s="17">
        <f t="shared" si="130"/>
        <v>0</v>
      </c>
      <c r="AIH9" s="111">
        <v>41521</v>
      </c>
      <c r="AII9" s="34" t="s">
        <v>1779</v>
      </c>
      <c r="AIJ9" s="139">
        <v>80</v>
      </c>
      <c r="AIK9" s="50"/>
      <c r="AIL9" s="27"/>
      <c r="AIM9" s="17">
        <f t="shared" si="131"/>
        <v>240</v>
      </c>
      <c r="AIO9" s="49"/>
      <c r="AIP9" s="69"/>
      <c r="AIQ9" s="27"/>
      <c r="AIR9" s="111"/>
      <c r="AIS9" s="27"/>
      <c r="AIT9" s="17">
        <f t="shared" si="132"/>
        <v>0</v>
      </c>
      <c r="AIV9" s="49"/>
      <c r="AIW9" s="69"/>
      <c r="AIX9" s="27"/>
      <c r="AIY9" s="111"/>
      <c r="AIZ9" s="27"/>
      <c r="AJA9" s="42">
        <f t="shared" si="133"/>
        <v>0</v>
      </c>
      <c r="AJC9" s="7"/>
      <c r="AJD9" s="24"/>
      <c r="AJE9" s="23"/>
      <c r="AJF9" s="49"/>
      <c r="AJG9" s="52"/>
      <c r="AJH9" s="17">
        <f t="shared" si="134"/>
        <v>0</v>
      </c>
      <c r="AJJ9" s="50"/>
      <c r="AJK9" s="110"/>
      <c r="AJL9" s="46"/>
      <c r="AJM9" s="49"/>
      <c r="AJN9" s="27"/>
      <c r="AJO9" s="17">
        <f t="shared" si="135"/>
        <v>0</v>
      </c>
      <c r="AJQ9" s="426"/>
      <c r="AJR9" s="24"/>
      <c r="AJS9" s="23"/>
      <c r="AJT9" s="111"/>
      <c r="AJU9" s="27"/>
      <c r="AJV9" s="17">
        <f t="shared" si="136"/>
        <v>7013</v>
      </c>
      <c r="AJX9" s="111"/>
      <c r="AJY9" s="24"/>
      <c r="AJZ9" s="23"/>
      <c r="AKA9" s="111"/>
      <c r="AKB9" s="27"/>
      <c r="AKC9" s="17">
        <f t="shared" si="137"/>
        <v>0</v>
      </c>
      <c r="AKE9" s="111"/>
      <c r="AKF9" s="24"/>
      <c r="AKG9" s="23"/>
      <c r="AKH9" s="111"/>
      <c r="AKI9" s="27"/>
      <c r="AKJ9" s="17">
        <f t="shared" si="138"/>
        <v>0</v>
      </c>
      <c r="AKL9" s="321">
        <v>41607</v>
      </c>
      <c r="AKM9" s="24" t="s">
        <v>2106</v>
      </c>
      <c r="AKN9" s="23">
        <v>6780</v>
      </c>
      <c r="AKO9" s="307"/>
      <c r="AKP9" s="27"/>
      <c r="AKQ9" s="17">
        <f t="shared" si="139"/>
        <v>6882</v>
      </c>
      <c r="AKS9" s="307"/>
      <c r="AKT9" s="69"/>
      <c r="AKU9" s="27"/>
      <c r="AKV9" s="307"/>
      <c r="AKW9" s="27"/>
      <c r="AKX9" s="42">
        <f t="shared" si="140"/>
        <v>0</v>
      </c>
      <c r="AKZ9" s="111"/>
      <c r="ALA9" s="24"/>
      <c r="ALB9" s="23"/>
      <c r="ALC9" s="111"/>
      <c r="ALD9" s="27"/>
      <c r="ALE9" s="17">
        <f t="shared" si="141"/>
        <v>0</v>
      </c>
      <c r="ALG9" s="24"/>
      <c r="ALH9" s="24"/>
      <c r="ALI9" s="37"/>
      <c r="ALJ9" s="111"/>
      <c r="ALK9" s="41"/>
      <c r="ALL9" s="42">
        <f t="shared" si="142"/>
        <v>0</v>
      </c>
      <c r="ALN9" s="111">
        <v>41721</v>
      </c>
      <c r="ALO9" s="24" t="s">
        <v>2675</v>
      </c>
      <c r="ALP9" s="1693">
        <v>683</v>
      </c>
      <c r="ALQ9" s="567"/>
      <c r="ALR9" s="1693"/>
      <c r="ALS9" s="42">
        <f t="shared" si="143"/>
        <v>2166.5</v>
      </c>
      <c r="ALU9" s="2"/>
      <c r="ALV9" s="2"/>
      <c r="ALW9" s="15"/>
      <c r="ALX9" s="7"/>
      <c r="ALY9" s="16"/>
      <c r="ALZ9" s="17">
        <f t="shared" si="144"/>
        <v>0</v>
      </c>
      <c r="AMB9" s="7"/>
      <c r="AMC9" s="2"/>
      <c r="AMD9" s="15"/>
      <c r="AME9" s="7"/>
      <c r="AMF9" s="16"/>
      <c r="AMG9" s="17">
        <f t="shared" si="145"/>
        <v>0</v>
      </c>
      <c r="AMI9" s="7"/>
      <c r="AMJ9" s="2"/>
      <c r="AMK9" s="15"/>
      <c r="AML9" s="7"/>
      <c r="AMM9" s="16"/>
      <c r="AMN9" s="17">
        <f t="shared" si="146"/>
        <v>0</v>
      </c>
      <c r="AMP9" s="111"/>
      <c r="AMQ9" s="24"/>
      <c r="AMR9" s="23"/>
      <c r="AMS9" s="111"/>
      <c r="AMT9" s="27"/>
      <c r="AMU9" s="42">
        <f t="shared" si="147"/>
        <v>0</v>
      </c>
      <c r="AMW9" s="111"/>
      <c r="AMX9" s="24"/>
      <c r="AMY9" s="23"/>
      <c r="AMZ9" s="111"/>
      <c r="ANA9" s="27"/>
      <c r="ANB9" s="42">
        <f t="shared" si="148"/>
        <v>596</v>
      </c>
      <c r="AND9" s="2"/>
      <c r="ANE9" s="2"/>
      <c r="ANG9" s="7">
        <v>39826</v>
      </c>
      <c r="ANH9" s="3">
        <v>400</v>
      </c>
      <c r="ANI9" s="17">
        <f t="shared" si="149"/>
        <v>21496</v>
      </c>
      <c r="ANK9" s="7"/>
      <c r="ANL9" s="2"/>
      <c r="ANM9" s="15"/>
      <c r="ANN9" s="7"/>
      <c r="ANO9" s="76"/>
      <c r="ANP9" s="17">
        <f t="shared" si="150"/>
        <v>0</v>
      </c>
      <c r="ANR9" s="111"/>
      <c r="ANS9" s="24"/>
      <c r="ANT9" s="23"/>
      <c r="ANU9" s="644"/>
      <c r="ANV9" s="139"/>
      <c r="ANW9" s="17">
        <f t="shared" si="151"/>
        <v>0</v>
      </c>
      <c r="ANY9" s="111"/>
      <c r="ANZ9" s="24"/>
      <c r="AOA9" s="23"/>
      <c r="AOB9" s="644"/>
      <c r="AOC9" s="139"/>
      <c r="AOD9" s="42">
        <f t="shared" si="152"/>
        <v>0</v>
      </c>
      <c r="AOF9" s="111"/>
      <c r="AOG9" s="220"/>
      <c r="AOH9" s="23"/>
      <c r="AOI9" s="111"/>
      <c r="AOJ9" s="27"/>
      <c r="AOK9" s="17">
        <f t="shared" si="153"/>
        <v>1582</v>
      </c>
      <c r="AOM9" s="7"/>
      <c r="AON9" s="113"/>
      <c r="AOO9" s="15"/>
      <c r="AOP9" s="7"/>
      <c r="AOQ9" s="16"/>
      <c r="AOR9" s="17">
        <f t="shared" si="154"/>
        <v>4537.5</v>
      </c>
      <c r="AOT9" s="50"/>
      <c r="AOU9" s="229"/>
      <c r="AOV9" s="82"/>
      <c r="AOW9" s="50"/>
      <c r="AOX9" s="52"/>
      <c r="AOY9" s="42">
        <f t="shared" si="155"/>
        <v>0</v>
      </c>
      <c r="APA9" s="50"/>
      <c r="APB9" s="229"/>
      <c r="APC9" s="82"/>
      <c r="APD9" s="50"/>
      <c r="APE9" s="52"/>
      <c r="APF9" s="42">
        <f t="shared" si="156"/>
        <v>0</v>
      </c>
      <c r="APH9" s="50"/>
      <c r="API9" s="229"/>
      <c r="APJ9" s="82"/>
      <c r="APK9" s="50"/>
      <c r="APL9" s="52"/>
      <c r="APM9" s="42">
        <f t="shared" si="157"/>
        <v>0</v>
      </c>
      <c r="APO9" s="7"/>
      <c r="APP9" s="2"/>
      <c r="APQ9" s="15"/>
      <c r="APR9" s="7"/>
      <c r="APS9" s="15"/>
      <c r="APT9" s="17">
        <f t="shared" si="158"/>
        <v>0</v>
      </c>
      <c r="APV9" s="427">
        <v>41503</v>
      </c>
      <c r="APW9" s="2" t="s">
        <v>1780</v>
      </c>
      <c r="APX9" s="1697">
        <v>3611.5</v>
      </c>
      <c r="APY9" s="1698">
        <v>41503</v>
      </c>
      <c r="APZ9" s="565">
        <v>3911.5</v>
      </c>
      <c r="AQA9" s="17">
        <f t="shared" si="159"/>
        <v>5326</v>
      </c>
      <c r="AQC9" s="427"/>
      <c r="AQE9" s="15"/>
      <c r="AQF9" s="305"/>
      <c r="AQG9" s="16"/>
      <c r="AQH9" s="17">
        <f t="shared" si="160"/>
        <v>0</v>
      </c>
      <c r="AQJ9" s="305"/>
      <c r="AQK9" s="2"/>
      <c r="AQL9" s="15"/>
      <c r="AQM9" s="639"/>
      <c r="AQN9" s="16"/>
      <c r="AQO9" s="17">
        <f t="shared" si="161"/>
        <v>2982</v>
      </c>
      <c r="AQQ9" s="7"/>
      <c r="AQR9" s="36"/>
      <c r="AQS9" s="16"/>
      <c r="AQT9" s="33"/>
      <c r="AQU9" s="16"/>
      <c r="AQV9" s="17">
        <f t="shared" si="162"/>
        <v>0</v>
      </c>
      <c r="AQX9" s="111"/>
      <c r="AQY9" s="259"/>
      <c r="AQZ9" s="27"/>
      <c r="ARA9" s="27"/>
      <c r="ARB9" s="27"/>
      <c r="ARC9" s="42">
        <f t="shared" si="163"/>
        <v>-4260</v>
      </c>
      <c r="ARE9" s="31">
        <v>41437</v>
      </c>
      <c r="ARF9" s="311" t="s">
        <v>1781</v>
      </c>
      <c r="ARG9" s="22">
        <v>639.34</v>
      </c>
      <c r="ARH9" s="33"/>
      <c r="ARI9" s="16"/>
      <c r="ARJ9" s="17">
        <f t="shared" si="164"/>
        <v>2015.2800000000002</v>
      </c>
      <c r="ARL9" s="111"/>
      <c r="ARM9" s="302"/>
      <c r="ARN9" s="27"/>
      <c r="ARO9" s="98"/>
      <c r="ARP9" s="27"/>
      <c r="ARQ9" s="42">
        <f t="shared" si="165"/>
        <v>0</v>
      </c>
      <c r="ARS9" s="7"/>
      <c r="ART9" s="36"/>
      <c r="ARU9" s="16"/>
      <c r="ARV9" s="33"/>
      <c r="ARW9" s="16"/>
      <c r="ARX9" s="17">
        <f t="shared" si="166"/>
        <v>0</v>
      </c>
      <c r="ARZ9" s="111"/>
      <c r="ASA9" s="259"/>
      <c r="ASB9" s="27"/>
      <c r="ASC9" s="98"/>
      <c r="ASD9" s="27"/>
      <c r="ASE9" s="42">
        <f t="shared" si="167"/>
        <v>0</v>
      </c>
      <c r="ASG9" s="111"/>
      <c r="ASH9" s="259"/>
      <c r="ASI9" s="27"/>
      <c r="ASJ9" s="98"/>
      <c r="ASK9" s="27"/>
      <c r="ASL9" s="42">
        <f t="shared" si="168"/>
        <v>0</v>
      </c>
      <c r="ASN9" s="7"/>
      <c r="ASO9" s="36"/>
      <c r="ASP9" s="16"/>
      <c r="ASQ9" s="33"/>
      <c r="ASR9" s="16"/>
      <c r="ASS9" s="17">
        <f t="shared" si="169"/>
        <v>0</v>
      </c>
      <c r="ASU9" s="7"/>
      <c r="ASV9" s="114"/>
      <c r="ASW9" s="15"/>
      <c r="ASX9" s="7"/>
      <c r="ASY9" s="16"/>
      <c r="ASZ9" s="17">
        <f t="shared" si="170"/>
        <v>0</v>
      </c>
      <c r="ATB9" s="307"/>
      <c r="ATC9" s="24"/>
      <c r="ATD9" s="23"/>
      <c r="ATE9" s="321"/>
      <c r="ATF9" s="27"/>
      <c r="ATG9" s="17">
        <f t="shared" si="171"/>
        <v>0</v>
      </c>
      <c r="ATI9" s="111">
        <v>41596</v>
      </c>
      <c r="ATJ9" s="259" t="s">
        <v>2121</v>
      </c>
      <c r="ATK9" s="27">
        <v>2760</v>
      </c>
      <c r="ATL9" s="50">
        <v>41610</v>
      </c>
      <c r="ATM9" s="27">
        <v>1380</v>
      </c>
      <c r="ATN9" s="17">
        <f t="shared" si="172"/>
        <v>1410</v>
      </c>
      <c r="ATP9" s="7"/>
      <c r="ATQ9" s="34"/>
      <c r="ATR9" s="3"/>
      <c r="ATS9" s="646"/>
      <c r="ATT9" s="27"/>
      <c r="ATU9" s="17">
        <f t="shared" si="173"/>
        <v>35640</v>
      </c>
      <c r="ATW9" s="111"/>
      <c r="ATX9" s="1460"/>
      <c r="ATY9" s="41"/>
      <c r="ATZ9" s="563"/>
      <c r="AUA9" s="27"/>
      <c r="AUB9" s="42">
        <f t="shared" si="174"/>
        <v>0</v>
      </c>
      <c r="AUD9" s="111"/>
      <c r="AUE9" s="1460"/>
      <c r="AUF9" s="41"/>
      <c r="AUG9" s="563"/>
      <c r="AUH9" s="27"/>
      <c r="AUI9" s="42">
        <f t="shared" si="175"/>
        <v>0</v>
      </c>
      <c r="AUK9" s="305"/>
      <c r="AUL9" s="2"/>
      <c r="AUM9" s="15"/>
      <c r="AUN9" s="7"/>
      <c r="AUO9" s="16"/>
      <c r="AUP9" s="17">
        <f t="shared" si="176"/>
        <v>8898</v>
      </c>
      <c r="AUR9" s="7"/>
      <c r="AUS9" s="2"/>
      <c r="AUT9" s="15"/>
      <c r="AUU9" s="7"/>
      <c r="AUV9" s="16"/>
      <c r="AUW9" s="17">
        <f t="shared" si="177"/>
        <v>0</v>
      </c>
      <c r="AUY9" s="305">
        <v>41540</v>
      </c>
      <c r="AUZ9" s="2" t="s">
        <v>1782</v>
      </c>
      <c r="AVA9" s="15">
        <v>4129</v>
      </c>
      <c r="AVB9" s="7">
        <v>41545</v>
      </c>
      <c r="AVC9" s="16">
        <v>4086.95</v>
      </c>
      <c r="AVD9" s="17">
        <f t="shared" si="178"/>
        <v>80.300000000000182</v>
      </c>
      <c r="AVF9" s="7"/>
      <c r="AVG9" s="2"/>
      <c r="AVH9" s="15"/>
      <c r="AVI9" s="7"/>
      <c r="AVJ9" s="16"/>
      <c r="AVK9" s="17">
        <f t="shared" si="179"/>
        <v>0</v>
      </c>
      <c r="AVM9" s="7"/>
      <c r="AVN9" s="2"/>
      <c r="AVO9" s="15"/>
      <c r="AVP9" s="7"/>
      <c r="AVQ9" s="16"/>
      <c r="AVR9" s="17">
        <f t="shared" si="180"/>
        <v>0</v>
      </c>
      <c r="AVT9" s="7"/>
      <c r="AVU9" s="2"/>
      <c r="AVV9" s="15"/>
      <c r="AVW9" s="7"/>
      <c r="AVX9" s="16"/>
      <c r="AVY9" s="17">
        <f t="shared" si="181"/>
        <v>0</v>
      </c>
      <c r="AWA9" s="111"/>
      <c r="AWB9" s="24"/>
      <c r="AWC9" s="23"/>
      <c r="AWD9" s="111"/>
      <c r="AWE9" s="27"/>
      <c r="AWF9" s="42">
        <f t="shared" si="182"/>
        <v>1970</v>
      </c>
      <c r="AWH9" s="111"/>
      <c r="AWI9" s="24"/>
      <c r="AWJ9" s="23"/>
      <c r="AWK9" s="111"/>
      <c r="AWL9" s="27"/>
      <c r="AWM9" s="42">
        <f t="shared" si="183"/>
        <v>0</v>
      </c>
      <c r="AWO9" s="111"/>
      <c r="AWP9" s="24"/>
      <c r="AWQ9" s="23"/>
      <c r="AWR9" s="111"/>
      <c r="AWS9" s="27"/>
      <c r="AWT9" s="42">
        <f t="shared" si="184"/>
        <v>0</v>
      </c>
      <c r="AWV9" s="7"/>
      <c r="AWW9" s="2"/>
      <c r="AWX9" s="15"/>
      <c r="AWY9" s="7"/>
      <c r="AWZ9" s="16"/>
      <c r="AXA9" s="17">
        <f t="shared" si="185"/>
        <v>0</v>
      </c>
      <c r="AXC9" s="111"/>
      <c r="AXD9" s="24"/>
      <c r="AXE9" s="23"/>
      <c r="AXF9" s="111"/>
      <c r="AXG9" s="27"/>
      <c r="AXH9" s="42">
        <f t="shared" si="186"/>
        <v>0</v>
      </c>
      <c r="AXJ9" s="111"/>
      <c r="AXK9" s="24"/>
      <c r="AXL9" s="23"/>
      <c r="AXM9" s="1699"/>
      <c r="AXN9" s="27"/>
      <c r="AXO9" s="42">
        <f t="shared" si="187"/>
        <v>1556</v>
      </c>
      <c r="AXQ9" s="111"/>
      <c r="AXR9" s="24"/>
      <c r="AXS9" s="23"/>
      <c r="AXT9" s="1844"/>
      <c r="AXU9" s="27"/>
      <c r="AXV9" s="42">
        <f t="shared" si="188"/>
        <v>0</v>
      </c>
      <c r="AXX9" s="111"/>
      <c r="AXY9" s="24"/>
      <c r="AXZ9" s="23"/>
      <c r="AYA9" s="111"/>
      <c r="AYB9" s="27"/>
      <c r="AYC9" s="17">
        <f t="shared" si="189"/>
        <v>10984.74</v>
      </c>
      <c r="AYE9" s="49"/>
      <c r="AYF9" s="229"/>
      <c r="AYG9" s="104"/>
      <c r="AYH9" s="563"/>
      <c r="AYI9" s="569"/>
      <c r="AYJ9" s="78">
        <f t="shared" si="190"/>
        <v>1119</v>
      </c>
      <c r="AYL9" s="7"/>
      <c r="AYM9" s="2"/>
      <c r="AYN9" s="15"/>
      <c r="AYO9" s="7"/>
      <c r="AYP9" s="27"/>
      <c r="AYQ9" s="17">
        <f t="shared" si="191"/>
        <v>1119</v>
      </c>
      <c r="AYS9" s="7"/>
      <c r="AYT9" s="2"/>
      <c r="AYU9" s="15"/>
      <c r="AYV9" s="7"/>
      <c r="AYW9" s="16"/>
      <c r="AYX9" s="17">
        <f t="shared" si="192"/>
        <v>0</v>
      </c>
      <c r="AYZ9" s="111"/>
      <c r="AZA9" s="24"/>
      <c r="AZB9" s="23"/>
      <c r="AZC9" s="111"/>
      <c r="AZD9" s="27"/>
      <c r="AZE9" s="42">
        <f t="shared" si="193"/>
        <v>2249</v>
      </c>
      <c r="AZG9" s="111"/>
      <c r="AZH9" s="24"/>
      <c r="AZI9" s="23"/>
      <c r="AZJ9" s="111"/>
      <c r="AZK9" s="27"/>
      <c r="AZL9" s="42">
        <f t="shared" si="194"/>
        <v>0</v>
      </c>
      <c r="AZN9" s="111"/>
      <c r="AZO9" s="24"/>
      <c r="AZP9" s="23"/>
      <c r="AZQ9" s="111"/>
      <c r="AZR9" s="27"/>
      <c r="AZS9" s="42">
        <f t="shared" si="195"/>
        <v>0</v>
      </c>
      <c r="AZU9" s="632">
        <v>39773</v>
      </c>
      <c r="AZV9" s="2" t="s">
        <v>903</v>
      </c>
      <c r="AZW9" s="15">
        <v>1084</v>
      </c>
      <c r="AZX9" s="61"/>
      <c r="AZY9" s="23"/>
      <c r="AZZ9" s="17">
        <f t="shared" si="196"/>
        <v>3100.5</v>
      </c>
      <c r="BAB9" s="7">
        <v>41510</v>
      </c>
      <c r="BAC9" s="2" t="s">
        <v>1783</v>
      </c>
      <c r="BAD9" s="15">
        <v>1332</v>
      </c>
      <c r="BAE9" s="1537">
        <v>41512</v>
      </c>
      <c r="BAF9" s="564">
        <v>1496</v>
      </c>
      <c r="BAG9" s="17">
        <f t="shared" si="197"/>
        <v>108</v>
      </c>
      <c r="BAI9" s="7"/>
      <c r="BAJ9" s="114"/>
      <c r="BAK9" s="15"/>
      <c r="BAL9" s="31"/>
      <c r="BAM9" s="16"/>
      <c r="BAN9" s="17">
        <f t="shared" si="198"/>
        <v>0</v>
      </c>
      <c r="BAP9" s="111"/>
      <c r="BAQ9" s="110"/>
      <c r="BAR9" s="23"/>
      <c r="BAS9" s="49"/>
      <c r="BAT9" s="27"/>
      <c r="BAU9" s="42">
        <f t="shared" si="199"/>
        <v>0</v>
      </c>
      <c r="BAW9" s="111"/>
      <c r="BAX9" s="110"/>
      <c r="BAY9" s="23"/>
      <c r="BAZ9" s="49"/>
      <c r="BBA9" s="27"/>
      <c r="BBB9" s="42">
        <f t="shared" si="200"/>
        <v>0</v>
      </c>
      <c r="BBD9" s="111"/>
      <c r="BBE9" s="110"/>
      <c r="BBF9" s="23"/>
      <c r="BBG9" s="49"/>
      <c r="BBH9" s="27"/>
      <c r="BBI9" s="42">
        <f t="shared" si="201"/>
        <v>0</v>
      </c>
      <c r="BBK9" s="7">
        <v>41591</v>
      </c>
      <c r="BBL9" s="2" t="s">
        <v>2108</v>
      </c>
      <c r="BBM9" s="15">
        <v>5211.46</v>
      </c>
      <c r="BBN9" s="7"/>
      <c r="BBO9" s="16"/>
      <c r="BBP9" s="17">
        <f t="shared" si="202"/>
        <v>4211.46</v>
      </c>
      <c r="BBR9" s="633">
        <v>39674</v>
      </c>
      <c r="BBS9" s="2" t="s">
        <v>752</v>
      </c>
      <c r="BBT9" s="23">
        <v>1791.5</v>
      </c>
      <c r="BBU9" s="642">
        <v>39688</v>
      </c>
      <c r="BBV9" s="641">
        <v>1382</v>
      </c>
      <c r="BBW9" s="17">
        <f t="shared" si="203"/>
        <v>1176</v>
      </c>
      <c r="BBY9" s="404"/>
      <c r="BBZ9" s="24"/>
      <c r="BCA9" s="23"/>
      <c r="BCB9" s="642"/>
      <c r="BCC9" s="27"/>
      <c r="BCD9" s="42">
        <f t="shared" si="204"/>
        <v>0</v>
      </c>
      <c r="BCF9" s="404"/>
      <c r="BCG9" s="24"/>
      <c r="BCH9" s="23"/>
      <c r="BCI9" s="358"/>
      <c r="BCJ9" s="27"/>
      <c r="BCK9" s="42">
        <f t="shared" si="205"/>
        <v>0</v>
      </c>
      <c r="BCM9" s="358"/>
      <c r="BCN9" s="24"/>
      <c r="BCO9" s="23"/>
      <c r="BCP9" s="111"/>
      <c r="BCQ9" s="27"/>
      <c r="BCR9" s="17">
        <f t="shared" si="206"/>
        <v>0</v>
      </c>
      <c r="BCT9" s="420"/>
      <c r="BCU9" s="24"/>
      <c r="BCV9" s="23"/>
      <c r="BCW9" s="425"/>
      <c r="BCX9" s="27"/>
      <c r="BCY9" s="17">
        <f t="shared" si="207"/>
        <v>0</v>
      </c>
      <c r="BDA9" s="307"/>
      <c r="BDB9" s="24"/>
      <c r="BDC9" s="23"/>
      <c r="BDD9" s="307"/>
      <c r="BDE9" s="27"/>
      <c r="BDF9" s="17">
        <f t="shared" si="208"/>
        <v>0</v>
      </c>
      <c r="BDH9" s="307"/>
      <c r="BDI9" s="24"/>
      <c r="BDJ9" s="23"/>
      <c r="BDK9" s="307"/>
      <c r="BDL9" s="27"/>
      <c r="BDM9" s="42">
        <f t="shared" si="209"/>
        <v>0</v>
      </c>
      <c r="BDO9" s="307"/>
      <c r="BDP9" s="24"/>
      <c r="BDQ9" s="23"/>
      <c r="BDR9" s="307"/>
      <c r="BDS9" s="27"/>
      <c r="BDT9" s="17">
        <f t="shared" si="210"/>
        <v>0</v>
      </c>
      <c r="BDV9" s="307">
        <v>41491</v>
      </c>
      <c r="BDW9" s="2" t="s">
        <v>1784</v>
      </c>
      <c r="BDX9" s="15">
        <v>1022</v>
      </c>
      <c r="BDY9" s="307"/>
      <c r="BDZ9" s="27"/>
      <c r="BEA9" s="17">
        <f t="shared" si="211"/>
        <v>1179.5</v>
      </c>
      <c r="BEC9" s="307"/>
      <c r="BED9" s="24"/>
      <c r="BEE9" s="23"/>
      <c r="BEF9" s="307"/>
      <c r="BEG9" s="27"/>
      <c r="BEH9" s="17">
        <f t="shared" si="212"/>
        <v>0</v>
      </c>
      <c r="BEJ9" s="307"/>
      <c r="BEK9" s="24"/>
      <c r="BEL9" s="23"/>
      <c r="BEM9" s="307"/>
      <c r="BEN9" s="27"/>
      <c r="BEO9" s="42">
        <f t="shared" si="213"/>
        <v>0</v>
      </c>
      <c r="BEQ9" s="7"/>
      <c r="BER9" s="2"/>
      <c r="BES9" s="15"/>
      <c r="BET9" s="7"/>
      <c r="BEU9" s="16"/>
      <c r="BEV9" s="42">
        <f t="shared" si="214"/>
        <v>4501</v>
      </c>
      <c r="BEX9" s="111"/>
      <c r="BEY9" s="24"/>
      <c r="BEZ9" s="23"/>
      <c r="BFA9" s="50"/>
      <c r="BFB9" s="27"/>
      <c r="BFC9" s="42">
        <f t="shared" si="215"/>
        <v>1184.5</v>
      </c>
      <c r="BFE9" s="391"/>
      <c r="BFF9" s="276"/>
      <c r="BFG9" s="647"/>
      <c r="BFH9" s="111"/>
      <c r="BFI9" s="27"/>
      <c r="BFJ9" s="42">
        <f t="shared" si="216"/>
        <v>0</v>
      </c>
      <c r="BFL9" s="391"/>
      <c r="BFM9" s="276"/>
      <c r="BFN9" s="647"/>
      <c r="BFO9" s="111"/>
      <c r="BFP9" s="27"/>
      <c r="BFQ9" s="42">
        <f t="shared" si="217"/>
        <v>0</v>
      </c>
      <c r="BFS9" s="391"/>
      <c r="BFT9" s="276"/>
      <c r="BFU9" s="647"/>
      <c r="BFV9" s="111"/>
      <c r="BFW9" s="27"/>
      <c r="BFX9" s="42">
        <f t="shared" si="218"/>
        <v>3985.5</v>
      </c>
      <c r="BFZ9" s="391"/>
      <c r="BGA9" s="276"/>
      <c r="BGB9" s="647"/>
      <c r="BGC9" s="567"/>
      <c r="BGD9" s="27"/>
      <c r="BGE9" s="42">
        <f t="shared" si="219"/>
        <v>0</v>
      </c>
      <c r="BGG9" s="2"/>
      <c r="BGH9" s="2"/>
      <c r="BGI9" s="15"/>
      <c r="BGJ9" s="7"/>
      <c r="BGK9" s="16"/>
      <c r="BGL9" s="17">
        <f t="shared" si="220"/>
        <v>0</v>
      </c>
      <c r="BGN9" s="7"/>
      <c r="BGO9" s="2"/>
      <c r="BGP9" s="15"/>
      <c r="BGQ9" s="563"/>
      <c r="BGR9" s="16"/>
      <c r="BGS9" s="17">
        <f t="shared" si="221"/>
        <v>7051.5</v>
      </c>
      <c r="BGU9" s="391"/>
      <c r="BGV9" s="276"/>
      <c r="BGW9" s="647"/>
      <c r="BGX9" s="111"/>
      <c r="BGY9" s="27"/>
      <c r="BGZ9" s="42">
        <f t="shared" si="222"/>
        <v>0</v>
      </c>
      <c r="BHB9" s="391"/>
      <c r="BHC9" s="276"/>
      <c r="BHD9" s="647"/>
      <c r="BHE9" s="111"/>
      <c r="BHF9" s="27"/>
      <c r="BHG9" s="42">
        <f t="shared" si="223"/>
        <v>0</v>
      </c>
    </row>
    <row r="10" spans="1:1568" x14ac:dyDescent="0.25">
      <c r="A10" s="7"/>
      <c r="B10" s="34"/>
      <c r="C10" s="27"/>
      <c r="D10" s="7"/>
      <c r="E10" s="16"/>
      <c r="F10" s="17">
        <f t="shared" si="0"/>
        <v>6630</v>
      </c>
      <c r="H10" s="111"/>
      <c r="I10" s="34"/>
      <c r="J10" s="27"/>
      <c r="K10" s="111"/>
      <c r="L10" s="27"/>
      <c r="M10" s="42">
        <f t="shared" si="1"/>
        <v>3530</v>
      </c>
      <c r="O10" s="111"/>
      <c r="P10" s="34"/>
      <c r="Q10" s="27"/>
      <c r="R10" s="111"/>
      <c r="S10" s="27"/>
      <c r="T10" s="42">
        <f t="shared" si="2"/>
        <v>0</v>
      </c>
      <c r="V10" s="111"/>
      <c r="W10" s="34"/>
      <c r="X10" s="27"/>
      <c r="Y10" s="111"/>
      <c r="Z10" s="27"/>
      <c r="AA10" s="42">
        <f t="shared" si="3"/>
        <v>0</v>
      </c>
      <c r="AC10" s="111"/>
      <c r="AD10" s="24"/>
      <c r="AE10" s="23"/>
      <c r="AF10" s="50"/>
      <c r="AG10" s="52"/>
      <c r="AH10" s="42">
        <f t="shared" si="4"/>
        <v>0</v>
      </c>
      <c r="AJ10" s="111"/>
      <c r="AK10" s="24"/>
      <c r="AL10" s="23"/>
      <c r="AM10" s="50"/>
      <c r="AN10" s="52"/>
      <c r="AO10" s="42">
        <f t="shared" si="5"/>
        <v>0</v>
      </c>
      <c r="AQ10" s="111"/>
      <c r="AR10" s="24"/>
      <c r="AS10" s="23"/>
      <c r="AT10" s="50"/>
      <c r="AU10" s="52"/>
      <c r="AV10" s="42">
        <f t="shared" si="6"/>
        <v>6543.5</v>
      </c>
      <c r="AX10" s="425"/>
      <c r="AY10" s="24"/>
      <c r="AZ10" s="23"/>
      <c r="BA10" s="616"/>
      <c r="BB10" s="27"/>
      <c r="BC10" s="17">
        <f t="shared" si="7"/>
        <v>376</v>
      </c>
      <c r="BE10" s="7"/>
      <c r="BF10" s="34"/>
      <c r="BG10" s="27"/>
      <c r="BH10" s="7"/>
      <c r="BI10" s="16"/>
      <c r="BJ10" s="17">
        <f t="shared" si="8"/>
        <v>1341.7</v>
      </c>
      <c r="BL10" s="7">
        <v>41698</v>
      </c>
      <c r="BM10" s="34" t="s">
        <v>2179</v>
      </c>
      <c r="BN10" s="27">
        <v>5540</v>
      </c>
      <c r="BO10" s="7"/>
      <c r="BP10" s="16"/>
      <c r="BQ10" s="17">
        <f t="shared" si="9"/>
        <v>17344</v>
      </c>
      <c r="BS10" s="602">
        <v>39855</v>
      </c>
      <c r="BT10" s="2" t="s">
        <v>904</v>
      </c>
      <c r="BU10" s="27">
        <v>2045</v>
      </c>
      <c r="BV10" s="648">
        <v>40704</v>
      </c>
      <c r="BW10" s="649">
        <v>96</v>
      </c>
      <c r="BX10" s="17">
        <f t="shared" si="10"/>
        <v>11854.6</v>
      </c>
      <c r="BZ10" s="427">
        <v>39753</v>
      </c>
      <c r="CA10" s="2" t="s">
        <v>807</v>
      </c>
      <c r="CB10" s="15">
        <v>0</v>
      </c>
      <c r="CC10" s="7" t="s">
        <v>878</v>
      </c>
      <c r="CD10" s="16"/>
      <c r="CE10" s="17">
        <f t="shared" si="11"/>
        <v>10609.439999999999</v>
      </c>
      <c r="CG10" s="111"/>
      <c r="CH10" s="24"/>
      <c r="CI10" s="23"/>
      <c r="CJ10" s="111"/>
      <c r="CK10" s="27"/>
      <c r="CL10" s="17">
        <f t="shared" si="12"/>
        <v>0</v>
      </c>
      <c r="CN10" s="305"/>
      <c r="CO10" s="113"/>
      <c r="CP10" s="15"/>
      <c r="CQ10" s="50"/>
      <c r="CR10" s="27"/>
      <c r="CS10" s="17">
        <f t="shared" si="13"/>
        <v>1668.06</v>
      </c>
      <c r="CU10" s="639"/>
      <c r="CV10" s="1304"/>
      <c r="CW10" s="23"/>
      <c r="CX10" s="2017">
        <v>41485</v>
      </c>
      <c r="CY10" s="565">
        <v>12005</v>
      </c>
      <c r="CZ10" s="17">
        <v>0</v>
      </c>
      <c r="DB10" s="49"/>
      <c r="DC10" s="229"/>
      <c r="DD10" s="23"/>
      <c r="DE10" s="616"/>
      <c r="DF10" s="27"/>
      <c r="DG10" s="17">
        <f t="shared" si="15"/>
        <v>20286</v>
      </c>
      <c r="DI10" s="111"/>
      <c r="DJ10" s="24"/>
      <c r="DK10" s="41"/>
      <c r="DL10" s="50"/>
      <c r="DM10" s="41"/>
      <c r="DN10" s="17">
        <f t="shared" si="16"/>
        <v>411</v>
      </c>
      <c r="DP10" s="49"/>
      <c r="DQ10" s="229"/>
      <c r="DR10" s="261"/>
      <c r="DS10" s="111"/>
      <c r="DT10" s="27"/>
      <c r="DU10" s="17">
        <f t="shared" si="17"/>
        <v>0</v>
      </c>
      <c r="DW10" s="49"/>
      <c r="DX10" s="229"/>
      <c r="DY10" s="261"/>
      <c r="DZ10" s="111"/>
      <c r="EA10" s="27"/>
      <c r="EB10" s="17">
        <f t="shared" si="18"/>
        <v>0</v>
      </c>
      <c r="ED10" s="563"/>
      <c r="EE10" s="1287"/>
      <c r="EF10" s="1687"/>
      <c r="EG10" s="567"/>
      <c r="EH10" s="1688"/>
      <c r="EI10" s="1683">
        <f t="shared" si="19"/>
        <v>456</v>
      </c>
      <c r="EK10" s="49"/>
      <c r="EL10" s="229"/>
      <c r="EM10" s="261"/>
      <c r="EN10" s="111"/>
      <c r="EO10" s="27"/>
      <c r="EP10" s="42">
        <f t="shared" si="20"/>
        <v>0</v>
      </c>
      <c r="ER10" s="49"/>
      <c r="ES10" s="229"/>
      <c r="ET10" s="261"/>
      <c r="EU10" s="111"/>
      <c r="EV10" s="27"/>
      <c r="EW10" s="42">
        <f t="shared" si="21"/>
        <v>0</v>
      </c>
      <c r="EY10" s="49"/>
      <c r="EZ10" s="229"/>
      <c r="FA10" s="261"/>
      <c r="FB10" s="111"/>
      <c r="FC10" s="27"/>
      <c r="FD10" s="17">
        <f t="shared" si="22"/>
        <v>0</v>
      </c>
      <c r="FF10" s="111"/>
      <c r="FG10" s="938"/>
      <c r="FH10" s="41"/>
      <c r="FI10" s="111"/>
      <c r="FJ10" s="27"/>
      <c r="FK10" s="17">
        <f t="shared" si="23"/>
        <v>0</v>
      </c>
      <c r="FM10" s="7"/>
      <c r="FN10" s="2"/>
      <c r="FO10" s="15"/>
      <c r="FP10" s="65"/>
      <c r="FQ10" s="22"/>
      <c r="FR10" s="17">
        <f t="shared" si="24"/>
        <v>0</v>
      </c>
      <c r="FT10" s="111"/>
      <c r="FU10" s="24"/>
      <c r="FV10" s="23"/>
      <c r="FW10" s="50"/>
      <c r="FX10" s="104"/>
      <c r="FY10" s="42">
        <f t="shared" si="25"/>
        <v>0</v>
      </c>
      <c r="GA10" s="7">
        <v>41720</v>
      </c>
      <c r="GB10" s="2" t="s">
        <v>2676</v>
      </c>
      <c r="GC10" s="15">
        <v>3126</v>
      </c>
      <c r="GD10" s="31"/>
      <c r="GE10" s="16"/>
      <c r="GF10" s="17">
        <f t="shared" si="26"/>
        <v>3426</v>
      </c>
      <c r="GH10" s="111"/>
      <c r="GI10" s="24"/>
      <c r="GJ10" s="23"/>
      <c r="GK10" s="49"/>
      <c r="GL10" s="27"/>
      <c r="GM10" s="42">
        <f t="shared" si="27"/>
        <v>10217.799999999999</v>
      </c>
      <c r="GO10" s="111"/>
      <c r="GP10" s="24"/>
      <c r="GQ10" s="23"/>
      <c r="GR10" s="49"/>
      <c r="GS10" s="27"/>
      <c r="GT10" s="42">
        <f t="shared" si="28"/>
        <v>0</v>
      </c>
      <c r="GV10" s="7"/>
      <c r="GW10" s="2"/>
      <c r="GX10" s="27"/>
      <c r="GY10" s="7"/>
      <c r="GZ10" s="16"/>
      <c r="HA10" s="17">
        <f t="shared" si="29"/>
        <v>0</v>
      </c>
      <c r="HC10" s="111"/>
      <c r="HD10" s="24"/>
      <c r="HE10" s="27"/>
      <c r="HF10" s="111"/>
      <c r="HG10" s="27"/>
      <c r="HH10" s="42">
        <f t="shared" si="30"/>
        <v>0</v>
      </c>
      <c r="HJ10" s="7"/>
      <c r="HK10" s="2"/>
      <c r="HL10" s="27"/>
      <c r="HM10" s="7"/>
      <c r="HN10" s="16"/>
      <c r="HO10" s="17">
        <f t="shared" si="31"/>
        <v>0</v>
      </c>
      <c r="HQ10" s="7"/>
      <c r="HR10" s="2"/>
      <c r="HS10" s="27"/>
      <c r="HT10" s="31"/>
      <c r="HU10" s="16"/>
      <c r="HV10" s="17">
        <f t="shared" si="32"/>
        <v>2543</v>
      </c>
      <c r="HX10" s="7">
        <v>41698</v>
      </c>
      <c r="HY10" s="2" t="s">
        <v>2189</v>
      </c>
      <c r="HZ10" s="15">
        <v>6072.5</v>
      </c>
      <c r="IA10" s="7">
        <v>41703</v>
      </c>
      <c r="IB10" s="16">
        <v>6072.5</v>
      </c>
      <c r="IC10" s="17">
        <f t="shared" si="33"/>
        <v>7098.5</v>
      </c>
      <c r="IE10" s="7"/>
      <c r="IF10" s="2"/>
      <c r="IG10" s="27"/>
      <c r="IH10" s="31"/>
      <c r="II10" s="16"/>
      <c r="IJ10" s="17">
        <f t="shared" si="34"/>
        <v>1470</v>
      </c>
      <c r="IL10" s="7"/>
      <c r="IM10" s="2"/>
      <c r="IN10" s="27"/>
      <c r="IO10" s="7"/>
      <c r="IP10" s="16"/>
      <c r="IQ10" s="17">
        <f t="shared" si="35"/>
        <v>5020</v>
      </c>
      <c r="IS10" s="7"/>
      <c r="IT10" s="2"/>
      <c r="IU10" s="27"/>
      <c r="IV10" s="7"/>
      <c r="IW10" s="16"/>
      <c r="IX10" s="17">
        <f t="shared" si="36"/>
        <v>0</v>
      </c>
      <c r="IZ10" s="111"/>
      <c r="JA10" s="24"/>
      <c r="JB10" s="27"/>
      <c r="JC10" s="111"/>
      <c r="JD10" s="27"/>
      <c r="JE10" s="42">
        <f t="shared" si="37"/>
        <v>0</v>
      </c>
      <c r="JG10" s="111"/>
      <c r="JH10" s="24"/>
      <c r="JI10" s="27"/>
      <c r="JJ10" s="111"/>
      <c r="JK10" s="27"/>
      <c r="JL10" s="42">
        <f t="shared" si="38"/>
        <v>855.5</v>
      </c>
      <c r="JN10" s="49"/>
      <c r="JO10" s="650"/>
      <c r="JP10" s="27"/>
      <c r="JQ10" s="49"/>
      <c r="JR10" s="27"/>
      <c r="JS10" s="17">
        <f t="shared" si="39"/>
        <v>0</v>
      </c>
      <c r="JU10" s="49"/>
      <c r="JV10" s="138"/>
      <c r="JW10" s="27"/>
      <c r="JX10" s="49"/>
      <c r="JY10" s="27"/>
      <c r="JZ10" s="42">
        <f t="shared" si="40"/>
        <v>0</v>
      </c>
      <c r="KB10" s="111"/>
      <c r="KC10" s="34"/>
      <c r="KD10" s="27"/>
      <c r="KE10" s="49"/>
      <c r="KF10" s="27"/>
      <c r="KG10" s="17">
        <f t="shared" si="41"/>
        <v>0</v>
      </c>
      <c r="KI10" s="111"/>
      <c r="KJ10" s="34"/>
      <c r="KK10" s="27"/>
      <c r="KL10" s="563"/>
      <c r="KM10" s="27"/>
      <c r="KN10" s="42">
        <f t="shared" si="42"/>
        <v>0</v>
      </c>
      <c r="KP10" s="111"/>
      <c r="KQ10" s="34"/>
      <c r="KR10" s="27"/>
      <c r="KS10" s="563"/>
      <c r="KT10" s="27"/>
      <c r="KU10" s="42">
        <f t="shared" si="43"/>
        <v>4446</v>
      </c>
      <c r="KW10" s="111"/>
      <c r="KX10" s="34"/>
      <c r="KY10" s="27"/>
      <c r="KZ10" s="49"/>
      <c r="LA10" s="27"/>
      <c r="LB10" s="17">
        <f t="shared" si="44"/>
        <v>17093.599999999999</v>
      </c>
      <c r="LD10" s="111"/>
      <c r="LE10" s="34"/>
      <c r="LF10" s="27"/>
      <c r="LG10" s="7"/>
      <c r="LH10" s="16"/>
      <c r="LI10" s="17">
        <f t="shared" si="45"/>
        <v>383</v>
      </c>
      <c r="LK10" s="111"/>
      <c r="LL10" s="34"/>
      <c r="LM10" s="27"/>
      <c r="LN10" s="111"/>
      <c r="LO10" s="27"/>
      <c r="LP10" s="42">
        <f t="shared" si="46"/>
        <v>0</v>
      </c>
      <c r="LR10" s="111"/>
      <c r="LS10" s="34"/>
      <c r="LT10" s="27"/>
      <c r="LU10" s="111"/>
      <c r="LV10" s="27"/>
      <c r="LW10" s="42">
        <f t="shared" si="47"/>
        <v>0</v>
      </c>
      <c r="LY10" s="7"/>
      <c r="LZ10" s="114"/>
      <c r="MA10" s="15"/>
      <c r="MB10" s="7"/>
      <c r="MC10" s="16"/>
      <c r="MD10" s="17">
        <f t="shared" si="48"/>
        <v>0</v>
      </c>
      <c r="MF10" s="111"/>
      <c r="MG10" s="34"/>
      <c r="MH10" s="27"/>
      <c r="MI10" s="111"/>
      <c r="MJ10" s="27"/>
      <c r="MK10" s="42">
        <f t="shared" si="49"/>
        <v>0</v>
      </c>
      <c r="MM10" s="111"/>
      <c r="MN10" s="34"/>
      <c r="MO10" s="27"/>
      <c r="MP10" s="111"/>
      <c r="MQ10" s="27"/>
      <c r="MR10" s="42">
        <f t="shared" si="50"/>
        <v>0</v>
      </c>
      <c r="MT10" s="111"/>
      <c r="MU10" s="34"/>
      <c r="MV10" s="27"/>
      <c r="MW10" s="111"/>
      <c r="MX10" s="27"/>
      <c r="MY10" s="42">
        <f t="shared" si="51"/>
        <v>0</v>
      </c>
      <c r="NA10" s="111"/>
      <c r="NB10" s="34"/>
      <c r="NC10" s="27"/>
      <c r="ND10" s="7"/>
      <c r="NE10" s="16"/>
      <c r="NF10" s="17">
        <f t="shared" si="52"/>
        <v>0</v>
      </c>
      <c r="NH10" s="111"/>
      <c r="NI10" s="34"/>
      <c r="NJ10" s="27"/>
      <c r="NK10" s="7"/>
      <c r="NL10" s="16"/>
      <c r="NM10" s="17">
        <f t="shared" si="53"/>
        <v>0</v>
      </c>
      <c r="NO10" s="7"/>
      <c r="NP10" s="2"/>
      <c r="NQ10" s="15"/>
      <c r="NR10" s="7"/>
      <c r="NS10" s="16"/>
      <c r="NT10" s="17">
        <f t="shared" si="54"/>
        <v>3448.5</v>
      </c>
      <c r="NV10" s="321"/>
      <c r="NW10" s="1460"/>
      <c r="NX10" s="139"/>
      <c r="NY10" s="1700"/>
      <c r="NZ10" s="569"/>
      <c r="OA10" s="42">
        <f>OA9+NX10-NZ10</f>
        <v>6364</v>
      </c>
      <c r="OC10" s="322"/>
      <c r="OD10" s="1460"/>
      <c r="OE10" s="139"/>
      <c r="OF10" s="651"/>
      <c r="OG10" s="139"/>
      <c r="OH10" s="17">
        <f t="shared" si="56"/>
        <v>0</v>
      </c>
      <c r="OJ10" s="321"/>
      <c r="OK10" s="1460"/>
      <c r="OL10" s="139"/>
      <c r="OM10" s="651"/>
      <c r="ON10" s="139"/>
      <c r="OO10" s="42">
        <f t="shared" si="57"/>
        <v>0</v>
      </c>
      <c r="OQ10" s="606">
        <v>39899</v>
      </c>
      <c r="OR10" s="114" t="s">
        <v>905</v>
      </c>
      <c r="OS10" s="15">
        <v>4120</v>
      </c>
      <c r="OT10" s="7"/>
      <c r="OU10" s="16"/>
      <c r="OV10" s="17">
        <f t="shared" si="58"/>
        <v>22352.5</v>
      </c>
      <c r="OX10" s="7"/>
      <c r="OY10" s="2"/>
      <c r="OZ10" s="15"/>
      <c r="PA10" s="7"/>
      <c r="PB10" s="27"/>
      <c r="PC10" s="42">
        <f t="shared" si="59"/>
        <v>0</v>
      </c>
      <c r="PE10" s="111"/>
      <c r="PF10" s="24"/>
      <c r="PG10" s="23"/>
      <c r="PH10" s="111"/>
      <c r="PI10" s="27"/>
      <c r="PJ10" s="42">
        <f t="shared" si="60"/>
        <v>0</v>
      </c>
      <c r="PL10" s="7"/>
      <c r="PM10" s="2"/>
      <c r="PN10" s="15"/>
      <c r="PO10" s="7"/>
      <c r="PP10" s="27"/>
      <c r="PQ10" s="42">
        <f t="shared" si="61"/>
        <v>0</v>
      </c>
      <c r="PS10" s="7"/>
      <c r="PT10" s="2"/>
      <c r="PU10" s="15"/>
      <c r="PV10" s="7"/>
      <c r="PW10" s="16"/>
      <c r="PX10" s="17">
        <f t="shared" si="62"/>
        <v>0</v>
      </c>
      <c r="PZ10" s="7"/>
      <c r="QA10" s="311"/>
      <c r="QB10" s="15"/>
      <c r="QC10" s="7"/>
      <c r="QD10" s="16"/>
      <c r="QE10" s="17">
        <f t="shared" si="63"/>
        <v>0</v>
      </c>
      <c r="QG10" s="7"/>
      <c r="QH10" s="2"/>
      <c r="QI10" s="15"/>
      <c r="QJ10" s="7"/>
      <c r="QK10" s="16"/>
      <c r="QL10" s="17">
        <f t="shared" si="64"/>
        <v>0</v>
      </c>
      <c r="QN10" s="111"/>
      <c r="QO10" s="24"/>
      <c r="QP10" s="23"/>
      <c r="QQ10" s="111"/>
      <c r="QR10" s="27"/>
      <c r="QS10" s="42">
        <f t="shared" si="65"/>
        <v>0</v>
      </c>
      <c r="QU10" s="406">
        <v>41458</v>
      </c>
      <c r="QV10" s="1460" t="s">
        <v>1595</v>
      </c>
      <c r="QW10" s="139">
        <v>2520</v>
      </c>
      <c r="QX10" s="7"/>
      <c r="QY10" s="16"/>
      <c r="QZ10" s="17">
        <f t="shared" si="66"/>
        <v>8140</v>
      </c>
      <c r="RB10" s="49"/>
      <c r="RC10" s="24"/>
      <c r="RD10" s="23"/>
      <c r="RE10" s="111"/>
      <c r="RF10" s="27"/>
      <c r="RG10" s="42">
        <f t="shared" si="67"/>
        <v>0</v>
      </c>
      <c r="RI10" s="49"/>
      <c r="RJ10" s="24"/>
      <c r="RK10" s="23"/>
      <c r="RL10" s="111"/>
      <c r="RM10" s="27"/>
      <c r="RN10" s="42">
        <f t="shared" si="68"/>
        <v>0</v>
      </c>
      <c r="RP10" s="49"/>
      <c r="RQ10" s="24"/>
      <c r="RR10" s="23"/>
      <c r="RS10" s="111"/>
      <c r="RT10" s="27"/>
      <c r="RU10" s="42">
        <f t="shared" si="69"/>
        <v>0</v>
      </c>
      <c r="RW10" s="7"/>
      <c r="RX10" s="2"/>
      <c r="RY10" s="1515"/>
      <c r="RZ10" s="1516"/>
      <c r="SA10" s="16"/>
      <c r="SB10" s="17">
        <f t="shared" si="70"/>
        <v>330</v>
      </c>
      <c r="SD10" s="7"/>
      <c r="SE10" s="114"/>
      <c r="SF10" s="15"/>
      <c r="SG10" s="7"/>
      <c r="SH10" s="16"/>
      <c r="SI10" s="17">
        <f t="shared" si="71"/>
        <v>0</v>
      </c>
      <c r="SK10" s="7"/>
      <c r="SL10" s="2"/>
      <c r="SM10" s="15"/>
      <c r="SN10" s="7"/>
      <c r="SO10" s="16"/>
      <c r="SP10" s="17">
        <f t="shared" si="72"/>
        <v>0</v>
      </c>
      <c r="SR10" s="111"/>
      <c r="SS10" s="24"/>
      <c r="ST10" s="23"/>
      <c r="SU10" s="111"/>
      <c r="SV10" s="27"/>
      <c r="SW10" s="42">
        <f t="shared" si="73"/>
        <v>0</v>
      </c>
      <c r="SY10" s="406">
        <v>41648</v>
      </c>
      <c r="SZ10" s="114" t="s">
        <v>2147</v>
      </c>
      <c r="TA10" s="15">
        <v>7297</v>
      </c>
      <c r="TB10" s="627"/>
      <c r="TC10" s="572"/>
      <c r="TD10" s="17">
        <f t="shared" si="74"/>
        <v>10277</v>
      </c>
      <c r="TF10" s="7"/>
      <c r="TG10" s="114"/>
      <c r="TH10" s="15"/>
      <c r="TI10" s="7"/>
      <c r="TJ10" s="16"/>
      <c r="TK10" s="17">
        <f t="shared" si="75"/>
        <v>0</v>
      </c>
      <c r="TM10" s="65"/>
      <c r="TN10" s="138"/>
      <c r="TO10" s="52"/>
      <c r="TP10" s="31"/>
      <c r="TQ10" s="76"/>
      <c r="TR10" s="17">
        <f t="shared" si="76"/>
        <v>0</v>
      </c>
      <c r="TT10" s="7">
        <v>41687</v>
      </c>
      <c r="TU10" s="2" t="s">
        <v>2186</v>
      </c>
      <c r="TV10" s="22">
        <v>421.5</v>
      </c>
      <c r="TW10" s="7">
        <v>41703</v>
      </c>
      <c r="TX10" s="16">
        <v>421.5</v>
      </c>
      <c r="TY10" s="17">
        <f t="shared" si="77"/>
        <v>1124.5</v>
      </c>
      <c r="UA10" s="65"/>
      <c r="UB10" s="34"/>
      <c r="UC10" s="27"/>
      <c r="UD10" s="61"/>
      <c r="UE10" s="70"/>
      <c r="UF10" s="17">
        <f t="shared" si="78"/>
        <v>0</v>
      </c>
      <c r="UH10" s="420"/>
      <c r="UI10" s="34"/>
      <c r="UJ10" s="27"/>
      <c r="UK10" s="563"/>
      <c r="UL10" s="569"/>
      <c r="UM10" s="42">
        <f t="shared" si="79"/>
        <v>4075.5</v>
      </c>
      <c r="UO10" s="7"/>
      <c r="UP10" s="2"/>
      <c r="UQ10" s="15"/>
      <c r="UR10" s="7"/>
      <c r="US10" s="16"/>
      <c r="UT10" s="17">
        <f t="shared" si="80"/>
        <v>200</v>
      </c>
      <c r="UV10" s="2"/>
      <c r="UW10" s="2"/>
      <c r="UX10" s="15"/>
      <c r="UY10" s="7"/>
      <c r="UZ10" s="16"/>
      <c r="VA10" s="17">
        <f t="shared" si="81"/>
        <v>1278</v>
      </c>
      <c r="VC10" s="24"/>
      <c r="VD10" s="24"/>
      <c r="VE10" s="23"/>
      <c r="VF10" s="111"/>
      <c r="VG10" s="27"/>
      <c r="VH10" s="42">
        <f t="shared" si="82"/>
        <v>0</v>
      </c>
      <c r="VJ10" s="111"/>
      <c r="VK10" s="2"/>
      <c r="VL10" s="15"/>
      <c r="VM10" s="7"/>
      <c r="VN10" s="16"/>
      <c r="VO10" s="17">
        <f t="shared" si="83"/>
        <v>0</v>
      </c>
      <c r="VQ10" s="111"/>
      <c r="VR10" s="24"/>
      <c r="VS10" s="23"/>
      <c r="VT10" s="111"/>
      <c r="VU10" s="27"/>
      <c r="VV10" s="42">
        <f t="shared" si="84"/>
        <v>0</v>
      </c>
      <c r="VX10" s="618"/>
      <c r="VY10" s="2"/>
      <c r="VZ10" s="15"/>
      <c r="WA10" s="7"/>
      <c r="WB10" s="16"/>
      <c r="WC10" s="17">
        <f t="shared" si="85"/>
        <v>14527.66</v>
      </c>
      <c r="WE10" s="307"/>
      <c r="WF10" s="69"/>
      <c r="WG10" s="27"/>
      <c r="WH10" s="305"/>
      <c r="WI10" s="16"/>
      <c r="WJ10" s="17">
        <f t="shared" si="86"/>
        <v>112.5</v>
      </c>
      <c r="WL10" s="307"/>
      <c r="WM10" s="69"/>
      <c r="WN10" s="27"/>
      <c r="WO10" s="307"/>
      <c r="WP10" s="27"/>
      <c r="WQ10" s="42">
        <f t="shared" si="87"/>
        <v>7657</v>
      </c>
      <c r="WS10" s="307"/>
      <c r="WT10" s="69"/>
      <c r="WU10" s="27"/>
      <c r="WV10" s="307"/>
      <c r="WW10" s="27"/>
      <c r="WX10" s="42">
        <f t="shared" si="88"/>
        <v>0</v>
      </c>
      <c r="WZ10" s="307"/>
      <c r="XA10" s="69"/>
      <c r="XB10" s="27"/>
      <c r="XC10" s="307"/>
      <c r="XD10" s="27"/>
      <c r="XE10" s="42">
        <f t="shared" si="89"/>
        <v>0</v>
      </c>
      <c r="XG10" s="307"/>
      <c r="XH10" s="69"/>
      <c r="XI10" s="27"/>
      <c r="XJ10" s="307"/>
      <c r="XK10" s="27"/>
      <c r="XL10" s="42">
        <f t="shared" si="90"/>
        <v>0</v>
      </c>
      <c r="XN10" s="425"/>
      <c r="XO10" s="69"/>
      <c r="XP10" s="27"/>
      <c r="XQ10" s="111"/>
      <c r="XR10" s="16"/>
      <c r="XS10" s="17">
        <f t="shared" si="91"/>
        <v>0</v>
      </c>
      <c r="XU10" s="426"/>
      <c r="XV10" s="671"/>
      <c r="XW10" s="139"/>
      <c r="XX10" s="563"/>
      <c r="XY10" s="569"/>
      <c r="XZ10" s="42">
        <f t="shared" si="92"/>
        <v>0</v>
      </c>
      <c r="YB10" s="425"/>
      <c r="YC10" s="69"/>
      <c r="YD10" s="27"/>
      <c r="YE10" s="111"/>
      <c r="YF10" s="16"/>
      <c r="YG10" s="17">
        <f t="shared" si="93"/>
        <v>21712</v>
      </c>
      <c r="YI10" s="7"/>
      <c r="YJ10" s="2"/>
      <c r="YK10" s="15"/>
      <c r="YL10" s="111"/>
      <c r="YM10" s="27"/>
      <c r="YN10" s="17">
        <f t="shared" si="94"/>
        <v>0</v>
      </c>
      <c r="YP10" s="111"/>
      <c r="YQ10" s="69"/>
      <c r="YR10" s="27"/>
      <c r="YS10" s="111"/>
      <c r="YT10" s="27"/>
      <c r="YU10" s="17">
        <f t="shared" si="95"/>
        <v>0</v>
      </c>
      <c r="YW10" s="111"/>
      <c r="YX10" s="69"/>
      <c r="YY10" s="27"/>
      <c r="YZ10" s="111"/>
      <c r="ZA10" s="27"/>
      <c r="ZB10" s="42">
        <f t="shared" si="96"/>
        <v>0</v>
      </c>
      <c r="ZD10" s="420"/>
      <c r="ZE10" s="24"/>
      <c r="ZF10" s="23"/>
      <c r="ZG10" s="111"/>
      <c r="ZH10" s="27"/>
      <c r="ZI10" s="42">
        <f t="shared" si="97"/>
        <v>0</v>
      </c>
      <c r="ZK10" s="111"/>
      <c r="ZL10" s="69"/>
      <c r="ZM10" s="27"/>
      <c r="ZN10" s="111"/>
      <c r="ZO10" s="27"/>
      <c r="ZP10" s="17">
        <f t="shared" si="98"/>
        <v>0</v>
      </c>
      <c r="ZR10" s="111"/>
      <c r="ZS10" s="69"/>
      <c r="ZT10" s="27"/>
      <c r="ZU10" s="111"/>
      <c r="ZV10" s="27"/>
      <c r="ZW10" s="42">
        <f t="shared" si="99"/>
        <v>3633</v>
      </c>
      <c r="ZY10" s="111"/>
      <c r="ZZ10" s="69"/>
      <c r="AAA10" s="27"/>
      <c r="AAB10" s="111"/>
      <c r="AAC10" s="27"/>
      <c r="AAD10" s="17">
        <f t="shared" si="100"/>
        <v>0</v>
      </c>
      <c r="AAF10" s="111"/>
      <c r="AAG10" s="69"/>
      <c r="AAH10" s="27"/>
      <c r="AAI10" s="111"/>
      <c r="AAJ10" s="27"/>
      <c r="AAK10" s="42">
        <f t="shared" si="101"/>
        <v>0</v>
      </c>
      <c r="AAM10" s="111"/>
      <c r="AAN10" s="69"/>
      <c r="AAO10" s="27"/>
      <c r="AAP10" s="111"/>
      <c r="AAQ10" s="27"/>
      <c r="AAR10" s="42">
        <f t="shared" si="102"/>
        <v>15899</v>
      </c>
      <c r="AAT10" s="111"/>
      <c r="AAU10" s="69"/>
      <c r="AAV10" s="27"/>
      <c r="AAW10" s="111"/>
      <c r="AAX10" s="27"/>
      <c r="AAY10" s="42">
        <f t="shared" si="103"/>
        <v>0</v>
      </c>
      <c r="ABA10" s="7"/>
      <c r="ABB10" s="113"/>
      <c r="ABC10" s="15"/>
      <c r="ABD10" s="7"/>
      <c r="ABE10" s="16"/>
      <c r="ABF10" s="17">
        <f t="shared" si="104"/>
        <v>0</v>
      </c>
      <c r="ABH10" s="111"/>
      <c r="ABI10" s="220"/>
      <c r="ABJ10" s="23"/>
      <c r="ABK10" s="111"/>
      <c r="ABL10" s="27"/>
      <c r="ABM10" s="42">
        <f t="shared" si="105"/>
        <v>0</v>
      </c>
      <c r="ABO10" s="623">
        <v>39941</v>
      </c>
      <c r="ABP10" s="624" t="s">
        <v>906</v>
      </c>
      <c r="ABQ10" s="625">
        <v>2378.34</v>
      </c>
      <c r="ABR10" s="626">
        <v>39979</v>
      </c>
      <c r="ABS10" s="625"/>
      <c r="ABT10" s="42">
        <f t="shared" si="106"/>
        <v>12341.34</v>
      </c>
      <c r="ABV10" s="7"/>
      <c r="ABW10" s="34"/>
      <c r="ABX10" s="564"/>
      <c r="ABY10" s="1545"/>
      <c r="ABZ10" s="139"/>
      <c r="ACA10" s="17">
        <f t="shared" si="107"/>
        <v>3092.5</v>
      </c>
      <c r="ACC10" s="427"/>
      <c r="ACD10" s="113"/>
      <c r="ACE10" s="15"/>
      <c r="ACF10" s="111"/>
      <c r="ACG10" s="16"/>
      <c r="ACH10" s="17">
        <f t="shared" si="108"/>
        <v>0</v>
      </c>
      <c r="ACJ10" s="425"/>
      <c r="ACK10" s="220"/>
      <c r="ACL10" s="23"/>
      <c r="ACM10" s="111"/>
      <c r="ACN10" s="27"/>
      <c r="ACO10" s="42">
        <f t="shared" si="109"/>
        <v>0</v>
      </c>
      <c r="ACQ10" s="425"/>
      <c r="ACR10" s="220"/>
      <c r="ACS10" s="23"/>
      <c r="ACT10" s="111"/>
      <c r="ACU10" s="27"/>
      <c r="ACV10" s="42">
        <f t="shared" si="110"/>
        <v>0</v>
      </c>
      <c r="ACX10" s="305"/>
      <c r="ACY10" s="2"/>
      <c r="ACZ10" s="15"/>
      <c r="ADA10" s="7"/>
      <c r="ADB10" s="16"/>
      <c r="ADC10" s="17">
        <f t="shared" si="111"/>
        <v>0</v>
      </c>
      <c r="ADE10" s="307"/>
      <c r="ADF10" s="24"/>
      <c r="ADG10" s="23"/>
      <c r="ADH10" s="111"/>
      <c r="ADI10" s="27"/>
      <c r="ADJ10" s="42">
        <f t="shared" si="112"/>
        <v>1928</v>
      </c>
      <c r="ADL10" s="111"/>
      <c r="ADM10" s="24"/>
      <c r="ADN10" s="23"/>
      <c r="ADO10" s="111"/>
      <c r="ADP10" s="27"/>
      <c r="ADQ10" s="17">
        <f t="shared" si="113"/>
        <v>0</v>
      </c>
      <c r="ADS10" s="111"/>
      <c r="ADT10" s="24"/>
      <c r="ADU10" s="23"/>
      <c r="ADV10" s="111"/>
      <c r="ADW10" s="27"/>
      <c r="ADX10" s="42">
        <f t="shared" si="114"/>
        <v>0</v>
      </c>
      <c r="ADZ10" s="111"/>
      <c r="AEA10" s="24"/>
      <c r="AEB10" s="23"/>
      <c r="AEC10" s="111"/>
      <c r="AED10" s="27"/>
      <c r="AEE10" s="17">
        <f t="shared" si="115"/>
        <v>0</v>
      </c>
      <c r="AEG10" s="111"/>
      <c r="AEH10" s="24"/>
      <c r="AEI10" s="23"/>
      <c r="AEJ10" s="111"/>
      <c r="AEK10" s="27"/>
      <c r="AEL10" s="42">
        <f t="shared" si="116"/>
        <v>0</v>
      </c>
      <c r="AEN10" s="111"/>
      <c r="AEO10" s="24"/>
      <c r="AEP10" s="23"/>
      <c r="AEQ10" s="111"/>
      <c r="AER10" s="27"/>
      <c r="AES10" s="17">
        <f t="shared" si="117"/>
        <v>0</v>
      </c>
      <c r="AEU10" s="7"/>
      <c r="AEV10" s="652"/>
      <c r="AEW10" s="15"/>
      <c r="AEX10" s="7"/>
      <c r="AEY10" s="16"/>
      <c r="AEZ10" s="17">
        <f t="shared" si="118"/>
        <v>0</v>
      </c>
      <c r="AFB10" s="111"/>
      <c r="AFC10" s="125"/>
      <c r="AFD10" s="23"/>
      <c r="AFE10" s="111"/>
      <c r="AFF10" s="27"/>
      <c r="AFG10" s="42">
        <f t="shared" si="119"/>
        <v>0</v>
      </c>
      <c r="AFI10" s="111"/>
      <c r="AFJ10" s="125"/>
      <c r="AFK10" s="23"/>
      <c r="AFL10" s="111"/>
      <c r="AFM10" s="27"/>
      <c r="AFN10" s="42">
        <f t="shared" si="120"/>
        <v>0</v>
      </c>
      <c r="AFP10" s="111"/>
      <c r="AFQ10" s="125"/>
      <c r="AFR10" s="23"/>
      <c r="AFS10" s="111"/>
      <c r="AFT10" s="27"/>
      <c r="AFU10" s="42">
        <f t="shared" si="121"/>
        <v>0</v>
      </c>
      <c r="AFW10" s="7"/>
      <c r="AFX10" s="2"/>
      <c r="AFY10" s="15"/>
      <c r="AFZ10" s="7"/>
      <c r="AGA10" s="16"/>
      <c r="AGB10" s="17">
        <f t="shared" si="122"/>
        <v>0</v>
      </c>
      <c r="AGD10" s="7"/>
      <c r="AGE10" s="2"/>
      <c r="AGF10" s="15"/>
      <c r="AGG10" s="7"/>
      <c r="AGH10" s="16"/>
      <c r="AGI10" s="17">
        <f t="shared" si="123"/>
        <v>2252</v>
      </c>
      <c r="AGK10" s="305"/>
      <c r="AGL10" s="259"/>
      <c r="AGM10" s="27"/>
      <c r="AGN10" s="494"/>
      <c r="AGO10" s="46"/>
      <c r="AGP10" s="42">
        <f t="shared" si="124"/>
        <v>0</v>
      </c>
      <c r="AGR10" s="307"/>
      <c r="AGS10" s="259"/>
      <c r="AGT10" s="27"/>
      <c r="AGU10" s="494"/>
      <c r="AGV10" s="46"/>
      <c r="AGW10" s="42">
        <f t="shared" si="125"/>
        <v>0</v>
      </c>
      <c r="AGY10" s="307"/>
      <c r="AGZ10" s="259"/>
      <c r="AHA10" s="27"/>
      <c r="AHB10" s="494"/>
      <c r="AHC10" s="46"/>
      <c r="AHD10" s="42">
        <f t="shared" si="126"/>
        <v>0</v>
      </c>
      <c r="AHF10" s="49"/>
      <c r="AHG10" s="259"/>
      <c r="AHH10" s="27"/>
      <c r="AHI10" s="7"/>
      <c r="AHJ10" s="16"/>
      <c r="AHK10" s="17">
        <f t="shared" si="127"/>
        <v>960</v>
      </c>
      <c r="AHM10" s="111"/>
      <c r="AHN10" s="259"/>
      <c r="AHO10" s="27"/>
      <c r="AHP10" s="49"/>
      <c r="AHQ10" s="27"/>
      <c r="AHR10" s="17">
        <f t="shared" si="128"/>
        <v>0</v>
      </c>
      <c r="AHT10" s="427">
        <v>41714</v>
      </c>
      <c r="AHU10" s="34" t="s">
        <v>2677</v>
      </c>
      <c r="AHV10" s="27">
        <v>18494.5</v>
      </c>
      <c r="AHW10" s="305"/>
      <c r="AHX10" s="16"/>
      <c r="AHY10" s="17">
        <f t="shared" si="129"/>
        <v>41460.5</v>
      </c>
      <c r="AIA10" s="7"/>
      <c r="AIB10" s="2"/>
      <c r="AIC10" s="15"/>
      <c r="AID10" s="7"/>
      <c r="AIE10" s="16"/>
      <c r="AIF10" s="17">
        <f t="shared" si="130"/>
        <v>0</v>
      </c>
      <c r="AIH10" s="111">
        <v>41583</v>
      </c>
      <c r="AII10" s="1460" t="s">
        <v>2105</v>
      </c>
      <c r="AIJ10" s="27">
        <v>90</v>
      </c>
      <c r="AIK10" s="50">
        <v>41706</v>
      </c>
      <c r="AIL10" s="27">
        <v>90</v>
      </c>
      <c r="AIM10" s="17">
        <f t="shared" si="131"/>
        <v>240</v>
      </c>
      <c r="AIO10" s="49"/>
      <c r="AIP10" s="34"/>
      <c r="AIQ10" s="27"/>
      <c r="AIR10" s="49"/>
      <c r="AIS10" s="27"/>
      <c r="AIT10" s="17">
        <f t="shared" si="132"/>
        <v>0</v>
      </c>
      <c r="AIV10" s="49"/>
      <c r="AIW10" s="34"/>
      <c r="AIX10" s="27"/>
      <c r="AIY10" s="49"/>
      <c r="AIZ10" s="27"/>
      <c r="AJA10" s="42">
        <f t="shared" si="133"/>
        <v>0</v>
      </c>
      <c r="AJC10" s="111"/>
      <c r="AJD10" s="34"/>
      <c r="AJE10" s="27"/>
      <c r="AJF10" s="111"/>
      <c r="AJG10" s="27"/>
      <c r="AJH10" s="17">
        <f t="shared" si="134"/>
        <v>0</v>
      </c>
      <c r="AJJ10" s="111"/>
      <c r="AJK10" s="34"/>
      <c r="AJL10" s="27"/>
      <c r="AJM10" s="111"/>
      <c r="AJN10" s="27"/>
      <c r="AJO10" s="17">
        <f t="shared" si="135"/>
        <v>0</v>
      </c>
      <c r="AJQ10" s="426"/>
      <c r="AJR10" s="34"/>
      <c r="AJS10" s="27"/>
      <c r="AJT10" s="111"/>
      <c r="AJU10" s="27"/>
      <c r="AJV10" s="17">
        <f t="shared" si="136"/>
        <v>7013</v>
      </c>
      <c r="AJX10" s="111"/>
      <c r="AJY10" s="24"/>
      <c r="AJZ10" s="23"/>
      <c r="AKA10" s="111"/>
      <c r="AKB10" s="27"/>
      <c r="AKC10" s="17">
        <f t="shared" si="137"/>
        <v>0</v>
      </c>
      <c r="AKE10" s="111"/>
      <c r="AKF10" s="24"/>
      <c r="AKG10" s="23"/>
      <c r="AKH10" s="111"/>
      <c r="AKI10" s="27"/>
      <c r="AKJ10" s="17">
        <f t="shared" si="138"/>
        <v>0</v>
      </c>
      <c r="AKL10" s="321">
        <v>41608</v>
      </c>
      <c r="AKM10" s="24" t="s">
        <v>2107</v>
      </c>
      <c r="AKN10" s="23">
        <v>7521</v>
      </c>
      <c r="AKO10" s="307"/>
      <c r="AKP10" s="27"/>
      <c r="AKQ10" s="17">
        <f t="shared" si="139"/>
        <v>14403</v>
      </c>
      <c r="AKS10" s="321"/>
      <c r="AKT10" s="24"/>
      <c r="AKU10" s="23"/>
      <c r="AKV10" s="307"/>
      <c r="AKW10" s="27"/>
      <c r="AKX10" s="42">
        <f t="shared" si="140"/>
        <v>0</v>
      </c>
      <c r="AKZ10" s="111"/>
      <c r="ALA10" s="24"/>
      <c r="ALB10" s="23"/>
      <c r="ALC10" s="111"/>
      <c r="ALD10" s="27"/>
      <c r="ALE10" s="17">
        <f t="shared" si="141"/>
        <v>0</v>
      </c>
      <c r="ALG10" s="49"/>
      <c r="ALH10" s="24"/>
      <c r="ALI10" s="23"/>
      <c r="ALJ10" s="111"/>
      <c r="ALK10" s="27"/>
      <c r="ALL10" s="42">
        <f t="shared" si="142"/>
        <v>0</v>
      </c>
      <c r="ALN10" s="49"/>
      <c r="ALP10" s="1694"/>
      <c r="ALQ10" s="567"/>
      <c r="ALR10" s="1688"/>
      <c r="ALS10" s="42">
        <f t="shared" si="143"/>
        <v>2166.5</v>
      </c>
      <c r="ALU10" s="2"/>
      <c r="ALV10" s="2"/>
      <c r="ALW10" s="15"/>
      <c r="ALX10" s="7"/>
      <c r="ALY10" s="16"/>
      <c r="ALZ10" s="17">
        <f t="shared" si="144"/>
        <v>0</v>
      </c>
      <c r="AMB10" s="7"/>
      <c r="AMC10" s="2"/>
      <c r="AMD10" s="15"/>
      <c r="AME10" s="7"/>
      <c r="AMF10" s="16"/>
      <c r="AMG10" s="17">
        <f t="shared" si="145"/>
        <v>0</v>
      </c>
      <c r="AMI10" s="7"/>
      <c r="AMJ10" s="2"/>
      <c r="AMK10" s="15"/>
      <c r="AML10" s="7"/>
      <c r="AMM10" s="16"/>
      <c r="AMN10" s="17">
        <f t="shared" si="146"/>
        <v>0</v>
      </c>
      <c r="AMP10" s="111"/>
      <c r="AMQ10" s="24"/>
      <c r="AMR10" s="23"/>
      <c r="AMS10" s="111"/>
      <c r="AMT10" s="27"/>
      <c r="AMU10" s="42">
        <f t="shared" si="147"/>
        <v>0</v>
      </c>
      <c r="AMW10" s="111"/>
      <c r="AMX10" s="24"/>
      <c r="AMY10" s="23"/>
      <c r="AMZ10" s="111"/>
      <c r="ANA10" s="27"/>
      <c r="ANB10" s="42">
        <f t="shared" si="148"/>
        <v>596</v>
      </c>
      <c r="AND10" s="31">
        <v>39687</v>
      </c>
      <c r="ANE10" s="2" t="s">
        <v>759</v>
      </c>
      <c r="ANF10" s="15">
        <v>16925</v>
      </c>
      <c r="ANG10" s="7"/>
      <c r="ANH10" s="16"/>
      <c r="ANI10" s="17">
        <f t="shared" si="149"/>
        <v>38421</v>
      </c>
      <c r="ANK10" s="7"/>
      <c r="ANL10" s="2"/>
      <c r="ANM10" s="15"/>
      <c r="ANN10" s="7"/>
      <c r="ANO10" s="76"/>
      <c r="ANP10" s="17">
        <f t="shared" si="150"/>
        <v>0</v>
      </c>
      <c r="ANR10" s="49"/>
      <c r="ANS10" s="34"/>
      <c r="ANT10" s="52"/>
      <c r="ANU10" s="50"/>
      <c r="ANV10" s="52"/>
      <c r="ANW10" s="17">
        <f t="shared" si="151"/>
        <v>0</v>
      </c>
      <c r="ANY10" s="49"/>
      <c r="ANZ10" s="34"/>
      <c r="AOA10" s="52"/>
      <c r="AOB10" s="50"/>
      <c r="AOC10" s="52"/>
      <c r="AOD10" s="42">
        <f t="shared" si="152"/>
        <v>0</v>
      </c>
      <c r="AOF10" s="7">
        <v>41547</v>
      </c>
      <c r="AOG10" s="113" t="s">
        <v>1788</v>
      </c>
      <c r="AOH10" s="23">
        <v>1480</v>
      </c>
      <c r="AOI10" s="7"/>
      <c r="AOJ10" s="16"/>
      <c r="AOK10" s="17">
        <f t="shared" si="153"/>
        <v>3062</v>
      </c>
      <c r="AOM10" s="7"/>
      <c r="AON10" s="113"/>
      <c r="AOO10" s="23"/>
      <c r="AOP10" s="111"/>
      <c r="AOQ10" s="27"/>
      <c r="AOR10" s="17">
        <f t="shared" si="154"/>
        <v>4537.5</v>
      </c>
      <c r="AOT10" s="50"/>
      <c r="AOU10" s="110"/>
      <c r="AOV10" s="82"/>
      <c r="AOW10" s="49"/>
      <c r="AOX10" s="52"/>
      <c r="AOY10" s="42">
        <f t="shared" si="155"/>
        <v>0</v>
      </c>
      <c r="APA10" s="50"/>
      <c r="APB10" s="229"/>
      <c r="APC10" s="82"/>
      <c r="APD10" s="50"/>
      <c r="APE10" s="52"/>
      <c r="APF10" s="42">
        <f t="shared" si="156"/>
        <v>0</v>
      </c>
      <c r="APH10" s="50"/>
      <c r="API10" s="229"/>
      <c r="APJ10" s="82"/>
      <c r="APK10" s="50"/>
      <c r="APL10" s="52"/>
      <c r="APM10" s="42">
        <f t="shared" si="157"/>
        <v>0</v>
      </c>
      <c r="APO10" s="111"/>
      <c r="APP10" s="24"/>
      <c r="APQ10" s="23"/>
      <c r="APR10" s="111"/>
      <c r="APS10" s="27"/>
      <c r="APT10" s="17">
        <f t="shared" si="158"/>
        <v>0</v>
      </c>
      <c r="APV10" s="427"/>
      <c r="APW10" s="2"/>
      <c r="APX10" s="15"/>
      <c r="APY10" s="427"/>
      <c r="APZ10" s="15"/>
      <c r="AQA10" s="17">
        <f t="shared" si="159"/>
        <v>5326</v>
      </c>
      <c r="AQC10" s="427"/>
      <c r="AQE10" s="15"/>
      <c r="AQF10" s="305"/>
      <c r="AQG10" s="16"/>
      <c r="AQH10" s="17">
        <f t="shared" si="160"/>
        <v>0</v>
      </c>
      <c r="AQJ10" s="322"/>
      <c r="AQK10" s="2"/>
      <c r="AQL10" s="15"/>
      <c r="AQM10" s="639"/>
      <c r="AQN10" s="16"/>
      <c r="AQO10" s="17">
        <f t="shared" si="161"/>
        <v>2982</v>
      </c>
      <c r="AQQ10" s="7"/>
      <c r="AQR10" s="653"/>
      <c r="AQS10" s="16"/>
      <c r="AQT10" s="33"/>
      <c r="AQU10" s="16"/>
      <c r="AQV10" s="17">
        <f t="shared" si="162"/>
        <v>0</v>
      </c>
      <c r="AQX10" s="111"/>
      <c r="AQY10" s="24"/>
      <c r="AQZ10" s="23"/>
      <c r="ARA10" s="111"/>
      <c r="ARB10" s="287"/>
      <c r="ARC10" s="42">
        <f t="shared" si="163"/>
        <v>-4260</v>
      </c>
      <c r="ARE10" s="31">
        <v>41449</v>
      </c>
      <c r="ARF10" s="311" t="s">
        <v>1789</v>
      </c>
      <c r="ARG10" s="22">
        <v>820</v>
      </c>
      <c r="ARH10" s="33"/>
      <c r="ARI10" s="16"/>
      <c r="ARJ10" s="17">
        <f t="shared" si="164"/>
        <v>2835.28</v>
      </c>
      <c r="ARL10" s="111"/>
      <c r="ARM10" s="938"/>
      <c r="ARN10" s="27"/>
      <c r="ARO10" s="98"/>
      <c r="ARP10" s="27"/>
      <c r="ARQ10" s="42">
        <f t="shared" si="165"/>
        <v>0</v>
      </c>
      <c r="ARS10" s="7"/>
      <c r="ART10" s="653"/>
      <c r="ARU10" s="16"/>
      <c r="ARV10" s="33"/>
      <c r="ARW10" s="16"/>
      <c r="ARX10" s="17">
        <f t="shared" si="166"/>
        <v>0</v>
      </c>
      <c r="ARZ10" s="111"/>
      <c r="ASA10" s="938"/>
      <c r="ASB10" s="27"/>
      <c r="ASC10" s="98"/>
      <c r="ASD10" s="27"/>
      <c r="ASE10" s="42">
        <f t="shared" si="167"/>
        <v>0</v>
      </c>
      <c r="ASG10" s="111"/>
      <c r="ASH10" s="938"/>
      <c r="ASI10" s="27"/>
      <c r="ASJ10" s="98"/>
      <c r="ASK10" s="27"/>
      <c r="ASL10" s="42">
        <f t="shared" si="168"/>
        <v>0</v>
      </c>
      <c r="ASN10" s="7"/>
      <c r="ASO10" s="653"/>
      <c r="ASP10" s="16"/>
      <c r="ASQ10" s="33"/>
      <c r="ASR10" s="16"/>
      <c r="ASS10" s="17">
        <f t="shared" si="169"/>
        <v>0</v>
      </c>
      <c r="ASU10" s="7"/>
      <c r="ASV10" s="2"/>
      <c r="ASW10" s="15"/>
      <c r="ASX10" s="627"/>
      <c r="ASY10" s="572"/>
      <c r="ASZ10" s="17">
        <f t="shared" si="170"/>
        <v>0</v>
      </c>
      <c r="ATB10" s="305"/>
      <c r="ATC10" s="34"/>
      <c r="ATD10" s="291"/>
      <c r="ATE10" s="321"/>
      <c r="ATF10" s="27"/>
      <c r="ATG10" s="17">
        <f t="shared" si="171"/>
        <v>0</v>
      </c>
      <c r="ATI10" s="49"/>
      <c r="ATJ10" s="259"/>
      <c r="ATK10" s="1543"/>
      <c r="ATL10" s="1547"/>
      <c r="ATM10" s="27"/>
      <c r="ATN10" s="17">
        <f t="shared" si="172"/>
        <v>1410</v>
      </c>
      <c r="ATP10" s="7"/>
      <c r="ATQ10" s="34"/>
      <c r="ATR10" s="3"/>
      <c r="ATS10" s="646"/>
      <c r="ATT10" s="27"/>
      <c r="ATU10" s="17">
        <f t="shared" si="173"/>
        <v>35640</v>
      </c>
      <c r="ATW10" s="111"/>
      <c r="ATX10" s="34"/>
      <c r="ATY10" s="41"/>
      <c r="ATZ10" s="563"/>
      <c r="AUA10" s="27"/>
      <c r="AUB10" s="42">
        <f t="shared" si="174"/>
        <v>0</v>
      </c>
      <c r="AUD10" s="111"/>
      <c r="AUE10" s="34"/>
      <c r="AUF10" s="41"/>
      <c r="AUG10" s="563"/>
      <c r="AUH10" s="27"/>
      <c r="AUI10" s="42">
        <f t="shared" si="175"/>
        <v>0</v>
      </c>
      <c r="AUK10" s="305"/>
      <c r="AUL10" s="2"/>
      <c r="AUM10" s="15"/>
      <c r="AUN10" s="7"/>
      <c r="AUO10" s="76"/>
      <c r="AUP10" s="17">
        <f t="shared" si="176"/>
        <v>8898</v>
      </c>
      <c r="AUR10" s="7"/>
      <c r="AUS10" s="2"/>
      <c r="AUT10" s="15"/>
      <c r="AUU10" s="7"/>
      <c r="AUV10" s="76"/>
      <c r="AUW10" s="17">
        <f t="shared" si="177"/>
        <v>0</v>
      </c>
      <c r="AUY10" s="305"/>
      <c r="AUZ10" s="2"/>
      <c r="AVA10" s="1701"/>
      <c r="AVB10" s="1702"/>
      <c r="AVC10" s="76"/>
      <c r="AVD10" s="17">
        <f t="shared" si="178"/>
        <v>80.300000000000182</v>
      </c>
      <c r="AVF10" s="7"/>
      <c r="AVG10" s="2"/>
      <c r="AVH10" s="15"/>
      <c r="AVI10" s="7"/>
      <c r="AVJ10" s="76"/>
      <c r="AVK10" s="17">
        <f t="shared" si="179"/>
        <v>0</v>
      </c>
      <c r="AVM10" s="7"/>
      <c r="AVN10" s="2"/>
      <c r="AVO10" s="15"/>
      <c r="AVP10" s="7"/>
      <c r="AVQ10" s="76"/>
      <c r="AVR10" s="17">
        <f t="shared" si="180"/>
        <v>0</v>
      </c>
      <c r="AVT10" s="7"/>
      <c r="AVU10" s="2"/>
      <c r="AVV10" s="15"/>
      <c r="AVW10" s="7"/>
      <c r="AVX10" s="76"/>
      <c r="AVY10" s="17">
        <f t="shared" si="181"/>
        <v>0</v>
      </c>
      <c r="AWA10" s="111"/>
      <c r="AWB10" s="24"/>
      <c r="AWC10" s="23"/>
      <c r="AWD10" s="111"/>
      <c r="AWE10" s="139"/>
      <c r="AWF10" s="42">
        <f t="shared" si="182"/>
        <v>1970</v>
      </c>
      <c r="AWH10" s="111"/>
      <c r="AWI10" s="24"/>
      <c r="AWJ10" s="23"/>
      <c r="AWK10" s="111"/>
      <c r="AWL10" s="139"/>
      <c r="AWM10" s="42">
        <f t="shared" si="183"/>
        <v>0</v>
      </c>
      <c r="AWO10" s="111"/>
      <c r="AWP10" s="24"/>
      <c r="AWQ10" s="23"/>
      <c r="AWR10" s="111"/>
      <c r="AWS10" s="27"/>
      <c r="AWT10" s="42">
        <f t="shared" si="184"/>
        <v>0</v>
      </c>
      <c r="AWV10" s="111"/>
      <c r="AWW10" s="24"/>
      <c r="AWX10" s="23"/>
      <c r="AWY10" s="111"/>
      <c r="AWZ10" s="27"/>
      <c r="AXA10" s="17">
        <f t="shared" si="185"/>
        <v>0</v>
      </c>
      <c r="AXC10" s="111"/>
      <c r="AXD10" s="24"/>
      <c r="AXE10" s="23"/>
      <c r="AXF10" s="111"/>
      <c r="AXG10" s="27"/>
      <c r="AXH10" s="42">
        <f t="shared" si="186"/>
        <v>0</v>
      </c>
      <c r="AXJ10" s="111"/>
      <c r="AXK10" s="24"/>
      <c r="AXL10" s="23"/>
      <c r="AXM10" s="111"/>
      <c r="AXN10" s="27"/>
      <c r="AXO10" s="42">
        <f t="shared" si="187"/>
        <v>1556</v>
      </c>
      <c r="AXQ10" s="111"/>
      <c r="AXR10" s="24"/>
      <c r="AXS10" s="23"/>
      <c r="AXT10" s="111"/>
      <c r="AXU10" s="27"/>
      <c r="AXV10" s="42">
        <f t="shared" si="188"/>
        <v>0</v>
      </c>
      <c r="AXX10" s="111"/>
      <c r="AXY10" s="24"/>
      <c r="AXZ10" s="23"/>
      <c r="AYA10" s="111"/>
      <c r="AYB10" s="27"/>
      <c r="AYC10" s="17">
        <f t="shared" si="189"/>
        <v>10984.74</v>
      </c>
      <c r="AYE10" s="49"/>
      <c r="AYF10" s="229"/>
      <c r="AYG10" s="104"/>
      <c r="AYH10" s="563"/>
      <c r="AYI10" s="569"/>
      <c r="AYJ10" s="78">
        <f t="shared" si="190"/>
        <v>1119</v>
      </c>
      <c r="AYL10" s="7"/>
      <c r="AYM10" s="2"/>
      <c r="AYN10" s="15"/>
      <c r="AYO10" s="7"/>
      <c r="AYP10" s="27"/>
      <c r="AYQ10" s="17">
        <f t="shared" si="191"/>
        <v>1119</v>
      </c>
      <c r="AYS10" s="111"/>
      <c r="AYT10" s="24"/>
      <c r="AYU10" s="23"/>
      <c r="AYV10" s="111"/>
      <c r="AYW10" s="27"/>
      <c r="AYX10" s="17">
        <f t="shared" si="192"/>
        <v>0</v>
      </c>
      <c r="AYZ10" s="111"/>
      <c r="AZA10" s="24"/>
      <c r="AZB10" s="23"/>
      <c r="AZC10" s="111"/>
      <c r="AZD10" s="27"/>
      <c r="AZE10" s="42">
        <f t="shared" si="193"/>
        <v>2249</v>
      </c>
      <c r="AZG10" s="111"/>
      <c r="AZH10" s="24"/>
      <c r="AZI10" s="23"/>
      <c r="AZJ10" s="111"/>
      <c r="AZK10" s="27"/>
      <c r="AZL10" s="42">
        <f t="shared" si="194"/>
        <v>0</v>
      </c>
      <c r="AZN10" s="111"/>
      <c r="AZO10" s="24"/>
      <c r="AZP10" s="23"/>
      <c r="AZQ10" s="111"/>
      <c r="AZR10" s="27"/>
      <c r="AZS10" s="42">
        <f t="shared" si="195"/>
        <v>0</v>
      </c>
      <c r="AZU10" s="632">
        <v>39780</v>
      </c>
      <c r="AZV10" s="2" t="s">
        <v>907</v>
      </c>
      <c r="AZW10" s="15">
        <v>1425</v>
      </c>
      <c r="AZX10" s="61"/>
      <c r="AZY10" s="23"/>
      <c r="AZZ10" s="17">
        <f t="shared" si="196"/>
        <v>4525.5</v>
      </c>
      <c r="BAB10" s="111"/>
      <c r="BAC10" s="24"/>
      <c r="BAD10" s="1703"/>
      <c r="BAE10" s="1704"/>
      <c r="BAF10" s="27"/>
      <c r="BAG10" s="17">
        <f t="shared" si="197"/>
        <v>108</v>
      </c>
      <c r="BAI10" s="7"/>
      <c r="BAJ10" s="138"/>
      <c r="BAK10" s="27"/>
      <c r="BAL10" s="111"/>
      <c r="BAM10" s="16"/>
      <c r="BAN10" s="17">
        <f t="shared" si="198"/>
        <v>0</v>
      </c>
      <c r="BAP10" s="111"/>
      <c r="BAQ10" s="138"/>
      <c r="BAR10" s="27"/>
      <c r="BAS10" s="111"/>
      <c r="BAT10" s="27"/>
      <c r="BAU10" s="42">
        <f t="shared" si="199"/>
        <v>0</v>
      </c>
      <c r="BAW10" s="111"/>
      <c r="BAX10" s="138"/>
      <c r="BAY10" s="27"/>
      <c r="BAZ10" s="111"/>
      <c r="BBA10" s="27"/>
      <c r="BBB10" s="42">
        <f t="shared" si="200"/>
        <v>0</v>
      </c>
      <c r="BBD10" s="111"/>
      <c r="BBE10" s="138"/>
      <c r="BBF10" s="27"/>
      <c r="BBG10" s="111"/>
      <c r="BBH10" s="27"/>
      <c r="BBI10" s="42">
        <f t="shared" si="201"/>
        <v>0</v>
      </c>
      <c r="BBK10" s="111">
        <v>41696</v>
      </c>
      <c r="BBL10" s="24" t="s">
        <v>2193</v>
      </c>
      <c r="BBM10" s="23">
        <v>4611.3999999999996</v>
      </c>
      <c r="BBN10" s="111"/>
      <c r="BBO10" s="76"/>
      <c r="BBP10" s="17">
        <f t="shared" si="202"/>
        <v>8822.86</v>
      </c>
      <c r="BBR10" s="633">
        <v>39697</v>
      </c>
      <c r="BBS10" s="2" t="s">
        <v>908</v>
      </c>
      <c r="BBT10" s="15">
        <v>4217</v>
      </c>
      <c r="BBW10" s="17">
        <f t="shared" si="203"/>
        <v>5393</v>
      </c>
      <c r="BBY10" s="404"/>
      <c r="BBZ10" s="24"/>
      <c r="BCA10" s="23"/>
      <c r="BCD10" s="42">
        <f t="shared" si="204"/>
        <v>0</v>
      </c>
      <c r="BCF10" s="404"/>
      <c r="BCG10" s="24"/>
      <c r="BCH10" s="23"/>
      <c r="BCI10" s="358"/>
      <c r="BCJ10" s="27"/>
      <c r="BCK10" s="42">
        <f t="shared" si="205"/>
        <v>0</v>
      </c>
      <c r="BCM10" s="358"/>
      <c r="BCN10" s="24"/>
      <c r="BCO10" s="23"/>
      <c r="BCP10" s="111"/>
      <c r="BCQ10" s="27"/>
      <c r="BCR10" s="17">
        <f t="shared" si="206"/>
        <v>0</v>
      </c>
      <c r="BCT10" s="420"/>
      <c r="BCU10" s="24"/>
      <c r="BCV10" s="23"/>
      <c r="BCW10" s="496"/>
      <c r="BCX10" s="27"/>
      <c r="BCY10" s="17">
        <f t="shared" si="207"/>
        <v>0</v>
      </c>
      <c r="BDA10" s="307"/>
      <c r="BDB10" s="24"/>
      <c r="BDC10" s="23"/>
      <c r="BDD10" s="307"/>
      <c r="BDE10" s="27"/>
      <c r="BDF10" s="17">
        <f t="shared" si="208"/>
        <v>0</v>
      </c>
      <c r="BDH10" s="307"/>
      <c r="BDI10" s="24"/>
      <c r="BDJ10" s="23"/>
      <c r="BDK10" s="307"/>
      <c r="BDL10" s="27"/>
      <c r="BDM10" s="42">
        <f t="shared" si="209"/>
        <v>0</v>
      </c>
      <c r="BDO10" s="307"/>
      <c r="BDP10" s="24"/>
      <c r="BDQ10" s="23"/>
      <c r="BDR10" s="307"/>
      <c r="BDS10" s="27"/>
      <c r="BDT10" s="17">
        <f t="shared" si="210"/>
        <v>0</v>
      </c>
      <c r="BDV10" s="307">
        <v>41527</v>
      </c>
      <c r="BDW10" s="2" t="s">
        <v>1790</v>
      </c>
      <c r="BDX10" s="23">
        <v>826</v>
      </c>
      <c r="BDY10" s="307">
        <v>41715</v>
      </c>
      <c r="BDZ10" s="27">
        <v>826</v>
      </c>
      <c r="BEA10" s="17">
        <f t="shared" si="211"/>
        <v>1179.5</v>
      </c>
      <c r="BEC10" s="307"/>
      <c r="BED10" s="24"/>
      <c r="BEE10" s="23"/>
      <c r="BEF10" s="307"/>
      <c r="BEG10" s="27"/>
      <c r="BEH10" s="17">
        <f t="shared" si="212"/>
        <v>0</v>
      </c>
      <c r="BEJ10" s="307"/>
      <c r="BEK10" s="24"/>
      <c r="BEL10" s="23"/>
      <c r="BEM10" s="307"/>
      <c r="BEN10" s="27"/>
      <c r="BEO10" s="42">
        <f t="shared" si="213"/>
        <v>0</v>
      </c>
      <c r="BEQ10" s="7"/>
      <c r="BER10" s="114"/>
      <c r="BES10" s="15"/>
      <c r="BET10" s="7"/>
      <c r="BEU10" s="16"/>
      <c r="BEV10" s="42">
        <f t="shared" si="214"/>
        <v>4501</v>
      </c>
      <c r="BEX10" s="391"/>
      <c r="BEY10" s="276"/>
      <c r="BEZ10" s="647"/>
      <c r="BFA10" s="111"/>
      <c r="BFB10" s="27"/>
      <c r="BFC10" s="42">
        <f t="shared" si="215"/>
        <v>1184.5</v>
      </c>
      <c r="BFE10" s="391"/>
      <c r="BFF10" s="276"/>
      <c r="BFG10" s="647"/>
      <c r="BFH10" s="111"/>
      <c r="BFI10" s="27"/>
      <c r="BFJ10" s="42">
        <f t="shared" si="216"/>
        <v>0</v>
      </c>
      <c r="BFL10" s="391"/>
      <c r="BFM10" s="276"/>
      <c r="BFN10" s="647"/>
      <c r="BFO10" s="111"/>
      <c r="BFP10" s="27"/>
      <c r="BFQ10" s="42">
        <f t="shared" si="217"/>
        <v>0</v>
      </c>
      <c r="BFS10" s="391"/>
      <c r="BFT10" s="276"/>
      <c r="BFU10" s="647"/>
      <c r="BFV10" s="111"/>
      <c r="BFW10" s="27"/>
      <c r="BFX10" s="42">
        <f t="shared" si="218"/>
        <v>3985.5</v>
      </c>
      <c r="BFZ10" s="391"/>
      <c r="BGA10" s="276"/>
      <c r="BGB10" s="647"/>
      <c r="BGC10" s="567"/>
      <c r="BGD10" s="27"/>
      <c r="BGE10" s="42">
        <f t="shared" si="219"/>
        <v>0</v>
      </c>
      <c r="BGG10" s="2"/>
      <c r="BGH10" s="2"/>
      <c r="BGI10" s="15"/>
      <c r="BGJ10" s="7"/>
      <c r="BGK10" s="16"/>
      <c r="BGL10" s="17">
        <f t="shared" si="220"/>
        <v>0</v>
      </c>
      <c r="BGN10" s="7"/>
      <c r="BGO10" s="2"/>
      <c r="BGP10" s="15"/>
      <c r="BGQ10" s="627"/>
      <c r="BGR10" s="16"/>
      <c r="BGS10" s="17">
        <f t="shared" si="221"/>
        <v>7051.5</v>
      </c>
      <c r="BGU10" s="276"/>
      <c r="BGV10" s="276"/>
      <c r="BGW10" s="654"/>
      <c r="BGX10" s="111"/>
      <c r="BGY10" s="27"/>
      <c r="BGZ10" s="42">
        <f t="shared" si="222"/>
        <v>0</v>
      </c>
      <c r="BHB10" s="276"/>
      <c r="BHC10" s="276"/>
      <c r="BHD10" s="654"/>
      <c r="BHE10" s="111"/>
      <c r="BHF10" s="27"/>
      <c r="BHG10" s="42">
        <f t="shared" si="223"/>
        <v>0</v>
      </c>
    </row>
    <row r="11" spans="1:1568" x14ac:dyDescent="0.25">
      <c r="A11" s="7"/>
      <c r="B11" s="2"/>
      <c r="C11" s="15"/>
      <c r="D11" s="7"/>
      <c r="E11" s="16"/>
      <c r="F11" s="17">
        <f t="shared" si="0"/>
        <v>6630</v>
      </c>
      <c r="H11" s="111"/>
      <c r="I11" s="24"/>
      <c r="J11" s="23"/>
      <c r="K11" s="111"/>
      <c r="L11" s="27"/>
      <c r="M11" s="42">
        <f t="shared" si="1"/>
        <v>3530</v>
      </c>
      <c r="O11" s="111"/>
      <c r="P11" s="24"/>
      <c r="Q11" s="23"/>
      <c r="R11" s="111"/>
      <c r="S11" s="27"/>
      <c r="T11" s="42">
        <f t="shared" si="2"/>
        <v>0</v>
      </c>
      <c r="V11" s="111"/>
      <c r="W11" s="24"/>
      <c r="X11" s="23"/>
      <c r="Y11" s="111"/>
      <c r="Z11" s="27"/>
      <c r="AA11" s="42">
        <f t="shared" si="3"/>
        <v>0</v>
      </c>
      <c r="AC11" s="111"/>
      <c r="AD11" s="34"/>
      <c r="AE11" s="27"/>
      <c r="AF11" s="50"/>
      <c r="AG11" s="52"/>
      <c r="AH11" s="42">
        <f t="shared" si="4"/>
        <v>0</v>
      </c>
      <c r="AJ11" s="111"/>
      <c r="AK11" s="34"/>
      <c r="AL11" s="27"/>
      <c r="AM11" s="50"/>
      <c r="AN11" s="52"/>
      <c r="AO11" s="42">
        <f t="shared" si="5"/>
        <v>0</v>
      </c>
      <c r="AQ11" s="111"/>
      <c r="AR11" s="34"/>
      <c r="AS11" s="27"/>
      <c r="AT11" s="50"/>
      <c r="AU11" s="52"/>
      <c r="AV11" s="42">
        <f t="shared" si="6"/>
        <v>6543.5</v>
      </c>
      <c r="AY11" s="34"/>
      <c r="AZ11" s="27"/>
      <c r="BA11" s="7"/>
      <c r="BB11" s="16"/>
      <c r="BC11" s="17">
        <f t="shared" si="7"/>
        <v>376</v>
      </c>
      <c r="BE11" s="7"/>
      <c r="BF11" s="34"/>
      <c r="BG11" s="27"/>
      <c r="BH11" s="7"/>
      <c r="BI11" s="16"/>
      <c r="BJ11" s="17">
        <f t="shared" si="8"/>
        <v>1341.7</v>
      </c>
      <c r="BL11" s="7"/>
      <c r="BM11" s="34"/>
      <c r="BN11" s="27"/>
      <c r="BO11" s="31"/>
      <c r="BP11" s="16"/>
      <c r="BQ11" s="17">
        <f t="shared" si="9"/>
        <v>17344</v>
      </c>
      <c r="BS11" s="602"/>
      <c r="BT11" s="2"/>
      <c r="BU11" s="15"/>
      <c r="BV11" s="7"/>
      <c r="BW11" s="16"/>
      <c r="BX11" s="17">
        <f t="shared" si="10"/>
        <v>11854.6</v>
      </c>
      <c r="BZ11" s="427">
        <v>39759</v>
      </c>
      <c r="CA11" s="2" t="s">
        <v>812</v>
      </c>
      <c r="CB11" s="15">
        <v>1733.6</v>
      </c>
      <c r="CC11" s="7"/>
      <c r="CD11" s="16"/>
      <c r="CE11" s="17">
        <f t="shared" si="11"/>
        <v>12343.039999999999</v>
      </c>
      <c r="CG11" s="111"/>
      <c r="CH11" s="24"/>
      <c r="CI11" s="23"/>
      <c r="CJ11" s="111"/>
      <c r="CK11" s="27"/>
      <c r="CL11" s="17">
        <f t="shared" si="12"/>
        <v>0</v>
      </c>
      <c r="CN11" s="7"/>
      <c r="CO11" s="113"/>
      <c r="CP11" s="23"/>
      <c r="CQ11" s="7"/>
      <c r="CR11" s="16"/>
      <c r="CS11" s="17">
        <f t="shared" si="13"/>
        <v>1668.06</v>
      </c>
      <c r="CU11" s="425"/>
      <c r="CV11" s="24"/>
      <c r="CW11" s="23"/>
      <c r="CX11" s="616"/>
      <c r="CY11" s="27"/>
      <c r="CZ11" s="17">
        <f t="shared" ref="CZ11:CZ38" si="224">CZ10+CW11-CY11</f>
        <v>0</v>
      </c>
      <c r="DB11" s="111"/>
      <c r="DC11" s="24"/>
      <c r="DD11" s="23"/>
      <c r="DE11" s="563"/>
      <c r="DF11" s="27"/>
      <c r="DG11" s="17">
        <f t="shared" si="15"/>
        <v>20286</v>
      </c>
      <c r="DI11" s="111"/>
      <c r="DJ11" s="24"/>
      <c r="DK11" s="41"/>
      <c r="DL11" s="49"/>
      <c r="DM11" s="41"/>
      <c r="DN11" s="17">
        <f t="shared" ref="DN11:DN17" si="225">DN10+DK11+-DM11</f>
        <v>411</v>
      </c>
      <c r="DP11" s="49"/>
      <c r="DQ11" s="229"/>
      <c r="DR11" s="261"/>
      <c r="DS11" s="50"/>
      <c r="DT11" s="41"/>
      <c r="DU11" s="17">
        <f t="shared" ref="DU11:DU19" si="226">DU10+DR11+-DT11</f>
        <v>0</v>
      </c>
      <c r="DW11" s="49"/>
      <c r="DX11" s="229"/>
      <c r="DY11" s="261"/>
      <c r="DZ11" s="50"/>
      <c r="EA11" s="41"/>
      <c r="EB11" s="17">
        <f t="shared" ref="EB11:EB19" si="227">EB10+DY11+-EA11</f>
        <v>0</v>
      </c>
      <c r="ED11" s="563"/>
      <c r="EE11" s="1287"/>
      <c r="EF11" s="1687"/>
      <c r="EG11" s="567"/>
      <c r="EH11" s="1693"/>
      <c r="EI11" s="1683">
        <f t="shared" ref="EI11:EI19" si="228">EI10+EF11+-EH11</f>
        <v>456</v>
      </c>
      <c r="EK11" s="111"/>
      <c r="EL11" s="24"/>
      <c r="EM11" s="23"/>
      <c r="EN11" s="111"/>
      <c r="EO11" s="27"/>
      <c r="EP11" s="42">
        <f t="shared" ref="EP11:EP19" si="229">EP10+EM11+-EO11</f>
        <v>0</v>
      </c>
      <c r="ER11" s="111"/>
      <c r="ES11" s="24"/>
      <c r="ET11" s="23"/>
      <c r="EU11" s="111"/>
      <c r="EV11" s="27"/>
      <c r="EW11" s="42">
        <f t="shared" si="21"/>
        <v>0</v>
      </c>
      <c r="EY11" s="49"/>
      <c r="EZ11" s="229"/>
      <c r="FA11" s="261"/>
      <c r="FB11" s="50"/>
      <c r="FC11" s="41"/>
      <c r="FD11" s="17">
        <f t="shared" ref="FD11:FD19" si="230">FD10+FA11+-FC11</f>
        <v>0</v>
      </c>
      <c r="FF11" s="111"/>
      <c r="FG11" s="938"/>
      <c r="FH11" s="41"/>
      <c r="FI11" s="50"/>
      <c r="FJ11" s="41"/>
      <c r="FK11" s="17">
        <f t="shared" ref="FK11:FK71" si="231">FK10+FH11+-FJ11</f>
        <v>0</v>
      </c>
      <c r="FM11" s="7"/>
      <c r="FN11" s="2"/>
      <c r="FO11" s="15"/>
      <c r="FP11" s="65"/>
      <c r="FQ11" s="296"/>
      <c r="FR11" s="17">
        <f t="shared" si="24"/>
        <v>0</v>
      </c>
      <c r="FT11" s="111"/>
      <c r="FU11" s="24"/>
      <c r="FV11" s="23"/>
      <c r="FW11" s="50"/>
      <c r="FX11" s="82"/>
      <c r="FY11" s="42">
        <f t="shared" si="25"/>
        <v>0</v>
      </c>
      <c r="GA11" s="7">
        <v>41727</v>
      </c>
      <c r="GB11" s="2" t="s">
        <v>2678</v>
      </c>
      <c r="GC11" s="15">
        <v>2880.7</v>
      </c>
      <c r="GD11" s="49"/>
      <c r="GE11" s="16"/>
      <c r="GF11" s="17">
        <f t="shared" si="26"/>
        <v>6306.7</v>
      </c>
      <c r="GH11" s="111"/>
      <c r="GI11" s="24"/>
      <c r="GJ11" s="23"/>
      <c r="GK11" s="49"/>
      <c r="GL11" s="27"/>
      <c r="GM11" s="42">
        <f t="shared" si="27"/>
        <v>10217.799999999999</v>
      </c>
      <c r="GO11" s="111"/>
      <c r="GP11" s="24"/>
      <c r="GQ11" s="23"/>
      <c r="GR11" s="49"/>
      <c r="GS11" s="27"/>
      <c r="GT11" s="42">
        <f t="shared" si="28"/>
        <v>0</v>
      </c>
      <c r="GV11" s="7"/>
      <c r="GW11" s="2"/>
      <c r="GX11" s="15"/>
      <c r="GY11" s="111"/>
      <c r="GZ11" s="16"/>
      <c r="HA11" s="17">
        <f t="shared" si="29"/>
        <v>0</v>
      </c>
      <c r="HC11" s="111"/>
      <c r="HD11" s="24"/>
      <c r="HE11" s="23"/>
      <c r="HF11" s="111"/>
      <c r="HG11" s="27"/>
      <c r="HH11" s="42">
        <f t="shared" si="30"/>
        <v>0</v>
      </c>
      <c r="HJ11" s="7"/>
      <c r="HK11" s="2"/>
      <c r="HL11" s="15"/>
      <c r="HM11" s="111"/>
      <c r="HN11" s="16"/>
      <c r="HO11" s="17">
        <f t="shared" si="31"/>
        <v>0</v>
      </c>
      <c r="HQ11" s="7"/>
      <c r="HR11" s="2"/>
      <c r="HS11" s="15"/>
      <c r="HT11" s="111"/>
      <c r="HU11" s="16"/>
      <c r="HV11" s="17">
        <f t="shared" si="32"/>
        <v>2543</v>
      </c>
      <c r="HX11" s="7"/>
      <c r="HY11" s="2"/>
      <c r="HZ11" s="15"/>
      <c r="IA11" s="111"/>
      <c r="IB11" s="16"/>
      <c r="IC11" s="17">
        <f t="shared" si="33"/>
        <v>7098.5</v>
      </c>
      <c r="IE11" s="7"/>
      <c r="IF11" s="2"/>
      <c r="IG11" s="15"/>
      <c r="IH11" s="7"/>
      <c r="II11" s="16"/>
      <c r="IJ11" s="17">
        <f t="shared" si="34"/>
        <v>1470</v>
      </c>
      <c r="IL11" s="7"/>
      <c r="IM11" s="2"/>
      <c r="IN11" s="15"/>
      <c r="IO11" s="111"/>
      <c r="IP11" s="16"/>
      <c r="IQ11" s="17">
        <f t="shared" si="35"/>
        <v>5020</v>
      </c>
      <c r="IS11" s="7"/>
      <c r="IT11" s="2"/>
      <c r="IU11" s="15"/>
      <c r="IV11" s="111"/>
      <c r="IW11" s="16"/>
      <c r="IX11" s="17">
        <f t="shared" si="36"/>
        <v>0</v>
      </c>
      <c r="IZ11" s="111"/>
      <c r="JA11" s="24"/>
      <c r="JB11" s="23"/>
      <c r="JC11" s="111"/>
      <c r="JD11" s="27"/>
      <c r="JE11" s="42">
        <f t="shared" si="37"/>
        <v>0</v>
      </c>
      <c r="JG11" s="111"/>
      <c r="JH11" s="24"/>
      <c r="JI11" s="23"/>
      <c r="JJ11" s="111"/>
      <c r="JK11" s="27"/>
      <c r="JL11" s="42">
        <f t="shared" si="38"/>
        <v>855.5</v>
      </c>
      <c r="JN11" s="111"/>
      <c r="JO11" s="650"/>
      <c r="JP11" s="27"/>
      <c r="JQ11" s="111"/>
      <c r="JR11" s="27"/>
      <c r="JS11" s="17">
        <f t="shared" si="39"/>
        <v>0</v>
      </c>
      <c r="JU11" s="111"/>
      <c r="JV11" s="138"/>
      <c r="JW11" s="27"/>
      <c r="JX11" s="111"/>
      <c r="JY11" s="27"/>
      <c r="JZ11" s="42">
        <f t="shared" si="40"/>
        <v>0</v>
      </c>
      <c r="KB11" s="111"/>
      <c r="KC11" s="34"/>
      <c r="KD11" s="27"/>
      <c r="KE11" s="111"/>
      <c r="KF11" s="27"/>
      <c r="KG11" s="17">
        <f t="shared" si="41"/>
        <v>0</v>
      </c>
      <c r="KI11" s="111"/>
      <c r="KJ11" s="34"/>
      <c r="KK11" s="27"/>
      <c r="KL11" s="567"/>
      <c r="KM11" s="27"/>
      <c r="KN11" s="42">
        <f t="shared" si="42"/>
        <v>0</v>
      </c>
      <c r="KP11" s="111"/>
      <c r="KQ11" s="34"/>
      <c r="KR11" s="27"/>
      <c r="KS11" s="567"/>
      <c r="KT11" s="27"/>
      <c r="KU11" s="42">
        <f t="shared" si="43"/>
        <v>4446</v>
      </c>
      <c r="KW11" s="111"/>
      <c r="KX11" s="34"/>
      <c r="KY11" s="27"/>
      <c r="KZ11" s="111"/>
      <c r="LA11" s="27"/>
      <c r="LB11" s="17">
        <f t="shared" si="44"/>
        <v>17093.599999999999</v>
      </c>
      <c r="LD11" s="111"/>
      <c r="LE11" s="110"/>
      <c r="LF11" s="23"/>
      <c r="LG11" s="111"/>
      <c r="LH11" s="27"/>
      <c r="LI11" s="17">
        <f t="shared" si="45"/>
        <v>383</v>
      </c>
      <c r="LK11" s="111"/>
      <c r="LL11" s="34"/>
      <c r="LM11" s="27"/>
      <c r="LN11" s="49"/>
      <c r="LO11" s="27"/>
      <c r="LP11" s="42">
        <f t="shared" si="46"/>
        <v>0</v>
      </c>
      <c r="LR11" s="111"/>
      <c r="LS11" s="34"/>
      <c r="LT11" s="27"/>
      <c r="LU11" s="49"/>
      <c r="LV11" s="27"/>
      <c r="LW11" s="42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111"/>
      <c r="MG11" s="34"/>
      <c r="MH11" s="27"/>
      <c r="MI11" s="111"/>
      <c r="MJ11" s="27"/>
      <c r="MK11" s="42">
        <f t="shared" si="49"/>
        <v>0</v>
      </c>
      <c r="MM11" s="111"/>
      <c r="MN11" s="34"/>
      <c r="MO11" s="27"/>
      <c r="MP11" s="111"/>
      <c r="MQ11" s="27"/>
      <c r="MR11" s="42">
        <f t="shared" si="50"/>
        <v>0</v>
      </c>
      <c r="MT11" s="111"/>
      <c r="MU11" s="34"/>
      <c r="MV11" s="27"/>
      <c r="MW11" s="111"/>
      <c r="MX11" s="27"/>
      <c r="MY11" s="42">
        <f t="shared" si="51"/>
        <v>0</v>
      </c>
      <c r="NA11" s="7"/>
      <c r="NB11" s="34"/>
      <c r="NC11" s="27"/>
      <c r="ND11" s="7"/>
      <c r="NE11" s="16"/>
      <c r="NF11" s="17">
        <f t="shared" si="52"/>
        <v>0</v>
      </c>
      <c r="NH11" s="7"/>
      <c r="NI11" s="34"/>
      <c r="NJ11" s="27"/>
      <c r="NK11" s="7"/>
      <c r="NL11" s="16"/>
      <c r="NM11" s="17">
        <f t="shared" si="53"/>
        <v>0</v>
      </c>
      <c r="NO11" s="7">
        <v>41650</v>
      </c>
      <c r="NP11" s="2" t="s">
        <v>2148</v>
      </c>
      <c r="NQ11" s="15">
        <v>7885</v>
      </c>
      <c r="NR11" s="7"/>
      <c r="NS11" s="16"/>
      <c r="NT11" s="17">
        <f t="shared" si="54"/>
        <v>11333.5</v>
      </c>
      <c r="NV11" s="307"/>
      <c r="NW11" s="34"/>
      <c r="NX11" s="27"/>
      <c r="NY11" s="563"/>
      <c r="NZ11" s="1688"/>
      <c r="OA11" s="42">
        <f t="shared" si="55"/>
        <v>6364</v>
      </c>
      <c r="OC11" s="305"/>
      <c r="OD11" s="34"/>
      <c r="OE11" s="27"/>
      <c r="OF11" s="49"/>
      <c r="OG11" s="27"/>
      <c r="OH11" s="17">
        <f t="shared" si="56"/>
        <v>0</v>
      </c>
      <c r="OJ11" s="307"/>
      <c r="OK11" s="34"/>
      <c r="OL11" s="27"/>
      <c r="OM11" s="49"/>
      <c r="ON11" s="27"/>
      <c r="OO11" s="42">
        <f t="shared" si="57"/>
        <v>0</v>
      </c>
      <c r="OQ11" s="481"/>
      <c r="OR11" s="650"/>
      <c r="OS11" s="27"/>
      <c r="OT11" s="7"/>
      <c r="OU11" s="16"/>
      <c r="OV11" s="17">
        <f t="shared" si="58"/>
        <v>22352.5</v>
      </c>
      <c r="OX11" s="7"/>
      <c r="OY11" s="2"/>
      <c r="OZ11" s="15"/>
      <c r="PA11" s="111"/>
      <c r="PB11" s="27"/>
      <c r="PC11" s="42">
        <f t="shared" si="59"/>
        <v>0</v>
      </c>
      <c r="PE11" s="7"/>
      <c r="PF11" s="2"/>
      <c r="PG11" s="15"/>
      <c r="PH11" s="111"/>
      <c r="PI11" s="27"/>
      <c r="PJ11" s="42">
        <f t="shared" si="60"/>
        <v>0</v>
      </c>
      <c r="PL11" s="7"/>
      <c r="PM11" s="2"/>
      <c r="PN11" s="15"/>
      <c r="PO11" s="111"/>
      <c r="PP11" s="27"/>
      <c r="PQ11" s="42">
        <f t="shared" si="61"/>
        <v>0</v>
      </c>
      <c r="PS11" s="7"/>
      <c r="PT11" s="650"/>
      <c r="PU11" s="27"/>
      <c r="PV11" s="7"/>
      <c r="PW11" s="16"/>
      <c r="PX11" s="17">
        <f t="shared" si="62"/>
        <v>0</v>
      </c>
      <c r="PZ11" s="7"/>
      <c r="QA11" s="650"/>
      <c r="QB11" s="27"/>
      <c r="QC11" s="7"/>
      <c r="QD11" s="16"/>
      <c r="QE11" s="17">
        <f t="shared" si="63"/>
        <v>0</v>
      </c>
      <c r="QG11" s="7"/>
      <c r="QH11" s="650"/>
      <c r="QI11" s="27"/>
      <c r="QJ11" s="7"/>
      <c r="QK11" s="16"/>
      <c r="QL11" s="17">
        <f t="shared" si="64"/>
        <v>0</v>
      </c>
      <c r="QN11" s="111"/>
      <c r="QO11" s="650"/>
      <c r="QP11" s="27"/>
      <c r="QQ11" s="111"/>
      <c r="QR11" s="27"/>
      <c r="QS11" s="42">
        <f t="shared" si="65"/>
        <v>0</v>
      </c>
      <c r="QU11" s="406"/>
      <c r="QV11" s="2"/>
      <c r="QW11" s="15"/>
      <c r="QX11" s="7"/>
      <c r="QY11" s="16"/>
      <c r="QZ11" s="17">
        <f t="shared" si="66"/>
        <v>8140</v>
      </c>
      <c r="RB11" s="49"/>
      <c r="RC11" s="24"/>
      <c r="RD11" s="23"/>
      <c r="RE11" s="111"/>
      <c r="RF11" s="27"/>
      <c r="RG11" s="42">
        <f t="shared" si="67"/>
        <v>0</v>
      </c>
      <c r="RI11" s="49"/>
      <c r="RJ11" s="24"/>
      <c r="RK11" s="23"/>
      <c r="RL11" s="111"/>
      <c r="RM11" s="27"/>
      <c r="RN11" s="42">
        <f t="shared" si="68"/>
        <v>0</v>
      </c>
      <c r="RP11" s="49"/>
      <c r="RQ11" s="24"/>
      <c r="RR11" s="23"/>
      <c r="RS11" s="111"/>
      <c r="RT11" s="27"/>
      <c r="RU11" s="42">
        <f t="shared" si="69"/>
        <v>0</v>
      </c>
      <c r="RW11" s="7">
        <v>41435</v>
      </c>
      <c r="RX11" s="2" t="s">
        <v>1546</v>
      </c>
      <c r="RY11" s="15">
        <v>1103.5</v>
      </c>
      <c r="RZ11" s="7"/>
      <c r="SA11" s="16"/>
      <c r="SB11" s="17">
        <f t="shared" si="70"/>
        <v>1433.5</v>
      </c>
      <c r="SD11" s="7"/>
      <c r="SE11" s="650"/>
      <c r="SF11" s="27"/>
      <c r="SG11" s="7"/>
      <c r="SH11" s="16"/>
      <c r="SI11" s="17">
        <f t="shared" si="71"/>
        <v>0</v>
      </c>
      <c r="SK11" s="7"/>
      <c r="SL11" s="34"/>
      <c r="SM11" s="27"/>
      <c r="SN11" s="7"/>
      <c r="SO11" s="76"/>
      <c r="SP11" s="17">
        <f t="shared" si="72"/>
        <v>0</v>
      </c>
      <c r="SR11" s="111"/>
      <c r="SS11" s="34"/>
      <c r="ST11" s="27"/>
      <c r="SU11" s="111"/>
      <c r="SV11" s="139"/>
      <c r="SW11" s="42">
        <f t="shared" si="73"/>
        <v>0</v>
      </c>
      <c r="SY11" s="406">
        <v>41693</v>
      </c>
      <c r="SZ11" s="114" t="s">
        <v>2190</v>
      </c>
      <c r="TA11" s="15">
        <v>6880</v>
      </c>
      <c r="TB11" s="627">
        <v>41701</v>
      </c>
      <c r="TC11" s="572">
        <v>6880</v>
      </c>
      <c r="TD11" s="17">
        <f t="shared" si="74"/>
        <v>10277</v>
      </c>
      <c r="TF11" s="7"/>
      <c r="TG11" s="650"/>
      <c r="TH11" s="27"/>
      <c r="TI11" s="7"/>
      <c r="TJ11" s="16"/>
      <c r="TK11" s="17">
        <f t="shared" si="75"/>
        <v>0</v>
      </c>
      <c r="TM11" s="65"/>
      <c r="TN11" s="114"/>
      <c r="TO11" s="22"/>
      <c r="TP11" s="65"/>
      <c r="TQ11" s="77"/>
      <c r="TR11" s="17">
        <f t="shared" si="76"/>
        <v>0</v>
      </c>
      <c r="TT11" s="1875">
        <v>41695</v>
      </c>
      <c r="TU11" s="34" t="s">
        <v>2191</v>
      </c>
      <c r="TV11" s="27">
        <v>1957.5</v>
      </c>
      <c r="TW11" s="7">
        <v>41710</v>
      </c>
      <c r="TX11" s="16">
        <v>1957.5</v>
      </c>
      <c r="TY11" s="17">
        <f t="shared" si="77"/>
        <v>1124.5</v>
      </c>
      <c r="UA11" s="7"/>
      <c r="UB11" s="2"/>
      <c r="UC11" s="22"/>
      <c r="UD11" s="7"/>
      <c r="UE11" s="16"/>
      <c r="UF11" s="17">
        <f t="shared" si="78"/>
        <v>0</v>
      </c>
      <c r="UH11" s="307"/>
      <c r="UI11" s="24"/>
      <c r="UJ11" s="104"/>
      <c r="UK11" s="567"/>
      <c r="UL11" s="1688"/>
      <c r="UM11" s="42">
        <f t="shared" si="79"/>
        <v>4075.5</v>
      </c>
      <c r="UO11" s="7"/>
      <c r="UP11" s="2"/>
      <c r="UQ11" s="15"/>
      <c r="UR11" s="7"/>
      <c r="US11" s="16"/>
      <c r="UT11" s="17">
        <f t="shared" si="80"/>
        <v>200</v>
      </c>
      <c r="UV11" s="2"/>
      <c r="UW11" s="2"/>
      <c r="UX11" s="15"/>
      <c r="UY11" s="7"/>
      <c r="UZ11" s="16"/>
      <c r="VA11" s="17">
        <f t="shared" si="81"/>
        <v>1278</v>
      </c>
      <c r="VC11" s="24"/>
      <c r="VD11" s="24"/>
      <c r="VE11" s="23"/>
      <c r="VF11" s="111"/>
      <c r="VG11" s="27"/>
      <c r="VH11" s="42">
        <f t="shared" si="82"/>
        <v>0</v>
      </c>
      <c r="VJ11" s="24"/>
      <c r="VK11" s="2"/>
      <c r="VL11" s="15"/>
      <c r="VM11" s="7"/>
      <c r="VN11" s="16"/>
      <c r="VO11" s="17">
        <f t="shared" si="83"/>
        <v>0</v>
      </c>
      <c r="VQ11" s="111"/>
      <c r="VR11" s="24"/>
      <c r="VS11" s="23"/>
      <c r="VT11" s="111"/>
      <c r="VU11" s="27"/>
      <c r="VV11" s="42">
        <f t="shared" si="84"/>
        <v>0</v>
      </c>
      <c r="VX11" s="655"/>
      <c r="VY11" s="2"/>
      <c r="VZ11" s="15"/>
      <c r="WA11" s="7"/>
      <c r="WB11" s="16"/>
      <c r="WC11" s="17">
        <f t="shared" si="85"/>
        <v>14527.66</v>
      </c>
      <c r="WE11" s="305"/>
      <c r="WF11" s="34"/>
      <c r="WG11" s="27"/>
      <c r="WH11" s="322"/>
      <c r="WI11" s="16"/>
      <c r="WJ11" s="17">
        <f t="shared" si="86"/>
        <v>112.5</v>
      </c>
      <c r="WL11" s="307"/>
      <c r="WM11" s="24"/>
      <c r="WN11" s="23"/>
      <c r="WO11" s="307"/>
      <c r="WP11" s="27"/>
      <c r="WQ11" s="42">
        <f t="shared" si="87"/>
        <v>7657</v>
      </c>
      <c r="WS11" s="307"/>
      <c r="WT11" s="34"/>
      <c r="WU11" s="27"/>
      <c r="WV11" s="307"/>
      <c r="WW11" s="27"/>
      <c r="WX11" s="42">
        <f t="shared" si="88"/>
        <v>0</v>
      </c>
      <c r="WZ11" s="307"/>
      <c r="XA11" s="34"/>
      <c r="XB11" s="27"/>
      <c r="XC11" s="307"/>
      <c r="XD11" s="27"/>
      <c r="XE11" s="42">
        <f t="shared" si="89"/>
        <v>0</v>
      </c>
      <c r="XG11" s="307"/>
      <c r="XH11" s="34"/>
      <c r="XI11" s="27"/>
      <c r="XJ11" s="307"/>
      <c r="XK11" s="27"/>
      <c r="XL11" s="42">
        <f t="shared" si="90"/>
        <v>0</v>
      </c>
      <c r="XN11" s="425"/>
      <c r="XO11" s="69"/>
      <c r="XP11" s="27"/>
      <c r="XQ11" s="50"/>
      <c r="XR11" s="77"/>
      <c r="XS11" s="17">
        <f t="shared" si="91"/>
        <v>0</v>
      </c>
      <c r="XU11" s="426"/>
      <c r="XV11" s="671"/>
      <c r="XW11" s="139"/>
      <c r="XX11" s="563"/>
      <c r="XY11" s="569"/>
      <c r="XZ11" s="42">
        <f t="shared" si="92"/>
        <v>0</v>
      </c>
      <c r="YB11" s="427"/>
      <c r="YC11" s="69"/>
      <c r="YD11" s="27"/>
      <c r="YE11" s="50"/>
      <c r="YF11" s="77"/>
      <c r="YG11" s="17">
        <f t="shared" si="93"/>
        <v>21712</v>
      </c>
      <c r="YI11" s="7"/>
      <c r="YJ11" s="2"/>
      <c r="YK11" s="15"/>
      <c r="YL11" s="111"/>
      <c r="YM11" s="27"/>
      <c r="YN11" s="17">
        <f t="shared" si="94"/>
        <v>0</v>
      </c>
      <c r="YP11" s="111"/>
      <c r="YQ11" s="229"/>
      <c r="YR11" s="23"/>
      <c r="YS11" s="111"/>
      <c r="YT11" s="27"/>
      <c r="YU11" s="17">
        <f t="shared" si="95"/>
        <v>0</v>
      </c>
      <c r="YW11" s="111"/>
      <c r="YX11" s="229"/>
      <c r="YY11" s="23"/>
      <c r="YZ11" s="111"/>
      <c r="ZA11" s="27"/>
      <c r="ZB11" s="42">
        <f t="shared" si="96"/>
        <v>0</v>
      </c>
      <c r="ZD11" s="420"/>
      <c r="ZE11" s="229"/>
      <c r="ZF11" s="23"/>
      <c r="ZG11" s="111"/>
      <c r="ZH11" s="27"/>
      <c r="ZI11" s="42">
        <f t="shared" si="97"/>
        <v>0</v>
      </c>
      <c r="ZK11" s="111"/>
      <c r="ZL11" s="229"/>
      <c r="ZM11" s="23"/>
      <c r="ZN11" s="111"/>
      <c r="ZO11" s="27"/>
      <c r="ZP11" s="17">
        <f t="shared" si="98"/>
        <v>0</v>
      </c>
      <c r="ZR11" s="111"/>
      <c r="ZS11" s="229"/>
      <c r="ZT11" s="23"/>
      <c r="ZU11" s="111"/>
      <c r="ZV11" s="27"/>
      <c r="ZW11" s="42">
        <f t="shared" si="99"/>
        <v>3633</v>
      </c>
      <c r="ZY11" s="111"/>
      <c r="ZZ11" s="229"/>
      <c r="AAA11" s="23"/>
      <c r="AAB11" s="111"/>
      <c r="AAC11" s="27"/>
      <c r="AAD11" s="17">
        <f t="shared" si="100"/>
        <v>0</v>
      </c>
      <c r="AAF11" s="111"/>
      <c r="AAG11" s="229"/>
      <c r="AAH11" s="23"/>
      <c r="AAI11" s="111"/>
      <c r="AAJ11" s="27"/>
      <c r="AAK11" s="42">
        <f t="shared" si="101"/>
        <v>0</v>
      </c>
      <c r="AAM11" s="111"/>
      <c r="AAN11" s="229"/>
      <c r="AAO11" s="23"/>
      <c r="AAP11" s="111"/>
      <c r="AAQ11" s="27"/>
      <c r="AAR11" s="42">
        <f t="shared" si="102"/>
        <v>15899</v>
      </c>
      <c r="AAT11" s="111"/>
      <c r="AAU11" s="229"/>
      <c r="AAV11" s="23"/>
      <c r="AAW11" s="111"/>
      <c r="AAX11" s="27"/>
      <c r="AAY11" s="42">
        <f t="shared" si="103"/>
        <v>0</v>
      </c>
      <c r="ABA11" s="7"/>
      <c r="ABB11" s="113"/>
      <c r="ABC11" s="15"/>
      <c r="ABD11" s="7"/>
      <c r="ABE11" s="16"/>
      <c r="ABF11" s="17">
        <f t="shared" si="104"/>
        <v>0</v>
      </c>
      <c r="ABH11" s="111"/>
      <c r="ABI11" s="220"/>
      <c r="ABJ11" s="23"/>
      <c r="ABK11" s="111"/>
      <c r="ABL11" s="27"/>
      <c r="ABM11" s="42">
        <f t="shared" si="105"/>
        <v>0</v>
      </c>
      <c r="ABO11" s="623">
        <v>39944</v>
      </c>
      <c r="ABP11" s="643" t="s">
        <v>909</v>
      </c>
      <c r="ABQ11" s="625">
        <v>4027</v>
      </c>
      <c r="ABR11" s="626">
        <v>39979</v>
      </c>
      <c r="ABS11" s="625"/>
      <c r="ABT11" s="42">
        <f t="shared" si="106"/>
        <v>16368.34</v>
      </c>
      <c r="ABV11" s="7"/>
      <c r="ABW11" s="34"/>
      <c r="ABX11" s="27"/>
      <c r="ABY11" s="111"/>
      <c r="ABZ11" s="16"/>
      <c r="ACA11" s="17">
        <f t="shared" si="107"/>
        <v>3092.5</v>
      </c>
      <c r="ACC11" s="427"/>
      <c r="ACD11" s="113"/>
      <c r="ACE11" s="15"/>
      <c r="ACF11" s="111"/>
      <c r="ACG11" s="16"/>
      <c r="ACH11" s="17">
        <f t="shared" si="108"/>
        <v>0</v>
      </c>
      <c r="ACJ11" s="425"/>
      <c r="ACK11" s="220"/>
      <c r="ACL11" s="23"/>
      <c r="ACM11" s="111"/>
      <c r="ACN11" s="27"/>
      <c r="ACO11" s="42">
        <f t="shared" si="109"/>
        <v>0</v>
      </c>
      <c r="ACQ11" s="425"/>
      <c r="ACR11" s="220"/>
      <c r="ACS11" s="23"/>
      <c r="ACT11" s="111"/>
      <c r="ACU11" s="27"/>
      <c r="ACV11" s="42">
        <f t="shared" si="110"/>
        <v>0</v>
      </c>
      <c r="ACX11" s="305"/>
      <c r="ACY11" s="2"/>
      <c r="ACZ11" s="23"/>
      <c r="ADA11" s="7"/>
      <c r="ADB11" s="16"/>
      <c r="ADC11" s="17">
        <f t="shared" si="111"/>
        <v>0</v>
      </c>
      <c r="ADE11" s="307"/>
      <c r="ADF11" s="24"/>
      <c r="ADG11" s="23"/>
      <c r="ADH11" s="111"/>
      <c r="ADI11" s="27"/>
      <c r="ADJ11" s="42">
        <f t="shared" si="112"/>
        <v>1928</v>
      </c>
      <c r="ADL11" s="7"/>
      <c r="ADM11" s="2"/>
      <c r="ADN11" s="15"/>
      <c r="ADO11" s="50"/>
      <c r="ADP11" s="16"/>
      <c r="ADQ11" s="17">
        <f t="shared" si="113"/>
        <v>0</v>
      </c>
      <c r="ADS11" s="111"/>
      <c r="ADT11" s="24"/>
      <c r="ADU11" s="23"/>
      <c r="ADV11" s="50"/>
      <c r="ADW11" s="27"/>
      <c r="ADX11" s="42">
        <f t="shared" si="114"/>
        <v>0</v>
      </c>
      <c r="ADZ11" s="7"/>
      <c r="AEA11" s="2"/>
      <c r="AEB11" s="15"/>
      <c r="AEC11" s="50"/>
      <c r="AED11" s="16"/>
      <c r="AEE11" s="17">
        <f t="shared" si="115"/>
        <v>0</v>
      </c>
      <c r="AEG11" s="111"/>
      <c r="AEH11" s="24"/>
      <c r="AEI11" s="23"/>
      <c r="AEJ11" s="50"/>
      <c r="AEK11" s="27"/>
      <c r="AEL11" s="42">
        <f t="shared" si="116"/>
        <v>0</v>
      </c>
      <c r="AEN11" s="7"/>
      <c r="AEO11" s="2"/>
      <c r="AEP11" s="15"/>
      <c r="AEQ11" s="50"/>
      <c r="AER11" s="16"/>
      <c r="AES11" s="17">
        <f t="shared" si="117"/>
        <v>0</v>
      </c>
      <c r="AEU11" s="7"/>
      <c r="AEV11" s="2"/>
      <c r="AEW11" s="15"/>
      <c r="AEX11" s="65"/>
      <c r="AEY11" s="16"/>
      <c r="AEZ11" s="17">
        <f t="shared" si="118"/>
        <v>0</v>
      </c>
      <c r="AFB11" s="111"/>
      <c r="AFC11" s="24"/>
      <c r="AFD11" s="23"/>
      <c r="AFE11" s="50"/>
      <c r="AFF11" s="27"/>
      <c r="AFG11" s="42">
        <f t="shared" si="119"/>
        <v>0</v>
      </c>
      <c r="AFI11" s="111"/>
      <c r="AFJ11" s="24"/>
      <c r="AFK11" s="23"/>
      <c r="AFL11" s="50"/>
      <c r="AFM11" s="27"/>
      <c r="AFN11" s="42">
        <f t="shared" si="120"/>
        <v>0</v>
      </c>
      <c r="AFP11" s="111"/>
      <c r="AFQ11" s="24"/>
      <c r="AFR11" s="23"/>
      <c r="AFS11" s="50"/>
      <c r="AFT11" s="27"/>
      <c r="AFU11" s="42">
        <f t="shared" si="121"/>
        <v>0</v>
      </c>
      <c r="AFW11" s="7"/>
      <c r="AFX11" s="2"/>
      <c r="AFY11" s="15"/>
      <c r="AFZ11" s="65"/>
      <c r="AGA11" s="16"/>
      <c r="AGB11" s="17">
        <f t="shared" si="122"/>
        <v>0</v>
      </c>
      <c r="AGD11" s="7"/>
      <c r="AGE11" s="2"/>
      <c r="AGF11" s="15"/>
      <c r="AGG11" s="7"/>
      <c r="AGH11" s="16"/>
      <c r="AGI11" s="17">
        <f t="shared" si="123"/>
        <v>2252</v>
      </c>
      <c r="AGK11" s="305"/>
      <c r="AGL11" s="259"/>
      <c r="AGM11" s="27"/>
      <c r="AGN11" s="492"/>
      <c r="AGO11" s="46"/>
      <c r="AGP11" s="42">
        <f t="shared" si="124"/>
        <v>0</v>
      </c>
      <c r="AGR11" s="307"/>
      <c r="AGS11" s="259"/>
      <c r="AGT11" s="27"/>
      <c r="AGU11" s="494"/>
      <c r="AGV11" s="46"/>
      <c r="AGW11" s="42">
        <f t="shared" si="125"/>
        <v>0</v>
      </c>
      <c r="AGY11" s="307"/>
      <c r="AGZ11" s="259"/>
      <c r="AHA11" s="27"/>
      <c r="AHB11" s="494"/>
      <c r="AHC11" s="46"/>
      <c r="AHD11" s="42">
        <f t="shared" si="126"/>
        <v>0</v>
      </c>
      <c r="AHF11" s="49"/>
      <c r="AHG11" s="259"/>
      <c r="AHH11" s="27"/>
      <c r="AHI11" s="50"/>
      <c r="AHJ11" s="27"/>
      <c r="AHK11" s="17">
        <f t="shared" si="127"/>
        <v>960</v>
      </c>
      <c r="AHM11" s="111"/>
      <c r="AHN11" s="259"/>
      <c r="AHO11" s="27"/>
      <c r="AHP11" s="50"/>
      <c r="AHQ11" s="27"/>
      <c r="AHR11" s="17">
        <f t="shared" si="128"/>
        <v>0</v>
      </c>
      <c r="AHT11" s="427">
        <v>41724</v>
      </c>
      <c r="AHU11" s="34" t="s">
        <v>2679</v>
      </c>
      <c r="AHV11" s="27">
        <v>28954</v>
      </c>
      <c r="AHW11" s="305"/>
      <c r="AHX11" s="16"/>
      <c r="AHY11" s="17">
        <f t="shared" si="129"/>
        <v>70414.5</v>
      </c>
      <c r="AIA11" s="7"/>
      <c r="AIB11" s="2"/>
      <c r="AIC11" s="15"/>
      <c r="AID11" s="7"/>
      <c r="AIE11" s="16"/>
      <c r="AIF11" s="17">
        <f t="shared" si="130"/>
        <v>0</v>
      </c>
      <c r="AIH11" s="111">
        <v>41604</v>
      </c>
      <c r="AII11" s="34" t="s">
        <v>2110</v>
      </c>
      <c r="AIJ11" s="27">
        <v>175.5</v>
      </c>
      <c r="AIK11" s="49"/>
      <c r="AIL11" s="27"/>
      <c r="AIM11" s="17">
        <f t="shared" si="131"/>
        <v>415.5</v>
      </c>
      <c r="AIO11" s="111"/>
      <c r="AIP11" s="34"/>
      <c r="AIQ11" s="27"/>
      <c r="AIR11" s="49"/>
      <c r="AIS11" s="27"/>
      <c r="AIT11" s="17">
        <f t="shared" si="132"/>
        <v>0</v>
      </c>
      <c r="AIV11" s="111"/>
      <c r="AIW11" s="34"/>
      <c r="AIX11" s="27"/>
      <c r="AIY11" s="49"/>
      <c r="AIZ11" s="27"/>
      <c r="AJA11" s="42">
        <f t="shared" si="133"/>
        <v>0</v>
      </c>
      <c r="AJC11" s="111"/>
      <c r="AJD11" s="24"/>
      <c r="AJE11" s="23"/>
      <c r="AJF11" s="111"/>
      <c r="AJG11" s="52"/>
      <c r="AJH11" s="17">
        <f t="shared" si="134"/>
        <v>0</v>
      </c>
      <c r="AJJ11" s="111"/>
      <c r="AJK11" s="24"/>
      <c r="AJL11" s="23"/>
      <c r="AJM11" s="111"/>
      <c r="AJN11" s="27"/>
      <c r="AJO11" s="17">
        <f t="shared" si="135"/>
        <v>0</v>
      </c>
      <c r="AJQ11" s="426"/>
      <c r="AJR11" s="24"/>
      <c r="AJS11" s="23"/>
      <c r="AJT11" s="111"/>
      <c r="AJU11" s="27"/>
      <c r="AJV11" s="17">
        <f t="shared" si="136"/>
        <v>7013</v>
      </c>
      <c r="AJX11" s="111"/>
      <c r="AJY11" s="24"/>
      <c r="AJZ11" s="23"/>
      <c r="AKA11" s="111"/>
      <c r="AKB11" s="27"/>
      <c r="AKC11" s="17">
        <f t="shared" si="137"/>
        <v>0</v>
      </c>
      <c r="AKE11" s="111"/>
      <c r="AKF11" s="24"/>
      <c r="AKG11" s="23"/>
      <c r="AKH11" s="111"/>
      <c r="AKI11" s="27"/>
      <c r="AKJ11" s="17">
        <f t="shared" si="138"/>
        <v>0</v>
      </c>
      <c r="AKL11" s="321">
        <v>41729</v>
      </c>
      <c r="AKM11" s="69" t="s">
        <v>2680</v>
      </c>
      <c r="AKN11" s="27">
        <v>2978</v>
      </c>
      <c r="AKO11" s="307"/>
      <c r="AKP11" s="27"/>
      <c r="AKQ11" s="17">
        <f t="shared" si="139"/>
        <v>17381</v>
      </c>
      <c r="AKS11" s="321"/>
      <c r="AKT11" s="24"/>
      <c r="AKU11" s="23"/>
      <c r="AKV11" s="307"/>
      <c r="AKW11" s="27"/>
      <c r="AKX11" s="42">
        <f t="shared" si="140"/>
        <v>0</v>
      </c>
      <c r="AKZ11" s="111"/>
      <c r="ALA11" s="24"/>
      <c r="ALB11" s="23"/>
      <c r="ALC11" s="111"/>
      <c r="ALD11" s="27"/>
      <c r="ALE11" s="17">
        <f t="shared" si="141"/>
        <v>0</v>
      </c>
      <c r="ALG11" s="111"/>
      <c r="ALH11" s="24"/>
      <c r="ALI11" s="23"/>
      <c r="ALJ11" s="111"/>
      <c r="ALK11" s="27"/>
      <c r="ALL11" s="42">
        <f t="shared" si="142"/>
        <v>0</v>
      </c>
      <c r="ALN11" s="111"/>
      <c r="ALP11" s="1694"/>
      <c r="ALQ11" s="567"/>
      <c r="ALR11" s="1688"/>
      <c r="ALS11" s="42">
        <f t="shared" si="143"/>
        <v>2166.5</v>
      </c>
      <c r="ALU11" s="2"/>
      <c r="ALV11" s="2"/>
      <c r="ALW11" s="15"/>
      <c r="ALX11" s="7"/>
      <c r="ALY11" s="16"/>
      <c r="ALZ11" s="17">
        <f t="shared" si="144"/>
        <v>0</v>
      </c>
      <c r="AMB11" s="2"/>
      <c r="AMC11" s="2"/>
      <c r="AMD11" s="15"/>
      <c r="AME11" s="7"/>
      <c r="AMF11" s="16"/>
      <c r="AMG11" s="17">
        <f t="shared" si="145"/>
        <v>0</v>
      </c>
      <c r="AMI11" s="2"/>
      <c r="AMJ11" s="2"/>
      <c r="AMK11" s="15"/>
      <c r="AML11" s="7"/>
      <c r="AMM11" s="16"/>
      <c r="AMN11" s="17">
        <f t="shared" si="146"/>
        <v>0</v>
      </c>
      <c r="AMP11" s="24"/>
      <c r="AMQ11" s="24"/>
      <c r="AMR11" s="23"/>
      <c r="AMS11" s="111"/>
      <c r="AMT11" s="27"/>
      <c r="AMU11" s="42">
        <f t="shared" si="147"/>
        <v>0</v>
      </c>
      <c r="AMW11" s="24"/>
      <c r="AMX11" s="24"/>
      <c r="AMY11" s="23"/>
      <c r="AMZ11" s="111"/>
      <c r="ANA11" s="27"/>
      <c r="ANB11" s="42">
        <f t="shared" si="148"/>
        <v>596</v>
      </c>
      <c r="AND11" s="7">
        <v>39690</v>
      </c>
      <c r="ANE11" s="2" t="s">
        <v>773</v>
      </c>
      <c r="ANF11" s="15">
        <v>6855.12</v>
      </c>
      <c r="ANG11" s="111">
        <v>39730</v>
      </c>
      <c r="ANH11" s="16">
        <v>6855.12</v>
      </c>
      <c r="ANI11" s="17">
        <f t="shared" si="149"/>
        <v>38421</v>
      </c>
      <c r="ANK11" s="7"/>
      <c r="ANL11" s="114"/>
      <c r="ANM11" s="23"/>
      <c r="ANN11" s="111"/>
      <c r="ANO11" s="16"/>
      <c r="ANP11" s="42">
        <f t="shared" si="150"/>
        <v>0</v>
      </c>
      <c r="ANR11" s="7"/>
      <c r="ANS11" s="34"/>
      <c r="ANT11" s="27"/>
      <c r="ANU11" s="31"/>
      <c r="ANV11" s="77"/>
      <c r="ANW11" s="17">
        <f t="shared" si="151"/>
        <v>0</v>
      </c>
      <c r="ANY11" s="111"/>
      <c r="ANZ11" s="34"/>
      <c r="AOA11" s="27"/>
      <c r="AOB11" s="49"/>
      <c r="AOC11" s="52"/>
      <c r="AOD11" s="42">
        <f t="shared" si="152"/>
        <v>0</v>
      </c>
      <c r="AOF11" s="7">
        <v>41608</v>
      </c>
      <c r="AOG11" s="113" t="s">
        <v>2123</v>
      </c>
      <c r="AOH11" s="23">
        <v>663</v>
      </c>
      <c r="AOI11" s="7"/>
      <c r="AOJ11" s="16"/>
      <c r="AOK11" s="17">
        <f t="shared" si="153"/>
        <v>3725</v>
      </c>
      <c r="AOM11" s="7"/>
      <c r="AON11" s="113"/>
      <c r="AOO11" s="23"/>
      <c r="AOP11" s="111"/>
      <c r="AOQ11" s="27"/>
      <c r="AOR11" s="17">
        <f t="shared" si="154"/>
        <v>4537.5</v>
      </c>
      <c r="AOT11" s="50"/>
      <c r="AOU11" s="110"/>
      <c r="AOV11" s="52"/>
      <c r="AOW11" s="50"/>
      <c r="AOX11" s="52"/>
      <c r="AOY11" s="42">
        <f t="shared" si="155"/>
        <v>0</v>
      </c>
      <c r="APA11" s="50"/>
      <c r="APB11" s="110"/>
      <c r="APC11" s="52"/>
      <c r="APD11" s="50"/>
      <c r="APE11" s="52"/>
      <c r="APF11" s="42">
        <f t="shared" si="156"/>
        <v>0</v>
      </c>
      <c r="APH11" s="50"/>
      <c r="API11" s="110"/>
      <c r="APJ11" s="52"/>
      <c r="APK11" s="50"/>
      <c r="APL11" s="52"/>
      <c r="APM11" s="42">
        <f t="shared" si="157"/>
        <v>0</v>
      </c>
      <c r="APO11" s="50"/>
      <c r="APP11" s="111"/>
      <c r="APQ11" s="631"/>
      <c r="APR11" s="49"/>
      <c r="APS11" s="139"/>
      <c r="APT11" s="17">
        <f t="shared" si="158"/>
        <v>0</v>
      </c>
      <c r="APV11" s="427"/>
      <c r="APW11" s="2"/>
      <c r="APX11" s="15"/>
      <c r="APY11" s="406"/>
      <c r="APZ11" s="15"/>
      <c r="AQA11" s="17">
        <f t="shared" si="159"/>
        <v>5326</v>
      </c>
      <c r="AQC11" s="427"/>
      <c r="AQE11" s="15"/>
      <c r="AQF11" s="305"/>
      <c r="AQG11" s="16"/>
      <c r="AQH11" s="17">
        <f t="shared" si="160"/>
        <v>0</v>
      </c>
      <c r="AQJ11" s="305"/>
      <c r="AQK11" s="114"/>
      <c r="AQL11" s="15"/>
      <c r="AQM11" s="639"/>
      <c r="AQN11" s="16"/>
      <c r="AQO11" s="17">
        <f t="shared" si="161"/>
        <v>2982</v>
      </c>
      <c r="AQQ11" s="7"/>
      <c r="AQR11" s="653"/>
      <c r="AQS11" s="16"/>
      <c r="AQT11" s="33"/>
      <c r="AQU11" s="16"/>
      <c r="AQV11" s="17">
        <f t="shared" si="162"/>
        <v>0</v>
      </c>
      <c r="AQX11" s="111"/>
      <c r="AQY11" s="938"/>
      <c r="AQZ11" s="27"/>
      <c r="ARA11" s="98"/>
      <c r="ARB11" s="27"/>
      <c r="ARC11" s="42">
        <f t="shared" si="163"/>
        <v>-4260</v>
      </c>
      <c r="ARE11" s="65">
        <v>41487</v>
      </c>
      <c r="ARF11" s="114" t="s">
        <v>1791</v>
      </c>
      <c r="ARG11" s="296">
        <v>281</v>
      </c>
      <c r="ARH11" s="33"/>
      <c r="ARI11" s="16"/>
      <c r="ARJ11" s="17">
        <f t="shared" si="164"/>
        <v>3116.28</v>
      </c>
      <c r="ARL11" s="111"/>
      <c r="ARM11" s="1303"/>
      <c r="ARN11" s="27"/>
      <c r="ARO11" s="98"/>
      <c r="ARP11" s="27"/>
      <c r="ARQ11" s="42">
        <f t="shared" si="165"/>
        <v>0</v>
      </c>
      <c r="ARS11" s="7"/>
      <c r="ART11" s="656"/>
      <c r="ARU11" s="16"/>
      <c r="ARV11" s="33"/>
      <c r="ARW11" s="16"/>
      <c r="ARX11" s="17">
        <f t="shared" si="166"/>
        <v>0</v>
      </c>
      <c r="ARZ11" s="111"/>
      <c r="ASA11" s="1303"/>
      <c r="ASB11" s="27"/>
      <c r="ASC11" s="98"/>
      <c r="ASD11" s="27"/>
      <c r="ASE11" s="42">
        <f t="shared" si="167"/>
        <v>0</v>
      </c>
      <c r="ASG11" s="111"/>
      <c r="ASH11" s="1303"/>
      <c r="ASI11" s="27"/>
      <c r="ASJ11" s="98"/>
      <c r="ASK11" s="27"/>
      <c r="ASL11" s="42">
        <f t="shared" si="168"/>
        <v>0</v>
      </c>
      <c r="ASN11" s="7"/>
      <c r="ASO11" s="656"/>
      <c r="ASP11" s="16"/>
      <c r="ASQ11" s="33"/>
      <c r="ASR11" s="16"/>
      <c r="ASS11" s="17">
        <f t="shared" si="169"/>
        <v>0</v>
      </c>
      <c r="ASU11" s="7"/>
      <c r="ASV11" s="2"/>
      <c r="ASW11" s="15"/>
      <c r="ASX11" s="883"/>
      <c r="ASY11" s="571"/>
      <c r="ASZ11" s="17">
        <f t="shared" si="170"/>
        <v>0</v>
      </c>
      <c r="ATB11" s="307"/>
      <c r="ATC11" s="24"/>
      <c r="ATD11" s="23"/>
      <c r="ATE11" s="321"/>
      <c r="ATF11" s="27"/>
      <c r="ATG11" s="17">
        <f t="shared" si="171"/>
        <v>0</v>
      </c>
      <c r="ATI11" s="111">
        <v>41659</v>
      </c>
      <c r="ATJ11" s="259" t="s">
        <v>2149</v>
      </c>
      <c r="ATK11" s="27">
        <v>1440</v>
      </c>
      <c r="ATL11" s="50"/>
      <c r="ATM11" s="27"/>
      <c r="ATN11" s="17">
        <f t="shared" si="172"/>
        <v>2850</v>
      </c>
      <c r="ATP11" s="7"/>
      <c r="ATQ11" s="34"/>
      <c r="ATR11" s="3"/>
      <c r="ATS11" s="646"/>
      <c r="ATT11" s="27"/>
      <c r="ATU11" s="17">
        <f t="shared" si="173"/>
        <v>35640</v>
      </c>
      <c r="ATW11" s="111"/>
      <c r="ATX11" s="34"/>
      <c r="ATY11" s="41"/>
      <c r="ATZ11" s="563"/>
      <c r="AUA11" s="27"/>
      <c r="AUB11" s="42">
        <f t="shared" si="174"/>
        <v>0</v>
      </c>
      <c r="AUD11" s="111"/>
      <c r="AUE11" s="34"/>
      <c r="AUF11" s="41"/>
      <c r="AUG11" s="563"/>
      <c r="AUH11" s="27"/>
      <c r="AUI11" s="42">
        <f t="shared" si="175"/>
        <v>0</v>
      </c>
      <c r="AUK11" s="305"/>
      <c r="AUL11" s="2"/>
      <c r="AUM11" s="15"/>
      <c r="AUN11" s="7"/>
      <c r="AUO11" s="16"/>
      <c r="AUP11" s="17">
        <f t="shared" si="176"/>
        <v>8898</v>
      </c>
      <c r="AUR11" s="7"/>
      <c r="AUS11" s="2"/>
      <c r="AUT11" s="15"/>
      <c r="AUU11" s="7"/>
      <c r="AUV11" s="16"/>
      <c r="AUW11" s="17">
        <f t="shared" si="177"/>
        <v>0</v>
      </c>
      <c r="AUY11" s="305">
        <v>41695</v>
      </c>
      <c r="AUZ11" s="2" t="s">
        <v>2188</v>
      </c>
      <c r="AVA11" s="15">
        <v>3768</v>
      </c>
      <c r="AVB11" s="7">
        <v>41699</v>
      </c>
      <c r="AVC11" s="16">
        <v>3768</v>
      </c>
      <c r="AVD11" s="17">
        <f t="shared" si="178"/>
        <v>80.300000000000182</v>
      </c>
      <c r="AVF11" s="7"/>
      <c r="AVG11" s="2"/>
      <c r="AVH11" s="15"/>
      <c r="AVI11" s="7"/>
      <c r="AVJ11" s="16"/>
      <c r="AVK11" s="17">
        <f t="shared" si="179"/>
        <v>0</v>
      </c>
      <c r="AVM11" s="7"/>
      <c r="AVN11" s="2"/>
      <c r="AVO11" s="15"/>
      <c r="AVP11" s="7"/>
      <c r="AVQ11" s="16"/>
      <c r="AVR11" s="17">
        <f t="shared" si="180"/>
        <v>0</v>
      </c>
      <c r="AVT11" s="7"/>
      <c r="AVU11" s="2"/>
      <c r="AVV11" s="15"/>
      <c r="AVW11" s="7"/>
      <c r="AVX11" s="16"/>
      <c r="AVY11" s="17">
        <f t="shared" si="181"/>
        <v>0</v>
      </c>
      <c r="AWA11" s="111"/>
      <c r="AWB11" s="24"/>
      <c r="AWC11" s="23"/>
      <c r="AWD11" s="111"/>
      <c r="AWE11" s="27"/>
      <c r="AWF11" s="42">
        <f t="shared" si="182"/>
        <v>1970</v>
      </c>
      <c r="AWH11" s="111"/>
      <c r="AWI11" s="24"/>
      <c r="AWJ11" s="23"/>
      <c r="AWK11" s="111"/>
      <c r="AWL11" s="27"/>
      <c r="AWM11" s="42">
        <f t="shared" si="183"/>
        <v>0</v>
      </c>
      <c r="AWO11" s="111"/>
      <c r="AWP11" s="24"/>
      <c r="AWQ11" s="23"/>
      <c r="AWR11" s="50"/>
      <c r="AWS11" s="27"/>
      <c r="AWT11" s="42">
        <f t="shared" si="184"/>
        <v>0</v>
      </c>
      <c r="AWV11" s="7"/>
      <c r="AWW11" s="2"/>
      <c r="AWX11" s="15"/>
      <c r="AWY11" s="65"/>
      <c r="AWZ11" s="16"/>
      <c r="AXA11" s="17">
        <f t="shared" si="185"/>
        <v>0</v>
      </c>
      <c r="AXC11" s="111"/>
      <c r="AXD11" s="24"/>
      <c r="AXE11" s="23"/>
      <c r="AXF11" s="50"/>
      <c r="AXG11" s="27"/>
      <c r="AXH11" s="42">
        <f t="shared" si="186"/>
        <v>0</v>
      </c>
      <c r="AXJ11" s="111"/>
      <c r="AXK11" s="24"/>
      <c r="AXL11" s="23"/>
      <c r="AXM11" s="50"/>
      <c r="AXN11" s="27"/>
      <c r="AXO11" s="42">
        <f t="shared" si="187"/>
        <v>1556</v>
      </c>
      <c r="AXQ11" s="111"/>
      <c r="AXR11" s="24"/>
      <c r="AXS11" s="23"/>
      <c r="AXT11" s="50"/>
      <c r="AXU11" s="27"/>
      <c r="AXV11" s="42">
        <f t="shared" si="188"/>
        <v>0</v>
      </c>
      <c r="AXX11" s="111"/>
      <c r="AXY11" s="24"/>
      <c r="AXZ11" s="23"/>
      <c r="AYA11" s="50"/>
      <c r="AYB11" s="27"/>
      <c r="AYC11" s="17">
        <f t="shared" si="189"/>
        <v>10984.74</v>
      </c>
      <c r="AYE11" s="49"/>
      <c r="AYF11" s="229"/>
      <c r="AYG11" s="104"/>
      <c r="AYH11" s="563"/>
      <c r="AYI11" s="569"/>
      <c r="AYJ11" s="78">
        <f t="shared" si="190"/>
        <v>1119</v>
      </c>
      <c r="AYL11" s="7"/>
      <c r="AYM11" s="2"/>
      <c r="AYN11" s="15"/>
      <c r="AYO11" s="7"/>
      <c r="AYP11" s="16"/>
      <c r="AYQ11" s="17">
        <f t="shared" si="191"/>
        <v>1119</v>
      </c>
      <c r="AYS11" s="7"/>
      <c r="AYT11" s="2"/>
      <c r="AYU11" s="15"/>
      <c r="AYV11" s="65"/>
      <c r="AYW11" s="16"/>
      <c r="AYX11" s="17">
        <f t="shared" si="192"/>
        <v>0</v>
      </c>
      <c r="AYZ11" s="111"/>
      <c r="AZA11" s="24"/>
      <c r="AZB11" s="23"/>
      <c r="AZC11" s="50"/>
      <c r="AZD11" s="27"/>
      <c r="AZE11" s="42">
        <f t="shared" si="193"/>
        <v>2249</v>
      </c>
      <c r="AZG11" s="111"/>
      <c r="AZH11" s="24"/>
      <c r="AZI11" s="23"/>
      <c r="AZJ11" s="50"/>
      <c r="AZK11" s="27"/>
      <c r="AZL11" s="42">
        <f t="shared" si="194"/>
        <v>0</v>
      </c>
      <c r="AZN11" s="111"/>
      <c r="AZO11" s="24"/>
      <c r="AZP11" s="23"/>
      <c r="AZQ11" s="50"/>
      <c r="AZR11" s="27"/>
      <c r="AZS11" s="42">
        <f t="shared" si="195"/>
        <v>0</v>
      </c>
      <c r="AZU11" s="7">
        <v>39788</v>
      </c>
      <c r="AZV11" s="194" t="s">
        <v>910</v>
      </c>
      <c r="AZW11" s="15">
        <v>1068</v>
      </c>
      <c r="AZX11" s="61">
        <v>39848</v>
      </c>
      <c r="AZY11" s="23"/>
      <c r="AZZ11" s="17">
        <f t="shared" si="196"/>
        <v>5593.5</v>
      </c>
      <c r="BAB11" s="7"/>
      <c r="BAC11" s="2"/>
      <c r="BAD11" s="15"/>
      <c r="BAE11" s="7"/>
      <c r="BAF11" s="16"/>
      <c r="BAG11" s="17">
        <f t="shared" si="197"/>
        <v>108</v>
      </c>
      <c r="BAI11" s="7"/>
      <c r="BAJ11" s="138"/>
      <c r="BAK11" s="27"/>
      <c r="BAL11" s="111"/>
      <c r="BAM11" s="16"/>
      <c r="BAN11" s="17">
        <f t="shared" si="198"/>
        <v>0</v>
      </c>
      <c r="BAP11" s="111"/>
      <c r="BAQ11" s="138"/>
      <c r="BAR11" s="27"/>
      <c r="BAS11" s="111"/>
      <c r="BAT11" s="27"/>
      <c r="BAU11" s="42">
        <f t="shared" si="199"/>
        <v>0</v>
      </c>
      <c r="BAW11" s="111"/>
      <c r="BAX11" s="138"/>
      <c r="BAY11" s="27"/>
      <c r="BAZ11" s="111"/>
      <c r="BBA11" s="27"/>
      <c r="BBB11" s="42">
        <f t="shared" si="200"/>
        <v>0</v>
      </c>
      <c r="BBD11" s="111"/>
      <c r="BBE11" s="138"/>
      <c r="BBF11" s="27"/>
      <c r="BBG11" s="111"/>
      <c r="BBH11" s="27"/>
      <c r="BBI11" s="42">
        <f t="shared" si="201"/>
        <v>0</v>
      </c>
      <c r="BBK11" s="111">
        <v>41701</v>
      </c>
      <c r="BBL11" s="24" t="s">
        <v>2681</v>
      </c>
      <c r="BBM11" s="23">
        <v>7717.2</v>
      </c>
      <c r="BBN11" s="111"/>
      <c r="BBO11" s="27"/>
      <c r="BBP11" s="17">
        <f t="shared" si="202"/>
        <v>16540.060000000001</v>
      </c>
      <c r="BBR11" s="633">
        <v>39699</v>
      </c>
      <c r="BBS11" s="2" t="s">
        <v>911</v>
      </c>
      <c r="BBT11" s="15">
        <v>1545</v>
      </c>
      <c r="BBW11" s="17">
        <f t="shared" si="203"/>
        <v>6938</v>
      </c>
      <c r="BBY11" s="404"/>
      <c r="BBZ11" s="24"/>
      <c r="BCA11" s="23"/>
      <c r="BCD11" s="42">
        <f t="shared" si="204"/>
        <v>0</v>
      </c>
      <c r="BCF11" s="404"/>
      <c r="BCG11" s="24"/>
      <c r="BCH11" s="23"/>
      <c r="BCI11" s="358"/>
      <c r="BCK11" s="42">
        <f t="shared" si="205"/>
        <v>0</v>
      </c>
      <c r="BCM11" s="358"/>
      <c r="BCN11" s="24"/>
      <c r="BCO11" s="23"/>
      <c r="BCP11" s="111"/>
      <c r="BCQ11" s="27"/>
      <c r="BCR11" s="17">
        <f t="shared" si="206"/>
        <v>0</v>
      </c>
      <c r="BCT11" s="420"/>
      <c r="BCU11" s="24"/>
      <c r="BCV11" s="23"/>
      <c r="BCW11" s="496"/>
      <c r="BCX11" s="27"/>
      <c r="BCY11" s="17">
        <f t="shared" si="207"/>
        <v>0</v>
      </c>
      <c r="BDA11" s="307"/>
      <c r="BDB11" s="24"/>
      <c r="BDC11" s="23"/>
      <c r="BDD11" s="307"/>
      <c r="BDE11" s="27"/>
      <c r="BDF11" s="17">
        <f t="shared" si="208"/>
        <v>0</v>
      </c>
      <c r="BDH11" s="307"/>
      <c r="BDI11" s="24"/>
      <c r="BDJ11" s="23"/>
      <c r="BDK11" s="307"/>
      <c r="BDL11" s="27"/>
      <c r="BDM11" s="42">
        <f t="shared" si="209"/>
        <v>0</v>
      </c>
      <c r="BDO11" s="305"/>
      <c r="BDP11" s="2"/>
      <c r="BDQ11" s="15"/>
      <c r="BDR11" s="31"/>
      <c r="BDS11" s="16"/>
      <c r="BDT11" s="17">
        <f t="shared" si="210"/>
        <v>0</v>
      </c>
      <c r="BDV11" s="307">
        <v>41556</v>
      </c>
      <c r="BDW11" s="2" t="s">
        <v>1802</v>
      </c>
      <c r="BDX11" s="23">
        <v>1080</v>
      </c>
      <c r="BDY11" s="307"/>
      <c r="BDZ11" s="27"/>
      <c r="BEA11" s="17">
        <f t="shared" si="211"/>
        <v>2259.5</v>
      </c>
      <c r="BEC11" s="307"/>
      <c r="BED11" s="24"/>
      <c r="BEE11" s="23"/>
      <c r="BEF11" s="307"/>
      <c r="BEG11" s="27"/>
      <c r="BEH11" s="17">
        <f t="shared" si="212"/>
        <v>0</v>
      </c>
      <c r="BEJ11" s="307"/>
      <c r="BEK11" s="24"/>
      <c r="BEL11" s="23"/>
      <c r="BEM11" s="307"/>
      <c r="BEN11" s="27"/>
      <c r="BEO11" s="42">
        <f t="shared" si="213"/>
        <v>0</v>
      </c>
      <c r="BEQ11" s="7"/>
      <c r="BER11" s="114"/>
      <c r="BES11" s="15"/>
      <c r="BET11" s="7"/>
      <c r="BEU11" s="16"/>
      <c r="BEV11" s="42">
        <f t="shared" si="214"/>
        <v>4501</v>
      </c>
      <c r="BEX11" s="111"/>
      <c r="BEY11" s="24"/>
      <c r="BEZ11" s="290"/>
      <c r="BFA11" s="111"/>
      <c r="BFB11" s="27"/>
      <c r="BFC11" s="42">
        <f t="shared" si="215"/>
        <v>1184.5</v>
      </c>
      <c r="BFE11" s="111"/>
      <c r="BFF11" s="24"/>
      <c r="BFG11" s="290"/>
      <c r="BFH11" s="111"/>
      <c r="BFI11" s="27"/>
      <c r="BFJ11" s="42">
        <f t="shared" si="216"/>
        <v>0</v>
      </c>
      <c r="BFL11" s="111"/>
      <c r="BFM11" s="24"/>
      <c r="BFN11" s="290"/>
      <c r="BFO11" s="111"/>
      <c r="BFP11" s="27"/>
      <c r="BFQ11" s="42">
        <f t="shared" si="217"/>
        <v>0</v>
      </c>
      <c r="BFS11" s="111"/>
      <c r="BFT11" s="24"/>
      <c r="BFU11" s="290"/>
      <c r="BFV11" s="111"/>
      <c r="BFW11" s="27"/>
      <c r="BFX11" s="42">
        <f t="shared" si="218"/>
        <v>3985.5</v>
      </c>
      <c r="BFZ11" s="111"/>
      <c r="BGA11" s="24"/>
      <c r="BGB11" s="290"/>
      <c r="BGC11" s="567"/>
      <c r="BGD11" s="27"/>
      <c r="BGE11" s="42">
        <f t="shared" si="219"/>
        <v>0</v>
      </c>
      <c r="BGG11" s="2"/>
      <c r="BGH11" s="2"/>
      <c r="BGI11" s="15"/>
      <c r="BGJ11" s="7"/>
      <c r="BGK11" s="16"/>
      <c r="BGL11" s="17">
        <f t="shared" si="220"/>
        <v>0</v>
      </c>
      <c r="BGN11" s="2"/>
      <c r="BGO11" s="2"/>
      <c r="BGP11" s="15"/>
      <c r="BGQ11" s="627"/>
      <c r="BGR11" s="16"/>
      <c r="BGS11" s="17">
        <f t="shared" si="221"/>
        <v>7051.5</v>
      </c>
      <c r="BGU11" s="24"/>
      <c r="BGV11" s="24"/>
      <c r="BGW11" s="290"/>
      <c r="BGX11" s="111"/>
      <c r="BGY11" s="27"/>
      <c r="BGZ11" s="42">
        <f t="shared" si="222"/>
        <v>0</v>
      </c>
      <c r="BHB11" s="24"/>
      <c r="BHC11" s="24"/>
      <c r="BHD11" s="290"/>
      <c r="BHE11" s="111"/>
      <c r="BHF11" s="27"/>
      <c r="BHG11" s="42">
        <f t="shared" si="223"/>
        <v>0</v>
      </c>
    </row>
    <row r="12" spans="1:1568" x14ac:dyDescent="0.25">
      <c r="A12" s="7"/>
      <c r="B12" s="2"/>
      <c r="C12" s="15"/>
      <c r="D12" s="7"/>
      <c r="E12" s="16"/>
      <c r="F12" s="17">
        <f t="shared" si="0"/>
        <v>6630</v>
      </c>
      <c r="H12" s="111"/>
      <c r="I12" s="24"/>
      <c r="J12" s="23"/>
      <c r="K12" s="111"/>
      <c r="L12" s="27"/>
      <c r="M12" s="42">
        <f t="shared" si="1"/>
        <v>3530</v>
      </c>
      <c r="O12" s="111"/>
      <c r="P12" s="24"/>
      <c r="Q12" s="23"/>
      <c r="R12" s="111"/>
      <c r="S12" s="27"/>
      <c r="T12" s="42">
        <f t="shared" si="2"/>
        <v>0</v>
      </c>
      <c r="V12" s="111"/>
      <c r="W12" s="24"/>
      <c r="X12" s="23"/>
      <c r="Y12" s="111"/>
      <c r="Z12" s="27"/>
      <c r="AA12" s="42">
        <f t="shared" si="3"/>
        <v>0</v>
      </c>
      <c r="AC12" s="111"/>
      <c r="AD12" s="24"/>
      <c r="AE12" s="23"/>
      <c r="AF12" s="50"/>
      <c r="AG12" s="52"/>
      <c r="AH12" s="42">
        <f t="shared" si="4"/>
        <v>0</v>
      </c>
      <c r="AJ12" s="111"/>
      <c r="AK12" s="24"/>
      <c r="AL12" s="23"/>
      <c r="AM12" s="50"/>
      <c r="AN12" s="52"/>
      <c r="AO12" s="42">
        <f t="shared" si="5"/>
        <v>0</v>
      </c>
      <c r="AQ12" s="111"/>
      <c r="AR12" s="24"/>
      <c r="AS12" s="23"/>
      <c r="AT12" s="50"/>
      <c r="AU12" s="52"/>
      <c r="AV12" s="42">
        <f t="shared" si="6"/>
        <v>6543.5</v>
      </c>
      <c r="AY12" s="34"/>
      <c r="AZ12" s="27"/>
      <c r="BA12" s="31"/>
      <c r="BB12" s="16"/>
      <c r="BC12" s="17">
        <f t="shared" si="7"/>
        <v>376</v>
      </c>
      <c r="BE12" s="7"/>
      <c r="BF12" s="34"/>
      <c r="BG12" s="27"/>
      <c r="BH12" s="65"/>
      <c r="BI12" s="16"/>
      <c r="BJ12" s="17">
        <f t="shared" si="8"/>
        <v>1341.7</v>
      </c>
      <c r="BL12" s="7"/>
      <c r="BM12" s="34"/>
      <c r="BN12" s="27"/>
      <c r="BO12" s="31"/>
      <c r="BP12" s="16"/>
      <c r="BQ12" s="17">
        <f t="shared" si="9"/>
        <v>17344</v>
      </c>
      <c r="BS12" s="602">
        <v>39863</v>
      </c>
      <c r="BT12" s="2" t="s">
        <v>912</v>
      </c>
      <c r="BU12" s="15">
        <v>2701.5</v>
      </c>
      <c r="BV12" s="7">
        <v>39876</v>
      </c>
      <c r="BW12" s="16">
        <v>2701.5</v>
      </c>
      <c r="BX12" s="17">
        <f t="shared" si="10"/>
        <v>11854.6</v>
      </c>
      <c r="BZ12" s="427">
        <v>39776</v>
      </c>
      <c r="CA12" s="2" t="s">
        <v>913</v>
      </c>
      <c r="CB12" s="15">
        <v>6487</v>
      </c>
      <c r="CC12" s="7"/>
      <c r="CD12" s="16"/>
      <c r="CE12" s="17">
        <f t="shared" si="11"/>
        <v>18830.04</v>
      </c>
      <c r="CG12" s="111"/>
      <c r="CH12" s="24"/>
      <c r="CI12" s="23"/>
      <c r="CJ12" s="111"/>
      <c r="CK12" s="27"/>
      <c r="CL12" s="17">
        <f t="shared" si="12"/>
        <v>0</v>
      </c>
      <c r="CN12" s="425"/>
      <c r="CO12" s="220"/>
      <c r="CP12" s="23"/>
      <c r="CQ12" s="50"/>
      <c r="CR12" s="27"/>
      <c r="CS12" s="17">
        <f t="shared" si="13"/>
        <v>1668.06</v>
      </c>
      <c r="CU12" s="639">
        <v>41651</v>
      </c>
      <c r="CV12" s="1000" t="s">
        <v>2150</v>
      </c>
      <c r="CW12" s="15">
        <v>14841</v>
      </c>
      <c r="CX12" s="1705"/>
      <c r="CY12" s="27"/>
      <c r="CZ12" s="17">
        <f t="shared" si="224"/>
        <v>14841</v>
      </c>
      <c r="DB12" s="111"/>
      <c r="DC12" s="229"/>
      <c r="DD12" s="23"/>
      <c r="DE12" s="616"/>
      <c r="DF12" s="27"/>
      <c r="DG12" s="17">
        <f t="shared" si="15"/>
        <v>20286</v>
      </c>
      <c r="DI12" s="111"/>
      <c r="DJ12" s="24"/>
      <c r="DK12" s="41"/>
      <c r="DL12" s="50"/>
      <c r="DM12" s="41"/>
      <c r="DN12" s="17">
        <f t="shared" si="225"/>
        <v>411</v>
      </c>
      <c r="DP12" s="49"/>
      <c r="DQ12" s="229"/>
      <c r="DR12" s="139"/>
      <c r="DS12" s="50"/>
      <c r="DT12" s="41"/>
      <c r="DU12" s="17">
        <f t="shared" si="226"/>
        <v>0</v>
      </c>
      <c r="DW12" s="49"/>
      <c r="DX12" s="229"/>
      <c r="DY12" s="139"/>
      <c r="DZ12" s="50"/>
      <c r="EA12" s="41"/>
      <c r="EB12" s="17">
        <f t="shared" si="227"/>
        <v>0</v>
      </c>
      <c r="ED12" s="563"/>
      <c r="EE12" s="1287"/>
      <c r="EF12" s="569"/>
      <c r="EG12" s="567"/>
      <c r="EH12" s="1693"/>
      <c r="EI12" s="1683">
        <f t="shared" si="228"/>
        <v>456</v>
      </c>
      <c r="EK12" s="111"/>
      <c r="EL12" s="24"/>
      <c r="EM12" s="23"/>
      <c r="EN12" s="111"/>
      <c r="EO12" s="27"/>
      <c r="EP12" s="42">
        <f t="shared" si="229"/>
        <v>0</v>
      </c>
      <c r="ER12" s="111"/>
      <c r="ES12" s="24"/>
      <c r="ET12" s="23"/>
      <c r="EU12" s="111"/>
      <c r="EV12" s="27"/>
      <c r="EW12" s="42">
        <f t="shared" si="21"/>
        <v>0</v>
      </c>
      <c r="EY12" s="49"/>
      <c r="EZ12" s="229"/>
      <c r="FA12" s="139"/>
      <c r="FB12" s="50"/>
      <c r="FC12" s="41"/>
      <c r="FD12" s="17">
        <f t="shared" si="230"/>
        <v>0</v>
      </c>
      <c r="FF12" s="111"/>
      <c r="FG12" s="938"/>
      <c r="FH12" s="27"/>
      <c r="FI12" s="50"/>
      <c r="FJ12" s="41"/>
      <c r="FK12" s="17">
        <f t="shared" si="231"/>
        <v>0</v>
      </c>
      <c r="FM12" s="7"/>
      <c r="FN12" s="2"/>
      <c r="FO12" s="15"/>
      <c r="FP12" s="65"/>
      <c r="FQ12" s="22"/>
      <c r="FR12" s="17">
        <f t="shared" si="24"/>
        <v>0</v>
      </c>
      <c r="FT12" s="111"/>
      <c r="FU12" s="24"/>
      <c r="FV12" s="23"/>
      <c r="FW12" s="50"/>
      <c r="FX12" s="104"/>
      <c r="FY12" s="42">
        <f t="shared" si="25"/>
        <v>0</v>
      </c>
      <c r="GA12" s="7"/>
      <c r="GB12" s="2"/>
      <c r="GC12" s="15"/>
      <c r="GD12" s="31"/>
      <c r="GE12" s="16"/>
      <c r="GF12" s="17">
        <f t="shared" si="26"/>
        <v>6306.7</v>
      </c>
      <c r="GH12" s="111"/>
      <c r="GI12" s="24"/>
      <c r="GJ12" s="23"/>
      <c r="GK12" s="111"/>
      <c r="GL12" s="27"/>
      <c r="GM12" s="42">
        <f t="shared" si="27"/>
        <v>10217.799999999999</v>
      </c>
      <c r="GO12" s="111"/>
      <c r="GP12" s="24"/>
      <c r="GQ12" s="23"/>
      <c r="GR12" s="111"/>
      <c r="GS12" s="27"/>
      <c r="GT12" s="42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111"/>
      <c r="HD12" s="24"/>
      <c r="HE12" s="23"/>
      <c r="HF12" s="111"/>
      <c r="HG12" s="27"/>
      <c r="HH12" s="42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2543</v>
      </c>
      <c r="HX12" s="7"/>
      <c r="HY12" s="2"/>
      <c r="HZ12" s="15"/>
      <c r="IA12" s="7"/>
      <c r="IB12" s="16"/>
      <c r="IC12" s="17">
        <f t="shared" si="33"/>
        <v>7098.5</v>
      </c>
      <c r="IE12" s="7"/>
      <c r="IF12" s="311"/>
      <c r="IG12" s="15"/>
      <c r="IH12" s="7"/>
      <c r="II12" s="16"/>
      <c r="IJ12" s="17">
        <f t="shared" si="34"/>
        <v>1470</v>
      </c>
      <c r="IL12" s="7"/>
      <c r="IM12" s="2"/>
      <c r="IN12" s="15"/>
      <c r="IO12" s="7"/>
      <c r="IP12" s="16"/>
      <c r="IQ12" s="17">
        <f t="shared" si="35"/>
        <v>5020</v>
      </c>
      <c r="IS12" s="7"/>
      <c r="IT12" s="2"/>
      <c r="IU12" s="15"/>
      <c r="IV12" s="7"/>
      <c r="IW12" s="16"/>
      <c r="IX12" s="17">
        <f t="shared" si="36"/>
        <v>0</v>
      </c>
      <c r="IZ12" s="111"/>
      <c r="JA12" s="24"/>
      <c r="JB12" s="23"/>
      <c r="JC12" s="111"/>
      <c r="JD12" s="27"/>
      <c r="JE12" s="42">
        <f t="shared" si="37"/>
        <v>0</v>
      </c>
      <c r="JG12" s="111"/>
      <c r="JH12" s="24"/>
      <c r="JI12" s="23"/>
      <c r="JJ12" s="111"/>
      <c r="JK12" s="27"/>
      <c r="JL12" s="42">
        <f t="shared" si="38"/>
        <v>855.5</v>
      </c>
      <c r="JN12" s="49"/>
      <c r="JO12" s="63"/>
      <c r="JP12" s="23"/>
      <c r="JQ12" s="111"/>
      <c r="JR12" s="27"/>
      <c r="JS12" s="17">
        <f t="shared" si="39"/>
        <v>0</v>
      </c>
      <c r="JU12" s="49"/>
      <c r="JV12" s="110"/>
      <c r="JW12" s="23"/>
      <c r="JX12" s="111"/>
      <c r="JY12" s="27"/>
      <c r="JZ12" s="42">
        <f t="shared" si="40"/>
        <v>0</v>
      </c>
      <c r="KB12" s="49"/>
      <c r="KC12" s="24"/>
      <c r="KD12" s="23"/>
      <c r="KE12" s="111"/>
      <c r="KF12" s="27"/>
      <c r="KG12" s="17">
        <f t="shared" si="41"/>
        <v>0</v>
      </c>
      <c r="KI12" s="49"/>
      <c r="KJ12" s="24"/>
      <c r="KK12" s="23"/>
      <c r="KL12" s="567"/>
      <c r="KM12" s="27"/>
      <c r="KN12" s="42">
        <f t="shared" si="42"/>
        <v>0</v>
      </c>
      <c r="KP12" s="49"/>
      <c r="KQ12" s="24"/>
      <c r="KR12" s="23"/>
      <c r="KS12" s="567"/>
      <c r="KT12" s="27"/>
      <c r="KU12" s="42">
        <f t="shared" si="43"/>
        <v>4446</v>
      </c>
      <c r="KW12" s="49"/>
      <c r="KX12" s="110"/>
      <c r="KY12" s="23"/>
      <c r="KZ12" s="111"/>
      <c r="LA12" s="27"/>
      <c r="LB12" s="17">
        <f t="shared" si="44"/>
        <v>17093.599999999999</v>
      </c>
      <c r="LD12" s="65"/>
      <c r="LE12" s="2"/>
      <c r="LF12" s="15"/>
      <c r="LG12" s="7"/>
      <c r="LH12" s="16"/>
      <c r="LI12" s="17">
        <f t="shared" si="45"/>
        <v>383</v>
      </c>
      <c r="LK12" s="50"/>
      <c r="LL12" s="24"/>
      <c r="LM12" s="23"/>
      <c r="LN12" s="111"/>
      <c r="LO12" s="27"/>
      <c r="LP12" s="42">
        <f t="shared" si="46"/>
        <v>0</v>
      </c>
      <c r="LR12" s="50"/>
      <c r="LS12" s="24"/>
      <c r="LT12" s="23"/>
      <c r="LU12" s="111"/>
      <c r="LV12" s="27"/>
      <c r="LW12" s="42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50"/>
      <c r="MG12" s="24"/>
      <c r="MH12" s="23"/>
      <c r="MI12" s="111"/>
      <c r="MJ12" s="27"/>
      <c r="MK12" s="42">
        <f t="shared" si="49"/>
        <v>0</v>
      </c>
      <c r="MM12" s="50"/>
      <c r="MN12" s="24"/>
      <c r="MO12" s="23"/>
      <c r="MP12" s="111"/>
      <c r="MQ12" s="27"/>
      <c r="MR12" s="42">
        <f t="shared" si="50"/>
        <v>0</v>
      </c>
      <c r="MT12" s="50"/>
      <c r="MU12" s="24"/>
      <c r="MV12" s="23"/>
      <c r="MW12" s="111"/>
      <c r="MX12" s="27"/>
      <c r="MY12" s="42">
        <f t="shared" si="51"/>
        <v>0</v>
      </c>
      <c r="NA12" s="65"/>
      <c r="NB12" s="2"/>
      <c r="NC12" s="15"/>
      <c r="ND12" s="7"/>
      <c r="NE12" s="16"/>
      <c r="NF12" s="17">
        <f t="shared" si="52"/>
        <v>0</v>
      </c>
      <c r="NH12" s="65"/>
      <c r="NI12" s="2"/>
      <c r="NJ12" s="15"/>
      <c r="NK12" s="7"/>
      <c r="NL12" s="16"/>
      <c r="NM12" s="17">
        <f t="shared" si="53"/>
        <v>0</v>
      </c>
      <c r="NO12" s="7">
        <v>41683</v>
      </c>
      <c r="NP12" s="2" t="s">
        <v>2197</v>
      </c>
      <c r="NQ12" s="15">
        <v>1318.5</v>
      </c>
      <c r="NR12" s="7">
        <v>41703</v>
      </c>
      <c r="NS12" s="16">
        <v>1318.5</v>
      </c>
      <c r="NT12" s="17">
        <f t="shared" si="54"/>
        <v>11333.5</v>
      </c>
      <c r="NV12" s="307"/>
      <c r="NW12" s="111"/>
      <c r="NX12" s="23"/>
      <c r="NY12" s="567"/>
      <c r="NZ12" s="1688"/>
      <c r="OA12" s="42">
        <f t="shared" si="55"/>
        <v>6364</v>
      </c>
      <c r="OC12" s="305"/>
      <c r="OD12" s="111"/>
      <c r="OE12" s="23"/>
      <c r="OF12" s="111"/>
      <c r="OG12" s="27"/>
      <c r="OH12" s="17">
        <f t="shared" si="56"/>
        <v>0</v>
      </c>
      <c r="OJ12" s="307"/>
      <c r="OK12" s="111"/>
      <c r="OL12" s="23"/>
      <c r="OM12" s="111"/>
      <c r="ON12" s="27"/>
      <c r="OO12" s="42">
        <f t="shared" si="57"/>
        <v>0</v>
      </c>
      <c r="OQ12" s="481"/>
      <c r="OR12" s="2"/>
      <c r="OS12" s="15"/>
      <c r="OT12" s="7"/>
      <c r="OU12" s="16"/>
      <c r="OV12" s="17">
        <f t="shared" si="58"/>
        <v>22352.5</v>
      </c>
      <c r="OX12" s="7"/>
      <c r="OY12" s="657"/>
      <c r="OZ12" s="27"/>
      <c r="PA12" s="658"/>
      <c r="PB12" s="27"/>
      <c r="PC12" s="42">
        <f t="shared" si="59"/>
        <v>0</v>
      </c>
      <c r="PE12" s="7"/>
      <c r="PF12" s="657"/>
      <c r="PG12" s="27"/>
      <c r="PH12" s="658"/>
      <c r="PI12" s="27"/>
      <c r="PJ12" s="42">
        <f t="shared" si="60"/>
        <v>0</v>
      </c>
      <c r="PL12" s="7"/>
      <c r="PM12" s="657"/>
      <c r="PN12" s="27"/>
      <c r="PO12" s="658"/>
      <c r="PP12" s="27"/>
      <c r="PQ12" s="42">
        <f t="shared" si="61"/>
        <v>0</v>
      </c>
      <c r="PS12" s="31"/>
      <c r="PT12" s="2"/>
      <c r="PU12" s="15"/>
      <c r="PV12" s="7"/>
      <c r="PW12" s="16"/>
      <c r="PX12" s="17">
        <f t="shared" si="62"/>
        <v>0</v>
      </c>
      <c r="PZ12" s="31"/>
      <c r="QA12" s="2"/>
      <c r="QB12" s="15"/>
      <c r="QC12" s="7"/>
      <c r="QD12" s="16"/>
      <c r="QE12" s="17">
        <f t="shared" si="63"/>
        <v>0</v>
      </c>
      <c r="QG12" s="31"/>
      <c r="QH12" s="2"/>
      <c r="QI12" s="15"/>
      <c r="QJ12" s="7"/>
      <c r="QK12" s="16"/>
      <c r="QL12" s="17">
        <f t="shared" si="64"/>
        <v>0</v>
      </c>
      <c r="QN12" s="49"/>
      <c r="QO12" s="24"/>
      <c r="QP12" s="23"/>
      <c r="QQ12" s="111"/>
      <c r="QR12" s="27"/>
      <c r="QS12" s="42">
        <f t="shared" si="65"/>
        <v>0</v>
      </c>
      <c r="QU12" s="427">
        <v>41598</v>
      </c>
      <c r="QV12" s="2" t="s">
        <v>2117</v>
      </c>
      <c r="QW12" s="15">
        <v>2100</v>
      </c>
      <c r="QX12" s="7"/>
      <c r="QY12" s="16"/>
      <c r="QZ12" s="17">
        <f t="shared" si="66"/>
        <v>10240</v>
      </c>
      <c r="RB12" s="49"/>
      <c r="RC12" s="24"/>
      <c r="RD12" s="23"/>
      <c r="RE12" s="111"/>
      <c r="RF12" s="27"/>
      <c r="RG12" s="42">
        <f t="shared" si="67"/>
        <v>0</v>
      </c>
      <c r="RI12" s="49"/>
      <c r="RJ12" s="24"/>
      <c r="RK12" s="23"/>
      <c r="RL12" s="111"/>
      <c r="RM12" s="27"/>
      <c r="RN12" s="42">
        <f t="shared" si="68"/>
        <v>0</v>
      </c>
      <c r="RP12" s="49"/>
      <c r="RQ12" s="24"/>
      <c r="RR12" s="23"/>
      <c r="RS12" s="111"/>
      <c r="RT12" s="27"/>
      <c r="RU12" s="42">
        <f t="shared" si="69"/>
        <v>0</v>
      </c>
      <c r="RW12" s="7"/>
      <c r="RX12" s="36"/>
      <c r="RY12" s="23"/>
      <c r="RZ12" s="7"/>
      <c r="SA12" s="16"/>
      <c r="SB12" s="17">
        <f t="shared" si="70"/>
        <v>1433.5</v>
      </c>
      <c r="SD12" s="31"/>
      <c r="SE12" s="2"/>
      <c r="SF12" s="15"/>
      <c r="SG12" s="7"/>
      <c r="SH12" s="16"/>
      <c r="SI12" s="17">
        <f t="shared" si="71"/>
        <v>0</v>
      </c>
      <c r="SK12" s="31"/>
      <c r="SL12" s="2"/>
      <c r="SM12" s="15"/>
      <c r="SN12" s="7"/>
      <c r="SO12" s="16"/>
      <c r="SP12" s="17">
        <f t="shared" si="72"/>
        <v>0</v>
      </c>
      <c r="SR12" s="49"/>
      <c r="SS12" s="24"/>
      <c r="ST12" s="23"/>
      <c r="SU12" s="111"/>
      <c r="SV12" s="27"/>
      <c r="SW12" s="42">
        <f t="shared" si="73"/>
        <v>0</v>
      </c>
      <c r="SY12" s="427">
        <v>41694</v>
      </c>
      <c r="SZ12" s="138" t="s">
        <v>2194</v>
      </c>
      <c r="TA12" s="27">
        <v>2520</v>
      </c>
      <c r="TB12" s="627">
        <v>41701</v>
      </c>
      <c r="TC12" s="572">
        <v>2520</v>
      </c>
      <c r="TD12" s="17">
        <f t="shared" si="74"/>
        <v>10277</v>
      </c>
      <c r="TF12" s="31"/>
      <c r="TG12" s="2"/>
      <c r="TH12" s="15"/>
      <c r="TI12" s="7"/>
      <c r="TJ12" s="16"/>
      <c r="TK12" s="17">
        <f t="shared" si="75"/>
        <v>0</v>
      </c>
      <c r="TM12" s="1"/>
      <c r="TN12" s="34"/>
      <c r="TO12" s="27"/>
      <c r="TP12" s="7"/>
      <c r="TQ12" s="16"/>
      <c r="TR12" s="17">
        <f t="shared" si="76"/>
        <v>0</v>
      </c>
      <c r="TT12" s="1875"/>
      <c r="TU12" s="34"/>
      <c r="TV12" s="27"/>
      <c r="TW12" s="7"/>
      <c r="TX12" s="16"/>
      <c r="TY12" s="17">
        <f t="shared" si="77"/>
        <v>1124.5</v>
      </c>
      <c r="UA12" s="1"/>
      <c r="UB12" s="34"/>
      <c r="UC12" s="27"/>
      <c r="UD12" s="7"/>
      <c r="UE12" s="16"/>
      <c r="UF12" s="17">
        <f t="shared" si="78"/>
        <v>0</v>
      </c>
      <c r="UI12" s="34"/>
      <c r="UJ12" s="27"/>
      <c r="UK12" s="567"/>
      <c r="UL12" s="1688"/>
      <c r="UM12" s="42">
        <f t="shared" si="79"/>
        <v>4075.5</v>
      </c>
      <c r="UO12" s="7"/>
      <c r="UP12" s="2"/>
      <c r="UQ12" s="15"/>
      <c r="UR12" s="7"/>
      <c r="US12" s="16"/>
      <c r="UT12" s="17">
        <f t="shared" si="80"/>
        <v>200</v>
      </c>
      <c r="UV12" s="2"/>
      <c r="UW12" s="2"/>
      <c r="UX12" s="15"/>
      <c r="UY12" s="7"/>
      <c r="UZ12" s="16"/>
      <c r="VA12" s="17">
        <f t="shared" si="81"/>
        <v>1278</v>
      </c>
      <c r="VC12" s="24"/>
      <c r="VD12" s="24"/>
      <c r="VE12" s="23"/>
      <c r="VF12" s="111"/>
      <c r="VG12" s="27"/>
      <c r="VH12" s="42">
        <f t="shared" si="82"/>
        <v>0</v>
      </c>
      <c r="VJ12" s="24"/>
      <c r="VK12" s="2"/>
      <c r="VL12" s="15"/>
      <c r="VM12" s="7"/>
      <c r="VN12" s="16"/>
      <c r="VO12" s="17">
        <f t="shared" si="83"/>
        <v>0</v>
      </c>
      <c r="VQ12" s="111"/>
      <c r="VR12" s="24"/>
      <c r="VS12" s="23"/>
      <c r="VT12" s="111"/>
      <c r="VU12" s="27"/>
      <c r="VV12" s="42">
        <f t="shared" si="84"/>
        <v>0</v>
      </c>
      <c r="VX12" s="2"/>
      <c r="VY12" s="2"/>
      <c r="VZ12" s="15"/>
      <c r="WA12" s="7"/>
      <c r="WB12" s="16"/>
      <c r="WC12" s="17">
        <f t="shared" si="85"/>
        <v>14527.66</v>
      </c>
      <c r="WE12" s="307"/>
      <c r="WF12" s="69"/>
      <c r="WG12" s="27"/>
      <c r="WH12" s="305"/>
      <c r="WI12" s="16"/>
      <c r="WJ12" s="17">
        <f t="shared" si="86"/>
        <v>112.5</v>
      </c>
      <c r="WL12" s="307"/>
      <c r="WM12" s="69"/>
      <c r="WN12" s="27"/>
      <c r="WO12" s="307"/>
      <c r="WP12" s="27"/>
      <c r="WQ12" s="42">
        <f t="shared" si="87"/>
        <v>7657</v>
      </c>
      <c r="WS12" s="307"/>
      <c r="WT12" s="69"/>
      <c r="WU12" s="27"/>
      <c r="WV12" s="307"/>
      <c r="WW12" s="27"/>
      <c r="WX12" s="42">
        <f t="shared" si="88"/>
        <v>0</v>
      </c>
      <c r="WZ12" s="307"/>
      <c r="XA12" s="69"/>
      <c r="XB12" s="27"/>
      <c r="XC12" s="307"/>
      <c r="XD12" s="27"/>
      <c r="XE12" s="42">
        <f t="shared" si="89"/>
        <v>0</v>
      </c>
      <c r="XG12" s="307"/>
      <c r="XH12" s="69"/>
      <c r="XI12" s="27"/>
      <c r="XJ12" s="307"/>
      <c r="XK12" s="27"/>
      <c r="XL12" s="42">
        <f t="shared" si="90"/>
        <v>0</v>
      </c>
      <c r="XN12" s="425"/>
      <c r="XO12" s="69"/>
      <c r="XP12" s="27"/>
      <c r="XQ12" s="7"/>
      <c r="XR12" s="16"/>
      <c r="XS12" s="17">
        <f t="shared" si="91"/>
        <v>0</v>
      </c>
      <c r="XU12" s="49"/>
      <c r="XV12" s="671"/>
      <c r="XW12" s="139"/>
      <c r="XX12" s="563"/>
      <c r="XY12" s="569"/>
      <c r="XZ12" s="42">
        <f t="shared" si="92"/>
        <v>0</v>
      </c>
      <c r="YB12" s="111"/>
      <c r="YC12" s="69"/>
      <c r="YD12" s="27"/>
      <c r="YE12" s="50"/>
      <c r="YF12" s="52"/>
      <c r="YG12" s="17">
        <f t="shared" si="93"/>
        <v>21712</v>
      </c>
      <c r="YI12" s="7"/>
      <c r="YJ12" s="2"/>
      <c r="YK12" s="23"/>
      <c r="YL12" s="50"/>
      <c r="YM12" s="52"/>
      <c r="YN12" s="17">
        <f t="shared" si="94"/>
        <v>0</v>
      </c>
      <c r="YP12" s="7"/>
      <c r="YQ12" s="34"/>
      <c r="YR12" s="27"/>
      <c r="YS12" s="50"/>
      <c r="YT12" s="52"/>
      <c r="YU12" s="17">
        <f t="shared" si="95"/>
        <v>0</v>
      </c>
      <c r="YW12" s="111"/>
      <c r="YX12" s="34"/>
      <c r="YY12" s="27"/>
      <c r="YZ12" s="50"/>
      <c r="ZA12" s="52"/>
      <c r="ZB12" s="42">
        <f t="shared" si="96"/>
        <v>0</v>
      </c>
      <c r="ZD12" s="420"/>
      <c r="ZE12" s="34"/>
      <c r="ZF12" s="27"/>
      <c r="ZG12" s="50"/>
      <c r="ZH12" s="52"/>
      <c r="ZI12" s="42">
        <f t="shared" si="97"/>
        <v>0</v>
      </c>
      <c r="ZK12" s="111"/>
      <c r="ZL12" s="34"/>
      <c r="ZM12" s="27"/>
      <c r="ZN12" s="50"/>
      <c r="ZO12" s="52"/>
      <c r="ZP12" s="17">
        <f t="shared" si="98"/>
        <v>0</v>
      </c>
      <c r="ZR12" s="111"/>
      <c r="ZS12" s="34"/>
      <c r="ZT12" s="27"/>
      <c r="ZU12" s="50"/>
      <c r="ZV12" s="52"/>
      <c r="ZW12" s="42">
        <f t="shared" si="99"/>
        <v>3633</v>
      </c>
      <c r="ZY12" s="111"/>
      <c r="ZZ12" s="34"/>
      <c r="AAA12" s="27"/>
      <c r="AAB12" s="50"/>
      <c r="AAC12" s="52"/>
      <c r="AAD12" s="17">
        <f t="shared" si="100"/>
        <v>0</v>
      </c>
      <c r="AAF12" s="111"/>
      <c r="AAG12" s="34"/>
      <c r="AAH12" s="27"/>
      <c r="AAI12" s="50"/>
      <c r="AAJ12" s="52"/>
      <c r="AAK12" s="42">
        <f t="shared" si="101"/>
        <v>0</v>
      </c>
      <c r="AAM12" s="111"/>
      <c r="AAN12" s="34"/>
      <c r="AAO12" s="27"/>
      <c r="AAP12" s="50"/>
      <c r="AAQ12" s="52"/>
      <c r="AAR12" s="42">
        <f t="shared" si="102"/>
        <v>15899</v>
      </c>
      <c r="AAT12" s="111"/>
      <c r="AAU12" s="34"/>
      <c r="AAV12" s="27"/>
      <c r="AAW12" s="50"/>
      <c r="AAX12" s="52"/>
      <c r="AAY12" s="42">
        <f t="shared" si="103"/>
        <v>0</v>
      </c>
      <c r="ABA12" s="7"/>
      <c r="ABB12" s="113"/>
      <c r="ABC12" s="15"/>
      <c r="ABD12" s="7"/>
      <c r="ABE12" s="16"/>
      <c r="ABF12" s="17">
        <f t="shared" si="104"/>
        <v>0</v>
      </c>
      <c r="ABH12" s="111"/>
      <c r="ABI12" s="220"/>
      <c r="ABJ12" s="23"/>
      <c r="ABK12" s="111"/>
      <c r="ABL12" s="27"/>
      <c r="ABM12" s="42">
        <f t="shared" si="105"/>
        <v>0</v>
      </c>
      <c r="ABO12" s="623">
        <v>39945</v>
      </c>
      <c r="ABP12" s="643" t="s">
        <v>914</v>
      </c>
      <c r="ABQ12" s="625">
        <v>6588.5</v>
      </c>
      <c r="ABR12" s="626">
        <v>39979</v>
      </c>
      <c r="ABS12" s="625"/>
      <c r="ABT12" s="42">
        <f t="shared" si="106"/>
        <v>22956.84</v>
      </c>
      <c r="ABV12" s="7"/>
      <c r="ABW12" s="2"/>
      <c r="ABX12" s="15"/>
      <c r="ABY12" s="7"/>
      <c r="ABZ12" s="16"/>
      <c r="ACA12" s="17">
        <f t="shared" si="107"/>
        <v>3092.5</v>
      </c>
      <c r="ACC12" s="427"/>
      <c r="ACD12" s="113"/>
      <c r="ACE12" s="15"/>
      <c r="ACF12" s="111"/>
      <c r="ACG12" s="16"/>
      <c r="ACH12" s="17">
        <f t="shared" si="108"/>
        <v>0</v>
      </c>
      <c r="ACJ12" s="425"/>
      <c r="ACK12" s="220"/>
      <c r="ACL12" s="23"/>
      <c r="ACM12" s="111"/>
      <c r="ACN12" s="27"/>
      <c r="ACO12" s="42">
        <f t="shared" si="109"/>
        <v>0</v>
      </c>
      <c r="ACQ12" s="425"/>
      <c r="ACR12" s="220"/>
      <c r="ACS12" s="23"/>
      <c r="ACT12" s="111"/>
      <c r="ACU12" s="27"/>
      <c r="ACV12" s="42">
        <f t="shared" si="110"/>
        <v>0</v>
      </c>
      <c r="ACX12" s="305"/>
      <c r="ACY12" s="114"/>
      <c r="ACZ12" s="15"/>
      <c r="ADA12" s="7"/>
      <c r="ADB12" s="76"/>
      <c r="ADC12" s="17">
        <f t="shared" si="111"/>
        <v>0</v>
      </c>
      <c r="ADE12" s="307"/>
      <c r="ADF12" s="110"/>
      <c r="ADG12" s="23"/>
      <c r="ADH12" s="111"/>
      <c r="ADI12" s="139"/>
      <c r="ADJ12" s="42">
        <f t="shared" si="112"/>
        <v>1928</v>
      </c>
      <c r="ADL12" s="7"/>
      <c r="ADM12" s="2"/>
      <c r="ADN12" s="15"/>
      <c r="ADO12" s="7"/>
      <c r="ADP12" s="16"/>
      <c r="ADQ12" s="17">
        <f t="shared" si="113"/>
        <v>0</v>
      </c>
      <c r="ADS12" s="111"/>
      <c r="ADT12" s="24"/>
      <c r="ADU12" s="23"/>
      <c r="ADV12" s="111"/>
      <c r="ADW12" s="27"/>
      <c r="ADX12" s="42">
        <f t="shared" si="114"/>
        <v>0</v>
      </c>
      <c r="ADZ12" s="7"/>
      <c r="AEA12" s="2"/>
      <c r="AEB12" s="15"/>
      <c r="AEC12" s="7"/>
      <c r="AED12" s="16"/>
      <c r="AEE12" s="17">
        <f t="shared" si="115"/>
        <v>0</v>
      </c>
      <c r="AEG12" s="111"/>
      <c r="AEH12" s="24"/>
      <c r="AEI12" s="23"/>
      <c r="AEJ12" s="111"/>
      <c r="AEK12" s="27"/>
      <c r="AEL12" s="42">
        <f t="shared" si="116"/>
        <v>0</v>
      </c>
      <c r="AEN12" s="7"/>
      <c r="AEO12" s="2"/>
      <c r="AEP12" s="15"/>
      <c r="AEQ12" s="7"/>
      <c r="AER12" s="16"/>
      <c r="AES12" s="17">
        <f t="shared" si="117"/>
        <v>0</v>
      </c>
      <c r="AEU12" s="7"/>
      <c r="AEV12" s="2"/>
      <c r="AEW12" s="15"/>
      <c r="AEX12" s="7"/>
      <c r="AEY12" s="16"/>
      <c r="AEZ12" s="17">
        <f t="shared" si="118"/>
        <v>0</v>
      </c>
      <c r="AFB12" s="111"/>
      <c r="AFC12" s="24"/>
      <c r="AFD12" s="23"/>
      <c r="AFE12" s="111"/>
      <c r="AFF12" s="27"/>
      <c r="AFG12" s="42">
        <f t="shared" si="119"/>
        <v>0</v>
      </c>
      <c r="AFI12" s="111"/>
      <c r="AFJ12" s="24"/>
      <c r="AFK12" s="23"/>
      <c r="AFL12" s="111"/>
      <c r="AFM12" s="27"/>
      <c r="AFN12" s="42">
        <f t="shared" si="120"/>
        <v>0</v>
      </c>
      <c r="AFP12" s="111"/>
      <c r="AFQ12" s="24"/>
      <c r="AFR12" s="23"/>
      <c r="AFS12" s="111"/>
      <c r="AFT12" s="27"/>
      <c r="AFU12" s="42">
        <f t="shared" si="121"/>
        <v>0</v>
      </c>
      <c r="AFW12" s="7"/>
      <c r="AFX12" s="2"/>
      <c r="AFY12" s="15"/>
      <c r="AFZ12" s="7"/>
      <c r="AGA12" s="16"/>
      <c r="AGB12" s="17">
        <f t="shared" si="122"/>
        <v>0</v>
      </c>
      <c r="AGD12" s="7"/>
      <c r="AGE12" s="2"/>
      <c r="AGF12" s="15"/>
      <c r="AGG12" s="7"/>
      <c r="AGH12" s="16"/>
      <c r="AGI12" s="17">
        <f t="shared" si="123"/>
        <v>2252</v>
      </c>
      <c r="AGK12" s="305"/>
      <c r="AGL12" s="259"/>
      <c r="AGM12" s="319"/>
      <c r="AGN12" s="492"/>
      <c r="AGO12" s="52"/>
      <c r="AGP12" s="42">
        <f t="shared" si="124"/>
        <v>0</v>
      </c>
      <c r="AGR12" s="307"/>
      <c r="AGS12" s="259"/>
      <c r="AGT12" s="288"/>
      <c r="AGU12" s="494"/>
      <c r="AGV12" s="52"/>
      <c r="AGW12" s="42">
        <f t="shared" si="125"/>
        <v>0</v>
      </c>
      <c r="AGY12" s="307"/>
      <c r="AGZ12" s="259"/>
      <c r="AHA12" s="288"/>
      <c r="AHB12" s="494"/>
      <c r="AHC12" s="52"/>
      <c r="AHD12" s="42">
        <f t="shared" si="126"/>
        <v>0</v>
      </c>
      <c r="AHF12" s="7"/>
      <c r="AHG12" s="36"/>
      <c r="AHH12" s="27"/>
      <c r="AHI12" s="111"/>
      <c r="AHJ12" s="27"/>
      <c r="AHK12" s="17">
        <f t="shared" si="127"/>
        <v>960</v>
      </c>
      <c r="AHM12" s="111"/>
      <c r="AHN12" s="259"/>
      <c r="AHO12" s="27"/>
      <c r="AHP12" s="111"/>
      <c r="AHQ12" s="27"/>
      <c r="AHR12" s="17">
        <f t="shared" si="128"/>
        <v>0</v>
      </c>
      <c r="AHT12" s="427">
        <v>41727</v>
      </c>
      <c r="AHU12" s="34" t="s">
        <v>2682</v>
      </c>
      <c r="AHV12" s="27">
        <v>25944</v>
      </c>
      <c r="AHW12" s="305"/>
      <c r="AHX12" s="16"/>
      <c r="AHY12" s="17">
        <f t="shared" si="129"/>
        <v>96358.5</v>
      </c>
      <c r="AIA12" s="2"/>
      <c r="AIB12" s="2"/>
      <c r="AIC12" s="15"/>
      <c r="AID12" s="7"/>
      <c r="AIE12" s="16"/>
      <c r="AIF12" s="17">
        <f t="shared" si="130"/>
        <v>0</v>
      </c>
      <c r="AIH12" s="7">
        <v>41659</v>
      </c>
      <c r="AII12" s="40" t="s">
        <v>2151</v>
      </c>
      <c r="AIJ12" s="16">
        <v>271</v>
      </c>
      <c r="AIK12" s="49"/>
      <c r="AIL12" s="27"/>
      <c r="AIM12" s="17">
        <f t="shared" si="131"/>
        <v>686.5</v>
      </c>
      <c r="AIO12" s="111"/>
      <c r="AIP12" s="34"/>
      <c r="AIQ12" s="27"/>
      <c r="AIR12" s="111"/>
      <c r="AIS12" s="27"/>
      <c r="AIT12" s="17">
        <f t="shared" si="132"/>
        <v>0</v>
      </c>
      <c r="AIV12" s="111"/>
      <c r="AIW12" s="34"/>
      <c r="AIX12" s="27"/>
      <c r="AIY12" s="111"/>
      <c r="AIZ12" s="27"/>
      <c r="AJA12" s="42">
        <f t="shared" si="133"/>
        <v>0</v>
      </c>
      <c r="AJC12" s="7"/>
      <c r="AJD12" s="34"/>
      <c r="AJE12" s="27"/>
      <c r="AJF12" s="7"/>
      <c r="AJG12" s="52"/>
      <c r="AJH12" s="17">
        <f t="shared" si="134"/>
        <v>0</v>
      </c>
      <c r="AJJ12" s="111"/>
      <c r="AJK12" s="24"/>
      <c r="AJL12" s="23"/>
      <c r="AJM12" s="50"/>
      <c r="AJN12" s="27"/>
      <c r="AJO12" s="17">
        <f t="shared" si="135"/>
        <v>0</v>
      </c>
      <c r="AJQ12" s="426"/>
      <c r="AJR12" s="24"/>
      <c r="AJS12" s="23"/>
      <c r="AJT12" s="50"/>
      <c r="AJU12" s="27"/>
      <c r="AJV12" s="17">
        <f t="shared" si="136"/>
        <v>7013</v>
      </c>
      <c r="AJX12" s="111"/>
      <c r="AJY12" s="24"/>
      <c r="AJZ12" s="23"/>
      <c r="AKA12" s="111"/>
      <c r="AKB12" s="27"/>
      <c r="AKC12" s="17">
        <f t="shared" si="137"/>
        <v>0</v>
      </c>
      <c r="AKE12" s="111"/>
      <c r="AKF12" s="24"/>
      <c r="AKG12" s="23"/>
      <c r="AKH12" s="111"/>
      <c r="AKI12" s="27"/>
      <c r="AKJ12" s="17">
        <f t="shared" si="138"/>
        <v>0</v>
      </c>
      <c r="AKL12" s="321"/>
      <c r="AKM12" s="24"/>
      <c r="AKN12" s="23"/>
      <c r="AKO12" s="307"/>
      <c r="AKP12" s="27"/>
      <c r="AKQ12" s="17">
        <f t="shared" si="139"/>
        <v>17381</v>
      </c>
      <c r="AKS12" s="321"/>
      <c r="AKT12" s="24"/>
      <c r="AKU12" s="23"/>
      <c r="AKV12" s="307"/>
      <c r="AKW12" s="27"/>
      <c r="AKX12" s="42">
        <f t="shared" si="140"/>
        <v>0</v>
      </c>
      <c r="AKZ12" s="111"/>
      <c r="ALA12" s="24"/>
      <c r="ALB12" s="23"/>
      <c r="ALC12" s="111"/>
      <c r="ALD12" s="27"/>
      <c r="ALE12" s="17">
        <f t="shared" si="141"/>
        <v>0</v>
      </c>
      <c r="ALG12" s="111"/>
      <c r="ALH12" s="24"/>
      <c r="ALI12" s="23"/>
      <c r="ALJ12" s="111"/>
      <c r="ALK12" s="27"/>
      <c r="ALL12" s="42">
        <f t="shared" si="142"/>
        <v>0</v>
      </c>
      <c r="ALN12" s="111"/>
      <c r="ALP12" s="1694"/>
      <c r="ALQ12" s="567"/>
      <c r="ALR12" s="1688"/>
      <c r="ALS12" s="42">
        <f t="shared" si="143"/>
        <v>2166.5</v>
      </c>
      <c r="ALU12" s="2"/>
      <c r="ALV12" s="2"/>
      <c r="ALW12" s="15"/>
      <c r="ALX12" s="7"/>
      <c r="ALY12" s="16"/>
      <c r="ALZ12" s="17">
        <f t="shared" si="144"/>
        <v>0</v>
      </c>
      <c r="AMB12" s="2"/>
      <c r="AMC12" s="2"/>
      <c r="AMD12" s="15"/>
      <c r="AME12" s="7"/>
      <c r="AMF12" s="16"/>
      <c r="AMG12" s="17">
        <f t="shared" si="145"/>
        <v>0</v>
      </c>
      <c r="AMI12" s="2"/>
      <c r="AMJ12" s="2"/>
      <c r="AMK12" s="15"/>
      <c r="AML12" s="7"/>
      <c r="AMM12" s="16"/>
      <c r="AMN12" s="17">
        <f t="shared" si="146"/>
        <v>0</v>
      </c>
      <c r="AMP12" s="24"/>
      <c r="AMQ12" s="24"/>
      <c r="AMR12" s="23"/>
      <c r="AMS12" s="111"/>
      <c r="AMT12" s="27"/>
      <c r="AMU12" s="42">
        <f t="shared" si="147"/>
        <v>0</v>
      </c>
      <c r="AMW12" s="24"/>
      <c r="AMX12" s="24"/>
      <c r="AMY12" s="23"/>
      <c r="AMZ12" s="111"/>
      <c r="ANA12" s="27"/>
      <c r="ANB12" s="42">
        <f t="shared" si="148"/>
        <v>596</v>
      </c>
      <c r="AND12" s="7">
        <v>39694</v>
      </c>
      <c r="ANE12" s="2" t="s">
        <v>774</v>
      </c>
      <c r="ANF12" s="15">
        <v>11151.6</v>
      </c>
      <c r="ANG12" s="111">
        <v>39730</v>
      </c>
      <c r="ANH12" s="16">
        <v>11151.6</v>
      </c>
      <c r="ANI12" s="17">
        <f t="shared" si="149"/>
        <v>38421</v>
      </c>
      <c r="ANK12" s="7"/>
      <c r="ANL12" s="114"/>
      <c r="ANM12" s="23"/>
      <c r="ANN12" s="111"/>
      <c r="ANO12" s="16"/>
      <c r="ANP12" s="17">
        <f t="shared" si="150"/>
        <v>0</v>
      </c>
      <c r="ANR12" s="7"/>
      <c r="ANS12" s="34"/>
      <c r="ANT12" s="52"/>
      <c r="ANU12" s="65"/>
      <c r="ANV12" s="77"/>
      <c r="ANW12" s="17">
        <f t="shared" si="151"/>
        <v>0</v>
      </c>
      <c r="ANY12" s="111"/>
      <c r="ANZ12" s="34"/>
      <c r="AOA12" s="52"/>
      <c r="AOB12" s="50"/>
      <c r="AOC12" s="52"/>
      <c r="AOD12" s="42">
        <f t="shared" si="152"/>
        <v>0</v>
      </c>
      <c r="AOF12" s="7">
        <v>41621</v>
      </c>
      <c r="AOG12" s="114" t="s">
        <v>2127</v>
      </c>
      <c r="AOH12" s="15">
        <v>144</v>
      </c>
      <c r="AOI12" s="7"/>
      <c r="AOJ12" s="16"/>
      <c r="AOK12" s="17">
        <f t="shared" si="153"/>
        <v>3869</v>
      </c>
      <c r="AOM12" s="7"/>
      <c r="AON12" s="113"/>
      <c r="AOO12" s="23"/>
      <c r="AOP12" s="7"/>
      <c r="AOQ12" s="16"/>
      <c r="AOR12" s="17">
        <f t="shared" si="154"/>
        <v>4537.5</v>
      </c>
      <c r="AOT12" s="50"/>
      <c r="AOU12" s="110"/>
      <c r="AOV12" s="82"/>
      <c r="AOW12" s="50"/>
      <c r="AOX12" s="52"/>
      <c r="AOY12" s="42">
        <f t="shared" si="155"/>
        <v>0</v>
      </c>
      <c r="APA12" s="111"/>
      <c r="APB12" s="24"/>
      <c r="APC12" s="23"/>
      <c r="APD12" s="111"/>
      <c r="APE12" s="27"/>
      <c r="APF12" s="42">
        <f t="shared" si="156"/>
        <v>0</v>
      </c>
      <c r="APH12" s="50"/>
      <c r="API12" s="110"/>
      <c r="APJ12" s="82"/>
      <c r="APK12" s="50"/>
      <c r="APL12" s="52"/>
      <c r="APM12" s="42">
        <f t="shared" si="157"/>
        <v>0</v>
      </c>
      <c r="APO12" s="111"/>
      <c r="APP12" s="24"/>
      <c r="APQ12" s="27"/>
      <c r="APR12" s="111"/>
      <c r="APS12" s="27"/>
      <c r="APT12" s="17">
        <f t="shared" si="158"/>
        <v>0</v>
      </c>
      <c r="APV12" s="427">
        <v>41621</v>
      </c>
      <c r="APW12" s="2" t="s">
        <v>2126</v>
      </c>
      <c r="APX12" s="15">
        <v>188</v>
      </c>
      <c r="APY12" s="427">
        <v>41706</v>
      </c>
      <c r="APZ12" s="15">
        <v>188.5</v>
      </c>
      <c r="AQA12" s="17">
        <f t="shared" si="159"/>
        <v>5325.5</v>
      </c>
      <c r="AQC12" s="427"/>
      <c r="AQE12" s="15"/>
      <c r="AQF12" s="305"/>
      <c r="AQG12" s="16"/>
      <c r="AQH12" s="17">
        <f t="shared" si="160"/>
        <v>0</v>
      </c>
      <c r="AQJ12" s="305"/>
      <c r="AQK12" s="2"/>
      <c r="AQL12" s="15"/>
      <c r="AQM12" s="639"/>
      <c r="AQN12" s="16"/>
      <c r="AQO12" s="17">
        <f t="shared" si="161"/>
        <v>2982</v>
      </c>
      <c r="AQQ12" s="7"/>
      <c r="AQR12" s="653"/>
      <c r="AQS12" s="16"/>
      <c r="AQT12" s="33"/>
      <c r="AQU12" s="16"/>
      <c r="AQV12" s="17">
        <f t="shared" si="162"/>
        <v>0</v>
      </c>
      <c r="AQX12" s="111"/>
      <c r="AQY12" s="938"/>
      <c r="AQZ12" s="27"/>
      <c r="ARA12" s="98"/>
      <c r="ARB12" s="27"/>
      <c r="ARC12" s="42">
        <f t="shared" si="163"/>
        <v>-4260</v>
      </c>
      <c r="ARE12" s="65">
        <v>41499</v>
      </c>
      <c r="ARF12" s="114" t="s">
        <v>1792</v>
      </c>
      <c r="ARG12" s="296">
        <v>92</v>
      </c>
      <c r="ARH12" s="61"/>
      <c r="ARI12" s="67"/>
      <c r="ARJ12" s="17">
        <f t="shared" si="164"/>
        <v>3208.28</v>
      </c>
      <c r="ARL12" s="111"/>
      <c r="ARM12" s="24"/>
      <c r="ARN12" s="23"/>
      <c r="ARO12" s="258"/>
      <c r="ARP12" s="66"/>
      <c r="ARQ12" s="42">
        <f t="shared" si="165"/>
        <v>0</v>
      </c>
      <c r="ARS12" s="7"/>
      <c r="ART12" s="2"/>
      <c r="ARU12" s="15"/>
      <c r="ARV12" s="61"/>
      <c r="ARW12" s="67"/>
      <c r="ARX12" s="17">
        <f t="shared" si="166"/>
        <v>0</v>
      </c>
      <c r="ARZ12" s="111"/>
      <c r="ASA12" s="24"/>
      <c r="ASB12" s="23"/>
      <c r="ASC12" s="258"/>
      <c r="ASD12" s="66"/>
      <c r="ASE12" s="42">
        <f t="shared" si="167"/>
        <v>0</v>
      </c>
      <c r="ASG12" s="111"/>
      <c r="ASH12" s="24"/>
      <c r="ASI12" s="23"/>
      <c r="ASJ12" s="258"/>
      <c r="ASK12" s="66"/>
      <c r="ASL12" s="42">
        <f t="shared" si="168"/>
        <v>0</v>
      </c>
      <c r="ASN12" s="7"/>
      <c r="ASO12" s="2"/>
      <c r="ASP12" s="15"/>
      <c r="ASQ12" s="61"/>
      <c r="ASR12" s="67"/>
      <c r="ASS12" s="17">
        <f t="shared" si="169"/>
        <v>0</v>
      </c>
      <c r="ASU12" s="7"/>
      <c r="ASV12" s="2"/>
      <c r="ASW12" s="15"/>
      <c r="ASX12" s="61"/>
      <c r="ASY12" s="67"/>
      <c r="ASZ12" s="17">
        <f t="shared" si="170"/>
        <v>0</v>
      </c>
      <c r="ATB12" s="307"/>
      <c r="ATC12" s="24"/>
      <c r="ATD12" s="290"/>
      <c r="ATE12" s="321"/>
      <c r="ATF12" s="27"/>
      <c r="ATG12" s="17">
        <f t="shared" si="171"/>
        <v>0</v>
      </c>
      <c r="ATI12" s="49">
        <v>41660</v>
      </c>
      <c r="ATJ12" s="259" t="s">
        <v>2152</v>
      </c>
      <c r="ATK12" s="27">
        <v>1440</v>
      </c>
      <c r="ATL12" s="50"/>
      <c r="ATM12" s="27"/>
      <c r="ATN12" s="17">
        <f t="shared" si="172"/>
        <v>4290</v>
      </c>
      <c r="ATP12" s="7"/>
      <c r="ATQ12" s="34"/>
      <c r="ATR12" s="3"/>
      <c r="ATS12" s="646"/>
      <c r="ATT12" s="27"/>
      <c r="ATU12" s="17">
        <f t="shared" si="173"/>
        <v>35640</v>
      </c>
      <c r="ATW12" s="111"/>
      <c r="ATX12" s="34"/>
      <c r="ATY12" s="41"/>
      <c r="ATZ12" s="563"/>
      <c r="AUA12" s="27"/>
      <c r="AUB12" s="42">
        <f t="shared" si="174"/>
        <v>0</v>
      </c>
      <c r="AUD12" s="111"/>
      <c r="AUE12" s="34"/>
      <c r="AUF12" s="41"/>
      <c r="AUG12" s="563"/>
      <c r="AUH12" s="27"/>
      <c r="AUI12" s="42">
        <f t="shared" si="175"/>
        <v>0</v>
      </c>
      <c r="AUK12" s="305"/>
      <c r="AUL12" s="2"/>
      <c r="AUM12" s="15"/>
      <c r="AUN12" s="7"/>
      <c r="AUO12" s="16"/>
      <c r="AUP12" s="17">
        <f t="shared" si="176"/>
        <v>8898</v>
      </c>
      <c r="AUR12" s="7"/>
      <c r="AUS12" s="2"/>
      <c r="AUT12" s="15"/>
      <c r="AUU12" s="7"/>
      <c r="AUV12" s="16"/>
      <c r="AUW12" s="17">
        <f t="shared" si="177"/>
        <v>0</v>
      </c>
      <c r="AUY12" s="305"/>
      <c r="AUZ12" s="2"/>
      <c r="AVA12" s="15"/>
      <c r="AVB12" s="7"/>
      <c r="AVC12" s="16"/>
      <c r="AVD12" s="17">
        <f t="shared" si="178"/>
        <v>80.300000000000182</v>
      </c>
      <c r="AVF12" s="7"/>
      <c r="AVG12" s="2"/>
      <c r="AVH12" s="15"/>
      <c r="AVI12" s="7"/>
      <c r="AVJ12" s="16"/>
      <c r="AVK12" s="17">
        <f t="shared" si="179"/>
        <v>0</v>
      </c>
      <c r="AVM12" s="7"/>
      <c r="AVN12" s="2"/>
      <c r="AVO12" s="23"/>
      <c r="AVP12" s="7"/>
      <c r="AVQ12" s="16"/>
      <c r="AVR12" s="17">
        <f t="shared" si="180"/>
        <v>0</v>
      </c>
      <c r="AVT12" s="7"/>
      <c r="AVU12" s="2"/>
      <c r="AVV12" s="23"/>
      <c r="AVW12" s="7"/>
      <c r="AVX12" s="16"/>
      <c r="AVY12" s="17">
        <f t="shared" si="181"/>
        <v>0</v>
      </c>
      <c r="AWA12" s="111"/>
      <c r="AWB12" s="24"/>
      <c r="AWC12" s="23"/>
      <c r="AWD12" s="111"/>
      <c r="AWE12" s="27"/>
      <c r="AWF12" s="42">
        <f t="shared" si="182"/>
        <v>1970</v>
      </c>
      <c r="AWH12" s="111"/>
      <c r="AWI12" s="24"/>
      <c r="AWJ12" s="23"/>
      <c r="AWK12" s="111"/>
      <c r="AWL12" s="27"/>
      <c r="AWM12" s="42">
        <f t="shared" si="183"/>
        <v>0</v>
      </c>
      <c r="AWO12" s="111"/>
      <c r="AWP12" s="24"/>
      <c r="AWQ12" s="23"/>
      <c r="AWR12" s="111"/>
      <c r="AWS12" s="27"/>
      <c r="AWT12" s="42">
        <f t="shared" si="184"/>
        <v>0</v>
      </c>
      <c r="AWV12" s="7"/>
      <c r="AWW12" s="2"/>
      <c r="AWX12" s="23"/>
      <c r="AWY12" s="7"/>
      <c r="AWZ12" s="16"/>
      <c r="AXA12" s="17">
        <f t="shared" si="185"/>
        <v>0</v>
      </c>
      <c r="AXC12" s="111"/>
      <c r="AXD12" s="24"/>
      <c r="AXE12" s="23"/>
      <c r="AXF12" s="111"/>
      <c r="AXG12" s="27"/>
      <c r="AXH12" s="42">
        <f t="shared" si="186"/>
        <v>0</v>
      </c>
      <c r="AXJ12" s="111"/>
      <c r="AXK12" s="24"/>
      <c r="AXL12" s="23"/>
      <c r="AXM12" s="111"/>
      <c r="AXN12" s="27"/>
      <c r="AXO12" s="42">
        <f t="shared" si="187"/>
        <v>1556</v>
      </c>
      <c r="AXQ12" s="111"/>
      <c r="AXR12" s="24"/>
      <c r="AXS12" s="23"/>
      <c r="AXT12" s="111"/>
      <c r="AXU12" s="27"/>
      <c r="AXV12" s="42">
        <f t="shared" si="188"/>
        <v>0</v>
      </c>
      <c r="AXX12" s="111"/>
      <c r="AXY12" s="24"/>
      <c r="AXZ12" s="23"/>
      <c r="AYA12" s="111"/>
      <c r="AYB12" s="27"/>
      <c r="AYC12" s="17">
        <f t="shared" si="189"/>
        <v>10984.74</v>
      </c>
      <c r="AYE12" s="49"/>
      <c r="AYF12" s="229"/>
      <c r="AYG12" s="104"/>
      <c r="AYH12" s="563"/>
      <c r="AYI12" s="569"/>
      <c r="AYJ12" s="78">
        <f t="shared" si="190"/>
        <v>1119</v>
      </c>
      <c r="AYL12" s="7"/>
      <c r="AYM12" s="2"/>
      <c r="AYN12" s="15"/>
      <c r="AYO12" s="7"/>
      <c r="AYP12" s="16"/>
      <c r="AYQ12" s="17">
        <f t="shared" si="191"/>
        <v>1119</v>
      </c>
      <c r="AYS12" s="425"/>
      <c r="AYT12" s="24"/>
      <c r="AYU12" s="23"/>
      <c r="AYV12" s="111"/>
      <c r="AYW12" s="27"/>
      <c r="AYX12" s="17">
        <f t="shared" si="192"/>
        <v>0</v>
      </c>
      <c r="AYZ12" s="425"/>
      <c r="AZA12" s="24"/>
      <c r="AZB12" s="23"/>
      <c r="AZC12" s="111"/>
      <c r="AZD12" s="27"/>
      <c r="AZE12" s="42">
        <f t="shared" si="193"/>
        <v>2249</v>
      </c>
      <c r="AZG12" s="358"/>
      <c r="AZH12" s="24"/>
      <c r="AZI12" s="23"/>
      <c r="AZJ12" s="111"/>
      <c r="AZK12" s="27"/>
      <c r="AZL12" s="42">
        <f t="shared" si="194"/>
        <v>0</v>
      </c>
      <c r="AZN12" s="425"/>
      <c r="AZO12" s="24"/>
      <c r="AZP12" s="23"/>
      <c r="AZQ12" s="111"/>
      <c r="AZR12" s="27"/>
      <c r="AZS12" s="42">
        <f t="shared" si="195"/>
        <v>0</v>
      </c>
      <c r="AZU12" s="7">
        <v>39794</v>
      </c>
      <c r="AZV12" s="194" t="s">
        <v>915</v>
      </c>
      <c r="AZW12" s="15">
        <v>1205.5</v>
      </c>
      <c r="AZX12" s="61">
        <v>39848</v>
      </c>
      <c r="AZY12" s="23"/>
      <c r="AZZ12" s="17">
        <f t="shared" si="196"/>
        <v>6799</v>
      </c>
      <c r="BAB12" s="111"/>
      <c r="BAC12" s="24"/>
      <c r="BAD12" s="23"/>
      <c r="BAE12" s="111"/>
      <c r="BAF12" s="27"/>
      <c r="BAG12" s="17">
        <f t="shared" si="197"/>
        <v>108</v>
      </c>
      <c r="BAI12" s="7"/>
      <c r="BAJ12" s="138"/>
      <c r="BAK12" s="27"/>
      <c r="BAL12" s="111"/>
      <c r="BAM12" s="16"/>
      <c r="BAN12" s="17">
        <f t="shared" si="198"/>
        <v>0</v>
      </c>
      <c r="BAP12" s="111"/>
      <c r="BAQ12" s="138"/>
      <c r="BAR12" s="27"/>
      <c r="BAS12" s="111"/>
      <c r="BAT12" s="27"/>
      <c r="BAU12" s="42">
        <f t="shared" si="199"/>
        <v>0</v>
      </c>
      <c r="BAW12" s="111"/>
      <c r="BAX12" s="138"/>
      <c r="BAY12" s="27"/>
      <c r="BAZ12" s="111"/>
      <c r="BBA12" s="27"/>
      <c r="BBB12" s="42">
        <f t="shared" si="200"/>
        <v>0</v>
      </c>
      <c r="BBD12" s="111"/>
      <c r="BBE12" s="138"/>
      <c r="BBF12" s="27"/>
      <c r="BBG12" s="111"/>
      <c r="BBH12" s="27"/>
      <c r="BBI12" s="42">
        <f t="shared" si="201"/>
        <v>0</v>
      </c>
      <c r="BBK12" s="111"/>
      <c r="BBL12" s="24"/>
      <c r="BBM12" s="23"/>
      <c r="BBN12" s="111"/>
      <c r="BBO12" s="27"/>
      <c r="BBP12" s="17">
        <f t="shared" si="202"/>
        <v>16540.060000000001</v>
      </c>
      <c r="BBR12" s="604"/>
      <c r="BBS12" s="2"/>
      <c r="BBT12" s="15"/>
      <c r="BBU12" s="7"/>
      <c r="BBV12" s="16"/>
      <c r="BBW12" s="17">
        <f t="shared" si="203"/>
        <v>6938</v>
      </c>
      <c r="BBY12" s="404"/>
      <c r="BBZ12" s="24"/>
      <c r="BCA12" s="23"/>
      <c r="BCB12" s="111"/>
      <c r="BCC12" s="27"/>
      <c r="BCD12" s="42">
        <f t="shared" si="204"/>
        <v>0</v>
      </c>
      <c r="BCF12" s="404"/>
      <c r="BCG12" s="24"/>
      <c r="BCH12" s="23"/>
      <c r="BCI12" s="358"/>
      <c r="BCJ12" s="27"/>
      <c r="BCK12" s="42">
        <f t="shared" si="205"/>
        <v>0</v>
      </c>
      <c r="BCM12" s="358"/>
      <c r="BCN12" s="24"/>
      <c r="BCO12" s="23"/>
      <c r="BCP12" s="675"/>
      <c r="BCQ12" s="571"/>
      <c r="BCR12" s="17">
        <f t="shared" si="206"/>
        <v>0</v>
      </c>
      <c r="BCT12" s="420"/>
      <c r="BCU12" s="24"/>
      <c r="BCV12" s="23"/>
      <c r="BCW12" s="425"/>
      <c r="BCX12" s="27"/>
      <c r="BCY12" s="17">
        <f t="shared" si="207"/>
        <v>0</v>
      </c>
      <c r="BDA12" s="307"/>
      <c r="BDB12" s="24"/>
      <c r="BDC12" s="23"/>
      <c r="BDD12" s="307"/>
      <c r="BDE12" s="27"/>
      <c r="BDF12" s="17">
        <f t="shared" si="208"/>
        <v>0</v>
      </c>
      <c r="BDH12" s="307"/>
      <c r="BDI12" s="24"/>
      <c r="BDJ12" s="23"/>
      <c r="BDK12" s="307"/>
      <c r="BDL12" s="27"/>
      <c r="BDM12" s="42">
        <f t="shared" si="209"/>
        <v>0</v>
      </c>
      <c r="BDO12" s="307"/>
      <c r="BDP12" s="229"/>
      <c r="BDQ12" s="23"/>
      <c r="BDR12" s="321"/>
      <c r="BDS12" s="27"/>
      <c r="BDT12" s="17">
        <f t="shared" si="210"/>
        <v>0</v>
      </c>
      <c r="BDV12" s="307">
        <v>41607</v>
      </c>
      <c r="BDW12" s="2" t="s">
        <v>2118</v>
      </c>
      <c r="BDX12" s="15">
        <v>1265</v>
      </c>
      <c r="BDY12" s="307"/>
      <c r="BDZ12" s="27"/>
      <c r="BEA12" s="17">
        <f t="shared" si="211"/>
        <v>3524.5</v>
      </c>
      <c r="BEC12" s="307"/>
      <c r="BED12" s="24"/>
      <c r="BEE12" s="23"/>
      <c r="BEF12" s="307"/>
      <c r="BEG12" s="27"/>
      <c r="BEH12" s="17">
        <f t="shared" si="212"/>
        <v>0</v>
      </c>
      <c r="BEJ12" s="307"/>
      <c r="BEK12" s="24"/>
      <c r="BEL12" s="23"/>
      <c r="BEM12" s="307"/>
      <c r="BEN12" s="27"/>
      <c r="BEO12" s="42">
        <f t="shared" si="213"/>
        <v>0</v>
      </c>
      <c r="BEQ12" s="111"/>
      <c r="BER12" s="24"/>
      <c r="BES12" s="290"/>
      <c r="BET12" s="111"/>
      <c r="BEU12" s="139"/>
      <c r="BEV12" s="42">
        <f t="shared" si="214"/>
        <v>4501</v>
      </c>
      <c r="BEX12" s="111"/>
      <c r="BEY12" s="24"/>
      <c r="BEZ12" s="290"/>
      <c r="BFA12" s="111"/>
      <c r="BFB12" s="139"/>
      <c r="BFC12" s="42">
        <f t="shared" si="215"/>
        <v>1184.5</v>
      </c>
      <c r="BFE12" s="111"/>
      <c r="BFF12" s="24"/>
      <c r="BFG12" s="290"/>
      <c r="BFH12" s="111"/>
      <c r="BFI12" s="139"/>
      <c r="BFJ12" s="42">
        <f t="shared" si="216"/>
        <v>0</v>
      </c>
      <c r="BFL12" s="111"/>
      <c r="BFM12" s="24"/>
      <c r="BFN12" s="290"/>
      <c r="BFO12" s="111"/>
      <c r="BFP12" s="139"/>
      <c r="BFQ12" s="42">
        <f t="shared" si="217"/>
        <v>0</v>
      </c>
      <c r="BFS12" s="111"/>
      <c r="BFT12" s="24"/>
      <c r="BFU12" s="290"/>
      <c r="BFV12" s="111"/>
      <c r="BFW12" s="139"/>
      <c r="BFX12" s="42">
        <f t="shared" si="218"/>
        <v>3985.5</v>
      </c>
      <c r="BFZ12" s="111"/>
      <c r="BGA12" s="24"/>
      <c r="BGB12" s="290"/>
      <c r="BGC12" s="567"/>
      <c r="BGD12" s="139"/>
      <c r="BGE12" s="42">
        <f t="shared" si="219"/>
        <v>0</v>
      </c>
      <c r="BGG12" s="2"/>
      <c r="BGH12" s="2"/>
      <c r="BGI12" s="15"/>
      <c r="BGJ12" s="7"/>
      <c r="BGK12" s="16"/>
      <c r="BGL12" s="17">
        <f t="shared" si="220"/>
        <v>0</v>
      </c>
      <c r="BGN12" s="2"/>
      <c r="BGO12" s="2"/>
      <c r="BGP12" s="15"/>
      <c r="BGQ12" s="627"/>
      <c r="BGR12" s="16"/>
      <c r="BGS12" s="17">
        <f t="shared" si="221"/>
        <v>7051.5</v>
      </c>
      <c r="BGU12" s="24"/>
      <c r="BGV12" s="24"/>
      <c r="BGW12" s="290"/>
      <c r="BGX12" s="111"/>
      <c r="BGY12" s="139"/>
      <c r="BGZ12" s="42">
        <f t="shared" si="222"/>
        <v>0</v>
      </c>
      <c r="BHB12" s="24"/>
      <c r="BHC12" s="24"/>
      <c r="BHD12" s="290"/>
      <c r="BHE12" s="111"/>
      <c r="BHF12" s="139"/>
      <c r="BHG12" s="42">
        <f t="shared" si="223"/>
        <v>0</v>
      </c>
    </row>
    <row r="13" spans="1:1568" x14ac:dyDescent="0.25">
      <c r="D13" s="7"/>
      <c r="E13" s="16"/>
      <c r="F13" s="17">
        <f t="shared" si="0"/>
        <v>6630</v>
      </c>
      <c r="K13" s="111"/>
      <c r="L13" s="27"/>
      <c r="M13" s="42">
        <f t="shared" si="1"/>
        <v>3530</v>
      </c>
      <c r="R13" s="111"/>
      <c r="S13" s="27"/>
      <c r="T13" s="42">
        <f t="shared" si="2"/>
        <v>0</v>
      </c>
      <c r="Y13" s="111"/>
      <c r="Z13" s="27"/>
      <c r="AA13" s="42">
        <f t="shared" si="3"/>
        <v>0</v>
      </c>
      <c r="AC13" s="111"/>
      <c r="AD13" s="34"/>
      <c r="AE13" s="27"/>
      <c r="AF13" s="50"/>
      <c r="AG13" s="52"/>
      <c r="AH13" s="42">
        <f t="shared" si="4"/>
        <v>0</v>
      </c>
      <c r="AJ13" s="111"/>
      <c r="AK13" s="34"/>
      <c r="AL13" s="27"/>
      <c r="AM13" s="50"/>
      <c r="AN13" s="52"/>
      <c r="AO13" s="42">
        <f t="shared" si="5"/>
        <v>0</v>
      </c>
      <c r="AQ13" s="111"/>
      <c r="AR13" s="34"/>
      <c r="AS13" s="27"/>
      <c r="AT13" s="50"/>
      <c r="AU13" s="52"/>
      <c r="AV13" s="42">
        <f t="shared" si="6"/>
        <v>6543.5</v>
      </c>
      <c r="AY13" s="34"/>
      <c r="AZ13" s="27"/>
      <c r="BA13" s="7"/>
      <c r="BB13" s="16"/>
      <c r="BC13" s="17">
        <f t="shared" si="7"/>
        <v>376</v>
      </c>
      <c r="BE13" s="7"/>
      <c r="BF13" s="34"/>
      <c r="BG13" s="27"/>
      <c r="BH13" s="7"/>
      <c r="BI13" s="16"/>
      <c r="BJ13" s="17">
        <f t="shared" si="8"/>
        <v>1341.7</v>
      </c>
      <c r="BL13" s="7"/>
      <c r="BM13" s="34"/>
      <c r="BN13" s="27"/>
      <c r="BO13" s="7"/>
      <c r="BP13" s="16"/>
      <c r="BQ13" s="17">
        <f t="shared" si="9"/>
        <v>17344</v>
      </c>
      <c r="BS13" s="602">
        <v>39869</v>
      </c>
      <c r="BT13" s="2" t="s">
        <v>916</v>
      </c>
      <c r="BU13" s="15">
        <v>2671.5</v>
      </c>
      <c r="BV13" s="7"/>
      <c r="BW13" s="16"/>
      <c r="BX13" s="17">
        <f t="shared" si="10"/>
        <v>14526.1</v>
      </c>
      <c r="BZ13" s="427">
        <v>39790</v>
      </c>
      <c r="CA13" s="2" t="s">
        <v>917</v>
      </c>
      <c r="CB13" s="15">
        <v>0</v>
      </c>
      <c r="CC13" s="7" t="s">
        <v>918</v>
      </c>
      <c r="CD13" s="16"/>
      <c r="CE13" s="17">
        <f t="shared" si="11"/>
        <v>18830.04</v>
      </c>
      <c r="CG13" s="111"/>
      <c r="CH13" s="24"/>
      <c r="CI13" s="23"/>
      <c r="CJ13" s="111"/>
      <c r="CK13" s="27"/>
      <c r="CL13" s="17">
        <f t="shared" si="12"/>
        <v>0</v>
      </c>
      <c r="CN13" s="426"/>
      <c r="CO13" s="220"/>
      <c r="CP13" s="23"/>
      <c r="CQ13" s="49"/>
      <c r="CR13" s="27"/>
      <c r="CS13" s="17">
        <f t="shared" si="13"/>
        <v>1668.06</v>
      </c>
      <c r="CU13" s="639">
        <v>41683</v>
      </c>
      <c r="CV13" s="1000" t="s">
        <v>2200</v>
      </c>
      <c r="CW13" s="15">
        <v>27504</v>
      </c>
      <c r="CX13" s="305">
        <v>41710</v>
      </c>
      <c r="CY13" s="16">
        <v>27504</v>
      </c>
      <c r="CZ13" s="17">
        <f t="shared" si="224"/>
        <v>14841</v>
      </c>
      <c r="DB13" s="111"/>
      <c r="DC13" s="24"/>
      <c r="DD13" s="23"/>
      <c r="DE13" s="616"/>
      <c r="DF13" s="27"/>
      <c r="DG13" s="17">
        <f t="shared" si="15"/>
        <v>20286</v>
      </c>
      <c r="DI13" s="111"/>
      <c r="DJ13" s="24"/>
      <c r="DK13" s="41"/>
      <c r="DL13" s="49"/>
      <c r="DM13" s="41"/>
      <c r="DN13" s="17">
        <f t="shared" si="225"/>
        <v>411</v>
      </c>
      <c r="DP13" s="111"/>
      <c r="DQ13" s="110"/>
      <c r="DR13" s="41"/>
      <c r="DS13" s="50"/>
      <c r="DT13" s="41"/>
      <c r="DU13" s="17">
        <f t="shared" si="226"/>
        <v>0</v>
      </c>
      <c r="DW13" s="111"/>
      <c r="DX13" s="110"/>
      <c r="DY13" s="41"/>
      <c r="DZ13" s="50"/>
      <c r="EA13" s="41"/>
      <c r="EB13" s="17">
        <f t="shared" si="227"/>
        <v>0</v>
      </c>
      <c r="ED13" s="567"/>
      <c r="EE13" s="575"/>
      <c r="EF13" s="1693"/>
      <c r="EG13" s="567"/>
      <c r="EH13" s="1693"/>
      <c r="EI13" s="1683">
        <f t="shared" si="228"/>
        <v>456</v>
      </c>
      <c r="EK13" s="111"/>
      <c r="EL13" s="24"/>
      <c r="EM13" s="23"/>
      <c r="EN13" s="111"/>
      <c r="EO13" s="27"/>
      <c r="EP13" s="42">
        <f t="shared" si="229"/>
        <v>0</v>
      </c>
      <c r="ER13" s="111"/>
      <c r="ES13" s="24"/>
      <c r="ET13" s="23"/>
      <c r="EU13" s="111"/>
      <c r="EV13" s="27"/>
      <c r="EW13" s="42">
        <f t="shared" si="21"/>
        <v>0</v>
      </c>
      <c r="EY13" s="111"/>
      <c r="EZ13" s="110"/>
      <c r="FA13" s="41"/>
      <c r="FB13" s="50"/>
      <c r="FC13" s="41"/>
      <c r="FD13" s="17">
        <f t="shared" si="230"/>
        <v>0</v>
      </c>
      <c r="FF13" s="111"/>
      <c r="FG13" s="938"/>
      <c r="FH13" s="41"/>
      <c r="FI13" s="50"/>
      <c r="FJ13" s="41"/>
      <c r="FK13" s="17">
        <f t="shared" si="231"/>
        <v>0</v>
      </c>
      <c r="FM13" s="31"/>
      <c r="FN13" s="2"/>
      <c r="FO13" s="15"/>
      <c r="FP13" s="65"/>
      <c r="FQ13" s="296"/>
      <c r="FR13" s="17">
        <f t="shared" si="24"/>
        <v>0</v>
      </c>
      <c r="FT13" s="49"/>
      <c r="FU13" s="24"/>
      <c r="FV13" s="23"/>
      <c r="FW13" s="50"/>
      <c r="FX13" s="82"/>
      <c r="FY13" s="42">
        <f t="shared" si="25"/>
        <v>0</v>
      </c>
      <c r="GA13" s="7"/>
      <c r="GB13" s="2"/>
      <c r="GC13" s="15"/>
      <c r="GD13" s="7"/>
      <c r="GE13" s="16"/>
      <c r="GF13" s="17">
        <f t="shared" si="26"/>
        <v>6306.7</v>
      </c>
      <c r="GH13" s="111"/>
      <c r="GI13" s="24"/>
      <c r="GJ13" s="23"/>
      <c r="GK13" s="111"/>
      <c r="GL13" s="27"/>
      <c r="GM13" s="42">
        <f t="shared" si="27"/>
        <v>10217.799999999999</v>
      </c>
      <c r="GO13" s="111"/>
      <c r="GP13" s="24"/>
      <c r="GQ13" s="23"/>
      <c r="GR13" s="111"/>
      <c r="GS13" s="27"/>
      <c r="GT13" s="42">
        <f t="shared" si="28"/>
        <v>0</v>
      </c>
      <c r="GV13" s="2"/>
      <c r="GW13" s="2"/>
      <c r="GX13" s="15"/>
      <c r="GY13" s="7"/>
      <c r="GZ13" s="16"/>
      <c r="HA13" s="17">
        <f t="shared" si="29"/>
        <v>0</v>
      </c>
      <c r="HC13" s="24"/>
      <c r="HD13" s="24"/>
      <c r="HE13" s="23"/>
      <c r="HF13" s="111"/>
      <c r="HG13" s="27"/>
      <c r="HH13" s="42">
        <f t="shared" si="30"/>
        <v>0</v>
      </c>
      <c r="HJ13" s="2"/>
      <c r="HK13" s="2"/>
      <c r="HL13" s="15"/>
      <c r="HM13" s="7"/>
      <c r="HN13" s="16"/>
      <c r="HO13" s="17">
        <f t="shared" si="31"/>
        <v>0</v>
      </c>
      <c r="HQ13" s="7"/>
      <c r="HR13" s="2"/>
      <c r="HS13" s="15"/>
      <c r="HT13" s="7"/>
      <c r="HU13" s="16"/>
      <c r="HV13" s="17">
        <f t="shared" si="32"/>
        <v>2543</v>
      </c>
      <c r="HX13" s="7"/>
      <c r="HY13" s="2"/>
      <c r="HZ13" s="23"/>
      <c r="IA13" s="7"/>
      <c r="IB13" s="16"/>
      <c r="IC13" s="17">
        <f t="shared" si="33"/>
        <v>7098.5</v>
      </c>
      <c r="IE13" s="7"/>
      <c r="IF13" s="2"/>
      <c r="IG13" s="15"/>
      <c r="IH13" s="7"/>
      <c r="II13" s="16"/>
      <c r="IJ13" s="17">
        <f t="shared" si="34"/>
        <v>1470</v>
      </c>
      <c r="IL13" s="2"/>
      <c r="IM13" s="2"/>
      <c r="IN13" s="15"/>
      <c r="IO13" s="7"/>
      <c r="IP13" s="16"/>
      <c r="IQ13" s="17">
        <f t="shared" si="35"/>
        <v>5020</v>
      </c>
      <c r="IS13" s="7"/>
      <c r="IT13" s="2"/>
      <c r="IU13" s="15"/>
      <c r="IV13" s="7"/>
      <c r="IW13" s="16"/>
      <c r="IX13" s="17">
        <f t="shared" si="36"/>
        <v>0</v>
      </c>
      <c r="IZ13" s="111"/>
      <c r="JA13" s="24"/>
      <c r="JB13" s="23"/>
      <c r="JC13" s="111"/>
      <c r="JD13" s="27"/>
      <c r="JE13" s="42">
        <f t="shared" si="37"/>
        <v>0</v>
      </c>
      <c r="JG13" s="111"/>
      <c r="JH13" s="24"/>
      <c r="JI13" s="23"/>
      <c r="JJ13" s="111"/>
      <c r="JK13" s="27"/>
      <c r="JL13" s="42">
        <f t="shared" si="38"/>
        <v>855.5</v>
      </c>
      <c r="JN13" s="111"/>
      <c r="JO13" s="63"/>
      <c r="JP13" s="23"/>
      <c r="JQ13" s="111"/>
      <c r="JR13" s="27"/>
      <c r="JS13" s="17">
        <f t="shared" si="39"/>
        <v>0</v>
      </c>
      <c r="JU13" s="111"/>
      <c r="JV13" s="110"/>
      <c r="JW13" s="23"/>
      <c r="JX13" s="111"/>
      <c r="JY13" s="27"/>
      <c r="JZ13" s="42">
        <f t="shared" si="40"/>
        <v>0</v>
      </c>
      <c r="KB13" s="111"/>
      <c r="KC13" s="24"/>
      <c r="KD13" s="23"/>
      <c r="KE13" s="49"/>
      <c r="KF13" s="27"/>
      <c r="KG13" s="17">
        <f t="shared" si="41"/>
        <v>0</v>
      </c>
      <c r="KI13" s="111"/>
      <c r="KJ13" s="24"/>
      <c r="KK13" s="23"/>
      <c r="KL13" s="563"/>
      <c r="KM13" s="27"/>
      <c r="KN13" s="42">
        <f t="shared" si="42"/>
        <v>0</v>
      </c>
      <c r="KP13" s="111"/>
      <c r="KQ13" s="24"/>
      <c r="KR13" s="23"/>
      <c r="KS13" s="563"/>
      <c r="KT13" s="27"/>
      <c r="KU13" s="42">
        <f t="shared" si="43"/>
        <v>4446</v>
      </c>
      <c r="KW13" s="111"/>
      <c r="KX13" s="110"/>
      <c r="KY13" s="23"/>
      <c r="KZ13" s="111"/>
      <c r="LA13" s="27"/>
      <c r="LB13" s="17">
        <f t="shared" si="44"/>
        <v>17093.599999999999</v>
      </c>
      <c r="LD13" s="7"/>
      <c r="LE13" s="2"/>
      <c r="LF13" s="15"/>
      <c r="LG13" s="111"/>
      <c r="LH13" s="16"/>
      <c r="LI13" s="17">
        <f t="shared" si="45"/>
        <v>383</v>
      </c>
      <c r="LK13" s="111"/>
      <c r="LL13" s="110"/>
      <c r="LM13" s="23"/>
      <c r="LN13" s="111"/>
      <c r="LO13" s="27"/>
      <c r="LP13" s="42">
        <f t="shared" si="46"/>
        <v>0</v>
      </c>
      <c r="LR13" s="111"/>
      <c r="LS13" s="24"/>
      <c r="LT13" s="23"/>
      <c r="LU13" s="111"/>
      <c r="LV13" s="27"/>
      <c r="LW13" s="42">
        <f t="shared" si="47"/>
        <v>0</v>
      </c>
      <c r="LY13" s="7"/>
      <c r="LZ13" s="2"/>
      <c r="MA13" s="15"/>
      <c r="MB13" s="111"/>
      <c r="MC13" s="16"/>
      <c r="MD13" s="17">
        <f t="shared" si="48"/>
        <v>0</v>
      </c>
      <c r="MF13" s="111"/>
      <c r="MG13" s="24"/>
      <c r="MH13" s="23"/>
      <c r="MI13" s="111"/>
      <c r="MJ13" s="27"/>
      <c r="MK13" s="42">
        <f t="shared" si="49"/>
        <v>0</v>
      </c>
      <c r="MM13" s="111"/>
      <c r="MN13" s="24"/>
      <c r="MO13" s="23"/>
      <c r="MP13" s="111"/>
      <c r="MQ13" s="27"/>
      <c r="MR13" s="42">
        <f t="shared" si="50"/>
        <v>0</v>
      </c>
      <c r="MT13" s="111"/>
      <c r="MU13" s="24"/>
      <c r="MV13" s="23"/>
      <c r="MW13" s="111"/>
      <c r="MX13" s="27"/>
      <c r="MY13" s="42">
        <f t="shared" si="51"/>
        <v>0</v>
      </c>
      <c r="NA13" s="7"/>
      <c r="NB13" s="2"/>
      <c r="NC13" s="15"/>
      <c r="ND13" s="111"/>
      <c r="NE13" s="16"/>
      <c r="NF13" s="17">
        <f t="shared" si="52"/>
        <v>0</v>
      </c>
      <c r="NH13" s="7"/>
      <c r="NI13" s="2"/>
      <c r="NJ13" s="15"/>
      <c r="NK13" s="49"/>
      <c r="NL13" s="16"/>
      <c r="NM13" s="17">
        <f t="shared" si="53"/>
        <v>0</v>
      </c>
      <c r="NO13" s="7">
        <v>41685</v>
      </c>
      <c r="NP13" s="2" t="s">
        <v>2199</v>
      </c>
      <c r="NQ13" s="15">
        <v>1353</v>
      </c>
      <c r="NR13" s="7">
        <v>41703</v>
      </c>
      <c r="NS13" s="16">
        <v>1353</v>
      </c>
      <c r="NT13" s="17">
        <f t="shared" si="54"/>
        <v>11333.5</v>
      </c>
      <c r="NV13" s="307"/>
      <c r="NW13" s="24"/>
      <c r="NX13" s="23"/>
      <c r="NY13" s="567"/>
      <c r="NZ13" s="1688"/>
      <c r="OA13" s="42">
        <f t="shared" si="55"/>
        <v>6364</v>
      </c>
      <c r="OC13" s="305"/>
      <c r="OD13" s="24"/>
      <c r="OE13" s="23"/>
      <c r="OF13" s="111"/>
      <c r="OG13" s="27"/>
      <c r="OH13" s="17">
        <f t="shared" si="56"/>
        <v>0</v>
      </c>
      <c r="OJ13" s="307"/>
      <c r="OK13" s="24"/>
      <c r="OL13" s="23"/>
      <c r="OM13" s="111"/>
      <c r="ON13" s="27"/>
      <c r="OO13" s="42">
        <f t="shared" si="57"/>
        <v>0</v>
      </c>
      <c r="OQ13" s="481"/>
      <c r="OR13" s="34"/>
      <c r="OS13" s="27"/>
      <c r="OT13" s="7"/>
      <c r="OU13" s="16"/>
      <c r="OV13" s="101">
        <f t="shared" si="58"/>
        <v>22352.5</v>
      </c>
      <c r="OX13" s="7"/>
      <c r="OY13" s="2"/>
      <c r="OZ13" s="15"/>
      <c r="PA13" s="111"/>
      <c r="PB13" s="16"/>
      <c r="PC13" s="42">
        <f t="shared" si="59"/>
        <v>0</v>
      </c>
      <c r="PE13" s="7"/>
      <c r="PF13" s="2"/>
      <c r="PG13" s="15"/>
      <c r="PH13" s="111"/>
      <c r="PI13" s="16"/>
      <c r="PJ13" s="42">
        <f t="shared" si="60"/>
        <v>0</v>
      </c>
      <c r="PL13" s="7"/>
      <c r="PM13" s="2"/>
      <c r="PN13" s="15"/>
      <c r="PO13" s="111"/>
      <c r="PP13" s="16"/>
      <c r="PQ13" s="42">
        <f t="shared" si="61"/>
        <v>0</v>
      </c>
      <c r="PS13" s="7"/>
      <c r="PT13" s="34"/>
      <c r="PU13" s="27"/>
      <c r="PV13" s="7"/>
      <c r="PW13" s="16"/>
      <c r="PX13" s="101">
        <f t="shared" si="62"/>
        <v>0</v>
      </c>
      <c r="PZ13" s="7"/>
      <c r="QA13" s="34"/>
      <c r="QB13" s="27"/>
      <c r="QC13" s="7"/>
      <c r="QD13" s="16"/>
      <c r="QE13" s="101">
        <f t="shared" si="63"/>
        <v>0</v>
      </c>
      <c r="QG13" s="7"/>
      <c r="QH13" s="34"/>
      <c r="QI13" s="27"/>
      <c r="QJ13" s="7"/>
      <c r="QK13" s="16"/>
      <c r="QL13" s="101">
        <f t="shared" si="64"/>
        <v>0</v>
      </c>
      <c r="QN13" s="111"/>
      <c r="QO13" s="34"/>
      <c r="QP13" s="27"/>
      <c r="QQ13" s="111"/>
      <c r="QR13" s="27"/>
      <c r="QS13" s="101">
        <f t="shared" si="65"/>
        <v>0</v>
      </c>
      <c r="QU13" s="427">
        <v>41608</v>
      </c>
      <c r="QV13" s="2" t="s">
        <v>2120</v>
      </c>
      <c r="QW13" s="15">
        <v>3280</v>
      </c>
      <c r="QX13" s="7"/>
      <c r="QY13" s="16"/>
      <c r="QZ13" s="101">
        <f t="shared" si="66"/>
        <v>13520</v>
      </c>
      <c r="RB13" s="50"/>
      <c r="RC13" s="34"/>
      <c r="RD13" s="27"/>
      <c r="RE13" s="111"/>
      <c r="RF13" s="27"/>
      <c r="RG13" s="101">
        <f t="shared" si="67"/>
        <v>0</v>
      </c>
      <c r="RI13" s="50"/>
      <c r="RJ13" s="34"/>
      <c r="RK13" s="27"/>
      <c r="RL13" s="111"/>
      <c r="RM13" s="27"/>
      <c r="RN13" s="101">
        <f t="shared" si="68"/>
        <v>0</v>
      </c>
      <c r="RP13" s="50"/>
      <c r="RQ13" s="34"/>
      <c r="RR13" s="27"/>
      <c r="RS13" s="111"/>
      <c r="RT13" s="27"/>
      <c r="RU13" s="101">
        <f t="shared" si="69"/>
        <v>0</v>
      </c>
      <c r="RW13" s="7"/>
      <c r="RX13" s="36"/>
      <c r="RY13" s="23"/>
      <c r="RZ13" s="7"/>
      <c r="SA13" s="16"/>
      <c r="SB13" s="101">
        <f t="shared" si="70"/>
        <v>1433.5</v>
      </c>
      <c r="SD13" s="7"/>
      <c r="SE13" s="34"/>
      <c r="SF13" s="27"/>
      <c r="SG13" s="7"/>
      <c r="SH13" s="16"/>
      <c r="SI13" s="101">
        <f t="shared" si="71"/>
        <v>0</v>
      </c>
      <c r="SK13" s="7"/>
      <c r="SL13" s="34"/>
      <c r="SM13" s="27"/>
      <c r="SN13" s="7"/>
      <c r="SO13" s="16"/>
      <c r="SP13" s="101">
        <f t="shared" si="72"/>
        <v>0</v>
      </c>
      <c r="SR13" s="111"/>
      <c r="SS13" s="34"/>
      <c r="ST13" s="27"/>
      <c r="SU13" s="111"/>
      <c r="SV13" s="27"/>
      <c r="SW13" s="101">
        <f t="shared" si="73"/>
        <v>0</v>
      </c>
      <c r="SY13" s="427"/>
      <c r="SZ13" s="138"/>
      <c r="TA13" s="27"/>
      <c r="TB13" s="627"/>
      <c r="TC13" s="572"/>
      <c r="TD13" s="101">
        <f t="shared" si="74"/>
        <v>10277</v>
      </c>
      <c r="TF13" s="7"/>
      <c r="TG13" s="34"/>
      <c r="TH13" s="27"/>
      <c r="TI13" s="7"/>
      <c r="TJ13" s="16"/>
      <c r="TK13" s="101">
        <f t="shared" si="75"/>
        <v>0</v>
      </c>
      <c r="TM13" s="1"/>
      <c r="TN13" s="34"/>
      <c r="TO13" s="27"/>
      <c r="TP13" s="7"/>
      <c r="TQ13" s="16"/>
      <c r="TR13" s="17">
        <f t="shared" si="76"/>
        <v>0</v>
      </c>
      <c r="TT13" s="1"/>
      <c r="TU13" s="34"/>
      <c r="TV13" s="27"/>
      <c r="TW13" s="7"/>
      <c r="TX13" s="16"/>
      <c r="TY13" s="17">
        <f t="shared" si="77"/>
        <v>1124.5</v>
      </c>
      <c r="UA13" s="1"/>
      <c r="UB13" s="34"/>
      <c r="UC13" s="27"/>
      <c r="UD13" s="7"/>
      <c r="UE13" s="16"/>
      <c r="UF13" s="17">
        <f t="shared" si="78"/>
        <v>0</v>
      </c>
      <c r="UI13" s="34"/>
      <c r="UJ13" s="27"/>
      <c r="UK13" s="567"/>
      <c r="UL13" s="1688"/>
      <c r="UM13" s="42">
        <f t="shared" si="79"/>
        <v>4075.5</v>
      </c>
      <c r="UO13" s="7"/>
      <c r="UP13" s="2"/>
      <c r="UQ13" s="15"/>
      <c r="UR13" s="7"/>
      <c r="US13" s="16"/>
      <c r="UT13" s="17">
        <f t="shared" si="80"/>
        <v>200</v>
      </c>
      <c r="UV13" s="2"/>
      <c r="UW13" s="2"/>
      <c r="UX13" s="15"/>
      <c r="UY13" s="7"/>
      <c r="UZ13" s="16"/>
      <c r="VA13" s="17">
        <f t="shared" si="81"/>
        <v>1278</v>
      </c>
      <c r="VC13" s="24"/>
      <c r="VD13" s="24"/>
      <c r="VE13" s="23"/>
      <c r="VF13" s="111"/>
      <c r="VG13" s="27"/>
      <c r="VH13" s="42">
        <f t="shared" si="82"/>
        <v>0</v>
      </c>
      <c r="VJ13" s="24"/>
      <c r="VK13" s="2"/>
      <c r="VL13" s="15"/>
      <c r="VM13" s="7"/>
      <c r="VN13" s="16"/>
      <c r="VO13" s="17">
        <f t="shared" si="83"/>
        <v>0</v>
      </c>
      <c r="VQ13" s="111"/>
      <c r="VR13" s="24"/>
      <c r="VS13" s="23"/>
      <c r="VT13" s="111"/>
      <c r="VU13" s="27"/>
      <c r="VV13" s="42">
        <f t="shared" si="84"/>
        <v>0</v>
      </c>
      <c r="VX13" s="2"/>
      <c r="VY13" s="2"/>
      <c r="VZ13" s="15"/>
      <c r="WA13" s="7"/>
      <c r="WB13" s="16"/>
      <c r="WC13" s="17">
        <f t="shared" si="85"/>
        <v>14527.66</v>
      </c>
      <c r="WE13" s="305"/>
      <c r="WF13" s="34"/>
      <c r="WG13" s="27"/>
      <c r="WH13" s="305"/>
      <c r="WI13" s="16"/>
      <c r="WJ13" s="17">
        <f t="shared" si="86"/>
        <v>112.5</v>
      </c>
      <c r="WL13" s="307"/>
      <c r="WM13" s="34"/>
      <c r="WN13" s="27"/>
      <c r="WO13" s="307"/>
      <c r="WP13" s="27"/>
      <c r="WQ13" s="42">
        <f t="shared" si="87"/>
        <v>7657</v>
      </c>
      <c r="WS13" s="307"/>
      <c r="WT13" s="34"/>
      <c r="WU13" s="27"/>
      <c r="WV13" s="307"/>
      <c r="WW13" s="27"/>
      <c r="WX13" s="42">
        <f t="shared" si="88"/>
        <v>0</v>
      </c>
      <c r="WZ13" s="307"/>
      <c r="XA13" s="34"/>
      <c r="XB13" s="27"/>
      <c r="XC13" s="307"/>
      <c r="XD13" s="27"/>
      <c r="XE13" s="42">
        <f t="shared" si="89"/>
        <v>0</v>
      </c>
      <c r="XG13" s="307"/>
      <c r="XH13" s="34"/>
      <c r="XI13" s="27"/>
      <c r="XJ13" s="307"/>
      <c r="XK13" s="27"/>
      <c r="XL13" s="42">
        <f t="shared" si="90"/>
        <v>0</v>
      </c>
      <c r="XN13" s="425"/>
      <c r="XO13" s="69"/>
      <c r="XP13" s="27"/>
      <c r="XQ13" s="65"/>
      <c r="XR13" s="16"/>
      <c r="XS13" s="17">
        <f t="shared" si="91"/>
        <v>0</v>
      </c>
      <c r="XU13" s="49"/>
      <c r="XV13" s="671"/>
      <c r="XW13" s="139"/>
      <c r="XX13" s="563"/>
      <c r="XY13" s="569"/>
      <c r="XZ13" s="42">
        <f t="shared" si="92"/>
        <v>0</v>
      </c>
      <c r="YB13" s="7"/>
      <c r="YC13" s="40"/>
      <c r="YD13" s="16"/>
      <c r="YE13" s="65"/>
      <c r="YF13" s="77"/>
      <c r="YG13" s="17">
        <f t="shared" si="93"/>
        <v>21712</v>
      </c>
      <c r="YI13" s="111"/>
      <c r="YJ13" s="229"/>
      <c r="YK13" s="23"/>
      <c r="YL13" s="111"/>
      <c r="YM13" s="27"/>
      <c r="YN13" s="17">
        <f t="shared" si="94"/>
        <v>0</v>
      </c>
      <c r="YP13" s="111"/>
      <c r="YQ13" s="229"/>
      <c r="YR13" s="23"/>
      <c r="YS13" s="111"/>
      <c r="YT13" s="27"/>
      <c r="YU13" s="17">
        <f t="shared" si="95"/>
        <v>0</v>
      </c>
      <c r="YW13" s="111"/>
      <c r="YX13" s="229"/>
      <c r="YY13" s="23"/>
      <c r="YZ13" s="111"/>
      <c r="ZA13" s="27"/>
      <c r="ZB13" s="42">
        <f t="shared" si="96"/>
        <v>0</v>
      </c>
      <c r="ZD13" s="420"/>
      <c r="ZE13" s="229"/>
      <c r="ZF13" s="23"/>
      <c r="ZG13" s="111"/>
      <c r="ZH13" s="27"/>
      <c r="ZI13" s="42">
        <f t="shared" si="97"/>
        <v>0</v>
      </c>
      <c r="ZK13" s="111"/>
      <c r="ZL13" s="229"/>
      <c r="ZM13" s="23"/>
      <c r="ZN13" s="111"/>
      <c r="ZO13" s="27"/>
      <c r="ZP13" s="17">
        <f t="shared" si="98"/>
        <v>0</v>
      </c>
      <c r="ZR13" s="111"/>
      <c r="ZS13" s="229"/>
      <c r="ZT13" s="23"/>
      <c r="ZU13" s="111"/>
      <c r="ZV13" s="27"/>
      <c r="ZW13" s="42">
        <f t="shared" si="99"/>
        <v>3633</v>
      </c>
      <c r="ZY13" s="111"/>
      <c r="ZZ13" s="229"/>
      <c r="AAA13" s="23"/>
      <c r="AAB13" s="111"/>
      <c r="AAC13" s="27"/>
      <c r="AAD13" s="17">
        <f t="shared" si="100"/>
        <v>0</v>
      </c>
      <c r="AAF13" s="111"/>
      <c r="AAG13" s="229"/>
      <c r="AAH13" s="23"/>
      <c r="AAI13" s="111"/>
      <c r="AAJ13" s="27"/>
      <c r="AAK13" s="42">
        <f t="shared" si="101"/>
        <v>0</v>
      </c>
      <c r="AAM13" s="111"/>
      <c r="AAN13" s="229"/>
      <c r="AAO13" s="23"/>
      <c r="AAP13" s="111"/>
      <c r="AAQ13" s="27"/>
      <c r="AAR13" s="42">
        <f t="shared" si="102"/>
        <v>15899</v>
      </c>
      <c r="AAT13" s="111"/>
      <c r="AAU13" s="229"/>
      <c r="AAV13" s="23"/>
      <c r="AAW13" s="111"/>
      <c r="AAX13" s="27"/>
      <c r="AAY13" s="42">
        <f t="shared" si="103"/>
        <v>0</v>
      </c>
      <c r="ABA13" s="7"/>
      <c r="ABB13" s="113"/>
      <c r="ABC13" s="15"/>
      <c r="ABD13" s="7"/>
      <c r="ABE13" s="16"/>
      <c r="ABF13" s="17">
        <f t="shared" si="104"/>
        <v>0</v>
      </c>
      <c r="ABH13" s="111"/>
      <c r="ABI13" s="220"/>
      <c r="ABJ13" s="23"/>
      <c r="ABK13" s="111"/>
      <c r="ABL13" s="27"/>
      <c r="ABM13" s="42">
        <f t="shared" si="105"/>
        <v>0</v>
      </c>
      <c r="ABO13" s="623"/>
      <c r="ABP13" s="624"/>
      <c r="ABQ13" s="625"/>
      <c r="ABR13" s="659"/>
      <c r="ABS13" s="625"/>
      <c r="ABT13" s="42">
        <f t="shared" si="106"/>
        <v>22956.84</v>
      </c>
      <c r="ABV13" s="7"/>
      <c r="ABW13" s="2"/>
      <c r="ABX13" s="15"/>
      <c r="ABY13" s="111"/>
      <c r="ABZ13" s="16"/>
      <c r="ACA13" s="17">
        <f t="shared" si="107"/>
        <v>3092.5</v>
      </c>
      <c r="ACC13" s="427"/>
      <c r="ACD13" s="113"/>
      <c r="ACE13" s="15"/>
      <c r="ACF13" s="111"/>
      <c r="ACG13" s="16"/>
      <c r="ACH13" s="17">
        <f t="shared" si="108"/>
        <v>0</v>
      </c>
      <c r="ACJ13" s="425"/>
      <c r="ACK13" s="220"/>
      <c r="ACL13" s="23"/>
      <c r="ACM13" s="111"/>
      <c r="ACN13" s="27"/>
      <c r="ACO13" s="42">
        <f t="shared" si="109"/>
        <v>0</v>
      </c>
      <c r="ACQ13" s="425"/>
      <c r="ACR13" s="220"/>
      <c r="ACS13" s="23"/>
      <c r="ACT13" s="111"/>
      <c r="ACU13" s="27"/>
      <c r="ACV13" s="42">
        <f t="shared" si="110"/>
        <v>0</v>
      </c>
      <c r="ACX13" s="305"/>
      <c r="ACY13" s="114"/>
      <c r="ACZ13" s="15"/>
      <c r="ADA13" s="7"/>
      <c r="ADB13" s="16"/>
      <c r="ADC13" s="17">
        <f t="shared" si="111"/>
        <v>0</v>
      </c>
      <c r="ADE13" s="307"/>
      <c r="ADF13" s="110"/>
      <c r="ADG13" s="23"/>
      <c r="ADH13" s="111"/>
      <c r="ADI13" s="27"/>
      <c r="ADJ13" s="42">
        <f t="shared" si="112"/>
        <v>1928</v>
      </c>
      <c r="ADL13" s="7"/>
      <c r="ADM13" s="2"/>
      <c r="ADN13" s="15"/>
      <c r="ADO13" s="7"/>
      <c r="ADP13" s="16"/>
      <c r="ADQ13" s="17">
        <f t="shared" si="113"/>
        <v>0</v>
      </c>
      <c r="ADS13" s="111"/>
      <c r="ADT13" s="24"/>
      <c r="ADU13" s="23"/>
      <c r="ADV13" s="111"/>
      <c r="ADW13" s="27"/>
      <c r="ADX13" s="42">
        <f t="shared" si="114"/>
        <v>0</v>
      </c>
      <c r="ADZ13" s="7"/>
      <c r="AEA13" s="2"/>
      <c r="AEB13" s="15"/>
      <c r="AEC13" s="7"/>
      <c r="AED13" s="16"/>
      <c r="AEE13" s="17">
        <f t="shared" si="115"/>
        <v>0</v>
      </c>
      <c r="AEG13" s="111"/>
      <c r="AEH13" s="24"/>
      <c r="AEI13" s="23"/>
      <c r="AEJ13" s="111"/>
      <c r="AEK13" s="27"/>
      <c r="AEL13" s="42">
        <f t="shared" si="116"/>
        <v>0</v>
      </c>
      <c r="AEN13" s="7"/>
      <c r="AEO13" s="2"/>
      <c r="AEP13" s="15"/>
      <c r="AEQ13" s="7"/>
      <c r="AER13" s="16"/>
      <c r="AES13" s="17">
        <f t="shared" si="117"/>
        <v>0</v>
      </c>
      <c r="AEU13" s="2"/>
      <c r="AEV13" s="2"/>
      <c r="AEW13" s="15"/>
      <c r="AEX13" s="7"/>
      <c r="AEY13" s="16"/>
      <c r="AEZ13" s="17">
        <f t="shared" si="118"/>
        <v>0</v>
      </c>
      <c r="AFB13" s="24"/>
      <c r="AFC13" s="24"/>
      <c r="AFD13" s="23"/>
      <c r="AFE13" s="111"/>
      <c r="AFF13" s="27"/>
      <c r="AFG13" s="42">
        <f t="shared" si="119"/>
        <v>0</v>
      </c>
      <c r="AFI13" s="24"/>
      <c r="AFJ13" s="24"/>
      <c r="AFK13" s="23"/>
      <c r="AFL13" s="111"/>
      <c r="AFM13" s="27"/>
      <c r="AFN13" s="42">
        <f t="shared" si="120"/>
        <v>0</v>
      </c>
      <c r="AFP13" s="24"/>
      <c r="AFQ13" s="24"/>
      <c r="AFR13" s="23"/>
      <c r="AFS13" s="111"/>
      <c r="AFT13" s="27"/>
      <c r="AFU13" s="42">
        <f t="shared" si="121"/>
        <v>0</v>
      </c>
      <c r="AFW13" s="2"/>
      <c r="AFX13" s="2"/>
      <c r="AFY13" s="15"/>
      <c r="AFZ13" s="7"/>
      <c r="AGA13" s="16"/>
      <c r="AGB13" s="17">
        <f t="shared" si="122"/>
        <v>0</v>
      </c>
      <c r="AGD13" s="7"/>
      <c r="AGE13" s="2"/>
      <c r="AGF13" s="15"/>
      <c r="AGG13" s="7"/>
      <c r="AGH13" s="16"/>
      <c r="AGI13" s="17">
        <f t="shared" si="123"/>
        <v>2252</v>
      </c>
      <c r="AGK13" s="305"/>
      <c r="AGL13" s="259"/>
      <c r="AGM13" s="27"/>
      <c r="AGN13" s="494"/>
      <c r="AGO13" s="52"/>
      <c r="AGP13" s="42">
        <f t="shared" si="124"/>
        <v>0</v>
      </c>
      <c r="AGR13" s="307"/>
      <c r="AGS13" s="259"/>
      <c r="AGT13" s="27"/>
      <c r="AGU13" s="494"/>
      <c r="AGV13" s="52"/>
      <c r="AGW13" s="42">
        <f t="shared" si="125"/>
        <v>0</v>
      </c>
      <c r="AGY13" s="307"/>
      <c r="AGZ13" s="259"/>
      <c r="AHA13" s="27"/>
      <c r="AHB13" s="494"/>
      <c r="AHC13" s="52"/>
      <c r="AHD13" s="42">
        <f t="shared" si="126"/>
        <v>0</v>
      </c>
      <c r="AHF13" s="7"/>
      <c r="AHG13" s="36"/>
      <c r="AHH13" s="16"/>
      <c r="AHI13" s="111"/>
      <c r="AHJ13" s="27"/>
      <c r="AHK13" s="17">
        <f t="shared" si="127"/>
        <v>960</v>
      </c>
      <c r="AHM13" s="49"/>
      <c r="AHN13" s="259"/>
      <c r="AHO13" s="27"/>
      <c r="AHP13" s="111"/>
      <c r="AHQ13" s="27"/>
      <c r="AHR13" s="17">
        <f t="shared" si="128"/>
        <v>0</v>
      </c>
      <c r="AHT13" s="427"/>
      <c r="AHU13" s="2" t="s">
        <v>170</v>
      </c>
      <c r="AHV13" s="15"/>
      <c r="AHW13" s="321"/>
      <c r="AHX13" s="27"/>
      <c r="AHY13" s="17">
        <f t="shared" si="129"/>
        <v>96358.5</v>
      </c>
      <c r="AIA13" s="2"/>
      <c r="AIB13" s="2"/>
      <c r="AIC13" s="15"/>
      <c r="AID13" s="7"/>
      <c r="AIE13" s="16"/>
      <c r="AIF13" s="17">
        <f t="shared" si="130"/>
        <v>0</v>
      </c>
      <c r="AIH13" s="111">
        <v>41678</v>
      </c>
      <c r="AII13" s="69" t="s">
        <v>2195</v>
      </c>
      <c r="AIJ13" s="27">
        <v>104</v>
      </c>
      <c r="AIK13" s="111"/>
      <c r="AIL13" s="27"/>
      <c r="AIM13" s="17">
        <f t="shared" si="131"/>
        <v>790.5</v>
      </c>
      <c r="AIO13" s="111"/>
      <c r="AIP13" s="69"/>
      <c r="AIQ13" s="27"/>
      <c r="AIR13" s="50"/>
      <c r="AIS13" s="27"/>
      <c r="AIT13" s="17">
        <f t="shared" si="132"/>
        <v>0</v>
      </c>
      <c r="AIV13" s="111"/>
      <c r="AIW13" s="69"/>
      <c r="AIX13" s="27"/>
      <c r="AIY13" s="50"/>
      <c r="AIZ13" s="27"/>
      <c r="AJA13" s="42">
        <f t="shared" si="133"/>
        <v>0</v>
      </c>
      <c r="AJC13" s="111"/>
      <c r="AJD13" s="24"/>
      <c r="AJE13" s="23"/>
      <c r="AJF13" s="111"/>
      <c r="AJG13" s="27"/>
      <c r="AJH13" s="17">
        <f t="shared" si="134"/>
        <v>0</v>
      </c>
      <c r="AJJ13" s="111"/>
      <c r="AJK13" s="24"/>
      <c r="AJL13" s="23"/>
      <c r="AJM13" s="111"/>
      <c r="AJN13" s="27"/>
      <c r="AJO13" s="17">
        <f t="shared" si="135"/>
        <v>0</v>
      </c>
      <c r="AJQ13" s="426"/>
      <c r="AJR13" s="24"/>
      <c r="AJS13" s="23"/>
      <c r="AJT13" s="111"/>
      <c r="AJU13" s="27"/>
      <c r="AJV13" s="17">
        <f t="shared" si="136"/>
        <v>7013</v>
      </c>
      <c r="AJX13" s="111"/>
      <c r="AJY13" s="24"/>
      <c r="AJZ13" s="23"/>
      <c r="AKA13" s="111"/>
      <c r="AKB13" s="27"/>
      <c r="AKC13" s="17">
        <f t="shared" si="137"/>
        <v>0</v>
      </c>
      <c r="AKE13" s="111"/>
      <c r="AKF13" s="24"/>
      <c r="AKG13" s="23"/>
      <c r="AKH13" s="111"/>
      <c r="AKI13" s="27"/>
      <c r="AKJ13" s="17">
        <f t="shared" si="138"/>
        <v>0</v>
      </c>
      <c r="AKL13" s="321"/>
      <c r="AKM13" s="24"/>
      <c r="AKN13" s="23"/>
      <c r="AKO13" s="307"/>
      <c r="AKP13" s="27"/>
      <c r="AKQ13" s="17">
        <f t="shared" si="139"/>
        <v>17381</v>
      </c>
      <c r="AKS13" s="321"/>
      <c r="AKT13" s="24"/>
      <c r="AKU13" s="23"/>
      <c r="AKV13" s="307"/>
      <c r="AKW13" s="27"/>
      <c r="AKX13" s="42">
        <f t="shared" si="140"/>
        <v>0</v>
      </c>
      <c r="AKZ13" s="111"/>
      <c r="ALA13" s="24"/>
      <c r="ALB13" s="23"/>
      <c r="ALC13" s="111"/>
      <c r="ALD13" s="27"/>
      <c r="ALE13" s="17">
        <f t="shared" si="141"/>
        <v>0</v>
      </c>
      <c r="ALG13" s="111"/>
      <c r="ALH13" s="24"/>
      <c r="ALI13" s="23"/>
      <c r="ALJ13" s="111"/>
      <c r="ALK13" s="27"/>
      <c r="ALL13" s="42">
        <f t="shared" si="142"/>
        <v>0</v>
      </c>
      <c r="ALN13" s="111"/>
      <c r="ALP13" s="1694"/>
      <c r="ALQ13" s="567"/>
      <c r="ALR13" s="1688"/>
      <c r="ALS13" s="42">
        <f t="shared" si="143"/>
        <v>2166.5</v>
      </c>
      <c r="ALU13" s="2"/>
      <c r="ALV13" s="2"/>
      <c r="ALW13" s="15"/>
      <c r="ALX13" s="7"/>
      <c r="ALY13" s="16"/>
      <c r="ALZ13" s="17">
        <f t="shared" si="144"/>
        <v>0</v>
      </c>
      <c r="AMB13" s="2"/>
      <c r="AMC13" s="2"/>
      <c r="AMD13" s="15"/>
      <c r="AME13" s="7"/>
      <c r="AMF13" s="16"/>
      <c r="AMG13" s="17">
        <f t="shared" si="145"/>
        <v>0</v>
      </c>
      <c r="AMI13" s="2"/>
      <c r="AMJ13" s="2"/>
      <c r="AMK13" s="15"/>
      <c r="AML13" s="7"/>
      <c r="AMM13" s="16"/>
      <c r="AMN13" s="17">
        <f t="shared" si="146"/>
        <v>0</v>
      </c>
      <c r="AMP13" s="24"/>
      <c r="AMQ13" s="24"/>
      <c r="AMR13" s="23"/>
      <c r="AMS13" s="111"/>
      <c r="AMT13" s="27"/>
      <c r="AMU13" s="42">
        <f t="shared" si="147"/>
        <v>0</v>
      </c>
      <c r="AMW13" s="24"/>
      <c r="AMX13" s="24"/>
      <c r="AMY13" s="23"/>
      <c r="AMZ13" s="111"/>
      <c r="ANA13" s="27"/>
      <c r="ANB13" s="42">
        <f t="shared" si="148"/>
        <v>596</v>
      </c>
      <c r="AND13" s="7">
        <v>39700</v>
      </c>
      <c r="ANE13" s="2" t="s">
        <v>919</v>
      </c>
      <c r="ANF13" s="15">
        <v>12630</v>
      </c>
      <c r="ANG13" s="111">
        <v>39730</v>
      </c>
      <c r="ANH13" s="27">
        <v>12630</v>
      </c>
      <c r="ANI13" s="17">
        <f t="shared" si="149"/>
        <v>38421</v>
      </c>
      <c r="ANK13" s="7"/>
      <c r="ANL13" s="114"/>
      <c r="ANM13" s="15"/>
      <c r="ANN13" s="7"/>
      <c r="ANO13" s="16"/>
      <c r="ANP13" s="17">
        <f t="shared" si="150"/>
        <v>0</v>
      </c>
      <c r="ANR13" s="7"/>
      <c r="ANS13" s="34"/>
      <c r="ANT13" s="27"/>
      <c r="ANU13" s="7"/>
      <c r="ANV13" s="52"/>
      <c r="ANW13" s="17">
        <f t="shared" si="151"/>
        <v>0</v>
      </c>
      <c r="ANY13" s="111"/>
      <c r="ANZ13" s="34"/>
      <c r="AOA13" s="27"/>
      <c r="AOB13" s="111"/>
      <c r="AOC13" s="52"/>
      <c r="AOD13" s="42">
        <f t="shared" si="152"/>
        <v>0</v>
      </c>
      <c r="AOF13" s="7"/>
      <c r="AOG13" s="113"/>
      <c r="AOH13" s="15"/>
      <c r="AOI13" s="7"/>
      <c r="AOJ13" s="16"/>
      <c r="AOK13" s="17">
        <f t="shared" si="153"/>
        <v>3869</v>
      </c>
      <c r="AOM13" s="7"/>
      <c r="AON13" s="113"/>
      <c r="AOO13" s="22"/>
      <c r="AOP13" s="7"/>
      <c r="AOQ13" s="16"/>
      <c r="AOR13" s="17">
        <f t="shared" si="154"/>
        <v>4537.5</v>
      </c>
      <c r="AOT13" s="50"/>
      <c r="AOU13" s="110"/>
      <c r="AOV13" s="104"/>
      <c r="AOW13" s="50"/>
      <c r="AOX13" s="52"/>
      <c r="AOY13" s="42">
        <f t="shared" si="155"/>
        <v>0</v>
      </c>
      <c r="APA13" s="111"/>
      <c r="APB13" s="24"/>
      <c r="APC13" s="23"/>
      <c r="APD13" s="111"/>
      <c r="APE13" s="27"/>
      <c r="APF13" s="42">
        <f t="shared" si="156"/>
        <v>0</v>
      </c>
      <c r="APH13" s="50"/>
      <c r="API13" s="110"/>
      <c r="APJ13" s="104"/>
      <c r="APK13" s="50"/>
      <c r="APL13" s="52"/>
      <c r="APM13" s="42">
        <f t="shared" si="157"/>
        <v>0</v>
      </c>
      <c r="APO13" s="7"/>
      <c r="APP13" s="2"/>
      <c r="APQ13" s="15"/>
      <c r="APR13" s="7"/>
      <c r="APS13" s="16"/>
      <c r="APT13" s="17">
        <f t="shared" si="158"/>
        <v>0</v>
      </c>
      <c r="APV13" s="427">
        <v>41680</v>
      </c>
      <c r="APW13" s="2" t="s">
        <v>2196</v>
      </c>
      <c r="APX13" s="15">
        <v>1154.73</v>
      </c>
      <c r="APY13" s="427">
        <v>41703</v>
      </c>
      <c r="APZ13" s="15">
        <v>1154.73</v>
      </c>
      <c r="AQA13" s="17">
        <f t="shared" si="159"/>
        <v>5325.5</v>
      </c>
      <c r="AQC13" s="427"/>
      <c r="AQE13" s="15"/>
      <c r="AQF13" s="305"/>
      <c r="AQG13" s="16"/>
      <c r="AQH13" s="17">
        <f t="shared" si="160"/>
        <v>0</v>
      </c>
      <c r="AQJ13" s="305"/>
      <c r="AQK13" s="2"/>
      <c r="AQL13" s="3"/>
      <c r="AQM13" s="639"/>
      <c r="AQN13" s="16"/>
      <c r="AQO13" s="17">
        <f t="shared" si="161"/>
        <v>2982</v>
      </c>
      <c r="AQQ13" s="7"/>
      <c r="AQR13" s="36"/>
      <c r="AQS13" s="3"/>
      <c r="AQT13" s="33"/>
      <c r="AQU13" s="16"/>
      <c r="AQV13" s="17">
        <f t="shared" si="162"/>
        <v>0</v>
      </c>
      <c r="AQX13" s="111"/>
      <c r="AQY13" s="259"/>
      <c r="AQZ13" s="41"/>
      <c r="ARA13" s="98"/>
      <c r="ARB13" s="27"/>
      <c r="ARC13" s="42">
        <f t="shared" si="163"/>
        <v>-4260</v>
      </c>
      <c r="ARE13" s="65">
        <v>41505</v>
      </c>
      <c r="ARF13" s="114" t="s">
        <v>1793</v>
      </c>
      <c r="ARG13" s="296">
        <v>232</v>
      </c>
      <c r="ARH13" s="7"/>
      <c r="ARI13" s="16"/>
      <c r="ARJ13" s="17">
        <f t="shared" si="164"/>
        <v>3440.28</v>
      </c>
      <c r="ARL13" s="111"/>
      <c r="ARM13" s="24"/>
      <c r="ARN13" s="23"/>
      <c r="ARO13" s="111"/>
      <c r="ARP13" s="27"/>
      <c r="ARQ13" s="42">
        <f t="shared" si="165"/>
        <v>0</v>
      </c>
      <c r="ARV13" s="7"/>
      <c r="ARW13" s="16"/>
      <c r="ARX13" s="17">
        <f t="shared" si="166"/>
        <v>0</v>
      </c>
      <c r="ASC13" s="111"/>
      <c r="ASD13" s="27"/>
      <c r="ASE13" s="42">
        <f t="shared" si="167"/>
        <v>0</v>
      </c>
      <c r="ASJ13" s="111"/>
      <c r="ASK13" s="27"/>
      <c r="ASL13" s="42">
        <f t="shared" si="168"/>
        <v>0</v>
      </c>
      <c r="ASQ13" s="7"/>
      <c r="ASR13" s="16"/>
      <c r="ASS13" s="17">
        <f t="shared" si="169"/>
        <v>0</v>
      </c>
      <c r="ASX13" s="7"/>
      <c r="ASY13" s="16"/>
      <c r="ASZ13" s="17">
        <f t="shared" si="170"/>
        <v>0</v>
      </c>
      <c r="ATB13" s="307"/>
      <c r="ATC13" s="24"/>
      <c r="ATD13" s="290"/>
      <c r="ATE13" s="321"/>
      <c r="ATF13" s="27"/>
      <c r="ATG13" s="17">
        <f t="shared" si="171"/>
        <v>0</v>
      </c>
      <c r="ATI13" s="49">
        <v>41661</v>
      </c>
      <c r="ATJ13" s="259" t="s">
        <v>2153</v>
      </c>
      <c r="ATK13" s="27">
        <v>1440</v>
      </c>
      <c r="ATL13" s="50"/>
      <c r="ATM13" s="27"/>
      <c r="ATN13" s="17">
        <f t="shared" si="172"/>
        <v>5730</v>
      </c>
      <c r="ATP13" s="7"/>
      <c r="ATQ13" s="34"/>
      <c r="ATR13" s="3"/>
      <c r="ATS13" s="646"/>
      <c r="ATT13" s="27"/>
      <c r="ATU13" s="17">
        <f t="shared" si="173"/>
        <v>35640</v>
      </c>
      <c r="ATW13" s="111"/>
      <c r="ATX13" s="34"/>
      <c r="ATY13" s="41"/>
      <c r="ATZ13" s="563"/>
      <c r="AUA13" s="27"/>
      <c r="AUB13" s="42">
        <f t="shared" si="174"/>
        <v>0</v>
      </c>
      <c r="AUD13" s="111"/>
      <c r="AUE13" s="34"/>
      <c r="AUF13" s="41"/>
      <c r="AUG13" s="563"/>
      <c r="AUH13" s="27"/>
      <c r="AUI13" s="42">
        <f t="shared" si="175"/>
        <v>0</v>
      </c>
      <c r="AUK13" s="305"/>
      <c r="AUL13" s="2"/>
      <c r="AUM13" s="15"/>
      <c r="AUN13" s="7"/>
      <c r="AUO13" s="16"/>
      <c r="AUP13" s="17">
        <f t="shared" si="176"/>
        <v>8898</v>
      </c>
      <c r="AUR13" s="2"/>
      <c r="AUS13" s="2"/>
      <c r="AUT13" s="15"/>
      <c r="AUU13" s="7"/>
      <c r="AUV13" s="16"/>
      <c r="AUW13" s="17">
        <f t="shared" si="177"/>
        <v>0</v>
      </c>
      <c r="AUY13" s="305"/>
      <c r="AUZ13" s="2"/>
      <c r="AVA13" s="15"/>
      <c r="AVB13" s="7"/>
      <c r="AVC13" s="16"/>
      <c r="AVD13" s="17">
        <f t="shared" si="178"/>
        <v>80.300000000000182</v>
      </c>
      <c r="AVF13" s="2"/>
      <c r="AVG13" s="2"/>
      <c r="AVH13" s="15"/>
      <c r="AVI13" s="7"/>
      <c r="AVJ13" s="16"/>
      <c r="AVK13" s="17">
        <f t="shared" si="179"/>
        <v>0</v>
      </c>
      <c r="AVM13" s="7"/>
      <c r="AVN13" s="2"/>
      <c r="AVO13" s="15"/>
      <c r="AVP13" s="111"/>
      <c r="AVQ13" s="16"/>
      <c r="AVR13" s="17">
        <f t="shared" si="180"/>
        <v>0</v>
      </c>
      <c r="AVT13" s="7"/>
      <c r="AVU13" s="2"/>
      <c r="AVV13" s="15"/>
      <c r="AVW13" s="111"/>
      <c r="AVX13" s="16"/>
      <c r="AVY13" s="17">
        <f t="shared" si="181"/>
        <v>0</v>
      </c>
      <c r="AWA13" s="111"/>
      <c r="AWB13" s="24"/>
      <c r="AWC13" s="23"/>
      <c r="AWD13" s="111"/>
      <c r="AWE13" s="27"/>
      <c r="AWF13" s="42">
        <f t="shared" si="182"/>
        <v>1970</v>
      </c>
      <c r="AWH13" s="111"/>
      <c r="AWI13" s="24"/>
      <c r="AWJ13" s="23"/>
      <c r="AWK13" s="111"/>
      <c r="AWL13" s="27"/>
      <c r="AWM13" s="42">
        <f t="shared" si="183"/>
        <v>0</v>
      </c>
      <c r="AWO13" s="111"/>
      <c r="AWP13" s="24"/>
      <c r="AWQ13" s="23"/>
      <c r="AWR13" s="111"/>
      <c r="AWS13" s="27"/>
      <c r="AWT13" s="42">
        <f t="shared" si="184"/>
        <v>0</v>
      </c>
      <c r="AWV13" s="7"/>
      <c r="AWW13" s="2"/>
      <c r="AWX13" s="15"/>
      <c r="AWY13" s="111"/>
      <c r="AWZ13" s="16"/>
      <c r="AXA13" s="17">
        <f t="shared" si="185"/>
        <v>0</v>
      </c>
      <c r="AXC13" s="111"/>
      <c r="AXD13" s="24"/>
      <c r="AXE13" s="23"/>
      <c r="AXF13" s="111"/>
      <c r="AXG13" s="27"/>
      <c r="AXH13" s="42">
        <f t="shared" si="186"/>
        <v>0</v>
      </c>
      <c r="AXJ13" s="111"/>
      <c r="AXK13" s="24"/>
      <c r="AXL13" s="23"/>
      <c r="AXM13" s="111"/>
      <c r="AXN13" s="27"/>
      <c r="AXO13" s="42">
        <f t="shared" si="187"/>
        <v>1556</v>
      </c>
      <c r="AXQ13" s="111"/>
      <c r="AXR13" s="24"/>
      <c r="AXS13" s="23"/>
      <c r="AXT13" s="111"/>
      <c r="AXU13" s="27"/>
      <c r="AXV13" s="42">
        <f t="shared" si="188"/>
        <v>0</v>
      </c>
      <c r="AXX13" s="7"/>
      <c r="AXY13" s="2"/>
      <c r="AXZ13" s="15"/>
      <c r="AYA13" s="7"/>
      <c r="AYB13" s="16"/>
      <c r="AYC13" s="17">
        <f t="shared" si="189"/>
        <v>10984.74</v>
      </c>
      <c r="AYE13" s="49"/>
      <c r="AYF13" s="229"/>
      <c r="AYG13" s="104"/>
      <c r="AYH13" s="563"/>
      <c r="AYI13" s="569"/>
      <c r="AYJ13" s="78">
        <f t="shared" si="190"/>
        <v>1119</v>
      </c>
      <c r="AYL13" s="7"/>
      <c r="AYM13" s="2"/>
      <c r="AYN13" s="15"/>
      <c r="AYO13" s="7"/>
      <c r="AYP13" s="16"/>
      <c r="AYQ13" s="17">
        <f t="shared" si="191"/>
        <v>1119</v>
      </c>
      <c r="AYS13" s="425"/>
      <c r="AYT13" s="24"/>
      <c r="AYU13" s="23"/>
      <c r="AYV13" s="111"/>
      <c r="AYW13" s="27"/>
      <c r="AYX13" s="17">
        <f t="shared" si="192"/>
        <v>0</v>
      </c>
      <c r="AYZ13" s="425"/>
      <c r="AZA13" s="24"/>
      <c r="AZB13" s="23"/>
      <c r="AZC13" s="111"/>
      <c r="AZD13" s="27"/>
      <c r="AZE13" s="42">
        <f t="shared" si="193"/>
        <v>2249</v>
      </c>
      <c r="AZG13" s="358"/>
      <c r="AZH13" s="24"/>
      <c r="AZI13" s="23"/>
      <c r="AZJ13" s="111"/>
      <c r="AZK13" s="27"/>
      <c r="AZL13" s="42">
        <f t="shared" si="194"/>
        <v>0</v>
      </c>
      <c r="AZN13" s="425"/>
      <c r="AZO13" s="24"/>
      <c r="AZP13" s="23"/>
      <c r="AZQ13" s="111"/>
      <c r="AZR13" s="27"/>
      <c r="AZS13" s="42">
        <f t="shared" si="195"/>
        <v>0</v>
      </c>
      <c r="AZU13" s="7">
        <v>39801</v>
      </c>
      <c r="AZV13" s="194" t="s">
        <v>920</v>
      </c>
      <c r="AZW13" s="15">
        <v>2897</v>
      </c>
      <c r="AZX13" s="61">
        <v>39848</v>
      </c>
      <c r="AZY13" s="23"/>
      <c r="AZZ13" s="17">
        <f t="shared" si="196"/>
        <v>9696</v>
      </c>
      <c r="BAB13" s="111"/>
      <c r="BAC13" s="24"/>
      <c r="BAD13" s="23"/>
      <c r="BAE13" s="111"/>
      <c r="BAF13" s="27"/>
      <c r="BAG13" s="17">
        <f t="shared" si="197"/>
        <v>108</v>
      </c>
      <c r="BAI13" s="31"/>
      <c r="BAJ13" s="138"/>
      <c r="BAK13" s="27"/>
      <c r="BAL13" s="7"/>
      <c r="BAM13" s="16"/>
      <c r="BAN13" s="17">
        <f t="shared" si="198"/>
        <v>0</v>
      </c>
      <c r="BAP13" s="49"/>
      <c r="BAQ13" s="138"/>
      <c r="BAR13" s="27"/>
      <c r="BAS13" s="111"/>
      <c r="BAT13" s="27"/>
      <c r="BAU13" s="42">
        <f t="shared" si="199"/>
        <v>0</v>
      </c>
      <c r="BAW13" s="49"/>
      <c r="BAX13" s="138"/>
      <c r="BAY13" s="27"/>
      <c r="BAZ13" s="111"/>
      <c r="BBA13" s="27"/>
      <c r="BBB13" s="42">
        <f t="shared" si="200"/>
        <v>0</v>
      </c>
      <c r="BBD13" s="49"/>
      <c r="BBE13" s="138"/>
      <c r="BBF13" s="27"/>
      <c r="BBG13" s="111"/>
      <c r="BBH13" s="27"/>
      <c r="BBI13" s="42">
        <f t="shared" si="201"/>
        <v>0</v>
      </c>
      <c r="BBK13" s="7"/>
      <c r="BBL13" s="2"/>
      <c r="BBM13" s="15"/>
      <c r="BBN13" s="7"/>
      <c r="BBO13" s="16"/>
      <c r="BBP13" s="17">
        <f t="shared" si="202"/>
        <v>16540.060000000001</v>
      </c>
      <c r="BBR13" s="7"/>
      <c r="BBS13" s="2"/>
      <c r="BBT13" s="15"/>
      <c r="BBU13" s="7"/>
      <c r="BBV13" s="16"/>
      <c r="BBW13" s="17">
        <f t="shared" si="203"/>
        <v>6938</v>
      </c>
      <c r="BBY13" s="1706"/>
      <c r="BBZ13" s="24"/>
      <c r="BCA13" s="23"/>
      <c r="BCB13" s="111"/>
      <c r="BCC13" s="27"/>
      <c r="BCD13" s="42">
        <f t="shared" si="204"/>
        <v>0</v>
      </c>
      <c r="BCF13" s="1706"/>
      <c r="BCG13" s="24"/>
      <c r="BCH13" s="23"/>
      <c r="BCI13" s="358"/>
      <c r="BCJ13" s="27"/>
      <c r="BCK13" s="42">
        <f t="shared" si="205"/>
        <v>0</v>
      </c>
      <c r="BCM13" s="7"/>
      <c r="BCN13" s="2"/>
      <c r="BCO13" s="15"/>
      <c r="BCP13" s="7"/>
      <c r="BCQ13" s="16"/>
      <c r="BCR13" s="17">
        <f t="shared" si="206"/>
        <v>0</v>
      </c>
      <c r="BCT13" s="420"/>
      <c r="BCU13" s="24"/>
      <c r="BCV13" s="23"/>
      <c r="BCW13" s="425"/>
      <c r="BCX13" s="27"/>
      <c r="BCY13" s="17">
        <f t="shared" si="207"/>
        <v>0</v>
      </c>
      <c r="BDA13" s="307"/>
      <c r="BDB13" s="2"/>
      <c r="BDC13" s="15"/>
      <c r="BDD13" s="305"/>
      <c r="BDE13" s="16"/>
      <c r="BDF13" s="17">
        <f t="shared" si="208"/>
        <v>0</v>
      </c>
      <c r="BDH13" s="307"/>
      <c r="BDI13" s="24"/>
      <c r="BDJ13" s="23"/>
      <c r="BDK13" s="307"/>
      <c r="BDL13" s="27"/>
      <c r="BDM13" s="42">
        <f t="shared" si="209"/>
        <v>0</v>
      </c>
      <c r="BDO13" s="307"/>
      <c r="BDP13" s="2"/>
      <c r="BDQ13" s="15"/>
      <c r="BDR13" s="305"/>
      <c r="BDS13" s="16"/>
      <c r="BDT13" s="17">
        <f t="shared" si="210"/>
        <v>0</v>
      </c>
      <c r="BDV13" s="307">
        <v>41608</v>
      </c>
      <c r="BDW13" s="2" t="s">
        <v>2119</v>
      </c>
      <c r="BDX13" s="15">
        <v>3045</v>
      </c>
      <c r="BDY13" s="305"/>
      <c r="BDZ13" s="16"/>
      <c r="BEA13" s="17">
        <f t="shared" si="211"/>
        <v>6569.5</v>
      </c>
      <c r="BEC13" s="307"/>
      <c r="BED13" s="2"/>
      <c r="BEE13" s="15"/>
      <c r="BEF13" s="305"/>
      <c r="BEG13" s="16"/>
      <c r="BEH13" s="17">
        <f t="shared" si="212"/>
        <v>0</v>
      </c>
      <c r="BEJ13" s="307"/>
      <c r="BEK13" s="24"/>
      <c r="BEL13" s="23"/>
      <c r="BEM13" s="307"/>
      <c r="BEN13" s="27"/>
      <c r="BEO13" s="42">
        <f t="shared" si="213"/>
        <v>0</v>
      </c>
      <c r="BEQ13" s="24"/>
      <c r="BER13" s="24"/>
      <c r="BES13" s="290"/>
      <c r="BET13" s="111"/>
      <c r="BEU13" s="27"/>
      <c r="BEV13" s="42">
        <f t="shared" si="214"/>
        <v>4501</v>
      </c>
      <c r="BEX13" s="111"/>
      <c r="BEY13" s="24"/>
      <c r="BEZ13" s="290"/>
      <c r="BFA13" s="111"/>
      <c r="BFB13" s="27"/>
      <c r="BFC13" s="42">
        <f t="shared" si="215"/>
        <v>1184.5</v>
      </c>
      <c r="BFE13" s="24"/>
      <c r="BFF13" s="24"/>
      <c r="BFG13" s="290"/>
      <c r="BFH13" s="111"/>
      <c r="BFI13" s="27"/>
      <c r="BFJ13" s="42">
        <f t="shared" si="216"/>
        <v>0</v>
      </c>
      <c r="BFL13" s="24"/>
      <c r="BFM13" s="24"/>
      <c r="BFN13" s="290"/>
      <c r="BFO13" s="111"/>
      <c r="BFP13" s="27"/>
      <c r="BFQ13" s="42">
        <f t="shared" si="217"/>
        <v>0</v>
      </c>
      <c r="BFS13" s="24"/>
      <c r="BFT13" s="24"/>
      <c r="BFU13" s="290"/>
      <c r="BFV13" s="111"/>
      <c r="BFW13" s="27"/>
      <c r="BFX13" s="42">
        <f t="shared" si="218"/>
        <v>3985.5</v>
      </c>
      <c r="BFZ13" s="24"/>
      <c r="BGA13" s="24"/>
      <c r="BGB13" s="290"/>
      <c r="BGC13" s="567"/>
      <c r="BGD13" s="27"/>
      <c r="BGE13" s="42">
        <f t="shared" si="219"/>
        <v>0</v>
      </c>
      <c r="BGG13" s="2"/>
      <c r="BGH13" s="2"/>
      <c r="BGI13" s="15"/>
      <c r="BGJ13" s="7"/>
      <c r="BGK13" s="16"/>
      <c r="BGL13" s="17">
        <f t="shared" si="220"/>
        <v>0</v>
      </c>
      <c r="BGN13" s="2"/>
      <c r="BGO13" s="2"/>
      <c r="BGP13" s="15"/>
      <c r="BGQ13" s="627"/>
      <c r="BGR13" s="16"/>
      <c r="BGS13" s="17">
        <f t="shared" si="221"/>
        <v>7051.5</v>
      </c>
      <c r="BGU13" s="24"/>
      <c r="BGV13" s="24"/>
      <c r="BGW13" s="290"/>
      <c r="BGX13" s="111"/>
      <c r="BGY13" s="27"/>
      <c r="BGZ13" s="42">
        <f t="shared" si="222"/>
        <v>0</v>
      </c>
      <c r="BHB13" s="24"/>
      <c r="BHC13" s="24"/>
      <c r="BHD13" s="290"/>
      <c r="BHE13" s="111"/>
      <c r="BHF13" s="27"/>
      <c r="BHG13" s="42">
        <f t="shared" si="223"/>
        <v>0</v>
      </c>
    </row>
    <row r="14" spans="1:1568" x14ac:dyDescent="0.25">
      <c r="A14" s="1"/>
      <c r="C14" s="278"/>
      <c r="D14" s="7"/>
      <c r="E14" s="16"/>
      <c r="F14" s="17">
        <f t="shared" si="0"/>
        <v>6630</v>
      </c>
      <c r="H14" s="38"/>
      <c r="J14" s="287"/>
      <c r="K14" s="111"/>
      <c r="L14" s="27"/>
      <c r="M14" s="42">
        <f t="shared" si="1"/>
        <v>3530</v>
      </c>
      <c r="O14" s="38"/>
      <c r="Q14" s="287"/>
      <c r="R14" s="111"/>
      <c r="S14" s="27"/>
      <c r="T14" s="42">
        <f t="shared" si="2"/>
        <v>0</v>
      </c>
      <c r="V14" s="38"/>
      <c r="X14" s="287"/>
      <c r="Y14" s="111"/>
      <c r="Z14" s="27"/>
      <c r="AA14" s="42">
        <f t="shared" si="3"/>
        <v>0</v>
      </c>
      <c r="AC14" s="111"/>
      <c r="AD14" s="34"/>
      <c r="AE14" s="27"/>
      <c r="AF14" s="50"/>
      <c r="AG14" s="52"/>
      <c r="AH14" s="42">
        <f t="shared" si="4"/>
        <v>0</v>
      </c>
      <c r="AJ14" s="111"/>
      <c r="AK14" s="34"/>
      <c r="AL14" s="27"/>
      <c r="AM14" s="50"/>
      <c r="AN14" s="52"/>
      <c r="AO14" s="42">
        <f t="shared" si="5"/>
        <v>0</v>
      </c>
      <c r="AQ14" s="111"/>
      <c r="AR14" s="34"/>
      <c r="AS14" s="27"/>
      <c r="AT14" s="50"/>
      <c r="AU14" s="52"/>
      <c r="AV14" s="42">
        <f t="shared" si="6"/>
        <v>6543.5</v>
      </c>
      <c r="AX14" s="306"/>
      <c r="AY14" s="114"/>
      <c r="AZ14" s="296"/>
      <c r="BA14" s="7"/>
      <c r="BB14" s="16"/>
      <c r="BC14" s="17">
        <f t="shared" si="7"/>
        <v>376</v>
      </c>
      <c r="BE14" s="7"/>
      <c r="BF14" s="34"/>
      <c r="BG14" s="27"/>
      <c r="BH14" s="7"/>
      <c r="BI14" s="16"/>
      <c r="BJ14" s="17">
        <f t="shared" si="8"/>
        <v>1341.7</v>
      </c>
      <c r="BL14" s="7"/>
      <c r="BM14" s="34"/>
      <c r="BN14" s="27"/>
      <c r="BO14" s="7"/>
      <c r="BP14" s="16"/>
      <c r="BQ14" s="17">
        <f t="shared" si="9"/>
        <v>17344</v>
      </c>
      <c r="BS14" s="602">
        <v>39876</v>
      </c>
      <c r="BT14" s="2" t="s">
        <v>921</v>
      </c>
      <c r="BU14" s="15">
        <v>2580.5</v>
      </c>
      <c r="BV14" s="7">
        <v>39880</v>
      </c>
      <c r="BW14" s="16">
        <v>2580.5</v>
      </c>
      <c r="BX14" s="17">
        <f t="shared" si="10"/>
        <v>14526.099999999999</v>
      </c>
      <c r="BY14" s="550" t="s">
        <v>61</v>
      </c>
      <c r="BZ14" s="427">
        <v>39795</v>
      </c>
      <c r="CA14" s="2" t="s">
        <v>922</v>
      </c>
      <c r="CB14" s="15">
        <v>5228</v>
      </c>
      <c r="CC14" s="7"/>
      <c r="CD14" s="16"/>
      <c r="CE14" s="17">
        <f t="shared" si="11"/>
        <v>24058.04</v>
      </c>
      <c r="CG14" s="111"/>
      <c r="CH14" s="24"/>
      <c r="CI14" s="23"/>
      <c r="CJ14" s="111"/>
      <c r="CK14" s="27"/>
      <c r="CL14" s="17">
        <f t="shared" si="12"/>
        <v>0</v>
      </c>
      <c r="CN14" s="494"/>
      <c r="CO14" s="220"/>
      <c r="CP14" s="82"/>
      <c r="CQ14" s="50"/>
      <c r="CR14" s="27"/>
      <c r="CS14" s="17">
        <f t="shared" si="13"/>
        <v>1668.06</v>
      </c>
      <c r="CU14" s="427">
        <v>41690</v>
      </c>
      <c r="CV14" s="1000" t="s">
        <v>2202</v>
      </c>
      <c r="CW14" s="15">
        <v>17272.5</v>
      </c>
      <c r="CX14" s="616">
        <v>41702</v>
      </c>
      <c r="CY14" s="27">
        <v>17272.5</v>
      </c>
      <c r="CZ14" s="17">
        <f t="shared" si="224"/>
        <v>14841</v>
      </c>
      <c r="DB14" s="111"/>
      <c r="DC14" s="24"/>
      <c r="DD14" s="23"/>
      <c r="DE14" s="616"/>
      <c r="DF14" s="27"/>
      <c r="DG14" s="17">
        <f t="shared" si="15"/>
        <v>20286</v>
      </c>
      <c r="DI14" s="111"/>
      <c r="DJ14" s="24"/>
      <c r="DK14" s="41"/>
      <c r="DL14" s="50"/>
      <c r="DM14" s="41"/>
      <c r="DN14" s="17">
        <f t="shared" si="225"/>
        <v>411</v>
      </c>
      <c r="DP14" s="111"/>
      <c r="DQ14" s="110"/>
      <c r="DR14" s="41"/>
      <c r="DS14" s="50"/>
      <c r="DT14" s="41"/>
      <c r="DU14" s="17">
        <f t="shared" si="226"/>
        <v>0</v>
      </c>
      <c r="DW14" s="111"/>
      <c r="DX14" s="110"/>
      <c r="DY14" s="41"/>
      <c r="DZ14" s="50"/>
      <c r="EA14" s="41"/>
      <c r="EB14" s="17">
        <f t="shared" si="227"/>
        <v>0</v>
      </c>
      <c r="ED14" s="567"/>
      <c r="EE14" s="575"/>
      <c r="EF14" s="1693"/>
      <c r="EG14" s="567"/>
      <c r="EH14" s="1693"/>
      <c r="EI14" s="1683">
        <f t="shared" si="228"/>
        <v>456</v>
      </c>
      <c r="EK14" s="111"/>
      <c r="EL14" s="24"/>
      <c r="EM14" s="23"/>
      <c r="EN14" s="111"/>
      <c r="EO14" s="27"/>
      <c r="EP14" s="42">
        <f t="shared" si="229"/>
        <v>0</v>
      </c>
      <c r="ER14" s="111"/>
      <c r="ES14" s="24"/>
      <c r="ET14" s="23"/>
      <c r="EU14" s="111"/>
      <c r="EV14" s="27"/>
      <c r="EW14" s="42">
        <f t="shared" si="21"/>
        <v>0</v>
      </c>
      <c r="EY14" s="111"/>
      <c r="EZ14" s="110"/>
      <c r="FA14" s="41"/>
      <c r="FB14" s="50"/>
      <c r="FC14" s="41"/>
      <c r="FD14" s="17">
        <f t="shared" si="230"/>
        <v>0</v>
      </c>
      <c r="FF14" s="111"/>
      <c r="FG14" s="938"/>
      <c r="FH14" s="41"/>
      <c r="FI14" s="50"/>
      <c r="FJ14" s="41"/>
      <c r="FK14" s="17">
        <f t="shared" si="231"/>
        <v>0</v>
      </c>
      <c r="FM14" s="7"/>
      <c r="FN14" s="34"/>
      <c r="FO14" s="23"/>
      <c r="FP14" s="65"/>
      <c r="FQ14" s="82"/>
      <c r="FR14" s="17">
        <f t="shared" si="24"/>
        <v>0</v>
      </c>
      <c r="FT14" s="111"/>
      <c r="FU14" s="34"/>
      <c r="FV14" s="23"/>
      <c r="FW14" s="50"/>
      <c r="FX14" s="82"/>
      <c r="FY14" s="42">
        <f t="shared" si="25"/>
        <v>0</v>
      </c>
      <c r="GA14" s="7"/>
      <c r="GB14" s="2"/>
      <c r="GC14" s="15"/>
      <c r="GD14" s="7"/>
      <c r="GE14" s="16"/>
      <c r="GF14" s="17">
        <f t="shared" si="26"/>
        <v>6306.7</v>
      </c>
      <c r="GH14" s="111"/>
      <c r="GI14" s="24"/>
      <c r="GJ14" s="23"/>
      <c r="GK14" s="111"/>
      <c r="GL14" s="27"/>
      <c r="GM14" s="42">
        <f t="shared" si="27"/>
        <v>10217.799999999999</v>
      </c>
      <c r="GO14" s="111"/>
      <c r="GP14" s="24"/>
      <c r="GQ14" s="23"/>
      <c r="GR14" s="111"/>
      <c r="GS14" s="27"/>
      <c r="GT14" s="42">
        <f t="shared" si="28"/>
        <v>0</v>
      </c>
      <c r="GV14" s="2"/>
      <c r="GW14" s="2"/>
      <c r="GX14" s="15"/>
      <c r="GY14" s="7"/>
      <c r="GZ14" s="16"/>
      <c r="HA14" s="17">
        <f t="shared" si="29"/>
        <v>0</v>
      </c>
      <c r="HC14" s="24"/>
      <c r="HD14" s="24"/>
      <c r="HE14" s="23"/>
      <c r="HF14" s="111"/>
      <c r="HG14" s="27"/>
      <c r="HH14" s="42">
        <f t="shared" si="30"/>
        <v>0</v>
      </c>
      <c r="HJ14" s="2"/>
      <c r="HK14" s="2"/>
      <c r="HL14" s="15"/>
      <c r="HM14" s="7"/>
      <c r="HN14" s="16"/>
      <c r="HO14" s="17">
        <f t="shared" si="31"/>
        <v>0</v>
      </c>
      <c r="HQ14" s="7"/>
      <c r="HR14" s="2"/>
      <c r="HS14" s="15"/>
      <c r="HT14" s="7"/>
      <c r="HU14" s="16"/>
      <c r="HV14" s="17">
        <f t="shared" si="32"/>
        <v>2543</v>
      </c>
      <c r="HX14" s="7"/>
      <c r="HY14" s="2"/>
      <c r="HZ14" s="15"/>
      <c r="IA14" s="7"/>
      <c r="IB14" s="16"/>
      <c r="IC14" s="17">
        <f t="shared" si="33"/>
        <v>7098.5</v>
      </c>
      <c r="IE14" s="7"/>
      <c r="IF14" s="2"/>
      <c r="IG14" s="15"/>
      <c r="IH14" s="7"/>
      <c r="II14" s="16"/>
      <c r="IJ14" s="17">
        <f t="shared" si="34"/>
        <v>1470</v>
      </c>
      <c r="IL14" s="2"/>
      <c r="IM14" s="2"/>
      <c r="IN14" s="15"/>
      <c r="IO14" s="7"/>
      <c r="IP14" s="16"/>
      <c r="IQ14" s="17">
        <f t="shared" si="35"/>
        <v>5020</v>
      </c>
      <c r="IS14" s="7"/>
      <c r="IT14" s="2"/>
      <c r="IU14" s="15"/>
      <c r="IV14" s="7"/>
      <c r="IW14" s="16"/>
      <c r="IX14" s="17">
        <f t="shared" si="36"/>
        <v>0</v>
      </c>
      <c r="IZ14" s="111"/>
      <c r="JA14" s="24"/>
      <c r="JB14" s="23"/>
      <c r="JC14" s="111"/>
      <c r="JD14" s="27"/>
      <c r="JE14" s="42">
        <f t="shared" si="37"/>
        <v>0</v>
      </c>
      <c r="JG14" s="111"/>
      <c r="JH14" s="24"/>
      <c r="JI14" s="23"/>
      <c r="JJ14" s="111"/>
      <c r="JK14" s="27"/>
      <c r="JL14" s="42">
        <f t="shared" si="38"/>
        <v>855.5</v>
      </c>
      <c r="JN14" s="111"/>
      <c r="JO14" s="645"/>
      <c r="JP14" s="23"/>
      <c r="JQ14" s="111"/>
      <c r="JR14" s="27"/>
      <c r="JS14" s="17">
        <f t="shared" si="39"/>
        <v>0</v>
      </c>
      <c r="JU14" s="111"/>
      <c r="JV14" s="229"/>
      <c r="JW14" s="23"/>
      <c r="JX14" s="111"/>
      <c r="JY14" s="27"/>
      <c r="JZ14" s="42">
        <f t="shared" si="40"/>
        <v>0</v>
      </c>
      <c r="KB14" s="111"/>
      <c r="KC14" s="110"/>
      <c r="KD14" s="23"/>
      <c r="KE14" s="111"/>
      <c r="KF14" s="27"/>
      <c r="KG14" s="17">
        <f t="shared" si="41"/>
        <v>0</v>
      </c>
      <c r="KI14" s="111"/>
      <c r="KJ14" s="110"/>
      <c r="KK14" s="23"/>
      <c r="KL14" s="567"/>
      <c r="KM14" s="27"/>
      <c r="KN14" s="42">
        <f t="shared" si="42"/>
        <v>0</v>
      </c>
      <c r="KP14" s="111"/>
      <c r="KQ14" s="110"/>
      <c r="KR14" s="23"/>
      <c r="KS14" s="567"/>
      <c r="KT14" s="27"/>
      <c r="KU14" s="42">
        <f t="shared" si="43"/>
        <v>4446</v>
      </c>
      <c r="KW14" s="111"/>
      <c r="KX14" s="110"/>
      <c r="KY14" s="23"/>
      <c r="KZ14" s="111"/>
      <c r="LA14" s="27"/>
      <c r="LB14" s="17">
        <f t="shared" si="44"/>
        <v>17093.599999999999</v>
      </c>
      <c r="LD14" s="7"/>
      <c r="LE14" s="2"/>
      <c r="LF14" s="15"/>
      <c r="LG14" s="111"/>
      <c r="LH14" s="16"/>
      <c r="LI14" s="17">
        <f t="shared" si="45"/>
        <v>383</v>
      </c>
      <c r="LK14" s="111"/>
      <c r="LL14" s="110"/>
      <c r="LM14" s="23"/>
      <c r="LN14" s="111"/>
      <c r="LO14" s="27"/>
      <c r="LP14" s="42">
        <f t="shared" si="46"/>
        <v>0</v>
      </c>
      <c r="LR14" s="111"/>
      <c r="LS14" s="24"/>
      <c r="LT14" s="23"/>
      <c r="LU14" s="111"/>
      <c r="LV14" s="27"/>
      <c r="LW14" s="42">
        <f t="shared" si="47"/>
        <v>0</v>
      </c>
      <c r="LY14" s="7"/>
      <c r="LZ14" s="2"/>
      <c r="MA14" s="15"/>
      <c r="MB14" s="111"/>
      <c r="MC14" s="16"/>
      <c r="MD14" s="17">
        <f t="shared" si="48"/>
        <v>0</v>
      </c>
      <c r="MF14" s="111"/>
      <c r="MG14" s="24"/>
      <c r="MH14" s="23"/>
      <c r="MI14" s="111"/>
      <c r="MJ14" s="27"/>
      <c r="MK14" s="42">
        <f t="shared" si="49"/>
        <v>0</v>
      </c>
      <c r="MM14" s="111"/>
      <c r="MN14" s="24"/>
      <c r="MO14" s="23"/>
      <c r="MP14" s="111"/>
      <c r="MQ14" s="27"/>
      <c r="MR14" s="42">
        <f t="shared" si="50"/>
        <v>0</v>
      </c>
      <c r="MT14" s="111"/>
      <c r="MU14" s="24"/>
      <c r="MV14" s="23"/>
      <c r="MW14" s="111"/>
      <c r="MX14" s="27"/>
      <c r="MY14" s="42">
        <f t="shared" si="51"/>
        <v>0</v>
      </c>
      <c r="NA14" s="7"/>
      <c r="NB14" s="2"/>
      <c r="NC14" s="15"/>
      <c r="ND14" s="111"/>
      <c r="NE14" s="16"/>
      <c r="NF14" s="17">
        <f t="shared" si="52"/>
        <v>0</v>
      </c>
      <c r="NH14" s="7"/>
      <c r="NI14" s="2"/>
      <c r="NJ14" s="15"/>
      <c r="NK14" s="111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11333.5</v>
      </c>
      <c r="NV14" s="307"/>
      <c r="NW14" s="24"/>
      <c r="NX14" s="23"/>
      <c r="NY14" s="563"/>
      <c r="NZ14" s="1688"/>
      <c r="OA14" s="42">
        <f t="shared" si="55"/>
        <v>6364</v>
      </c>
      <c r="OC14" s="305"/>
      <c r="OD14" s="24"/>
      <c r="OE14" s="23"/>
      <c r="OF14" s="49"/>
      <c r="OG14" s="27"/>
      <c r="OH14" s="17">
        <f t="shared" si="56"/>
        <v>0</v>
      </c>
      <c r="OJ14" s="307"/>
      <c r="OK14" s="24"/>
      <c r="OL14" s="23"/>
      <c r="OM14" s="49"/>
      <c r="ON14" s="27"/>
      <c r="OO14" s="42">
        <f t="shared" si="57"/>
        <v>0</v>
      </c>
      <c r="OT14" s="7"/>
      <c r="OU14" s="16"/>
      <c r="OV14" s="17">
        <f t="shared" si="58"/>
        <v>22352.5</v>
      </c>
      <c r="OX14" s="7"/>
      <c r="OY14" s="2"/>
      <c r="OZ14" s="15"/>
      <c r="PA14" s="65"/>
      <c r="PB14" s="16"/>
      <c r="PC14" s="42">
        <f t="shared" si="59"/>
        <v>0</v>
      </c>
      <c r="PE14" s="7"/>
      <c r="PF14" s="2"/>
      <c r="PG14" s="15"/>
      <c r="PH14" s="65"/>
      <c r="PI14" s="16"/>
      <c r="PJ14" s="42">
        <f t="shared" si="60"/>
        <v>0</v>
      </c>
      <c r="PL14" s="7"/>
      <c r="PM14" s="2"/>
      <c r="PN14" s="15"/>
      <c r="PO14" s="65"/>
      <c r="PP14" s="16"/>
      <c r="PQ14" s="42">
        <f t="shared" si="61"/>
        <v>0</v>
      </c>
      <c r="PV14" s="7"/>
      <c r="PW14" s="16"/>
      <c r="PX14" s="17">
        <f t="shared" si="62"/>
        <v>0</v>
      </c>
      <c r="QC14" s="7"/>
      <c r="QD14" s="16"/>
      <c r="QE14" s="17">
        <f t="shared" si="63"/>
        <v>0</v>
      </c>
      <c r="QJ14" s="7"/>
      <c r="QK14" s="16"/>
      <c r="QL14" s="17">
        <f t="shared" si="64"/>
        <v>0</v>
      </c>
      <c r="QQ14" s="111"/>
      <c r="QR14" s="27"/>
      <c r="QS14" s="42">
        <f t="shared" si="65"/>
        <v>0</v>
      </c>
      <c r="QU14" s="427"/>
      <c r="QV14" s="34"/>
      <c r="QW14" s="27"/>
      <c r="QX14" s="7"/>
      <c r="QY14" s="16"/>
      <c r="QZ14" s="17">
        <f t="shared" si="66"/>
        <v>13520</v>
      </c>
      <c r="RB14" s="111"/>
      <c r="RC14" s="34"/>
      <c r="RD14" s="27"/>
      <c r="RE14" s="111"/>
      <c r="RF14" s="27"/>
      <c r="RG14" s="42">
        <f t="shared" si="67"/>
        <v>0</v>
      </c>
      <c r="RI14" s="111"/>
      <c r="RJ14" s="34"/>
      <c r="RK14" s="27"/>
      <c r="RL14" s="111"/>
      <c r="RM14" s="27"/>
      <c r="RN14" s="42">
        <f t="shared" si="68"/>
        <v>0</v>
      </c>
      <c r="RP14" s="111"/>
      <c r="RQ14" s="34"/>
      <c r="RR14" s="27"/>
      <c r="RS14" s="111"/>
      <c r="RT14" s="27"/>
      <c r="RU14" s="42">
        <f t="shared" si="69"/>
        <v>0</v>
      </c>
      <c r="RW14" s="7"/>
      <c r="RX14" s="36"/>
      <c r="RY14" s="3"/>
      <c r="RZ14" s="7"/>
      <c r="SA14" s="16"/>
      <c r="SB14" s="17">
        <f t="shared" si="70"/>
        <v>1433.5</v>
      </c>
      <c r="SD14" s="7"/>
      <c r="SE14" s="34"/>
      <c r="SF14" s="27"/>
      <c r="SG14" s="7"/>
      <c r="SH14" s="16"/>
      <c r="SI14" s="101">
        <f t="shared" si="71"/>
        <v>0</v>
      </c>
      <c r="SK14" s="7"/>
      <c r="SL14" s="34"/>
      <c r="SM14" s="27"/>
      <c r="SN14" s="7"/>
      <c r="SO14" s="16"/>
      <c r="SP14" s="101">
        <f t="shared" si="72"/>
        <v>0</v>
      </c>
      <c r="SR14" s="111"/>
      <c r="SS14" s="34"/>
      <c r="ST14" s="27"/>
      <c r="SU14" s="111"/>
      <c r="SV14" s="27"/>
      <c r="SW14" s="101">
        <f t="shared" si="73"/>
        <v>0</v>
      </c>
      <c r="SY14" s="427"/>
      <c r="SZ14" s="138"/>
      <c r="TA14" s="27"/>
      <c r="TB14" s="627"/>
      <c r="TC14" s="572"/>
      <c r="TD14" s="101">
        <f t="shared" si="74"/>
        <v>10277</v>
      </c>
      <c r="TF14" s="7"/>
      <c r="TG14" s="34"/>
      <c r="TH14" s="27"/>
      <c r="TI14" s="7"/>
      <c r="TJ14" s="16"/>
      <c r="TK14" s="101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2"/>
      <c r="TU14" s="113"/>
      <c r="TV14" s="15"/>
      <c r="TW14" s="65"/>
      <c r="TX14" s="77"/>
      <c r="TY14" s="17">
        <f t="shared" si="77"/>
        <v>1124.5</v>
      </c>
      <c r="UA14" s="2"/>
      <c r="UB14" s="113"/>
      <c r="UC14" s="15"/>
      <c r="UD14" s="65"/>
      <c r="UE14" s="77"/>
      <c r="UF14" s="17">
        <f t="shared" si="78"/>
        <v>0</v>
      </c>
      <c r="UH14" s="307"/>
      <c r="UI14" s="110"/>
      <c r="UJ14" s="23"/>
      <c r="UK14" s="567"/>
      <c r="UL14" s="1688"/>
      <c r="UM14" s="42">
        <f t="shared" si="79"/>
        <v>4075.5</v>
      </c>
      <c r="UO14" s="7"/>
      <c r="UP14" s="2"/>
      <c r="UQ14" s="15"/>
      <c r="UR14" s="7"/>
      <c r="US14" s="16"/>
      <c r="UT14" s="17">
        <f t="shared" si="80"/>
        <v>200</v>
      </c>
      <c r="UV14" s="2"/>
      <c r="UW14" s="2"/>
      <c r="UX14" s="15"/>
      <c r="UY14" s="7"/>
      <c r="UZ14" s="16"/>
      <c r="VA14" s="17">
        <f t="shared" si="81"/>
        <v>1278</v>
      </c>
      <c r="VC14" s="24"/>
      <c r="VD14" s="24"/>
      <c r="VE14" s="23"/>
      <c r="VF14" s="111"/>
      <c r="VG14" s="27"/>
      <c r="VH14" s="42">
        <f t="shared" si="82"/>
        <v>0</v>
      </c>
      <c r="VJ14" s="24"/>
      <c r="VK14" s="2"/>
      <c r="VL14" s="15"/>
      <c r="VM14" s="7"/>
      <c r="VN14" s="16"/>
      <c r="VO14" s="17">
        <f t="shared" si="83"/>
        <v>0</v>
      </c>
      <c r="VQ14" s="111"/>
      <c r="VR14" s="24"/>
      <c r="VS14" s="23"/>
      <c r="VT14" s="111"/>
      <c r="VU14" s="27"/>
      <c r="VV14" s="42">
        <f t="shared" si="84"/>
        <v>0</v>
      </c>
      <c r="VX14" s="2"/>
      <c r="VY14" s="2"/>
      <c r="VZ14" s="15"/>
      <c r="WA14" s="7"/>
      <c r="WB14" s="16"/>
      <c r="WC14" s="17"/>
      <c r="WE14" s="305"/>
      <c r="WF14" s="2"/>
      <c r="WG14" s="15"/>
      <c r="WH14" s="305"/>
      <c r="WI14" s="16"/>
      <c r="WJ14" s="17">
        <f t="shared" si="86"/>
        <v>112.5</v>
      </c>
      <c r="WL14" s="307"/>
      <c r="WM14" s="24"/>
      <c r="WN14" s="23"/>
      <c r="WO14" s="307"/>
      <c r="WP14" s="27"/>
      <c r="WQ14" s="42">
        <f t="shared" si="87"/>
        <v>7657</v>
      </c>
      <c r="WS14" s="307"/>
      <c r="WT14" s="24"/>
      <c r="WU14" s="23"/>
      <c r="WV14" s="307"/>
      <c r="WW14" s="27"/>
      <c r="WX14" s="42">
        <f t="shared" si="88"/>
        <v>0</v>
      </c>
      <c r="WZ14" s="307"/>
      <c r="XA14" s="24"/>
      <c r="XB14" s="23"/>
      <c r="XC14" s="307"/>
      <c r="XD14" s="27"/>
      <c r="XE14" s="42">
        <f t="shared" si="89"/>
        <v>0</v>
      </c>
      <c r="XG14" s="307"/>
      <c r="XH14" s="24"/>
      <c r="XI14" s="23"/>
      <c r="XJ14" s="307"/>
      <c r="XK14" s="27"/>
      <c r="XL14" s="42">
        <f t="shared" si="90"/>
        <v>0</v>
      </c>
      <c r="XN14" s="425"/>
      <c r="XO14" s="40"/>
      <c r="XP14" s="16"/>
      <c r="XQ14" s="65"/>
      <c r="XR14" s="16"/>
      <c r="XS14" s="17">
        <f t="shared" si="91"/>
        <v>0</v>
      </c>
      <c r="XU14" s="49"/>
      <c r="XV14" s="671"/>
      <c r="XW14" s="139"/>
      <c r="XX14" s="563"/>
      <c r="XY14" s="569"/>
      <c r="XZ14" s="42">
        <f t="shared" si="92"/>
        <v>0</v>
      </c>
      <c r="YB14" s="7"/>
      <c r="YC14" s="40"/>
      <c r="YD14" s="16"/>
      <c r="YE14" s="65"/>
      <c r="YF14" s="77"/>
      <c r="YG14" s="17">
        <f t="shared" si="93"/>
        <v>21712</v>
      </c>
      <c r="YI14" s="7"/>
      <c r="YJ14" s="229"/>
      <c r="YK14" s="23"/>
      <c r="YL14" s="111"/>
      <c r="YM14" s="27"/>
      <c r="YN14" s="17">
        <f t="shared" si="94"/>
        <v>0</v>
      </c>
      <c r="YP14" s="7"/>
      <c r="YQ14" s="1460"/>
      <c r="YR14" s="27"/>
      <c r="YS14" s="7"/>
      <c r="YT14" s="27"/>
      <c r="YU14" s="17">
        <f t="shared" si="95"/>
        <v>0</v>
      </c>
      <c r="YW14" s="111"/>
      <c r="YX14" s="1460"/>
      <c r="YY14" s="27"/>
      <c r="YZ14" s="111"/>
      <c r="ZA14" s="27"/>
      <c r="ZB14" s="42">
        <f t="shared" si="96"/>
        <v>0</v>
      </c>
      <c r="ZD14" s="420"/>
      <c r="ZE14" s="1460"/>
      <c r="ZF14" s="27"/>
      <c r="ZG14" s="111"/>
      <c r="ZH14" s="27"/>
      <c r="ZI14" s="42">
        <f t="shared" si="97"/>
        <v>0</v>
      </c>
      <c r="ZK14" s="111"/>
      <c r="ZL14" s="1460"/>
      <c r="ZM14" s="27"/>
      <c r="ZN14" s="111"/>
      <c r="ZO14" s="27"/>
      <c r="ZP14" s="17">
        <f t="shared" si="98"/>
        <v>0</v>
      </c>
      <c r="ZR14" s="111"/>
      <c r="ZS14" s="1460"/>
      <c r="ZT14" s="27"/>
      <c r="ZU14" s="111"/>
      <c r="ZV14" s="27"/>
      <c r="ZW14" s="42">
        <f t="shared" si="99"/>
        <v>3633</v>
      </c>
      <c r="ZY14" s="111"/>
      <c r="ZZ14" s="1460"/>
      <c r="AAA14" s="27"/>
      <c r="AAB14" s="111"/>
      <c r="AAC14" s="27"/>
      <c r="AAD14" s="17">
        <f t="shared" si="100"/>
        <v>0</v>
      </c>
      <c r="AAF14" s="111"/>
      <c r="AAG14" s="1460"/>
      <c r="AAH14" s="27"/>
      <c r="AAI14" s="111"/>
      <c r="AAJ14" s="27"/>
      <c r="AAK14" s="42">
        <f t="shared" si="101"/>
        <v>0</v>
      </c>
      <c r="AAM14" s="111"/>
      <c r="AAN14" s="1460"/>
      <c r="AAO14" s="27"/>
      <c r="AAP14" s="111"/>
      <c r="AAQ14" s="27"/>
      <c r="AAR14" s="42">
        <f t="shared" si="102"/>
        <v>15899</v>
      </c>
      <c r="AAT14" s="111"/>
      <c r="AAU14" s="1460"/>
      <c r="AAV14" s="27"/>
      <c r="AAW14" s="111"/>
      <c r="AAX14" s="27"/>
      <c r="AAY14" s="42">
        <f t="shared" si="103"/>
        <v>0</v>
      </c>
      <c r="ABA14" s="7"/>
      <c r="ABB14" s="113"/>
      <c r="ABC14" s="15"/>
      <c r="ABD14" s="7"/>
      <c r="ABE14" s="16"/>
      <c r="ABF14" s="17">
        <f t="shared" si="104"/>
        <v>0</v>
      </c>
      <c r="ABH14" s="111"/>
      <c r="ABI14" s="220"/>
      <c r="ABJ14" s="23"/>
      <c r="ABK14" s="111"/>
      <c r="ABL14" s="27"/>
      <c r="ABM14" s="42">
        <f t="shared" si="105"/>
        <v>0</v>
      </c>
      <c r="ABQ14" s="661"/>
      <c r="ABR14" s="662"/>
      <c r="ABS14" s="661"/>
      <c r="ABT14" s="42">
        <f t="shared" si="106"/>
        <v>22956.84</v>
      </c>
      <c r="ABV14" s="7"/>
      <c r="ABW14" s="2"/>
      <c r="ABX14" s="15"/>
      <c r="ABY14" s="7"/>
      <c r="ABZ14" s="16"/>
      <c r="ACA14" s="17">
        <f t="shared" si="107"/>
        <v>3092.5</v>
      </c>
      <c r="ACC14" s="427"/>
      <c r="ACD14" s="113"/>
      <c r="ACE14" s="15"/>
      <c r="ACF14" s="7"/>
      <c r="ACG14" s="16"/>
      <c r="ACH14" s="17">
        <f t="shared" si="108"/>
        <v>0</v>
      </c>
      <c r="ACJ14" s="425"/>
      <c r="ACK14" s="220"/>
      <c r="ACL14" s="23"/>
      <c r="ACM14" s="111"/>
      <c r="ACN14" s="27"/>
      <c r="ACO14" s="42">
        <f t="shared" si="109"/>
        <v>0</v>
      </c>
      <c r="ACQ14" s="425"/>
      <c r="ACR14" s="220"/>
      <c r="ACS14" s="23"/>
      <c r="ACT14" s="111"/>
      <c r="ACU14" s="27"/>
      <c r="ACV14" s="42">
        <f t="shared" si="110"/>
        <v>0</v>
      </c>
      <c r="ACX14" s="305"/>
      <c r="ACY14" s="114"/>
      <c r="ACZ14" s="22"/>
      <c r="ADA14" s="7"/>
      <c r="ADB14" s="16"/>
      <c r="ADC14" s="17">
        <f t="shared" si="111"/>
        <v>0</v>
      </c>
      <c r="ADE14" s="307"/>
      <c r="ADF14" s="110"/>
      <c r="ADG14" s="104"/>
      <c r="ADH14" s="111"/>
      <c r="ADI14" s="27"/>
      <c r="ADJ14" s="42">
        <f t="shared" si="112"/>
        <v>1928</v>
      </c>
      <c r="ADL14" s="7"/>
      <c r="ADM14" s="2"/>
      <c r="ADN14" s="15"/>
      <c r="ADO14" s="7"/>
      <c r="ADP14" s="16"/>
      <c r="ADQ14" s="17">
        <f t="shared" si="113"/>
        <v>0</v>
      </c>
      <c r="ADS14" s="111"/>
      <c r="ADT14" s="24"/>
      <c r="ADU14" s="23"/>
      <c r="ADV14" s="111"/>
      <c r="ADW14" s="27"/>
      <c r="ADX14" s="42">
        <f t="shared" si="114"/>
        <v>0</v>
      </c>
      <c r="ADZ14" s="7"/>
      <c r="AEA14" s="2"/>
      <c r="AEB14" s="15"/>
      <c r="AEC14" s="7"/>
      <c r="AED14" s="16"/>
      <c r="AEE14" s="17">
        <f t="shared" si="115"/>
        <v>0</v>
      </c>
      <c r="AEG14" s="111"/>
      <c r="AEH14" s="24"/>
      <c r="AEI14" s="23"/>
      <c r="AEJ14" s="111"/>
      <c r="AEK14" s="27"/>
      <c r="AEL14" s="42">
        <f t="shared" si="116"/>
        <v>0</v>
      </c>
      <c r="AEN14" s="7"/>
      <c r="AEO14" s="2"/>
      <c r="AEP14" s="15"/>
      <c r="AEQ14" s="7"/>
      <c r="AER14" s="16"/>
      <c r="AES14" s="17">
        <f t="shared" si="117"/>
        <v>0</v>
      </c>
      <c r="AEU14" s="2"/>
      <c r="AEV14" s="2"/>
      <c r="AEW14" s="15"/>
      <c r="AEX14" s="7"/>
      <c r="AEY14" s="16"/>
      <c r="AEZ14" s="17">
        <f t="shared" si="118"/>
        <v>0</v>
      </c>
      <c r="AFB14" s="24"/>
      <c r="AFC14" s="24"/>
      <c r="AFD14" s="23"/>
      <c r="AFE14" s="111"/>
      <c r="AFF14" s="27"/>
      <c r="AFG14" s="42">
        <f t="shared" si="119"/>
        <v>0</v>
      </c>
      <c r="AFI14" s="24"/>
      <c r="AFJ14" s="24"/>
      <c r="AFK14" s="23"/>
      <c r="AFL14" s="111"/>
      <c r="AFM14" s="27"/>
      <c r="AFN14" s="42">
        <f t="shared" si="120"/>
        <v>0</v>
      </c>
      <c r="AFP14" s="24"/>
      <c r="AFQ14" s="24"/>
      <c r="AFR14" s="23"/>
      <c r="AFS14" s="111"/>
      <c r="AFT14" s="27"/>
      <c r="AFU14" s="42">
        <f t="shared" si="121"/>
        <v>0</v>
      </c>
      <c r="AFW14" s="2"/>
      <c r="AFX14" s="2"/>
      <c r="AFY14" s="15"/>
      <c r="AFZ14" s="7"/>
      <c r="AGA14" s="16"/>
      <c r="AGB14" s="17">
        <f t="shared" si="122"/>
        <v>0</v>
      </c>
      <c r="AGD14" s="7"/>
      <c r="AGE14" s="2"/>
      <c r="AGF14" s="15"/>
      <c r="AGG14" s="7"/>
      <c r="AGH14" s="16"/>
      <c r="AGI14" s="17">
        <f t="shared" si="123"/>
        <v>2252</v>
      </c>
      <c r="AGK14" s="305"/>
      <c r="AGL14" s="259"/>
      <c r="AGM14" s="27"/>
      <c r="AGN14" s="494"/>
      <c r="AGO14" s="52"/>
      <c r="AGP14" s="42">
        <f t="shared" si="124"/>
        <v>0</v>
      </c>
      <c r="AGR14" s="307"/>
      <c r="AGS14" s="259"/>
      <c r="AGT14" s="27"/>
      <c r="AGU14" s="494"/>
      <c r="AGV14" s="52"/>
      <c r="AGW14" s="42">
        <f t="shared" si="125"/>
        <v>0</v>
      </c>
      <c r="AGY14" s="307"/>
      <c r="AGZ14" s="259"/>
      <c r="AHA14" s="27"/>
      <c r="AHB14" s="494"/>
      <c r="AHC14" s="52"/>
      <c r="AHD14" s="42">
        <f t="shared" si="126"/>
        <v>0</v>
      </c>
      <c r="AHF14" s="111"/>
      <c r="AHG14" s="259"/>
      <c r="AHH14" s="27"/>
      <c r="AHI14" s="111"/>
      <c r="AHJ14" s="27"/>
      <c r="AHK14" s="17">
        <f t="shared" si="127"/>
        <v>960</v>
      </c>
      <c r="AHM14" s="111"/>
      <c r="AHN14" s="259"/>
      <c r="AHO14" s="27"/>
      <c r="AHP14" s="111"/>
      <c r="AHQ14" s="27"/>
      <c r="AHR14" s="17">
        <f t="shared" si="128"/>
        <v>0</v>
      </c>
      <c r="AHT14" s="425"/>
      <c r="AHU14" s="24"/>
      <c r="AHV14" s="23"/>
      <c r="AHW14" s="307"/>
      <c r="AHX14" s="27"/>
      <c r="AHY14" s="17">
        <f t="shared" si="129"/>
        <v>96358.5</v>
      </c>
      <c r="AIA14" s="2"/>
      <c r="AIB14" s="2"/>
      <c r="AIC14" s="15"/>
      <c r="AID14" s="7"/>
      <c r="AIE14" s="16"/>
      <c r="AIF14" s="17">
        <f t="shared" si="130"/>
        <v>0</v>
      </c>
      <c r="AIH14" s="7">
        <v>41685</v>
      </c>
      <c r="AII14" s="40" t="s">
        <v>2198</v>
      </c>
      <c r="AIJ14" s="16">
        <v>102</v>
      </c>
      <c r="AIK14" s="7"/>
      <c r="AIL14" s="16"/>
      <c r="AIM14" s="17">
        <f t="shared" si="131"/>
        <v>892.5</v>
      </c>
      <c r="AIO14" s="111"/>
      <c r="AIP14" s="69"/>
      <c r="AIQ14" s="27"/>
      <c r="AIR14" s="49"/>
      <c r="AIS14" s="27"/>
      <c r="AIT14" s="17">
        <f t="shared" si="132"/>
        <v>0</v>
      </c>
      <c r="AIV14" s="111"/>
      <c r="AIW14" s="69"/>
      <c r="AIX14" s="27"/>
      <c r="AIY14" s="49"/>
      <c r="AIZ14" s="27"/>
      <c r="AJA14" s="42">
        <f t="shared" si="133"/>
        <v>0</v>
      </c>
      <c r="AJC14" s="111"/>
      <c r="AJD14" s="24"/>
      <c r="AJE14" s="23"/>
      <c r="AJF14" s="50"/>
      <c r="AJG14" s="52"/>
      <c r="AJH14" s="17">
        <f t="shared" si="134"/>
        <v>0</v>
      </c>
      <c r="AJJ14" s="111"/>
      <c r="AJK14" s="24"/>
      <c r="AJL14" s="23"/>
      <c r="AJM14" s="50"/>
      <c r="AJN14" s="52"/>
      <c r="AJO14" s="17">
        <f t="shared" si="135"/>
        <v>0</v>
      </c>
      <c r="AJQ14" s="426"/>
      <c r="AJR14" s="24"/>
      <c r="AJS14" s="23"/>
      <c r="AJT14" s="49"/>
      <c r="AJU14" s="52"/>
      <c r="AJV14" s="17">
        <f t="shared" si="136"/>
        <v>7013</v>
      </c>
      <c r="AJX14" s="111"/>
      <c r="AJY14" s="24"/>
      <c r="AJZ14" s="23"/>
      <c r="AKA14" s="111"/>
      <c r="AKB14" s="27"/>
      <c r="AKC14" s="17">
        <f t="shared" si="137"/>
        <v>0</v>
      </c>
      <c r="AKE14" s="111"/>
      <c r="AKF14" s="24"/>
      <c r="AKG14" s="23"/>
      <c r="AKH14" s="111"/>
      <c r="AKI14" s="27"/>
      <c r="AKJ14" s="17">
        <f t="shared" si="138"/>
        <v>0</v>
      </c>
      <c r="AKL14" s="321"/>
      <c r="AKM14" s="69"/>
      <c r="AKN14" s="27"/>
      <c r="AKO14" s="307"/>
      <c r="AKP14" s="27"/>
      <c r="AKQ14" s="17">
        <f t="shared" si="139"/>
        <v>17381</v>
      </c>
      <c r="AKS14" s="321"/>
      <c r="AKT14" s="69"/>
      <c r="AKU14" s="27"/>
      <c r="AKV14" s="307"/>
      <c r="AKW14" s="27"/>
      <c r="AKX14" s="42">
        <f t="shared" si="140"/>
        <v>0</v>
      </c>
      <c r="AKZ14" s="111"/>
      <c r="ALA14" s="24"/>
      <c r="ALB14" s="23"/>
      <c r="ALC14" s="111"/>
      <c r="ALD14" s="27"/>
      <c r="ALE14" s="17">
        <f t="shared" si="141"/>
        <v>0</v>
      </c>
      <c r="ALG14" s="111"/>
      <c r="ALH14" s="24"/>
      <c r="ALI14" s="23"/>
      <c r="ALJ14" s="111"/>
      <c r="ALK14" s="27"/>
      <c r="ALL14" s="42">
        <f t="shared" si="142"/>
        <v>0</v>
      </c>
      <c r="ALN14" s="111"/>
      <c r="ALP14" s="1694"/>
      <c r="ALQ14" s="567"/>
      <c r="ALR14" s="1688"/>
      <c r="ALS14" s="42">
        <f t="shared" si="143"/>
        <v>2166.5</v>
      </c>
      <c r="ALU14" s="2"/>
      <c r="ALV14" s="2"/>
      <c r="ALW14" s="15"/>
      <c r="ALX14" s="7"/>
      <c r="ALY14" s="16"/>
      <c r="ALZ14" s="17">
        <f t="shared" si="144"/>
        <v>0</v>
      </c>
      <c r="AMB14" s="2"/>
      <c r="AMC14" s="2"/>
      <c r="AMD14" s="15"/>
      <c r="AME14" s="7"/>
      <c r="AMF14" s="16"/>
      <c r="AMG14" s="17">
        <f t="shared" si="145"/>
        <v>0</v>
      </c>
      <c r="AMI14" s="2"/>
      <c r="AMJ14" s="2"/>
      <c r="AMK14" s="15"/>
      <c r="AML14" s="7"/>
      <c r="AMM14" s="16"/>
      <c r="AMN14" s="17">
        <f t="shared" si="146"/>
        <v>0</v>
      </c>
      <c r="AMP14" s="24"/>
      <c r="AMQ14" s="24"/>
      <c r="AMR14" s="23"/>
      <c r="AMS14" s="111"/>
      <c r="AMT14" s="27"/>
      <c r="AMU14" s="42">
        <f t="shared" si="147"/>
        <v>0</v>
      </c>
      <c r="AMW14" s="24"/>
      <c r="AMX14" s="24"/>
      <c r="AMY14" s="23"/>
      <c r="AMZ14" s="111"/>
      <c r="ANA14" s="27"/>
      <c r="ANB14" s="42">
        <f t="shared" si="148"/>
        <v>596</v>
      </c>
      <c r="AND14" s="7">
        <v>39706</v>
      </c>
      <c r="ANE14" s="2" t="s">
        <v>923</v>
      </c>
      <c r="ANF14" s="15">
        <v>16835</v>
      </c>
      <c r="ANG14" s="7"/>
      <c r="ANH14" s="16"/>
      <c r="ANI14" s="17">
        <f t="shared" si="149"/>
        <v>55256</v>
      </c>
      <c r="ANK14" s="7"/>
      <c r="ANL14" s="114"/>
      <c r="ANM14" s="23"/>
      <c r="ANN14" s="7"/>
      <c r="ANO14" s="16"/>
      <c r="ANP14" s="17">
        <f t="shared" si="150"/>
        <v>0</v>
      </c>
      <c r="ANR14" s="7"/>
      <c r="ANS14" s="34"/>
      <c r="ANT14" s="52"/>
      <c r="ANU14" s="7"/>
      <c r="ANV14" s="139"/>
      <c r="ANW14" s="17">
        <f t="shared" si="151"/>
        <v>0</v>
      </c>
      <c r="ANY14" s="111"/>
      <c r="ANZ14" s="34"/>
      <c r="AOA14" s="52"/>
      <c r="AOB14" s="111"/>
      <c r="AOC14" s="139"/>
      <c r="AOD14" s="42">
        <f t="shared" si="152"/>
        <v>0</v>
      </c>
      <c r="AOF14" s="7">
        <v>41631</v>
      </c>
      <c r="AOG14" s="113" t="s">
        <v>2131</v>
      </c>
      <c r="AOH14" s="15">
        <v>134.4</v>
      </c>
      <c r="AOI14" s="7">
        <v>41706</v>
      </c>
      <c r="AOJ14" s="16">
        <v>134.4</v>
      </c>
      <c r="AOK14" s="17">
        <f t="shared" si="153"/>
        <v>3869</v>
      </c>
      <c r="AOM14" s="7"/>
      <c r="AON14" s="113"/>
      <c r="AOO14" s="15"/>
      <c r="AOP14" s="7"/>
      <c r="AOQ14" s="16"/>
      <c r="AOR14" s="17">
        <f t="shared" si="154"/>
        <v>4537.5</v>
      </c>
      <c r="AOT14" s="50"/>
      <c r="AOU14" s="110"/>
      <c r="AOV14" s="82"/>
      <c r="AOW14" s="50"/>
      <c r="AOX14" s="52"/>
      <c r="AOY14" s="42">
        <f t="shared" si="155"/>
        <v>0</v>
      </c>
      <c r="APA14" s="50"/>
      <c r="APB14" s="110"/>
      <c r="APC14" s="82"/>
      <c r="APD14" s="50"/>
      <c r="APE14" s="52"/>
      <c r="APF14" s="42">
        <f t="shared" si="156"/>
        <v>0</v>
      </c>
      <c r="APH14" s="50"/>
      <c r="API14" s="110"/>
      <c r="APJ14" s="82"/>
      <c r="APK14" s="50"/>
      <c r="APL14" s="52"/>
      <c r="APM14" s="42">
        <f t="shared" si="157"/>
        <v>0</v>
      </c>
      <c r="APO14" s="7"/>
      <c r="APP14" s="2"/>
      <c r="APQ14" s="15"/>
      <c r="APR14" s="7"/>
      <c r="APS14" s="16"/>
      <c r="APT14" s="17">
        <f t="shared" si="158"/>
        <v>0</v>
      </c>
      <c r="APV14" s="427"/>
      <c r="APW14" s="2"/>
      <c r="APX14" s="15"/>
      <c r="APY14" s="427"/>
      <c r="APZ14" s="15"/>
      <c r="AQA14" s="17">
        <f t="shared" si="159"/>
        <v>5325.5</v>
      </c>
      <c r="AQC14" s="427"/>
      <c r="AQE14" s="15"/>
      <c r="AQF14" s="305"/>
      <c r="AQG14" s="16"/>
      <c r="AQH14" s="17">
        <f t="shared" si="160"/>
        <v>0</v>
      </c>
      <c r="AQJ14" s="305"/>
      <c r="AQK14" s="2"/>
      <c r="AQL14" s="15"/>
      <c r="AQM14" s="639"/>
      <c r="AQN14" s="16"/>
      <c r="AQO14" s="17">
        <f t="shared" si="161"/>
        <v>2982</v>
      </c>
      <c r="AQQ14" s="7"/>
      <c r="AQR14" s="36"/>
      <c r="AQS14" s="16"/>
      <c r="AQT14" s="33"/>
      <c r="AQU14" s="76"/>
      <c r="AQV14" s="17">
        <f t="shared" si="162"/>
        <v>0</v>
      </c>
      <c r="AQX14" s="111"/>
      <c r="AQY14" s="24"/>
      <c r="AQZ14" s="23"/>
      <c r="ARA14" s="111"/>
      <c r="ARB14" s="27"/>
      <c r="ARC14" s="42">
        <f t="shared" si="163"/>
        <v>-4260</v>
      </c>
      <c r="ARE14" s="7">
        <v>41513</v>
      </c>
      <c r="ARF14" s="114" t="s">
        <v>1794</v>
      </c>
      <c r="ARG14" s="23">
        <v>265.5</v>
      </c>
      <c r="ARH14" s="7"/>
      <c r="ARI14" s="16"/>
      <c r="ARJ14" s="17">
        <f t="shared" si="164"/>
        <v>3705.78</v>
      </c>
      <c r="ARL14" s="111"/>
      <c r="ARM14" s="24"/>
      <c r="ARN14" s="23"/>
      <c r="ARO14" s="111"/>
      <c r="ARP14" s="27"/>
      <c r="ARQ14" s="42">
        <f t="shared" si="165"/>
        <v>0</v>
      </c>
      <c r="ARS14" s="2"/>
      <c r="ART14" s="2"/>
      <c r="ARU14" s="15"/>
      <c r="ARV14" s="7"/>
      <c r="ARW14" s="16"/>
      <c r="ARX14" s="17">
        <f t="shared" si="166"/>
        <v>0</v>
      </c>
      <c r="ARZ14" s="24"/>
      <c r="ASA14" s="24"/>
      <c r="ASB14" s="23"/>
      <c r="ASC14" s="111"/>
      <c r="ASD14" s="27"/>
      <c r="ASE14" s="42">
        <f t="shared" si="167"/>
        <v>0</v>
      </c>
      <c r="ASG14" s="24"/>
      <c r="ASH14" s="24"/>
      <c r="ASI14" s="23"/>
      <c r="ASJ14" s="111"/>
      <c r="ASK14" s="27"/>
      <c r="ASL14" s="42">
        <f t="shared" si="168"/>
        <v>0</v>
      </c>
      <c r="ASN14" s="2"/>
      <c r="ASO14" s="2"/>
      <c r="ASP14" s="15"/>
      <c r="ASQ14" s="7"/>
      <c r="ASR14" s="16"/>
      <c r="ASS14" s="17">
        <f t="shared" si="169"/>
        <v>0</v>
      </c>
      <c r="ASU14" s="2"/>
      <c r="ASV14" s="2"/>
      <c r="ASW14" s="15"/>
      <c r="ASX14" s="7"/>
      <c r="ASY14" s="16"/>
      <c r="ASZ14" s="17">
        <f t="shared" si="170"/>
        <v>0</v>
      </c>
      <c r="ATB14" s="307"/>
      <c r="ATC14" s="24"/>
      <c r="ATD14" s="290"/>
      <c r="ATE14" s="321"/>
      <c r="ATF14" s="27"/>
      <c r="ATG14" s="17">
        <f t="shared" si="171"/>
        <v>0</v>
      </c>
      <c r="ATI14" s="111">
        <v>41662</v>
      </c>
      <c r="ATJ14" s="259" t="s">
        <v>2154</v>
      </c>
      <c r="ATK14" s="27">
        <v>1440</v>
      </c>
      <c r="ATL14" s="50"/>
      <c r="ATM14" s="27"/>
      <c r="ATN14" s="17">
        <f t="shared" si="172"/>
        <v>7170</v>
      </c>
      <c r="ATP14" s="7"/>
      <c r="ATQ14" s="34"/>
      <c r="ATR14" s="3"/>
      <c r="ATS14" s="608"/>
      <c r="ATT14" s="27"/>
      <c r="ATU14" s="17">
        <f t="shared" si="173"/>
        <v>35640</v>
      </c>
      <c r="ATW14" s="111"/>
      <c r="ATX14" s="34"/>
      <c r="ATY14" s="41"/>
      <c r="ATZ14" s="563"/>
      <c r="AUA14" s="27"/>
      <c r="AUB14" s="42">
        <f t="shared" si="174"/>
        <v>0</v>
      </c>
      <c r="AUD14" s="111"/>
      <c r="AUE14" s="34"/>
      <c r="AUF14" s="41"/>
      <c r="AUG14" s="563"/>
      <c r="AUH14" s="27"/>
      <c r="AUI14" s="42">
        <f t="shared" si="175"/>
        <v>0</v>
      </c>
      <c r="AUK14" s="305"/>
      <c r="AUL14" s="2"/>
      <c r="AUM14" s="15"/>
      <c r="AUN14" s="7"/>
      <c r="AUO14" s="16"/>
      <c r="AUP14" s="17">
        <f t="shared" si="176"/>
        <v>8898</v>
      </c>
      <c r="AUR14" s="2"/>
      <c r="AUS14" s="2"/>
      <c r="AUT14" s="15"/>
      <c r="AUU14" s="7"/>
      <c r="AUV14" s="16"/>
      <c r="AUW14" s="17">
        <f t="shared" si="177"/>
        <v>0</v>
      </c>
      <c r="AUY14" s="305"/>
      <c r="AUZ14" s="2"/>
      <c r="AVA14" s="15"/>
      <c r="AVB14" s="31"/>
      <c r="AVC14" s="16"/>
      <c r="AVD14" s="17">
        <f t="shared" si="178"/>
        <v>80.300000000000182</v>
      </c>
      <c r="AVF14" s="2"/>
      <c r="AVG14" s="2"/>
      <c r="AVH14" s="15"/>
      <c r="AVI14" s="7"/>
      <c r="AVJ14" s="16"/>
      <c r="AVK14" s="17">
        <f t="shared" si="179"/>
        <v>0</v>
      </c>
      <c r="AVM14" s="7"/>
      <c r="AVN14" s="2"/>
      <c r="AVO14" s="23"/>
      <c r="AVP14" s="7"/>
      <c r="AVQ14" s="16"/>
      <c r="AVR14" s="17">
        <f t="shared" si="180"/>
        <v>0</v>
      </c>
      <c r="AVT14" s="7"/>
      <c r="AVU14" s="2"/>
      <c r="AVV14" s="23"/>
      <c r="AVW14" s="7"/>
      <c r="AVX14" s="16"/>
      <c r="AVY14" s="17">
        <f t="shared" si="181"/>
        <v>0</v>
      </c>
      <c r="AWA14" s="111"/>
      <c r="AWB14" s="24"/>
      <c r="AWC14" s="23"/>
      <c r="AWD14" s="111"/>
      <c r="AWE14" s="27"/>
      <c r="AWF14" s="42">
        <f t="shared" si="182"/>
        <v>1970</v>
      </c>
      <c r="AWH14" s="111"/>
      <c r="AWI14" s="24"/>
      <c r="AWJ14" s="23"/>
      <c r="AWK14" s="111"/>
      <c r="AWL14" s="27"/>
      <c r="AWM14" s="42">
        <f t="shared" si="183"/>
        <v>0</v>
      </c>
      <c r="AWO14" s="111"/>
      <c r="AWP14" s="24"/>
      <c r="AWQ14" s="23"/>
      <c r="AWR14" s="111"/>
      <c r="AWS14" s="27"/>
      <c r="AWT14" s="42">
        <f t="shared" si="184"/>
        <v>0</v>
      </c>
      <c r="AWV14" s="7"/>
      <c r="AWW14" s="2"/>
      <c r="AWX14" s="23"/>
      <c r="AWY14" s="7"/>
      <c r="AWZ14" s="16"/>
      <c r="AXA14" s="17">
        <f t="shared" si="185"/>
        <v>0</v>
      </c>
      <c r="AXC14" s="111"/>
      <c r="AXD14" s="24"/>
      <c r="AXE14" s="23"/>
      <c r="AXF14" s="111"/>
      <c r="AXG14" s="27"/>
      <c r="AXH14" s="42">
        <f t="shared" si="186"/>
        <v>0</v>
      </c>
      <c r="AXJ14" s="111"/>
      <c r="AXK14" s="24"/>
      <c r="AXL14" s="23"/>
      <c r="AXM14" s="111"/>
      <c r="AXN14" s="27"/>
      <c r="AXO14" s="42">
        <f t="shared" si="187"/>
        <v>1556</v>
      </c>
      <c r="AXQ14" s="111"/>
      <c r="AXR14" s="24"/>
      <c r="AXS14" s="23"/>
      <c r="AXT14" s="111"/>
      <c r="AXU14" s="27"/>
      <c r="AXV14" s="42">
        <f t="shared" si="188"/>
        <v>0</v>
      </c>
      <c r="AXX14" s="2"/>
      <c r="AXY14" s="2"/>
      <c r="AXZ14" s="15"/>
      <c r="AYA14" s="7"/>
      <c r="AYB14" s="16"/>
      <c r="AYC14" s="17">
        <f t="shared" si="189"/>
        <v>10984.74</v>
      </c>
      <c r="AYE14" s="49"/>
      <c r="AYF14" s="229"/>
      <c r="AYG14" s="104"/>
      <c r="AYH14" s="563"/>
      <c r="AYI14" s="569"/>
      <c r="AYJ14" s="78">
        <f t="shared" si="190"/>
        <v>1119</v>
      </c>
      <c r="AYL14" s="31"/>
      <c r="AYM14" s="2"/>
      <c r="AYN14" s="15"/>
      <c r="AYO14" s="7"/>
      <c r="AYP14" s="16"/>
      <c r="AYQ14" s="17">
        <f t="shared" si="191"/>
        <v>1119</v>
      </c>
      <c r="AYS14" s="111"/>
      <c r="AYT14" s="34"/>
      <c r="AYU14" s="23"/>
      <c r="AYV14" s="111"/>
      <c r="AYW14" s="27"/>
      <c r="AYX14" s="17">
        <f t="shared" si="192"/>
        <v>0</v>
      </c>
      <c r="AYZ14" s="111"/>
      <c r="AZA14" s="34"/>
      <c r="AZB14" s="23"/>
      <c r="AZC14" s="111"/>
      <c r="AZD14" s="27"/>
      <c r="AZE14" s="42">
        <f t="shared" si="193"/>
        <v>2249</v>
      </c>
      <c r="AZG14" s="358"/>
      <c r="AZH14" s="34"/>
      <c r="AZI14" s="23"/>
      <c r="AZJ14" s="111"/>
      <c r="AZK14" s="27"/>
      <c r="AZL14" s="42">
        <f t="shared" si="194"/>
        <v>0</v>
      </c>
      <c r="AZN14" s="111"/>
      <c r="AZO14" s="34"/>
      <c r="AZP14" s="23"/>
      <c r="AZQ14" s="111"/>
      <c r="AZR14" s="27"/>
      <c r="AZS14" s="42">
        <f t="shared" si="195"/>
        <v>0</v>
      </c>
      <c r="AZU14" s="7">
        <v>39808</v>
      </c>
      <c r="AZV14" s="194" t="s">
        <v>924</v>
      </c>
      <c r="AZW14" s="15">
        <v>919</v>
      </c>
      <c r="AZX14" s="61">
        <v>39848</v>
      </c>
      <c r="AZY14" s="23"/>
      <c r="AZZ14" s="17">
        <f t="shared" si="196"/>
        <v>10615</v>
      </c>
      <c r="BAB14" s="7"/>
      <c r="BAC14" s="2"/>
      <c r="BAD14" s="15"/>
      <c r="BAE14" s="7"/>
      <c r="BAF14" s="16"/>
      <c r="BAG14" s="17">
        <f t="shared" si="197"/>
        <v>108</v>
      </c>
      <c r="BAI14" s="7"/>
      <c r="BAJ14" s="114"/>
      <c r="BAK14" s="15"/>
      <c r="BAL14" s="7"/>
      <c r="BAM14" s="16"/>
      <c r="BAN14" s="17">
        <f t="shared" si="198"/>
        <v>0</v>
      </c>
      <c r="BAP14" s="111"/>
      <c r="BAQ14" s="110"/>
      <c r="BAR14" s="23"/>
      <c r="BAS14" s="111"/>
      <c r="BAT14" s="27"/>
      <c r="BAU14" s="42">
        <f t="shared" si="199"/>
        <v>0</v>
      </c>
      <c r="BAW14" s="111"/>
      <c r="BAX14" s="110"/>
      <c r="BAY14" s="23"/>
      <c r="BAZ14" s="111"/>
      <c r="BBA14" s="27"/>
      <c r="BBB14" s="42">
        <f t="shared" si="200"/>
        <v>0</v>
      </c>
      <c r="BBD14" s="111"/>
      <c r="BBE14" s="110"/>
      <c r="BBF14" s="23"/>
      <c r="BBG14" s="111"/>
      <c r="BBH14" s="27"/>
      <c r="BBI14" s="42">
        <f t="shared" si="201"/>
        <v>0</v>
      </c>
      <c r="BBK14" s="7"/>
      <c r="BBL14" s="2"/>
      <c r="BBM14" s="15"/>
      <c r="BBN14" s="7"/>
      <c r="BBO14" s="16"/>
      <c r="BBP14" s="17">
        <f t="shared" si="202"/>
        <v>16540.060000000001</v>
      </c>
      <c r="BBR14" s="663"/>
      <c r="BBW14" s="17">
        <f t="shared" si="203"/>
        <v>6938</v>
      </c>
      <c r="BBY14" s="1707"/>
      <c r="BCD14" s="42">
        <f t="shared" si="204"/>
        <v>0</v>
      </c>
      <c r="BCF14" s="1707"/>
      <c r="BCI14" s="358"/>
      <c r="BCK14" s="42">
        <f t="shared" si="205"/>
        <v>0</v>
      </c>
      <c r="BCM14" s="7"/>
      <c r="BCN14" s="2"/>
      <c r="BCO14" s="15"/>
      <c r="BCP14" s="7"/>
      <c r="BCQ14" s="16"/>
      <c r="BCR14" s="17">
        <f t="shared" si="206"/>
        <v>0</v>
      </c>
      <c r="BCT14" s="420"/>
      <c r="BCW14" s="422"/>
      <c r="BCY14" s="17">
        <f t="shared" si="207"/>
        <v>0</v>
      </c>
      <c r="BDA14" s="307"/>
      <c r="BDB14" s="2"/>
      <c r="BDC14" s="23"/>
      <c r="BDD14" s="305"/>
      <c r="BDE14" s="27"/>
      <c r="BDF14" s="17">
        <f t="shared" si="208"/>
        <v>0</v>
      </c>
      <c r="BDH14" s="307"/>
      <c r="BDI14" s="24"/>
      <c r="BDJ14" s="23"/>
      <c r="BDK14" s="307"/>
      <c r="BDL14" s="27"/>
      <c r="BDM14" s="42">
        <f t="shared" si="209"/>
        <v>0</v>
      </c>
      <c r="BDO14" s="307"/>
      <c r="BDP14" s="2"/>
      <c r="BDQ14" s="23"/>
      <c r="BDR14" s="322"/>
      <c r="BDS14" s="27"/>
      <c r="BDT14" s="17">
        <f t="shared" si="210"/>
        <v>0</v>
      </c>
      <c r="BDV14" s="307">
        <v>41630</v>
      </c>
      <c r="BDW14" s="2" t="s">
        <v>2129</v>
      </c>
      <c r="BDX14" s="23">
        <v>2200</v>
      </c>
      <c r="BDY14" s="322"/>
      <c r="BDZ14" s="27"/>
      <c r="BEA14" s="17">
        <f t="shared" si="211"/>
        <v>8769.5</v>
      </c>
      <c r="BEC14" s="307"/>
      <c r="BED14" s="2"/>
      <c r="BEE14" s="23"/>
      <c r="BEF14" s="305"/>
      <c r="BEG14" s="27"/>
      <c r="BEH14" s="17">
        <f t="shared" si="212"/>
        <v>0</v>
      </c>
      <c r="BEJ14" s="307"/>
      <c r="BEK14" s="24"/>
      <c r="BEL14" s="23"/>
      <c r="BEM14" s="307"/>
      <c r="BEN14" s="27"/>
      <c r="BEO14" s="42">
        <f t="shared" si="213"/>
        <v>0</v>
      </c>
      <c r="BEQ14" s="24"/>
      <c r="BER14" s="24"/>
      <c r="BES14" s="290"/>
      <c r="BET14" s="111"/>
      <c r="BEU14" s="27"/>
      <c r="BEV14" s="42">
        <f t="shared" si="214"/>
        <v>4501</v>
      </c>
      <c r="BEX14" s="111"/>
      <c r="BEY14" s="24"/>
      <c r="BEZ14" s="290"/>
      <c r="BFA14" s="111"/>
      <c r="BFB14" s="27"/>
      <c r="BFC14" s="42">
        <f t="shared" si="215"/>
        <v>1184.5</v>
      </c>
      <c r="BFE14" s="24"/>
      <c r="BFF14" s="24"/>
      <c r="BFG14" s="290"/>
      <c r="BFH14" s="111"/>
      <c r="BFI14" s="27"/>
      <c r="BFJ14" s="42">
        <f t="shared" si="216"/>
        <v>0</v>
      </c>
      <c r="BFL14" s="24"/>
      <c r="BFM14" s="24"/>
      <c r="BFN14" s="290"/>
      <c r="BFO14" s="111"/>
      <c r="BFP14" s="27"/>
      <c r="BFQ14" s="42">
        <f t="shared" si="217"/>
        <v>0</v>
      </c>
      <c r="BFS14" s="24"/>
      <c r="BFT14" s="24"/>
      <c r="BFU14" s="290"/>
      <c r="BFV14" s="111"/>
      <c r="BFW14" s="27"/>
      <c r="BFX14" s="42">
        <f t="shared" si="218"/>
        <v>3985.5</v>
      </c>
      <c r="BFZ14" s="24"/>
      <c r="BGA14" s="24"/>
      <c r="BGB14" s="290"/>
      <c r="BGC14" s="567"/>
      <c r="BGD14" s="27"/>
      <c r="BGE14" s="42">
        <f t="shared" si="219"/>
        <v>0</v>
      </c>
      <c r="BGG14" s="2"/>
      <c r="BGH14" s="2"/>
      <c r="BGI14" s="15"/>
      <c r="BGJ14" s="7"/>
      <c r="BGK14" s="16"/>
      <c r="BGL14" s="17">
        <f t="shared" si="220"/>
        <v>0</v>
      </c>
      <c r="BGN14" s="2"/>
      <c r="BGO14" s="2"/>
      <c r="BGP14" s="15"/>
      <c r="BGQ14" s="627"/>
      <c r="BGR14" s="16"/>
      <c r="BGS14" s="17">
        <f t="shared" si="221"/>
        <v>7051.5</v>
      </c>
      <c r="BGU14" s="24"/>
      <c r="BGV14" s="24"/>
      <c r="BGW14" s="290"/>
      <c r="BGX14" s="111"/>
      <c r="BGY14" s="27"/>
      <c r="BGZ14" s="42">
        <f t="shared" si="222"/>
        <v>0</v>
      </c>
      <c r="BHB14" s="24"/>
      <c r="BHC14" s="24"/>
      <c r="BHD14" s="290"/>
      <c r="BHE14" s="111"/>
      <c r="BHF14" s="27"/>
      <c r="BHG14" s="42">
        <f t="shared" si="223"/>
        <v>0</v>
      </c>
    </row>
    <row r="15" spans="1:1568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1"/>
      <c r="L15" s="27"/>
      <c r="M15" s="42">
        <f t="shared" si="1"/>
        <v>3530</v>
      </c>
      <c r="O15" s="24"/>
      <c r="P15" s="24"/>
      <c r="Q15" s="23"/>
      <c r="R15" s="111"/>
      <c r="S15" s="27"/>
      <c r="T15" s="42">
        <f t="shared" si="2"/>
        <v>0</v>
      </c>
      <c r="V15" s="24"/>
      <c r="W15" s="24"/>
      <c r="X15" s="23"/>
      <c r="Y15" s="111"/>
      <c r="Z15" s="27"/>
      <c r="AA15" s="42">
        <f t="shared" si="3"/>
        <v>0</v>
      </c>
      <c r="AC15" s="111"/>
      <c r="AD15" s="24"/>
      <c r="AE15" s="23"/>
      <c r="AF15" s="50"/>
      <c r="AG15" s="52"/>
      <c r="AH15" s="42">
        <f t="shared" si="4"/>
        <v>0</v>
      </c>
      <c r="AJ15" s="111"/>
      <c r="AK15" s="24"/>
      <c r="AL15" s="23"/>
      <c r="AM15" s="50"/>
      <c r="AN15" s="52"/>
      <c r="AO15" s="42">
        <f t="shared" si="5"/>
        <v>0</v>
      </c>
      <c r="AQ15" s="111"/>
      <c r="AR15" s="24"/>
      <c r="AS15" s="23"/>
      <c r="AT15" s="50"/>
      <c r="AU15" s="52"/>
      <c r="AV15" s="42">
        <f t="shared" si="6"/>
        <v>6543.5</v>
      </c>
      <c r="AY15" s="2"/>
      <c r="AZ15" s="15"/>
      <c r="BA15" s="7"/>
      <c r="BB15" s="16"/>
      <c r="BC15" s="17">
        <f t="shared" si="7"/>
        <v>376</v>
      </c>
      <c r="BE15" s="7"/>
      <c r="BF15" s="2"/>
      <c r="BG15" s="15"/>
      <c r="BH15" s="7"/>
      <c r="BI15" s="16"/>
      <c r="BJ15" s="17">
        <f t="shared" si="8"/>
        <v>1341.7</v>
      </c>
      <c r="BL15" s="7"/>
      <c r="BM15" s="2"/>
      <c r="BN15" s="15"/>
      <c r="BO15" s="7"/>
      <c r="BP15" s="16"/>
      <c r="BQ15" s="17">
        <f t="shared" si="9"/>
        <v>17344</v>
      </c>
      <c r="BS15" s="602">
        <v>39883</v>
      </c>
      <c r="BT15" s="2" t="s">
        <v>925</v>
      </c>
      <c r="BU15" s="15">
        <v>1447</v>
      </c>
      <c r="BV15" s="648">
        <v>40704</v>
      </c>
      <c r="BW15" s="649">
        <v>1447</v>
      </c>
      <c r="BX15" s="17">
        <f t="shared" si="10"/>
        <v>14526.099999999999</v>
      </c>
      <c r="BZ15" s="427">
        <v>39846</v>
      </c>
      <c r="CA15" s="2" t="s">
        <v>926</v>
      </c>
      <c r="CB15" s="619"/>
      <c r="CC15" s="7"/>
      <c r="CD15" s="16"/>
      <c r="CE15" s="17">
        <f t="shared" si="11"/>
        <v>24058.04</v>
      </c>
      <c r="CG15" s="111"/>
      <c r="CH15" s="24"/>
      <c r="CI15" s="23"/>
      <c r="CJ15" s="111"/>
      <c r="CK15" s="27"/>
      <c r="CL15" s="17">
        <f t="shared" si="12"/>
        <v>0</v>
      </c>
      <c r="CN15" s="425"/>
      <c r="CO15" s="220"/>
      <c r="CP15" s="23"/>
      <c r="CQ15" s="50"/>
      <c r="CR15" s="27"/>
      <c r="CS15" s="17">
        <f t="shared" si="13"/>
        <v>1668.06</v>
      </c>
      <c r="CU15" s="639">
        <v>41692</v>
      </c>
      <c r="CV15" s="2" t="s">
        <v>2203</v>
      </c>
      <c r="CW15" s="15">
        <v>21756</v>
      </c>
      <c r="CX15" s="616">
        <v>41728</v>
      </c>
      <c r="CY15" s="16">
        <v>21756</v>
      </c>
      <c r="CZ15" s="17">
        <f t="shared" si="224"/>
        <v>14841</v>
      </c>
      <c r="DB15" s="111"/>
      <c r="DC15" s="24"/>
      <c r="DD15" s="23"/>
      <c r="DE15" s="563"/>
      <c r="DF15" s="27"/>
      <c r="DG15" s="17">
        <f t="shared" si="15"/>
        <v>20286</v>
      </c>
      <c r="DI15" s="111"/>
      <c r="DJ15" s="24"/>
      <c r="DK15" s="41"/>
      <c r="DL15" s="49"/>
      <c r="DM15" s="41"/>
      <c r="DN15" s="17">
        <f t="shared" si="225"/>
        <v>411</v>
      </c>
      <c r="DP15" s="111"/>
      <c r="DQ15" s="110"/>
      <c r="DR15" s="41"/>
      <c r="DS15" s="1845"/>
      <c r="DT15" s="41"/>
      <c r="DU15" s="17">
        <f t="shared" si="226"/>
        <v>0</v>
      </c>
      <c r="DW15" s="111"/>
      <c r="DX15" s="110"/>
      <c r="DY15" s="41"/>
      <c r="DZ15" s="49"/>
      <c r="EA15" s="41"/>
      <c r="EB15" s="17">
        <f t="shared" si="227"/>
        <v>0</v>
      </c>
      <c r="ED15" s="567"/>
      <c r="EE15" s="575"/>
      <c r="EF15" s="1693"/>
      <c r="EG15" s="563"/>
      <c r="EH15" s="1693"/>
      <c r="EI15" s="1683">
        <f t="shared" si="228"/>
        <v>456</v>
      </c>
      <c r="EK15" s="111"/>
      <c r="EL15" s="24"/>
      <c r="EM15" s="23"/>
      <c r="EN15" s="111"/>
      <c r="EO15" s="27"/>
      <c r="EP15" s="42">
        <f t="shared" si="229"/>
        <v>0</v>
      </c>
      <c r="ER15" s="111"/>
      <c r="ES15" s="24"/>
      <c r="ET15" s="23"/>
      <c r="EU15" s="111"/>
      <c r="EV15" s="27"/>
      <c r="EW15" s="42">
        <f t="shared" si="21"/>
        <v>0</v>
      </c>
      <c r="EY15" s="111"/>
      <c r="EZ15" s="110"/>
      <c r="FA15" s="41"/>
      <c r="FB15" s="49"/>
      <c r="FC15" s="41"/>
      <c r="FD15" s="17">
        <f t="shared" si="230"/>
        <v>0</v>
      </c>
      <c r="FF15" s="111"/>
      <c r="FG15" s="938"/>
      <c r="FH15" s="41"/>
      <c r="FI15" s="49"/>
      <c r="FJ15" s="41"/>
      <c r="FK15" s="17">
        <f t="shared" si="231"/>
        <v>0</v>
      </c>
      <c r="FM15" s="7"/>
      <c r="FN15" s="34"/>
      <c r="FO15" s="15"/>
      <c r="FP15" s="65"/>
      <c r="FQ15" s="296"/>
      <c r="FR15" s="17">
        <f t="shared" si="24"/>
        <v>0</v>
      </c>
      <c r="FT15" s="111"/>
      <c r="FU15" s="34"/>
      <c r="FV15" s="23"/>
      <c r="FW15" s="50"/>
      <c r="FX15" s="82"/>
      <c r="FY15" s="42">
        <f t="shared" si="25"/>
        <v>0</v>
      </c>
      <c r="GA15" s="7"/>
      <c r="GB15" s="2"/>
      <c r="GC15" s="15"/>
      <c r="GD15" s="7"/>
      <c r="GE15" s="16"/>
      <c r="GF15" s="17">
        <f t="shared" si="26"/>
        <v>6306.7</v>
      </c>
      <c r="GH15" s="111"/>
      <c r="GI15" s="24"/>
      <c r="GJ15" s="23"/>
      <c r="GK15" s="111"/>
      <c r="GL15" s="27"/>
      <c r="GM15" s="42">
        <f t="shared" si="27"/>
        <v>10217.799999999999</v>
      </c>
      <c r="GO15" s="111"/>
      <c r="GP15" s="24"/>
      <c r="GQ15" s="23"/>
      <c r="GR15" s="111"/>
      <c r="GS15" s="27"/>
      <c r="GT15" s="42">
        <f t="shared" si="28"/>
        <v>0</v>
      </c>
      <c r="GV15" s="2"/>
      <c r="GW15" s="2"/>
      <c r="GX15" s="15"/>
      <c r="GY15" s="7"/>
      <c r="GZ15" s="16"/>
      <c r="HA15" s="17">
        <f t="shared" si="29"/>
        <v>0</v>
      </c>
      <c r="HC15" s="24"/>
      <c r="HD15" s="24"/>
      <c r="HE15" s="23"/>
      <c r="HF15" s="111"/>
      <c r="HG15" s="27"/>
      <c r="HH15" s="42">
        <f t="shared" si="30"/>
        <v>0</v>
      </c>
      <c r="HJ15" s="2"/>
      <c r="HK15" s="2"/>
      <c r="HL15" s="15"/>
      <c r="HM15" s="7"/>
      <c r="HN15" s="16"/>
      <c r="HO15" s="17">
        <f t="shared" si="31"/>
        <v>0</v>
      </c>
      <c r="HQ15" s="2"/>
      <c r="HR15" s="2"/>
      <c r="HS15" s="15"/>
      <c r="HT15" s="7"/>
      <c r="HU15" s="16"/>
      <c r="HV15" s="17">
        <f t="shared" si="32"/>
        <v>2543</v>
      </c>
      <c r="HX15" s="7"/>
      <c r="HY15" s="2"/>
      <c r="HZ15" s="15"/>
      <c r="IA15" s="7"/>
      <c r="IB15" s="77"/>
      <c r="IC15" s="17">
        <f t="shared" si="33"/>
        <v>7098.5</v>
      </c>
      <c r="IE15" s="7"/>
      <c r="IF15" s="2"/>
      <c r="IG15" s="15"/>
      <c r="IH15" s="31"/>
      <c r="II15" s="16"/>
      <c r="IJ15" s="17">
        <f t="shared" si="34"/>
        <v>1470</v>
      </c>
      <c r="IL15" s="2"/>
      <c r="IM15" s="2"/>
      <c r="IN15" s="15"/>
      <c r="IO15" s="7"/>
      <c r="IP15" s="16"/>
      <c r="IQ15" s="17">
        <f t="shared" si="35"/>
        <v>5020</v>
      </c>
      <c r="IS15" s="7"/>
      <c r="IT15" s="2"/>
      <c r="IU15" s="15"/>
      <c r="IV15" s="7"/>
      <c r="IW15" s="16"/>
      <c r="IX15" s="17">
        <f t="shared" si="36"/>
        <v>0</v>
      </c>
      <c r="IZ15" s="111"/>
      <c r="JA15" s="24"/>
      <c r="JB15" s="23"/>
      <c r="JC15" s="111"/>
      <c r="JD15" s="27"/>
      <c r="JE15" s="42">
        <f t="shared" si="37"/>
        <v>0</v>
      </c>
      <c r="JG15" s="111"/>
      <c r="JH15" s="24"/>
      <c r="JI15" s="23"/>
      <c r="JJ15" s="111"/>
      <c r="JK15" s="27"/>
      <c r="JL15" s="42">
        <f t="shared" si="38"/>
        <v>855.5</v>
      </c>
      <c r="JN15" s="49"/>
      <c r="JO15" s="63"/>
      <c r="JP15" s="23"/>
      <c r="JQ15" s="49"/>
      <c r="JR15" s="27"/>
      <c r="JS15" s="17">
        <f t="shared" si="39"/>
        <v>0</v>
      </c>
      <c r="JU15" s="49"/>
      <c r="JV15" s="110"/>
      <c r="JW15" s="23"/>
      <c r="JX15" s="49"/>
      <c r="JY15" s="27"/>
      <c r="JZ15" s="42">
        <f t="shared" si="40"/>
        <v>0</v>
      </c>
      <c r="KB15" s="49"/>
      <c r="KC15" s="110"/>
      <c r="KD15" s="23"/>
      <c r="KE15" s="49"/>
      <c r="KF15" s="27"/>
      <c r="KG15" s="17">
        <f t="shared" si="41"/>
        <v>0</v>
      </c>
      <c r="KI15" s="49"/>
      <c r="KJ15" s="110"/>
      <c r="KK15" s="23"/>
      <c r="KL15" s="563"/>
      <c r="KM15" s="27"/>
      <c r="KN15" s="42">
        <f t="shared" si="42"/>
        <v>0</v>
      </c>
      <c r="KP15" s="49"/>
      <c r="KQ15" s="110"/>
      <c r="KR15" s="23"/>
      <c r="KS15" s="563"/>
      <c r="KT15" s="27"/>
      <c r="KU15" s="42">
        <f t="shared" si="43"/>
        <v>4446</v>
      </c>
      <c r="KW15" s="49"/>
      <c r="KX15" s="110"/>
      <c r="KY15" s="23"/>
      <c r="KZ15" s="49"/>
      <c r="LA15" s="27"/>
      <c r="LB15" s="17">
        <f t="shared" si="44"/>
        <v>17093.599999999999</v>
      </c>
      <c r="LD15" s="7"/>
      <c r="LE15" s="2"/>
      <c r="LF15" s="15"/>
      <c r="LG15" s="7"/>
      <c r="LH15" s="16"/>
      <c r="LI15" s="17">
        <f t="shared" si="45"/>
        <v>383</v>
      </c>
      <c r="LK15" s="111"/>
      <c r="LL15" s="110"/>
      <c r="LM15" s="23"/>
      <c r="LN15" s="111"/>
      <c r="LO15" s="27"/>
      <c r="LP15" s="42">
        <f t="shared" si="46"/>
        <v>0</v>
      </c>
      <c r="LR15" s="111"/>
      <c r="LS15" s="24"/>
      <c r="LT15" s="23"/>
      <c r="LU15" s="111"/>
      <c r="LV15" s="27"/>
      <c r="LW15" s="42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111"/>
      <c r="MG15" s="24"/>
      <c r="MH15" s="23"/>
      <c r="MI15" s="111"/>
      <c r="MJ15" s="27"/>
      <c r="MK15" s="42">
        <f t="shared" si="49"/>
        <v>0</v>
      </c>
      <c r="MM15" s="111"/>
      <c r="MN15" s="24"/>
      <c r="MO15" s="23"/>
      <c r="MP15" s="111"/>
      <c r="MQ15" s="27"/>
      <c r="MR15" s="42">
        <f t="shared" si="50"/>
        <v>0</v>
      </c>
      <c r="MT15" s="111"/>
      <c r="MU15" s="24"/>
      <c r="MV15" s="23"/>
      <c r="MW15" s="111"/>
      <c r="MX15" s="27"/>
      <c r="MY15" s="42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11333.5</v>
      </c>
      <c r="NV15" s="307"/>
      <c r="NW15" s="24"/>
      <c r="NX15" s="23"/>
      <c r="NY15" s="567"/>
      <c r="NZ15" s="1688"/>
      <c r="OA15" s="42">
        <f t="shared" si="55"/>
        <v>6364</v>
      </c>
      <c r="OC15" s="307"/>
      <c r="OD15" s="24"/>
      <c r="OE15" s="23"/>
      <c r="OF15" s="111"/>
      <c r="OG15" s="27"/>
      <c r="OH15" s="17">
        <f t="shared" si="56"/>
        <v>0</v>
      </c>
      <c r="OJ15" s="307"/>
      <c r="OK15" s="24"/>
      <c r="OL15" s="23"/>
      <c r="OM15" s="111"/>
      <c r="ON15" s="27"/>
      <c r="OO15" s="42">
        <f t="shared" si="57"/>
        <v>0</v>
      </c>
      <c r="OT15" s="7"/>
      <c r="OU15" s="16"/>
      <c r="OV15" s="17">
        <f t="shared" si="58"/>
        <v>22352.5</v>
      </c>
      <c r="OX15" s="7"/>
      <c r="OY15" s="2"/>
      <c r="OZ15" s="15"/>
      <c r="PA15" s="7"/>
      <c r="PB15" s="16"/>
      <c r="PC15" s="42">
        <f t="shared" si="59"/>
        <v>0</v>
      </c>
      <c r="PE15" s="7"/>
      <c r="PF15" s="2"/>
      <c r="PG15" s="15"/>
      <c r="PH15" s="7"/>
      <c r="PI15" s="16"/>
      <c r="PJ15" s="42">
        <f t="shared" si="60"/>
        <v>0</v>
      </c>
      <c r="PL15" s="7"/>
      <c r="PM15" s="2"/>
      <c r="PN15" s="15"/>
      <c r="PO15" s="7"/>
      <c r="PP15" s="16"/>
      <c r="PQ15" s="42">
        <f t="shared" si="61"/>
        <v>0</v>
      </c>
      <c r="PV15" s="7"/>
      <c r="PW15" s="16"/>
      <c r="PX15" s="17">
        <f t="shared" si="62"/>
        <v>0</v>
      </c>
      <c r="QC15" s="7"/>
      <c r="QD15" s="16"/>
      <c r="QE15" s="17">
        <f t="shared" si="63"/>
        <v>0</v>
      </c>
      <c r="QJ15" s="7"/>
      <c r="QK15" s="16"/>
      <c r="QL15" s="17">
        <f t="shared" si="64"/>
        <v>0</v>
      </c>
      <c r="QQ15" s="111"/>
      <c r="QR15" s="27"/>
      <c r="QS15" s="42">
        <f t="shared" si="65"/>
        <v>0</v>
      </c>
      <c r="QU15" s="427"/>
      <c r="QV15" s="34"/>
      <c r="QW15" s="27"/>
      <c r="QX15" s="31"/>
      <c r="QY15" s="16"/>
      <c r="QZ15" s="17">
        <f t="shared" si="66"/>
        <v>13520</v>
      </c>
      <c r="RB15" s="111"/>
      <c r="RC15" s="34"/>
      <c r="RD15" s="27"/>
      <c r="RE15" s="49"/>
      <c r="RF15" s="27"/>
      <c r="RG15" s="42">
        <f t="shared" si="67"/>
        <v>0</v>
      </c>
      <c r="RI15" s="111"/>
      <c r="RJ15" s="34"/>
      <c r="RK15" s="27"/>
      <c r="RL15" s="49"/>
      <c r="RM15" s="27"/>
      <c r="RN15" s="42">
        <f t="shared" si="68"/>
        <v>0</v>
      </c>
      <c r="RP15" s="111"/>
      <c r="RQ15" s="34"/>
      <c r="RR15" s="27"/>
      <c r="RS15" s="49"/>
      <c r="RT15" s="27"/>
      <c r="RU15" s="42">
        <f t="shared" si="69"/>
        <v>0</v>
      </c>
      <c r="RW15" s="7"/>
      <c r="RX15" s="36"/>
      <c r="RY15" s="3"/>
      <c r="RZ15" s="31"/>
      <c r="SA15" s="16"/>
      <c r="SB15" s="17">
        <f t="shared" si="70"/>
        <v>1433.5</v>
      </c>
      <c r="SD15" s="2"/>
      <c r="SE15" s="2"/>
      <c r="SF15" s="15"/>
      <c r="SG15" s="7"/>
      <c r="SH15" s="16"/>
      <c r="SI15" s="101">
        <f t="shared" si="71"/>
        <v>0</v>
      </c>
      <c r="SK15" s="7"/>
      <c r="SL15" s="2"/>
      <c r="SM15" s="15"/>
      <c r="SN15" s="7"/>
      <c r="SO15" s="16"/>
      <c r="SP15" s="101">
        <f t="shared" si="72"/>
        <v>0</v>
      </c>
      <c r="SR15" s="111"/>
      <c r="SS15" s="24"/>
      <c r="ST15" s="23"/>
      <c r="SU15" s="111"/>
      <c r="SV15" s="27"/>
      <c r="SW15" s="101">
        <f t="shared" si="73"/>
        <v>0</v>
      </c>
      <c r="SY15" s="427"/>
      <c r="SZ15" s="114"/>
      <c r="TA15" s="15"/>
      <c r="TB15" s="627"/>
      <c r="TC15" s="572"/>
      <c r="TD15" s="101">
        <f t="shared" si="74"/>
        <v>10277</v>
      </c>
      <c r="TF15" s="2"/>
      <c r="TG15" s="2"/>
      <c r="TH15" s="15"/>
      <c r="TI15" s="7"/>
      <c r="TJ15" s="16"/>
      <c r="TK15" s="101">
        <f t="shared" si="75"/>
        <v>0</v>
      </c>
      <c r="TM15" s="2"/>
      <c r="TN15" s="2"/>
      <c r="TO15" s="15"/>
      <c r="TP15" s="7"/>
      <c r="TQ15" s="16"/>
      <c r="TR15" s="17">
        <f t="shared" si="76"/>
        <v>0</v>
      </c>
      <c r="TT15" s="2"/>
      <c r="TU15" s="113"/>
      <c r="TV15" s="15"/>
      <c r="TW15" s="65"/>
      <c r="TX15" s="77"/>
      <c r="TY15" s="17">
        <f t="shared" si="77"/>
        <v>1124.5</v>
      </c>
      <c r="UA15" s="2"/>
      <c r="UB15" s="113"/>
      <c r="UC15" s="15"/>
      <c r="UD15" s="65"/>
      <c r="UE15" s="77"/>
      <c r="UF15" s="17">
        <f t="shared" si="78"/>
        <v>0</v>
      </c>
      <c r="UH15" s="307"/>
      <c r="UI15" s="110"/>
      <c r="UJ15" s="23"/>
      <c r="UK15" s="567"/>
      <c r="UL15" s="1688"/>
      <c r="UM15" s="42">
        <f t="shared" si="79"/>
        <v>4075.5</v>
      </c>
      <c r="UO15" s="7"/>
      <c r="UP15" s="2"/>
      <c r="UQ15" s="15"/>
      <c r="UR15" s="7"/>
      <c r="US15" s="16"/>
      <c r="UT15" s="17">
        <f t="shared" si="80"/>
        <v>200</v>
      </c>
      <c r="UV15" s="2"/>
      <c r="UW15" s="2"/>
      <c r="UX15" s="15"/>
      <c r="UY15" s="7"/>
      <c r="UZ15" s="16"/>
      <c r="VA15" s="17">
        <f t="shared" si="81"/>
        <v>1278</v>
      </c>
      <c r="VC15" s="24"/>
      <c r="VD15" s="24"/>
      <c r="VE15" s="23"/>
      <c r="VF15" s="111"/>
      <c r="VG15" s="27"/>
      <c r="VH15" s="42">
        <f t="shared" si="82"/>
        <v>0</v>
      </c>
      <c r="VJ15" s="24"/>
      <c r="VK15" s="2"/>
      <c r="VL15" s="15"/>
      <c r="VM15" s="7"/>
      <c r="VN15" s="16"/>
      <c r="VO15" s="17">
        <f t="shared" si="83"/>
        <v>0</v>
      </c>
      <c r="VQ15" s="111"/>
      <c r="VR15" s="24"/>
      <c r="VS15" s="23"/>
      <c r="VT15" s="111"/>
      <c r="VU15" s="27"/>
      <c r="VV15" s="42">
        <f t="shared" si="84"/>
        <v>0</v>
      </c>
      <c r="VX15" s="240"/>
      <c r="VY15" s="240"/>
      <c r="VZ15" s="619"/>
      <c r="WA15" s="664"/>
      <c r="WB15" s="641"/>
      <c r="WC15" s="17"/>
      <c r="WE15" s="305"/>
      <c r="WF15" s="2"/>
      <c r="WG15" s="15"/>
      <c r="WH15" s="305"/>
      <c r="WI15" s="16"/>
      <c r="WJ15" s="17">
        <f t="shared" si="86"/>
        <v>112.5</v>
      </c>
      <c r="WL15" s="307"/>
      <c r="WM15" s="24"/>
      <c r="WN15" s="23"/>
      <c r="WO15" s="307"/>
      <c r="WP15" s="27"/>
      <c r="WQ15" s="42">
        <f t="shared" si="87"/>
        <v>7657</v>
      </c>
      <c r="WS15" s="307"/>
      <c r="WT15" s="24"/>
      <c r="WU15" s="23"/>
      <c r="WV15" s="307"/>
      <c r="WW15" s="27"/>
      <c r="WX15" s="42">
        <f t="shared" si="88"/>
        <v>0</v>
      </c>
      <c r="WZ15" s="307"/>
      <c r="XA15" s="24"/>
      <c r="XB15" s="23"/>
      <c r="XC15" s="307"/>
      <c r="XD15" s="27"/>
      <c r="XE15" s="42">
        <f t="shared" si="89"/>
        <v>0</v>
      </c>
      <c r="XG15" s="307"/>
      <c r="XH15" s="24"/>
      <c r="XI15" s="23"/>
      <c r="XJ15" s="307"/>
      <c r="XK15" s="27"/>
      <c r="XL15" s="42">
        <f t="shared" si="90"/>
        <v>0</v>
      </c>
      <c r="XN15" s="425"/>
      <c r="XO15" s="40"/>
      <c r="XP15" s="16"/>
      <c r="XQ15" s="7"/>
      <c r="XR15" s="77"/>
      <c r="XS15" s="17">
        <f t="shared" si="91"/>
        <v>0</v>
      </c>
      <c r="XU15" s="111"/>
      <c r="XV15" s="69"/>
      <c r="XW15" s="27"/>
      <c r="XX15" s="567"/>
      <c r="XY15" s="1688"/>
      <c r="XZ15" s="42">
        <f t="shared" si="92"/>
        <v>0</v>
      </c>
      <c r="YB15" s="7"/>
      <c r="YC15" s="40"/>
      <c r="YD15" s="16"/>
      <c r="YE15" s="65"/>
      <c r="YF15" s="77"/>
      <c r="YG15" s="17">
        <f t="shared" si="93"/>
        <v>21712</v>
      </c>
      <c r="YI15" s="7"/>
      <c r="YJ15" s="1460"/>
      <c r="YK15" s="27"/>
      <c r="YL15" s="111"/>
      <c r="YM15" s="27"/>
      <c r="YN15" s="17">
        <f t="shared" si="94"/>
        <v>0</v>
      </c>
      <c r="YP15" s="111"/>
      <c r="YQ15" s="229"/>
      <c r="YR15" s="23"/>
      <c r="YS15" s="111"/>
      <c r="YT15" s="27"/>
      <c r="YU15" s="17">
        <f t="shared" si="95"/>
        <v>0</v>
      </c>
      <c r="YW15" s="111"/>
      <c r="YX15" s="229"/>
      <c r="YY15" s="23"/>
      <c r="YZ15" s="111"/>
      <c r="ZA15" s="27"/>
      <c r="ZB15" s="42">
        <f t="shared" si="96"/>
        <v>0</v>
      </c>
      <c r="ZD15" s="420"/>
      <c r="ZE15" s="229"/>
      <c r="ZF15" s="23"/>
      <c r="ZG15" s="111"/>
      <c r="ZH15" s="27"/>
      <c r="ZI15" s="42">
        <f t="shared" si="97"/>
        <v>0</v>
      </c>
      <c r="ZK15" s="111"/>
      <c r="ZL15" s="229"/>
      <c r="ZM15" s="23"/>
      <c r="ZN15" s="111"/>
      <c r="ZO15" s="27"/>
      <c r="ZP15" s="17">
        <f t="shared" si="98"/>
        <v>0</v>
      </c>
      <c r="ZR15" s="111"/>
      <c r="ZS15" s="229"/>
      <c r="ZT15" s="23"/>
      <c r="ZU15" s="111"/>
      <c r="ZV15" s="27"/>
      <c r="ZW15" s="42">
        <f t="shared" si="99"/>
        <v>3633</v>
      </c>
      <c r="ZY15" s="111"/>
      <c r="ZZ15" s="229"/>
      <c r="AAA15" s="23"/>
      <c r="AAB15" s="111"/>
      <c r="AAC15" s="27"/>
      <c r="AAD15" s="17">
        <f t="shared" si="100"/>
        <v>0</v>
      </c>
      <c r="AAF15" s="111"/>
      <c r="AAG15" s="229"/>
      <c r="AAH15" s="23"/>
      <c r="AAI15" s="111"/>
      <c r="AAJ15" s="27"/>
      <c r="AAK15" s="42">
        <f t="shared" si="101"/>
        <v>0</v>
      </c>
      <c r="AAM15" s="111"/>
      <c r="AAN15" s="229"/>
      <c r="AAO15" s="23"/>
      <c r="AAP15" s="111"/>
      <c r="AAQ15" s="27"/>
      <c r="AAR15" s="42">
        <f t="shared" si="102"/>
        <v>15899</v>
      </c>
      <c r="AAT15" s="111"/>
      <c r="AAU15" s="229"/>
      <c r="AAV15" s="23"/>
      <c r="AAW15" s="111"/>
      <c r="AAX15" s="27"/>
      <c r="AAY15" s="42">
        <f t="shared" si="103"/>
        <v>0</v>
      </c>
      <c r="ABA15" s="7"/>
      <c r="ABB15" s="113"/>
      <c r="ABC15" s="15"/>
      <c r="ABD15" s="7"/>
      <c r="ABE15" s="16"/>
      <c r="ABF15" s="17">
        <f t="shared" si="104"/>
        <v>0</v>
      </c>
      <c r="ABH15" s="111"/>
      <c r="ABI15" s="220"/>
      <c r="ABJ15" s="23"/>
      <c r="ABK15" s="111"/>
      <c r="ABL15" s="27"/>
      <c r="ABM15" s="42">
        <f t="shared" si="105"/>
        <v>0</v>
      </c>
      <c r="ABQ15" s="661"/>
      <c r="ABR15" s="662"/>
      <c r="ABS15" s="661"/>
      <c r="ABT15" s="42">
        <f t="shared" si="106"/>
        <v>22956.84</v>
      </c>
      <c r="ABV15" s="7"/>
      <c r="ABW15" s="2"/>
      <c r="ABX15" s="15"/>
      <c r="ABY15" s="7"/>
      <c r="ABZ15" s="16"/>
      <c r="ACA15" s="17">
        <f t="shared" si="107"/>
        <v>3092.5</v>
      </c>
      <c r="ACC15" s="427"/>
      <c r="ACD15" s="113"/>
      <c r="ACE15" s="15"/>
      <c r="ACF15" s="7"/>
      <c r="ACG15" s="16"/>
      <c r="ACH15" s="17">
        <f t="shared" si="108"/>
        <v>0</v>
      </c>
      <c r="ACJ15" s="425"/>
      <c r="ACK15" s="220"/>
      <c r="ACL15" s="23"/>
      <c r="ACM15" s="111"/>
      <c r="ACN15" s="27"/>
      <c r="ACO15" s="42">
        <f t="shared" si="109"/>
        <v>0</v>
      </c>
      <c r="ACQ15" s="425"/>
      <c r="ACR15" s="220"/>
      <c r="ACS15" s="23"/>
      <c r="ACT15" s="111"/>
      <c r="ACU15" s="27"/>
      <c r="ACV15" s="42">
        <f t="shared" si="110"/>
        <v>0</v>
      </c>
      <c r="ACX15" s="305"/>
      <c r="ACY15" s="114"/>
      <c r="ACZ15" s="15"/>
      <c r="ADA15" s="7"/>
      <c r="ADB15" s="16"/>
      <c r="ADC15" s="17">
        <f t="shared" si="111"/>
        <v>0</v>
      </c>
      <c r="ADE15" s="307"/>
      <c r="ADF15" s="110"/>
      <c r="ADG15" s="23"/>
      <c r="ADH15" s="111"/>
      <c r="ADI15" s="27"/>
      <c r="ADJ15" s="42">
        <f t="shared" si="112"/>
        <v>1928</v>
      </c>
      <c r="ADL15" s="2"/>
      <c r="ADM15" s="2"/>
      <c r="ADN15" s="15"/>
      <c r="ADO15" s="7"/>
      <c r="ADP15" s="16"/>
      <c r="ADQ15" s="17">
        <f t="shared" si="113"/>
        <v>0</v>
      </c>
      <c r="ADS15" s="24"/>
      <c r="ADT15" s="24"/>
      <c r="ADU15" s="23"/>
      <c r="ADV15" s="111"/>
      <c r="ADW15" s="27"/>
      <c r="ADX15" s="42">
        <f t="shared" si="114"/>
        <v>0</v>
      </c>
      <c r="ADZ15" s="2"/>
      <c r="AEA15" s="2"/>
      <c r="AEB15" s="15"/>
      <c r="AEC15" s="7"/>
      <c r="AED15" s="16"/>
      <c r="AEE15" s="17">
        <f t="shared" si="115"/>
        <v>0</v>
      </c>
      <c r="AEG15" s="24"/>
      <c r="AEH15" s="24"/>
      <c r="AEI15" s="23"/>
      <c r="AEJ15" s="111"/>
      <c r="AEK15" s="27"/>
      <c r="AEL15" s="42">
        <f t="shared" si="116"/>
        <v>0</v>
      </c>
      <c r="AEN15" s="2"/>
      <c r="AEO15" s="2"/>
      <c r="AEP15" s="15"/>
      <c r="AEQ15" s="7"/>
      <c r="AER15" s="16"/>
      <c r="AES15" s="17">
        <f t="shared" si="117"/>
        <v>0</v>
      </c>
      <c r="AEU15" s="2"/>
      <c r="AEV15" s="2"/>
      <c r="AEW15" s="15"/>
      <c r="AEX15" s="7"/>
      <c r="AEY15" s="16"/>
      <c r="AEZ15" s="17">
        <f t="shared" si="118"/>
        <v>0</v>
      </c>
      <c r="AFB15" s="24"/>
      <c r="AFC15" s="24"/>
      <c r="AFD15" s="23"/>
      <c r="AFE15" s="111"/>
      <c r="AFF15" s="27"/>
      <c r="AFG15" s="42">
        <f t="shared" si="119"/>
        <v>0</v>
      </c>
      <c r="AFI15" s="24"/>
      <c r="AFJ15" s="24"/>
      <c r="AFK15" s="23"/>
      <c r="AFL15" s="111"/>
      <c r="AFM15" s="27"/>
      <c r="AFN15" s="42">
        <f t="shared" si="120"/>
        <v>0</v>
      </c>
      <c r="AFP15" s="24"/>
      <c r="AFQ15" s="24"/>
      <c r="AFR15" s="23"/>
      <c r="AFS15" s="111"/>
      <c r="AFT15" s="27"/>
      <c r="AFU15" s="42">
        <f t="shared" si="121"/>
        <v>0</v>
      </c>
      <c r="AFW15" s="2"/>
      <c r="AFX15" s="2"/>
      <c r="AFY15" s="15"/>
      <c r="AFZ15" s="7"/>
      <c r="AGA15" s="16"/>
      <c r="AGB15" s="17">
        <f t="shared" si="122"/>
        <v>0</v>
      </c>
      <c r="AGD15" s="7"/>
      <c r="AGE15" s="2"/>
      <c r="AGF15" s="15"/>
      <c r="AGG15" s="31"/>
      <c r="AGH15" s="16"/>
      <c r="AGI15" s="17">
        <f t="shared" si="123"/>
        <v>2252</v>
      </c>
      <c r="AGK15" s="305"/>
      <c r="AGL15" s="259"/>
      <c r="AGM15" s="27"/>
      <c r="AGN15" s="492"/>
      <c r="AGO15" s="81"/>
      <c r="AGP15" s="42">
        <f t="shared" si="124"/>
        <v>0</v>
      </c>
      <c r="AGR15" s="307"/>
      <c r="AGS15" s="259"/>
      <c r="AGT15" s="27"/>
      <c r="AGU15" s="494"/>
      <c r="AGV15" s="46"/>
      <c r="AGW15" s="42">
        <f t="shared" si="125"/>
        <v>0</v>
      </c>
      <c r="AGY15" s="307"/>
      <c r="AGZ15" s="259"/>
      <c r="AHA15" s="27"/>
      <c r="AHB15" s="494"/>
      <c r="AHC15" s="46"/>
      <c r="AHD15" s="42">
        <f t="shared" si="126"/>
        <v>0</v>
      </c>
      <c r="AHF15" s="111"/>
      <c r="AHG15" s="259"/>
      <c r="AHH15" s="27"/>
      <c r="AHI15" s="111"/>
      <c r="AHJ15" s="27"/>
      <c r="AHK15" s="17">
        <f t="shared" si="127"/>
        <v>960</v>
      </c>
      <c r="AHM15" s="111"/>
      <c r="AHN15" s="259"/>
      <c r="AHO15" s="27"/>
      <c r="AHP15" s="111"/>
      <c r="AHQ15" s="27"/>
      <c r="AHR15" s="17">
        <f t="shared" si="128"/>
        <v>0</v>
      </c>
      <c r="AHT15" s="406"/>
      <c r="AHU15" s="34"/>
      <c r="AHV15" s="27"/>
      <c r="AHW15" s="307"/>
      <c r="AHX15" s="27"/>
      <c r="AHY15" s="17">
        <f t="shared" si="129"/>
        <v>96358.5</v>
      </c>
      <c r="AIA15" s="2"/>
      <c r="AIB15" s="2"/>
      <c r="AIC15" s="15"/>
      <c r="AID15" s="7"/>
      <c r="AIE15" s="16"/>
      <c r="AIF15" s="17">
        <f t="shared" si="130"/>
        <v>0</v>
      </c>
      <c r="AIH15" s="111"/>
      <c r="AII15" s="34"/>
      <c r="AIJ15" s="27"/>
      <c r="AIK15" s="111"/>
      <c r="AIL15" s="27"/>
      <c r="AIM15" s="17">
        <f t="shared" si="131"/>
        <v>892.5</v>
      </c>
      <c r="AIO15" s="111"/>
      <c r="AIP15" s="34"/>
      <c r="AIQ15" s="27"/>
      <c r="AIR15" s="111"/>
      <c r="AIS15" s="27"/>
      <c r="AIT15" s="17">
        <f t="shared" si="132"/>
        <v>0</v>
      </c>
      <c r="AIV15" s="111"/>
      <c r="AIW15" s="34"/>
      <c r="AIX15" s="27"/>
      <c r="AIY15" s="111"/>
      <c r="AIZ15" s="27"/>
      <c r="AJA15" s="42">
        <f t="shared" si="133"/>
        <v>0</v>
      </c>
      <c r="AJC15" s="111"/>
      <c r="AJD15" s="24" t="s">
        <v>61</v>
      </c>
      <c r="AJE15" s="23"/>
      <c r="AJF15" s="111"/>
      <c r="AJG15" s="52"/>
      <c r="AJH15" s="17">
        <f t="shared" si="134"/>
        <v>0</v>
      </c>
      <c r="AJJ15" s="111"/>
      <c r="AJK15" s="24"/>
      <c r="AJL15" s="23"/>
      <c r="AJM15" s="50"/>
      <c r="AJN15" s="52"/>
      <c r="AJO15" s="17">
        <f t="shared" si="135"/>
        <v>0</v>
      </c>
      <c r="AJQ15" s="426"/>
      <c r="AJR15" s="24"/>
      <c r="AJS15" s="23"/>
      <c r="AJT15" s="50"/>
      <c r="AJU15" s="52"/>
      <c r="AJV15" s="17">
        <f t="shared" si="136"/>
        <v>7013</v>
      </c>
      <c r="AJX15" s="111"/>
      <c r="AJY15" s="69"/>
      <c r="AJZ15" s="27"/>
      <c r="AKA15" s="111"/>
      <c r="AKB15" s="27"/>
      <c r="AKC15" s="17">
        <f t="shared" si="137"/>
        <v>0</v>
      </c>
      <c r="AKE15" s="111"/>
      <c r="AKF15" s="69"/>
      <c r="AKG15" s="27"/>
      <c r="AKH15" s="111"/>
      <c r="AKI15" s="27"/>
      <c r="AKJ15" s="17">
        <f t="shared" si="138"/>
        <v>0</v>
      </c>
      <c r="AKL15" s="321"/>
      <c r="AKM15" s="1460"/>
      <c r="AKN15" s="27"/>
      <c r="AKO15" s="321"/>
      <c r="AKP15" s="27"/>
      <c r="AKQ15" s="17">
        <f t="shared" si="139"/>
        <v>17381</v>
      </c>
      <c r="AKS15" s="321"/>
      <c r="AKT15" s="1460"/>
      <c r="AKU15" s="27"/>
      <c r="AKV15" s="321"/>
      <c r="AKW15" s="27"/>
      <c r="AKX15" s="42">
        <f t="shared" si="140"/>
        <v>0</v>
      </c>
      <c r="AKZ15" s="111"/>
      <c r="ALA15" s="69"/>
      <c r="ALB15" s="27"/>
      <c r="ALC15" s="111"/>
      <c r="ALD15" s="27"/>
      <c r="ALE15" s="17">
        <f t="shared" si="141"/>
        <v>0</v>
      </c>
      <c r="ALG15" s="111"/>
      <c r="ALH15" s="24"/>
      <c r="ALI15" s="23"/>
      <c r="ALJ15" s="111"/>
      <c r="ALK15" s="27"/>
      <c r="ALL15" s="42">
        <f t="shared" si="142"/>
        <v>0</v>
      </c>
      <c r="ALN15" s="111"/>
      <c r="ALP15" s="1694"/>
      <c r="ALQ15" s="567"/>
      <c r="ALR15" s="1688"/>
      <c r="ALS15" s="42">
        <f t="shared" si="143"/>
        <v>2166.5</v>
      </c>
      <c r="ALU15" s="2"/>
      <c r="ALV15" s="2"/>
      <c r="ALW15" s="15"/>
      <c r="ALX15" s="7"/>
      <c r="ALY15" s="16"/>
      <c r="ALZ15" s="17">
        <f t="shared" si="144"/>
        <v>0</v>
      </c>
      <c r="AMB15" s="2"/>
      <c r="AMC15" s="2"/>
      <c r="AMD15" s="15"/>
      <c r="AME15" s="7"/>
      <c r="AMF15" s="16"/>
      <c r="AMG15" s="17">
        <f t="shared" si="145"/>
        <v>0</v>
      </c>
      <c r="AMI15" s="2"/>
      <c r="AMJ15" s="2"/>
      <c r="AMK15" s="15"/>
      <c r="AML15" s="7"/>
      <c r="AMM15" s="16"/>
      <c r="AMN15" s="17">
        <f t="shared" si="146"/>
        <v>0</v>
      </c>
      <c r="AMP15" s="24"/>
      <c r="AMQ15" s="24"/>
      <c r="AMR15" s="23"/>
      <c r="AMS15" s="111"/>
      <c r="AMT15" s="27"/>
      <c r="AMU15" s="42">
        <f t="shared" si="147"/>
        <v>0</v>
      </c>
      <c r="AMW15" s="24"/>
      <c r="AMX15" s="24"/>
      <c r="AMY15" s="23"/>
      <c r="AMZ15" s="111"/>
      <c r="ANA15" s="27"/>
      <c r="ANB15" s="42">
        <f t="shared" si="148"/>
        <v>596</v>
      </c>
      <c r="AND15" s="7">
        <v>39716</v>
      </c>
      <c r="ANE15" s="2" t="s">
        <v>786</v>
      </c>
      <c r="ANF15" s="15">
        <v>22187</v>
      </c>
      <c r="ANG15" s="7"/>
      <c r="ANH15" s="16"/>
      <c r="ANI15" s="17">
        <f t="shared" si="149"/>
        <v>77443</v>
      </c>
      <c r="ANK15" s="7"/>
      <c r="ANL15" s="114"/>
      <c r="ANM15" s="15"/>
      <c r="ANN15" s="111"/>
      <c r="ANO15" s="16"/>
      <c r="ANP15" s="17">
        <f t="shared" si="150"/>
        <v>0</v>
      </c>
      <c r="ANR15" s="7"/>
      <c r="ANS15" s="34"/>
      <c r="ANT15" s="27"/>
      <c r="ANU15" s="7"/>
      <c r="ANV15" s="27"/>
      <c r="ANW15" s="17">
        <f t="shared" si="151"/>
        <v>0</v>
      </c>
      <c r="ANY15" s="111"/>
      <c r="ANZ15" s="34"/>
      <c r="AOA15" s="27"/>
      <c r="AOB15" s="111"/>
      <c r="AOC15" s="27"/>
      <c r="AOD15" s="42">
        <f t="shared" si="152"/>
        <v>0</v>
      </c>
      <c r="AOF15" s="7">
        <v>41698</v>
      </c>
      <c r="AOG15" s="113" t="s">
        <v>2201</v>
      </c>
      <c r="AOH15" s="15">
        <v>637</v>
      </c>
      <c r="AOI15" s="7">
        <v>41699</v>
      </c>
      <c r="AOJ15" s="16">
        <v>637</v>
      </c>
      <c r="AOK15" s="17">
        <f t="shared" si="153"/>
        <v>3869</v>
      </c>
      <c r="AOM15" s="7"/>
      <c r="AON15" s="113"/>
      <c r="AOO15" s="15"/>
      <c r="AOP15" s="7"/>
      <c r="AOQ15" s="16"/>
      <c r="AOR15" s="17">
        <f t="shared" si="154"/>
        <v>4537.5</v>
      </c>
      <c r="AOT15" s="50"/>
      <c r="AOU15" s="110"/>
      <c r="AOV15" s="82"/>
      <c r="AOW15" s="50"/>
      <c r="AOX15" s="52"/>
      <c r="AOY15" s="42">
        <f t="shared" si="155"/>
        <v>0</v>
      </c>
      <c r="APA15" s="50"/>
      <c r="APB15" s="110"/>
      <c r="APC15" s="82"/>
      <c r="APD15" s="50"/>
      <c r="APE15" s="52"/>
      <c r="APF15" s="42">
        <f t="shared" si="156"/>
        <v>0</v>
      </c>
      <c r="APH15" s="50"/>
      <c r="API15" s="110"/>
      <c r="APJ15" s="82"/>
      <c r="APK15" s="50"/>
      <c r="APL15" s="52"/>
      <c r="APM15" s="42">
        <f t="shared" si="157"/>
        <v>0</v>
      </c>
      <c r="APO15" s="7"/>
      <c r="APP15" s="2"/>
      <c r="APQ15" s="15"/>
      <c r="APR15" s="7"/>
      <c r="APS15" s="16"/>
      <c r="APT15" s="17">
        <f t="shared" si="158"/>
        <v>0</v>
      </c>
      <c r="APV15" s="427"/>
      <c r="APW15" s="2"/>
      <c r="APX15" s="15"/>
      <c r="APY15" s="427"/>
      <c r="APZ15" s="15"/>
      <c r="AQA15" s="17">
        <f t="shared" si="159"/>
        <v>5325.5</v>
      </c>
      <c r="AQC15" s="427"/>
      <c r="AQE15" s="15"/>
      <c r="AQF15" s="305"/>
      <c r="AQG15" s="16"/>
      <c r="AQH15" s="17">
        <f t="shared" si="160"/>
        <v>0</v>
      </c>
      <c r="AQJ15" s="305"/>
      <c r="AQK15" s="2"/>
      <c r="AQL15" s="15"/>
      <c r="AQM15" s="427"/>
      <c r="AQN15" s="16"/>
      <c r="AQO15" s="17">
        <f t="shared" si="161"/>
        <v>2982</v>
      </c>
      <c r="AQQ15" s="7"/>
      <c r="AQR15" s="36"/>
      <c r="AQS15" s="16"/>
      <c r="AQT15" s="7"/>
      <c r="AQU15" s="16"/>
      <c r="AQV15" s="17">
        <f t="shared" si="162"/>
        <v>0</v>
      </c>
      <c r="AQX15" s="111"/>
      <c r="AQY15" s="24"/>
      <c r="AQZ15" s="23"/>
      <c r="ARA15" s="111"/>
      <c r="ARB15" s="27"/>
      <c r="ARC15" s="42">
        <f t="shared" si="163"/>
        <v>-4260</v>
      </c>
      <c r="ARE15" s="7">
        <v>41513</v>
      </c>
      <c r="ARF15" s="114" t="s">
        <v>1795</v>
      </c>
      <c r="ARG15" s="23">
        <v>507.5</v>
      </c>
      <c r="ARH15" s="7"/>
      <c r="ARI15" s="16"/>
      <c r="ARJ15" s="17">
        <f t="shared" si="164"/>
        <v>4213.2800000000007</v>
      </c>
      <c r="ARL15" s="111"/>
      <c r="ARM15" s="24"/>
      <c r="ARN15" s="23"/>
      <c r="ARO15" s="111"/>
      <c r="ARP15" s="27"/>
      <c r="ARQ15" s="42">
        <f t="shared" si="165"/>
        <v>0</v>
      </c>
      <c r="ARS15" s="2"/>
      <c r="ART15" s="2"/>
      <c r="ARU15" s="15"/>
      <c r="ARV15" s="7"/>
      <c r="ARW15" s="16"/>
      <c r="ARX15" s="17">
        <f t="shared" si="166"/>
        <v>0</v>
      </c>
      <c r="ARZ15" s="24"/>
      <c r="ASA15" s="24"/>
      <c r="ASB15" s="23"/>
      <c r="ASC15" s="111"/>
      <c r="ASD15" s="27"/>
      <c r="ASE15" s="42">
        <f t="shared" si="167"/>
        <v>0</v>
      </c>
      <c r="ASG15" s="24"/>
      <c r="ASH15" s="24"/>
      <c r="ASI15" s="23"/>
      <c r="ASJ15" s="111"/>
      <c r="ASK15" s="27"/>
      <c r="ASL15" s="42">
        <f t="shared" si="168"/>
        <v>0</v>
      </c>
      <c r="ASN15" s="2"/>
      <c r="ASO15" s="2"/>
      <c r="ASP15" s="15"/>
      <c r="ASQ15" s="7"/>
      <c r="ASR15" s="16"/>
      <c r="ASS15" s="17">
        <f t="shared" si="169"/>
        <v>0</v>
      </c>
      <c r="ASU15" s="2"/>
      <c r="ASV15" s="2"/>
      <c r="ASW15" s="15"/>
      <c r="ASX15" s="7"/>
      <c r="ASY15" s="16"/>
      <c r="ASZ15" s="17">
        <f t="shared" si="170"/>
        <v>0</v>
      </c>
      <c r="ATB15" s="307"/>
      <c r="ATC15" s="229"/>
      <c r="ATD15" s="23"/>
      <c r="ATE15" s="321"/>
      <c r="ATF15" s="27"/>
      <c r="ATG15" s="17">
        <f t="shared" si="171"/>
        <v>0</v>
      </c>
      <c r="ATI15" s="111">
        <v>41663</v>
      </c>
      <c r="ATJ15" s="259" t="s">
        <v>2155</v>
      </c>
      <c r="ATK15" s="27">
        <v>2880</v>
      </c>
      <c r="ATL15" s="50"/>
      <c r="ATM15" s="27"/>
      <c r="ATN15" s="17">
        <f t="shared" si="172"/>
        <v>10050</v>
      </c>
      <c r="ATP15" s="7"/>
      <c r="ATQ15" s="34"/>
      <c r="ATR15" s="3"/>
      <c r="ATS15" s="608"/>
      <c r="ATT15" s="27"/>
      <c r="ATU15" s="17">
        <f t="shared" si="173"/>
        <v>35640</v>
      </c>
      <c r="ATW15" s="111"/>
      <c r="ATX15" s="34"/>
      <c r="ATY15" s="41"/>
      <c r="ATZ15" s="563"/>
      <c r="AUA15" s="27"/>
      <c r="AUB15" s="42">
        <f t="shared" si="174"/>
        <v>0</v>
      </c>
      <c r="AUD15" s="111"/>
      <c r="AUE15" s="34"/>
      <c r="AUF15" s="41"/>
      <c r="AUG15" s="563"/>
      <c r="AUH15" s="27"/>
      <c r="AUI15" s="42">
        <f t="shared" si="175"/>
        <v>0</v>
      </c>
      <c r="AUK15" s="305"/>
      <c r="AUL15" s="2"/>
      <c r="AUM15" s="15"/>
      <c r="AUN15" s="7"/>
      <c r="AUO15" s="16"/>
      <c r="AUP15" s="17">
        <f t="shared" si="176"/>
        <v>8898</v>
      </c>
      <c r="AUR15" s="2"/>
      <c r="AUS15" s="2"/>
      <c r="AUT15" s="15"/>
      <c r="AUU15" s="7"/>
      <c r="AUV15" s="16"/>
      <c r="AUW15" s="17">
        <f t="shared" si="177"/>
        <v>0</v>
      </c>
      <c r="AUY15" s="305"/>
      <c r="AUZ15" s="2"/>
      <c r="AVA15" s="15"/>
      <c r="AVB15" s="7"/>
      <c r="AVC15" s="16"/>
      <c r="AVD15" s="17">
        <f t="shared" si="178"/>
        <v>80.300000000000182</v>
      </c>
      <c r="AVF15" s="2"/>
      <c r="AVG15" s="2"/>
      <c r="AVH15" s="15"/>
      <c r="AVI15" s="7"/>
      <c r="AVJ15" s="16"/>
      <c r="AVK15" s="17">
        <f t="shared" si="179"/>
        <v>0</v>
      </c>
      <c r="AVM15" s="7"/>
      <c r="AVN15" s="2"/>
      <c r="AVO15" s="15"/>
      <c r="AVP15" s="7"/>
      <c r="AVQ15" s="16"/>
      <c r="AVR15" s="17">
        <f t="shared" si="180"/>
        <v>0</v>
      </c>
      <c r="AVT15" s="7"/>
      <c r="AVU15" s="2"/>
      <c r="AVV15" s="15"/>
      <c r="AVW15" s="7"/>
      <c r="AVX15" s="16"/>
      <c r="AVY15" s="17">
        <f t="shared" si="181"/>
        <v>0</v>
      </c>
      <c r="AWA15" s="111"/>
      <c r="AWB15" s="24"/>
      <c r="AWC15" s="23"/>
      <c r="AWD15" s="111"/>
      <c r="AWE15" s="27"/>
      <c r="AWF15" s="42">
        <f t="shared" si="182"/>
        <v>1970</v>
      </c>
      <c r="AWH15" s="111"/>
      <c r="AWI15" s="24"/>
      <c r="AWJ15" s="23"/>
      <c r="AWK15" s="111"/>
      <c r="AWL15" s="27"/>
      <c r="AWM15" s="42">
        <f t="shared" si="183"/>
        <v>0</v>
      </c>
      <c r="AWO15" s="111"/>
      <c r="AWP15" s="24"/>
      <c r="AWQ15" s="23"/>
      <c r="AWR15" s="111"/>
      <c r="AWS15" s="27"/>
      <c r="AWT15" s="42">
        <f t="shared" si="184"/>
        <v>0</v>
      </c>
      <c r="AWV15" s="7"/>
      <c r="AWW15" s="2"/>
      <c r="AWX15" s="15"/>
      <c r="AWY15" s="7"/>
      <c r="AWZ15" s="16"/>
      <c r="AXA15" s="17">
        <f t="shared" si="185"/>
        <v>0</v>
      </c>
      <c r="AXC15" s="111"/>
      <c r="AXD15" s="24"/>
      <c r="AXE15" s="23"/>
      <c r="AXF15" s="111"/>
      <c r="AXG15" s="27"/>
      <c r="AXH15" s="42">
        <f t="shared" si="186"/>
        <v>0</v>
      </c>
      <c r="AXJ15" s="111"/>
      <c r="AXK15" s="24"/>
      <c r="AXL15" s="23"/>
      <c r="AXM15" s="111"/>
      <c r="AXN15" s="27"/>
      <c r="AXO15" s="42">
        <f t="shared" si="187"/>
        <v>1556</v>
      </c>
      <c r="AXQ15" s="111"/>
      <c r="AXR15" s="24"/>
      <c r="AXS15" s="23"/>
      <c r="AXT15" s="111"/>
      <c r="AXU15" s="27"/>
      <c r="AXV15" s="42">
        <f t="shared" si="188"/>
        <v>0</v>
      </c>
      <c r="AXX15" s="2"/>
      <c r="AXY15" s="2"/>
      <c r="AXZ15" s="15"/>
      <c r="AYA15" s="7"/>
      <c r="AYB15" s="16"/>
      <c r="AYC15" s="17">
        <f t="shared" si="189"/>
        <v>10984.74</v>
      </c>
      <c r="AYE15" s="49"/>
      <c r="AYF15" s="229"/>
      <c r="AYG15" s="104"/>
      <c r="AYH15" s="563"/>
      <c r="AYI15" s="569"/>
      <c r="AYJ15" s="78">
        <f t="shared" si="190"/>
        <v>1119</v>
      </c>
      <c r="AYL15" s="7"/>
      <c r="AYM15" s="2"/>
      <c r="AYN15" s="15"/>
      <c r="AYO15" s="7"/>
      <c r="AYP15" s="16"/>
      <c r="AYQ15" s="17">
        <f t="shared" si="191"/>
        <v>1119</v>
      </c>
      <c r="AYS15" s="111"/>
      <c r="AYT15" s="34"/>
      <c r="AYU15" s="23"/>
      <c r="AYV15" s="111"/>
      <c r="AYW15" s="27"/>
      <c r="AYX15" s="17">
        <f t="shared" si="192"/>
        <v>0</v>
      </c>
      <c r="AYZ15" s="111"/>
      <c r="AZA15" s="34"/>
      <c r="AZB15" s="23"/>
      <c r="AZC15" s="111"/>
      <c r="AZD15" s="27"/>
      <c r="AZE15" s="42">
        <f t="shared" si="193"/>
        <v>2249</v>
      </c>
      <c r="AZG15" s="358"/>
      <c r="AZH15" s="34"/>
      <c r="AZI15" s="23"/>
      <c r="AZJ15" s="111"/>
      <c r="AZK15" s="27"/>
      <c r="AZL15" s="42">
        <f t="shared" si="194"/>
        <v>0</v>
      </c>
      <c r="AZN15" s="111"/>
      <c r="AZO15" s="34"/>
      <c r="AZP15" s="23"/>
      <c r="AZQ15" s="111"/>
      <c r="AZR15" s="27"/>
      <c r="AZS15" s="42">
        <f t="shared" si="195"/>
        <v>0</v>
      </c>
      <c r="AZU15" s="7">
        <v>39815</v>
      </c>
      <c r="AZV15" s="665" t="s">
        <v>927</v>
      </c>
      <c r="AZW15" s="23">
        <v>1073.5</v>
      </c>
      <c r="AZX15" s="61">
        <v>39864</v>
      </c>
      <c r="AZY15" s="66"/>
      <c r="AZZ15" s="17">
        <f t="shared" si="196"/>
        <v>11688.5</v>
      </c>
      <c r="BAB15" s="7"/>
      <c r="BAC15" s="2"/>
      <c r="BAD15" s="15"/>
      <c r="BAE15" s="7"/>
      <c r="BAF15" s="16"/>
      <c r="BAG15" s="17">
        <f t="shared" si="197"/>
        <v>108</v>
      </c>
      <c r="BAI15" s="31"/>
      <c r="BAJ15" s="114"/>
      <c r="BAK15" s="15"/>
      <c r="BAL15" s="7"/>
      <c r="BAM15" s="16"/>
      <c r="BAN15" s="17">
        <f t="shared" si="198"/>
        <v>0</v>
      </c>
      <c r="BAP15" s="49"/>
      <c r="BAQ15" s="110"/>
      <c r="BAR15" s="23"/>
      <c r="BAS15" s="111"/>
      <c r="BAT15" s="27"/>
      <c r="BAU15" s="42">
        <f t="shared" si="199"/>
        <v>0</v>
      </c>
      <c r="BAW15" s="49"/>
      <c r="BAX15" s="110"/>
      <c r="BAY15" s="23"/>
      <c r="BAZ15" s="111"/>
      <c r="BBA15" s="27"/>
      <c r="BBB15" s="42">
        <f t="shared" si="200"/>
        <v>0</v>
      </c>
      <c r="BBD15" s="49"/>
      <c r="BBE15" s="110"/>
      <c r="BBF15" s="23"/>
      <c r="BBG15" s="111"/>
      <c r="BBH15" s="27"/>
      <c r="BBI15" s="42">
        <f t="shared" si="201"/>
        <v>0</v>
      </c>
      <c r="BBK15" s="111"/>
      <c r="BBL15" s="34"/>
      <c r="BBM15" s="27"/>
      <c r="BBN15" s="49"/>
      <c r="BBO15" s="27"/>
      <c r="BBP15" s="17">
        <f t="shared" si="202"/>
        <v>16540.060000000001</v>
      </c>
      <c r="BBW15" s="17">
        <f t="shared" si="203"/>
        <v>6938</v>
      </c>
      <c r="BBY15" s="1708"/>
      <c r="BCD15" s="42">
        <f t="shared" si="204"/>
        <v>0</v>
      </c>
      <c r="BCF15" s="1708"/>
      <c r="BCI15" s="358"/>
      <c r="BCK15" s="42">
        <f t="shared" si="205"/>
        <v>0</v>
      </c>
      <c r="BCM15" s="7"/>
      <c r="BCN15" s="2"/>
      <c r="BCO15" s="15"/>
      <c r="BCP15" s="7"/>
      <c r="BCQ15" s="16"/>
      <c r="BCR15" s="17">
        <f t="shared" si="206"/>
        <v>0</v>
      </c>
      <c r="BCT15" s="420"/>
      <c r="BCW15" s="422"/>
      <c r="BCY15" s="17">
        <f t="shared" si="207"/>
        <v>0</v>
      </c>
      <c r="BDA15" s="307"/>
      <c r="BDB15" s="2"/>
      <c r="BDC15" s="23"/>
      <c r="BDD15" s="305"/>
      <c r="BDE15" s="27"/>
      <c r="BDF15" s="17">
        <f t="shared" si="208"/>
        <v>0</v>
      </c>
      <c r="BDH15" s="307"/>
      <c r="BDI15" s="24"/>
      <c r="BDJ15" s="23"/>
      <c r="BDK15" s="307"/>
      <c r="BDL15" s="27"/>
      <c r="BDM15" s="42">
        <f t="shared" si="209"/>
        <v>0</v>
      </c>
      <c r="BDO15" s="321"/>
      <c r="BDP15" s="2"/>
      <c r="BDQ15" s="23"/>
      <c r="BDR15" s="305"/>
      <c r="BDS15" s="27"/>
      <c r="BDT15" s="17">
        <f t="shared" si="210"/>
        <v>0</v>
      </c>
      <c r="BDV15" s="307">
        <v>41632</v>
      </c>
      <c r="BDW15" s="2" t="s">
        <v>2133</v>
      </c>
      <c r="BDX15" s="23">
        <v>1331</v>
      </c>
      <c r="BDY15" s="305"/>
      <c r="BDZ15" s="27"/>
      <c r="BEA15" s="17">
        <f t="shared" si="211"/>
        <v>10100.5</v>
      </c>
      <c r="BEC15" s="307"/>
      <c r="BED15" s="2"/>
      <c r="BEE15" s="23"/>
      <c r="BEF15" s="305"/>
      <c r="BEG15" s="27"/>
      <c r="BEH15" s="17">
        <f t="shared" si="212"/>
        <v>0</v>
      </c>
      <c r="BEJ15" s="307"/>
      <c r="BEK15" s="24"/>
      <c r="BEL15" s="23"/>
      <c r="BEM15" s="307"/>
      <c r="BEN15" s="27"/>
      <c r="BEO15" s="42">
        <f t="shared" si="213"/>
        <v>0</v>
      </c>
      <c r="BEQ15" s="2"/>
      <c r="BER15" s="2"/>
      <c r="BES15" s="291"/>
      <c r="BET15" s="7"/>
      <c r="BEU15" s="16"/>
      <c r="BEV15" s="17">
        <f t="shared" si="214"/>
        <v>4501</v>
      </c>
      <c r="BEX15" s="7"/>
      <c r="BEY15" s="2"/>
      <c r="BEZ15" s="291"/>
      <c r="BFA15" s="7"/>
      <c r="BFB15" s="16"/>
      <c r="BFC15" s="17">
        <f t="shared" si="215"/>
        <v>1184.5</v>
      </c>
      <c r="BFE15" s="24"/>
      <c r="BFF15" s="24"/>
      <c r="BFG15" s="290"/>
      <c r="BFH15" s="111"/>
      <c r="BFI15" s="27"/>
      <c r="BFJ15" s="42">
        <f t="shared" si="216"/>
        <v>0</v>
      </c>
      <c r="BFL15" s="24"/>
      <c r="BFM15" s="2"/>
      <c r="BFN15" s="291"/>
      <c r="BFO15" s="7"/>
      <c r="BFP15" s="16"/>
      <c r="BFQ15" s="17">
        <f t="shared" si="217"/>
        <v>0</v>
      </c>
      <c r="BFS15" s="24"/>
      <c r="BFT15" s="24"/>
      <c r="BFU15" s="290"/>
      <c r="BFV15" s="111"/>
      <c r="BFW15" s="27"/>
      <c r="BFX15" s="42">
        <f t="shared" si="218"/>
        <v>3985.5</v>
      </c>
      <c r="BFZ15" s="2"/>
      <c r="BGA15" s="2"/>
      <c r="BGB15" s="291"/>
      <c r="BGC15" s="627"/>
      <c r="BGD15" s="16"/>
      <c r="BGE15" s="17">
        <f t="shared" si="219"/>
        <v>0</v>
      </c>
      <c r="BGG15" s="2"/>
      <c r="BGH15" s="2"/>
      <c r="BGI15" s="15"/>
      <c r="BGJ15" s="7"/>
      <c r="BGK15" s="16"/>
      <c r="BGL15" s="17">
        <f t="shared" si="220"/>
        <v>0</v>
      </c>
      <c r="BGN15" s="2"/>
      <c r="BGO15" s="2"/>
      <c r="BGP15" s="15"/>
      <c r="BGQ15" s="627"/>
      <c r="BGR15" s="16"/>
      <c r="BGS15" s="17">
        <f t="shared" si="221"/>
        <v>7051.5</v>
      </c>
      <c r="BGU15" s="24"/>
      <c r="BGV15" s="24"/>
      <c r="BGW15" s="290"/>
      <c r="BGX15" s="111"/>
      <c r="BGY15" s="27"/>
      <c r="BGZ15" s="42">
        <f t="shared" si="222"/>
        <v>0</v>
      </c>
      <c r="BHB15" s="2"/>
      <c r="BHC15" s="2"/>
      <c r="BHD15" s="291"/>
      <c r="BHE15" s="7"/>
      <c r="BHF15" s="16"/>
      <c r="BHG15" s="17">
        <f t="shared" si="223"/>
        <v>0</v>
      </c>
    </row>
    <row r="16" spans="1:1568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1"/>
      <c r="L16" s="27"/>
      <c r="M16" s="42">
        <f t="shared" si="1"/>
        <v>3530</v>
      </c>
      <c r="O16" s="24"/>
      <c r="P16" s="24"/>
      <c r="Q16" s="23"/>
      <c r="R16" s="111"/>
      <c r="S16" s="27"/>
      <c r="T16" s="42">
        <f t="shared" si="2"/>
        <v>0</v>
      </c>
      <c r="V16" s="24"/>
      <c r="W16" s="24"/>
      <c r="X16" s="23"/>
      <c r="Y16" s="111"/>
      <c r="Z16" s="27"/>
      <c r="AA16" s="42">
        <f t="shared" si="3"/>
        <v>0</v>
      </c>
      <c r="AC16" s="111"/>
      <c r="AD16" s="24"/>
      <c r="AE16" s="23"/>
      <c r="AF16" s="50"/>
      <c r="AG16" s="52"/>
      <c r="AH16" s="42">
        <f t="shared" si="4"/>
        <v>0</v>
      </c>
      <c r="AJ16" s="111"/>
      <c r="AK16" s="24"/>
      <c r="AL16" s="23"/>
      <c r="AM16" s="50"/>
      <c r="AN16" s="52"/>
      <c r="AO16" s="42">
        <f t="shared" si="5"/>
        <v>0</v>
      </c>
      <c r="AQ16" s="111"/>
      <c r="AR16" s="24"/>
      <c r="AS16" s="23"/>
      <c r="AT16" s="50"/>
      <c r="AU16" s="52"/>
      <c r="AV16" s="42">
        <f t="shared" si="6"/>
        <v>6543.5</v>
      </c>
      <c r="AY16" s="311"/>
      <c r="AZ16" s="15"/>
      <c r="BA16" s="31"/>
      <c r="BB16" s="16"/>
      <c r="BC16" s="17">
        <f t="shared" si="7"/>
        <v>376</v>
      </c>
      <c r="BE16" s="7"/>
      <c r="BF16" s="2"/>
      <c r="BG16" s="15"/>
      <c r="BH16" s="7"/>
      <c r="BI16" s="16"/>
      <c r="BJ16" s="17">
        <f t="shared" si="8"/>
        <v>1341.7</v>
      </c>
      <c r="BL16" s="7"/>
      <c r="BM16" s="2"/>
      <c r="BN16" s="15"/>
      <c r="BO16" s="7"/>
      <c r="BP16" s="16"/>
      <c r="BQ16" s="17">
        <f t="shared" si="9"/>
        <v>17344</v>
      </c>
      <c r="BS16" s="602"/>
      <c r="BT16" s="2"/>
      <c r="BU16" s="15"/>
      <c r="BV16" s="61"/>
      <c r="BW16" s="67"/>
      <c r="BX16" s="17">
        <f t="shared" si="10"/>
        <v>14526.099999999999</v>
      </c>
      <c r="BZ16" s="427">
        <v>39921</v>
      </c>
      <c r="CA16" s="2" t="s">
        <v>928</v>
      </c>
      <c r="CB16" s="619"/>
      <c r="CC16" s="1"/>
      <c r="CD16" s="16"/>
      <c r="CE16" s="17">
        <f t="shared" si="11"/>
        <v>24058.04</v>
      </c>
      <c r="CG16" s="111"/>
      <c r="CH16" s="24"/>
      <c r="CI16" s="23"/>
      <c r="CJ16" s="111"/>
      <c r="CK16" s="27"/>
      <c r="CL16" s="17">
        <f t="shared" si="12"/>
        <v>0</v>
      </c>
      <c r="CN16" s="426"/>
      <c r="CO16" s="220"/>
      <c r="CP16" s="23"/>
      <c r="CQ16" s="50"/>
      <c r="CR16" s="27"/>
      <c r="CS16" s="17">
        <f t="shared" si="13"/>
        <v>1668.06</v>
      </c>
      <c r="CU16" s="427">
        <v>41696</v>
      </c>
      <c r="CV16" s="1000" t="s">
        <v>2204</v>
      </c>
      <c r="CW16" s="15">
        <v>13658</v>
      </c>
      <c r="CX16" s="305">
        <v>41702</v>
      </c>
      <c r="CY16" s="16">
        <v>13658</v>
      </c>
      <c r="CZ16" s="17">
        <f t="shared" si="224"/>
        <v>14841</v>
      </c>
      <c r="DB16" s="49"/>
      <c r="DC16" s="24"/>
      <c r="DD16" s="23"/>
      <c r="DE16" s="563"/>
      <c r="DF16" s="27"/>
      <c r="DG16" s="17">
        <f t="shared" si="15"/>
        <v>20286</v>
      </c>
      <c r="DI16" s="111"/>
      <c r="DJ16" s="24"/>
      <c r="DK16" s="41"/>
      <c r="DL16" s="111"/>
      <c r="DM16" s="261"/>
      <c r="DN16" s="17">
        <f t="shared" si="225"/>
        <v>411</v>
      </c>
      <c r="DP16" s="111"/>
      <c r="DQ16" s="229"/>
      <c r="DR16" s="41"/>
      <c r="DS16" s="1845"/>
      <c r="DT16" s="261"/>
      <c r="DU16" s="17">
        <f t="shared" si="226"/>
        <v>0</v>
      </c>
      <c r="DW16" s="111"/>
      <c r="DX16" s="110"/>
      <c r="DY16" s="41"/>
      <c r="DZ16" s="50"/>
      <c r="EA16" s="261"/>
      <c r="EB16" s="17">
        <f t="shared" si="227"/>
        <v>0</v>
      </c>
      <c r="ED16" s="567"/>
      <c r="EE16" s="575"/>
      <c r="EF16" s="1693"/>
      <c r="EG16" s="567"/>
      <c r="EH16" s="1687"/>
      <c r="EI16" s="1683">
        <f t="shared" si="228"/>
        <v>456</v>
      </c>
      <c r="EK16" s="111"/>
      <c r="EL16" s="110"/>
      <c r="EM16" s="41"/>
      <c r="EN16" s="50"/>
      <c r="EO16" s="261"/>
      <c r="EP16" s="42">
        <f t="shared" si="229"/>
        <v>0</v>
      </c>
      <c r="ER16" s="111"/>
      <c r="ES16" s="110"/>
      <c r="ET16" s="41"/>
      <c r="EU16" s="50"/>
      <c r="EV16" s="261"/>
      <c r="EW16" s="42">
        <f t="shared" si="21"/>
        <v>0</v>
      </c>
      <c r="EY16" s="111"/>
      <c r="EZ16" s="110"/>
      <c r="FA16" s="41"/>
      <c r="FB16" s="50"/>
      <c r="FC16" s="261"/>
      <c r="FD16" s="17">
        <f t="shared" si="230"/>
        <v>0</v>
      </c>
      <c r="FF16" s="111"/>
      <c r="FG16" s="938"/>
      <c r="FH16" s="41"/>
      <c r="FI16" s="50"/>
      <c r="FJ16" s="41"/>
      <c r="FK16" s="17">
        <f t="shared" si="231"/>
        <v>0</v>
      </c>
      <c r="FM16" s="7"/>
      <c r="FN16" s="34"/>
      <c r="FO16" s="23"/>
      <c r="FP16" s="65"/>
      <c r="FQ16" s="296"/>
      <c r="FR16" s="17">
        <f t="shared" si="24"/>
        <v>0</v>
      </c>
      <c r="FT16" s="111"/>
      <c r="FU16" s="34"/>
      <c r="FV16" s="23"/>
      <c r="FW16" s="50"/>
      <c r="FX16" s="82"/>
      <c r="FY16" s="42">
        <f t="shared" si="25"/>
        <v>0</v>
      </c>
      <c r="GA16" s="7"/>
      <c r="GB16" s="2"/>
      <c r="GC16" s="15"/>
      <c r="GD16" s="65"/>
      <c r="GE16" s="77"/>
      <c r="GF16" s="17">
        <f t="shared" si="26"/>
        <v>6306.7</v>
      </c>
      <c r="GH16" s="111"/>
      <c r="GI16" s="24"/>
      <c r="GJ16" s="23"/>
      <c r="GK16" s="50"/>
      <c r="GL16" s="52"/>
      <c r="GM16" s="42">
        <f t="shared" si="27"/>
        <v>10217.799999999999</v>
      </c>
      <c r="GO16" s="111"/>
      <c r="GP16" s="24"/>
      <c r="GQ16" s="23"/>
      <c r="GR16" s="50"/>
      <c r="GS16" s="52"/>
      <c r="GT16" s="42">
        <f t="shared" si="28"/>
        <v>0</v>
      </c>
      <c r="GV16" s="7"/>
      <c r="GW16" s="2"/>
      <c r="GX16" s="15"/>
      <c r="GY16" s="65"/>
      <c r="GZ16" s="77"/>
      <c r="HA16" s="17">
        <f t="shared" si="29"/>
        <v>0</v>
      </c>
      <c r="HC16" s="111"/>
      <c r="HD16" s="24"/>
      <c r="HE16" s="23"/>
      <c r="HF16" s="50"/>
      <c r="HG16" s="52"/>
      <c r="HH16" s="42">
        <f t="shared" si="30"/>
        <v>0</v>
      </c>
      <c r="HJ16" s="7"/>
      <c r="HK16" s="2"/>
      <c r="HL16" s="15"/>
      <c r="HM16" s="65"/>
      <c r="HN16" s="77"/>
      <c r="HO16" s="17">
        <f t="shared" si="31"/>
        <v>0</v>
      </c>
      <c r="HQ16" s="2"/>
      <c r="HR16" s="2"/>
      <c r="HS16" s="15"/>
      <c r="HT16" s="7"/>
      <c r="HU16" s="16"/>
      <c r="HV16" s="17">
        <f t="shared" si="32"/>
        <v>2543</v>
      </c>
      <c r="HX16" s="7"/>
      <c r="HY16" s="2"/>
      <c r="HZ16" s="15"/>
      <c r="IA16" s="7"/>
      <c r="IB16" s="16"/>
      <c r="IC16" s="17">
        <f t="shared" si="33"/>
        <v>7098.5</v>
      </c>
      <c r="IE16" s="7"/>
      <c r="IF16" s="2"/>
      <c r="IG16" s="15"/>
      <c r="IH16" s="7"/>
      <c r="II16" s="16"/>
      <c r="IJ16" s="17">
        <f t="shared" si="34"/>
        <v>1470</v>
      </c>
      <c r="IL16" s="2"/>
      <c r="IM16" s="2"/>
      <c r="IN16" s="15"/>
      <c r="IO16" s="7"/>
      <c r="IP16" s="16"/>
      <c r="IQ16" s="17">
        <f t="shared" si="35"/>
        <v>5020</v>
      </c>
      <c r="IS16" s="7"/>
      <c r="IT16" s="2"/>
      <c r="IU16" s="15"/>
      <c r="IV16" s="7"/>
      <c r="IW16" s="139"/>
      <c r="IX16" s="101">
        <f t="shared" si="36"/>
        <v>0</v>
      </c>
      <c r="IZ16" s="111"/>
      <c r="JA16" s="24"/>
      <c r="JB16" s="23"/>
      <c r="JC16" s="111"/>
      <c r="JD16" s="139"/>
      <c r="JE16" s="101">
        <f t="shared" si="37"/>
        <v>0</v>
      </c>
      <c r="JG16" s="111"/>
      <c r="JH16" s="24"/>
      <c r="JI16" s="23"/>
      <c r="JJ16" s="111"/>
      <c r="JK16" s="139"/>
      <c r="JL16" s="101">
        <f t="shared" si="38"/>
        <v>855.5</v>
      </c>
      <c r="JN16" s="111"/>
      <c r="JO16" s="63"/>
      <c r="JP16" s="23"/>
      <c r="JQ16" s="111"/>
      <c r="JR16" s="27"/>
      <c r="JS16" s="17">
        <f t="shared" si="39"/>
        <v>0</v>
      </c>
      <c r="JU16" s="111"/>
      <c r="JV16" s="110"/>
      <c r="JW16" s="23"/>
      <c r="JX16" s="111"/>
      <c r="JY16" s="27"/>
      <c r="JZ16" s="42">
        <f t="shared" si="40"/>
        <v>0</v>
      </c>
      <c r="KB16" s="111"/>
      <c r="KC16" s="110"/>
      <c r="KD16" s="23"/>
      <c r="KE16" s="111"/>
      <c r="KF16" s="27"/>
      <c r="KG16" s="17">
        <f t="shared" si="41"/>
        <v>0</v>
      </c>
      <c r="KI16" s="111"/>
      <c r="KJ16" s="110"/>
      <c r="KK16" s="23"/>
      <c r="KL16" s="567"/>
      <c r="KM16" s="27"/>
      <c r="KN16" s="42">
        <f t="shared" si="42"/>
        <v>0</v>
      </c>
      <c r="KP16" s="111"/>
      <c r="KQ16" s="110"/>
      <c r="KR16" s="23"/>
      <c r="KS16" s="567"/>
      <c r="KT16" s="27"/>
      <c r="KU16" s="42">
        <f t="shared" si="43"/>
        <v>4446</v>
      </c>
      <c r="KW16" s="49"/>
      <c r="KX16" s="110"/>
      <c r="KY16" s="23"/>
      <c r="KZ16" s="111"/>
      <c r="LA16" s="27"/>
      <c r="LB16" s="17">
        <f t="shared" si="44"/>
        <v>17093.599999999999</v>
      </c>
      <c r="LD16" s="111"/>
      <c r="LE16" s="110"/>
      <c r="LF16" s="23"/>
      <c r="LG16" s="111"/>
      <c r="LH16" s="27"/>
      <c r="LI16" s="17">
        <f t="shared" si="45"/>
        <v>383</v>
      </c>
      <c r="LK16" s="111"/>
      <c r="LL16" s="110"/>
      <c r="LM16" s="23"/>
      <c r="LN16" s="111"/>
      <c r="LO16" s="27"/>
      <c r="LP16" s="42">
        <f t="shared" si="46"/>
        <v>0</v>
      </c>
      <c r="LR16" s="111"/>
      <c r="LS16" s="110"/>
      <c r="LT16" s="23"/>
      <c r="LU16" s="111"/>
      <c r="LV16" s="27"/>
      <c r="LW16" s="42">
        <f t="shared" si="47"/>
        <v>0</v>
      </c>
      <c r="LY16" s="7"/>
      <c r="LZ16" s="2"/>
      <c r="MA16" s="15"/>
      <c r="MB16" s="7"/>
      <c r="MC16" s="16"/>
      <c r="MD16" s="17">
        <f t="shared" si="48"/>
        <v>0</v>
      </c>
      <c r="MF16" s="111"/>
      <c r="MG16" s="24"/>
      <c r="MH16" s="23"/>
      <c r="MI16" s="111"/>
      <c r="MJ16" s="27"/>
      <c r="MK16" s="42">
        <f t="shared" si="49"/>
        <v>0</v>
      </c>
      <c r="MM16" s="111"/>
      <c r="MN16" s="24"/>
      <c r="MO16" s="23"/>
      <c r="MP16" s="111"/>
      <c r="MQ16" s="27"/>
      <c r="MR16" s="42">
        <f t="shared" si="50"/>
        <v>0</v>
      </c>
      <c r="MT16" s="111"/>
      <c r="MU16" s="24"/>
      <c r="MV16" s="23"/>
      <c r="MW16" s="111"/>
      <c r="MX16" s="27"/>
      <c r="MY16" s="42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11333.5</v>
      </c>
      <c r="NV16" s="307"/>
      <c r="NW16" s="24"/>
      <c r="NX16" s="23"/>
      <c r="NY16" s="567"/>
      <c r="NZ16" s="1688"/>
      <c r="OA16" s="42">
        <f t="shared" si="55"/>
        <v>6364</v>
      </c>
      <c r="OC16" s="307"/>
      <c r="OD16" s="24"/>
      <c r="OE16" s="23"/>
      <c r="OF16" s="111"/>
      <c r="OG16" s="27"/>
      <c r="OH16" s="17">
        <f t="shared" si="56"/>
        <v>0</v>
      </c>
      <c r="OJ16" s="307"/>
      <c r="OK16" s="24"/>
      <c r="OL16" s="23"/>
      <c r="OM16" s="111"/>
      <c r="ON16" s="27"/>
      <c r="OO16" s="42">
        <f t="shared" si="57"/>
        <v>0</v>
      </c>
      <c r="OQ16" s="481"/>
      <c r="OR16" s="2"/>
      <c r="OS16" s="15"/>
      <c r="OT16" s="7"/>
      <c r="OU16" s="16"/>
      <c r="OV16" s="17">
        <f>OV15+OS16-OU16</f>
        <v>22352.5</v>
      </c>
      <c r="OX16" s="65"/>
      <c r="OY16" s="34"/>
      <c r="OZ16" s="27"/>
      <c r="PA16" s="7"/>
      <c r="PB16" s="27"/>
      <c r="PC16" s="42">
        <f t="shared" si="59"/>
        <v>0</v>
      </c>
      <c r="PE16" s="65"/>
      <c r="PF16" s="34"/>
      <c r="PG16" s="27"/>
      <c r="PH16" s="7"/>
      <c r="PI16" s="27"/>
      <c r="PJ16" s="42">
        <f t="shared" si="60"/>
        <v>0</v>
      </c>
      <c r="PL16" s="65"/>
      <c r="PM16" s="34"/>
      <c r="PN16" s="27"/>
      <c r="PO16" s="7"/>
      <c r="PP16" s="27"/>
      <c r="PQ16" s="42">
        <f t="shared" si="61"/>
        <v>0</v>
      </c>
      <c r="PV16" s="7"/>
      <c r="PW16" s="16"/>
      <c r="PX16" s="17">
        <f t="shared" si="62"/>
        <v>0</v>
      </c>
      <c r="QC16" s="7"/>
      <c r="QD16" s="16"/>
      <c r="QE16" s="17">
        <f t="shared" si="63"/>
        <v>0</v>
      </c>
      <c r="QJ16" s="7"/>
      <c r="QK16" s="16"/>
      <c r="QL16" s="17">
        <f t="shared" si="64"/>
        <v>0</v>
      </c>
      <c r="QQ16" s="111"/>
      <c r="QR16" s="27"/>
      <c r="QS16" s="42">
        <f t="shared" si="65"/>
        <v>0</v>
      </c>
      <c r="QU16" s="427"/>
      <c r="QV16" s="34"/>
      <c r="QW16" s="27"/>
      <c r="QX16" s="7"/>
      <c r="QY16" s="16"/>
      <c r="QZ16" s="17">
        <f t="shared" si="66"/>
        <v>13520</v>
      </c>
      <c r="RB16" s="111"/>
      <c r="RC16" s="34"/>
      <c r="RD16" s="27"/>
      <c r="RE16" s="111"/>
      <c r="RF16" s="27"/>
      <c r="RG16" s="42">
        <f t="shared" si="67"/>
        <v>0</v>
      </c>
      <c r="RI16" s="111"/>
      <c r="RJ16" s="34"/>
      <c r="RK16" s="27"/>
      <c r="RL16" s="111"/>
      <c r="RM16" s="27"/>
      <c r="RN16" s="42">
        <f t="shared" si="68"/>
        <v>0</v>
      </c>
      <c r="RP16" s="111"/>
      <c r="RQ16" s="34"/>
      <c r="RR16" s="27"/>
      <c r="RS16" s="111"/>
      <c r="RT16" s="27"/>
      <c r="RU16" s="42">
        <f t="shared" si="69"/>
        <v>0</v>
      </c>
      <c r="RW16" s="7"/>
      <c r="RX16" s="2"/>
      <c r="RY16" s="15"/>
      <c r="RZ16" s="31"/>
      <c r="SA16" s="16"/>
      <c r="SB16" s="17">
        <f t="shared" si="70"/>
        <v>1433.5</v>
      </c>
      <c r="SD16" s="2"/>
      <c r="SE16" s="2"/>
      <c r="SF16" s="15"/>
      <c r="SG16" s="7"/>
      <c r="SH16" s="16"/>
      <c r="SI16" s="101">
        <f t="shared" si="71"/>
        <v>0</v>
      </c>
      <c r="SK16" s="7"/>
      <c r="SL16" s="2"/>
      <c r="SM16" s="15"/>
      <c r="SN16" s="7"/>
      <c r="SO16" s="16"/>
      <c r="SP16" s="101">
        <f t="shared" si="72"/>
        <v>0</v>
      </c>
      <c r="SR16" s="111"/>
      <c r="SS16" s="24"/>
      <c r="ST16" s="23"/>
      <c r="SU16" s="111"/>
      <c r="SV16" s="27"/>
      <c r="SW16" s="101">
        <f t="shared" si="73"/>
        <v>0</v>
      </c>
      <c r="SY16" s="427"/>
      <c r="SZ16" s="114"/>
      <c r="TA16" s="15"/>
      <c r="TB16" s="627"/>
      <c r="TC16" s="572"/>
      <c r="TD16" s="101">
        <f t="shared" si="74"/>
        <v>10277</v>
      </c>
      <c r="TF16" s="2"/>
      <c r="TG16" s="2"/>
      <c r="TH16" s="15"/>
      <c r="TI16" s="7"/>
      <c r="TJ16" s="16"/>
      <c r="TK16" s="101">
        <f t="shared" si="75"/>
        <v>0</v>
      </c>
      <c r="TM16" s="2"/>
      <c r="TN16" s="2"/>
      <c r="TO16" s="15"/>
      <c r="TP16" s="7"/>
      <c r="TQ16" s="16"/>
      <c r="TR16" s="17">
        <f t="shared" si="76"/>
        <v>0</v>
      </c>
      <c r="TT16" s="2"/>
      <c r="TU16" s="113"/>
      <c r="TV16" s="15"/>
      <c r="TW16" s="65"/>
      <c r="TX16" s="77"/>
      <c r="TY16" s="17">
        <f t="shared" si="77"/>
        <v>1124.5</v>
      </c>
      <c r="UA16" s="2"/>
      <c r="UB16" s="113"/>
      <c r="UC16" s="15"/>
      <c r="UD16" s="65"/>
      <c r="UE16" s="77"/>
      <c r="UF16" s="17">
        <f t="shared" si="78"/>
        <v>0</v>
      </c>
      <c r="UH16" s="307"/>
      <c r="UI16" s="110"/>
      <c r="UJ16" s="23"/>
      <c r="UK16" s="567"/>
      <c r="UL16" s="1688"/>
      <c r="UM16" s="42">
        <f t="shared" si="79"/>
        <v>4075.5</v>
      </c>
      <c r="UO16" s="7"/>
      <c r="UP16" s="2"/>
      <c r="UQ16" s="15"/>
      <c r="UR16" s="7"/>
      <c r="US16" s="16"/>
      <c r="UT16" s="17">
        <f t="shared" si="80"/>
        <v>200</v>
      </c>
      <c r="UV16" s="2"/>
      <c r="UW16" s="2"/>
      <c r="UX16" s="15"/>
      <c r="UY16" s="7"/>
      <c r="UZ16" s="16"/>
      <c r="VA16" s="17">
        <f t="shared" si="81"/>
        <v>1278</v>
      </c>
      <c r="VC16" s="24"/>
      <c r="VD16" s="24"/>
      <c r="VE16" s="23"/>
      <c r="VF16" s="111"/>
      <c r="VG16" s="27"/>
      <c r="VH16" s="42">
        <f t="shared" si="82"/>
        <v>0</v>
      </c>
      <c r="VJ16" s="24"/>
      <c r="VK16" s="2"/>
      <c r="VL16" s="15"/>
      <c r="VM16" s="7"/>
      <c r="VN16" s="16"/>
      <c r="VO16" s="17">
        <f t="shared" si="83"/>
        <v>0</v>
      </c>
      <c r="VQ16" s="111"/>
      <c r="VR16" s="24"/>
      <c r="VS16" s="23"/>
      <c r="VT16" s="111"/>
      <c r="VU16" s="27"/>
      <c r="VV16" s="42">
        <f t="shared" si="84"/>
        <v>0</v>
      </c>
      <c r="VX16" s="2"/>
      <c r="VY16" s="2"/>
      <c r="VZ16" s="15"/>
      <c r="WA16" s="7"/>
      <c r="WB16" s="16"/>
      <c r="WC16" s="17"/>
      <c r="WE16" s="305"/>
      <c r="WF16" s="2"/>
      <c r="WG16" s="15"/>
      <c r="WH16" s="305"/>
      <c r="WI16" s="16"/>
      <c r="WJ16" s="17">
        <f t="shared" si="86"/>
        <v>112.5</v>
      </c>
      <c r="WL16" s="307"/>
      <c r="WM16" s="24"/>
      <c r="WN16" s="23"/>
      <c r="WO16" s="307"/>
      <c r="WP16" s="27"/>
      <c r="WQ16" s="42">
        <f t="shared" si="87"/>
        <v>7657</v>
      </c>
      <c r="WS16" s="307"/>
      <c r="WT16" s="24"/>
      <c r="WU16" s="23"/>
      <c r="WV16" s="307"/>
      <c r="WW16" s="27"/>
      <c r="WX16" s="42">
        <f t="shared" si="88"/>
        <v>0</v>
      </c>
      <c r="WZ16" s="307"/>
      <c r="XA16" s="24"/>
      <c r="XB16" s="23"/>
      <c r="XC16" s="307"/>
      <c r="XD16" s="27"/>
      <c r="XE16" s="42">
        <f t="shared" si="89"/>
        <v>0</v>
      </c>
      <c r="XG16" s="307"/>
      <c r="XH16" s="24"/>
      <c r="XI16" s="23"/>
      <c r="XJ16" s="307"/>
      <c r="XK16" s="27"/>
      <c r="XL16" s="42">
        <f t="shared" si="90"/>
        <v>0</v>
      </c>
      <c r="XN16" s="425"/>
      <c r="XO16" s="69"/>
      <c r="XP16" s="27"/>
      <c r="XQ16" s="65"/>
      <c r="XR16" s="77"/>
      <c r="XS16" s="17">
        <f t="shared" si="91"/>
        <v>0</v>
      </c>
      <c r="XU16" s="111"/>
      <c r="XV16" s="69"/>
      <c r="XW16" s="27"/>
      <c r="XX16" s="50"/>
      <c r="XY16" s="52"/>
      <c r="XZ16" s="42">
        <f t="shared" si="92"/>
        <v>0</v>
      </c>
      <c r="YB16" s="7"/>
      <c r="YC16" s="69"/>
      <c r="YD16" s="27"/>
      <c r="YE16" s="65"/>
      <c r="YF16" s="77"/>
      <c r="YG16" s="17">
        <f t="shared" si="93"/>
        <v>21712</v>
      </c>
      <c r="YI16" s="7"/>
      <c r="YJ16" s="1460"/>
      <c r="YK16" s="27"/>
      <c r="YL16" s="7"/>
      <c r="YM16" s="16"/>
      <c r="YN16" s="17">
        <f t="shared" si="94"/>
        <v>0</v>
      </c>
      <c r="YP16" s="7"/>
      <c r="YQ16" s="2"/>
      <c r="YR16" s="15"/>
      <c r="YS16" s="7"/>
      <c r="YT16" s="16"/>
      <c r="YU16" s="17">
        <f t="shared" si="95"/>
        <v>0</v>
      </c>
      <c r="YW16" s="111"/>
      <c r="YX16" s="24"/>
      <c r="YY16" s="23"/>
      <c r="YZ16" s="111"/>
      <c r="ZA16" s="27"/>
      <c r="ZB16" s="42">
        <f t="shared" si="96"/>
        <v>0</v>
      </c>
      <c r="ZD16" s="420"/>
      <c r="ZE16" s="24"/>
      <c r="ZF16" s="23"/>
      <c r="ZG16" s="111"/>
      <c r="ZH16" s="27"/>
      <c r="ZI16" s="42">
        <f t="shared" si="97"/>
        <v>0</v>
      </c>
      <c r="ZK16" s="7"/>
      <c r="ZL16" s="1460"/>
      <c r="ZM16" s="27"/>
      <c r="ZN16" s="111"/>
      <c r="ZO16" s="27"/>
      <c r="ZP16" s="17">
        <f t="shared" si="98"/>
        <v>0</v>
      </c>
      <c r="ZR16" s="111"/>
      <c r="ZS16" s="1460"/>
      <c r="ZT16" s="27"/>
      <c r="ZU16" s="111"/>
      <c r="ZV16" s="27"/>
      <c r="ZW16" s="42">
        <f t="shared" si="99"/>
        <v>3633</v>
      </c>
      <c r="ZY16" s="7"/>
      <c r="ZZ16" s="1460"/>
      <c r="AAA16" s="27"/>
      <c r="AAB16" s="111"/>
      <c r="AAC16" s="27"/>
      <c r="AAD16" s="17">
        <f t="shared" si="100"/>
        <v>0</v>
      </c>
      <c r="AAF16" s="111"/>
      <c r="AAG16" s="1460"/>
      <c r="AAH16" s="27"/>
      <c r="AAI16" s="111"/>
      <c r="AAJ16" s="27"/>
      <c r="AAK16" s="42">
        <f t="shared" si="101"/>
        <v>0</v>
      </c>
      <c r="AAM16" s="111"/>
      <c r="AAN16" s="1460"/>
      <c r="AAO16" s="27"/>
      <c r="AAP16" s="111"/>
      <c r="AAQ16" s="27"/>
      <c r="AAR16" s="42">
        <f t="shared" si="102"/>
        <v>15899</v>
      </c>
      <c r="AAT16" s="111"/>
      <c r="AAU16" s="1460"/>
      <c r="AAV16" s="27"/>
      <c r="AAW16" s="111"/>
      <c r="AAX16" s="27"/>
      <c r="AAY16" s="42">
        <f t="shared" si="103"/>
        <v>0</v>
      </c>
      <c r="ABA16" s="7"/>
      <c r="ABB16" s="113"/>
      <c r="ABC16" s="15"/>
      <c r="ABD16" s="7"/>
      <c r="ABE16" s="16"/>
      <c r="ABF16" s="17">
        <f t="shared" si="104"/>
        <v>0</v>
      </c>
      <c r="ABH16" s="111"/>
      <c r="ABI16" s="220"/>
      <c r="ABJ16" s="23"/>
      <c r="ABK16" s="111"/>
      <c r="ABL16" s="27"/>
      <c r="ABM16" s="42">
        <f t="shared" si="105"/>
        <v>0</v>
      </c>
      <c r="ABQ16" s="661"/>
      <c r="ABR16" s="662"/>
      <c r="ABS16" s="661"/>
      <c r="ABT16" s="42">
        <f t="shared" si="106"/>
        <v>22956.84</v>
      </c>
      <c r="ABV16" s="7"/>
      <c r="ABW16" s="2"/>
      <c r="ABX16" s="15"/>
      <c r="ABY16" s="7"/>
      <c r="ABZ16" s="16"/>
      <c r="ACA16" s="17">
        <f t="shared" si="107"/>
        <v>3092.5</v>
      </c>
      <c r="ACC16" s="427"/>
      <c r="ACD16" s="113"/>
      <c r="ACE16" s="15"/>
      <c r="ACF16" s="7"/>
      <c r="ACG16" s="16"/>
      <c r="ACH16" s="17">
        <f t="shared" si="108"/>
        <v>0</v>
      </c>
      <c r="ACJ16" s="425"/>
      <c r="ACK16" s="220"/>
      <c r="ACL16" s="23"/>
      <c r="ACM16" s="111"/>
      <c r="ACN16" s="27"/>
      <c r="ACO16" s="42">
        <f t="shared" si="109"/>
        <v>0</v>
      </c>
      <c r="ACQ16" s="425"/>
      <c r="ACR16" s="220"/>
      <c r="ACS16" s="23"/>
      <c r="ACT16" s="111"/>
      <c r="ACU16" s="27"/>
      <c r="ACV16" s="42">
        <f t="shared" si="110"/>
        <v>0</v>
      </c>
      <c r="ACX16" s="305"/>
      <c r="ACY16" s="114"/>
      <c r="ACZ16" s="15"/>
      <c r="ADA16" s="7"/>
      <c r="ADB16" s="16"/>
      <c r="ADC16" s="17">
        <f>ADC15+ACZ16-ADB16</f>
        <v>0</v>
      </c>
      <c r="ADE16" s="307"/>
      <c r="ADF16" s="110"/>
      <c r="ADG16" s="23"/>
      <c r="ADH16" s="111"/>
      <c r="ADI16" s="27"/>
      <c r="ADJ16" s="42">
        <f>ADJ15+ADG16-ADI16</f>
        <v>1928</v>
      </c>
      <c r="ADL16" s="2"/>
      <c r="ADM16" s="2"/>
      <c r="ADN16" s="15"/>
      <c r="ADO16" s="7"/>
      <c r="ADP16" s="16"/>
      <c r="ADQ16" s="17">
        <f t="shared" si="113"/>
        <v>0</v>
      </c>
      <c r="ADS16" s="24"/>
      <c r="ADT16" s="24"/>
      <c r="ADU16" s="23"/>
      <c r="ADV16" s="111"/>
      <c r="ADW16" s="27"/>
      <c r="ADX16" s="42">
        <f t="shared" si="114"/>
        <v>0</v>
      </c>
      <c r="ADZ16" s="2"/>
      <c r="AEA16" s="2"/>
      <c r="AEB16" s="15"/>
      <c r="AEC16" s="7"/>
      <c r="AED16" s="16"/>
      <c r="AEE16" s="17">
        <f t="shared" si="115"/>
        <v>0</v>
      </c>
      <c r="AEG16" s="24"/>
      <c r="AEH16" s="24"/>
      <c r="AEI16" s="23"/>
      <c r="AEJ16" s="111"/>
      <c r="AEK16" s="27"/>
      <c r="AEL16" s="42">
        <f t="shared" si="116"/>
        <v>0</v>
      </c>
      <c r="AEN16" s="2"/>
      <c r="AEO16" s="2"/>
      <c r="AEP16" s="15"/>
      <c r="AEQ16" s="7"/>
      <c r="AER16" s="16"/>
      <c r="AES16" s="17">
        <f t="shared" si="117"/>
        <v>0</v>
      </c>
      <c r="AEU16" s="2"/>
      <c r="AEV16" s="2"/>
      <c r="AEW16" s="15"/>
      <c r="AEX16" s="7"/>
      <c r="AEY16" s="16"/>
      <c r="AEZ16" s="17">
        <f t="shared" si="118"/>
        <v>0</v>
      </c>
      <c r="AFB16" s="24"/>
      <c r="AFC16" s="24"/>
      <c r="AFD16" s="23"/>
      <c r="AFE16" s="111"/>
      <c r="AFF16" s="27"/>
      <c r="AFG16" s="42">
        <f t="shared" si="119"/>
        <v>0</v>
      </c>
      <c r="AFI16" s="24"/>
      <c r="AFJ16" s="24"/>
      <c r="AFK16" s="23"/>
      <c r="AFL16" s="111"/>
      <c r="AFM16" s="27"/>
      <c r="AFN16" s="42">
        <f t="shared" si="120"/>
        <v>0</v>
      </c>
      <c r="AFP16" s="24"/>
      <c r="AFQ16" s="24"/>
      <c r="AFR16" s="23"/>
      <c r="AFS16" s="111"/>
      <c r="AFT16" s="27"/>
      <c r="AFU16" s="42">
        <f t="shared" si="121"/>
        <v>0</v>
      </c>
      <c r="AFW16" s="2"/>
      <c r="AFX16" s="2"/>
      <c r="AFY16" s="15"/>
      <c r="AFZ16" s="7"/>
      <c r="AGA16" s="16"/>
      <c r="AGB16" s="17">
        <f t="shared" si="122"/>
        <v>0</v>
      </c>
      <c r="AGD16" s="7"/>
      <c r="AGE16" s="2"/>
      <c r="AGF16" s="15"/>
      <c r="AGG16" s="7"/>
      <c r="AGH16" s="16"/>
      <c r="AGI16" s="17">
        <f t="shared" si="123"/>
        <v>2252</v>
      </c>
      <c r="AGK16" s="305"/>
      <c r="AGL16" s="259"/>
      <c r="AGM16" s="27"/>
      <c r="AGN16" s="494"/>
      <c r="AGO16" s="52"/>
      <c r="AGP16" s="42">
        <f t="shared" si="124"/>
        <v>0</v>
      </c>
      <c r="AGR16" s="307"/>
      <c r="AGS16" s="259"/>
      <c r="AGT16" s="27"/>
      <c r="AGU16" s="494"/>
      <c r="AGV16" s="52"/>
      <c r="AGW16" s="42">
        <f t="shared" si="125"/>
        <v>0</v>
      </c>
      <c r="AGY16" s="307"/>
      <c r="AGZ16" s="259"/>
      <c r="AHA16" s="27"/>
      <c r="AHB16" s="494"/>
      <c r="AHC16" s="52"/>
      <c r="AHD16" s="42">
        <f t="shared" si="126"/>
        <v>0</v>
      </c>
      <c r="AHF16" s="49"/>
      <c r="AHG16" s="259"/>
      <c r="AHH16" s="27"/>
      <c r="AHI16" s="111"/>
      <c r="AHJ16" s="27"/>
      <c r="AHK16" s="17">
        <f t="shared" si="127"/>
        <v>960</v>
      </c>
      <c r="AHM16" s="49"/>
      <c r="AHN16" s="259"/>
      <c r="AHO16" s="27"/>
      <c r="AHP16" s="111"/>
      <c r="AHQ16" s="27"/>
      <c r="AHR16" s="17">
        <f t="shared" si="128"/>
        <v>0</v>
      </c>
      <c r="AHT16" s="406"/>
      <c r="AHU16" s="311"/>
      <c r="AHV16" s="15"/>
      <c r="AHW16" s="322"/>
      <c r="AHX16" s="16"/>
      <c r="AHY16" s="17">
        <f t="shared" si="129"/>
        <v>96358.5</v>
      </c>
      <c r="AIA16" s="2"/>
      <c r="AIB16" s="2"/>
      <c r="AIC16" s="15"/>
      <c r="AID16" s="7"/>
      <c r="AIE16" s="16"/>
      <c r="AIF16" s="17">
        <f t="shared" si="130"/>
        <v>0</v>
      </c>
      <c r="AIH16" s="111"/>
      <c r="AII16" s="69"/>
      <c r="AIJ16" s="27"/>
      <c r="AIK16" s="49"/>
      <c r="AIL16" s="139"/>
      <c r="AIM16" s="17">
        <f t="shared" si="131"/>
        <v>892.5</v>
      </c>
      <c r="AIO16" s="111"/>
      <c r="AIP16" s="69"/>
      <c r="AIQ16" s="27"/>
      <c r="AIR16" s="111"/>
      <c r="AIS16" s="139"/>
      <c r="AIT16" s="17">
        <f t="shared" si="132"/>
        <v>0</v>
      </c>
      <c r="AIV16" s="111"/>
      <c r="AIW16" s="69"/>
      <c r="AIX16" s="27"/>
      <c r="AIY16" s="111"/>
      <c r="AIZ16" s="139"/>
      <c r="AJA16" s="42">
        <f t="shared" si="133"/>
        <v>0</v>
      </c>
      <c r="AJC16" s="7"/>
      <c r="AJD16" s="229"/>
      <c r="AJE16" s="23"/>
      <c r="AJF16" s="50"/>
      <c r="AJG16" s="52"/>
      <c r="AJH16" s="17">
        <f t="shared" si="134"/>
        <v>0</v>
      </c>
      <c r="AJM16" s="50"/>
      <c r="AJN16" s="52"/>
      <c r="AJO16" s="17">
        <f t="shared" si="135"/>
        <v>0</v>
      </c>
      <c r="AJQ16" s="426"/>
      <c r="AJR16" s="24"/>
      <c r="AJS16" s="23"/>
      <c r="AJT16" s="50"/>
      <c r="AJU16" s="52"/>
      <c r="AJV16" s="17">
        <f t="shared" si="136"/>
        <v>7013</v>
      </c>
      <c r="AJX16" s="7"/>
      <c r="AJY16" s="34"/>
      <c r="AJZ16" s="27"/>
      <c r="AKA16" s="50"/>
      <c r="AKB16" s="27"/>
      <c r="AKC16" s="17">
        <f t="shared" si="137"/>
        <v>0</v>
      </c>
      <c r="AKE16" s="7"/>
      <c r="AKF16" s="34"/>
      <c r="AKG16" s="27"/>
      <c r="AKH16" s="50"/>
      <c r="AKI16" s="27"/>
      <c r="AKJ16" s="17">
        <f t="shared" si="138"/>
        <v>0</v>
      </c>
      <c r="AKL16" s="321"/>
      <c r="AKM16" s="1460"/>
      <c r="AKN16" s="27"/>
      <c r="AKO16" s="420"/>
      <c r="AKP16" s="139"/>
      <c r="AKQ16" s="17">
        <f t="shared" si="139"/>
        <v>17381</v>
      </c>
      <c r="AKS16" s="321"/>
      <c r="AKT16" s="1460"/>
      <c r="AKU16" s="27"/>
      <c r="AKV16" s="420"/>
      <c r="AKW16" s="139"/>
      <c r="AKX16" s="42">
        <f t="shared" si="140"/>
        <v>0</v>
      </c>
      <c r="AKZ16" s="7"/>
      <c r="ALA16" s="34"/>
      <c r="ALB16" s="27"/>
      <c r="ALC16" s="50"/>
      <c r="ALD16" s="27"/>
      <c r="ALE16" s="17">
        <f t="shared" si="141"/>
        <v>0</v>
      </c>
      <c r="ALG16" s="111"/>
      <c r="ALH16" s="24"/>
      <c r="ALI16" s="23"/>
      <c r="ALJ16" s="111"/>
      <c r="ALK16" s="27"/>
      <c r="ALL16" s="42">
        <f t="shared" si="142"/>
        <v>0</v>
      </c>
      <c r="ALN16" s="111"/>
      <c r="ALP16" s="1694"/>
      <c r="ALQ16" s="567"/>
      <c r="ALR16" s="1688"/>
      <c r="ALS16" s="42">
        <f t="shared" si="143"/>
        <v>2166.5</v>
      </c>
      <c r="ALU16" s="2"/>
      <c r="ALV16" s="2"/>
      <c r="ALW16" s="15"/>
      <c r="ALX16" s="7"/>
      <c r="ALY16" s="16"/>
      <c r="ALZ16" s="17">
        <f t="shared" si="144"/>
        <v>0</v>
      </c>
      <c r="AMB16" s="2"/>
      <c r="AMC16" s="2"/>
      <c r="AMD16" s="15"/>
      <c r="AME16" s="7"/>
      <c r="AMF16" s="16"/>
      <c r="AMG16" s="17">
        <f t="shared" si="145"/>
        <v>0</v>
      </c>
      <c r="AMI16" s="2"/>
      <c r="AMJ16" s="2"/>
      <c r="AMK16" s="15"/>
      <c r="AML16" s="7"/>
      <c r="AMM16" s="16"/>
      <c r="AMN16" s="17">
        <f t="shared" si="146"/>
        <v>0</v>
      </c>
      <c r="AMP16" s="24"/>
      <c r="AMQ16" s="24"/>
      <c r="AMR16" s="23"/>
      <c r="AMS16" s="111"/>
      <c r="AMT16" s="27"/>
      <c r="AMU16" s="42">
        <f t="shared" si="147"/>
        <v>0</v>
      </c>
      <c r="AMW16" s="24"/>
      <c r="AMX16" s="24"/>
      <c r="AMY16" s="23"/>
      <c r="AMZ16" s="111"/>
      <c r="ANA16" s="27"/>
      <c r="ANB16" s="42">
        <f t="shared" si="148"/>
        <v>596</v>
      </c>
      <c r="AND16" s="7">
        <v>39721</v>
      </c>
      <c r="ANE16" s="2" t="s">
        <v>791</v>
      </c>
      <c r="ANF16" s="15">
        <v>13056</v>
      </c>
      <c r="ANG16" s="7"/>
      <c r="ANH16" s="16"/>
      <c r="ANI16" s="17">
        <f t="shared" si="149"/>
        <v>90499</v>
      </c>
      <c r="ANK16" s="7"/>
      <c r="ANL16" s="114"/>
      <c r="ANM16" s="15"/>
      <c r="ANN16" s="111"/>
      <c r="ANO16" s="16"/>
      <c r="ANP16" s="17">
        <f t="shared" si="150"/>
        <v>0</v>
      </c>
      <c r="ANR16" s="7"/>
      <c r="ANS16" s="34"/>
      <c r="ANT16" s="52"/>
      <c r="ANU16" s="7"/>
      <c r="ANV16" s="27"/>
      <c r="ANW16" s="17">
        <f t="shared" si="151"/>
        <v>0</v>
      </c>
      <c r="ANY16" s="111"/>
      <c r="ANZ16" s="34"/>
      <c r="AOA16" s="52"/>
      <c r="AOB16" s="111"/>
      <c r="AOC16" s="27"/>
      <c r="AOD16" s="42">
        <f t="shared" si="152"/>
        <v>0</v>
      </c>
      <c r="AOF16" s="7">
        <v>41728</v>
      </c>
      <c r="AOG16" s="113" t="s">
        <v>2683</v>
      </c>
      <c r="AOH16" s="15">
        <v>668.5</v>
      </c>
      <c r="AOI16" s="7"/>
      <c r="AOJ16" s="16"/>
      <c r="AOK16" s="17">
        <f t="shared" si="153"/>
        <v>4537.5</v>
      </c>
      <c r="AOM16" s="7"/>
      <c r="AON16" s="113"/>
      <c r="AOO16" s="15"/>
      <c r="AOP16" s="7"/>
      <c r="AOQ16" s="16"/>
      <c r="AOR16" s="17">
        <f t="shared" si="154"/>
        <v>4537.5</v>
      </c>
      <c r="AOT16" s="50"/>
      <c r="AOU16" s="110"/>
      <c r="AOV16" s="82"/>
      <c r="AOW16" s="50"/>
      <c r="AOX16" s="52"/>
      <c r="AOY16" s="42">
        <f t="shared" si="155"/>
        <v>0</v>
      </c>
      <c r="APA16" s="50"/>
      <c r="APB16" s="110"/>
      <c r="APC16" s="82"/>
      <c r="APD16" s="50"/>
      <c r="APE16" s="52"/>
      <c r="APF16" s="42">
        <f t="shared" si="156"/>
        <v>0</v>
      </c>
      <c r="APH16" s="50"/>
      <c r="API16" s="110"/>
      <c r="APJ16" s="82"/>
      <c r="APK16" s="50"/>
      <c r="APL16" s="52"/>
      <c r="APM16" s="42">
        <f t="shared" si="157"/>
        <v>0</v>
      </c>
      <c r="APO16" s="7"/>
      <c r="APP16" s="2"/>
      <c r="APQ16" s="15"/>
      <c r="APR16" s="7"/>
      <c r="APS16" s="16"/>
      <c r="APT16" s="17">
        <f t="shared" si="158"/>
        <v>0</v>
      </c>
      <c r="APV16" s="427"/>
      <c r="APW16" s="2"/>
      <c r="APX16" s="15"/>
      <c r="APY16" s="427"/>
      <c r="APZ16" s="15"/>
      <c r="AQA16" s="17">
        <f t="shared" si="159"/>
        <v>5325.5</v>
      </c>
      <c r="AQC16" s="427"/>
      <c r="AQE16" s="15"/>
      <c r="AQF16" s="305"/>
      <c r="AQG16" s="16"/>
      <c r="AQH16" s="17">
        <f t="shared" si="160"/>
        <v>0</v>
      </c>
      <c r="AQJ16" s="305"/>
      <c r="AQK16" s="2"/>
      <c r="AQL16" s="15"/>
      <c r="AQM16" s="427"/>
      <c r="AQN16" s="16"/>
      <c r="AQO16" s="17">
        <f t="shared" si="161"/>
        <v>2982</v>
      </c>
      <c r="AQQ16" s="7"/>
      <c r="AQR16" s="36"/>
      <c r="AQS16" s="16"/>
      <c r="AQT16" s="7"/>
      <c r="AQU16" s="16"/>
      <c r="AQV16" s="17">
        <f t="shared" si="162"/>
        <v>0</v>
      </c>
      <c r="AQX16" s="111"/>
      <c r="AQY16" s="24"/>
      <c r="AQZ16" s="23"/>
      <c r="ARA16" s="111"/>
      <c r="ARB16" s="27"/>
      <c r="ARC16" s="42">
        <f t="shared" si="163"/>
        <v>-4260</v>
      </c>
      <c r="ARE16" s="7">
        <v>41522</v>
      </c>
      <c r="ARF16" s="2" t="s">
        <v>1796</v>
      </c>
      <c r="ARG16" s="15">
        <v>666</v>
      </c>
      <c r="ARH16" s="7"/>
      <c r="ARI16" s="16"/>
      <c r="ARJ16" s="17">
        <f t="shared" si="164"/>
        <v>4879.2800000000007</v>
      </c>
      <c r="ARL16" s="111"/>
      <c r="ARM16" s="24"/>
      <c r="ARN16" s="23"/>
      <c r="ARO16" s="111"/>
      <c r="ARP16" s="27"/>
      <c r="ARQ16" s="42">
        <f t="shared" si="165"/>
        <v>0</v>
      </c>
      <c r="ARS16" s="2"/>
      <c r="ART16" s="2"/>
      <c r="ARU16" s="15"/>
      <c r="ARV16" s="7"/>
      <c r="ARW16" s="16"/>
      <c r="ARX16" s="17">
        <f t="shared" si="166"/>
        <v>0</v>
      </c>
      <c r="ARZ16" s="24"/>
      <c r="ASA16" s="24"/>
      <c r="ASB16" s="23"/>
      <c r="ASC16" s="111"/>
      <c r="ASD16" s="27"/>
      <c r="ASE16" s="42">
        <f t="shared" si="167"/>
        <v>0</v>
      </c>
      <c r="ASG16" s="24"/>
      <c r="ASH16" s="24"/>
      <c r="ASI16" s="23"/>
      <c r="ASJ16" s="111"/>
      <c r="ASK16" s="27"/>
      <c r="ASL16" s="42">
        <f t="shared" si="168"/>
        <v>0</v>
      </c>
      <c r="ASN16" s="2"/>
      <c r="ASO16" s="2"/>
      <c r="ASP16" s="15"/>
      <c r="ASQ16" s="7"/>
      <c r="ASR16" s="16"/>
      <c r="ASS16" s="17">
        <f t="shared" si="169"/>
        <v>0</v>
      </c>
      <c r="ASU16" s="2"/>
      <c r="ASV16" s="2"/>
      <c r="ASW16" s="15"/>
      <c r="ASX16" s="7"/>
      <c r="ASY16" s="16"/>
      <c r="ASZ16" s="17">
        <f t="shared" si="170"/>
        <v>0</v>
      </c>
      <c r="ATB16" s="307"/>
      <c r="ATC16" s="24"/>
      <c r="ATD16" s="104"/>
      <c r="ATE16" s="321"/>
      <c r="ATF16" s="27"/>
      <c r="ATG16" s="17">
        <f t="shared" si="171"/>
        <v>0</v>
      </c>
      <c r="ATI16" s="111">
        <v>41664</v>
      </c>
      <c r="ATJ16" s="259" t="s">
        <v>2156</v>
      </c>
      <c r="ATK16" s="27">
        <v>2880</v>
      </c>
      <c r="ATL16" s="50"/>
      <c r="ATM16" s="27"/>
      <c r="ATN16" s="17">
        <f t="shared" si="172"/>
        <v>12930</v>
      </c>
      <c r="ATP16" s="111"/>
      <c r="ATQ16" s="24"/>
      <c r="ATR16" s="23"/>
      <c r="ATS16" s="608"/>
      <c r="ATT16" s="27"/>
      <c r="ATU16" s="17">
        <f t="shared" si="173"/>
        <v>35640</v>
      </c>
      <c r="ATW16" s="111"/>
      <c r="ATX16" s="24"/>
      <c r="ATY16" s="23"/>
      <c r="ATZ16" s="608"/>
      <c r="AUA16" s="27"/>
      <c r="AUB16" s="42">
        <f t="shared" si="174"/>
        <v>0</v>
      </c>
      <c r="AUD16" s="111"/>
      <c r="AUE16" s="24"/>
      <c r="AUF16" s="23"/>
      <c r="AUG16" s="608"/>
      <c r="AUH16" s="27"/>
      <c r="AUI16" s="42">
        <f t="shared" si="175"/>
        <v>0</v>
      </c>
      <c r="AUK16" s="305"/>
      <c r="AUL16" s="2"/>
      <c r="AUM16" s="15"/>
      <c r="AUN16" s="7"/>
      <c r="AUO16" s="16"/>
      <c r="AUP16" s="17">
        <f t="shared" si="176"/>
        <v>8898</v>
      </c>
      <c r="AUR16" s="2"/>
      <c r="AUS16" s="2"/>
      <c r="AUT16" s="15"/>
      <c r="AUU16" s="7"/>
      <c r="AUV16" s="16"/>
      <c r="AUW16" s="17">
        <f t="shared" si="177"/>
        <v>0</v>
      </c>
      <c r="AUY16" s="305"/>
      <c r="AUZ16" s="2"/>
      <c r="AVA16" s="15"/>
      <c r="AVB16" s="7"/>
      <c r="AVC16" s="16"/>
      <c r="AVD16" s="17">
        <f t="shared" si="178"/>
        <v>80.300000000000182</v>
      </c>
      <c r="AVF16" s="2"/>
      <c r="AVG16" s="2"/>
      <c r="AVH16" s="15"/>
      <c r="AVI16" s="7"/>
      <c r="AVJ16" s="16"/>
      <c r="AVK16" s="17">
        <f t="shared" si="179"/>
        <v>0</v>
      </c>
      <c r="AVM16" s="7"/>
      <c r="AVN16" s="2"/>
      <c r="AVO16" s="15"/>
      <c r="AVP16" s="7"/>
      <c r="AVQ16" s="16"/>
      <c r="AVR16" s="17">
        <f t="shared" si="180"/>
        <v>0</v>
      </c>
      <c r="AVT16" s="7"/>
      <c r="AVU16" s="2"/>
      <c r="AVV16" s="15"/>
      <c r="AVW16" s="7"/>
      <c r="AVX16" s="16"/>
      <c r="AVY16" s="17">
        <f t="shared" si="181"/>
        <v>0</v>
      </c>
      <c r="AWA16" s="111"/>
      <c r="AWB16" s="24"/>
      <c r="AWC16" s="23"/>
      <c r="AWD16" s="111"/>
      <c r="AWE16" s="27"/>
      <c r="AWF16" s="42">
        <f t="shared" si="182"/>
        <v>1970</v>
      </c>
      <c r="AWH16" s="111"/>
      <c r="AWI16" s="24"/>
      <c r="AWJ16" s="23"/>
      <c r="AWK16" s="111"/>
      <c r="AWL16" s="27"/>
      <c r="AWM16" s="42">
        <f t="shared" si="183"/>
        <v>0</v>
      </c>
      <c r="AWO16" s="111"/>
      <c r="AWP16" s="24"/>
      <c r="AWQ16" s="23"/>
      <c r="AWR16" s="111"/>
      <c r="AWS16" s="27"/>
      <c r="AWT16" s="42">
        <f t="shared" si="184"/>
        <v>0</v>
      </c>
      <c r="AWV16" s="7"/>
      <c r="AWW16" s="2"/>
      <c r="AWX16" s="15"/>
      <c r="AWY16" s="7"/>
      <c r="AWZ16" s="16"/>
      <c r="AXA16" s="17">
        <f t="shared" si="185"/>
        <v>0</v>
      </c>
      <c r="AXC16" s="111"/>
      <c r="AXD16" s="24"/>
      <c r="AXE16" s="23"/>
      <c r="AXF16" s="111"/>
      <c r="AXG16" s="27"/>
      <c r="AXH16" s="42">
        <f t="shared" si="186"/>
        <v>0</v>
      </c>
      <c r="AXJ16" s="111"/>
      <c r="AXK16" s="24"/>
      <c r="AXL16" s="23"/>
      <c r="AXM16" s="111"/>
      <c r="AXN16" s="27"/>
      <c r="AXO16" s="42">
        <f t="shared" si="187"/>
        <v>1556</v>
      </c>
      <c r="AXQ16" s="111"/>
      <c r="AXR16" s="24"/>
      <c r="AXS16" s="23"/>
      <c r="AXT16" s="111"/>
      <c r="AXU16" s="27"/>
      <c r="AXV16" s="42">
        <f t="shared" si="188"/>
        <v>0</v>
      </c>
      <c r="AXX16" s="2"/>
      <c r="AXY16" s="2"/>
      <c r="AXZ16" s="15"/>
      <c r="AYA16" s="7"/>
      <c r="AYB16" s="16"/>
      <c r="AYC16" s="17">
        <f t="shared" si="189"/>
        <v>10984.74</v>
      </c>
      <c r="AYE16" s="49"/>
      <c r="AYF16" s="229"/>
      <c r="AYG16" s="104"/>
      <c r="AYH16" s="563"/>
      <c r="AYI16" s="569"/>
      <c r="AYJ16" s="78">
        <f t="shared" si="190"/>
        <v>1119</v>
      </c>
      <c r="AYL16" s="7"/>
      <c r="AYM16" s="2"/>
      <c r="AYN16" s="15"/>
      <c r="AYO16" s="33"/>
      <c r="AYP16" s="16"/>
      <c r="AYQ16" s="17">
        <f t="shared" si="191"/>
        <v>1119</v>
      </c>
      <c r="AYS16" s="425"/>
      <c r="AYT16" s="24"/>
      <c r="AYU16" s="23"/>
      <c r="AYV16" s="102"/>
      <c r="AYW16" s="27"/>
      <c r="AYX16" s="17">
        <f t="shared" si="192"/>
        <v>0</v>
      </c>
      <c r="AYZ16" s="425"/>
      <c r="AZA16" s="24"/>
      <c r="AZB16" s="23"/>
      <c r="AZC16" s="102"/>
      <c r="AZD16" s="27"/>
      <c r="AZE16" s="42">
        <f t="shared" si="193"/>
        <v>2249</v>
      </c>
      <c r="AZG16" s="358"/>
      <c r="AZH16" s="24"/>
      <c r="AZI16" s="23"/>
      <c r="AZJ16" s="102"/>
      <c r="AZK16" s="27"/>
      <c r="AZL16" s="42">
        <f t="shared" si="194"/>
        <v>0</v>
      </c>
      <c r="AZN16" s="425"/>
      <c r="AZO16" s="24"/>
      <c r="AZP16" s="23"/>
      <c r="AZQ16" s="102"/>
      <c r="AZR16" s="27"/>
      <c r="AZS16" s="42">
        <f t="shared" si="195"/>
        <v>0</v>
      </c>
      <c r="AZU16" s="7">
        <v>39821</v>
      </c>
      <c r="AZV16" s="665" t="s">
        <v>929</v>
      </c>
      <c r="AZW16" s="23">
        <v>612</v>
      </c>
      <c r="AZX16" s="61">
        <v>39864</v>
      </c>
      <c r="AZY16" s="66"/>
      <c r="AZZ16" s="17">
        <f t="shared" si="196"/>
        <v>12300.5</v>
      </c>
      <c r="BAB16" s="7"/>
      <c r="BAC16" s="2"/>
      <c r="BAD16" s="15"/>
      <c r="BAE16" s="7"/>
      <c r="BAF16" s="16"/>
      <c r="BAG16" s="17">
        <f t="shared" si="197"/>
        <v>108</v>
      </c>
      <c r="BAI16" s="7"/>
      <c r="BAJ16" s="114"/>
      <c r="BAK16" s="15"/>
      <c r="BAL16" s="7"/>
      <c r="BAM16" s="16"/>
      <c r="BAN16" s="17">
        <f t="shared" si="198"/>
        <v>0</v>
      </c>
      <c r="BAP16" s="111"/>
      <c r="BAQ16" s="110"/>
      <c r="BAR16" s="23"/>
      <c r="BAS16" s="111"/>
      <c r="BAT16" s="27"/>
      <c r="BAU16" s="42">
        <f t="shared" si="199"/>
        <v>0</v>
      </c>
      <c r="BAW16" s="111"/>
      <c r="BAX16" s="110"/>
      <c r="BAY16" s="23"/>
      <c r="BAZ16" s="111"/>
      <c r="BBA16" s="27"/>
      <c r="BBB16" s="42">
        <f t="shared" si="200"/>
        <v>0</v>
      </c>
      <c r="BBD16" s="111"/>
      <c r="BBE16" s="110"/>
      <c r="BBF16" s="23"/>
      <c r="BBG16" s="111"/>
      <c r="BBH16" s="27"/>
      <c r="BBI16" s="42">
        <f t="shared" si="201"/>
        <v>0</v>
      </c>
      <c r="BBK16" s="111"/>
      <c r="BBL16" s="24"/>
      <c r="BBM16" s="23"/>
      <c r="BBN16" s="111"/>
      <c r="BBO16" s="27"/>
      <c r="BBP16" s="17">
        <f t="shared" si="202"/>
        <v>16540.060000000001</v>
      </c>
      <c r="BBR16" s="2"/>
      <c r="BBS16" s="2"/>
      <c r="BBT16" s="15"/>
      <c r="BBU16" s="7"/>
      <c r="BBV16" s="16"/>
      <c r="BBW16" s="17">
        <f t="shared" si="203"/>
        <v>6938</v>
      </c>
      <c r="BBY16" s="1706"/>
      <c r="BBZ16" s="24"/>
      <c r="BCA16" s="23"/>
      <c r="BCB16" s="111"/>
      <c r="BCC16" s="27"/>
      <c r="BCD16" s="42">
        <f t="shared" si="204"/>
        <v>0</v>
      </c>
      <c r="BCF16" s="1706"/>
      <c r="BCG16" s="24"/>
      <c r="BCH16" s="23"/>
      <c r="BCI16" s="358"/>
      <c r="BCJ16" s="27"/>
      <c r="BCK16" s="42">
        <f t="shared" si="205"/>
        <v>0</v>
      </c>
      <c r="BCM16" s="358"/>
      <c r="BCN16" s="2"/>
      <c r="BCO16" s="15"/>
      <c r="BCP16" s="7"/>
      <c r="BCQ16" s="16"/>
      <c r="BCR16" s="17">
        <f t="shared" si="206"/>
        <v>0</v>
      </c>
      <c r="BCT16" s="420"/>
      <c r="BCU16" s="2"/>
      <c r="BCV16" s="15"/>
      <c r="BCW16" s="427"/>
      <c r="BCX16" s="16"/>
      <c r="BCY16" s="17">
        <f t="shared" si="207"/>
        <v>0</v>
      </c>
      <c r="BDA16" s="307"/>
      <c r="BDB16" s="2"/>
      <c r="BDC16" s="23"/>
      <c r="BDD16" s="305"/>
      <c r="BDE16" s="16"/>
      <c r="BDF16" s="17">
        <f t="shared" si="208"/>
        <v>0</v>
      </c>
      <c r="BDH16" s="307"/>
      <c r="BDI16" s="24"/>
      <c r="BDJ16" s="23"/>
      <c r="BDK16" s="307"/>
      <c r="BDL16" s="27"/>
      <c r="BDM16" s="42">
        <f t="shared" si="209"/>
        <v>0</v>
      </c>
      <c r="BDO16" s="307"/>
      <c r="BDP16" s="2"/>
      <c r="BDQ16" s="23"/>
      <c r="BDR16" s="305"/>
      <c r="BDS16" s="16"/>
      <c r="BDT16" s="17">
        <f t="shared" si="210"/>
        <v>0</v>
      </c>
      <c r="BDV16" s="307">
        <v>41680</v>
      </c>
      <c r="BDW16" s="2" t="s">
        <v>2206</v>
      </c>
      <c r="BDX16" s="15">
        <v>860</v>
      </c>
      <c r="BDY16" s="305">
        <v>41703</v>
      </c>
      <c r="BDZ16" s="16">
        <v>860</v>
      </c>
      <c r="BEA16" s="17">
        <f t="shared" si="211"/>
        <v>10100.5</v>
      </c>
      <c r="BEC16" s="307"/>
      <c r="BED16" s="2"/>
      <c r="BEE16" s="23"/>
      <c r="BEF16" s="305"/>
      <c r="BEG16" s="16"/>
      <c r="BEH16" s="17">
        <f t="shared" si="212"/>
        <v>0</v>
      </c>
      <c r="BEJ16" s="307"/>
      <c r="BEK16" s="24"/>
      <c r="BEL16" s="23"/>
      <c r="BEM16" s="307"/>
      <c r="BEN16" s="27"/>
      <c r="BEO16" s="42">
        <f t="shared" si="213"/>
        <v>0</v>
      </c>
      <c r="BEQ16" s="2"/>
      <c r="BER16" s="2"/>
      <c r="BES16" s="291"/>
      <c r="BET16" s="7"/>
      <c r="BEU16" s="16"/>
      <c r="BEV16" s="17">
        <f t="shared" si="214"/>
        <v>4501</v>
      </c>
      <c r="BEX16" s="7"/>
      <c r="BEY16" s="2"/>
      <c r="BEZ16" s="291"/>
      <c r="BFA16" s="7"/>
      <c r="BFB16" s="16"/>
      <c r="BFC16" s="17">
        <f t="shared" si="215"/>
        <v>1184.5</v>
      </c>
      <c r="BFE16" s="24"/>
      <c r="BFF16" s="24"/>
      <c r="BFG16" s="290"/>
      <c r="BFH16" s="111"/>
      <c r="BFI16" s="27"/>
      <c r="BFJ16" s="42">
        <f t="shared" si="216"/>
        <v>0</v>
      </c>
      <c r="BFL16" s="24"/>
      <c r="BFM16" s="2"/>
      <c r="BFN16" s="291"/>
      <c r="BFO16" s="7"/>
      <c r="BFP16" s="16"/>
      <c r="BFQ16" s="17">
        <f t="shared" si="217"/>
        <v>0</v>
      </c>
      <c r="BFS16" s="24"/>
      <c r="BFT16" s="24"/>
      <c r="BFU16" s="290"/>
      <c r="BFV16" s="111"/>
      <c r="BFW16" s="27"/>
      <c r="BFX16" s="42">
        <f t="shared" si="218"/>
        <v>3985.5</v>
      </c>
      <c r="BFZ16" s="2"/>
      <c r="BGA16" s="2"/>
      <c r="BGB16" s="291"/>
      <c r="BGC16" s="627"/>
      <c r="BGD16" s="16"/>
      <c r="BGE16" s="17">
        <f t="shared" si="219"/>
        <v>0</v>
      </c>
      <c r="BGG16" s="2"/>
      <c r="BGH16" s="2"/>
      <c r="BGI16" s="15"/>
      <c r="BGJ16" s="7"/>
      <c r="BGK16" s="16"/>
      <c r="BGL16" s="17">
        <f t="shared" si="220"/>
        <v>0</v>
      </c>
      <c r="BGN16" s="2"/>
      <c r="BGO16" s="2"/>
      <c r="BGP16" s="15"/>
      <c r="BGQ16" s="627"/>
      <c r="BGR16" s="16"/>
      <c r="BGS16" s="17">
        <f t="shared" si="221"/>
        <v>7051.5</v>
      </c>
      <c r="BGU16" s="24"/>
      <c r="BGV16" s="24"/>
      <c r="BGW16" s="290"/>
      <c r="BGX16" s="111"/>
      <c r="BGY16" s="27"/>
      <c r="BGZ16" s="42">
        <f t="shared" si="222"/>
        <v>0</v>
      </c>
      <c r="BHB16" s="2"/>
      <c r="BHC16" s="2"/>
      <c r="BHD16" s="291"/>
      <c r="BHE16" s="7"/>
      <c r="BHF16" s="16"/>
      <c r="BHG16" s="17">
        <f t="shared" si="223"/>
        <v>0</v>
      </c>
    </row>
    <row r="17" spans="1:1567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1"/>
      <c r="L17" s="27"/>
      <c r="M17" s="42">
        <f t="shared" si="1"/>
        <v>3530</v>
      </c>
      <c r="O17" s="24"/>
      <c r="P17" s="24"/>
      <c r="Q17" s="23"/>
      <c r="R17" s="111"/>
      <c r="S17" s="27"/>
      <c r="T17" s="42">
        <f t="shared" si="2"/>
        <v>0</v>
      </c>
      <c r="V17" s="24"/>
      <c r="W17" s="24"/>
      <c r="X17" s="23"/>
      <c r="Y17" s="111"/>
      <c r="Z17" s="27"/>
      <c r="AA17" s="42">
        <f t="shared" si="3"/>
        <v>0</v>
      </c>
      <c r="AC17" s="111"/>
      <c r="AD17" s="24"/>
      <c r="AE17" s="23"/>
      <c r="AF17" s="50"/>
      <c r="AG17" s="52"/>
      <c r="AH17" s="42">
        <f t="shared" si="4"/>
        <v>0</v>
      </c>
      <c r="AJ17" s="111"/>
      <c r="AK17" s="24"/>
      <c r="AL17" s="23"/>
      <c r="AM17" s="50"/>
      <c r="AN17" s="52"/>
      <c r="AO17" s="42">
        <f t="shared" si="5"/>
        <v>0</v>
      </c>
      <c r="AQ17" s="111"/>
      <c r="AR17" s="24"/>
      <c r="AS17" s="23"/>
      <c r="AT17" s="50"/>
      <c r="AU17" s="52"/>
      <c r="AV17" s="42">
        <f t="shared" si="6"/>
        <v>6543.5</v>
      </c>
      <c r="AY17" s="2"/>
      <c r="AZ17" s="15"/>
      <c r="BA17" s="7"/>
      <c r="BB17" s="16"/>
      <c r="BC17" s="17">
        <f t="shared" si="7"/>
        <v>376</v>
      </c>
      <c r="BE17" s="7"/>
      <c r="BF17" s="2"/>
      <c r="BG17" s="15"/>
      <c r="BH17" s="7"/>
      <c r="BI17" s="16"/>
      <c r="BJ17" s="17">
        <f t="shared" si="8"/>
        <v>1341.7</v>
      </c>
      <c r="BL17" s="7"/>
      <c r="BM17" s="2"/>
      <c r="BN17" s="15"/>
      <c r="BO17" s="7"/>
      <c r="BP17" s="16"/>
      <c r="BQ17" s="17">
        <f t="shared" si="9"/>
        <v>17344</v>
      </c>
      <c r="BS17" s="602"/>
      <c r="BT17" s="36"/>
      <c r="BU17" s="16"/>
      <c r="BV17" s="7"/>
      <c r="BW17" s="16"/>
      <c r="BX17" s="17">
        <f t="shared" si="10"/>
        <v>14526.099999999999</v>
      </c>
      <c r="BZ17" s="427">
        <v>40012</v>
      </c>
      <c r="CA17" s="2" t="s">
        <v>930</v>
      </c>
      <c r="CB17" s="23">
        <v>0</v>
      </c>
      <c r="CC17" s="550" t="s">
        <v>931</v>
      </c>
      <c r="CD17" s="16"/>
      <c r="CE17" s="17">
        <f t="shared" si="11"/>
        <v>24058.04</v>
      </c>
      <c r="CG17" s="111"/>
      <c r="CH17" s="24"/>
      <c r="CI17" s="23"/>
      <c r="CJ17" s="111"/>
      <c r="CK17" s="27"/>
      <c r="CL17" s="17">
        <f t="shared" si="12"/>
        <v>0</v>
      </c>
      <c r="CN17" s="425"/>
      <c r="CO17" s="220"/>
      <c r="CP17" s="23"/>
      <c r="CQ17" s="111"/>
      <c r="CR17" s="27"/>
      <c r="CS17" s="17">
        <f t="shared" si="13"/>
        <v>1668.06</v>
      </c>
      <c r="CU17" s="427">
        <v>41697</v>
      </c>
      <c r="CV17" s="1000" t="s">
        <v>2205</v>
      </c>
      <c r="CW17" s="15">
        <v>26038</v>
      </c>
      <c r="CX17" s="506"/>
      <c r="CY17" s="16"/>
      <c r="CZ17" s="17">
        <f t="shared" si="224"/>
        <v>40879</v>
      </c>
      <c r="DB17" s="666"/>
      <c r="DC17" s="24"/>
      <c r="DD17" s="23"/>
      <c r="DE17" s="563"/>
      <c r="DF17" s="27"/>
      <c r="DG17" s="17">
        <f t="shared" si="15"/>
        <v>20286</v>
      </c>
      <c r="DI17" s="111"/>
      <c r="DJ17" s="24"/>
      <c r="DK17" s="41"/>
      <c r="DL17" s="50"/>
      <c r="DM17" s="41"/>
      <c r="DN17" s="17">
        <f t="shared" si="225"/>
        <v>411</v>
      </c>
      <c r="DP17" s="111"/>
      <c r="DQ17" s="110"/>
      <c r="DR17" s="41"/>
      <c r="DS17" s="1845"/>
      <c r="DT17" s="41"/>
      <c r="DU17" s="17">
        <f t="shared" si="226"/>
        <v>0</v>
      </c>
      <c r="DW17" s="111"/>
      <c r="DX17" s="110"/>
      <c r="DY17" s="41"/>
      <c r="DZ17" s="50"/>
      <c r="EA17" s="41"/>
      <c r="EB17" s="17">
        <f t="shared" si="227"/>
        <v>0</v>
      </c>
      <c r="ED17" s="567"/>
      <c r="EE17" s="575"/>
      <c r="EF17" s="1693"/>
      <c r="EG17" s="567"/>
      <c r="EH17" s="1693"/>
      <c r="EI17" s="1683">
        <f t="shared" si="228"/>
        <v>456</v>
      </c>
      <c r="EK17" s="111"/>
      <c r="EL17" s="110"/>
      <c r="EM17" s="41"/>
      <c r="EN17" s="50"/>
      <c r="EO17" s="41"/>
      <c r="EP17" s="42">
        <f t="shared" si="229"/>
        <v>0</v>
      </c>
      <c r="ER17" s="111"/>
      <c r="ES17" s="110"/>
      <c r="ET17" s="41"/>
      <c r="EU17" s="50"/>
      <c r="EV17" s="41"/>
      <c r="EW17" s="42">
        <f t="shared" si="21"/>
        <v>0</v>
      </c>
      <c r="EY17" s="111"/>
      <c r="EZ17" s="110"/>
      <c r="FA17" s="41"/>
      <c r="FB17" s="50"/>
      <c r="FC17" s="41"/>
      <c r="FD17" s="17">
        <f t="shared" si="230"/>
        <v>0</v>
      </c>
      <c r="FF17" s="111"/>
      <c r="FG17" s="938"/>
      <c r="FH17" s="41"/>
      <c r="FI17" s="50"/>
      <c r="FJ17" s="41"/>
      <c r="FK17" s="17">
        <f t="shared" si="231"/>
        <v>0</v>
      </c>
      <c r="FM17" s="7"/>
      <c r="FN17" s="34"/>
      <c r="FO17" s="15"/>
      <c r="FP17" s="65"/>
      <c r="FQ17" s="296"/>
      <c r="FR17" s="17">
        <f t="shared" si="24"/>
        <v>0</v>
      </c>
      <c r="FT17" s="111"/>
      <c r="FU17" s="34"/>
      <c r="FV17" s="23"/>
      <c r="FW17" s="50"/>
      <c r="FX17" s="82"/>
      <c r="FY17" s="42">
        <f t="shared" si="25"/>
        <v>0</v>
      </c>
      <c r="GA17" s="7"/>
      <c r="GB17" s="2"/>
      <c r="GC17" s="15"/>
      <c r="GD17" s="7"/>
      <c r="GE17" s="16"/>
      <c r="GF17" s="17">
        <f t="shared" si="26"/>
        <v>6306.7</v>
      </c>
      <c r="GH17" s="111"/>
      <c r="GI17" s="24"/>
      <c r="GJ17" s="23"/>
      <c r="GK17" s="111"/>
      <c r="GL17" s="27"/>
      <c r="GM17" s="42">
        <f t="shared" si="27"/>
        <v>10217.799999999999</v>
      </c>
      <c r="GO17" s="111"/>
      <c r="GP17" s="24"/>
      <c r="GQ17" s="23"/>
      <c r="GR17" s="111"/>
      <c r="GS17" s="27"/>
      <c r="GT17" s="42">
        <f t="shared" si="28"/>
        <v>0</v>
      </c>
      <c r="GV17" s="31"/>
      <c r="GW17" s="2"/>
      <c r="GX17" s="15"/>
      <c r="GY17" s="7"/>
      <c r="GZ17" s="16"/>
      <c r="HA17" s="17">
        <f t="shared" si="29"/>
        <v>0</v>
      </c>
      <c r="HC17" s="49"/>
      <c r="HD17" s="24"/>
      <c r="HE17" s="23"/>
      <c r="HF17" s="111"/>
      <c r="HG17" s="27"/>
      <c r="HH17" s="42">
        <f t="shared" si="30"/>
        <v>0</v>
      </c>
      <c r="HJ17" s="31"/>
      <c r="HK17" s="2"/>
      <c r="HL17" s="15"/>
      <c r="HM17" s="7"/>
      <c r="HN17" s="16"/>
      <c r="HO17" s="17">
        <f t="shared" si="31"/>
        <v>0</v>
      </c>
      <c r="HQ17" s="2"/>
      <c r="HR17" s="2"/>
      <c r="HS17" s="15"/>
      <c r="HT17" s="7"/>
      <c r="HU17" s="16"/>
      <c r="HV17" s="17">
        <f t="shared" si="32"/>
        <v>2543</v>
      </c>
      <c r="HX17" s="7"/>
      <c r="HY17" s="2"/>
      <c r="HZ17" s="15"/>
      <c r="IA17" s="7"/>
      <c r="IB17" s="16"/>
      <c r="IC17" s="17">
        <f t="shared" si="33"/>
        <v>7098.5</v>
      </c>
      <c r="IE17" s="7"/>
      <c r="IF17" s="2"/>
      <c r="IG17" s="15"/>
      <c r="IH17" s="7"/>
      <c r="II17" s="16"/>
      <c r="IJ17" s="17">
        <f t="shared" si="34"/>
        <v>1470</v>
      </c>
      <c r="IL17" s="2"/>
      <c r="IM17" s="2"/>
      <c r="IN17" s="15"/>
      <c r="IO17" s="7"/>
      <c r="IP17" s="16"/>
      <c r="IQ17" s="17">
        <f t="shared" si="35"/>
        <v>5020</v>
      </c>
      <c r="IS17" s="7"/>
      <c r="IT17" s="2"/>
      <c r="IU17" s="15"/>
      <c r="IV17" s="7"/>
      <c r="IW17" s="16"/>
      <c r="IX17" s="101">
        <f t="shared" si="36"/>
        <v>0</v>
      </c>
      <c r="IZ17" s="111"/>
      <c r="JA17" s="24"/>
      <c r="JB17" s="23"/>
      <c r="JC17" s="111"/>
      <c r="JD17" s="27"/>
      <c r="JE17" s="101">
        <f t="shared" si="37"/>
        <v>0</v>
      </c>
      <c r="JG17" s="111"/>
      <c r="JH17" s="24"/>
      <c r="JI17" s="23"/>
      <c r="JJ17" s="111"/>
      <c r="JK17" s="27"/>
      <c r="JL17" s="101">
        <f t="shared" si="38"/>
        <v>855.5</v>
      </c>
      <c r="JN17" s="111"/>
      <c r="JO17" s="63"/>
      <c r="JP17" s="23"/>
      <c r="JQ17" s="111"/>
      <c r="JR17" s="27"/>
      <c r="JS17" s="17">
        <f t="shared" si="39"/>
        <v>0</v>
      </c>
      <c r="JU17" s="111"/>
      <c r="JV17" s="110"/>
      <c r="JW17" s="23"/>
      <c r="JX17" s="111"/>
      <c r="JY17" s="27"/>
      <c r="JZ17" s="42">
        <f t="shared" si="40"/>
        <v>0</v>
      </c>
      <c r="KB17" s="111"/>
      <c r="KC17" s="110"/>
      <c r="KD17" s="23"/>
      <c r="KE17" s="111"/>
      <c r="KF17" s="27"/>
      <c r="KG17" s="17">
        <f t="shared" si="41"/>
        <v>0</v>
      </c>
      <c r="KI17" s="111"/>
      <c r="KJ17" s="110"/>
      <c r="KK17" s="23"/>
      <c r="KL17" s="567"/>
      <c r="KM17" s="27"/>
      <c r="KN17" s="42">
        <f t="shared" si="42"/>
        <v>0</v>
      </c>
      <c r="KP17" s="111"/>
      <c r="KQ17" s="110"/>
      <c r="KR17" s="23"/>
      <c r="KS17" s="567"/>
      <c r="KT17" s="27"/>
      <c r="KU17" s="42">
        <f t="shared" si="43"/>
        <v>4446</v>
      </c>
      <c r="KW17" s="111"/>
      <c r="KX17" s="110"/>
      <c r="KY17" s="23"/>
      <c r="KZ17" s="111"/>
      <c r="LA17" s="27"/>
      <c r="LB17" s="17">
        <f t="shared" si="44"/>
        <v>17093.599999999999</v>
      </c>
      <c r="LD17" s="111"/>
      <c r="LE17" s="110"/>
      <c r="LF17" s="23"/>
      <c r="LG17" s="111"/>
      <c r="LH17" s="27"/>
      <c r="LI17" s="17">
        <f t="shared" si="45"/>
        <v>383</v>
      </c>
      <c r="LK17" s="111"/>
      <c r="LL17" s="110"/>
      <c r="LM17" s="23"/>
      <c r="LN17" s="49"/>
      <c r="LO17" s="27"/>
      <c r="LP17" s="42">
        <f t="shared" si="46"/>
        <v>0</v>
      </c>
      <c r="LR17" s="111"/>
      <c r="LS17" s="110"/>
      <c r="LT17" s="23"/>
      <c r="LU17" s="111"/>
      <c r="LV17" s="27"/>
      <c r="LW17" s="42">
        <f t="shared" si="47"/>
        <v>0</v>
      </c>
      <c r="LY17" s="7"/>
      <c r="LZ17" s="2"/>
      <c r="MA17" s="15"/>
      <c r="MB17" s="7"/>
      <c r="MC17" s="16"/>
      <c r="MD17" s="17">
        <f t="shared" si="48"/>
        <v>0</v>
      </c>
      <c r="MF17" s="111"/>
      <c r="MG17" s="24"/>
      <c r="MH17" s="23"/>
      <c r="MI17" s="111"/>
      <c r="MJ17" s="27"/>
      <c r="MK17" s="42">
        <f t="shared" si="49"/>
        <v>0</v>
      </c>
      <c r="MM17" s="111"/>
      <c r="MN17" s="24"/>
      <c r="MO17" s="23"/>
      <c r="MP17" s="111"/>
      <c r="MQ17" s="27"/>
      <c r="MR17" s="42">
        <f t="shared" si="50"/>
        <v>0</v>
      </c>
      <c r="MT17" s="111"/>
      <c r="MU17" s="24"/>
      <c r="MV17" s="23"/>
      <c r="MW17" s="111"/>
      <c r="MX17" s="27"/>
      <c r="MY17" s="42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11333.5</v>
      </c>
      <c r="NV17" s="307"/>
      <c r="NW17" s="24"/>
      <c r="NX17" s="23"/>
      <c r="NY17" s="111"/>
      <c r="NZ17" s="27"/>
      <c r="OA17" s="42">
        <f t="shared" si="55"/>
        <v>6364</v>
      </c>
      <c r="OC17" s="307"/>
      <c r="OD17" s="24"/>
      <c r="OE17" s="23"/>
      <c r="OF17" s="111"/>
      <c r="OG17" s="27"/>
      <c r="OH17" s="17">
        <f t="shared" si="56"/>
        <v>0</v>
      </c>
      <c r="OJ17" s="307"/>
      <c r="OK17" s="24"/>
      <c r="OL17" s="23"/>
      <c r="OM17" s="111"/>
      <c r="ON17" s="27"/>
      <c r="OO17" s="42">
        <f t="shared" si="57"/>
        <v>0</v>
      </c>
      <c r="OQ17" s="481"/>
      <c r="OR17" s="2"/>
      <c r="OS17" s="15"/>
      <c r="OT17" s="7"/>
      <c r="OU17" s="16"/>
      <c r="OV17" s="17">
        <f>OV16+OS17-OU17</f>
        <v>22352.5</v>
      </c>
      <c r="OX17" s="7"/>
      <c r="OY17" s="34"/>
      <c r="OZ17" s="27"/>
      <c r="PA17" s="7"/>
      <c r="PB17" s="16"/>
      <c r="PC17" s="42">
        <f t="shared" si="59"/>
        <v>0</v>
      </c>
      <c r="PE17" s="7"/>
      <c r="PF17" s="34"/>
      <c r="PG17" s="27"/>
      <c r="PH17" s="7"/>
      <c r="PI17" s="16"/>
      <c r="PJ17" s="42">
        <f t="shared" si="60"/>
        <v>0</v>
      </c>
      <c r="PL17" s="7"/>
      <c r="PM17" s="34"/>
      <c r="PN17" s="27"/>
      <c r="PO17" s="7"/>
      <c r="PP17" s="16"/>
      <c r="PQ17" s="42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4"/>
      <c r="QO17" s="24"/>
      <c r="QP17" s="23"/>
      <c r="QQ17" s="111"/>
      <c r="QR17" s="27"/>
      <c r="QS17" s="42">
        <f t="shared" si="65"/>
        <v>0</v>
      </c>
      <c r="QU17" s="427"/>
      <c r="QV17" s="34"/>
      <c r="QW17" s="27"/>
      <c r="QX17" s="677"/>
      <c r="QY17" s="16"/>
      <c r="QZ17" s="17">
        <f t="shared" si="66"/>
        <v>13520</v>
      </c>
      <c r="RB17" s="111"/>
      <c r="RC17" s="24"/>
      <c r="RD17" s="23"/>
      <c r="RE17" s="111"/>
      <c r="RF17" s="27"/>
      <c r="RG17" s="42">
        <f t="shared" si="67"/>
        <v>0</v>
      </c>
      <c r="RI17" s="111"/>
      <c r="RJ17" s="24"/>
      <c r="RK17" s="23"/>
      <c r="RL17" s="111"/>
      <c r="RM17" s="27"/>
      <c r="RN17" s="42">
        <f t="shared" si="68"/>
        <v>0</v>
      </c>
      <c r="RP17" s="111"/>
      <c r="RQ17" s="24"/>
      <c r="RR17" s="23"/>
      <c r="RS17" s="111"/>
      <c r="RT17" s="27"/>
      <c r="RU17" s="42">
        <f t="shared" si="69"/>
        <v>0</v>
      </c>
      <c r="RW17" s="7"/>
      <c r="RX17" s="2"/>
      <c r="RY17" s="15"/>
      <c r="RZ17" s="7"/>
      <c r="SA17" s="16"/>
      <c r="SB17" s="17">
        <f t="shared" si="70"/>
        <v>1433.5</v>
      </c>
      <c r="SD17" s="2"/>
      <c r="SE17" s="2"/>
      <c r="SF17" s="15"/>
      <c r="SG17" s="7"/>
      <c r="SH17" s="16"/>
      <c r="SI17" s="101">
        <f t="shared" si="71"/>
        <v>0</v>
      </c>
      <c r="SK17" s="7"/>
      <c r="SL17" s="2"/>
      <c r="SM17" s="15"/>
      <c r="SN17" s="7"/>
      <c r="SO17" s="16"/>
      <c r="SP17" s="101">
        <f t="shared" si="72"/>
        <v>0</v>
      </c>
      <c r="SR17" s="111"/>
      <c r="SS17" s="24"/>
      <c r="ST17" s="23"/>
      <c r="SU17" s="111"/>
      <c r="SV17" s="27"/>
      <c r="SW17" s="101">
        <f t="shared" si="73"/>
        <v>0</v>
      </c>
      <c r="SY17" s="427"/>
      <c r="SZ17" s="114"/>
      <c r="TA17" s="15"/>
      <c r="TB17" s="627"/>
      <c r="TC17" s="572"/>
      <c r="TD17" s="101">
        <f t="shared" si="74"/>
        <v>10277</v>
      </c>
      <c r="TF17" s="2"/>
      <c r="TG17" s="2"/>
      <c r="TH17" s="15"/>
      <c r="TI17" s="7"/>
      <c r="TJ17" s="16"/>
      <c r="TK17" s="101">
        <f t="shared" si="75"/>
        <v>0</v>
      </c>
      <c r="TM17" s="2"/>
      <c r="TN17" s="2"/>
      <c r="TO17" s="15"/>
      <c r="TP17" s="7"/>
      <c r="TQ17" s="16"/>
      <c r="TR17" s="17">
        <f t="shared" si="76"/>
        <v>0</v>
      </c>
      <c r="TT17" s="2"/>
      <c r="TU17" s="113"/>
      <c r="TV17" s="15"/>
      <c r="TW17" s="7"/>
      <c r="TX17" s="16"/>
      <c r="TY17" s="17">
        <f t="shared" si="77"/>
        <v>1124.5</v>
      </c>
      <c r="UA17" s="2"/>
      <c r="UB17" s="113"/>
      <c r="UC17" s="15"/>
      <c r="UD17" s="7"/>
      <c r="UE17" s="16"/>
      <c r="UF17" s="17">
        <f t="shared" si="78"/>
        <v>0</v>
      </c>
      <c r="UH17" s="307"/>
      <c r="UI17" s="110"/>
      <c r="UJ17" s="23"/>
      <c r="UK17" s="567"/>
      <c r="UL17" s="1688"/>
      <c r="UM17" s="42">
        <f t="shared" si="79"/>
        <v>4075.5</v>
      </c>
      <c r="UO17" s="7"/>
      <c r="UP17" s="2"/>
      <c r="UQ17" s="15"/>
      <c r="UR17" s="7"/>
      <c r="US17" s="16"/>
      <c r="UT17" s="17">
        <f t="shared" si="80"/>
        <v>200</v>
      </c>
      <c r="UV17" s="2"/>
      <c r="UW17" s="2"/>
      <c r="UX17" s="15"/>
      <c r="UY17" s="7"/>
      <c r="UZ17" s="16"/>
      <c r="VA17" s="17">
        <f t="shared" si="81"/>
        <v>1278</v>
      </c>
      <c r="VC17" s="24"/>
      <c r="VD17" s="24"/>
      <c r="VE17" s="23"/>
      <c r="VF17" s="111"/>
      <c r="VG17" s="27"/>
      <c r="VH17" s="42">
        <f t="shared" si="82"/>
        <v>0</v>
      </c>
      <c r="VJ17" s="24"/>
      <c r="VK17" s="2"/>
      <c r="VL17" s="15"/>
      <c r="VM17" s="7"/>
      <c r="VN17" s="16"/>
      <c r="VO17" s="17">
        <f t="shared" si="83"/>
        <v>0</v>
      </c>
      <c r="VQ17" s="111"/>
      <c r="VR17" s="24"/>
      <c r="VS17" s="23"/>
      <c r="VT17" s="111"/>
      <c r="VU17" s="27"/>
      <c r="VV17" s="42">
        <f t="shared" si="84"/>
        <v>0</v>
      </c>
      <c r="VX17" s="7"/>
      <c r="VY17" s="2"/>
      <c r="VZ17" s="15"/>
      <c r="WA17" s="7"/>
      <c r="WB17" s="16"/>
      <c r="WC17" s="17"/>
      <c r="WE17" s="305"/>
      <c r="WF17" s="2"/>
      <c r="WG17" s="15"/>
      <c r="WH17" s="305"/>
      <c r="WI17" s="16"/>
      <c r="WJ17" s="17">
        <f t="shared" si="86"/>
        <v>112.5</v>
      </c>
      <c r="WL17" s="307"/>
      <c r="WM17" s="24"/>
      <c r="WN17" s="23"/>
      <c r="WO17" s="307"/>
      <c r="WP17" s="27"/>
      <c r="WQ17" s="42">
        <f t="shared" si="87"/>
        <v>7657</v>
      </c>
      <c r="WS17" s="307"/>
      <c r="WT17" s="24"/>
      <c r="WU17" s="23"/>
      <c r="WV17" s="307"/>
      <c r="WW17" s="27"/>
      <c r="WX17" s="42">
        <f t="shared" si="88"/>
        <v>0</v>
      </c>
      <c r="WZ17" s="307"/>
      <c r="XA17" s="24"/>
      <c r="XB17" s="23"/>
      <c r="XC17" s="307"/>
      <c r="XD17" s="27"/>
      <c r="XE17" s="42">
        <f t="shared" si="89"/>
        <v>0</v>
      </c>
      <c r="XG17" s="307"/>
      <c r="XH17" s="24"/>
      <c r="XI17" s="23"/>
      <c r="XJ17" s="307"/>
      <c r="XK17" s="27"/>
      <c r="XL17" s="42">
        <f t="shared" si="90"/>
        <v>0</v>
      </c>
      <c r="XN17" s="494"/>
      <c r="XO17" s="69"/>
      <c r="XP17" s="16"/>
      <c r="XQ17" s="65"/>
      <c r="XR17" s="77"/>
      <c r="XS17" s="17">
        <f t="shared" si="91"/>
        <v>0</v>
      </c>
      <c r="XU17" s="50"/>
      <c r="XV17" s="69"/>
      <c r="XW17" s="27"/>
      <c r="XX17" s="50"/>
      <c r="XY17" s="52"/>
      <c r="XZ17" s="42">
        <f t="shared" si="92"/>
        <v>0</v>
      </c>
      <c r="YB17" s="65"/>
      <c r="YC17" s="69"/>
      <c r="YD17" s="16"/>
      <c r="YE17" s="65"/>
      <c r="YF17" s="77"/>
      <c r="YG17" s="17">
        <f t="shared" si="93"/>
        <v>21712</v>
      </c>
      <c r="YI17" s="7"/>
      <c r="YJ17" s="2"/>
      <c r="YK17" s="15"/>
      <c r="YL17" s="7"/>
      <c r="YM17" s="16"/>
      <c r="YN17" s="17">
        <f t="shared" si="94"/>
        <v>0</v>
      </c>
      <c r="YP17" s="7"/>
      <c r="YQ17" s="2"/>
      <c r="YR17" s="15"/>
      <c r="YS17" s="7"/>
      <c r="YT17" s="16"/>
      <c r="YU17" s="17">
        <f t="shared" si="95"/>
        <v>0</v>
      </c>
      <c r="YW17" s="111"/>
      <c r="YX17" s="24"/>
      <c r="YY17" s="23"/>
      <c r="YZ17" s="111"/>
      <c r="ZA17" s="27"/>
      <c r="ZB17" s="42">
        <f t="shared" si="96"/>
        <v>0</v>
      </c>
      <c r="ZD17" s="420"/>
      <c r="ZE17" s="24"/>
      <c r="ZF17" s="23"/>
      <c r="ZG17" s="111"/>
      <c r="ZH17" s="27"/>
      <c r="ZI17" s="42">
        <f t="shared" si="97"/>
        <v>0</v>
      </c>
      <c r="ZK17" s="111"/>
      <c r="ZL17" s="229"/>
      <c r="ZM17" s="23"/>
      <c r="ZN17" s="111"/>
      <c r="ZO17" s="27"/>
      <c r="ZP17" s="17">
        <f t="shared" si="98"/>
        <v>0</v>
      </c>
      <c r="ZR17" s="111"/>
      <c r="ZS17" s="229"/>
      <c r="ZT17" s="23"/>
      <c r="ZU17" s="111"/>
      <c r="ZV17" s="27"/>
      <c r="ZW17" s="42">
        <f t="shared" si="99"/>
        <v>3633</v>
      </c>
      <c r="ZY17" s="111"/>
      <c r="ZZ17" s="229"/>
      <c r="AAA17" s="23"/>
      <c r="AAB17" s="111"/>
      <c r="AAC17" s="27"/>
      <c r="AAD17" s="17">
        <f t="shared" si="100"/>
        <v>0</v>
      </c>
      <c r="AAF17" s="111"/>
      <c r="AAG17" s="229"/>
      <c r="AAH17" s="23"/>
      <c r="AAI17" s="111"/>
      <c r="AAJ17" s="27"/>
      <c r="AAK17" s="42">
        <f t="shared" si="101"/>
        <v>0</v>
      </c>
      <c r="AAM17" s="111"/>
      <c r="AAN17" s="229"/>
      <c r="AAO17" s="23"/>
      <c r="AAP17" s="111"/>
      <c r="AAQ17" s="27"/>
      <c r="AAR17" s="42">
        <f t="shared" si="102"/>
        <v>15899</v>
      </c>
      <c r="AAT17" s="111"/>
      <c r="AAU17" s="229"/>
      <c r="AAV17" s="23"/>
      <c r="AAW17" s="111"/>
      <c r="AAX17" s="27"/>
      <c r="AAY17" s="42">
        <f t="shared" si="103"/>
        <v>0</v>
      </c>
      <c r="ABA17" s="7"/>
      <c r="ABB17" s="113"/>
      <c r="ABC17" s="15"/>
      <c r="ABD17" s="7"/>
      <c r="ABE17" s="16"/>
      <c r="ABF17" s="17">
        <f t="shared" si="104"/>
        <v>0</v>
      </c>
      <c r="ABH17" s="111"/>
      <c r="ABI17" s="220"/>
      <c r="ABJ17" s="23"/>
      <c r="ABK17" s="111"/>
      <c r="ABL17" s="27"/>
      <c r="ABM17" s="42">
        <f t="shared" si="105"/>
        <v>0</v>
      </c>
      <c r="ABQ17" s="661"/>
      <c r="ABR17" s="662"/>
      <c r="ABS17" s="667"/>
      <c r="ABT17" s="42">
        <f t="shared" si="106"/>
        <v>22956.84</v>
      </c>
      <c r="ABV17" s="7"/>
      <c r="ABW17" s="2"/>
      <c r="ABX17" s="15"/>
      <c r="ABY17" s="7"/>
      <c r="ABZ17" s="16"/>
      <c r="ACA17" s="17">
        <f t="shared" si="107"/>
        <v>3092.5</v>
      </c>
      <c r="ACC17" s="427"/>
      <c r="ACD17" s="113"/>
      <c r="ACE17" s="15"/>
      <c r="ACF17" s="7"/>
      <c r="ACG17" s="3"/>
      <c r="ACH17" s="17">
        <f t="shared" si="108"/>
        <v>0</v>
      </c>
      <c r="ACJ17" s="425"/>
      <c r="ACK17" s="220"/>
      <c r="ACL17" s="23"/>
      <c r="ACM17" s="111"/>
      <c r="ACN17" s="41"/>
      <c r="ACO17" s="42">
        <f t="shared" si="109"/>
        <v>0</v>
      </c>
      <c r="ACQ17" s="425"/>
      <c r="ACR17" s="220"/>
      <c r="ACS17" s="23"/>
      <c r="ACT17" s="111"/>
      <c r="ACU17" s="41"/>
      <c r="ACV17" s="42">
        <f t="shared" si="110"/>
        <v>0</v>
      </c>
      <c r="ACX17" s="305"/>
      <c r="ACY17" s="114"/>
      <c r="ACZ17" s="15"/>
      <c r="ADA17" s="7"/>
      <c r="ADB17" s="16"/>
      <c r="ADC17" s="17">
        <f>ADC16+ACZ17-ADB17</f>
        <v>0</v>
      </c>
      <c r="ADE17" s="307"/>
      <c r="ADF17" s="110"/>
      <c r="ADG17" s="23"/>
      <c r="ADH17" s="111"/>
      <c r="ADI17" s="27"/>
      <c r="ADJ17" s="42">
        <f>ADJ16+ADG17-ADI17</f>
        <v>1928</v>
      </c>
      <c r="ADL17" s="2"/>
      <c r="ADM17" s="2"/>
      <c r="ADN17" s="15"/>
      <c r="ADO17" s="7"/>
      <c r="ADP17" s="16"/>
      <c r="ADQ17" s="17">
        <f t="shared" si="113"/>
        <v>0</v>
      </c>
      <c r="ADS17" s="24"/>
      <c r="ADT17" s="24"/>
      <c r="ADU17" s="23"/>
      <c r="ADV17" s="111"/>
      <c r="ADW17" s="27"/>
      <c r="ADX17" s="42">
        <f t="shared" si="114"/>
        <v>0</v>
      </c>
      <c r="ADZ17" s="2"/>
      <c r="AEA17" s="2"/>
      <c r="AEB17" s="15"/>
      <c r="AEC17" s="7"/>
      <c r="AED17" s="16"/>
      <c r="AEE17" s="17">
        <f t="shared" si="115"/>
        <v>0</v>
      </c>
      <c r="AEG17" s="24"/>
      <c r="AEH17" s="24"/>
      <c r="AEI17" s="23"/>
      <c r="AEJ17" s="111"/>
      <c r="AEK17" s="27"/>
      <c r="AEL17" s="42">
        <f t="shared" si="116"/>
        <v>0</v>
      </c>
      <c r="AEN17" s="2"/>
      <c r="AEO17" s="2"/>
      <c r="AEP17" s="15"/>
      <c r="AEQ17" s="7"/>
      <c r="AER17" s="16"/>
      <c r="AES17" s="17">
        <f t="shared" si="117"/>
        <v>0</v>
      </c>
      <c r="AEU17" s="2"/>
      <c r="AEV17" s="2"/>
      <c r="AEW17" s="15"/>
      <c r="AEX17" s="7"/>
      <c r="AEY17" s="16"/>
      <c r="AEZ17" s="17">
        <f t="shared" si="118"/>
        <v>0</v>
      </c>
      <c r="AFB17" s="24"/>
      <c r="AFC17" s="24"/>
      <c r="AFD17" s="23"/>
      <c r="AFE17" s="111"/>
      <c r="AFF17" s="27"/>
      <c r="AFG17" s="42">
        <f t="shared" si="119"/>
        <v>0</v>
      </c>
      <c r="AFI17" s="24"/>
      <c r="AFJ17" s="24"/>
      <c r="AFK17" s="23"/>
      <c r="AFL17" s="111"/>
      <c r="AFM17" s="27"/>
      <c r="AFN17" s="42">
        <f t="shared" si="120"/>
        <v>0</v>
      </c>
      <c r="AFP17" s="24"/>
      <c r="AFQ17" s="24"/>
      <c r="AFR17" s="23"/>
      <c r="AFS17" s="111"/>
      <c r="AFT17" s="27"/>
      <c r="AFU17" s="42">
        <f t="shared" si="121"/>
        <v>0</v>
      </c>
      <c r="AFW17" s="2"/>
      <c r="AFX17" s="2"/>
      <c r="AFY17" s="15"/>
      <c r="AFZ17" s="7"/>
      <c r="AGA17" s="16"/>
      <c r="AGB17" s="17">
        <f t="shared" si="122"/>
        <v>0</v>
      </c>
      <c r="AGD17" s="7"/>
      <c r="AGE17" s="311"/>
      <c r="AGF17" s="15"/>
      <c r="AGG17" s="7"/>
      <c r="AGH17" s="16"/>
      <c r="AGI17" s="17">
        <f t="shared" si="123"/>
        <v>2252</v>
      </c>
      <c r="AGK17" s="305"/>
      <c r="AGL17" s="259"/>
      <c r="AGM17" s="27"/>
      <c r="AGN17" s="494"/>
      <c r="AGO17" s="52"/>
      <c r="AGP17" s="42">
        <f t="shared" si="124"/>
        <v>0</v>
      </c>
      <c r="AGR17" s="307"/>
      <c r="AGS17" s="259"/>
      <c r="AGT17" s="27"/>
      <c r="AGU17" s="494"/>
      <c r="AGV17" s="52"/>
      <c r="AGW17" s="42">
        <f t="shared" si="125"/>
        <v>0</v>
      </c>
      <c r="AGY17" s="307"/>
      <c r="AGZ17" s="259"/>
      <c r="AHA17" s="27"/>
      <c r="AHB17" s="494"/>
      <c r="AHC17" s="52"/>
      <c r="AHD17" s="42">
        <f t="shared" si="126"/>
        <v>0</v>
      </c>
      <c r="AHF17" s="111"/>
      <c r="AHG17" s="259"/>
      <c r="AHH17" s="27"/>
      <c r="AHI17" s="7"/>
      <c r="AHJ17" s="16"/>
      <c r="AHK17" s="17">
        <f t="shared" si="127"/>
        <v>960</v>
      </c>
      <c r="AHM17" s="7"/>
      <c r="AHN17" s="259"/>
      <c r="AHO17" s="27"/>
      <c r="AHP17" s="31"/>
      <c r="AHQ17" s="16"/>
      <c r="AHR17" s="17">
        <f t="shared" si="128"/>
        <v>0</v>
      </c>
      <c r="AHT17" s="406"/>
      <c r="AHU17" s="34"/>
      <c r="AHV17" s="27"/>
      <c r="AHW17" s="305"/>
      <c r="AHX17" s="16"/>
      <c r="AHY17" s="17">
        <f t="shared" si="129"/>
        <v>96358.5</v>
      </c>
      <c r="AIA17" s="2"/>
      <c r="AIB17" s="2"/>
      <c r="AIC17" s="15"/>
      <c r="AID17" s="7"/>
      <c r="AIE17" s="16"/>
      <c r="AIF17" s="17">
        <f t="shared" si="130"/>
        <v>0</v>
      </c>
      <c r="AIH17" s="111"/>
      <c r="AII17" s="1460"/>
      <c r="AIJ17" s="27"/>
      <c r="AIK17" s="111"/>
      <c r="AIL17" s="27"/>
      <c r="AIM17" s="17">
        <f t="shared" si="131"/>
        <v>892.5</v>
      </c>
      <c r="AIO17" s="111"/>
      <c r="AIP17" s="34"/>
      <c r="AIQ17" s="27"/>
      <c r="AIR17" s="111"/>
      <c r="AIS17" s="27"/>
      <c r="AIT17" s="17">
        <f t="shared" si="132"/>
        <v>0</v>
      </c>
      <c r="AIV17" s="111"/>
      <c r="AIW17" s="34"/>
      <c r="AIX17" s="27"/>
      <c r="AIY17" s="111"/>
      <c r="AIZ17" s="27"/>
      <c r="AJA17" s="42">
        <f t="shared" si="133"/>
        <v>0</v>
      </c>
      <c r="AJC17" s="7"/>
      <c r="AJD17" s="24"/>
      <c r="AJE17" s="23"/>
      <c r="AJF17" s="50"/>
      <c r="AJG17" s="52"/>
      <c r="AJH17" s="17">
        <f t="shared" si="134"/>
        <v>0</v>
      </c>
      <c r="AJM17" s="50"/>
      <c r="AJN17" s="52"/>
      <c r="AJO17" s="17">
        <f t="shared" si="135"/>
        <v>0</v>
      </c>
      <c r="AJQ17" s="495"/>
      <c r="AJR17" s="62"/>
      <c r="AJS17" s="668"/>
      <c r="AJT17" s="50"/>
      <c r="AJU17" s="52"/>
      <c r="AJV17" s="17">
        <f t="shared" si="136"/>
        <v>7013</v>
      </c>
      <c r="AJX17" s="49"/>
      <c r="AJY17" s="69"/>
      <c r="AJZ17" s="27"/>
      <c r="AKA17" s="50"/>
      <c r="AKB17" s="27"/>
      <c r="AKC17" s="17">
        <f t="shared" si="137"/>
        <v>0</v>
      </c>
      <c r="AKE17" s="49"/>
      <c r="AKF17" s="69"/>
      <c r="AKG17" s="27"/>
      <c r="AKH17" s="50"/>
      <c r="AKI17" s="27"/>
      <c r="AKJ17" s="17">
        <f t="shared" si="138"/>
        <v>0</v>
      </c>
      <c r="AKL17" s="321"/>
      <c r="AKM17" s="69"/>
      <c r="AKN17" s="27"/>
      <c r="AKO17" s="307"/>
      <c r="AKP17" s="27"/>
      <c r="AKQ17" s="17">
        <f t="shared" si="139"/>
        <v>17381</v>
      </c>
      <c r="AKS17" s="321"/>
      <c r="AKT17" s="69"/>
      <c r="AKU17" s="27"/>
      <c r="AKV17" s="307"/>
      <c r="AKW17" s="27"/>
      <c r="AKX17" s="42">
        <f t="shared" si="140"/>
        <v>0</v>
      </c>
      <c r="AKZ17" s="49"/>
      <c r="ALA17" s="69"/>
      <c r="ALB17" s="27"/>
      <c r="ALC17" s="50"/>
      <c r="ALD17" s="27"/>
      <c r="ALE17" s="17">
        <f t="shared" si="141"/>
        <v>0</v>
      </c>
      <c r="ALG17" s="111"/>
      <c r="ALH17" s="24"/>
      <c r="ALI17" s="23"/>
      <c r="ALJ17" s="111"/>
      <c r="ALK17" s="27"/>
      <c r="ALL17" s="42">
        <f t="shared" si="142"/>
        <v>0</v>
      </c>
      <c r="ALN17" s="111"/>
      <c r="ALP17" s="1694"/>
      <c r="ALQ17" s="567"/>
      <c r="ALR17" s="1688"/>
      <c r="ALS17" s="42">
        <f t="shared" si="143"/>
        <v>2166.5</v>
      </c>
      <c r="ALU17" s="2"/>
      <c r="ALV17" s="2"/>
      <c r="ALW17" s="15"/>
      <c r="ALX17" s="7"/>
      <c r="ALY17" s="16"/>
      <c r="ALZ17" s="17">
        <f t="shared" si="144"/>
        <v>0</v>
      </c>
      <c r="AMB17" s="2"/>
      <c r="AMC17" s="2"/>
      <c r="AMD17" s="15"/>
      <c r="AME17" s="7"/>
      <c r="AMF17" s="16"/>
      <c r="AMG17" s="17">
        <f t="shared" si="145"/>
        <v>0</v>
      </c>
      <c r="AMI17" s="2"/>
      <c r="AMJ17" s="2"/>
      <c r="AMK17" s="15"/>
      <c r="AML17" s="7"/>
      <c r="AMM17" s="16"/>
      <c r="AMN17" s="17">
        <f t="shared" si="146"/>
        <v>0</v>
      </c>
      <c r="AMP17" s="24"/>
      <c r="AMQ17" s="24"/>
      <c r="AMR17" s="23"/>
      <c r="AMS17" s="111"/>
      <c r="AMT17" s="27"/>
      <c r="AMU17" s="42">
        <f t="shared" si="147"/>
        <v>0</v>
      </c>
      <c r="AMW17" s="24"/>
      <c r="AMX17" s="24"/>
      <c r="AMY17" s="23"/>
      <c r="AMZ17" s="111"/>
      <c r="ANA17" s="27"/>
      <c r="ANB17" s="42">
        <f t="shared" si="148"/>
        <v>596</v>
      </c>
      <c r="AND17" s="7">
        <v>39729</v>
      </c>
      <c r="ANE17" s="2" t="s">
        <v>800</v>
      </c>
      <c r="ANF17" s="15">
        <v>16748</v>
      </c>
      <c r="ANG17" s="7"/>
      <c r="ANH17" s="16"/>
      <c r="ANI17" s="78">
        <f t="shared" si="149"/>
        <v>107247</v>
      </c>
      <c r="ANK17" s="7"/>
      <c r="ANL17" s="114"/>
      <c r="ANM17" s="15"/>
      <c r="ANN17" s="61"/>
      <c r="ANO17" s="67"/>
      <c r="ANP17" s="17">
        <f t="shared" si="150"/>
        <v>0</v>
      </c>
      <c r="ANR17" s="7"/>
      <c r="ANS17" s="34"/>
      <c r="ANT17" s="52"/>
      <c r="ANU17" s="7"/>
      <c r="ANV17" s="16"/>
      <c r="ANW17" s="17">
        <f>ANW16+ANT17-ANV17</f>
        <v>0</v>
      </c>
      <c r="ANY17" s="111"/>
      <c r="ANZ17" s="34"/>
      <c r="AOA17" s="52"/>
      <c r="AOB17" s="111"/>
      <c r="AOC17" s="27"/>
      <c r="AOD17" s="42">
        <f>AOD16+AOA17-AOC17</f>
        <v>0</v>
      </c>
      <c r="AOF17" s="7"/>
      <c r="AOG17" s="113"/>
      <c r="AOH17" s="15"/>
      <c r="AOI17" s="7"/>
      <c r="AOJ17" s="16"/>
      <c r="AOK17" s="17">
        <f t="shared" si="153"/>
        <v>4537.5</v>
      </c>
      <c r="AOM17" s="7"/>
      <c r="AON17" s="113"/>
      <c r="AOO17" s="15"/>
      <c r="AOP17" s="7"/>
      <c r="AOQ17" s="16"/>
      <c r="AOR17" s="17">
        <f t="shared" si="154"/>
        <v>4537.5</v>
      </c>
      <c r="AOT17" s="50"/>
      <c r="AOU17" s="110"/>
      <c r="AOV17" s="82"/>
      <c r="AOW17" s="50"/>
      <c r="AOX17" s="52"/>
      <c r="AOY17" s="42">
        <f t="shared" si="155"/>
        <v>0</v>
      </c>
      <c r="APA17" s="50"/>
      <c r="APB17" s="110"/>
      <c r="APC17" s="82"/>
      <c r="APD17" s="50"/>
      <c r="APE17" s="52"/>
      <c r="APF17" s="42">
        <f t="shared" si="156"/>
        <v>0</v>
      </c>
      <c r="APH17" s="50"/>
      <c r="API17" s="110"/>
      <c r="APJ17" s="82"/>
      <c r="APK17" s="50"/>
      <c r="APL17" s="52"/>
      <c r="APM17" s="42">
        <f t="shared" si="157"/>
        <v>0</v>
      </c>
      <c r="APO17" s="7"/>
      <c r="APP17" s="2"/>
      <c r="APQ17" s="15"/>
      <c r="APR17" s="7"/>
      <c r="APS17" s="16"/>
      <c r="APT17" s="17">
        <f t="shared" si="158"/>
        <v>0</v>
      </c>
      <c r="APV17" s="427"/>
      <c r="APW17" s="2"/>
      <c r="APX17" s="15"/>
      <c r="APY17" s="406"/>
      <c r="APZ17" s="15"/>
      <c r="AQA17" s="17">
        <f t="shared" si="159"/>
        <v>5325.5</v>
      </c>
      <c r="AQC17" s="427"/>
      <c r="AQE17" s="15"/>
      <c r="AQF17" s="305"/>
      <c r="AQG17" s="16"/>
      <c r="AQH17" s="17">
        <f t="shared" si="160"/>
        <v>0</v>
      </c>
      <c r="AQJ17" s="305"/>
      <c r="AQK17" s="2"/>
      <c r="AQL17" s="15"/>
      <c r="AQM17" s="427"/>
      <c r="AQN17" s="16"/>
      <c r="AQO17" s="17">
        <f t="shared" si="161"/>
        <v>2982</v>
      </c>
      <c r="AQQ17" s="7"/>
      <c r="AQR17" s="2"/>
      <c r="AQS17" s="15"/>
      <c r="AQT17" s="7"/>
      <c r="AQU17" s="16"/>
      <c r="AQV17" s="17">
        <f t="shared" si="162"/>
        <v>0</v>
      </c>
      <c r="AQX17" s="111"/>
      <c r="AQY17" s="24"/>
      <c r="AQZ17" s="23"/>
      <c r="ARA17" s="111"/>
      <c r="ARB17" s="27"/>
      <c r="ARC17" s="42">
        <f t="shared" si="163"/>
        <v>-4260</v>
      </c>
      <c r="ARE17" s="7">
        <v>41522</v>
      </c>
      <c r="ARF17" s="2" t="s">
        <v>1797</v>
      </c>
      <c r="ARG17" s="15">
        <v>184.5</v>
      </c>
      <c r="ARH17" s="7"/>
      <c r="ARI17" s="16"/>
      <c r="ARJ17" s="17">
        <f t="shared" si="164"/>
        <v>5063.7800000000007</v>
      </c>
      <c r="ARL17" s="24"/>
      <c r="ARM17" s="24"/>
      <c r="ARN17" s="23"/>
      <c r="ARO17" s="111"/>
      <c r="ARP17" s="27"/>
      <c r="ARQ17" s="42">
        <f t="shared" si="165"/>
        <v>0</v>
      </c>
      <c r="ARS17" s="2"/>
      <c r="ART17" s="2"/>
      <c r="ARU17" s="15"/>
      <c r="ARV17" s="7"/>
      <c r="ARW17" s="16"/>
      <c r="ARX17" s="17">
        <f t="shared" si="166"/>
        <v>0</v>
      </c>
      <c r="ARZ17" s="24"/>
      <c r="ASA17" s="24"/>
      <c r="ASB17" s="23"/>
      <c r="ASC17" s="111"/>
      <c r="ASD17" s="27"/>
      <c r="ASE17" s="42">
        <f t="shared" si="167"/>
        <v>0</v>
      </c>
      <c r="ASG17" s="24"/>
      <c r="ASH17" s="24"/>
      <c r="ASI17" s="23"/>
      <c r="ASJ17" s="111"/>
      <c r="ASK17" s="27"/>
      <c r="ASL17" s="42">
        <f t="shared" si="168"/>
        <v>0</v>
      </c>
      <c r="ASN17" s="2"/>
      <c r="ASO17" s="2"/>
      <c r="ASP17" s="15"/>
      <c r="ASQ17" s="7"/>
      <c r="ASR17" s="16"/>
      <c r="ASS17" s="17">
        <f t="shared" si="169"/>
        <v>0</v>
      </c>
      <c r="ASU17" s="2"/>
      <c r="ASV17" s="2"/>
      <c r="ASW17" s="15"/>
      <c r="ASX17" s="7"/>
      <c r="ASY17" s="16"/>
      <c r="ASZ17" s="17">
        <f t="shared" si="170"/>
        <v>0</v>
      </c>
      <c r="ATB17" s="307"/>
      <c r="ATC17" s="24"/>
      <c r="ATD17" s="104"/>
      <c r="ATE17" s="321"/>
      <c r="ATF17" s="27"/>
      <c r="ATG17" s="17">
        <f t="shared" si="171"/>
        <v>0</v>
      </c>
      <c r="ATI17" s="49">
        <v>41665</v>
      </c>
      <c r="ATJ17" s="259" t="s">
        <v>2157</v>
      </c>
      <c r="ATK17" s="27">
        <v>2880</v>
      </c>
      <c r="ATL17" s="50"/>
      <c r="ATM17" s="27"/>
      <c r="ATN17" s="17">
        <f t="shared" si="172"/>
        <v>15810</v>
      </c>
      <c r="ATP17" s="111"/>
      <c r="ATQ17" s="24"/>
      <c r="ATR17" s="23"/>
      <c r="ATS17" s="608"/>
      <c r="ATT17" s="27"/>
      <c r="ATU17" s="17">
        <f t="shared" si="173"/>
        <v>35640</v>
      </c>
      <c r="ATW17" s="111"/>
      <c r="ATX17" s="24"/>
      <c r="ATY17" s="23"/>
      <c r="ATZ17" s="608"/>
      <c r="AUA17" s="27"/>
      <c r="AUB17" s="42">
        <f t="shared" si="174"/>
        <v>0</v>
      </c>
      <c r="AUD17" s="111"/>
      <c r="AUE17" s="24"/>
      <c r="AUF17" s="23"/>
      <c r="AUG17" s="608"/>
      <c r="AUH17" s="27"/>
      <c r="AUI17" s="42">
        <f t="shared" si="175"/>
        <v>0</v>
      </c>
      <c r="AUK17" s="305"/>
      <c r="AUL17" s="2"/>
      <c r="AUM17" s="15"/>
      <c r="AUN17" s="7"/>
      <c r="AUO17" s="16"/>
      <c r="AUP17" s="17">
        <f t="shared" si="176"/>
        <v>8898</v>
      </c>
      <c r="AUR17" s="2"/>
      <c r="AUS17" s="2"/>
      <c r="AUT17" s="15"/>
      <c r="AUU17" s="7"/>
      <c r="AUV17" s="16"/>
      <c r="AUW17" s="17">
        <f t="shared" si="177"/>
        <v>0</v>
      </c>
      <c r="AUY17" s="305"/>
      <c r="AUZ17" s="2"/>
      <c r="AVA17" s="15"/>
      <c r="AVB17" s="7"/>
      <c r="AVC17" s="16"/>
      <c r="AVD17" s="17">
        <f t="shared" si="178"/>
        <v>80.300000000000182</v>
      </c>
      <c r="AVF17" s="2"/>
      <c r="AVG17" s="2"/>
      <c r="AVH17" s="15"/>
      <c r="AVI17" s="7"/>
      <c r="AVJ17" s="16"/>
      <c r="AVK17" s="17">
        <f t="shared" si="179"/>
        <v>0</v>
      </c>
      <c r="AVM17" s="2"/>
      <c r="AVN17" s="2"/>
      <c r="AVO17" s="15"/>
      <c r="AVP17" s="7"/>
      <c r="AVQ17" s="16"/>
      <c r="AVR17" s="17">
        <f t="shared" si="180"/>
        <v>0</v>
      </c>
      <c r="AVT17" s="2"/>
      <c r="AVU17" s="2"/>
      <c r="AVV17" s="15"/>
      <c r="AVW17" s="7"/>
      <c r="AVX17" s="16"/>
      <c r="AVY17" s="17">
        <f t="shared" si="181"/>
        <v>0</v>
      </c>
      <c r="AWA17" s="24"/>
      <c r="AWB17" s="24"/>
      <c r="AWC17" s="23"/>
      <c r="AWD17" s="111"/>
      <c r="AWE17" s="27"/>
      <c r="AWF17" s="42">
        <f t="shared" si="182"/>
        <v>1970</v>
      </c>
      <c r="AWH17" s="24"/>
      <c r="AWI17" s="24"/>
      <c r="AWJ17" s="23"/>
      <c r="AWK17" s="111"/>
      <c r="AWL17" s="27"/>
      <c r="AWM17" s="42">
        <f t="shared" si="183"/>
        <v>0</v>
      </c>
      <c r="AWO17" s="24"/>
      <c r="AWP17" s="24"/>
      <c r="AWQ17" s="23"/>
      <c r="AWR17" s="111"/>
      <c r="AWS17" s="27"/>
      <c r="AWT17" s="42">
        <f t="shared" si="184"/>
        <v>0</v>
      </c>
      <c r="AWV17" s="2"/>
      <c r="AWW17" s="2"/>
      <c r="AWX17" s="15"/>
      <c r="AWY17" s="7"/>
      <c r="AWZ17" s="16"/>
      <c r="AXA17" s="17">
        <f t="shared" si="185"/>
        <v>0</v>
      </c>
      <c r="AXC17" s="24"/>
      <c r="AXD17" s="24"/>
      <c r="AXE17" s="23"/>
      <c r="AXF17" s="111"/>
      <c r="AXG17" s="27"/>
      <c r="AXH17" s="42">
        <f t="shared" si="186"/>
        <v>0</v>
      </c>
      <c r="AXJ17" s="111"/>
      <c r="AXK17" s="24"/>
      <c r="AXL17" s="23"/>
      <c r="AXM17" s="111"/>
      <c r="AXN17" s="27"/>
      <c r="AXO17" s="42">
        <f t="shared" si="187"/>
        <v>1556</v>
      </c>
      <c r="AXQ17" s="111"/>
      <c r="AXR17" s="24"/>
      <c r="AXS17" s="23"/>
      <c r="AXT17" s="111"/>
      <c r="AXU17" s="27"/>
      <c r="AXV17" s="42">
        <f t="shared" si="188"/>
        <v>0</v>
      </c>
      <c r="AXX17" s="2"/>
      <c r="AXY17" s="2"/>
      <c r="AXZ17" s="15"/>
      <c r="AYA17" s="7"/>
      <c r="AYB17" s="16"/>
      <c r="AYC17" s="17">
        <f t="shared" si="189"/>
        <v>10984.74</v>
      </c>
      <c r="AYE17" s="49"/>
      <c r="AYF17" s="229"/>
      <c r="AYG17" s="104"/>
      <c r="AYH17" s="1846"/>
      <c r="AYI17" s="569"/>
      <c r="AYJ17" s="78">
        <f t="shared" si="190"/>
        <v>1119</v>
      </c>
      <c r="AYL17" s="7"/>
      <c r="AYM17" s="2"/>
      <c r="AYN17" s="15"/>
      <c r="AYO17" s="33"/>
      <c r="AYP17" s="76"/>
      <c r="AYQ17" s="17">
        <f t="shared" si="191"/>
        <v>1119</v>
      </c>
      <c r="AYS17" s="425"/>
      <c r="AYT17" s="24"/>
      <c r="AYU17" s="27"/>
      <c r="AYV17" s="102"/>
      <c r="AYW17" s="27"/>
      <c r="AYX17" s="17">
        <f t="shared" si="192"/>
        <v>0</v>
      </c>
      <c r="AYZ17" s="425"/>
      <c r="AZA17" s="24"/>
      <c r="AZB17" s="27"/>
      <c r="AZC17" s="102"/>
      <c r="AZD17" s="27"/>
      <c r="AZE17" s="42">
        <f t="shared" si="193"/>
        <v>2249</v>
      </c>
      <c r="AZG17" s="358"/>
      <c r="AZH17" s="24"/>
      <c r="AZI17" s="27"/>
      <c r="AZJ17" s="102"/>
      <c r="AZK17" s="27"/>
      <c r="AZL17" s="42">
        <f t="shared" si="194"/>
        <v>0</v>
      </c>
      <c r="AZN17" s="425"/>
      <c r="AZO17" s="24"/>
      <c r="AZP17" s="27"/>
      <c r="AZQ17" s="102"/>
      <c r="AZR17" s="27"/>
      <c r="AZS17" s="42">
        <f t="shared" si="195"/>
        <v>0</v>
      </c>
      <c r="AZU17" s="7"/>
      <c r="AZV17" s="24"/>
      <c r="AZW17" s="23"/>
      <c r="AZX17" s="7"/>
      <c r="AZY17" s="77"/>
      <c r="AZZ17" s="17">
        <f t="shared" si="196"/>
        <v>12300.5</v>
      </c>
      <c r="BAB17" s="2"/>
      <c r="BAC17" s="2"/>
      <c r="BAD17" s="15"/>
      <c r="BAE17" s="7"/>
      <c r="BAF17" s="16"/>
      <c r="BAG17" s="17">
        <f t="shared" si="197"/>
        <v>108</v>
      </c>
      <c r="BAI17" s="7"/>
      <c r="BAJ17" s="114"/>
      <c r="BAK17" s="15"/>
      <c r="BAL17" s="7"/>
      <c r="BAM17" s="16"/>
      <c r="BAN17" s="17">
        <f t="shared" si="198"/>
        <v>0</v>
      </c>
      <c r="BAP17" s="111"/>
      <c r="BAQ17" s="110"/>
      <c r="BAR17" s="23"/>
      <c r="BAS17" s="111"/>
      <c r="BAT17" s="27"/>
      <c r="BAU17" s="42">
        <f t="shared" si="199"/>
        <v>0</v>
      </c>
      <c r="BAW17" s="111"/>
      <c r="BAX17" s="110"/>
      <c r="BAY17" s="23"/>
      <c r="BAZ17" s="111"/>
      <c r="BBA17" s="27"/>
      <c r="BBB17" s="42">
        <f t="shared" si="200"/>
        <v>0</v>
      </c>
      <c r="BBD17" s="111"/>
      <c r="BBE17" s="110"/>
      <c r="BBF17" s="23"/>
      <c r="BBG17" s="111"/>
      <c r="BBH17" s="27"/>
      <c r="BBI17" s="42">
        <f t="shared" si="201"/>
        <v>0</v>
      </c>
      <c r="BBK17" s="111"/>
      <c r="BBL17" s="24"/>
      <c r="BBM17" s="23"/>
      <c r="BBN17" s="111"/>
      <c r="BBO17" s="27"/>
      <c r="BBP17" s="17">
        <f t="shared" si="202"/>
        <v>16540.060000000001</v>
      </c>
      <c r="BBR17" s="2"/>
      <c r="BBS17" s="2"/>
      <c r="BBT17" s="15"/>
      <c r="BBU17" s="7"/>
      <c r="BBV17" s="16"/>
      <c r="BBW17" s="17">
        <f t="shared" si="203"/>
        <v>6938</v>
      </c>
      <c r="BBY17" s="1706"/>
      <c r="BBZ17" s="24"/>
      <c r="BCA17" s="23"/>
      <c r="BCB17" s="111"/>
      <c r="BCC17" s="27"/>
      <c r="BCD17" s="42">
        <f t="shared" si="204"/>
        <v>0</v>
      </c>
      <c r="BCF17" s="1706"/>
      <c r="BCG17" s="24"/>
      <c r="BCH17" s="23"/>
      <c r="BCI17" s="358"/>
      <c r="BCJ17" s="27"/>
      <c r="BCK17" s="42">
        <f t="shared" si="205"/>
        <v>0</v>
      </c>
      <c r="BCM17" s="358"/>
      <c r="BCN17" s="2"/>
      <c r="BCO17" s="15"/>
      <c r="BCP17" s="7"/>
      <c r="BCQ17" s="16"/>
      <c r="BCR17" s="17">
        <f t="shared" si="206"/>
        <v>0</v>
      </c>
      <c r="BCT17" s="420"/>
      <c r="BCU17" s="2"/>
      <c r="BCV17" s="15"/>
      <c r="BCW17" s="427"/>
      <c r="BCX17" s="16"/>
      <c r="BCY17" s="17">
        <f t="shared" si="207"/>
        <v>0</v>
      </c>
      <c r="BDA17" s="307"/>
      <c r="BDB17" s="2"/>
      <c r="BDC17" s="23"/>
      <c r="BDD17" s="305"/>
      <c r="BDE17" s="16"/>
      <c r="BDF17" s="17">
        <f t="shared" si="208"/>
        <v>0</v>
      </c>
      <c r="BDH17" s="307"/>
      <c r="BDI17" s="24"/>
      <c r="BDJ17" s="23"/>
      <c r="BDK17" s="307"/>
      <c r="BDL17" s="27"/>
      <c r="BDM17" s="42">
        <f t="shared" si="209"/>
        <v>0</v>
      </c>
      <c r="BDO17" s="307"/>
      <c r="BDP17" s="2"/>
      <c r="BDQ17" s="23"/>
      <c r="BDR17" s="305"/>
      <c r="BDS17" s="16"/>
      <c r="BDT17" s="17">
        <f t="shared" si="210"/>
        <v>0</v>
      </c>
      <c r="BDV17" s="307">
        <v>41681</v>
      </c>
      <c r="BDW17" s="2" t="s">
        <v>2207</v>
      </c>
      <c r="BDX17" s="15">
        <v>860</v>
      </c>
      <c r="BDY17" s="420">
        <v>41703</v>
      </c>
      <c r="BDZ17" s="16">
        <v>860</v>
      </c>
      <c r="BEA17" s="17">
        <f t="shared" si="211"/>
        <v>10100.5</v>
      </c>
      <c r="BEC17" s="307"/>
      <c r="BED17" s="2"/>
      <c r="BEE17" s="23"/>
      <c r="BEF17" s="305"/>
      <c r="BEG17" s="16"/>
      <c r="BEH17" s="17">
        <f t="shared" si="212"/>
        <v>0</v>
      </c>
      <c r="BEJ17" s="307"/>
      <c r="BEK17" s="24"/>
      <c r="BEL17" s="23"/>
      <c r="BEM17" s="307"/>
      <c r="BEN17" s="27"/>
      <c r="BEO17" s="42">
        <f t="shared" si="213"/>
        <v>0</v>
      </c>
      <c r="BEQ17" s="2"/>
      <c r="BER17" s="2"/>
      <c r="BES17" s="291"/>
      <c r="BET17" s="7"/>
      <c r="BEU17" s="16"/>
      <c r="BEV17" s="17">
        <f t="shared" si="214"/>
        <v>4501</v>
      </c>
      <c r="BEX17" s="7"/>
      <c r="BEY17" s="2"/>
      <c r="BEZ17" s="291"/>
      <c r="BFA17" s="7"/>
      <c r="BFB17" s="16"/>
      <c r="BFC17" s="17">
        <f t="shared" si="215"/>
        <v>1184.5</v>
      </c>
      <c r="BFE17" s="24"/>
      <c r="BFF17" s="24"/>
      <c r="BFG17" s="290"/>
      <c r="BFH17" s="111"/>
      <c r="BFI17" s="27"/>
      <c r="BFJ17" s="42">
        <f t="shared" si="216"/>
        <v>0</v>
      </c>
      <c r="BFL17" s="24"/>
      <c r="BFM17" s="2"/>
      <c r="BFN17" s="291"/>
      <c r="BFO17" s="7"/>
      <c r="BFP17" s="16"/>
      <c r="BFQ17" s="17">
        <f t="shared" si="217"/>
        <v>0</v>
      </c>
      <c r="BFS17" s="24"/>
      <c r="BFT17" s="24"/>
      <c r="BFU17" s="290"/>
      <c r="BFV17" s="111"/>
      <c r="BFW17" s="27"/>
      <c r="BFX17" s="42">
        <f t="shared" si="218"/>
        <v>3985.5</v>
      </c>
      <c r="BFZ17" s="2"/>
      <c r="BGA17" s="2"/>
      <c r="BGB17" s="291"/>
      <c r="BGC17" s="627"/>
      <c r="BGD17" s="16"/>
      <c r="BGE17" s="17">
        <f t="shared" si="219"/>
        <v>0</v>
      </c>
      <c r="BGG17" s="2"/>
      <c r="BGH17" s="2"/>
      <c r="BGI17" s="15"/>
      <c r="BGJ17" s="7"/>
      <c r="BGK17" s="16"/>
      <c r="BGL17" s="17">
        <f t="shared" si="220"/>
        <v>0</v>
      </c>
      <c r="BGN17" s="2"/>
      <c r="BGO17" s="2"/>
      <c r="BGP17" s="15"/>
      <c r="BGQ17" s="627"/>
      <c r="BGR17" s="16"/>
      <c r="BGS17" s="17">
        <f t="shared" si="221"/>
        <v>7051.5</v>
      </c>
      <c r="BGU17" s="24"/>
      <c r="BGV17" s="24"/>
      <c r="BGW17" s="290"/>
      <c r="BGX17" s="111"/>
      <c r="BGY17" s="27"/>
      <c r="BGZ17" s="42">
        <f t="shared" si="222"/>
        <v>0</v>
      </c>
      <c r="BHB17" s="2"/>
      <c r="BHC17" s="2"/>
      <c r="BHD17" s="291"/>
      <c r="BHE17" s="7"/>
      <c r="BHF17" s="16"/>
      <c r="BHG17" s="17">
        <f t="shared" si="223"/>
        <v>0</v>
      </c>
    </row>
    <row r="18" spans="1:1567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1"/>
      <c r="L18" s="27"/>
      <c r="M18" s="42">
        <f t="shared" si="1"/>
        <v>3530</v>
      </c>
      <c r="O18" s="24"/>
      <c r="P18" s="24"/>
      <c r="Q18" s="23"/>
      <c r="R18" s="111"/>
      <c r="S18" s="27"/>
      <c r="T18" s="42">
        <f t="shared" si="2"/>
        <v>0</v>
      </c>
      <c r="V18" s="24"/>
      <c r="W18" s="24"/>
      <c r="X18" s="23"/>
      <c r="Y18" s="111"/>
      <c r="Z18" s="27"/>
      <c r="AA18" s="42">
        <f t="shared" si="3"/>
        <v>0</v>
      </c>
      <c r="AC18" s="24"/>
      <c r="AD18" s="24"/>
      <c r="AE18" s="23"/>
      <c r="AF18" s="111"/>
      <c r="AG18" s="27"/>
      <c r="AH18" s="42">
        <f t="shared" si="4"/>
        <v>0</v>
      </c>
      <c r="AJ18" s="24"/>
      <c r="AK18" s="24"/>
      <c r="AL18" s="23"/>
      <c r="AM18" s="111"/>
      <c r="AN18" s="27"/>
      <c r="AO18" s="42">
        <f t="shared" si="5"/>
        <v>0</v>
      </c>
      <c r="AQ18" s="24"/>
      <c r="AR18" s="24"/>
      <c r="AS18" s="23"/>
      <c r="AT18" s="111"/>
      <c r="AU18" s="27"/>
      <c r="AV18" s="42">
        <f t="shared" si="6"/>
        <v>6543.5</v>
      </c>
      <c r="AY18" s="2"/>
      <c r="AZ18" s="15"/>
      <c r="BA18" s="7"/>
      <c r="BB18" s="16"/>
      <c r="BC18" s="17">
        <f t="shared" si="7"/>
        <v>376</v>
      </c>
      <c r="BE18" s="31"/>
      <c r="BF18" s="2"/>
      <c r="BG18" s="15"/>
      <c r="BH18" s="31"/>
      <c r="BI18" s="16"/>
      <c r="BJ18" s="17">
        <f t="shared" si="8"/>
        <v>1341.7</v>
      </c>
      <c r="BL18" s="7"/>
      <c r="BM18" s="2"/>
      <c r="BN18" s="15"/>
      <c r="BO18" s="31"/>
      <c r="BP18" s="16"/>
      <c r="BQ18" s="17">
        <f t="shared" si="9"/>
        <v>17344</v>
      </c>
      <c r="BS18" s="7"/>
      <c r="BT18" s="36"/>
      <c r="BU18" s="27"/>
      <c r="BV18" s="61"/>
      <c r="BW18" s="67"/>
      <c r="BX18" s="17">
        <f t="shared" si="10"/>
        <v>14526.099999999999</v>
      </c>
      <c r="BZ18" s="427">
        <v>40018</v>
      </c>
      <c r="CA18" s="34" t="s">
        <v>932</v>
      </c>
      <c r="CB18" s="23">
        <v>0</v>
      </c>
      <c r="CC18" s="274" t="s">
        <v>931</v>
      </c>
      <c r="CD18" s="16"/>
      <c r="CE18" s="17">
        <f t="shared" si="11"/>
        <v>24058.04</v>
      </c>
      <c r="CG18" s="111"/>
      <c r="CH18" s="24"/>
      <c r="CI18" s="23"/>
      <c r="CJ18" s="111"/>
      <c r="CK18" s="27"/>
      <c r="CL18" s="17">
        <f t="shared" si="12"/>
        <v>0</v>
      </c>
      <c r="CN18" s="425"/>
      <c r="CO18" s="220"/>
      <c r="CP18" s="23"/>
      <c r="CQ18" s="111"/>
      <c r="CR18" s="27"/>
      <c r="CS18" s="17">
        <f t="shared" si="13"/>
        <v>1668.06</v>
      </c>
      <c r="CU18" s="427">
        <v>41707</v>
      </c>
      <c r="CV18" s="1000" t="s">
        <v>2684</v>
      </c>
      <c r="CW18" s="15">
        <v>22205</v>
      </c>
      <c r="CX18" s="506"/>
      <c r="CY18" s="16"/>
      <c r="CZ18" s="17">
        <f t="shared" si="224"/>
        <v>63084</v>
      </c>
      <c r="DB18" s="7"/>
      <c r="DC18" s="2"/>
      <c r="DD18" s="15"/>
      <c r="DE18" s="563"/>
      <c r="DF18" s="16"/>
      <c r="DG18" s="17">
        <f t="shared" si="15"/>
        <v>20286</v>
      </c>
      <c r="DI18" s="7"/>
      <c r="DJ18" s="2"/>
      <c r="DK18" s="291"/>
      <c r="DL18" s="7"/>
      <c r="DM18" s="16"/>
      <c r="DN18" s="17">
        <f t="shared" ref="DN18:DN65" si="232">DN17+DK18-DM18</f>
        <v>411</v>
      </c>
      <c r="DP18" s="111"/>
      <c r="DQ18" s="110"/>
      <c r="DR18" s="41"/>
      <c r="DS18" s="1845"/>
      <c r="DT18" s="41"/>
      <c r="DU18" s="17">
        <f t="shared" si="226"/>
        <v>0</v>
      </c>
      <c r="DW18" s="111"/>
      <c r="DX18" s="110"/>
      <c r="DY18" s="41"/>
      <c r="DZ18" s="50"/>
      <c r="EA18" s="41"/>
      <c r="EB18" s="17">
        <f t="shared" si="227"/>
        <v>0</v>
      </c>
      <c r="ED18" s="567"/>
      <c r="EE18" s="575"/>
      <c r="EF18" s="1693"/>
      <c r="EG18" s="567"/>
      <c r="EH18" s="1693"/>
      <c r="EI18" s="1683">
        <f t="shared" si="228"/>
        <v>456</v>
      </c>
      <c r="EK18" s="111"/>
      <c r="EL18" s="110"/>
      <c r="EM18" s="41"/>
      <c r="EN18" s="50"/>
      <c r="EO18" s="41"/>
      <c r="EP18" s="42">
        <f t="shared" si="229"/>
        <v>0</v>
      </c>
      <c r="ER18" s="111"/>
      <c r="ES18" s="110"/>
      <c r="ET18" s="41"/>
      <c r="EU18" s="50"/>
      <c r="EV18" s="41"/>
      <c r="EW18" s="42">
        <f t="shared" si="21"/>
        <v>0</v>
      </c>
      <c r="EY18" s="111"/>
      <c r="EZ18" s="110"/>
      <c r="FA18" s="41"/>
      <c r="FB18" s="50"/>
      <c r="FC18" s="41"/>
      <c r="FD18" s="17">
        <f t="shared" si="230"/>
        <v>0</v>
      </c>
      <c r="FF18" s="111"/>
      <c r="FG18" s="938"/>
      <c r="FH18" s="41"/>
      <c r="FI18" s="50"/>
      <c r="FJ18" s="41"/>
      <c r="FK18" s="17">
        <f t="shared" si="231"/>
        <v>0</v>
      </c>
      <c r="FM18" s="7"/>
      <c r="FN18" s="34"/>
      <c r="FO18" s="15"/>
      <c r="FP18" s="65"/>
      <c r="FQ18" s="296"/>
      <c r="FR18" s="17">
        <f t="shared" si="24"/>
        <v>0</v>
      </c>
      <c r="FT18" s="111"/>
      <c r="FU18" s="34"/>
      <c r="FV18" s="23"/>
      <c r="FW18" s="50"/>
      <c r="FX18" s="82"/>
      <c r="FY18" s="42">
        <f t="shared" si="25"/>
        <v>0</v>
      </c>
      <c r="GA18" s="7"/>
      <c r="GB18" s="2"/>
      <c r="GC18" s="15"/>
      <c r="GD18" s="7"/>
      <c r="GE18" s="16"/>
      <c r="GF18" s="17">
        <f t="shared" si="26"/>
        <v>6306.7</v>
      </c>
      <c r="GH18" s="111"/>
      <c r="GI18" s="24"/>
      <c r="GJ18" s="23"/>
      <c r="GK18" s="111"/>
      <c r="GL18" s="27"/>
      <c r="GM18" s="42">
        <f t="shared" si="27"/>
        <v>10217.799999999999</v>
      </c>
      <c r="GO18" s="111"/>
      <c r="GP18" s="24"/>
      <c r="GQ18" s="23"/>
      <c r="GR18" s="111"/>
      <c r="GS18" s="27"/>
      <c r="GT18" s="42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111"/>
      <c r="HD18" s="24"/>
      <c r="HE18" s="23"/>
      <c r="HF18" s="111"/>
      <c r="HG18" s="27"/>
      <c r="HH18" s="42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2"/>
      <c r="HR18" s="2"/>
      <c r="HS18" s="15"/>
      <c r="HT18" s="7"/>
      <c r="HU18" s="16"/>
      <c r="HV18" s="17">
        <f t="shared" si="32"/>
        <v>2543</v>
      </c>
      <c r="HX18" s="7"/>
      <c r="HY18" s="2"/>
      <c r="HZ18" s="15"/>
      <c r="IA18" s="7"/>
      <c r="IB18" s="16"/>
      <c r="IC18" s="17">
        <f t="shared" si="33"/>
        <v>7098.5</v>
      </c>
      <c r="IE18" s="7"/>
      <c r="IF18" s="2"/>
      <c r="IG18" s="15"/>
      <c r="IH18" s="7"/>
      <c r="II18" s="16"/>
      <c r="IJ18" s="17">
        <f t="shared" si="34"/>
        <v>1470</v>
      </c>
      <c r="IL18" s="2"/>
      <c r="IM18" s="2"/>
      <c r="IN18" s="15"/>
      <c r="IO18" s="7"/>
      <c r="IP18" s="16"/>
      <c r="IQ18" s="17">
        <f t="shared" si="35"/>
        <v>5020</v>
      </c>
      <c r="IS18" s="7"/>
      <c r="IT18" s="2"/>
      <c r="IU18" s="15"/>
      <c r="IV18" s="7"/>
      <c r="IW18" s="16"/>
      <c r="IX18" s="101">
        <f t="shared" si="36"/>
        <v>0</v>
      </c>
      <c r="IZ18" s="111"/>
      <c r="JA18" s="24"/>
      <c r="JB18" s="23"/>
      <c r="JC18" s="111"/>
      <c r="JD18" s="27"/>
      <c r="JE18" s="101">
        <f t="shared" si="37"/>
        <v>0</v>
      </c>
      <c r="JG18" s="111"/>
      <c r="JH18" s="24"/>
      <c r="JI18" s="23"/>
      <c r="JJ18" s="111"/>
      <c r="JK18" s="27"/>
      <c r="JL18" s="101">
        <f t="shared" si="38"/>
        <v>855.5</v>
      </c>
      <c r="JN18" s="111"/>
      <c r="JO18" s="63"/>
      <c r="JP18" s="23"/>
      <c r="JQ18" s="111"/>
      <c r="JR18" s="139"/>
      <c r="JS18" s="17">
        <f t="shared" si="39"/>
        <v>0</v>
      </c>
      <c r="JU18" s="111"/>
      <c r="JV18" s="110"/>
      <c r="JW18" s="23"/>
      <c r="JX18" s="111"/>
      <c r="JY18" s="139"/>
      <c r="JZ18" s="42">
        <f t="shared" si="40"/>
        <v>0</v>
      </c>
      <c r="KB18" s="111"/>
      <c r="KC18" s="110"/>
      <c r="KD18" s="23"/>
      <c r="KE18" s="111"/>
      <c r="KF18" s="139"/>
      <c r="KG18" s="17">
        <f t="shared" si="41"/>
        <v>0</v>
      </c>
      <c r="KI18" s="111"/>
      <c r="KJ18" s="110"/>
      <c r="KK18" s="23"/>
      <c r="KL18" s="567"/>
      <c r="KM18" s="139"/>
      <c r="KN18" s="42">
        <f t="shared" si="42"/>
        <v>0</v>
      </c>
      <c r="KP18" s="111"/>
      <c r="KQ18" s="110"/>
      <c r="KR18" s="23"/>
      <c r="KS18" s="567"/>
      <c r="KT18" s="139"/>
      <c r="KU18" s="42">
        <f t="shared" si="43"/>
        <v>4446</v>
      </c>
      <c r="KW18" s="111"/>
      <c r="KX18" s="110"/>
      <c r="KY18" s="23"/>
      <c r="KZ18" s="111"/>
      <c r="LA18" s="139"/>
      <c r="LB18" s="17">
        <f t="shared" si="44"/>
        <v>17093.599999999999</v>
      </c>
      <c r="LD18" s="111"/>
      <c r="LE18" s="110"/>
      <c r="LF18" s="23"/>
      <c r="LG18" s="111"/>
      <c r="LH18" s="139"/>
      <c r="LI18" s="17">
        <f t="shared" si="45"/>
        <v>383</v>
      </c>
      <c r="LK18" s="111"/>
      <c r="LL18" s="110"/>
      <c r="LM18" s="23"/>
      <c r="LN18" s="111"/>
      <c r="LO18" s="139"/>
      <c r="LP18" s="42">
        <f t="shared" si="46"/>
        <v>0</v>
      </c>
      <c r="LR18" s="111"/>
      <c r="LS18" s="110"/>
      <c r="LT18" s="23"/>
      <c r="LU18" s="111"/>
      <c r="LV18" s="139"/>
      <c r="LW18" s="42">
        <f t="shared" si="47"/>
        <v>0</v>
      </c>
      <c r="LY18" s="7"/>
      <c r="LZ18" s="114"/>
      <c r="MA18" s="15"/>
      <c r="MB18" s="7"/>
      <c r="MC18" s="16"/>
      <c r="MD18" s="17">
        <f t="shared" si="48"/>
        <v>0</v>
      </c>
      <c r="MF18" s="111"/>
      <c r="MG18" s="110"/>
      <c r="MH18" s="23"/>
      <c r="MI18" s="111"/>
      <c r="MJ18" s="27"/>
      <c r="MK18" s="42">
        <f t="shared" si="49"/>
        <v>0</v>
      </c>
      <c r="MM18" s="111"/>
      <c r="MN18" s="110"/>
      <c r="MO18" s="23"/>
      <c r="MP18" s="111"/>
      <c r="MQ18" s="27"/>
      <c r="MR18" s="42">
        <f t="shared" si="50"/>
        <v>0</v>
      </c>
      <c r="MT18" s="111"/>
      <c r="MU18" s="110"/>
      <c r="MV18" s="23"/>
      <c r="MW18" s="111"/>
      <c r="MX18" s="27"/>
      <c r="MY18" s="42">
        <f t="shared" si="51"/>
        <v>0</v>
      </c>
      <c r="NA18" s="7"/>
      <c r="NB18" s="114"/>
      <c r="NC18" s="15"/>
      <c r="ND18" s="7"/>
      <c r="NE18" s="16"/>
      <c r="NF18" s="17">
        <f t="shared" si="52"/>
        <v>0</v>
      </c>
      <c r="NH18" s="7"/>
      <c r="NI18" s="114"/>
      <c r="NJ18" s="15"/>
      <c r="NK18" s="7"/>
      <c r="NL18" s="16"/>
      <c r="NM18" s="17">
        <f t="shared" si="53"/>
        <v>0</v>
      </c>
      <c r="NO18" s="7"/>
      <c r="NP18" s="2"/>
      <c r="NQ18" s="15"/>
      <c r="NR18" s="7"/>
      <c r="NS18" s="16"/>
      <c r="NT18" s="17">
        <f t="shared" si="54"/>
        <v>11333.5</v>
      </c>
      <c r="NV18" s="307"/>
      <c r="NW18" s="24"/>
      <c r="NX18" s="23"/>
      <c r="NY18" s="111"/>
      <c r="NZ18" s="27"/>
      <c r="OA18" s="42">
        <f t="shared" si="55"/>
        <v>6364</v>
      </c>
      <c r="OC18" s="307"/>
      <c r="OD18" s="24"/>
      <c r="OE18" s="23"/>
      <c r="OF18" s="111"/>
      <c r="OG18" s="27"/>
      <c r="OH18" s="17">
        <f t="shared" si="56"/>
        <v>0</v>
      </c>
      <c r="OJ18" s="307"/>
      <c r="OK18" s="24"/>
      <c r="OL18" s="23"/>
      <c r="OM18" s="111"/>
      <c r="ON18" s="27"/>
      <c r="OO18" s="42">
        <f t="shared" si="57"/>
        <v>0</v>
      </c>
      <c r="OQ18" s="481"/>
      <c r="OR18" s="2"/>
      <c r="OS18" s="15"/>
      <c r="OT18" s="7"/>
      <c r="OU18" s="16"/>
      <c r="OV18" s="17">
        <f>OV17+OS18-OU18</f>
        <v>22352.5</v>
      </c>
      <c r="OX18" s="7"/>
      <c r="OY18" s="2"/>
      <c r="OZ18" s="15"/>
      <c r="PA18" s="7"/>
      <c r="PB18" s="16"/>
      <c r="PC18" s="42">
        <f t="shared" si="59"/>
        <v>0</v>
      </c>
      <c r="PE18" s="7"/>
      <c r="PF18" s="2"/>
      <c r="PG18" s="15"/>
      <c r="PH18" s="7"/>
      <c r="PI18" s="16"/>
      <c r="PJ18" s="42">
        <f t="shared" si="60"/>
        <v>0</v>
      </c>
      <c r="PL18" s="7"/>
      <c r="PM18" s="2"/>
      <c r="PN18" s="15"/>
      <c r="PO18" s="7"/>
      <c r="PP18" s="16"/>
      <c r="PQ18" s="42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4"/>
      <c r="QO18" s="24"/>
      <c r="QP18" s="23"/>
      <c r="QQ18" s="111"/>
      <c r="QR18" s="27"/>
      <c r="QS18" s="42">
        <f t="shared" si="65"/>
        <v>0</v>
      </c>
      <c r="QU18" s="427"/>
      <c r="QV18" s="2"/>
      <c r="QW18" s="15"/>
      <c r="QX18" s="677"/>
      <c r="QY18" s="16"/>
      <c r="QZ18" s="17">
        <f t="shared" si="66"/>
        <v>13520</v>
      </c>
      <c r="RB18" s="111"/>
      <c r="RC18" s="24"/>
      <c r="RD18" s="23"/>
      <c r="RE18" s="111"/>
      <c r="RF18" s="27"/>
      <c r="RG18" s="42">
        <f t="shared" si="67"/>
        <v>0</v>
      </c>
      <c r="RI18" s="111"/>
      <c r="RJ18" s="24"/>
      <c r="RK18" s="23"/>
      <c r="RL18" s="111"/>
      <c r="RM18" s="27"/>
      <c r="RN18" s="42">
        <f t="shared" si="68"/>
        <v>0</v>
      </c>
      <c r="RP18" s="111"/>
      <c r="RQ18" s="24"/>
      <c r="RR18" s="23"/>
      <c r="RS18" s="111"/>
      <c r="RT18" s="27"/>
      <c r="RU18" s="42">
        <f t="shared" si="69"/>
        <v>0</v>
      </c>
      <c r="RW18" s="7"/>
      <c r="RX18" s="2"/>
      <c r="RY18" s="15"/>
      <c r="RZ18" s="7"/>
      <c r="SA18" s="16"/>
      <c r="SB18" s="17">
        <f t="shared" si="70"/>
        <v>1433.5</v>
      </c>
      <c r="SD18" s="2"/>
      <c r="SE18" s="2"/>
      <c r="SF18" s="15"/>
      <c r="SG18" s="7"/>
      <c r="SH18" s="16"/>
      <c r="SI18" s="101">
        <f t="shared" si="71"/>
        <v>0</v>
      </c>
      <c r="SK18" s="31"/>
      <c r="SL18" s="2"/>
      <c r="SM18" s="15"/>
      <c r="SN18" s="7"/>
      <c r="SO18" s="16"/>
      <c r="SP18" s="101">
        <f t="shared" si="72"/>
        <v>0</v>
      </c>
      <c r="SR18" s="49"/>
      <c r="SS18" s="24"/>
      <c r="ST18" s="23"/>
      <c r="SU18" s="111"/>
      <c r="SV18" s="27"/>
      <c r="SW18" s="101">
        <f t="shared" si="73"/>
        <v>0</v>
      </c>
      <c r="SY18" s="427"/>
      <c r="SZ18" s="114"/>
      <c r="TA18" s="15"/>
      <c r="TB18" s="627"/>
      <c r="TC18" s="572"/>
      <c r="TD18" s="101">
        <f t="shared" si="74"/>
        <v>10277</v>
      </c>
      <c r="TF18" s="2"/>
      <c r="TG18" s="2"/>
      <c r="TH18" s="15"/>
      <c r="TI18" s="7"/>
      <c r="TJ18" s="16"/>
      <c r="TK18" s="101">
        <f t="shared" si="75"/>
        <v>0</v>
      </c>
      <c r="TM18" s="2"/>
      <c r="TN18" s="2"/>
      <c r="TO18" s="15"/>
      <c r="TP18" s="7"/>
      <c r="TQ18" s="16"/>
      <c r="TR18" s="17">
        <f t="shared" si="76"/>
        <v>0</v>
      </c>
      <c r="TT18" s="2"/>
      <c r="TU18" s="113"/>
      <c r="TV18" s="15"/>
      <c r="TW18" s="7"/>
      <c r="TX18" s="16"/>
      <c r="TY18" s="17">
        <f t="shared" si="77"/>
        <v>1124.5</v>
      </c>
      <c r="UA18" s="2"/>
      <c r="UB18" s="113"/>
      <c r="UC18" s="15"/>
      <c r="UD18" s="7"/>
      <c r="UE18" s="16"/>
      <c r="UF18" s="17">
        <f t="shared" si="78"/>
        <v>0</v>
      </c>
      <c r="UH18" s="307"/>
      <c r="UI18" s="110"/>
      <c r="UJ18" s="23"/>
      <c r="UK18" s="567"/>
      <c r="UL18" s="1688"/>
      <c r="UM18" s="42">
        <f t="shared" si="79"/>
        <v>4075.5</v>
      </c>
      <c r="UO18" s="2"/>
      <c r="UP18" s="2"/>
      <c r="UQ18" s="15"/>
      <c r="UR18" s="7"/>
      <c r="US18" s="16"/>
      <c r="UT18" s="17">
        <f t="shared" si="80"/>
        <v>200</v>
      </c>
      <c r="UV18" s="2"/>
      <c r="UW18" s="2"/>
      <c r="UX18" s="15"/>
      <c r="UY18" s="7"/>
      <c r="UZ18" s="16"/>
      <c r="VA18" s="17">
        <f t="shared" si="81"/>
        <v>1278</v>
      </c>
      <c r="VC18" s="24"/>
      <c r="VD18" s="24"/>
      <c r="VE18" s="23"/>
      <c r="VF18" s="111"/>
      <c r="VG18" s="27"/>
      <c r="VH18" s="42">
        <f t="shared" si="82"/>
        <v>0</v>
      </c>
      <c r="VJ18" s="24"/>
      <c r="VK18" s="2"/>
      <c r="VL18" s="15"/>
      <c r="VM18" s="7"/>
      <c r="VN18" s="16"/>
      <c r="VO18" s="17">
        <f t="shared" si="83"/>
        <v>0</v>
      </c>
      <c r="VQ18" s="111"/>
      <c r="VR18" s="24"/>
      <c r="VS18" s="23"/>
      <c r="VT18" s="111"/>
      <c r="VU18" s="27"/>
      <c r="VV18" s="42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305"/>
      <c r="WF18" s="2"/>
      <c r="WG18" s="15"/>
      <c r="WH18" s="305"/>
      <c r="WI18" s="16"/>
      <c r="WJ18" s="17">
        <f t="shared" si="86"/>
        <v>112.5</v>
      </c>
      <c r="WL18" s="307"/>
      <c r="WM18" s="24"/>
      <c r="WN18" s="23"/>
      <c r="WO18" s="307"/>
      <c r="WP18" s="27"/>
      <c r="WQ18" s="42">
        <f t="shared" si="87"/>
        <v>7657</v>
      </c>
      <c r="WS18" s="307"/>
      <c r="WT18" s="24"/>
      <c r="WU18" s="23"/>
      <c r="WV18" s="307"/>
      <c r="WW18" s="27"/>
      <c r="WX18" s="42">
        <f t="shared" si="88"/>
        <v>0</v>
      </c>
      <c r="WZ18" s="307"/>
      <c r="XA18" s="24"/>
      <c r="XB18" s="23"/>
      <c r="XC18" s="307"/>
      <c r="XD18" s="27"/>
      <c r="XE18" s="42">
        <f t="shared" si="89"/>
        <v>0</v>
      </c>
      <c r="XG18" s="307"/>
      <c r="XH18" s="24"/>
      <c r="XI18" s="23"/>
      <c r="XJ18" s="307"/>
      <c r="XK18" s="27"/>
      <c r="XL18" s="42">
        <f t="shared" si="90"/>
        <v>0</v>
      </c>
      <c r="XN18" s="425"/>
      <c r="XO18" s="69"/>
      <c r="XP18" s="27"/>
      <c r="XQ18" s="50"/>
      <c r="XR18" s="52"/>
      <c r="XS18" s="17">
        <f t="shared" si="91"/>
        <v>0</v>
      </c>
      <c r="XU18" s="111"/>
      <c r="XV18" s="69"/>
      <c r="XW18" s="27"/>
      <c r="XX18" s="50"/>
      <c r="XY18" s="52"/>
      <c r="XZ18" s="42">
        <f t="shared" si="92"/>
        <v>0</v>
      </c>
      <c r="YB18" s="111"/>
      <c r="YC18" s="69"/>
      <c r="YD18" s="27"/>
      <c r="YE18" s="50"/>
      <c r="YF18" s="52"/>
      <c r="YG18" s="17">
        <f t="shared" si="93"/>
        <v>21712</v>
      </c>
      <c r="YI18" s="7"/>
      <c r="YJ18" s="2"/>
      <c r="YK18" s="15"/>
      <c r="YL18" s="7"/>
      <c r="YM18" s="16"/>
      <c r="YN18" s="17">
        <f t="shared" si="94"/>
        <v>0</v>
      </c>
      <c r="YP18" s="7"/>
      <c r="YQ18" s="2"/>
      <c r="YR18" s="15"/>
      <c r="YS18" s="7"/>
      <c r="YT18" s="16"/>
      <c r="YU18" s="17">
        <f t="shared" si="95"/>
        <v>0</v>
      </c>
      <c r="YW18" s="111"/>
      <c r="YX18" s="24"/>
      <c r="YY18" s="23"/>
      <c r="YZ18" s="111"/>
      <c r="ZA18" s="27"/>
      <c r="ZB18" s="42">
        <f t="shared" si="96"/>
        <v>0</v>
      </c>
      <c r="ZD18" s="420"/>
      <c r="ZE18" s="24"/>
      <c r="ZF18" s="23"/>
      <c r="ZG18" s="111"/>
      <c r="ZH18" s="27"/>
      <c r="ZI18" s="42">
        <f t="shared" si="97"/>
        <v>0</v>
      </c>
      <c r="ZK18" s="7"/>
      <c r="ZL18" s="1460"/>
      <c r="ZM18" s="27"/>
      <c r="ZN18" s="50"/>
      <c r="ZO18" s="27"/>
      <c r="ZP18" s="17">
        <f t="shared" si="98"/>
        <v>0</v>
      </c>
      <c r="ZR18" s="111"/>
      <c r="ZS18" s="1460"/>
      <c r="ZT18" s="27"/>
      <c r="ZU18" s="50"/>
      <c r="ZV18" s="27"/>
      <c r="ZW18" s="42">
        <f t="shared" si="99"/>
        <v>3633</v>
      </c>
      <c r="ZY18" s="7"/>
      <c r="ZZ18" s="1460"/>
      <c r="AAA18" s="27"/>
      <c r="AAB18" s="50"/>
      <c r="AAC18" s="27"/>
      <c r="AAD18" s="17">
        <f t="shared" si="100"/>
        <v>0</v>
      </c>
      <c r="AAF18" s="111"/>
      <c r="AAG18" s="1460"/>
      <c r="AAH18" s="27"/>
      <c r="AAI18" s="50"/>
      <c r="AAJ18" s="27"/>
      <c r="AAK18" s="42">
        <f t="shared" si="101"/>
        <v>0</v>
      </c>
      <c r="AAM18" s="111"/>
      <c r="AAN18" s="1460"/>
      <c r="AAO18" s="27"/>
      <c r="AAP18" s="50"/>
      <c r="AAQ18" s="27"/>
      <c r="AAR18" s="42">
        <f t="shared" si="102"/>
        <v>15899</v>
      </c>
      <c r="AAT18" s="111"/>
      <c r="AAU18" s="1460"/>
      <c r="AAV18" s="27"/>
      <c r="AAW18" s="50"/>
      <c r="AAX18" s="27"/>
      <c r="AAY18" s="42">
        <f t="shared" si="103"/>
        <v>0</v>
      </c>
      <c r="ABA18" s="7"/>
      <c r="ABB18" s="113"/>
      <c r="ABC18" s="15"/>
      <c r="ABD18" s="7"/>
      <c r="ABE18" s="16"/>
      <c r="ABF18" s="17">
        <f t="shared" si="104"/>
        <v>0</v>
      </c>
      <c r="ABH18" s="111"/>
      <c r="ABI18" s="220"/>
      <c r="ABJ18" s="23"/>
      <c r="ABK18" s="111"/>
      <c r="ABL18" s="27"/>
      <c r="ABM18" s="42">
        <f t="shared" si="105"/>
        <v>0</v>
      </c>
      <c r="ABQ18" s="661"/>
      <c r="ABR18" s="662"/>
      <c r="ABS18" s="661"/>
      <c r="ABT18" s="42">
        <f t="shared" si="106"/>
        <v>22956.84</v>
      </c>
      <c r="ABV18" s="7"/>
      <c r="ABW18" s="2"/>
      <c r="ABX18" s="15"/>
      <c r="ABY18" s="7"/>
      <c r="ABZ18" s="16"/>
      <c r="ACA18" s="17">
        <f t="shared" si="107"/>
        <v>3092.5</v>
      </c>
      <c r="ACC18" s="427"/>
      <c r="ACD18" s="113"/>
      <c r="ACE18" s="15"/>
      <c r="ACF18" s="7"/>
      <c r="ACG18" s="3"/>
      <c r="ACH18" s="17">
        <f t="shared" si="108"/>
        <v>0</v>
      </c>
      <c r="ACJ18" s="425"/>
      <c r="ACK18" s="220"/>
      <c r="ACL18" s="23"/>
      <c r="ACM18" s="111"/>
      <c r="ACN18" s="41"/>
      <c r="ACO18" s="42">
        <f t="shared" si="109"/>
        <v>0</v>
      </c>
      <c r="ACQ18" s="425"/>
      <c r="ACR18" s="220"/>
      <c r="ACS18" s="23"/>
      <c r="ACT18" s="111"/>
      <c r="ACU18" s="41"/>
      <c r="ACV18" s="42">
        <f t="shared" si="110"/>
        <v>0</v>
      </c>
      <c r="ACX18" s="305"/>
      <c r="ACY18" s="114"/>
      <c r="ACZ18" s="15"/>
      <c r="ADA18" s="7"/>
      <c r="ADB18" s="16"/>
      <c r="ADC18" s="17">
        <f>ADC17+ACZ18-ADB18</f>
        <v>0</v>
      </c>
      <c r="ADE18" s="307"/>
      <c r="ADF18" s="110"/>
      <c r="ADG18" s="23"/>
      <c r="ADH18" s="111"/>
      <c r="ADI18" s="27"/>
      <c r="ADJ18" s="42">
        <f>ADJ17+ADG18-ADI18</f>
        <v>1928</v>
      </c>
      <c r="ADL18" s="2"/>
      <c r="ADM18" s="2"/>
      <c r="ADN18" s="15"/>
      <c r="ADO18" s="7"/>
      <c r="ADP18" s="16"/>
      <c r="ADQ18" s="17">
        <f t="shared" si="113"/>
        <v>0</v>
      </c>
      <c r="ADS18" s="24"/>
      <c r="ADT18" s="24"/>
      <c r="ADU18" s="23"/>
      <c r="ADV18" s="111"/>
      <c r="ADW18" s="27"/>
      <c r="ADX18" s="42">
        <f t="shared" si="114"/>
        <v>0</v>
      </c>
      <c r="ADZ18" s="2"/>
      <c r="AEA18" s="2"/>
      <c r="AEB18" s="15"/>
      <c r="AEC18" s="7"/>
      <c r="AED18" s="16"/>
      <c r="AEE18" s="17">
        <f t="shared" si="115"/>
        <v>0</v>
      </c>
      <c r="AEG18" s="24"/>
      <c r="AEH18" s="24"/>
      <c r="AEI18" s="23"/>
      <c r="AEJ18" s="111"/>
      <c r="AEK18" s="27"/>
      <c r="AEL18" s="42">
        <f t="shared" si="116"/>
        <v>0</v>
      </c>
      <c r="AEN18" s="2"/>
      <c r="AEO18" s="2"/>
      <c r="AEP18" s="15"/>
      <c r="AEQ18" s="7"/>
      <c r="AER18" s="16"/>
      <c r="AES18" s="17">
        <f t="shared" si="117"/>
        <v>0</v>
      </c>
      <c r="AEU18" s="2"/>
      <c r="AEV18" s="2"/>
      <c r="AEW18" s="15"/>
      <c r="AEX18" s="7"/>
      <c r="AEY18" s="16"/>
      <c r="AEZ18" s="17">
        <f t="shared" si="118"/>
        <v>0</v>
      </c>
      <c r="AFB18" s="24"/>
      <c r="AFC18" s="24"/>
      <c r="AFD18" s="23"/>
      <c r="AFE18" s="111"/>
      <c r="AFF18" s="27"/>
      <c r="AFG18" s="42">
        <f t="shared" si="119"/>
        <v>0</v>
      </c>
      <c r="AFI18" s="24"/>
      <c r="AFJ18" s="24"/>
      <c r="AFK18" s="23"/>
      <c r="AFL18" s="111"/>
      <c r="AFM18" s="27"/>
      <c r="AFN18" s="42">
        <f t="shared" si="120"/>
        <v>0</v>
      </c>
      <c r="AFP18" s="24"/>
      <c r="AFQ18" s="24"/>
      <c r="AFR18" s="23"/>
      <c r="AFS18" s="111"/>
      <c r="AFT18" s="27"/>
      <c r="AFU18" s="42">
        <f t="shared" si="121"/>
        <v>0</v>
      </c>
      <c r="AFW18" s="2"/>
      <c r="AFX18" s="2"/>
      <c r="AFY18" s="15"/>
      <c r="AFZ18" s="7"/>
      <c r="AGA18" s="16"/>
      <c r="AGB18" s="17">
        <f t="shared" si="122"/>
        <v>0</v>
      </c>
      <c r="AGD18" s="7"/>
      <c r="AGE18" s="2"/>
      <c r="AGF18" s="23"/>
      <c r="AGG18" s="7"/>
      <c r="AGH18" s="16"/>
      <c r="AGI18" s="17">
        <f t="shared" si="123"/>
        <v>2252</v>
      </c>
      <c r="AGK18" s="305"/>
      <c r="AGL18" s="259"/>
      <c r="AGM18" s="27"/>
      <c r="AGN18" s="425"/>
      <c r="AGO18" s="52"/>
      <c r="AGP18" s="42">
        <f t="shared" si="124"/>
        <v>0</v>
      </c>
      <c r="AGR18" s="307"/>
      <c r="AGS18" s="259"/>
      <c r="AGT18" s="27"/>
      <c r="AGV18" s="52"/>
      <c r="AGW18" s="42">
        <f t="shared" si="125"/>
        <v>0</v>
      </c>
      <c r="AGY18" s="307"/>
      <c r="AGZ18" s="259"/>
      <c r="AHA18" s="27"/>
      <c r="AHC18" s="52"/>
      <c r="AHD18" s="42">
        <f t="shared" si="126"/>
        <v>0</v>
      </c>
      <c r="AHF18" s="7"/>
      <c r="AHG18" s="2"/>
      <c r="AHH18" s="15"/>
      <c r="AHI18" s="7"/>
      <c r="AHJ18" s="16"/>
      <c r="AHK18" s="17">
        <f t="shared" si="127"/>
        <v>960</v>
      </c>
      <c r="AHM18" s="31"/>
      <c r="AHN18" s="259"/>
      <c r="AHO18" s="27"/>
      <c r="AHP18" s="31"/>
      <c r="AHQ18" s="16"/>
      <c r="AHR18" s="17">
        <f t="shared" si="128"/>
        <v>0</v>
      </c>
      <c r="AHT18" s="406"/>
      <c r="AHU18" s="34"/>
      <c r="AHV18" s="27"/>
      <c r="AHW18" s="305"/>
      <c r="AHX18" s="16"/>
      <c r="AHY18" s="17">
        <f t="shared" si="129"/>
        <v>96358.5</v>
      </c>
      <c r="AIA18" s="2"/>
      <c r="AIB18" s="2"/>
      <c r="AIC18" s="15"/>
      <c r="AID18" s="7"/>
      <c r="AIE18" s="16"/>
      <c r="AIF18" s="17">
        <f t="shared" si="130"/>
        <v>0</v>
      </c>
      <c r="AIH18" s="111"/>
      <c r="AII18" s="671"/>
      <c r="AIJ18" s="27"/>
      <c r="AIK18" s="111"/>
      <c r="AIL18" s="27"/>
      <c r="AIM18" s="17">
        <f t="shared" si="131"/>
        <v>892.5</v>
      </c>
      <c r="AIO18" s="111"/>
      <c r="AIP18" s="69"/>
      <c r="AIQ18" s="27"/>
      <c r="AIR18" s="111"/>
      <c r="AIS18" s="27"/>
      <c r="AIT18" s="17">
        <f t="shared" si="132"/>
        <v>0</v>
      </c>
      <c r="AIV18" s="111"/>
      <c r="AIW18" s="69"/>
      <c r="AIX18" s="27"/>
      <c r="AIY18" s="111"/>
      <c r="AIZ18" s="27"/>
      <c r="AJA18" s="42">
        <f t="shared" si="133"/>
        <v>0</v>
      </c>
      <c r="AJC18" s="7"/>
      <c r="AJD18" s="24"/>
      <c r="AJE18" s="23"/>
      <c r="AJF18" s="258"/>
      <c r="AJG18" s="66"/>
      <c r="AJH18" s="17">
        <f t="shared" si="134"/>
        <v>0</v>
      </c>
      <c r="AJM18" s="258"/>
      <c r="AJN18" s="66"/>
      <c r="AJO18" s="17">
        <f t="shared" si="135"/>
        <v>0</v>
      </c>
      <c r="AJQ18" s="1518"/>
      <c r="AJR18" s="126"/>
      <c r="AJS18" s="126"/>
      <c r="AJT18" s="258"/>
      <c r="AJU18" s="66"/>
      <c r="AJV18" s="17">
        <f t="shared" si="136"/>
        <v>7013</v>
      </c>
      <c r="AJX18" s="111"/>
      <c r="AJY18" s="69"/>
      <c r="AJZ18" s="27"/>
      <c r="AKA18" s="50"/>
      <c r="AKB18" s="27"/>
      <c r="AKC18" s="17">
        <f t="shared" si="137"/>
        <v>0</v>
      </c>
      <c r="AKE18" s="111"/>
      <c r="AKF18" s="69"/>
      <c r="AKG18" s="27"/>
      <c r="AKH18" s="50"/>
      <c r="AKI18" s="27"/>
      <c r="AKJ18" s="17">
        <f t="shared" si="138"/>
        <v>0</v>
      </c>
      <c r="AKL18" s="321"/>
      <c r="AKM18" s="1709"/>
      <c r="AKN18" s="27"/>
      <c r="AKO18" s="307"/>
      <c r="AKP18" s="27"/>
      <c r="AKQ18" s="17">
        <f t="shared" si="139"/>
        <v>17381</v>
      </c>
      <c r="AKS18" s="321"/>
      <c r="AKT18" s="69"/>
      <c r="AKU18" s="27"/>
      <c r="AKV18" s="307"/>
      <c r="AKW18" s="27"/>
      <c r="AKX18" s="42">
        <f t="shared" si="140"/>
        <v>0</v>
      </c>
      <c r="AKZ18" s="111"/>
      <c r="ALA18" s="69"/>
      <c r="ALB18" s="27"/>
      <c r="ALC18" s="50"/>
      <c r="ALD18" s="27"/>
      <c r="ALE18" s="17">
        <f t="shared" si="141"/>
        <v>0</v>
      </c>
      <c r="ALG18" s="24"/>
      <c r="ALH18" s="24"/>
      <c r="ALI18" s="2233"/>
      <c r="ALJ18" s="2234"/>
      <c r="ALK18" s="2234"/>
      <c r="ALL18" s="42">
        <f t="shared" si="142"/>
        <v>0</v>
      </c>
      <c r="ALP18" s="2278"/>
      <c r="ALQ18" s="2279"/>
      <c r="ALR18" s="2279"/>
      <c r="ALS18" s="42">
        <f t="shared" si="143"/>
        <v>2166.5</v>
      </c>
      <c r="ALU18" s="2"/>
      <c r="ALV18" s="2"/>
      <c r="ALW18" s="15"/>
      <c r="ALX18" s="7"/>
      <c r="ALY18" s="16"/>
      <c r="ALZ18" s="17">
        <f t="shared" si="144"/>
        <v>0</v>
      </c>
      <c r="AMB18" s="2"/>
      <c r="AMC18" s="2"/>
      <c r="AMD18" s="15"/>
      <c r="AME18" s="7"/>
      <c r="AMF18" s="16"/>
      <c r="AMG18" s="17">
        <f t="shared" si="145"/>
        <v>0</v>
      </c>
      <c r="AMI18" s="2"/>
      <c r="AMJ18" s="2"/>
      <c r="AMK18" s="15"/>
      <c r="AML18" s="7"/>
      <c r="AMM18" s="16"/>
      <c r="AMN18" s="17">
        <f t="shared" si="146"/>
        <v>0</v>
      </c>
      <c r="AMP18" s="24"/>
      <c r="AMQ18" s="24"/>
      <c r="AMR18" s="23"/>
      <c r="AMS18" s="111"/>
      <c r="AMT18" s="27"/>
      <c r="AMU18" s="42">
        <f t="shared" si="147"/>
        <v>0</v>
      </c>
      <c r="AMW18" s="24"/>
      <c r="AMX18" s="24"/>
      <c r="AMY18" s="23"/>
      <c r="AMZ18" s="111"/>
      <c r="ANA18" s="27"/>
      <c r="ANB18" s="42">
        <f t="shared" si="148"/>
        <v>596</v>
      </c>
      <c r="AND18" s="669"/>
      <c r="ANE18" s="669"/>
      <c r="ANF18" s="2280" t="s">
        <v>933</v>
      </c>
      <c r="ANG18" s="2281"/>
      <c r="ANH18" s="2281"/>
      <c r="ANI18" s="670">
        <v>107247</v>
      </c>
      <c r="ANK18" s="7"/>
      <c r="ANL18" s="114"/>
      <c r="ANM18" s="15"/>
      <c r="ANN18" s="61"/>
      <c r="ANO18" s="67"/>
      <c r="ANP18" s="17">
        <f t="shared" si="150"/>
        <v>0</v>
      </c>
      <c r="ANR18" s="7"/>
      <c r="ANS18" s="34"/>
      <c r="ANT18" s="52"/>
      <c r="ANU18" s="1"/>
      <c r="ANV18" s="16"/>
      <c r="ANW18" s="17">
        <f>ANW17+ANT18-ANV18</f>
        <v>0</v>
      </c>
      <c r="ANY18" s="111"/>
      <c r="ANZ18" s="34"/>
      <c r="AOA18" s="52"/>
      <c r="AOB18" s="38"/>
      <c r="AOC18" s="27"/>
      <c r="AOD18" s="42">
        <f>AOD17+AOA18-AOC18</f>
        <v>0</v>
      </c>
      <c r="AOF18" s="7"/>
      <c r="AOG18" s="113"/>
      <c r="AOH18" s="15"/>
      <c r="AOI18" s="7"/>
      <c r="AOJ18" s="16"/>
      <c r="AOK18" s="17">
        <f t="shared" si="153"/>
        <v>4537.5</v>
      </c>
      <c r="AOM18" s="7"/>
      <c r="AON18" s="113"/>
      <c r="AOO18" s="15"/>
      <c r="AOP18" s="7"/>
      <c r="AOQ18" s="16"/>
      <c r="AOR18" s="17">
        <f t="shared" si="154"/>
        <v>4537.5</v>
      </c>
      <c r="AOT18" s="50"/>
      <c r="AOU18" s="110"/>
      <c r="AOV18" s="82"/>
      <c r="AOW18" s="50"/>
      <c r="AOX18" s="52"/>
      <c r="AOY18" s="42">
        <f t="shared" si="155"/>
        <v>0</v>
      </c>
      <c r="APA18" s="50"/>
      <c r="APB18" s="110"/>
      <c r="APC18" s="82"/>
      <c r="APD18" s="50"/>
      <c r="APE18" s="52"/>
      <c r="APF18" s="42">
        <f t="shared" si="156"/>
        <v>0</v>
      </c>
      <c r="APH18" s="50"/>
      <c r="API18" s="110"/>
      <c r="APJ18" s="82"/>
      <c r="APK18" s="50"/>
      <c r="APL18" s="52"/>
      <c r="APM18" s="42">
        <f t="shared" si="157"/>
        <v>0</v>
      </c>
      <c r="APO18" s="7"/>
      <c r="APP18" s="2"/>
      <c r="APQ18" s="15"/>
      <c r="APR18" s="7"/>
      <c r="APS18" s="16"/>
      <c r="APT18" s="17">
        <f t="shared" si="158"/>
        <v>0</v>
      </c>
      <c r="APV18" s="427"/>
      <c r="APW18" s="2"/>
      <c r="APX18" s="15"/>
      <c r="APY18" s="427"/>
      <c r="APZ18" s="15"/>
      <c r="AQA18" s="17">
        <f t="shared" si="159"/>
        <v>5325.5</v>
      </c>
      <c r="AQC18" s="427"/>
      <c r="AQE18" s="15"/>
      <c r="AQF18" s="305"/>
      <c r="AQG18" s="16"/>
      <c r="AQH18" s="17">
        <f t="shared" si="160"/>
        <v>0</v>
      </c>
      <c r="AQJ18" s="305"/>
      <c r="AQK18" s="2"/>
      <c r="AQL18" s="15"/>
      <c r="AQM18" s="427"/>
      <c r="AQN18" s="16"/>
      <c r="AQO18" s="17">
        <f t="shared" si="161"/>
        <v>2982</v>
      </c>
      <c r="AQQ18" s="7"/>
      <c r="AQR18" s="2"/>
      <c r="AQS18" s="15"/>
      <c r="AQT18" s="7"/>
      <c r="AQU18" s="16"/>
      <c r="AQV18" s="17">
        <f t="shared" si="162"/>
        <v>0</v>
      </c>
      <c r="AQX18" s="111"/>
      <c r="AQY18" s="24"/>
      <c r="AQZ18" s="23"/>
      <c r="ARA18" s="111"/>
      <c r="ARB18" s="27"/>
      <c r="ARC18" s="42">
        <f t="shared" si="163"/>
        <v>-4260</v>
      </c>
      <c r="ARE18" s="7">
        <v>41528</v>
      </c>
      <c r="ARF18" s="2" t="s">
        <v>1799</v>
      </c>
      <c r="ARG18" s="15">
        <v>498</v>
      </c>
      <c r="ARH18" s="7"/>
      <c r="ARI18" s="16"/>
      <c r="ARJ18" s="17">
        <f t="shared" si="164"/>
        <v>5561.7800000000007</v>
      </c>
      <c r="ARL18" s="24"/>
      <c r="ARM18" s="24"/>
      <c r="ARN18" s="23"/>
      <c r="ARO18" s="111"/>
      <c r="ARP18" s="27"/>
      <c r="ARQ18" s="42">
        <f t="shared" si="165"/>
        <v>0</v>
      </c>
      <c r="ARS18" s="2"/>
      <c r="ART18" s="2"/>
      <c r="ARU18" s="15"/>
      <c r="ARV18" s="7"/>
      <c r="ARW18" s="16"/>
      <c r="ARX18" s="17">
        <f t="shared" si="166"/>
        <v>0</v>
      </c>
      <c r="ARZ18" s="24"/>
      <c r="ASA18" s="24"/>
      <c r="ASB18" s="23"/>
      <c r="ASC18" s="111"/>
      <c r="ASD18" s="27"/>
      <c r="ASE18" s="42">
        <f t="shared" si="167"/>
        <v>0</v>
      </c>
      <c r="ASG18" s="24"/>
      <c r="ASH18" s="24"/>
      <c r="ASI18" s="23"/>
      <c r="ASJ18" s="111"/>
      <c r="ASK18" s="27"/>
      <c r="ASL18" s="42">
        <f t="shared" si="168"/>
        <v>0</v>
      </c>
      <c r="ASN18" s="2"/>
      <c r="ASO18" s="2"/>
      <c r="ASP18" s="15"/>
      <c r="ASQ18" s="7"/>
      <c r="ASR18" s="16"/>
      <c r="ASS18" s="17">
        <f t="shared" si="169"/>
        <v>0</v>
      </c>
      <c r="ASU18" s="2"/>
      <c r="ASV18" s="2"/>
      <c r="ASW18" s="15"/>
      <c r="ASX18" s="7"/>
      <c r="ASY18" s="16"/>
      <c r="ASZ18" s="17">
        <f t="shared" si="170"/>
        <v>0</v>
      </c>
      <c r="ATB18" s="307"/>
      <c r="ATC18" s="229"/>
      <c r="ATD18" s="23"/>
      <c r="ATE18" s="321"/>
      <c r="ATF18" s="27"/>
      <c r="ATG18" s="17">
        <f t="shared" si="171"/>
        <v>0</v>
      </c>
      <c r="ATI18" s="49"/>
      <c r="ATJ18" s="259"/>
      <c r="ATK18" s="27"/>
      <c r="ATL18" s="50"/>
      <c r="ATM18" s="27"/>
      <c r="ATN18" s="17">
        <f t="shared" si="172"/>
        <v>15810</v>
      </c>
      <c r="ATP18" s="111"/>
      <c r="ATQ18" s="24"/>
      <c r="ATR18" s="23"/>
      <c r="ATS18" s="608"/>
      <c r="ATT18" s="27"/>
      <c r="ATU18" s="17">
        <f t="shared" si="173"/>
        <v>35640</v>
      </c>
      <c r="ATW18" s="111"/>
      <c r="ATX18" s="24"/>
      <c r="ATY18" s="23"/>
      <c r="ATZ18" s="608"/>
      <c r="AUA18" s="27"/>
      <c r="AUB18" s="42">
        <f t="shared" si="174"/>
        <v>0</v>
      </c>
      <c r="AUD18" s="111"/>
      <c r="AUE18" s="24"/>
      <c r="AUF18" s="23"/>
      <c r="AUG18" s="608"/>
      <c r="AUH18" s="27"/>
      <c r="AUI18" s="42">
        <f t="shared" si="175"/>
        <v>0</v>
      </c>
      <c r="AUK18" s="305"/>
      <c r="AUL18" s="2"/>
      <c r="AUM18" s="15"/>
      <c r="AUN18" s="7"/>
      <c r="AUO18" s="16"/>
      <c r="AUP18" s="17">
        <f t="shared" si="176"/>
        <v>8898</v>
      </c>
      <c r="AUR18" s="2"/>
      <c r="AUS18" s="2"/>
      <c r="AUT18" s="15"/>
      <c r="AUU18" s="7"/>
      <c r="AUV18" s="16"/>
      <c r="AUW18" s="17">
        <f t="shared" si="177"/>
        <v>0</v>
      </c>
      <c r="AUY18" s="305"/>
      <c r="AUZ18" s="2"/>
      <c r="AVA18" s="15"/>
      <c r="AVB18" s="7"/>
      <c r="AVC18" s="16"/>
      <c r="AVD18" s="17">
        <f t="shared" si="178"/>
        <v>80.300000000000182</v>
      </c>
      <c r="AVF18" s="2"/>
      <c r="AVG18" s="2"/>
      <c r="AVH18" s="15"/>
      <c r="AVI18" s="7"/>
      <c r="AVJ18" s="16"/>
      <c r="AVK18" s="17">
        <f t="shared" si="179"/>
        <v>0</v>
      </c>
      <c r="AVM18" s="2"/>
      <c r="AVN18" s="2"/>
      <c r="AVO18" s="15"/>
      <c r="AVP18" s="7"/>
      <c r="AVQ18" s="16"/>
      <c r="AVR18" s="17">
        <f t="shared" si="180"/>
        <v>0</v>
      </c>
      <c r="AVT18" s="2"/>
      <c r="AVU18" s="2"/>
      <c r="AVV18" s="15"/>
      <c r="AVW18" s="7"/>
      <c r="AVX18" s="16"/>
      <c r="AVY18" s="17">
        <f t="shared" si="181"/>
        <v>0</v>
      </c>
      <c r="AWA18" s="24"/>
      <c r="AWB18" s="24"/>
      <c r="AWC18" s="23"/>
      <c r="AWD18" s="111"/>
      <c r="AWE18" s="27"/>
      <c r="AWF18" s="42">
        <f t="shared" si="182"/>
        <v>1970</v>
      </c>
      <c r="AWH18" s="24"/>
      <c r="AWI18" s="24"/>
      <c r="AWJ18" s="23"/>
      <c r="AWK18" s="111"/>
      <c r="AWL18" s="27"/>
      <c r="AWM18" s="42">
        <f t="shared" si="183"/>
        <v>0</v>
      </c>
      <c r="AWO18" s="24"/>
      <c r="AWP18" s="24"/>
      <c r="AWQ18" s="23"/>
      <c r="AWR18" s="111"/>
      <c r="AWS18" s="27"/>
      <c r="AWT18" s="42">
        <f t="shared" si="184"/>
        <v>0</v>
      </c>
      <c r="AWV18" s="2"/>
      <c r="AWW18" s="2"/>
      <c r="AWX18" s="15"/>
      <c r="AWY18" s="7"/>
      <c r="AWZ18" s="16"/>
      <c r="AXA18" s="17">
        <f t="shared" si="185"/>
        <v>0</v>
      </c>
      <c r="AXC18" s="24"/>
      <c r="AXD18" s="24"/>
      <c r="AXE18" s="23"/>
      <c r="AXF18" s="111"/>
      <c r="AXG18" s="27"/>
      <c r="AXH18" s="42">
        <f t="shared" si="186"/>
        <v>0</v>
      </c>
      <c r="AXJ18" s="24"/>
      <c r="AXK18" s="24"/>
      <c r="AXL18" s="23"/>
      <c r="AXM18" s="111"/>
      <c r="AXN18" s="27"/>
      <c r="AXO18" s="42">
        <f t="shared" si="187"/>
        <v>1556</v>
      </c>
      <c r="AXQ18" s="24"/>
      <c r="AXR18" s="24"/>
      <c r="AXS18" s="23"/>
      <c r="AXT18" s="111"/>
      <c r="AXU18" s="27"/>
      <c r="AXV18" s="42">
        <f t="shared" si="188"/>
        <v>0</v>
      </c>
      <c r="AXX18" s="2"/>
      <c r="AXY18" s="2"/>
      <c r="AXZ18" s="15"/>
      <c r="AYA18" s="7"/>
      <c r="AYB18" s="16"/>
      <c r="AYC18" s="17">
        <f t="shared" si="189"/>
        <v>10984.74</v>
      </c>
      <c r="AYE18" s="31"/>
      <c r="AYF18" s="780"/>
      <c r="AYG18" s="139"/>
      <c r="AYH18" s="883"/>
      <c r="AYI18" s="569"/>
      <c r="AYJ18" s="78">
        <f t="shared" si="190"/>
        <v>1119</v>
      </c>
      <c r="AYL18" s="7"/>
      <c r="AYM18" s="2"/>
      <c r="AYN18" s="15"/>
      <c r="AYO18" s="33"/>
      <c r="AYP18" s="76"/>
      <c r="AYQ18" s="17">
        <f t="shared" si="191"/>
        <v>1119</v>
      </c>
      <c r="AYS18" s="425"/>
      <c r="AYT18" s="24"/>
      <c r="AYU18" s="23"/>
      <c r="AYV18" s="111"/>
      <c r="AYW18" s="27"/>
      <c r="AYX18" s="17">
        <f t="shared" si="192"/>
        <v>0</v>
      </c>
      <c r="AYZ18" s="425"/>
      <c r="AZA18" s="24"/>
      <c r="AZB18" s="23"/>
      <c r="AZC18" s="111"/>
      <c r="AZD18" s="27"/>
      <c r="AZE18" s="42">
        <f t="shared" si="193"/>
        <v>2249</v>
      </c>
      <c r="AZG18" s="358"/>
      <c r="AZH18" s="24"/>
      <c r="AZI18" s="23"/>
      <c r="AZJ18" s="111"/>
      <c r="AZK18" s="27"/>
      <c r="AZL18" s="42">
        <f t="shared" si="194"/>
        <v>0</v>
      </c>
      <c r="AZN18" s="425"/>
      <c r="AZO18" s="24"/>
      <c r="AZP18" s="23"/>
      <c r="AZQ18" s="111"/>
      <c r="AZR18" s="27"/>
      <c r="AZS18" s="42">
        <f t="shared" si="195"/>
        <v>0</v>
      </c>
      <c r="AZU18" s="7"/>
      <c r="AZV18" s="24"/>
      <c r="AZW18" s="23"/>
      <c r="AZX18" s="7"/>
      <c r="AZY18" s="77"/>
      <c r="AZZ18" s="17">
        <f t="shared" si="196"/>
        <v>12300.5</v>
      </c>
      <c r="BAB18" s="2"/>
      <c r="BAC18" s="2"/>
      <c r="BAD18" s="15"/>
      <c r="BAE18" s="7"/>
      <c r="BAF18" s="16"/>
      <c r="BAG18" s="17">
        <f t="shared" si="197"/>
        <v>108</v>
      </c>
      <c r="BAI18" s="7"/>
      <c r="BAJ18" s="114"/>
      <c r="BAK18" s="23"/>
      <c r="BAL18" s="7"/>
      <c r="BAM18" s="16"/>
      <c r="BAN18" s="17">
        <f t="shared" si="198"/>
        <v>0</v>
      </c>
      <c r="BAP18" s="111"/>
      <c r="BAQ18" s="110"/>
      <c r="BAR18" s="23"/>
      <c r="BAS18" s="111"/>
      <c r="BAT18" s="27"/>
      <c r="BAU18" s="42">
        <f t="shared" si="199"/>
        <v>0</v>
      </c>
      <c r="BAW18" s="111"/>
      <c r="BAX18" s="110"/>
      <c r="BAY18" s="23"/>
      <c r="BAZ18" s="111"/>
      <c r="BBA18" s="27"/>
      <c r="BBB18" s="42">
        <f t="shared" si="200"/>
        <v>0</v>
      </c>
      <c r="BBD18" s="111"/>
      <c r="BBE18" s="110"/>
      <c r="BBF18" s="23"/>
      <c r="BBG18" s="111"/>
      <c r="BBH18" s="27"/>
      <c r="BBI18" s="42">
        <f t="shared" si="201"/>
        <v>0</v>
      </c>
      <c r="BBK18" s="7"/>
      <c r="BBL18" s="2"/>
      <c r="BBM18" s="15"/>
      <c r="BBN18" s="7"/>
      <c r="BBO18" s="16"/>
      <c r="BBP18" s="17">
        <f t="shared" si="202"/>
        <v>16540.060000000001</v>
      </c>
      <c r="BBR18" s="358"/>
      <c r="BBS18" s="2"/>
      <c r="BBT18" s="15"/>
      <c r="BBU18" s="7"/>
      <c r="BBV18" s="16"/>
      <c r="BBW18" s="17">
        <f t="shared" si="203"/>
        <v>6938</v>
      </c>
      <c r="BBY18" s="1710"/>
      <c r="BBZ18" s="24"/>
      <c r="BCA18" s="23"/>
      <c r="BCB18" s="111"/>
      <c r="BCC18" s="27"/>
      <c r="BCD18" s="42">
        <f t="shared" si="204"/>
        <v>0</v>
      </c>
      <c r="BCF18" s="1710"/>
      <c r="BCG18" s="24"/>
      <c r="BCH18" s="23"/>
      <c r="BCI18" s="358"/>
      <c r="BCJ18" s="27"/>
      <c r="BCK18" s="42">
        <f t="shared" si="205"/>
        <v>0</v>
      </c>
      <c r="BCM18" s="307"/>
      <c r="BCN18" s="2"/>
      <c r="BCO18" s="23"/>
      <c r="BCP18" s="420"/>
      <c r="BCQ18" s="16"/>
      <c r="BCR18" s="17">
        <f t="shared" si="206"/>
        <v>0</v>
      </c>
      <c r="BCT18" s="420"/>
      <c r="BCU18" s="2"/>
      <c r="BCV18" s="23"/>
      <c r="BCW18" s="494"/>
      <c r="BCX18" s="16"/>
      <c r="BCY18" s="17">
        <f t="shared" si="207"/>
        <v>0</v>
      </c>
      <c r="BDA18" s="307"/>
      <c r="BDB18" s="2"/>
      <c r="BDC18" s="23"/>
      <c r="BDD18" s="420"/>
      <c r="BDE18" s="16"/>
      <c r="BDF18" s="17">
        <f t="shared" si="208"/>
        <v>0</v>
      </c>
      <c r="BDH18" s="307"/>
      <c r="BDI18" s="24"/>
      <c r="BDJ18" s="23"/>
      <c r="BDK18" s="420"/>
      <c r="BDL18" s="27"/>
      <c r="BDM18" s="42">
        <f t="shared" si="209"/>
        <v>0</v>
      </c>
      <c r="BDO18" s="307"/>
      <c r="BDP18" s="2"/>
      <c r="BDQ18" s="23"/>
      <c r="BDR18" s="420"/>
      <c r="BDS18" s="16"/>
      <c r="BDT18" s="17">
        <f t="shared" si="210"/>
        <v>0</v>
      </c>
      <c r="BDV18" s="307">
        <v>41683</v>
      </c>
      <c r="BDW18" s="2" t="s">
        <v>2208</v>
      </c>
      <c r="BDX18" s="15">
        <v>860</v>
      </c>
      <c r="BDY18" s="305">
        <v>41703</v>
      </c>
      <c r="BDZ18" s="16">
        <v>860</v>
      </c>
      <c r="BEA18" s="17">
        <f t="shared" si="211"/>
        <v>10100.5</v>
      </c>
      <c r="BEC18" s="307"/>
      <c r="BED18" s="2"/>
      <c r="BEE18" s="23"/>
      <c r="BEF18" s="420"/>
      <c r="BEG18" s="16"/>
      <c r="BEH18" s="17">
        <f t="shared" si="212"/>
        <v>0</v>
      </c>
      <c r="BEJ18" s="307"/>
      <c r="BEK18" s="24"/>
      <c r="BEL18" s="23"/>
      <c r="BEM18" s="420"/>
      <c r="BEN18" s="27"/>
      <c r="BEO18" s="42">
        <f t="shared" si="213"/>
        <v>0</v>
      </c>
      <c r="BEQ18" s="2"/>
      <c r="BER18" s="2"/>
      <c r="BES18" s="291"/>
      <c r="BET18" s="7"/>
      <c r="BEU18" s="16"/>
      <c r="BEV18" s="17">
        <f t="shared" si="214"/>
        <v>4501</v>
      </c>
      <c r="BEX18" s="7"/>
      <c r="BEY18" s="2"/>
      <c r="BEZ18" s="291"/>
      <c r="BFA18" s="31"/>
      <c r="BFB18" s="16"/>
      <c r="BFC18" s="17">
        <f t="shared" si="215"/>
        <v>1184.5</v>
      </c>
      <c r="BFE18" s="24"/>
      <c r="BFF18" s="24"/>
      <c r="BFG18" s="290"/>
      <c r="BFH18" s="111"/>
      <c r="BFI18" s="27"/>
      <c r="BFJ18" s="42">
        <f t="shared" si="216"/>
        <v>0</v>
      </c>
      <c r="BFL18" s="24"/>
      <c r="BFM18" s="2"/>
      <c r="BFN18" s="291"/>
      <c r="BFO18" s="7"/>
      <c r="BFP18" s="16"/>
      <c r="BFQ18" s="17">
        <f t="shared" si="217"/>
        <v>0</v>
      </c>
      <c r="BFS18" s="24"/>
      <c r="BFT18" s="24"/>
      <c r="BFU18" s="290"/>
      <c r="BFV18" s="111"/>
      <c r="BFW18" s="27"/>
      <c r="BFX18" s="42">
        <f t="shared" si="218"/>
        <v>3985.5</v>
      </c>
      <c r="BFZ18" s="2"/>
      <c r="BGA18" s="2"/>
      <c r="BGB18" s="291"/>
      <c r="BGC18" s="627"/>
      <c r="BGD18" s="16"/>
      <c r="BGE18" s="17">
        <f t="shared" si="219"/>
        <v>0</v>
      </c>
      <c r="BGG18" s="2"/>
      <c r="BGH18" s="2"/>
      <c r="BGI18" s="15"/>
      <c r="BGJ18" s="7"/>
      <c r="BGK18" s="16"/>
      <c r="BGL18" s="17">
        <f t="shared" si="220"/>
        <v>0</v>
      </c>
      <c r="BGN18" s="2"/>
      <c r="BGO18" s="2"/>
      <c r="BGP18" s="15"/>
      <c r="BGQ18" s="627"/>
      <c r="BGR18" s="16"/>
      <c r="BGS18" s="17">
        <f t="shared" si="221"/>
        <v>7051.5</v>
      </c>
      <c r="BGU18" s="24"/>
      <c r="BGV18" s="24"/>
      <c r="BGW18" s="290"/>
      <c r="BGX18" s="111"/>
      <c r="BGY18" s="27"/>
      <c r="BGZ18" s="42">
        <f t="shared" si="222"/>
        <v>0</v>
      </c>
      <c r="BHB18" s="2"/>
      <c r="BHC18" s="2"/>
      <c r="BHD18" s="291"/>
      <c r="BHE18" s="7"/>
      <c r="BHF18" s="16"/>
      <c r="BHG18" s="17">
        <f t="shared" si="223"/>
        <v>0</v>
      </c>
    </row>
    <row r="19" spans="1:1567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1"/>
      <c r="L19" s="27"/>
      <c r="M19" s="42">
        <f t="shared" si="1"/>
        <v>3530</v>
      </c>
      <c r="O19" s="24"/>
      <c r="P19" s="24"/>
      <c r="Q19" s="23"/>
      <c r="R19" s="111"/>
      <c r="S19" s="27"/>
      <c r="T19" s="42">
        <f t="shared" si="2"/>
        <v>0</v>
      </c>
      <c r="V19" s="24"/>
      <c r="W19" s="24"/>
      <c r="X19" s="23"/>
      <c r="Y19" s="111"/>
      <c r="Z19" s="27"/>
      <c r="AA19" s="42">
        <f t="shared" si="3"/>
        <v>0</v>
      </c>
      <c r="AC19" s="24"/>
      <c r="AD19" s="24"/>
      <c r="AE19" s="23"/>
      <c r="AF19" s="111"/>
      <c r="AG19" s="27"/>
      <c r="AH19" s="42">
        <f t="shared" si="4"/>
        <v>0</v>
      </c>
      <c r="AJ19" s="24"/>
      <c r="AK19" s="24"/>
      <c r="AL19" s="23"/>
      <c r="AM19" s="111"/>
      <c r="AN19" s="27"/>
      <c r="AO19" s="42">
        <f t="shared" si="5"/>
        <v>0</v>
      </c>
      <c r="AQ19" s="24"/>
      <c r="AR19" s="24"/>
      <c r="AS19" s="23"/>
      <c r="AT19" s="111"/>
      <c r="AU19" s="27"/>
      <c r="AV19" s="42">
        <f t="shared" si="6"/>
        <v>6543.5</v>
      </c>
      <c r="AY19" s="2"/>
      <c r="AZ19" s="15"/>
      <c r="BA19" s="7"/>
      <c r="BB19" s="16"/>
      <c r="BC19" s="17">
        <f t="shared" si="7"/>
        <v>376</v>
      </c>
      <c r="BE19" s="7"/>
      <c r="BF19" s="311"/>
      <c r="BG19" s="15"/>
      <c r="BH19" s="7"/>
      <c r="BI19" s="16"/>
      <c r="BJ19" s="17">
        <f t="shared" si="8"/>
        <v>1341.7</v>
      </c>
      <c r="BL19" s="7"/>
      <c r="BM19" s="2"/>
      <c r="BN19" s="15"/>
      <c r="BO19" s="7"/>
      <c r="BP19" s="16"/>
      <c r="BQ19" s="17">
        <f t="shared" si="9"/>
        <v>17344</v>
      </c>
      <c r="BS19" s="7"/>
      <c r="BT19" s="36"/>
      <c r="BU19" s="16"/>
      <c r="BV19" s="258"/>
      <c r="BW19" s="67"/>
      <c r="BX19" s="17">
        <f t="shared" si="10"/>
        <v>14526.099999999999</v>
      </c>
      <c r="BZ19" s="427">
        <v>40075</v>
      </c>
      <c r="CA19" s="2" t="s">
        <v>934</v>
      </c>
      <c r="CB19" s="619"/>
      <c r="CC19" s="7" t="s">
        <v>935</v>
      </c>
      <c r="CD19" s="27"/>
      <c r="CE19" s="17">
        <f t="shared" si="11"/>
        <v>24058.04</v>
      </c>
      <c r="CG19" s="111"/>
      <c r="CH19" s="24"/>
      <c r="CI19" s="23"/>
      <c r="CJ19" s="111"/>
      <c r="CK19" s="27"/>
      <c r="CL19" s="17">
        <f t="shared" si="12"/>
        <v>0</v>
      </c>
      <c r="CN19" s="425"/>
      <c r="CO19" s="220"/>
      <c r="CP19" s="23"/>
      <c r="CQ19" s="111"/>
      <c r="CR19" s="27"/>
      <c r="CS19" s="17">
        <f t="shared" si="13"/>
        <v>1668.06</v>
      </c>
      <c r="CU19" s="427">
        <v>41726</v>
      </c>
      <c r="CV19" s="1000" t="s">
        <v>2685</v>
      </c>
      <c r="CW19" s="15">
        <v>23450</v>
      </c>
      <c r="CX19" s="506"/>
      <c r="CY19" s="16"/>
      <c r="CZ19" s="17">
        <f t="shared" si="224"/>
        <v>86534</v>
      </c>
      <c r="DB19" s="7"/>
      <c r="DC19" s="2"/>
      <c r="DD19" s="15"/>
      <c r="DE19" s="563"/>
      <c r="DF19" s="16"/>
      <c r="DG19" s="17">
        <f t="shared" si="15"/>
        <v>20286</v>
      </c>
      <c r="DI19" s="7"/>
      <c r="DJ19" s="2"/>
      <c r="DK19" s="291"/>
      <c r="DL19" s="7"/>
      <c r="DM19" s="16"/>
      <c r="DN19" s="17">
        <f t="shared" si="232"/>
        <v>411</v>
      </c>
      <c r="DP19" s="7"/>
      <c r="DQ19" s="2"/>
      <c r="DR19" s="15"/>
      <c r="DS19" s="1845"/>
      <c r="DT19" s="16"/>
      <c r="DU19" s="17">
        <f t="shared" si="226"/>
        <v>0</v>
      </c>
      <c r="DW19" s="111"/>
      <c r="DX19" s="24"/>
      <c r="DY19" s="41"/>
      <c r="DZ19" s="50"/>
      <c r="EA19" s="41"/>
      <c r="EB19" s="17">
        <f t="shared" si="227"/>
        <v>0</v>
      </c>
      <c r="ED19" s="567"/>
      <c r="EE19" s="575"/>
      <c r="EF19" s="1693"/>
      <c r="EG19" s="567"/>
      <c r="EH19" s="1693"/>
      <c r="EI19" s="1683">
        <f t="shared" si="228"/>
        <v>456</v>
      </c>
      <c r="EK19" s="111"/>
      <c r="EL19" s="24"/>
      <c r="EM19" s="41"/>
      <c r="EN19" s="50"/>
      <c r="EO19" s="41"/>
      <c r="EP19" s="42">
        <f t="shared" si="229"/>
        <v>0</v>
      </c>
      <c r="ER19" s="111"/>
      <c r="ES19" s="24"/>
      <c r="ET19" s="41"/>
      <c r="EU19" s="50"/>
      <c r="EV19" s="41"/>
      <c r="EW19" s="42">
        <f t="shared" si="21"/>
        <v>0</v>
      </c>
      <c r="EY19" s="111"/>
      <c r="EZ19" s="24"/>
      <c r="FA19" s="41"/>
      <c r="FB19" s="50"/>
      <c r="FC19" s="41"/>
      <c r="FD19" s="17">
        <f t="shared" si="230"/>
        <v>0</v>
      </c>
      <c r="FF19" s="111"/>
      <c r="FG19" s="938"/>
      <c r="FH19" s="41"/>
      <c r="FI19" s="50"/>
      <c r="FJ19" s="41"/>
      <c r="FK19" s="17">
        <f t="shared" si="231"/>
        <v>0</v>
      </c>
      <c r="FM19" s="7"/>
      <c r="FN19" s="34"/>
      <c r="FO19" s="23"/>
      <c r="FP19" s="65"/>
      <c r="FQ19" s="296"/>
      <c r="FR19" s="17">
        <f t="shared" si="24"/>
        <v>0</v>
      </c>
      <c r="FT19" s="111"/>
      <c r="FU19" s="34"/>
      <c r="FV19" s="23"/>
      <c r="FW19" s="50"/>
      <c r="FX19" s="82"/>
      <c r="FY19" s="42">
        <f t="shared" si="25"/>
        <v>0</v>
      </c>
      <c r="GA19" s="7"/>
      <c r="GB19" s="2"/>
      <c r="GC19" s="15"/>
      <c r="GD19" s="7"/>
      <c r="GE19" s="16"/>
      <c r="GF19" s="17">
        <f t="shared" si="26"/>
        <v>6306.7</v>
      </c>
      <c r="GH19" s="111"/>
      <c r="GI19" s="24"/>
      <c r="GJ19" s="23"/>
      <c r="GK19" s="111"/>
      <c r="GL19" s="27"/>
      <c r="GM19" s="42">
        <f t="shared" si="27"/>
        <v>10217.799999999999</v>
      </c>
      <c r="GO19" s="111"/>
      <c r="GP19" s="24"/>
      <c r="GQ19" s="23"/>
      <c r="GR19" s="111"/>
      <c r="GS19" s="27"/>
      <c r="GT19" s="42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111"/>
      <c r="HD19" s="24"/>
      <c r="HE19" s="23"/>
      <c r="HF19" s="111"/>
      <c r="HG19" s="27"/>
      <c r="HH19" s="42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2543</v>
      </c>
      <c r="HX19" s="7"/>
      <c r="HY19" s="2"/>
      <c r="HZ19" s="15"/>
      <c r="IA19" s="7"/>
      <c r="IB19" s="16"/>
      <c r="IC19" s="17">
        <f t="shared" si="33"/>
        <v>7098.5</v>
      </c>
      <c r="IE19" s="7"/>
      <c r="IF19" s="2"/>
      <c r="IG19" s="15"/>
      <c r="IH19" s="7"/>
      <c r="II19" s="76"/>
      <c r="IJ19" s="17">
        <f t="shared" si="34"/>
        <v>1470</v>
      </c>
      <c r="IL19" s="2"/>
      <c r="IM19" s="2"/>
      <c r="IN19" s="15"/>
      <c r="IO19" s="7"/>
      <c r="IP19" s="16"/>
      <c r="IQ19" s="17">
        <f t="shared" si="35"/>
        <v>5020</v>
      </c>
      <c r="IS19" s="7"/>
      <c r="IT19" s="2"/>
      <c r="IU19" s="15"/>
      <c r="IV19" s="7"/>
      <c r="IW19" s="16"/>
      <c r="IX19" s="101">
        <f t="shared" si="36"/>
        <v>0</v>
      </c>
      <c r="IZ19" s="111"/>
      <c r="JA19" s="24"/>
      <c r="JB19" s="23"/>
      <c r="JC19" s="111"/>
      <c r="JD19" s="27"/>
      <c r="JE19" s="101">
        <f t="shared" si="37"/>
        <v>0</v>
      </c>
      <c r="JG19" s="111"/>
      <c r="JH19" s="24"/>
      <c r="JI19" s="23"/>
      <c r="JJ19" s="111"/>
      <c r="JK19" s="27"/>
      <c r="JL19" s="101">
        <f t="shared" si="38"/>
        <v>855.5</v>
      </c>
      <c r="JN19" s="111"/>
      <c r="JO19" s="63"/>
      <c r="JP19" s="23"/>
      <c r="JQ19" s="111"/>
      <c r="JR19" s="27"/>
      <c r="JS19" s="17">
        <f t="shared" si="39"/>
        <v>0</v>
      </c>
      <c r="JU19" s="111"/>
      <c r="JV19" s="110"/>
      <c r="JW19" s="23"/>
      <c r="JX19" s="111"/>
      <c r="JY19" s="27"/>
      <c r="JZ19" s="42">
        <f t="shared" si="40"/>
        <v>0</v>
      </c>
      <c r="KB19" s="111"/>
      <c r="KC19" s="110"/>
      <c r="KD19" s="23"/>
      <c r="KE19" s="111"/>
      <c r="KF19" s="27"/>
      <c r="KG19" s="17">
        <f t="shared" si="41"/>
        <v>0</v>
      </c>
      <c r="KI19" s="111"/>
      <c r="KJ19" s="110"/>
      <c r="KK19" s="23"/>
      <c r="KL19" s="567"/>
      <c r="KM19" s="27"/>
      <c r="KN19" s="42">
        <f t="shared" si="42"/>
        <v>0</v>
      </c>
      <c r="KP19" s="111"/>
      <c r="KQ19" s="110"/>
      <c r="KR19" s="23"/>
      <c r="KS19" s="567"/>
      <c r="KT19" s="27"/>
      <c r="KU19" s="42">
        <f t="shared" si="43"/>
        <v>4446</v>
      </c>
      <c r="KW19" s="111"/>
      <c r="KX19" s="110"/>
      <c r="KY19" s="23"/>
      <c r="KZ19" s="111"/>
      <c r="LA19" s="27"/>
      <c r="LB19" s="17">
        <f t="shared" si="44"/>
        <v>17093.599999999999</v>
      </c>
      <c r="LD19" s="111"/>
      <c r="LE19" s="110"/>
      <c r="LF19" s="23"/>
      <c r="LG19" s="111"/>
      <c r="LH19" s="27"/>
      <c r="LI19" s="17">
        <f t="shared" si="45"/>
        <v>383</v>
      </c>
      <c r="LK19" s="111"/>
      <c r="LL19" s="110"/>
      <c r="LM19" s="23"/>
      <c r="LN19" s="111"/>
      <c r="LO19" s="27"/>
      <c r="LP19" s="42">
        <f t="shared" si="46"/>
        <v>0</v>
      </c>
      <c r="LR19" s="111"/>
      <c r="LS19" s="110"/>
      <c r="LT19" s="23"/>
      <c r="LU19" s="111"/>
      <c r="LV19" s="27"/>
      <c r="LW19" s="42">
        <f t="shared" si="47"/>
        <v>0</v>
      </c>
      <c r="LY19" s="7"/>
      <c r="LZ19" s="114"/>
      <c r="MA19" s="15"/>
      <c r="MB19" s="7"/>
      <c r="MC19" s="16"/>
      <c r="MD19" s="17">
        <f t="shared" si="48"/>
        <v>0</v>
      </c>
      <c r="MF19" s="111"/>
      <c r="MG19" s="110"/>
      <c r="MH19" s="23"/>
      <c r="MI19" s="111"/>
      <c r="MJ19" s="27"/>
      <c r="MK19" s="42">
        <f t="shared" si="49"/>
        <v>0</v>
      </c>
      <c r="MM19" s="111"/>
      <c r="MN19" s="110"/>
      <c r="MO19" s="23"/>
      <c r="MP19" s="111"/>
      <c r="MQ19" s="27"/>
      <c r="MR19" s="42">
        <f t="shared" si="50"/>
        <v>0</v>
      </c>
      <c r="MT19" s="111"/>
      <c r="MU19" s="110"/>
      <c r="MV19" s="23"/>
      <c r="MW19" s="111"/>
      <c r="MX19" s="27"/>
      <c r="MY19" s="42">
        <f t="shared" si="51"/>
        <v>0</v>
      </c>
      <c r="NA19" s="7"/>
      <c r="NB19" s="114"/>
      <c r="NC19" s="15"/>
      <c r="ND19" s="7"/>
      <c r="NE19" s="16"/>
      <c r="NF19" s="17">
        <f t="shared" si="52"/>
        <v>0</v>
      </c>
      <c r="NH19" s="7"/>
      <c r="NI19" s="114"/>
      <c r="NJ19" s="15"/>
      <c r="NK19" s="7"/>
      <c r="NL19" s="16"/>
      <c r="NM19" s="17">
        <f t="shared" si="53"/>
        <v>0</v>
      </c>
      <c r="NO19" s="31"/>
      <c r="NP19" s="2"/>
      <c r="NQ19" s="15"/>
      <c r="NR19" s="7"/>
      <c r="NS19" s="16"/>
      <c r="NT19" s="17">
        <f t="shared" si="54"/>
        <v>11333.5</v>
      </c>
      <c r="NV19" s="307"/>
      <c r="NW19" s="24"/>
      <c r="NX19" s="23"/>
      <c r="NY19" s="111"/>
      <c r="NZ19" s="27"/>
      <c r="OA19" s="42">
        <f t="shared" si="55"/>
        <v>6364</v>
      </c>
      <c r="OC19" s="305"/>
      <c r="OD19" s="2"/>
      <c r="OE19" s="15"/>
      <c r="OF19" s="7"/>
      <c r="OG19" s="16"/>
      <c r="OH19" s="17">
        <f t="shared" si="56"/>
        <v>0</v>
      </c>
      <c r="OJ19" s="307"/>
      <c r="OK19" s="24"/>
      <c r="OL19" s="23"/>
      <c r="OM19" s="111"/>
      <c r="ON19" s="27"/>
      <c r="OO19" s="42">
        <f t="shared" si="57"/>
        <v>0</v>
      </c>
      <c r="OQ19" s="481"/>
      <c r="OR19" s="2"/>
      <c r="OS19" s="15"/>
      <c r="OT19" s="7"/>
      <c r="OU19" s="16"/>
      <c r="OV19" s="17">
        <f t="shared" ref="OV19:OV43" si="233">OV18+OS19-OU19</f>
        <v>22352.5</v>
      </c>
      <c r="OX19" s="7"/>
      <c r="OY19" s="2"/>
      <c r="OZ19" s="15"/>
      <c r="PA19" s="7"/>
      <c r="PB19" s="16"/>
      <c r="PC19" s="42">
        <f t="shared" si="59"/>
        <v>0</v>
      </c>
      <c r="PE19" s="7"/>
      <c r="PF19" s="2"/>
      <c r="PG19" s="15"/>
      <c r="PH19" s="7"/>
      <c r="PI19" s="16"/>
      <c r="PJ19" s="42">
        <f t="shared" si="60"/>
        <v>0</v>
      </c>
      <c r="PL19" s="7"/>
      <c r="PM19" s="2"/>
      <c r="PN19" s="15"/>
      <c r="PO19" s="7"/>
      <c r="PP19" s="16"/>
      <c r="PQ19" s="42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4"/>
      <c r="QO19" s="24"/>
      <c r="QP19" s="23"/>
      <c r="QQ19" s="111"/>
      <c r="QR19" s="27"/>
      <c r="QS19" s="42">
        <f t="shared" si="65"/>
        <v>0</v>
      </c>
      <c r="QU19" s="427"/>
      <c r="QV19" s="2"/>
      <c r="QW19" s="15"/>
      <c r="QX19" s="677"/>
      <c r="QY19" s="16"/>
      <c r="QZ19" s="17">
        <f t="shared" si="66"/>
        <v>13520</v>
      </c>
      <c r="RB19" s="111"/>
      <c r="RC19" s="24"/>
      <c r="RD19" s="23"/>
      <c r="RE19" s="111"/>
      <c r="RF19" s="27"/>
      <c r="RG19" s="42">
        <f t="shared" si="67"/>
        <v>0</v>
      </c>
      <c r="RI19" s="111"/>
      <c r="RJ19" s="24"/>
      <c r="RK19" s="23"/>
      <c r="RL19" s="111"/>
      <c r="RM19" s="27"/>
      <c r="RN19" s="42">
        <f t="shared" si="68"/>
        <v>0</v>
      </c>
      <c r="RP19" s="111"/>
      <c r="RQ19" s="24"/>
      <c r="RR19" s="23"/>
      <c r="RS19" s="111"/>
      <c r="RT19" s="27"/>
      <c r="RU19" s="42">
        <f t="shared" si="69"/>
        <v>0</v>
      </c>
      <c r="RW19" s="7"/>
      <c r="RX19" s="2"/>
      <c r="RY19" s="15"/>
      <c r="RZ19" s="7"/>
      <c r="SA19" s="16"/>
      <c r="SB19" s="17">
        <f t="shared" si="70"/>
        <v>1433.5</v>
      </c>
      <c r="SD19" s="2"/>
      <c r="SE19" s="2"/>
      <c r="SF19" s="15"/>
      <c r="SG19" s="7"/>
      <c r="SH19" s="16"/>
      <c r="SI19" s="101">
        <f t="shared" si="71"/>
        <v>0</v>
      </c>
      <c r="SK19" s="7"/>
      <c r="SL19" s="2"/>
      <c r="SM19" s="15"/>
      <c r="SN19" s="7"/>
      <c r="SO19" s="16"/>
      <c r="SP19" s="101">
        <f t="shared" si="72"/>
        <v>0</v>
      </c>
      <c r="SR19" s="111"/>
      <c r="SS19" s="24"/>
      <c r="ST19" s="23"/>
      <c r="SU19" s="111"/>
      <c r="SV19" s="27"/>
      <c r="SW19" s="101">
        <f t="shared" si="73"/>
        <v>0</v>
      </c>
      <c r="SY19" s="427"/>
      <c r="SZ19" s="114"/>
      <c r="TA19" s="15"/>
      <c r="TB19" s="627"/>
      <c r="TC19" s="572"/>
      <c r="TD19" s="101">
        <f t="shared" si="74"/>
        <v>10277</v>
      </c>
      <c r="TF19" s="2"/>
      <c r="TG19" s="2"/>
      <c r="TH19" s="15"/>
      <c r="TI19" s="7"/>
      <c r="TJ19" s="16"/>
      <c r="TK19" s="101">
        <f t="shared" si="75"/>
        <v>0</v>
      </c>
      <c r="TM19" s="2"/>
      <c r="TN19" s="2"/>
      <c r="TO19" s="15"/>
      <c r="TP19" s="7"/>
      <c r="TQ19" s="16"/>
      <c r="TR19" s="17">
        <f t="shared" si="76"/>
        <v>0</v>
      </c>
      <c r="TT19" s="2"/>
      <c r="TU19" s="113"/>
      <c r="TV19" s="15"/>
      <c r="TW19" s="7"/>
      <c r="TX19" s="16"/>
      <c r="TY19" s="17">
        <f t="shared" si="77"/>
        <v>1124.5</v>
      </c>
      <c r="UA19" s="2"/>
      <c r="UB19" s="113"/>
      <c r="UC19" s="15"/>
      <c r="UD19" s="7"/>
      <c r="UE19" s="16"/>
      <c r="UF19" s="17">
        <f t="shared" si="78"/>
        <v>0</v>
      </c>
      <c r="UH19" s="307"/>
      <c r="UI19" s="110"/>
      <c r="UJ19" s="23"/>
      <c r="UK19" s="111"/>
      <c r="UL19" s="27"/>
      <c r="UM19" s="42">
        <f t="shared" si="79"/>
        <v>4075.5</v>
      </c>
      <c r="UO19" s="2"/>
      <c r="UP19" s="2"/>
      <c r="UQ19" s="15"/>
      <c r="UR19" s="7"/>
      <c r="US19" s="16"/>
      <c r="UT19" s="17">
        <f t="shared" si="80"/>
        <v>200</v>
      </c>
      <c r="UV19" s="2"/>
      <c r="UW19" s="2"/>
      <c r="UX19" s="15"/>
      <c r="UY19" s="7"/>
      <c r="UZ19" s="16"/>
      <c r="VA19" s="17">
        <f t="shared" si="81"/>
        <v>1278</v>
      </c>
      <c r="VC19" s="24"/>
      <c r="VD19" s="24"/>
      <c r="VE19" s="23"/>
      <c r="VF19" s="111"/>
      <c r="VG19" s="27"/>
      <c r="VH19" s="42">
        <f t="shared" si="82"/>
        <v>0</v>
      </c>
      <c r="VJ19" s="24"/>
      <c r="VK19" s="2"/>
      <c r="VL19" s="15"/>
      <c r="VM19" s="7"/>
      <c r="VN19" s="16"/>
      <c r="VO19" s="17">
        <f t="shared" si="83"/>
        <v>0</v>
      </c>
      <c r="VQ19" s="24"/>
      <c r="VR19" s="24"/>
      <c r="VS19" s="23"/>
      <c r="VT19" s="111"/>
      <c r="VU19" s="27"/>
      <c r="VV19" s="42">
        <f t="shared" si="84"/>
        <v>0</v>
      </c>
      <c r="VX19" s="2"/>
      <c r="VY19" s="2"/>
      <c r="VZ19" s="15"/>
      <c r="WA19" s="7"/>
      <c r="WB19" s="16"/>
      <c r="WC19" s="17">
        <f t="shared" si="85"/>
        <v>0</v>
      </c>
      <c r="WE19" s="305"/>
      <c r="WF19" s="2"/>
      <c r="WG19" s="15"/>
      <c r="WH19" s="305"/>
      <c r="WI19" s="16"/>
      <c r="WJ19" s="17">
        <f t="shared" si="86"/>
        <v>112.5</v>
      </c>
      <c r="WL19" s="307"/>
      <c r="WM19" s="24"/>
      <c r="WN19" s="23"/>
      <c r="WO19" s="307"/>
      <c r="WP19" s="27"/>
      <c r="WQ19" s="42">
        <f t="shared" si="87"/>
        <v>7657</v>
      </c>
      <c r="WS19" s="307"/>
      <c r="WT19" s="24"/>
      <c r="WU19" s="23"/>
      <c r="WV19" s="307"/>
      <c r="WW19" s="27"/>
      <c r="WX19" s="42">
        <f t="shared" si="88"/>
        <v>0</v>
      </c>
      <c r="WZ19" s="307"/>
      <c r="XA19" s="24"/>
      <c r="XB19" s="23"/>
      <c r="XC19" s="307"/>
      <c r="XD19" s="27"/>
      <c r="XE19" s="42">
        <f t="shared" si="89"/>
        <v>0</v>
      </c>
      <c r="XG19" s="307"/>
      <c r="XH19" s="24"/>
      <c r="XI19" s="23"/>
      <c r="XJ19" s="307"/>
      <c r="XK19" s="27"/>
      <c r="XL19" s="42">
        <f t="shared" si="90"/>
        <v>0</v>
      </c>
      <c r="XN19" s="425"/>
      <c r="XO19" s="69"/>
      <c r="XP19" s="27"/>
      <c r="XQ19" s="65"/>
      <c r="XR19" s="52"/>
      <c r="XS19" s="17">
        <f t="shared" si="91"/>
        <v>0</v>
      </c>
      <c r="XU19" s="111"/>
      <c r="XV19" s="69"/>
      <c r="XW19" s="27"/>
      <c r="XX19" s="50"/>
      <c r="XY19" s="52"/>
      <c r="XZ19" s="42">
        <f t="shared" si="92"/>
        <v>0</v>
      </c>
      <c r="YB19" s="7"/>
      <c r="YC19" s="69"/>
      <c r="YD19" s="27"/>
      <c r="YE19" s="65"/>
      <c r="YF19" s="52"/>
      <c r="YG19" s="17">
        <f t="shared" si="93"/>
        <v>21712</v>
      </c>
      <c r="YI19" s="7"/>
      <c r="YJ19" s="2"/>
      <c r="YK19" s="15"/>
      <c r="YL19" s="7"/>
      <c r="YM19" s="16"/>
      <c r="YN19" s="17">
        <f t="shared" si="94"/>
        <v>0</v>
      </c>
      <c r="YP19" s="7"/>
      <c r="YQ19" s="2"/>
      <c r="YR19" s="15"/>
      <c r="YS19" s="7"/>
      <c r="YT19" s="16"/>
      <c r="YU19" s="17">
        <f t="shared" si="95"/>
        <v>0</v>
      </c>
      <c r="YW19" s="111"/>
      <c r="YX19" s="24"/>
      <c r="YY19" s="23"/>
      <c r="YZ19" s="111"/>
      <c r="ZA19" s="27"/>
      <c r="ZB19" s="42">
        <f t="shared" si="96"/>
        <v>0</v>
      </c>
      <c r="ZD19" s="420"/>
      <c r="ZE19" s="24"/>
      <c r="ZF19" s="23"/>
      <c r="ZG19" s="111"/>
      <c r="ZH19" s="27"/>
      <c r="ZI19" s="42">
        <f t="shared" si="97"/>
        <v>0</v>
      </c>
      <c r="ZK19" s="111"/>
      <c r="ZL19" s="671"/>
      <c r="ZM19" s="27"/>
      <c r="ZN19" s="111"/>
      <c r="ZO19" s="27"/>
      <c r="ZP19" s="17">
        <f t="shared" si="98"/>
        <v>0</v>
      </c>
      <c r="ZR19" s="111"/>
      <c r="ZS19" s="671"/>
      <c r="ZT19" s="27"/>
      <c r="ZU19" s="111"/>
      <c r="ZV19" s="27"/>
      <c r="ZW19" s="42">
        <f t="shared" si="99"/>
        <v>3633</v>
      </c>
      <c r="ZY19" s="111"/>
      <c r="ZZ19" s="671"/>
      <c r="AAA19" s="27"/>
      <c r="AAB19" s="111"/>
      <c r="AAC19" s="27"/>
      <c r="AAD19" s="17">
        <f t="shared" si="100"/>
        <v>0</v>
      </c>
      <c r="AAF19" s="111"/>
      <c r="AAG19" s="671"/>
      <c r="AAH19" s="27"/>
      <c r="AAI19" s="111"/>
      <c r="AAJ19" s="27"/>
      <c r="AAK19" s="42">
        <f t="shared" si="101"/>
        <v>0</v>
      </c>
      <c r="AAM19" s="111"/>
      <c r="AAN19" s="671"/>
      <c r="AAO19" s="27"/>
      <c r="AAP19" s="111"/>
      <c r="AAQ19" s="27"/>
      <c r="AAR19" s="42">
        <f t="shared" si="102"/>
        <v>15899</v>
      </c>
      <c r="AAT19" s="111"/>
      <c r="AAU19" s="671"/>
      <c r="AAV19" s="27"/>
      <c r="AAW19" s="111"/>
      <c r="AAX19" s="27"/>
      <c r="AAY19" s="42">
        <f t="shared" si="103"/>
        <v>0</v>
      </c>
      <c r="ABA19" s="7"/>
      <c r="ABB19" s="113"/>
      <c r="ABC19" s="15"/>
      <c r="ABD19" s="7"/>
      <c r="ABE19" s="76"/>
      <c r="ABF19" s="17">
        <f t="shared" si="104"/>
        <v>0</v>
      </c>
      <c r="ABH19" s="111"/>
      <c r="ABI19" s="220"/>
      <c r="ABJ19" s="23"/>
      <c r="ABK19" s="111"/>
      <c r="ABL19" s="139"/>
      <c r="ABM19" s="42">
        <f t="shared" si="105"/>
        <v>0</v>
      </c>
      <c r="ABQ19" s="661"/>
      <c r="ABR19" s="662"/>
      <c r="ABS19" s="661"/>
      <c r="ABT19" s="42">
        <f t="shared" si="106"/>
        <v>22956.84</v>
      </c>
      <c r="ABV19" s="7"/>
      <c r="ABW19" s="2"/>
      <c r="ABX19" s="15"/>
      <c r="ABY19" s="7"/>
      <c r="ABZ19" s="16"/>
      <c r="ACA19" s="17">
        <f t="shared" si="107"/>
        <v>3092.5</v>
      </c>
      <c r="ACC19" s="427"/>
      <c r="ACD19" s="113"/>
      <c r="ACE19" s="15"/>
      <c r="ACF19" s="111"/>
      <c r="ACG19" s="16"/>
      <c r="ACH19" s="17">
        <f t="shared" si="108"/>
        <v>0</v>
      </c>
      <c r="ACJ19" s="425"/>
      <c r="ACK19" s="220"/>
      <c r="ACL19" s="23"/>
      <c r="ACM19" s="111"/>
      <c r="ACN19" s="27"/>
      <c r="ACO19" s="42">
        <f t="shared" si="109"/>
        <v>0</v>
      </c>
      <c r="ACQ19" s="425"/>
      <c r="ACR19" s="220"/>
      <c r="ACS19" s="23"/>
      <c r="ACT19" s="111"/>
      <c r="ACU19" s="27"/>
      <c r="ACV19" s="42">
        <f t="shared" si="110"/>
        <v>0</v>
      </c>
      <c r="ACX19" s="305"/>
      <c r="ACY19" s="114"/>
      <c r="ACZ19" s="15"/>
      <c r="ADA19" s="7"/>
      <c r="ADB19" s="16"/>
      <c r="ADC19" s="17">
        <f t="shared" si="111"/>
        <v>0</v>
      </c>
      <c r="ADE19" s="307"/>
      <c r="ADF19" s="110"/>
      <c r="ADG19" s="23"/>
      <c r="ADH19" s="111"/>
      <c r="ADI19" s="27"/>
      <c r="ADJ19" s="42">
        <f t="shared" ref="ADJ19:ADJ27" si="234">ADJ18+ADG19-ADI19</f>
        <v>1928</v>
      </c>
      <c r="ADL19" s="2"/>
      <c r="ADM19" s="2"/>
      <c r="ADN19" s="15"/>
      <c r="ADO19" s="7"/>
      <c r="ADP19" s="16"/>
      <c r="ADQ19" s="17">
        <f t="shared" si="113"/>
        <v>0</v>
      </c>
      <c r="ADS19" s="24"/>
      <c r="ADT19" s="24"/>
      <c r="ADU19" s="23"/>
      <c r="ADV19" s="111"/>
      <c r="ADW19" s="27"/>
      <c r="ADX19" s="42">
        <f t="shared" si="114"/>
        <v>0</v>
      </c>
      <c r="ADZ19" s="2"/>
      <c r="AEA19" s="2"/>
      <c r="AEB19" s="15"/>
      <c r="AEC19" s="7"/>
      <c r="AED19" s="16"/>
      <c r="AEE19" s="17">
        <f t="shared" si="115"/>
        <v>0</v>
      </c>
      <c r="AEG19" s="24"/>
      <c r="AEH19" s="24"/>
      <c r="AEI19" s="23"/>
      <c r="AEJ19" s="111"/>
      <c r="AEK19" s="27"/>
      <c r="AEL19" s="42">
        <f t="shared" si="116"/>
        <v>0</v>
      </c>
      <c r="AEN19" s="2"/>
      <c r="AEO19" s="2"/>
      <c r="AEP19" s="15"/>
      <c r="AEQ19" s="7"/>
      <c r="AER19" s="16"/>
      <c r="AES19" s="17">
        <f t="shared" si="117"/>
        <v>0</v>
      </c>
      <c r="AEU19" s="2"/>
      <c r="AEV19" s="2"/>
      <c r="AEW19" s="15"/>
      <c r="AEX19" s="7"/>
      <c r="AEY19" s="16"/>
      <c r="AEZ19" s="17">
        <f t="shared" si="118"/>
        <v>0</v>
      </c>
      <c r="AFB19" s="24"/>
      <c r="AFC19" s="24"/>
      <c r="AFD19" s="23"/>
      <c r="AFE19" s="111"/>
      <c r="AFF19" s="27"/>
      <c r="AFG19" s="42">
        <f t="shared" si="119"/>
        <v>0</v>
      </c>
      <c r="AFI19" s="24"/>
      <c r="AFJ19" s="24"/>
      <c r="AFK19" s="23"/>
      <c r="AFL19" s="111"/>
      <c r="AFM19" s="27"/>
      <c r="AFN19" s="42">
        <f t="shared" si="120"/>
        <v>0</v>
      </c>
      <c r="AFP19" s="24"/>
      <c r="AFQ19" s="24"/>
      <c r="AFR19" s="23"/>
      <c r="AFS19" s="111"/>
      <c r="AFT19" s="27"/>
      <c r="AFU19" s="42">
        <f t="shared" si="121"/>
        <v>0</v>
      </c>
      <c r="AFW19" s="2"/>
      <c r="AFX19" s="2"/>
      <c r="AFY19" s="15"/>
      <c r="AFZ19" s="7"/>
      <c r="AGA19" s="16"/>
      <c r="AGB19" s="17">
        <f t="shared" si="122"/>
        <v>0</v>
      </c>
      <c r="AGD19" s="7"/>
      <c r="AGE19" s="2"/>
      <c r="AGF19" s="23"/>
      <c r="AGG19" s="31"/>
      <c r="AGH19" s="16"/>
      <c r="AGI19" s="17">
        <f t="shared" si="123"/>
        <v>2252</v>
      </c>
      <c r="AGK19" s="305"/>
      <c r="AGL19" s="259"/>
      <c r="AGM19" s="27"/>
      <c r="AGN19" s="425"/>
      <c r="AGO19" s="41"/>
      <c r="AGP19" s="42">
        <f t="shared" si="124"/>
        <v>0</v>
      </c>
      <c r="AGR19" s="307"/>
      <c r="AGS19" s="259"/>
      <c r="AGT19" s="27"/>
      <c r="AGV19" s="41"/>
      <c r="AGW19" s="42">
        <f t="shared" si="125"/>
        <v>0</v>
      </c>
      <c r="AGY19" s="307"/>
      <c r="AGZ19" s="259"/>
      <c r="AHA19" s="27"/>
      <c r="AHC19" s="41"/>
      <c r="AHD19" s="42">
        <f t="shared" si="126"/>
        <v>0</v>
      </c>
      <c r="AHF19" s="7"/>
      <c r="AHG19" s="2"/>
      <c r="AHH19" s="15"/>
      <c r="AHI19" s="7"/>
      <c r="AHJ19" s="16"/>
      <c r="AHK19" s="17">
        <f t="shared" si="127"/>
        <v>960</v>
      </c>
      <c r="AHM19" s="7"/>
      <c r="AHN19" s="36"/>
      <c r="AHO19" s="16"/>
      <c r="AHP19" s="7"/>
      <c r="AHQ19" s="16"/>
      <c r="AHR19" s="17">
        <f t="shared" si="128"/>
        <v>0</v>
      </c>
      <c r="AHT19" s="427"/>
      <c r="AHU19" s="2"/>
      <c r="AHV19" s="15"/>
      <c r="AHW19" s="305"/>
      <c r="AHX19" s="16"/>
      <c r="AHY19" s="17">
        <f t="shared" si="129"/>
        <v>96358.5</v>
      </c>
      <c r="AIA19" s="2"/>
      <c r="AIB19" s="2"/>
      <c r="AIC19" s="15"/>
      <c r="AID19" s="7"/>
      <c r="AIE19" s="16"/>
      <c r="AIF19" s="17">
        <f t="shared" si="130"/>
        <v>0</v>
      </c>
      <c r="AIH19" s="111"/>
      <c r="AII19" s="69"/>
      <c r="AIJ19" s="27"/>
      <c r="AIK19" s="49"/>
      <c r="AIL19" s="27"/>
      <c r="AIM19" s="17">
        <f t="shared" si="131"/>
        <v>892.5</v>
      </c>
      <c r="AIO19" s="111"/>
      <c r="AIP19" s="69"/>
      <c r="AIQ19" s="27"/>
      <c r="AIR19" s="49"/>
      <c r="AIS19" s="27"/>
      <c r="AIT19" s="17">
        <f t="shared" si="132"/>
        <v>0</v>
      </c>
      <c r="AIV19" s="111"/>
      <c r="AIW19" s="69"/>
      <c r="AIX19" s="27"/>
      <c r="AIY19" s="49"/>
      <c r="AIZ19" s="27"/>
      <c r="AJA19" s="42">
        <f t="shared" si="133"/>
        <v>0</v>
      </c>
      <c r="AJC19" s="111"/>
      <c r="AJD19" s="34"/>
      <c r="AJE19" s="27"/>
      <c r="AJF19" s="258"/>
      <c r="AJG19" s="66"/>
      <c r="AJH19" s="17">
        <f t="shared" si="134"/>
        <v>0</v>
      </c>
      <c r="AJJ19" s="111"/>
      <c r="AJK19" s="34"/>
      <c r="AJL19" s="27"/>
      <c r="AJM19" s="258"/>
      <c r="AJN19" s="66"/>
      <c r="AJO19" s="17">
        <f t="shared" si="135"/>
        <v>0</v>
      </c>
      <c r="AJQ19" s="426"/>
      <c r="AJR19" s="34"/>
      <c r="AJS19" s="27"/>
      <c r="AJT19" s="258"/>
      <c r="AJU19" s="66"/>
      <c r="AJV19" s="17">
        <f t="shared" si="136"/>
        <v>7013</v>
      </c>
      <c r="AJX19" s="111"/>
      <c r="AJY19" s="69"/>
      <c r="AJZ19" s="27"/>
      <c r="AKA19" s="50"/>
      <c r="AKB19" s="27"/>
      <c r="AKC19" s="17">
        <f t="shared" si="137"/>
        <v>0</v>
      </c>
      <c r="AKE19" s="111"/>
      <c r="AKF19" s="69"/>
      <c r="AKG19" s="27"/>
      <c r="AKH19" s="50"/>
      <c r="AKI19" s="27"/>
      <c r="AKJ19" s="17">
        <f t="shared" si="138"/>
        <v>0</v>
      </c>
      <c r="AKL19" s="307"/>
      <c r="AKM19" s="69"/>
      <c r="AKN19" s="27"/>
      <c r="AKO19" s="307"/>
      <c r="AKP19" s="27"/>
      <c r="AKQ19" s="17">
        <f t="shared" si="139"/>
        <v>17381</v>
      </c>
      <c r="AKS19" s="307"/>
      <c r="AKT19" s="69"/>
      <c r="AKU19" s="27"/>
      <c r="AKV19" s="307"/>
      <c r="AKW19" s="27"/>
      <c r="AKX19" s="42">
        <f t="shared" si="140"/>
        <v>0</v>
      </c>
      <c r="AKZ19" s="111"/>
      <c r="ALA19" s="69"/>
      <c r="ALB19" s="27"/>
      <c r="ALC19" s="50"/>
      <c r="ALD19" s="27"/>
      <c r="ALE19" s="17">
        <f t="shared" si="141"/>
        <v>0</v>
      </c>
      <c r="ALG19" s="24"/>
      <c r="ALH19" s="24"/>
      <c r="ALI19" s="2233"/>
      <c r="ALJ19" s="2234"/>
      <c r="ALK19" s="2234"/>
      <c r="ALL19" s="42">
        <f t="shared" si="142"/>
        <v>0</v>
      </c>
      <c r="ALP19" s="2278"/>
      <c r="ALQ19" s="2279"/>
      <c r="ALR19" s="2279"/>
      <c r="ALS19" s="42">
        <f t="shared" si="143"/>
        <v>2166.5</v>
      </c>
      <c r="ALU19" s="2"/>
      <c r="ALV19" s="2"/>
      <c r="ALW19" s="15"/>
      <c r="ALX19" s="7"/>
      <c r="ALY19" s="16"/>
      <c r="ALZ19" s="17">
        <f t="shared" si="144"/>
        <v>0</v>
      </c>
      <c r="AMB19" s="2"/>
      <c r="AMC19" s="2"/>
      <c r="AMD19" s="15"/>
      <c r="AME19" s="7"/>
      <c r="AMF19" s="16"/>
      <c r="AMG19" s="17">
        <f t="shared" si="145"/>
        <v>0</v>
      </c>
      <c r="AMI19" s="2"/>
      <c r="AMJ19" s="2"/>
      <c r="AMK19" s="15"/>
      <c r="AML19" s="7"/>
      <c r="AMM19" s="16"/>
      <c r="AMN19" s="17">
        <f t="shared" si="146"/>
        <v>0</v>
      </c>
      <c r="AMP19" s="24"/>
      <c r="AMQ19" s="24"/>
      <c r="AMR19" s="23"/>
      <c r="AMS19" s="111"/>
      <c r="AMT19" s="27"/>
      <c r="AMU19" s="42">
        <f t="shared" si="147"/>
        <v>0</v>
      </c>
      <c r="AMW19" s="24"/>
      <c r="AMX19" s="24"/>
      <c r="AMY19" s="23"/>
      <c r="AMZ19" s="111"/>
      <c r="ANA19" s="27"/>
      <c r="ANB19" s="42">
        <f t="shared" si="148"/>
        <v>596</v>
      </c>
      <c r="AND19" s="669"/>
      <c r="ANE19" s="669"/>
      <c r="ANF19" s="2280"/>
      <c r="ANG19" s="2281"/>
      <c r="ANH19" s="2281"/>
      <c r="ANI19" s="670"/>
      <c r="ANK19" s="7"/>
      <c r="ANL19" s="114"/>
      <c r="ANM19" s="15"/>
      <c r="ANN19" s="7"/>
      <c r="ANO19" s="16"/>
      <c r="ANP19" s="17">
        <f t="shared" si="150"/>
        <v>0</v>
      </c>
      <c r="ANR19" s="2"/>
      <c r="ANS19" s="2"/>
      <c r="ANT19" s="15"/>
      <c r="ANU19" s="7"/>
      <c r="ANV19" s="16"/>
      <c r="ANW19" s="17">
        <f t="shared" ref="ANW19:ANW41" si="235">ANW18+ANT19-ANV19</f>
        <v>0</v>
      </c>
      <c r="ANY19" s="24"/>
      <c r="ANZ19" s="24"/>
      <c r="AOA19" s="23"/>
      <c r="AOB19" s="111"/>
      <c r="AOC19" s="27"/>
      <c r="AOD19" s="42">
        <f t="shared" ref="AOD19:AOD41" si="236">AOD18+AOA19-AOC19</f>
        <v>0</v>
      </c>
      <c r="AOF19" s="7"/>
      <c r="AOG19" s="113"/>
      <c r="AOH19" s="15"/>
      <c r="AOI19" s="7"/>
      <c r="AOJ19" s="16"/>
      <c r="AOK19" s="17">
        <f t="shared" si="153"/>
        <v>4537.5</v>
      </c>
      <c r="AOM19" s="7"/>
      <c r="AON19" s="113"/>
      <c r="AOO19" s="15"/>
      <c r="AOP19" s="7"/>
      <c r="AOQ19" s="16"/>
      <c r="AOR19" s="17">
        <f t="shared" si="154"/>
        <v>4537.5</v>
      </c>
      <c r="AOT19" s="50"/>
      <c r="AOU19" s="110"/>
      <c r="AOV19" s="82"/>
      <c r="AOW19" s="50"/>
      <c r="AOX19" s="52"/>
      <c r="AOY19" s="42">
        <f t="shared" si="155"/>
        <v>0</v>
      </c>
      <c r="APA19" s="50"/>
      <c r="APB19" s="110"/>
      <c r="APC19" s="82"/>
      <c r="APD19" s="50"/>
      <c r="APE19" s="52"/>
      <c r="APF19" s="42">
        <f t="shared" si="156"/>
        <v>0</v>
      </c>
      <c r="APH19" s="50"/>
      <c r="API19" s="110"/>
      <c r="APJ19" s="82"/>
      <c r="APK19" s="50"/>
      <c r="APL19" s="52"/>
      <c r="APM19" s="42">
        <f t="shared" si="157"/>
        <v>0</v>
      </c>
      <c r="APO19" s="7"/>
      <c r="APP19" s="2"/>
      <c r="APQ19" s="15"/>
      <c r="APR19" s="7"/>
      <c r="APS19" s="16"/>
      <c r="APT19" s="17">
        <f t="shared" si="158"/>
        <v>0</v>
      </c>
      <c r="APV19" s="427"/>
      <c r="APW19" s="2"/>
      <c r="APX19" s="15"/>
      <c r="APY19" s="427"/>
      <c r="APZ19" s="15"/>
      <c r="AQA19" s="17">
        <f t="shared" si="159"/>
        <v>5325.5</v>
      </c>
      <c r="AQC19" s="427"/>
      <c r="AQE19" s="15"/>
      <c r="AQF19" s="305"/>
      <c r="AQG19" s="76"/>
      <c r="AQH19" s="17">
        <f t="shared" si="160"/>
        <v>0</v>
      </c>
      <c r="AQJ19" s="305"/>
      <c r="AQK19" s="2"/>
      <c r="AQL19" s="15"/>
      <c r="AQM19" s="427"/>
      <c r="AQN19" s="16"/>
      <c r="AQO19" s="17">
        <f t="shared" si="161"/>
        <v>2982</v>
      </c>
      <c r="AQQ19" s="7"/>
      <c r="AQR19" s="2"/>
      <c r="AQS19" s="15"/>
      <c r="AQT19" s="7"/>
      <c r="AQU19" s="16"/>
      <c r="AQV19" s="17">
        <f t="shared" si="162"/>
        <v>0</v>
      </c>
      <c r="AQX19" s="111"/>
      <c r="AQY19" s="24"/>
      <c r="AQZ19" s="23"/>
      <c r="ARA19" s="111"/>
      <c r="ARB19" s="27"/>
      <c r="ARC19" s="42">
        <f t="shared" si="163"/>
        <v>-4260</v>
      </c>
      <c r="ARE19" s="7">
        <v>41543</v>
      </c>
      <c r="ARF19" s="2" t="s">
        <v>1800</v>
      </c>
      <c r="ARG19" s="15">
        <v>410</v>
      </c>
      <c r="ARH19" s="7"/>
      <c r="ARI19" s="16"/>
      <c r="ARJ19" s="17">
        <f t="shared" si="164"/>
        <v>5971.7800000000007</v>
      </c>
      <c r="ARL19" s="24"/>
      <c r="ARM19" s="24"/>
      <c r="ARN19" s="23"/>
      <c r="ARO19" s="111"/>
      <c r="ARP19" s="27"/>
      <c r="ARQ19" s="42">
        <f t="shared" si="165"/>
        <v>0</v>
      </c>
      <c r="ARS19" s="2"/>
      <c r="ART19" s="2"/>
      <c r="ARU19" s="15"/>
      <c r="ARV19" s="7"/>
      <c r="ARW19" s="16"/>
      <c r="ARX19" s="17">
        <f t="shared" si="166"/>
        <v>0</v>
      </c>
      <c r="ARZ19" s="24"/>
      <c r="ASA19" s="24"/>
      <c r="ASB19" s="23"/>
      <c r="ASC19" s="111"/>
      <c r="ASD19" s="27"/>
      <c r="ASE19" s="42">
        <f t="shared" si="167"/>
        <v>0</v>
      </c>
      <c r="ASG19" s="24"/>
      <c r="ASH19" s="24"/>
      <c r="ASI19" s="23"/>
      <c r="ASJ19" s="111"/>
      <c r="ASK19" s="27"/>
      <c r="ASL19" s="42">
        <f t="shared" si="168"/>
        <v>0</v>
      </c>
      <c r="ASN19" s="2"/>
      <c r="ASO19" s="2"/>
      <c r="ASP19" s="15"/>
      <c r="ASQ19" s="7"/>
      <c r="ASR19" s="16"/>
      <c r="ASS19" s="17">
        <f t="shared" si="169"/>
        <v>0</v>
      </c>
      <c r="ASU19" s="2"/>
      <c r="ASV19" s="2"/>
      <c r="ASW19" s="15"/>
      <c r="ASX19" s="7"/>
      <c r="ASY19" s="16"/>
      <c r="ASZ19" s="17">
        <f t="shared" si="170"/>
        <v>0</v>
      </c>
      <c r="ATB19" s="307"/>
      <c r="ATC19" s="24"/>
      <c r="ATD19" s="104"/>
      <c r="ATE19" s="307"/>
      <c r="ATF19" s="27"/>
      <c r="ATG19" s="17">
        <f t="shared" si="171"/>
        <v>0</v>
      </c>
      <c r="ATI19" s="111">
        <v>41687</v>
      </c>
      <c r="ATJ19" s="259" t="s">
        <v>2210</v>
      </c>
      <c r="ATK19" s="27">
        <v>1440</v>
      </c>
      <c r="ATL19" s="50">
        <v>41701</v>
      </c>
      <c r="ATM19" s="27">
        <v>1440</v>
      </c>
      <c r="ATN19" s="17">
        <f t="shared" si="172"/>
        <v>15810</v>
      </c>
      <c r="ATP19" s="111"/>
      <c r="ATQ19" s="24"/>
      <c r="ATR19" s="23"/>
      <c r="ATS19" s="608"/>
      <c r="ATT19" s="27"/>
      <c r="ATU19" s="17">
        <f t="shared" si="173"/>
        <v>35640</v>
      </c>
      <c r="ATW19" s="111"/>
      <c r="ATX19" s="24"/>
      <c r="ATY19" s="23"/>
      <c r="ATZ19" s="608"/>
      <c r="AUA19" s="27"/>
      <c r="AUB19" s="42">
        <f t="shared" si="174"/>
        <v>0</v>
      </c>
      <c r="AUD19" s="111"/>
      <c r="AUE19" s="24"/>
      <c r="AUF19" s="23"/>
      <c r="AUG19" s="608"/>
      <c r="AUH19" s="27"/>
      <c r="AUI19" s="42">
        <f t="shared" si="175"/>
        <v>0</v>
      </c>
      <c r="AUK19" s="305"/>
      <c r="AUL19" s="2"/>
      <c r="AUM19" s="15"/>
      <c r="AUN19" s="7"/>
      <c r="AUO19" s="16"/>
      <c r="AUP19" s="17">
        <f t="shared" si="176"/>
        <v>8898</v>
      </c>
      <c r="AUR19" s="2"/>
      <c r="AUS19" s="2"/>
      <c r="AUT19" s="15"/>
      <c r="AUU19" s="7"/>
      <c r="AUV19" s="16"/>
      <c r="AUW19" s="17">
        <f t="shared" si="177"/>
        <v>0</v>
      </c>
      <c r="AUY19" s="305"/>
      <c r="AUZ19" s="2"/>
      <c r="AVA19" s="15"/>
      <c r="AVB19" s="7"/>
      <c r="AVC19" s="16"/>
      <c r="AVD19" s="17">
        <f t="shared" si="178"/>
        <v>80.300000000000182</v>
      </c>
      <c r="AVF19" s="2"/>
      <c r="AVG19" s="2"/>
      <c r="AVH19" s="15"/>
      <c r="AVI19" s="7"/>
      <c r="AVJ19" s="16"/>
      <c r="AVK19" s="17">
        <f t="shared" si="179"/>
        <v>0</v>
      </c>
      <c r="AVM19" s="2"/>
      <c r="AVN19" s="2"/>
      <c r="AVO19" s="15"/>
      <c r="AVP19" s="7"/>
      <c r="AVQ19" s="16"/>
      <c r="AVR19" s="17">
        <f t="shared" si="180"/>
        <v>0</v>
      </c>
      <c r="AVT19" s="2"/>
      <c r="AVU19" s="2"/>
      <c r="AVV19" s="15"/>
      <c r="AVW19" s="7"/>
      <c r="AVX19" s="16"/>
      <c r="AVY19" s="17">
        <f t="shared" si="181"/>
        <v>0</v>
      </c>
      <c r="AWA19" s="24"/>
      <c r="AWB19" s="24"/>
      <c r="AWC19" s="23"/>
      <c r="AWD19" s="111"/>
      <c r="AWE19" s="27"/>
      <c r="AWF19" s="42">
        <f t="shared" si="182"/>
        <v>1970</v>
      </c>
      <c r="AWH19" s="24"/>
      <c r="AWI19" s="24"/>
      <c r="AWJ19" s="23"/>
      <c r="AWK19" s="111"/>
      <c r="AWL19" s="27"/>
      <c r="AWM19" s="42">
        <f t="shared" si="183"/>
        <v>0</v>
      </c>
      <c r="AWO19" s="24"/>
      <c r="AWP19" s="24"/>
      <c r="AWQ19" s="23"/>
      <c r="AWR19" s="111"/>
      <c r="AWS19" s="27"/>
      <c r="AWT19" s="42">
        <f t="shared" si="184"/>
        <v>0</v>
      </c>
      <c r="AWV19" s="2"/>
      <c r="AWW19" s="2"/>
      <c r="AWX19" s="15"/>
      <c r="AWY19" s="7"/>
      <c r="AWZ19" s="16"/>
      <c r="AXA19" s="17">
        <f t="shared" si="185"/>
        <v>0</v>
      </c>
      <c r="AXC19" s="24"/>
      <c r="AXD19" s="24"/>
      <c r="AXE19" s="23"/>
      <c r="AXF19" s="111"/>
      <c r="AXG19" s="27"/>
      <c r="AXH19" s="42">
        <f t="shared" si="186"/>
        <v>0</v>
      </c>
      <c r="AXJ19" s="24"/>
      <c r="AXK19" s="24"/>
      <c r="AXL19" s="23"/>
      <c r="AXM19" s="111"/>
      <c r="AXN19" s="27"/>
      <c r="AXO19" s="42">
        <f t="shared" si="187"/>
        <v>1556</v>
      </c>
      <c r="AXQ19" s="24"/>
      <c r="AXR19" s="24"/>
      <c r="AXS19" s="23"/>
      <c r="AXT19" s="111"/>
      <c r="AXU19" s="27"/>
      <c r="AXV19" s="42">
        <f t="shared" si="188"/>
        <v>0</v>
      </c>
      <c r="AXX19" s="2"/>
      <c r="AXY19" s="2"/>
      <c r="AXZ19" s="15"/>
      <c r="AYA19" s="7"/>
      <c r="AYB19" s="16"/>
      <c r="AYC19" s="17">
        <f t="shared" si="189"/>
        <v>10984.74</v>
      </c>
      <c r="AYE19" s="31"/>
      <c r="AYF19" s="780"/>
      <c r="AYG19" s="76"/>
      <c r="AYH19" s="883"/>
      <c r="AYI19" s="569"/>
      <c r="AYJ19" s="78">
        <f t="shared" si="190"/>
        <v>1119</v>
      </c>
      <c r="AYL19" s="7"/>
      <c r="AYM19" s="2"/>
      <c r="AYN19" s="15"/>
      <c r="AYO19" s="33"/>
      <c r="AYP19" s="76"/>
      <c r="AYQ19" s="17">
        <f t="shared" si="191"/>
        <v>1119</v>
      </c>
      <c r="AYS19" s="425"/>
      <c r="AYT19" s="24"/>
      <c r="AYU19" s="27"/>
      <c r="AYV19" s="111"/>
      <c r="AYW19" s="27"/>
      <c r="AYX19" s="17">
        <f t="shared" si="192"/>
        <v>0</v>
      </c>
      <c r="AYZ19" s="425"/>
      <c r="AZA19" s="24"/>
      <c r="AZB19" s="27"/>
      <c r="AZC19" s="111"/>
      <c r="AZD19" s="27"/>
      <c r="AZE19" s="42">
        <f t="shared" si="193"/>
        <v>2249</v>
      </c>
      <c r="AZG19" s="358"/>
      <c r="AZH19" s="24"/>
      <c r="AZI19" s="27"/>
      <c r="AZJ19" s="111"/>
      <c r="AZK19" s="27"/>
      <c r="AZL19" s="42">
        <f t="shared" si="194"/>
        <v>0</v>
      </c>
      <c r="AZN19" s="425"/>
      <c r="AZO19" s="24"/>
      <c r="AZP19" s="27"/>
      <c r="AZQ19" s="111"/>
      <c r="AZR19" s="27"/>
      <c r="AZS19" s="42">
        <f t="shared" si="195"/>
        <v>0</v>
      </c>
      <c r="AZU19" s="7"/>
      <c r="AZV19" s="2"/>
      <c r="AZW19" s="23"/>
      <c r="AZX19" s="7"/>
      <c r="AZY19" s="77"/>
      <c r="AZZ19" s="17">
        <f t="shared" si="196"/>
        <v>12300.5</v>
      </c>
      <c r="BAB19" s="2"/>
      <c r="BAC19" s="2"/>
      <c r="BAD19" s="15"/>
      <c r="BAE19" s="7"/>
      <c r="BAF19" s="16"/>
      <c r="BAG19" s="17">
        <f t="shared" si="197"/>
        <v>108</v>
      </c>
      <c r="BAI19" s="7"/>
      <c r="BAJ19" s="114"/>
      <c r="BAK19" s="15"/>
      <c r="BAL19" s="7"/>
      <c r="BAM19" s="16"/>
      <c r="BAN19" s="17">
        <f t="shared" si="198"/>
        <v>0</v>
      </c>
      <c r="BAP19" s="111"/>
      <c r="BAQ19" s="110"/>
      <c r="BAR19" s="23"/>
      <c r="BAS19" s="111"/>
      <c r="BAT19" s="27"/>
      <c r="BAU19" s="42">
        <f t="shared" si="199"/>
        <v>0</v>
      </c>
      <c r="BAW19" s="111"/>
      <c r="BAX19" s="110"/>
      <c r="BAY19" s="23"/>
      <c r="BAZ19" s="111"/>
      <c r="BBA19" s="27"/>
      <c r="BBB19" s="42">
        <f t="shared" si="200"/>
        <v>0</v>
      </c>
      <c r="BBD19" s="111"/>
      <c r="BBE19" s="110"/>
      <c r="BBF19" s="23"/>
      <c r="BBG19" s="111"/>
      <c r="BBH19" s="27"/>
      <c r="BBI19" s="42">
        <f t="shared" si="201"/>
        <v>0</v>
      </c>
      <c r="BBK19" s="7"/>
      <c r="BBL19" s="2"/>
      <c r="BBM19" s="15"/>
      <c r="BBN19" s="7"/>
      <c r="BBO19" s="16"/>
      <c r="BBP19" s="17">
        <f t="shared" si="202"/>
        <v>16540.060000000001</v>
      </c>
      <c r="BBR19" s="2"/>
      <c r="BBS19" s="2"/>
      <c r="BBT19" s="15"/>
      <c r="BBU19" s="7"/>
      <c r="BBV19" s="16"/>
      <c r="BBW19" s="17">
        <f t="shared" si="203"/>
        <v>6938</v>
      </c>
      <c r="BBY19" s="110"/>
      <c r="BBZ19" s="24"/>
      <c r="BCA19" s="23"/>
      <c r="BCB19" s="111"/>
      <c r="BCC19" s="27"/>
      <c r="BCD19" s="42">
        <f t="shared" si="204"/>
        <v>0</v>
      </c>
      <c r="BCF19" s="110"/>
      <c r="BCG19" s="24"/>
      <c r="BCH19" s="23"/>
      <c r="BCI19" s="358"/>
      <c r="BCJ19" s="27"/>
      <c r="BCK19" s="42">
        <f t="shared" si="205"/>
        <v>0</v>
      </c>
      <c r="BCM19" s="307"/>
      <c r="BCN19" s="2"/>
      <c r="BCO19" s="15"/>
      <c r="BCP19" s="305"/>
      <c r="BCQ19" s="16"/>
      <c r="BCR19" s="17">
        <f t="shared" si="206"/>
        <v>0</v>
      </c>
      <c r="BCT19" s="420"/>
      <c r="BCU19" s="2"/>
      <c r="BCV19" s="15"/>
      <c r="BCW19" s="427"/>
      <c r="BCX19" s="16"/>
      <c r="BCY19" s="17">
        <f t="shared" si="207"/>
        <v>0</v>
      </c>
      <c r="BDA19" s="307"/>
      <c r="BDB19" s="2"/>
      <c r="BDC19" s="15"/>
      <c r="BDD19" s="305"/>
      <c r="BDE19" s="16"/>
      <c r="BDF19" s="17">
        <f t="shared" si="208"/>
        <v>0</v>
      </c>
      <c r="BDH19" s="307"/>
      <c r="BDI19" s="24"/>
      <c r="BDJ19" s="23"/>
      <c r="BDK19" s="307"/>
      <c r="BDL19" s="27"/>
      <c r="BDM19" s="42">
        <f t="shared" si="209"/>
        <v>0</v>
      </c>
      <c r="BDO19" s="307"/>
      <c r="BDP19" s="2"/>
      <c r="BDQ19" s="15"/>
      <c r="BDR19" s="305"/>
      <c r="BDS19" s="16"/>
      <c r="BDT19" s="17">
        <f t="shared" si="210"/>
        <v>0</v>
      </c>
      <c r="BDV19" s="307">
        <v>41684</v>
      </c>
      <c r="BDW19" s="2" t="s">
        <v>2209</v>
      </c>
      <c r="BDX19" s="15">
        <v>1075</v>
      </c>
      <c r="BDY19" s="627">
        <v>41703</v>
      </c>
      <c r="BDZ19" s="572">
        <v>1075</v>
      </c>
      <c r="BEA19" s="17">
        <f t="shared" si="211"/>
        <v>10100.5</v>
      </c>
      <c r="BEC19" s="307"/>
      <c r="BED19" s="2"/>
      <c r="BEE19" s="15"/>
      <c r="BEF19" s="305"/>
      <c r="BEG19" s="16"/>
      <c r="BEH19" s="17">
        <f t="shared" si="212"/>
        <v>0</v>
      </c>
      <c r="BEJ19" s="307"/>
      <c r="BEK19" s="24"/>
      <c r="BEL19" s="23"/>
      <c r="BEM19" s="307"/>
      <c r="BEN19" s="27"/>
      <c r="BEO19" s="42">
        <f t="shared" si="213"/>
        <v>0</v>
      </c>
      <c r="BEQ19" s="2"/>
      <c r="BER19" s="2"/>
      <c r="BES19" s="291"/>
      <c r="BET19" s="7"/>
      <c r="BEU19" s="16"/>
      <c r="BEV19" s="17">
        <f t="shared" si="214"/>
        <v>4501</v>
      </c>
      <c r="BEX19" s="7"/>
      <c r="BEY19" s="2"/>
      <c r="BEZ19" s="291"/>
      <c r="BFA19" s="7"/>
      <c r="BFB19" s="16"/>
      <c r="BFC19" s="17">
        <f t="shared" si="215"/>
        <v>1184.5</v>
      </c>
      <c r="BFE19" s="24"/>
      <c r="BFF19" s="24"/>
      <c r="BFG19" s="290"/>
      <c r="BFH19" s="111"/>
      <c r="BFI19" s="27"/>
      <c r="BFJ19" s="42">
        <f t="shared" si="216"/>
        <v>0</v>
      </c>
      <c r="BFL19" s="24"/>
      <c r="BFM19" s="2"/>
      <c r="BFN19" s="291"/>
      <c r="BFO19" s="7"/>
      <c r="BFP19" s="16"/>
      <c r="BFQ19" s="17">
        <f t="shared" si="217"/>
        <v>0</v>
      </c>
      <c r="BFS19" s="24"/>
      <c r="BFT19" s="24"/>
      <c r="BFU19" s="290"/>
      <c r="BFV19" s="111"/>
      <c r="BFW19" s="27"/>
      <c r="BFX19" s="42">
        <f t="shared" si="218"/>
        <v>3985.5</v>
      </c>
      <c r="BFZ19" s="2"/>
      <c r="BGA19" s="2"/>
      <c r="BGB19" s="291"/>
      <c r="BGC19" s="627"/>
      <c r="BGD19" s="16"/>
      <c r="BGE19" s="17">
        <f t="shared" si="219"/>
        <v>0</v>
      </c>
      <c r="BGG19" s="2"/>
      <c r="BGH19" s="2"/>
      <c r="BGI19" s="15"/>
      <c r="BGJ19" s="7"/>
      <c r="BGK19" s="16"/>
      <c r="BGL19" s="17">
        <f t="shared" si="220"/>
        <v>0</v>
      </c>
      <c r="BGN19" s="2"/>
      <c r="BGO19" s="2"/>
      <c r="BGP19" s="15"/>
      <c r="BGQ19" s="627"/>
      <c r="BGR19" s="16"/>
      <c r="BGS19" s="17">
        <f t="shared" si="221"/>
        <v>7051.5</v>
      </c>
      <c r="BGU19" s="24"/>
      <c r="BGV19" s="24"/>
      <c r="BGW19" s="290"/>
      <c r="BGX19" s="111"/>
      <c r="BGY19" s="27"/>
      <c r="BGZ19" s="42">
        <f t="shared" si="222"/>
        <v>0</v>
      </c>
      <c r="BHB19" s="2"/>
      <c r="BHC19" s="2"/>
      <c r="BHD19" s="291"/>
      <c r="BHE19" s="7"/>
      <c r="BHF19" s="16"/>
      <c r="BHG19" s="17">
        <f t="shared" si="223"/>
        <v>0</v>
      </c>
    </row>
    <row r="20" spans="1:1567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1"/>
      <c r="L20" s="27"/>
      <c r="M20" s="42">
        <f t="shared" si="1"/>
        <v>3530</v>
      </c>
      <c r="O20" s="24"/>
      <c r="P20" s="24"/>
      <c r="Q20" s="23"/>
      <c r="R20" s="111"/>
      <c r="S20" s="27"/>
      <c r="T20" s="42">
        <f t="shared" si="2"/>
        <v>0</v>
      </c>
      <c r="V20" s="24"/>
      <c r="W20" s="24"/>
      <c r="X20" s="23"/>
      <c r="Y20" s="111"/>
      <c r="Z20" s="27"/>
      <c r="AA20" s="42">
        <f t="shared" si="3"/>
        <v>0</v>
      </c>
      <c r="AC20" s="24"/>
      <c r="AD20" s="24"/>
      <c r="AE20" s="23"/>
      <c r="AF20" s="111"/>
      <c r="AG20" s="27"/>
      <c r="AH20" s="42">
        <f t="shared" si="4"/>
        <v>0</v>
      </c>
      <c r="AJ20" s="24"/>
      <c r="AK20" s="24"/>
      <c r="AL20" s="23"/>
      <c r="AM20" s="111"/>
      <c r="AN20" s="27"/>
      <c r="AO20" s="42">
        <f t="shared" si="5"/>
        <v>0</v>
      </c>
      <c r="AQ20" s="24"/>
      <c r="AR20" s="24"/>
      <c r="AS20" s="23"/>
      <c r="AT20" s="111"/>
      <c r="AU20" s="27"/>
      <c r="AV20" s="42">
        <f t="shared" si="6"/>
        <v>6543.5</v>
      </c>
      <c r="AY20" s="2"/>
      <c r="AZ20" s="15"/>
      <c r="BA20" s="7"/>
      <c r="BB20" s="16"/>
      <c r="BC20" s="17">
        <f t="shared" si="7"/>
        <v>376</v>
      </c>
      <c r="BE20" s="7"/>
      <c r="BF20" s="2"/>
      <c r="BG20" s="15"/>
      <c r="BH20" s="7"/>
      <c r="BI20" s="16"/>
      <c r="BJ20" s="17">
        <f t="shared" si="8"/>
        <v>1341.7</v>
      </c>
      <c r="BL20" s="7"/>
      <c r="BM20" s="2"/>
      <c r="BN20" s="15"/>
      <c r="BO20" s="7"/>
      <c r="BP20" s="16"/>
      <c r="BQ20" s="17">
        <f t="shared" si="9"/>
        <v>17344</v>
      </c>
      <c r="BS20" s="7"/>
      <c r="BT20" s="36"/>
      <c r="BU20" s="27"/>
      <c r="BV20" s="61"/>
      <c r="BW20" s="67"/>
      <c r="BX20" s="17">
        <f t="shared" si="10"/>
        <v>14526.099999999999</v>
      </c>
      <c r="BZ20" s="425">
        <v>40287</v>
      </c>
      <c r="CA20" s="24" t="s">
        <v>936</v>
      </c>
      <c r="CB20" s="619"/>
      <c r="CC20" s="49"/>
      <c r="CD20" s="139"/>
      <c r="CE20" s="17">
        <f t="shared" si="11"/>
        <v>24058.04</v>
      </c>
      <c r="CG20" s="111"/>
      <c r="CH20" s="24"/>
      <c r="CI20" s="23"/>
      <c r="CJ20" s="111"/>
      <c r="CK20" s="27"/>
      <c r="CL20" s="17">
        <f t="shared" si="12"/>
        <v>0</v>
      </c>
      <c r="CN20" s="425"/>
      <c r="CO20" s="895"/>
      <c r="CP20" s="23"/>
      <c r="CQ20" s="111"/>
      <c r="CR20" s="27"/>
      <c r="CS20" s="17">
        <f t="shared" si="13"/>
        <v>1668.06</v>
      </c>
      <c r="CU20" s="427">
        <v>41727</v>
      </c>
      <c r="CV20" s="1000" t="s">
        <v>2686</v>
      </c>
      <c r="CW20" s="15">
        <v>16325</v>
      </c>
      <c r="CX20" s="305"/>
      <c r="CY20" s="16"/>
      <c r="CZ20" s="17">
        <f t="shared" si="224"/>
        <v>102859</v>
      </c>
      <c r="DB20" s="7"/>
      <c r="DC20" s="2"/>
      <c r="DD20" s="15"/>
      <c r="DE20" s="563"/>
      <c r="DF20" s="16"/>
      <c r="DG20" s="17">
        <f t="shared" si="15"/>
        <v>20286</v>
      </c>
      <c r="DI20" s="7"/>
      <c r="DJ20" s="2"/>
      <c r="DK20" s="291"/>
      <c r="DL20" s="7"/>
      <c r="DM20" s="16"/>
      <c r="DN20" s="17">
        <f t="shared" si="232"/>
        <v>411</v>
      </c>
      <c r="DP20" s="7"/>
      <c r="DQ20" s="2"/>
      <c r="DR20" s="15"/>
      <c r="DS20" s="1845"/>
      <c r="DT20" s="16"/>
      <c r="DU20" s="17">
        <f t="shared" ref="DU20:DU60" si="237">DU19+DR20-DT20</f>
        <v>0</v>
      </c>
      <c r="DW20" s="111"/>
      <c r="DX20" s="24"/>
      <c r="DY20" s="41"/>
      <c r="DZ20" s="50"/>
      <c r="EA20" s="41"/>
      <c r="EB20" s="17">
        <f t="shared" ref="EB20:EB43" si="238">EB19+DY20-EA20</f>
        <v>0</v>
      </c>
      <c r="ED20" s="567"/>
      <c r="EE20" s="575"/>
      <c r="EF20" s="1693"/>
      <c r="EG20" s="567"/>
      <c r="EH20" s="1693"/>
      <c r="EI20" s="1683">
        <f t="shared" ref="EI20:EI43" si="239">EI19+EF20-EH20</f>
        <v>456</v>
      </c>
      <c r="EK20" s="111"/>
      <c r="EL20" s="24"/>
      <c r="EM20" s="41"/>
      <c r="EN20" s="50"/>
      <c r="EO20" s="41"/>
      <c r="EP20" s="42">
        <f t="shared" ref="EP20:EP43" si="240">EP19+EM20-EO20</f>
        <v>0</v>
      </c>
      <c r="ER20" s="111"/>
      <c r="ES20" s="24"/>
      <c r="ET20" s="41"/>
      <c r="EU20" s="50"/>
      <c r="EV20" s="41"/>
      <c r="EW20" s="42">
        <f t="shared" si="21"/>
        <v>0</v>
      </c>
      <c r="EY20" s="111"/>
      <c r="EZ20" s="24"/>
      <c r="FA20" s="41"/>
      <c r="FB20" s="50"/>
      <c r="FC20" s="41"/>
      <c r="FD20" s="17">
        <f t="shared" ref="FD20:FD43" si="241">FD19+FA20-FC20</f>
        <v>0</v>
      </c>
      <c r="FF20" s="111"/>
      <c r="FG20" s="938"/>
      <c r="FH20" s="41"/>
      <c r="FI20" s="50"/>
      <c r="FJ20" s="41"/>
      <c r="FK20" s="17">
        <f t="shared" si="231"/>
        <v>0</v>
      </c>
      <c r="FM20" s="7"/>
      <c r="FN20" s="34"/>
      <c r="FO20" s="15"/>
      <c r="FP20" s="65"/>
      <c r="FQ20" s="296"/>
      <c r="FR20" s="17">
        <f t="shared" si="24"/>
        <v>0</v>
      </c>
      <c r="FT20" s="111"/>
      <c r="FU20" s="34"/>
      <c r="FV20" s="23"/>
      <c r="FW20" s="50"/>
      <c r="FX20" s="82"/>
      <c r="FY20" s="42">
        <f t="shared" si="25"/>
        <v>0</v>
      </c>
      <c r="GA20" s="7"/>
      <c r="GB20" s="2"/>
      <c r="GC20" s="15"/>
      <c r="GD20" s="7"/>
      <c r="GE20" s="16"/>
      <c r="GF20" s="17">
        <f t="shared" si="26"/>
        <v>6306.7</v>
      </c>
      <c r="GH20" s="111"/>
      <c r="GI20" s="24"/>
      <c r="GJ20" s="23"/>
      <c r="GK20" s="111"/>
      <c r="GL20" s="27"/>
      <c r="GM20" s="42">
        <f t="shared" si="27"/>
        <v>10217.799999999999</v>
      </c>
      <c r="GO20" s="111"/>
      <c r="GP20" s="24"/>
      <c r="GQ20" s="23"/>
      <c r="GR20" s="111"/>
      <c r="GS20" s="27"/>
      <c r="GT20" s="42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111"/>
      <c r="HD20" s="24"/>
      <c r="HE20" s="23"/>
      <c r="HF20" s="111"/>
      <c r="HG20" s="27"/>
      <c r="HH20" s="42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2543</v>
      </c>
      <c r="HX20" s="7"/>
      <c r="HY20" s="2"/>
      <c r="HZ20" s="15"/>
      <c r="IA20" s="31"/>
      <c r="IB20" s="16"/>
      <c r="IC20" s="17">
        <f t="shared" si="33"/>
        <v>7098.5</v>
      </c>
      <c r="IE20" s="7"/>
      <c r="IF20" s="2"/>
      <c r="IG20" s="15"/>
      <c r="IH20" s="7"/>
      <c r="II20" s="16"/>
      <c r="IJ20" s="17">
        <f t="shared" si="34"/>
        <v>1470</v>
      </c>
      <c r="IL20" s="2"/>
      <c r="IM20" s="311"/>
      <c r="IN20" s="15"/>
      <c r="IO20" s="7"/>
      <c r="IP20" s="16"/>
      <c r="IQ20" s="17">
        <f t="shared" si="35"/>
        <v>5020</v>
      </c>
      <c r="IS20" s="7"/>
      <c r="IT20" s="2"/>
      <c r="IU20" s="15"/>
      <c r="IV20" s="7"/>
      <c r="IW20" s="16"/>
      <c r="IX20" s="101">
        <f t="shared" si="36"/>
        <v>0</v>
      </c>
      <c r="IZ20" s="111"/>
      <c r="JA20" s="24"/>
      <c r="JB20" s="23"/>
      <c r="JC20" s="111"/>
      <c r="JD20" s="27"/>
      <c r="JE20" s="101">
        <f t="shared" si="37"/>
        <v>0</v>
      </c>
      <c r="JG20" s="111"/>
      <c r="JH20" s="24"/>
      <c r="JI20" s="23"/>
      <c r="JJ20" s="111"/>
      <c r="JK20" s="27"/>
      <c r="JL20" s="101">
        <f t="shared" si="38"/>
        <v>855.5</v>
      </c>
      <c r="JN20" s="111"/>
      <c r="JO20" s="63"/>
      <c r="JP20" s="23"/>
      <c r="JQ20" s="111"/>
      <c r="JR20" s="27"/>
      <c r="JS20" s="17">
        <f t="shared" si="39"/>
        <v>0</v>
      </c>
      <c r="JU20" s="111"/>
      <c r="JV20" s="110"/>
      <c r="JW20" s="23"/>
      <c r="JX20" s="111"/>
      <c r="JY20" s="27"/>
      <c r="JZ20" s="42">
        <f t="shared" si="40"/>
        <v>0</v>
      </c>
      <c r="KB20" s="111"/>
      <c r="KC20" s="110"/>
      <c r="KD20" s="23"/>
      <c r="KE20" s="111"/>
      <c r="KF20" s="27"/>
      <c r="KG20" s="17">
        <f t="shared" si="41"/>
        <v>0</v>
      </c>
      <c r="KI20" s="111"/>
      <c r="KJ20" s="110"/>
      <c r="KK20" s="23"/>
      <c r="KL20" s="567"/>
      <c r="KM20" s="27"/>
      <c r="KN20" s="42">
        <f t="shared" si="42"/>
        <v>0</v>
      </c>
      <c r="KP20" s="111"/>
      <c r="KQ20" s="110"/>
      <c r="KR20" s="23"/>
      <c r="KS20" s="111"/>
      <c r="KT20" s="27"/>
      <c r="KU20" s="42">
        <f t="shared" si="43"/>
        <v>4446</v>
      </c>
      <c r="KW20" s="111"/>
      <c r="KX20" s="110"/>
      <c r="KY20" s="23"/>
      <c r="KZ20" s="111"/>
      <c r="LA20" s="27"/>
      <c r="LB20" s="17">
        <f t="shared" si="44"/>
        <v>17093.599999999999</v>
      </c>
      <c r="LD20" s="111"/>
      <c r="LE20" s="110"/>
      <c r="LF20" s="23"/>
      <c r="LG20" s="111"/>
      <c r="LH20" s="27"/>
      <c r="LI20" s="17">
        <f t="shared" si="45"/>
        <v>383</v>
      </c>
      <c r="LK20" s="111"/>
      <c r="LL20" s="110"/>
      <c r="LM20" s="23"/>
      <c r="LN20" s="111"/>
      <c r="LO20" s="27"/>
      <c r="LP20" s="42">
        <f t="shared" si="46"/>
        <v>0</v>
      </c>
      <c r="LR20" s="111"/>
      <c r="LS20" s="110"/>
      <c r="LT20" s="23"/>
      <c r="LU20" s="111"/>
      <c r="LV20" s="27"/>
      <c r="LW20" s="42">
        <f t="shared" si="47"/>
        <v>0</v>
      </c>
      <c r="LY20" s="7"/>
      <c r="LZ20" s="114"/>
      <c r="MA20" s="15"/>
      <c r="MB20" s="7"/>
      <c r="MC20" s="16"/>
      <c r="MD20" s="17">
        <f t="shared" si="48"/>
        <v>0</v>
      </c>
      <c r="MF20" s="111"/>
      <c r="MG20" s="110"/>
      <c r="MH20" s="23"/>
      <c r="MI20" s="111"/>
      <c r="MJ20" s="27"/>
      <c r="MK20" s="42">
        <f t="shared" si="49"/>
        <v>0</v>
      </c>
      <c r="MM20" s="111"/>
      <c r="MN20" s="110"/>
      <c r="MO20" s="23"/>
      <c r="MP20" s="111"/>
      <c r="MQ20" s="27"/>
      <c r="MR20" s="42">
        <f t="shared" si="50"/>
        <v>0</v>
      </c>
      <c r="MT20" s="111"/>
      <c r="MU20" s="110"/>
      <c r="MV20" s="23"/>
      <c r="MW20" s="111"/>
      <c r="MX20" s="27"/>
      <c r="MY20" s="42">
        <f t="shared" si="51"/>
        <v>0</v>
      </c>
      <c r="NA20" s="7"/>
      <c r="NB20" s="114"/>
      <c r="NC20" s="15"/>
      <c r="ND20" s="7"/>
      <c r="NE20" s="16"/>
      <c r="NF20" s="17">
        <f t="shared" si="52"/>
        <v>0</v>
      </c>
      <c r="NH20" s="7"/>
      <c r="NI20" s="114"/>
      <c r="NJ20" s="15"/>
      <c r="NK20" s="7"/>
      <c r="NL20" s="16"/>
      <c r="NM20" s="17">
        <f t="shared" si="53"/>
        <v>0</v>
      </c>
      <c r="NO20" s="7"/>
      <c r="NP20" s="2"/>
      <c r="NQ20" s="15"/>
      <c r="NR20" s="7"/>
      <c r="NS20" s="16"/>
      <c r="NT20" s="17">
        <f t="shared" si="54"/>
        <v>11333.5</v>
      </c>
      <c r="NV20" s="307"/>
      <c r="NW20" s="24"/>
      <c r="NX20" s="23"/>
      <c r="NY20" s="111"/>
      <c r="NZ20" s="27"/>
      <c r="OA20" s="42">
        <f t="shared" si="55"/>
        <v>6364</v>
      </c>
      <c r="OC20" s="305"/>
      <c r="OD20" s="2"/>
      <c r="OE20" s="15"/>
      <c r="OF20" s="7"/>
      <c r="OG20" s="16"/>
      <c r="OH20" s="17">
        <f t="shared" si="56"/>
        <v>0</v>
      </c>
      <c r="OJ20" s="307"/>
      <c r="OK20" s="24"/>
      <c r="OL20" s="23"/>
      <c r="OM20" s="111"/>
      <c r="ON20" s="27"/>
      <c r="OO20" s="42">
        <f t="shared" si="57"/>
        <v>0</v>
      </c>
      <c r="OQ20" s="481"/>
      <c r="OR20" s="2"/>
      <c r="OS20" s="15"/>
      <c r="OT20" s="7"/>
      <c r="OU20" s="16"/>
      <c r="OV20" s="17">
        <f t="shared" si="233"/>
        <v>22352.5</v>
      </c>
      <c r="OX20" s="7"/>
      <c r="OY20" s="2"/>
      <c r="OZ20" s="15"/>
      <c r="PA20" s="7"/>
      <c r="PB20" s="16"/>
      <c r="PC20" s="42">
        <f t="shared" si="59"/>
        <v>0</v>
      </c>
      <c r="PE20" s="7"/>
      <c r="PF20" s="2"/>
      <c r="PG20" s="15"/>
      <c r="PH20" s="7"/>
      <c r="PI20" s="16"/>
      <c r="PJ20" s="42">
        <f t="shared" si="60"/>
        <v>0</v>
      </c>
      <c r="PL20" s="7"/>
      <c r="PM20" s="2"/>
      <c r="PN20" s="15"/>
      <c r="PO20" s="7"/>
      <c r="PP20" s="16"/>
      <c r="PQ20" s="42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4"/>
      <c r="QO20" s="24"/>
      <c r="QP20" s="23"/>
      <c r="QQ20" s="111"/>
      <c r="QR20" s="27"/>
      <c r="QS20" s="42">
        <f t="shared" si="65"/>
        <v>0</v>
      </c>
      <c r="QU20" s="427"/>
      <c r="QV20" s="2"/>
      <c r="QW20" s="15"/>
      <c r="QX20" s="677"/>
      <c r="QY20" s="16"/>
      <c r="QZ20" s="17">
        <f t="shared" si="66"/>
        <v>13520</v>
      </c>
      <c r="RB20" s="111"/>
      <c r="RC20" s="24"/>
      <c r="RD20" s="23"/>
      <c r="RE20" s="111"/>
      <c r="RF20" s="27"/>
      <c r="RG20" s="42">
        <f t="shared" si="67"/>
        <v>0</v>
      </c>
      <c r="RI20" s="111"/>
      <c r="RJ20" s="24"/>
      <c r="RK20" s="23"/>
      <c r="RL20" s="111"/>
      <c r="RM20" s="27"/>
      <c r="RN20" s="42">
        <f t="shared" si="68"/>
        <v>0</v>
      </c>
      <c r="RP20" s="111"/>
      <c r="RQ20" s="24"/>
      <c r="RR20" s="23"/>
      <c r="RS20" s="111"/>
      <c r="RT20" s="27"/>
      <c r="RU20" s="42">
        <f t="shared" si="69"/>
        <v>0</v>
      </c>
      <c r="RW20" s="7"/>
      <c r="RX20" s="2"/>
      <c r="RY20" s="15"/>
      <c r="RZ20" s="7"/>
      <c r="SA20" s="16"/>
      <c r="SB20" s="17">
        <f t="shared" si="70"/>
        <v>1433.5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"/>
      <c r="SM20" s="15"/>
      <c r="SN20" s="7"/>
      <c r="SO20" s="16"/>
      <c r="SP20" s="17">
        <f t="shared" si="72"/>
        <v>0</v>
      </c>
      <c r="SR20" s="111"/>
      <c r="SS20" s="24"/>
      <c r="ST20" s="23"/>
      <c r="SU20" s="111"/>
      <c r="SV20" s="27"/>
      <c r="SW20" s="42">
        <f t="shared" si="73"/>
        <v>0</v>
      </c>
      <c r="SY20" s="427"/>
      <c r="SZ20" s="114"/>
      <c r="TA20" s="15"/>
      <c r="TB20" s="7"/>
      <c r="TC20" s="16"/>
      <c r="TD20" s="17">
        <f t="shared" si="74"/>
        <v>10277</v>
      </c>
      <c r="TF20" s="2"/>
      <c r="TG20" s="2"/>
      <c r="TH20" s="15"/>
      <c r="TI20" s="7"/>
      <c r="TJ20" s="16"/>
      <c r="TK20" s="17">
        <f t="shared" si="75"/>
        <v>0</v>
      </c>
      <c r="TM20" s="2"/>
      <c r="TN20" s="2"/>
      <c r="TO20" s="15"/>
      <c r="TP20" s="7"/>
      <c r="TQ20" s="16"/>
      <c r="TR20" s="17">
        <f t="shared" si="76"/>
        <v>0</v>
      </c>
      <c r="TT20" s="2"/>
      <c r="TU20" s="113"/>
      <c r="TV20" s="15"/>
      <c r="TW20" s="7"/>
      <c r="TX20" s="16"/>
      <c r="TY20" s="17">
        <f t="shared" si="77"/>
        <v>1124.5</v>
      </c>
      <c r="UA20" s="2"/>
      <c r="UB20" s="113"/>
      <c r="UC20" s="15"/>
      <c r="UD20" s="7"/>
      <c r="UE20" s="16"/>
      <c r="UF20" s="17">
        <f t="shared" si="78"/>
        <v>0</v>
      </c>
      <c r="UH20" s="307"/>
      <c r="UI20" s="110"/>
      <c r="UJ20" s="23"/>
      <c r="UK20" s="111"/>
      <c r="UL20" s="27"/>
      <c r="UM20" s="42">
        <f t="shared" si="79"/>
        <v>4075.5</v>
      </c>
      <c r="UO20" s="2"/>
      <c r="UP20" s="2"/>
      <c r="UQ20" s="15"/>
      <c r="UR20" s="7"/>
      <c r="US20" s="16"/>
      <c r="UT20" s="17">
        <f t="shared" si="80"/>
        <v>200</v>
      </c>
      <c r="UV20" s="2"/>
      <c r="UW20" s="2"/>
      <c r="UX20" s="15"/>
      <c r="UY20" s="7"/>
      <c r="UZ20" s="16"/>
      <c r="VA20" s="17">
        <f t="shared" si="81"/>
        <v>1278</v>
      </c>
      <c r="VC20" s="24"/>
      <c r="VD20" s="24"/>
      <c r="VE20" s="23"/>
      <c r="VF20" s="111"/>
      <c r="VG20" s="27"/>
      <c r="VH20" s="42">
        <f t="shared" si="82"/>
        <v>0</v>
      </c>
      <c r="VJ20" s="24"/>
      <c r="VK20" s="2"/>
      <c r="VL20" s="15"/>
      <c r="VM20" s="7"/>
      <c r="VN20" s="16"/>
      <c r="VO20" s="17">
        <f t="shared" si="83"/>
        <v>0</v>
      </c>
      <c r="VQ20" s="24"/>
      <c r="VR20" s="24"/>
      <c r="VS20" s="23"/>
      <c r="VT20" s="111"/>
      <c r="VU20" s="27"/>
      <c r="VV20" s="42">
        <f t="shared" si="84"/>
        <v>0</v>
      </c>
      <c r="VX20" s="2"/>
      <c r="VY20" s="2"/>
      <c r="VZ20" s="15"/>
      <c r="WA20" s="7"/>
      <c r="WB20" s="16"/>
      <c r="WC20" s="17">
        <f t="shared" si="85"/>
        <v>0</v>
      </c>
      <c r="WE20" s="305"/>
      <c r="WF20" s="2"/>
      <c r="WG20" s="15"/>
      <c r="WH20" s="305"/>
      <c r="WI20" s="16"/>
      <c r="WJ20" s="17">
        <f t="shared" si="86"/>
        <v>112.5</v>
      </c>
      <c r="WL20" s="307"/>
      <c r="WM20" s="24"/>
      <c r="WN20" s="23"/>
      <c r="WO20" s="307"/>
      <c r="WP20" s="27"/>
      <c r="WQ20" s="42">
        <f t="shared" si="87"/>
        <v>7657</v>
      </c>
      <c r="WS20" s="307"/>
      <c r="WT20" s="24"/>
      <c r="WU20" s="23"/>
      <c r="WV20" s="307"/>
      <c r="WW20" s="27"/>
      <c r="WX20" s="42">
        <f t="shared" si="88"/>
        <v>0</v>
      </c>
      <c r="WZ20" s="307"/>
      <c r="XA20" s="24"/>
      <c r="XB20" s="23"/>
      <c r="XC20" s="307"/>
      <c r="XD20" s="27"/>
      <c r="XE20" s="42">
        <f t="shared" si="89"/>
        <v>0</v>
      </c>
      <c r="XG20" s="307"/>
      <c r="XH20" s="24"/>
      <c r="XI20" s="23"/>
      <c r="XJ20" s="307"/>
      <c r="XK20" s="27"/>
      <c r="XL20" s="42">
        <f t="shared" si="90"/>
        <v>0</v>
      </c>
      <c r="XN20" s="425"/>
      <c r="XO20" s="40"/>
      <c r="XP20" s="16"/>
      <c r="XQ20" s="65"/>
      <c r="XR20" s="77"/>
      <c r="XS20" s="17">
        <f t="shared" si="91"/>
        <v>0</v>
      </c>
      <c r="XU20" s="111"/>
      <c r="XV20" s="69"/>
      <c r="XW20" s="27"/>
      <c r="XX20" s="258"/>
      <c r="XY20" s="66"/>
      <c r="XZ20" s="42">
        <f t="shared" si="92"/>
        <v>0</v>
      </c>
      <c r="YB20" s="7"/>
      <c r="YC20" s="40"/>
      <c r="YD20" s="16"/>
      <c r="YE20" s="61"/>
      <c r="YF20" s="67"/>
      <c r="YG20" s="17">
        <f t="shared" si="93"/>
        <v>21712</v>
      </c>
      <c r="YI20" s="7"/>
      <c r="YJ20" s="2"/>
      <c r="YK20" s="15"/>
      <c r="YL20" s="7"/>
      <c r="YM20" s="16"/>
      <c r="YN20" s="17">
        <f t="shared" si="94"/>
        <v>0</v>
      </c>
      <c r="YP20" s="7"/>
      <c r="YQ20" s="2"/>
      <c r="YR20" s="15"/>
      <c r="YS20" s="7"/>
      <c r="YT20" s="16"/>
      <c r="YU20" s="17">
        <f t="shared" si="95"/>
        <v>0</v>
      </c>
      <c r="YW20" s="111"/>
      <c r="YX20" s="24"/>
      <c r="YY20" s="23"/>
      <c r="YZ20" s="111"/>
      <c r="ZA20" s="27"/>
      <c r="ZB20" s="42">
        <f t="shared" si="96"/>
        <v>0</v>
      </c>
      <c r="ZD20" s="420"/>
      <c r="ZE20" s="24"/>
      <c r="ZF20" s="23"/>
      <c r="ZG20" s="111"/>
      <c r="ZH20" s="27"/>
      <c r="ZI20" s="42">
        <f t="shared" si="97"/>
        <v>0</v>
      </c>
      <c r="ZK20" s="111"/>
      <c r="ZL20" s="671"/>
      <c r="ZM20" s="27"/>
      <c r="ZN20" s="111"/>
      <c r="ZO20" s="27"/>
      <c r="ZP20" s="17">
        <f t="shared" si="98"/>
        <v>0</v>
      </c>
      <c r="ZR20" s="111"/>
      <c r="ZS20" s="671"/>
      <c r="ZT20" s="27"/>
      <c r="ZU20" s="111"/>
      <c r="ZV20" s="27"/>
      <c r="ZW20" s="42">
        <f t="shared" si="99"/>
        <v>3633</v>
      </c>
      <c r="ZY20" s="111"/>
      <c r="ZZ20" s="671"/>
      <c r="AAA20" s="27"/>
      <c r="AAB20" s="111"/>
      <c r="AAC20" s="27"/>
      <c r="AAD20" s="17">
        <f t="shared" si="100"/>
        <v>0</v>
      </c>
      <c r="AAF20" s="111"/>
      <c r="AAG20" s="671"/>
      <c r="AAH20" s="27"/>
      <c r="AAI20" s="111"/>
      <c r="AAJ20" s="27"/>
      <c r="AAK20" s="42">
        <f t="shared" si="101"/>
        <v>0</v>
      </c>
      <c r="AAM20" s="111"/>
      <c r="AAN20" s="671"/>
      <c r="AAO20" s="27"/>
      <c r="AAP20" s="111"/>
      <c r="AAQ20" s="27"/>
      <c r="AAR20" s="42">
        <f t="shared" si="102"/>
        <v>15899</v>
      </c>
      <c r="AAT20" s="111"/>
      <c r="AAU20" s="671"/>
      <c r="AAV20" s="27"/>
      <c r="AAW20" s="111"/>
      <c r="AAX20" s="27"/>
      <c r="AAY20" s="42">
        <f t="shared" si="103"/>
        <v>0</v>
      </c>
      <c r="ABA20" s="7"/>
      <c r="ABB20" s="113"/>
      <c r="ABC20" s="15"/>
      <c r="ABD20" s="7"/>
      <c r="ABE20" s="16"/>
      <c r="ABF20" s="17">
        <f t="shared" si="104"/>
        <v>0</v>
      </c>
      <c r="ABH20" s="111"/>
      <c r="ABI20" s="220"/>
      <c r="ABJ20" s="23"/>
      <c r="ABK20" s="111"/>
      <c r="ABL20" s="27"/>
      <c r="ABM20" s="42">
        <f t="shared" si="105"/>
        <v>0</v>
      </c>
      <c r="ABQ20" s="661"/>
      <c r="ABR20" s="662"/>
      <c r="ABS20" s="661"/>
      <c r="ABT20" s="42">
        <f t="shared" si="106"/>
        <v>22956.84</v>
      </c>
      <c r="ABV20" s="7"/>
      <c r="ABW20" s="2"/>
      <c r="ABX20" s="15"/>
      <c r="ABY20" s="7"/>
      <c r="ABZ20" s="16"/>
      <c r="ACA20" s="17">
        <f t="shared" si="107"/>
        <v>3092.5</v>
      </c>
      <c r="ACC20" s="427"/>
      <c r="ACD20" s="113"/>
      <c r="ACE20" s="15"/>
      <c r="ACF20" s="111"/>
      <c r="ACG20" s="16"/>
      <c r="ACH20" s="17">
        <f t="shared" si="108"/>
        <v>0</v>
      </c>
      <c r="ACJ20" s="425"/>
      <c r="ACK20" s="220"/>
      <c r="ACL20" s="23"/>
      <c r="ACM20" s="111"/>
      <c r="ACN20" s="27"/>
      <c r="ACO20" s="42">
        <f t="shared" si="109"/>
        <v>0</v>
      </c>
      <c r="ACQ20" s="425"/>
      <c r="ACR20" s="220"/>
      <c r="ACS20" s="23"/>
      <c r="ACT20" s="111"/>
      <c r="ACU20" s="27"/>
      <c r="ACV20" s="42">
        <f t="shared" si="110"/>
        <v>0</v>
      </c>
      <c r="ACX20" s="305"/>
      <c r="ACY20" s="114"/>
      <c r="ACZ20" s="15"/>
      <c r="ADA20" s="7"/>
      <c r="ADB20" s="16"/>
      <c r="ADC20" s="17">
        <f t="shared" si="111"/>
        <v>0</v>
      </c>
      <c r="ADE20" s="307"/>
      <c r="ADF20" s="110"/>
      <c r="ADG20" s="23"/>
      <c r="ADH20" s="111"/>
      <c r="ADI20" s="27"/>
      <c r="ADJ20" s="42">
        <f t="shared" si="234"/>
        <v>1928</v>
      </c>
      <c r="ADL20" s="2"/>
      <c r="ADM20" s="2"/>
      <c r="ADN20" s="15"/>
      <c r="ADO20" s="7"/>
      <c r="ADP20" s="16"/>
      <c r="ADQ20" s="17">
        <f t="shared" si="113"/>
        <v>0</v>
      </c>
      <c r="ADS20" s="24"/>
      <c r="ADT20" s="24"/>
      <c r="ADU20" s="23"/>
      <c r="ADV20" s="111"/>
      <c r="ADW20" s="27"/>
      <c r="ADX20" s="42">
        <f t="shared" si="114"/>
        <v>0</v>
      </c>
      <c r="ADZ20" s="2"/>
      <c r="AEA20" s="2"/>
      <c r="AEB20" s="15"/>
      <c r="AEC20" s="7"/>
      <c r="AED20" s="16"/>
      <c r="AEE20" s="17">
        <f t="shared" si="115"/>
        <v>0</v>
      </c>
      <c r="AEG20" s="24"/>
      <c r="AEH20" s="24"/>
      <c r="AEI20" s="23"/>
      <c r="AEJ20" s="111"/>
      <c r="AEK20" s="27"/>
      <c r="AEL20" s="42">
        <f t="shared" si="116"/>
        <v>0</v>
      </c>
      <c r="AEN20" s="2"/>
      <c r="AEO20" s="2"/>
      <c r="AEP20" s="15"/>
      <c r="AEQ20" s="7"/>
      <c r="AER20" s="16"/>
      <c r="AES20" s="17">
        <f t="shared" si="117"/>
        <v>0</v>
      </c>
      <c r="AEU20" s="2"/>
      <c r="AEV20" s="2"/>
      <c r="AEW20" s="15"/>
      <c r="AEX20" s="7"/>
      <c r="AEY20" s="16"/>
      <c r="AEZ20" s="17">
        <f t="shared" si="118"/>
        <v>0</v>
      </c>
      <c r="AFB20" s="24"/>
      <c r="AFC20" s="24"/>
      <c r="AFD20" s="23"/>
      <c r="AFE20" s="111"/>
      <c r="AFF20" s="27"/>
      <c r="AFG20" s="42">
        <f t="shared" si="119"/>
        <v>0</v>
      </c>
      <c r="AFI20" s="24"/>
      <c r="AFJ20" s="24"/>
      <c r="AFK20" s="23"/>
      <c r="AFL20" s="111"/>
      <c r="AFM20" s="27"/>
      <c r="AFN20" s="42">
        <f t="shared" si="120"/>
        <v>0</v>
      </c>
      <c r="AFP20" s="24"/>
      <c r="AFQ20" s="24"/>
      <c r="AFR20" s="23"/>
      <c r="AFS20" s="111"/>
      <c r="AFT20" s="27"/>
      <c r="AFU20" s="42">
        <f t="shared" si="121"/>
        <v>0</v>
      </c>
      <c r="AFW20" s="2"/>
      <c r="AFX20" s="2"/>
      <c r="AFY20" s="15"/>
      <c r="AFZ20" s="7"/>
      <c r="AGA20" s="16"/>
      <c r="AGB20" s="17">
        <f t="shared" si="122"/>
        <v>0</v>
      </c>
      <c r="AGD20" s="7"/>
      <c r="AGE20" s="2"/>
      <c r="AGF20" s="15"/>
      <c r="AGG20" s="7"/>
      <c r="AGH20" s="77"/>
      <c r="AGI20" s="17">
        <f t="shared" si="123"/>
        <v>2252</v>
      </c>
      <c r="AGK20" s="305"/>
      <c r="AGL20" s="260"/>
      <c r="AGN20" s="425"/>
      <c r="AGO20" s="41"/>
      <c r="AGP20" s="42">
        <f t="shared" si="124"/>
        <v>0</v>
      </c>
      <c r="AGR20" s="307"/>
      <c r="AGS20" s="1711"/>
      <c r="AGV20" s="41"/>
      <c r="AGW20" s="42">
        <f t="shared" si="125"/>
        <v>0</v>
      </c>
      <c r="AGY20" s="307"/>
      <c r="AGZ20" s="1711"/>
      <c r="AHC20" s="41"/>
      <c r="AHD20" s="42">
        <f t="shared" si="126"/>
        <v>0</v>
      </c>
      <c r="AHF20" s="7"/>
      <c r="AHG20" s="36"/>
      <c r="AHH20" s="27"/>
      <c r="AHI20" s="7"/>
      <c r="AHJ20" s="16"/>
      <c r="AHK20" s="17">
        <f t="shared" si="127"/>
        <v>960</v>
      </c>
      <c r="AHM20" s="7"/>
      <c r="AHN20" s="36"/>
      <c r="AHO20" s="27"/>
      <c r="AHP20" s="7"/>
      <c r="AHQ20" s="16"/>
      <c r="AHR20" s="17">
        <f t="shared" si="128"/>
        <v>0</v>
      </c>
      <c r="AHT20" s="427"/>
      <c r="AHU20" s="2"/>
      <c r="AHV20" s="23"/>
      <c r="AHW20" s="305"/>
      <c r="AHX20" s="16"/>
      <c r="AHY20" s="17">
        <f t="shared" si="129"/>
        <v>96358.5</v>
      </c>
      <c r="AIA20" s="2"/>
      <c r="AIB20" s="2"/>
      <c r="AIC20" s="15"/>
      <c r="AID20" s="7"/>
      <c r="AIE20" s="16"/>
      <c r="AIF20" s="17">
        <f t="shared" si="130"/>
        <v>0</v>
      </c>
      <c r="AIH20" s="49"/>
      <c r="AII20" s="69"/>
      <c r="AIJ20" s="27"/>
      <c r="AIK20" s="49"/>
      <c r="AIL20" s="27"/>
      <c r="AIM20" s="17">
        <f t="shared" si="131"/>
        <v>892.5</v>
      </c>
      <c r="AIO20" s="49"/>
      <c r="AIP20" s="69"/>
      <c r="AIQ20" s="27"/>
      <c r="AIR20" s="49"/>
      <c r="AIS20" s="27"/>
      <c r="AIT20" s="17">
        <f t="shared" si="132"/>
        <v>0</v>
      </c>
      <c r="AIV20" s="49"/>
      <c r="AIW20" s="69"/>
      <c r="AIX20" s="27"/>
      <c r="AIY20" s="49"/>
      <c r="AIZ20" s="27"/>
      <c r="AJA20" s="42">
        <f t="shared" si="133"/>
        <v>0</v>
      </c>
      <c r="AJC20" s="111"/>
      <c r="AJD20" s="34"/>
      <c r="AJE20" s="27"/>
      <c r="AJF20" s="258"/>
      <c r="AJG20" s="66"/>
      <c r="AJH20" s="17">
        <f t="shared" si="134"/>
        <v>0</v>
      </c>
      <c r="AJJ20" s="111"/>
      <c r="AJK20" s="34"/>
      <c r="AJL20" s="27"/>
      <c r="AJM20" s="258"/>
      <c r="AJN20" s="66"/>
      <c r="AJO20" s="17">
        <f t="shared" si="135"/>
        <v>0</v>
      </c>
      <c r="AJQ20" s="426"/>
      <c r="AJR20" s="34"/>
      <c r="AJS20" s="27"/>
      <c r="AJT20" s="258"/>
      <c r="AJU20" s="66"/>
      <c r="AJV20" s="17">
        <f t="shared" si="136"/>
        <v>7013</v>
      </c>
      <c r="AJX20" s="111"/>
      <c r="AJY20" s="69"/>
      <c r="AJZ20" s="27"/>
      <c r="AKA20" s="111"/>
      <c r="AKB20" s="27"/>
      <c r="AKC20" s="17">
        <f t="shared" si="137"/>
        <v>0</v>
      </c>
      <c r="AKE20" s="111"/>
      <c r="AKF20" s="69"/>
      <c r="AKG20" s="27"/>
      <c r="AKH20" s="111"/>
      <c r="AKI20" s="27"/>
      <c r="AKJ20" s="17">
        <f t="shared" si="138"/>
        <v>0</v>
      </c>
      <c r="AKL20" s="307"/>
      <c r="AKM20" s="69"/>
      <c r="AKN20" s="27"/>
      <c r="AKO20" s="307"/>
      <c r="AKP20" s="27"/>
      <c r="AKQ20" s="17">
        <f t="shared" si="139"/>
        <v>17381</v>
      </c>
      <c r="AKS20" s="307"/>
      <c r="AKT20" s="69"/>
      <c r="AKU20" s="27"/>
      <c r="AKV20" s="307"/>
      <c r="AKW20" s="27"/>
      <c r="AKX20" s="42">
        <f t="shared" si="140"/>
        <v>0</v>
      </c>
      <c r="AKZ20" s="111"/>
      <c r="ALA20" s="69"/>
      <c r="ALB20" s="27"/>
      <c r="ALC20" s="111"/>
      <c r="ALD20" s="27"/>
      <c r="ALE20" s="17">
        <f t="shared" si="141"/>
        <v>0</v>
      </c>
      <c r="ALI20" s="23"/>
      <c r="ALJ20" s="111"/>
      <c r="ALK20" s="27"/>
      <c r="ALL20" s="42">
        <f t="shared" si="142"/>
        <v>0</v>
      </c>
      <c r="ALP20" s="23"/>
      <c r="ALQ20" s="111"/>
      <c r="ALR20" s="27"/>
      <c r="ALS20" s="42">
        <f t="shared" si="143"/>
        <v>2166.5</v>
      </c>
      <c r="ALU20" s="2"/>
      <c r="ALV20" s="2"/>
      <c r="ALW20" s="15"/>
      <c r="ALX20" s="7"/>
      <c r="ALY20" s="16"/>
      <c r="ALZ20" s="17">
        <f t="shared" si="144"/>
        <v>0</v>
      </c>
      <c r="AMB20" s="2"/>
      <c r="AMC20" s="2"/>
      <c r="AMD20" s="15"/>
      <c r="AME20" s="7"/>
      <c r="AMF20" s="16"/>
      <c r="AMG20" s="17">
        <f t="shared" si="145"/>
        <v>0</v>
      </c>
      <c r="AMI20" s="2"/>
      <c r="AMJ20" s="2"/>
      <c r="AMK20" s="15"/>
      <c r="AML20" s="7"/>
      <c r="AMM20" s="16"/>
      <c r="AMN20" s="17">
        <f t="shared" si="146"/>
        <v>0</v>
      </c>
      <c r="AMP20" s="24"/>
      <c r="AMQ20" s="24"/>
      <c r="AMR20" s="23"/>
      <c r="AMS20" s="111"/>
      <c r="AMT20" s="27"/>
      <c r="AMU20" s="42">
        <f t="shared" si="147"/>
        <v>0</v>
      </c>
      <c r="AMW20" s="24"/>
      <c r="AMX20" s="24"/>
      <c r="AMY20" s="23"/>
      <c r="AMZ20" s="111"/>
      <c r="ANA20" s="27"/>
      <c r="ANB20" s="42">
        <f t="shared" si="148"/>
        <v>596</v>
      </c>
      <c r="AND20" s="7"/>
      <c r="ANE20" s="2"/>
      <c r="ANF20" s="15"/>
      <c r="ANG20" s="61"/>
      <c r="ANH20" s="67"/>
      <c r="ANI20" s="17">
        <f t="shared" ref="ANI20:ANI41" si="242">ANI19+ANF20-ANH20</f>
        <v>0</v>
      </c>
      <c r="ANK20" s="7"/>
      <c r="ANL20" s="114"/>
      <c r="ANM20" s="15"/>
      <c r="ANN20" s="61"/>
      <c r="ANO20" s="67"/>
      <c r="ANP20" s="17">
        <f t="shared" si="150"/>
        <v>0</v>
      </c>
      <c r="ANR20" s="2"/>
      <c r="ANS20" s="2"/>
      <c r="ANT20" s="15"/>
      <c r="ANU20" s="7"/>
      <c r="ANV20" s="16"/>
      <c r="ANW20" s="17">
        <f t="shared" si="235"/>
        <v>0</v>
      </c>
      <c r="ANY20" s="24"/>
      <c r="ANZ20" s="24"/>
      <c r="AOA20" s="23"/>
      <c r="AOB20" s="111"/>
      <c r="AOC20" s="27"/>
      <c r="AOD20" s="42">
        <f t="shared" si="236"/>
        <v>0</v>
      </c>
      <c r="AOF20" s="7"/>
      <c r="AOG20" s="113"/>
      <c r="AOH20" s="15"/>
      <c r="AOI20" s="7"/>
      <c r="AOJ20" s="16"/>
      <c r="AOK20" s="17">
        <f t="shared" si="153"/>
        <v>4537.5</v>
      </c>
      <c r="AOM20" s="7"/>
      <c r="AON20" s="113"/>
      <c r="AOO20" s="15"/>
      <c r="AOP20" s="7"/>
      <c r="AOQ20" s="16"/>
      <c r="AOR20" s="17">
        <f t="shared" si="154"/>
        <v>4537.5</v>
      </c>
      <c r="AOT20" s="50"/>
      <c r="AOU20" s="110"/>
      <c r="AOV20" s="82"/>
      <c r="AOW20" s="50"/>
      <c r="AOX20" s="52"/>
      <c r="AOY20" s="42">
        <f t="shared" si="155"/>
        <v>0</v>
      </c>
      <c r="APA20" s="50"/>
      <c r="APB20" s="110"/>
      <c r="APC20" s="82"/>
      <c r="APD20" s="50"/>
      <c r="APE20" s="52"/>
      <c r="APF20" s="42">
        <f t="shared" si="156"/>
        <v>0</v>
      </c>
      <c r="APH20" s="50"/>
      <c r="API20" s="110"/>
      <c r="APJ20" s="82"/>
      <c r="APK20" s="50"/>
      <c r="APL20" s="52"/>
      <c r="APM20" s="42">
        <f t="shared" si="157"/>
        <v>0</v>
      </c>
      <c r="APO20" s="7"/>
      <c r="APP20" s="2"/>
      <c r="APQ20" s="15"/>
      <c r="APR20" s="7"/>
      <c r="APS20" s="16"/>
      <c r="APT20" s="17">
        <f t="shared" si="158"/>
        <v>0</v>
      </c>
      <c r="APV20" s="427"/>
      <c r="APW20" s="2"/>
      <c r="APX20" s="15"/>
      <c r="APY20" s="427"/>
      <c r="APZ20" s="15"/>
      <c r="AQA20" s="17">
        <f t="shared" si="159"/>
        <v>5325.5</v>
      </c>
      <c r="AQC20" s="427"/>
      <c r="AQE20" s="15"/>
      <c r="AQF20" s="305"/>
      <c r="AQG20" s="16"/>
      <c r="AQH20" s="17">
        <f t="shared" si="160"/>
        <v>0</v>
      </c>
      <c r="AQJ20" s="305"/>
      <c r="AQK20" s="2"/>
      <c r="AQL20" s="15"/>
      <c r="AQM20" s="427"/>
      <c r="AQN20" s="16"/>
      <c r="AQO20" s="17">
        <f t="shared" si="161"/>
        <v>2982</v>
      </c>
      <c r="AQQ20" s="7"/>
      <c r="AQR20" s="2"/>
      <c r="AQS20" s="15"/>
      <c r="AQT20" s="7"/>
      <c r="AQU20" s="16"/>
      <c r="AQV20" s="17">
        <f t="shared" si="162"/>
        <v>0</v>
      </c>
      <c r="AQX20" s="111"/>
      <c r="AQY20" s="24"/>
      <c r="AQZ20" s="23"/>
      <c r="ARA20" s="111"/>
      <c r="ARB20" s="27"/>
      <c r="ARC20" s="42">
        <f t="shared" si="163"/>
        <v>-4260</v>
      </c>
      <c r="ARE20" s="7">
        <v>41563</v>
      </c>
      <c r="ARF20" s="2" t="s">
        <v>1801</v>
      </c>
      <c r="ARG20" s="15">
        <v>1165.5</v>
      </c>
      <c r="ARH20" s="7"/>
      <c r="ARI20" s="16"/>
      <c r="ARJ20" s="17">
        <f t="shared" si="164"/>
        <v>7137.2800000000007</v>
      </c>
      <c r="ARK20" s="37"/>
      <c r="ARL20" s="24"/>
      <c r="ARM20" s="24"/>
      <c r="ARN20" s="23"/>
      <c r="ARO20" s="111"/>
      <c r="ARP20" s="27"/>
      <c r="ARQ20" s="42">
        <f t="shared" si="165"/>
        <v>0</v>
      </c>
      <c r="ARS20" s="2"/>
      <c r="ART20" s="2"/>
      <c r="ARU20" s="15"/>
      <c r="ARV20" s="7"/>
      <c r="ARW20" s="16"/>
      <c r="ARX20" s="17">
        <f t="shared" si="166"/>
        <v>0</v>
      </c>
      <c r="ARY20" s="37"/>
      <c r="ARZ20" s="24"/>
      <c r="ASA20" s="24"/>
      <c r="ASB20" s="23"/>
      <c r="ASC20" s="111"/>
      <c r="ASD20" s="27"/>
      <c r="ASE20" s="42">
        <f t="shared" si="167"/>
        <v>0</v>
      </c>
      <c r="ASF20" s="37"/>
      <c r="ASG20" s="24"/>
      <c r="ASH20" s="24"/>
      <c r="ASI20" s="23"/>
      <c r="ASJ20" s="111"/>
      <c r="ASK20" s="27"/>
      <c r="ASL20" s="42">
        <f t="shared" si="168"/>
        <v>0</v>
      </c>
      <c r="ASM20" s="37"/>
      <c r="ASN20" s="2"/>
      <c r="ASO20" s="2"/>
      <c r="ASP20" s="15"/>
      <c r="ASQ20" s="7"/>
      <c r="ASR20" s="16"/>
      <c r="ASS20" s="17">
        <f t="shared" si="169"/>
        <v>0</v>
      </c>
      <c r="AST20" s="37"/>
      <c r="ASU20" s="2"/>
      <c r="ASV20" s="2"/>
      <c r="ASW20" s="15"/>
      <c r="ASX20" s="7"/>
      <c r="ASY20" s="16"/>
      <c r="ASZ20" s="17">
        <f t="shared" si="170"/>
        <v>0</v>
      </c>
      <c r="ATA20" s="37"/>
      <c r="ATB20" s="307"/>
      <c r="ATC20" s="229"/>
      <c r="ATD20" s="23"/>
      <c r="ATE20" s="321"/>
      <c r="ATF20" s="27"/>
      <c r="ATG20" s="17">
        <f t="shared" si="171"/>
        <v>0</v>
      </c>
      <c r="ATI20" s="111">
        <v>41688</v>
      </c>
      <c r="ATJ20" s="259" t="s">
        <v>2212</v>
      </c>
      <c r="ATK20" s="27">
        <v>1440</v>
      </c>
      <c r="ATL20" s="50">
        <v>41701</v>
      </c>
      <c r="ATM20" s="27">
        <v>1440</v>
      </c>
      <c r="ATN20" s="17">
        <f t="shared" si="172"/>
        <v>15810</v>
      </c>
      <c r="ATP20" s="111"/>
      <c r="ATQ20" s="24"/>
      <c r="ATR20" s="23"/>
      <c r="ATS20" s="608"/>
      <c r="ATT20" s="27"/>
      <c r="ATU20" s="17">
        <f t="shared" si="173"/>
        <v>35640</v>
      </c>
      <c r="ATW20" s="111"/>
      <c r="ATX20" s="24"/>
      <c r="ATY20" s="23"/>
      <c r="ATZ20" s="608"/>
      <c r="AUA20" s="27"/>
      <c r="AUB20" s="42">
        <f t="shared" si="174"/>
        <v>0</v>
      </c>
      <c r="AUD20" s="111"/>
      <c r="AUE20" s="24"/>
      <c r="AUF20" s="23"/>
      <c r="AUG20" s="608"/>
      <c r="AUH20" s="27"/>
      <c r="AUI20" s="42">
        <f t="shared" si="175"/>
        <v>0</v>
      </c>
      <c r="AUK20" s="305"/>
      <c r="AUL20" s="2"/>
      <c r="AUM20" s="15"/>
      <c r="AUN20" s="7"/>
      <c r="AUO20" s="16"/>
      <c r="AUP20" s="17">
        <f t="shared" si="176"/>
        <v>8898</v>
      </c>
      <c r="AUR20" s="2"/>
      <c r="AUS20" s="2"/>
      <c r="AUT20" s="15"/>
      <c r="AUU20" s="7"/>
      <c r="AUV20" s="16"/>
      <c r="AUW20" s="17">
        <f t="shared" si="177"/>
        <v>0</v>
      </c>
      <c r="AUY20" s="305"/>
      <c r="AUZ20" s="2"/>
      <c r="AVA20" s="15"/>
      <c r="AVB20" s="7"/>
      <c r="AVC20" s="16"/>
      <c r="AVD20" s="17">
        <f t="shared" si="178"/>
        <v>80.300000000000182</v>
      </c>
      <c r="AVF20" s="2"/>
      <c r="AVG20" s="2"/>
      <c r="AVH20" s="15"/>
      <c r="AVI20" s="7"/>
      <c r="AVJ20" s="16"/>
      <c r="AVK20" s="17">
        <f t="shared" si="179"/>
        <v>0</v>
      </c>
      <c r="AVM20" s="2"/>
      <c r="AVN20" s="2"/>
      <c r="AVO20" s="15"/>
      <c r="AVP20" s="7"/>
      <c r="AVQ20" s="16"/>
      <c r="AVR20" s="17">
        <f t="shared" si="180"/>
        <v>0</v>
      </c>
      <c r="AVT20" s="2"/>
      <c r="AVU20" s="2"/>
      <c r="AVV20" s="15"/>
      <c r="AVW20" s="7"/>
      <c r="AVX20" s="16"/>
      <c r="AVY20" s="17">
        <f t="shared" si="181"/>
        <v>0</v>
      </c>
      <c r="AWA20" s="24"/>
      <c r="AWB20" s="24"/>
      <c r="AWC20" s="23"/>
      <c r="AWD20" s="111"/>
      <c r="AWE20" s="27"/>
      <c r="AWF20" s="42">
        <f t="shared" si="182"/>
        <v>1970</v>
      </c>
      <c r="AWH20" s="24"/>
      <c r="AWI20" s="24"/>
      <c r="AWJ20" s="23"/>
      <c r="AWK20" s="111"/>
      <c r="AWL20" s="27"/>
      <c r="AWM20" s="42">
        <f t="shared" si="183"/>
        <v>0</v>
      </c>
      <c r="AWO20" s="24"/>
      <c r="AWP20" s="24"/>
      <c r="AWQ20" s="23"/>
      <c r="AWR20" s="111"/>
      <c r="AWS20" s="27"/>
      <c r="AWT20" s="42">
        <f t="shared" si="184"/>
        <v>0</v>
      </c>
      <c r="AWV20" s="2"/>
      <c r="AWW20" s="2"/>
      <c r="AWX20" s="15"/>
      <c r="AWY20" s="7"/>
      <c r="AWZ20" s="16"/>
      <c r="AXA20" s="17">
        <f t="shared" si="185"/>
        <v>0</v>
      </c>
      <c r="AXC20" s="24"/>
      <c r="AXD20" s="24"/>
      <c r="AXE20" s="23"/>
      <c r="AXF20" s="111"/>
      <c r="AXG20" s="27"/>
      <c r="AXH20" s="42">
        <f t="shared" si="186"/>
        <v>0</v>
      </c>
      <c r="AXJ20" s="24"/>
      <c r="AXK20" s="24"/>
      <c r="AXL20" s="23"/>
      <c r="AXM20" s="111"/>
      <c r="AXN20" s="27"/>
      <c r="AXO20" s="42">
        <f t="shared" si="187"/>
        <v>1556</v>
      </c>
      <c r="AXQ20" s="24"/>
      <c r="AXR20" s="24"/>
      <c r="AXS20" s="23"/>
      <c r="AXT20" s="111"/>
      <c r="AXU20" s="27"/>
      <c r="AXV20" s="42">
        <f t="shared" si="188"/>
        <v>0</v>
      </c>
      <c r="AXX20" s="2"/>
      <c r="AXY20" s="2"/>
      <c r="AXZ20" s="15"/>
      <c r="AYA20" s="7"/>
      <c r="AYB20" s="16"/>
      <c r="AYC20" s="17">
        <f t="shared" si="189"/>
        <v>10984.74</v>
      </c>
      <c r="AYE20" s="49"/>
      <c r="AYF20" s="229"/>
      <c r="AYG20" s="104"/>
      <c r="AYH20" s="563"/>
      <c r="AYI20" s="1438"/>
      <c r="AYJ20" s="78">
        <f t="shared" si="190"/>
        <v>1119</v>
      </c>
      <c r="AYL20" s="7"/>
      <c r="AYM20" s="2"/>
      <c r="AYN20" s="15"/>
      <c r="AYO20" s="33"/>
      <c r="AYP20" s="76"/>
      <c r="AYQ20" s="17">
        <f t="shared" si="191"/>
        <v>1119</v>
      </c>
      <c r="AYS20" s="111"/>
      <c r="AYT20" s="24"/>
      <c r="AYU20" s="27"/>
      <c r="AYV20" s="111"/>
      <c r="AYW20" s="27"/>
      <c r="AYX20" s="17">
        <f t="shared" si="192"/>
        <v>0</v>
      </c>
      <c r="AYZ20" s="111"/>
      <c r="AZA20" s="24"/>
      <c r="AZB20" s="27"/>
      <c r="AZC20" s="111"/>
      <c r="AZD20" s="27"/>
      <c r="AZE20" s="42">
        <f t="shared" si="193"/>
        <v>2249</v>
      </c>
      <c r="AZG20" s="358"/>
      <c r="AZH20" s="24"/>
      <c r="AZI20" s="27"/>
      <c r="AZJ20" s="49"/>
      <c r="AZK20" s="27"/>
      <c r="AZL20" s="42">
        <f t="shared" si="194"/>
        <v>0</v>
      </c>
      <c r="AZN20" s="111"/>
      <c r="AZO20" s="24"/>
      <c r="AZP20" s="27"/>
      <c r="AZQ20" s="111"/>
      <c r="AZR20" s="27"/>
      <c r="AZS20" s="42">
        <f t="shared" si="195"/>
        <v>0</v>
      </c>
      <c r="AZU20" s="7"/>
      <c r="AZV20" s="2"/>
      <c r="AZW20" s="23"/>
      <c r="AZX20" s="7"/>
      <c r="AZY20" s="77"/>
      <c r="AZZ20" s="17">
        <f t="shared" si="196"/>
        <v>12300.5</v>
      </c>
      <c r="BAB20" s="2"/>
      <c r="BAC20" s="2"/>
      <c r="BAD20" s="15"/>
      <c r="BAE20" s="7"/>
      <c r="BAF20" s="16"/>
      <c r="BAG20" s="17">
        <f t="shared" si="197"/>
        <v>108</v>
      </c>
      <c r="BAI20" s="7"/>
      <c r="BAJ20" s="114"/>
      <c r="BAK20" s="15"/>
      <c r="BAL20" s="7"/>
      <c r="BAM20" s="16"/>
      <c r="BAN20" s="17">
        <f t="shared" si="198"/>
        <v>0</v>
      </c>
      <c r="BAP20" s="111"/>
      <c r="BAQ20" s="110"/>
      <c r="BAR20" s="23"/>
      <c r="BAS20" s="111"/>
      <c r="BAT20" s="27"/>
      <c r="BAU20" s="42">
        <f t="shared" si="199"/>
        <v>0</v>
      </c>
      <c r="BAW20" s="111"/>
      <c r="BAX20" s="110"/>
      <c r="BAY20" s="23"/>
      <c r="BAZ20" s="111"/>
      <c r="BBA20" s="27"/>
      <c r="BBB20" s="42">
        <f t="shared" si="200"/>
        <v>0</v>
      </c>
      <c r="BBD20" s="111"/>
      <c r="BBE20" s="110"/>
      <c r="BBF20" s="23"/>
      <c r="BBG20" s="111"/>
      <c r="BBH20" s="27"/>
      <c r="BBI20" s="42">
        <f t="shared" si="201"/>
        <v>0</v>
      </c>
      <c r="BBK20" s="7"/>
      <c r="BBL20" s="2"/>
      <c r="BBM20" s="15"/>
      <c r="BBN20" s="7"/>
      <c r="BBO20" s="16"/>
      <c r="BBP20" s="17">
        <f t="shared" si="202"/>
        <v>16540.060000000001</v>
      </c>
      <c r="BBR20" s="2"/>
      <c r="BBS20" s="2"/>
      <c r="BBT20" s="15"/>
      <c r="BBU20" s="7"/>
      <c r="BBV20" s="16"/>
      <c r="BBW20" s="17">
        <f t="shared" si="203"/>
        <v>6938</v>
      </c>
      <c r="BBY20" s="24"/>
      <c r="BBZ20" s="24"/>
      <c r="BCA20" s="23"/>
      <c r="BCB20" s="111"/>
      <c r="BCC20" s="27"/>
      <c r="BCD20" s="42">
        <f t="shared" si="204"/>
        <v>0</v>
      </c>
      <c r="BCF20" s="24"/>
      <c r="BCG20" s="24"/>
      <c r="BCH20" s="23"/>
      <c r="BCI20" s="358"/>
      <c r="BCJ20" s="27"/>
      <c r="BCK20" s="42">
        <f t="shared" si="205"/>
        <v>0</v>
      </c>
      <c r="BCM20" s="307"/>
      <c r="BCN20" s="2"/>
      <c r="BCO20" s="15"/>
      <c r="BCP20" s="307"/>
      <c r="BCQ20" s="16"/>
      <c r="BCR20" s="17">
        <f t="shared" si="206"/>
        <v>0</v>
      </c>
      <c r="BCT20" s="420"/>
      <c r="BCU20" s="2"/>
      <c r="BCV20" s="15"/>
      <c r="BCW20" s="425"/>
      <c r="BCX20" s="16"/>
      <c r="BCY20" s="17">
        <f t="shared" si="207"/>
        <v>0</v>
      </c>
      <c r="BDA20" s="307"/>
      <c r="BDB20" s="2"/>
      <c r="BDC20" s="15"/>
      <c r="BDD20" s="307"/>
      <c r="BDE20" s="16"/>
      <c r="BDF20" s="17">
        <f t="shared" si="208"/>
        <v>0</v>
      </c>
      <c r="BDH20" s="307"/>
      <c r="BDI20" s="24"/>
      <c r="BDJ20" s="23"/>
      <c r="BDK20" s="307"/>
      <c r="BDL20" s="27"/>
      <c r="BDM20" s="42">
        <f t="shared" si="209"/>
        <v>0</v>
      </c>
      <c r="BDO20" s="307"/>
      <c r="BDP20" s="2"/>
      <c r="BDQ20" s="15"/>
      <c r="BDR20" s="307"/>
      <c r="BDS20" s="16"/>
      <c r="BDT20" s="17">
        <f t="shared" si="210"/>
        <v>0</v>
      </c>
      <c r="BDV20" s="307">
        <v>41688</v>
      </c>
      <c r="BDW20" s="2" t="s">
        <v>2211</v>
      </c>
      <c r="BDX20" s="15">
        <v>1169.5</v>
      </c>
      <c r="BDY20" s="627">
        <v>41703</v>
      </c>
      <c r="BDZ20" s="572">
        <v>1169.5</v>
      </c>
      <c r="BEA20" s="17">
        <f t="shared" si="211"/>
        <v>10100.5</v>
      </c>
      <c r="BEC20" s="307"/>
      <c r="BED20" s="2"/>
      <c r="BEE20" s="15"/>
      <c r="BEF20" s="307"/>
      <c r="BEG20" s="16"/>
      <c r="BEH20" s="17">
        <f t="shared" si="212"/>
        <v>0</v>
      </c>
      <c r="BEJ20" s="307"/>
      <c r="BEK20" s="24"/>
      <c r="BEL20" s="23"/>
      <c r="BEM20" s="307"/>
      <c r="BEN20" s="27"/>
      <c r="BEO20" s="42">
        <f t="shared" si="213"/>
        <v>0</v>
      </c>
      <c r="BEQ20" s="2"/>
      <c r="BER20" s="2"/>
      <c r="BES20" s="291"/>
      <c r="BET20" s="7"/>
      <c r="BEU20" s="16"/>
      <c r="BEV20" s="17">
        <f t="shared" si="214"/>
        <v>4501</v>
      </c>
      <c r="BEX20" s="7"/>
      <c r="BEY20" s="2"/>
      <c r="BEZ20" s="291"/>
      <c r="BFA20" s="7"/>
      <c r="BFB20" s="16"/>
      <c r="BFC20" s="17">
        <f t="shared" si="215"/>
        <v>1184.5</v>
      </c>
      <c r="BFE20" s="24"/>
      <c r="BFF20" s="24"/>
      <c r="BFG20" s="290"/>
      <c r="BFH20" s="111"/>
      <c r="BFI20" s="27"/>
      <c r="BFJ20" s="42">
        <f t="shared" si="216"/>
        <v>0</v>
      </c>
      <c r="BFL20" s="24"/>
      <c r="BFM20" s="2"/>
      <c r="BFN20" s="291"/>
      <c r="BFO20" s="7"/>
      <c r="BFP20" s="16"/>
      <c r="BFQ20" s="17">
        <f t="shared" si="217"/>
        <v>0</v>
      </c>
      <c r="BFS20" s="24"/>
      <c r="BFT20" s="24"/>
      <c r="BFU20" s="290"/>
      <c r="BFV20" s="111"/>
      <c r="BFW20" s="27"/>
      <c r="BFX20" s="42">
        <f t="shared" si="218"/>
        <v>3985.5</v>
      </c>
      <c r="BFZ20" s="2"/>
      <c r="BGA20" s="2"/>
      <c r="BGB20" s="291"/>
      <c r="BGC20" s="627"/>
      <c r="BGD20" s="16"/>
      <c r="BGE20" s="17">
        <f t="shared" si="219"/>
        <v>0</v>
      </c>
      <c r="BGG20" s="2"/>
      <c r="BGH20" s="2"/>
      <c r="BGI20" s="15"/>
      <c r="BGJ20" s="7"/>
      <c r="BGK20" s="16"/>
      <c r="BGL20" s="17">
        <f t="shared" si="220"/>
        <v>0</v>
      </c>
      <c r="BGN20" s="2"/>
      <c r="BGO20" s="2"/>
      <c r="BGP20" s="15"/>
      <c r="BGQ20" s="7"/>
      <c r="BGR20" s="16"/>
      <c r="BGS20" s="17">
        <f t="shared" si="221"/>
        <v>7051.5</v>
      </c>
      <c r="BGU20" s="24"/>
      <c r="BGV20" s="24"/>
      <c r="BGW20" s="290"/>
      <c r="BGX20" s="111"/>
      <c r="BGY20" s="27"/>
      <c r="BGZ20" s="42">
        <f t="shared" si="222"/>
        <v>0</v>
      </c>
      <c r="BHB20" s="2"/>
      <c r="BHC20" s="2"/>
      <c r="BHD20" s="291"/>
      <c r="BHE20" s="7"/>
      <c r="BHF20" s="16"/>
      <c r="BHG20" s="17">
        <f t="shared" si="223"/>
        <v>0</v>
      </c>
    </row>
    <row r="21" spans="1:1567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1"/>
      <c r="L21" s="27"/>
      <c r="M21" s="42">
        <f t="shared" si="1"/>
        <v>3530</v>
      </c>
      <c r="O21" s="24"/>
      <c r="P21" s="24"/>
      <c r="Q21" s="23"/>
      <c r="R21" s="111"/>
      <c r="S21" s="27"/>
      <c r="T21" s="42">
        <f t="shared" si="2"/>
        <v>0</v>
      </c>
      <c r="V21" s="24"/>
      <c r="W21" s="24"/>
      <c r="X21" s="23"/>
      <c r="Y21" s="111"/>
      <c r="Z21" s="27"/>
      <c r="AA21" s="42">
        <f t="shared" si="3"/>
        <v>0</v>
      </c>
      <c r="AC21" s="24"/>
      <c r="AD21" s="24"/>
      <c r="AE21" s="23"/>
      <c r="AF21" s="111"/>
      <c r="AG21" s="27"/>
      <c r="AH21" s="42">
        <f t="shared" si="4"/>
        <v>0</v>
      </c>
      <c r="AJ21" s="24"/>
      <c r="AK21" s="24"/>
      <c r="AL21" s="23"/>
      <c r="AM21" s="111"/>
      <c r="AN21" s="27"/>
      <c r="AO21" s="42">
        <f t="shared" si="5"/>
        <v>0</v>
      </c>
      <c r="AQ21" s="24"/>
      <c r="AR21" s="24"/>
      <c r="AS21" s="23"/>
      <c r="AT21" s="111"/>
      <c r="AU21" s="27"/>
      <c r="AV21" s="42">
        <f t="shared" si="6"/>
        <v>6543.5</v>
      </c>
      <c r="AY21" s="2"/>
      <c r="AZ21" s="15"/>
      <c r="BA21" s="7"/>
      <c r="BB21" s="16"/>
      <c r="BC21" s="17">
        <f t="shared" si="7"/>
        <v>376</v>
      </c>
      <c r="BE21" s="7"/>
      <c r="BF21" s="2"/>
      <c r="BG21" s="15"/>
      <c r="BH21" s="7"/>
      <c r="BI21" s="16"/>
      <c r="BJ21" s="17">
        <f t="shared" si="8"/>
        <v>1341.7</v>
      </c>
      <c r="BL21" s="7"/>
      <c r="BM21" s="2"/>
      <c r="BN21" s="15"/>
      <c r="BO21" s="7"/>
      <c r="BP21" s="16"/>
      <c r="BQ21" s="17">
        <f t="shared" si="9"/>
        <v>17344</v>
      </c>
      <c r="BS21" s="7"/>
      <c r="BT21" s="36"/>
      <c r="BU21" s="27"/>
      <c r="BV21" s="258"/>
      <c r="BW21" s="67"/>
      <c r="BX21" s="17">
        <f t="shared" si="10"/>
        <v>14526.099999999999</v>
      </c>
      <c r="BZ21" s="425">
        <v>40322</v>
      </c>
      <c r="CA21" s="24" t="s">
        <v>937</v>
      </c>
      <c r="CB21" s="672"/>
      <c r="CC21" s="49"/>
      <c r="CD21" s="139"/>
      <c r="CE21" s="17">
        <f t="shared" si="11"/>
        <v>24058.04</v>
      </c>
      <c r="CG21" s="111"/>
      <c r="CH21" s="24"/>
      <c r="CI21" s="23"/>
      <c r="CJ21" s="111"/>
      <c r="CK21" s="27"/>
      <c r="CL21" s="17">
        <f t="shared" si="12"/>
        <v>0</v>
      </c>
      <c r="CN21" s="425"/>
      <c r="CO21" s="220"/>
      <c r="CP21" s="23"/>
      <c r="CQ21" s="111"/>
      <c r="CR21" s="27"/>
      <c r="CS21" s="17">
        <f t="shared" si="13"/>
        <v>1668.06</v>
      </c>
      <c r="CU21" s="427">
        <v>41728</v>
      </c>
      <c r="CV21" s="1000" t="s">
        <v>2687</v>
      </c>
      <c r="CW21" s="15">
        <v>10675</v>
      </c>
      <c r="CX21" s="506"/>
      <c r="CY21" s="16"/>
      <c r="CZ21" s="17">
        <f t="shared" si="224"/>
        <v>113534</v>
      </c>
      <c r="DB21" s="2"/>
      <c r="DC21" s="2"/>
      <c r="DD21" s="15"/>
      <c r="DE21" s="627"/>
      <c r="DF21" s="16"/>
      <c r="DG21" s="17">
        <f t="shared" si="15"/>
        <v>20286</v>
      </c>
      <c r="DI21" s="7"/>
      <c r="DJ21" s="2"/>
      <c r="DK21" s="291"/>
      <c r="DL21" s="7"/>
      <c r="DM21" s="16"/>
      <c r="DN21" s="17">
        <f t="shared" si="232"/>
        <v>411</v>
      </c>
      <c r="DP21" s="7"/>
      <c r="DQ21" s="2"/>
      <c r="DR21" s="15"/>
      <c r="DS21" s="1845"/>
      <c r="DT21" s="16"/>
      <c r="DU21" s="17">
        <f t="shared" si="237"/>
        <v>0</v>
      </c>
      <c r="DW21" s="7"/>
      <c r="DX21" s="2"/>
      <c r="DY21" s="15"/>
      <c r="DZ21" s="7"/>
      <c r="EA21" s="16"/>
      <c r="EB21" s="17">
        <f t="shared" si="238"/>
        <v>0</v>
      </c>
      <c r="ED21" s="567"/>
      <c r="EE21" s="575"/>
      <c r="EF21" s="1694"/>
      <c r="EG21" s="567"/>
      <c r="EH21" s="1688"/>
      <c r="EI21" s="1683">
        <f t="shared" si="239"/>
        <v>456</v>
      </c>
      <c r="EK21" s="111"/>
      <c r="EL21" s="24"/>
      <c r="EM21" s="23"/>
      <c r="EN21" s="111"/>
      <c r="EO21" s="27"/>
      <c r="EP21" s="42">
        <f t="shared" si="240"/>
        <v>0</v>
      </c>
      <c r="ER21" s="111"/>
      <c r="ES21" s="24"/>
      <c r="ET21" s="23"/>
      <c r="EU21" s="111"/>
      <c r="EV21" s="27"/>
      <c r="EW21" s="42">
        <f t="shared" si="21"/>
        <v>0</v>
      </c>
      <c r="EY21" s="7"/>
      <c r="EZ21" s="2"/>
      <c r="FA21" s="15"/>
      <c r="FB21" s="7"/>
      <c r="FC21" s="16"/>
      <c r="FD21" s="17">
        <f t="shared" si="241"/>
        <v>0</v>
      </c>
      <c r="FF21" s="111"/>
      <c r="FG21" s="938"/>
      <c r="FH21" s="41"/>
      <c r="FI21" s="49"/>
      <c r="FJ21" s="41"/>
      <c r="FK21" s="17">
        <f t="shared" si="231"/>
        <v>0</v>
      </c>
      <c r="FM21" s="7"/>
      <c r="FN21" s="34"/>
      <c r="FO21" s="15"/>
      <c r="FP21" s="7"/>
      <c r="FQ21" s="16"/>
      <c r="FR21" s="17">
        <f t="shared" si="24"/>
        <v>0</v>
      </c>
      <c r="FT21" s="111"/>
      <c r="FU21" s="34"/>
      <c r="FV21" s="23"/>
      <c r="FW21" s="111"/>
      <c r="FX21" s="27"/>
      <c r="FY21" s="42">
        <f t="shared" si="25"/>
        <v>0</v>
      </c>
      <c r="GA21" s="7"/>
      <c r="GB21" s="2"/>
      <c r="GC21" s="15"/>
      <c r="GD21" s="7"/>
      <c r="GE21" s="16"/>
      <c r="GF21" s="17">
        <f t="shared" si="26"/>
        <v>6306.7</v>
      </c>
      <c r="GH21" s="111"/>
      <c r="GI21" s="24"/>
      <c r="GJ21" s="23"/>
      <c r="GK21" s="111"/>
      <c r="GL21" s="27"/>
      <c r="GM21" s="42">
        <f t="shared" si="27"/>
        <v>10217.799999999999</v>
      </c>
      <c r="GO21" s="111"/>
      <c r="GP21" s="24"/>
      <c r="GQ21" s="23"/>
      <c r="GR21" s="111"/>
      <c r="GS21" s="27"/>
      <c r="GT21" s="42">
        <f t="shared" si="28"/>
        <v>0</v>
      </c>
      <c r="GV21" s="2"/>
      <c r="GW21" s="2"/>
      <c r="GX21" s="15"/>
      <c r="GY21" s="7"/>
      <c r="GZ21" s="16"/>
      <c r="HA21" s="17">
        <f t="shared" si="29"/>
        <v>0</v>
      </c>
      <c r="HC21" s="24"/>
      <c r="HD21" s="24"/>
      <c r="HE21" s="23"/>
      <c r="HF21" s="111"/>
      <c r="HG21" s="27"/>
      <c r="HH21" s="42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2543</v>
      </c>
      <c r="HX21" s="7"/>
      <c r="HY21" s="2"/>
      <c r="HZ21" s="15"/>
      <c r="IA21" s="7"/>
      <c r="IB21" s="16"/>
      <c r="IC21" s="17">
        <f t="shared" si="33"/>
        <v>7098.5</v>
      </c>
      <c r="IE21" s="7"/>
      <c r="IF21" s="2"/>
      <c r="IG21" s="15"/>
      <c r="IH21" s="7"/>
      <c r="II21" s="16"/>
      <c r="IJ21" s="17">
        <f t="shared" si="34"/>
        <v>1470</v>
      </c>
      <c r="IL21" s="2"/>
      <c r="IM21" s="2"/>
      <c r="IN21" s="15"/>
      <c r="IO21" s="7"/>
      <c r="IP21" s="16"/>
      <c r="IQ21" s="17">
        <f t="shared" si="35"/>
        <v>5020</v>
      </c>
      <c r="IS21" s="7"/>
      <c r="IT21" s="2"/>
      <c r="IU21" s="15"/>
      <c r="IV21" s="7"/>
      <c r="IW21" s="16"/>
      <c r="IX21" s="101">
        <f t="shared" si="36"/>
        <v>0</v>
      </c>
      <c r="IZ21" s="111"/>
      <c r="JA21" s="24"/>
      <c r="JB21" s="23"/>
      <c r="JC21" s="111"/>
      <c r="JD21" s="27"/>
      <c r="JE21" s="101">
        <f t="shared" si="37"/>
        <v>0</v>
      </c>
      <c r="JG21" s="111"/>
      <c r="JH21" s="24"/>
      <c r="JI21" s="23"/>
      <c r="JJ21" s="111"/>
      <c r="JK21" s="27"/>
      <c r="JL21" s="101">
        <f t="shared" si="38"/>
        <v>855.5</v>
      </c>
      <c r="JN21" s="111"/>
      <c r="JO21" s="63"/>
      <c r="JP21" s="23"/>
      <c r="JQ21" s="111"/>
      <c r="JR21" s="27"/>
      <c r="JS21" s="17">
        <f t="shared" si="39"/>
        <v>0</v>
      </c>
      <c r="JU21" s="111"/>
      <c r="JV21" s="110"/>
      <c r="JW21" s="23"/>
      <c r="JX21" s="111"/>
      <c r="JY21" s="27"/>
      <c r="JZ21" s="42">
        <f t="shared" si="40"/>
        <v>0</v>
      </c>
      <c r="KB21" s="111"/>
      <c r="KC21" s="110"/>
      <c r="KD21" s="23"/>
      <c r="KE21" s="111"/>
      <c r="KF21" s="27"/>
      <c r="KG21" s="17">
        <f t="shared" si="41"/>
        <v>0</v>
      </c>
      <c r="KI21" s="111"/>
      <c r="KJ21" s="110"/>
      <c r="KK21" s="23"/>
      <c r="KL21" s="567"/>
      <c r="KM21" s="27"/>
      <c r="KN21" s="42">
        <f t="shared" si="42"/>
        <v>0</v>
      </c>
      <c r="KP21" s="111"/>
      <c r="KQ21" s="110"/>
      <c r="KR21" s="23"/>
      <c r="KS21" s="111"/>
      <c r="KT21" s="27"/>
      <c r="KU21" s="42">
        <f t="shared" si="43"/>
        <v>4446</v>
      </c>
      <c r="KW21" s="111"/>
      <c r="KX21" s="110"/>
      <c r="KY21" s="23"/>
      <c r="KZ21" s="111"/>
      <c r="LA21" s="27"/>
      <c r="LB21" s="17">
        <f t="shared" si="44"/>
        <v>17093.599999999999</v>
      </c>
      <c r="LD21" s="111"/>
      <c r="LE21" s="110"/>
      <c r="LF21" s="23"/>
      <c r="LG21" s="111"/>
      <c r="LH21" s="27"/>
      <c r="LI21" s="17">
        <f t="shared" si="45"/>
        <v>383</v>
      </c>
      <c r="LK21" s="111"/>
      <c r="LL21" s="110"/>
      <c r="LM21" s="23"/>
      <c r="LN21" s="111"/>
      <c r="LO21" s="27"/>
      <c r="LP21" s="42">
        <f t="shared" si="46"/>
        <v>0</v>
      </c>
      <c r="LR21" s="111"/>
      <c r="LS21" s="110"/>
      <c r="LT21" s="23"/>
      <c r="LU21" s="111"/>
      <c r="LV21" s="27"/>
      <c r="LW21" s="42">
        <f t="shared" si="47"/>
        <v>0</v>
      </c>
      <c r="LY21" s="7"/>
      <c r="LZ21" s="114"/>
      <c r="MA21" s="15"/>
      <c r="MB21" s="7"/>
      <c r="MC21" s="16"/>
      <c r="MD21" s="17">
        <f t="shared" si="48"/>
        <v>0</v>
      </c>
      <c r="MF21" s="111"/>
      <c r="MG21" s="110"/>
      <c r="MH21" s="23"/>
      <c r="MI21" s="111"/>
      <c r="MJ21" s="27"/>
      <c r="MK21" s="42">
        <f t="shared" si="49"/>
        <v>0</v>
      </c>
      <c r="MM21" s="111"/>
      <c r="MN21" s="110"/>
      <c r="MO21" s="23"/>
      <c r="MP21" s="111"/>
      <c r="MQ21" s="27"/>
      <c r="MR21" s="42">
        <f t="shared" si="50"/>
        <v>0</v>
      </c>
      <c r="MT21" s="111"/>
      <c r="MU21" s="110"/>
      <c r="MV21" s="23"/>
      <c r="MW21" s="111"/>
      <c r="MX21" s="27"/>
      <c r="MY21" s="42">
        <f t="shared" si="51"/>
        <v>0</v>
      </c>
      <c r="NA21" s="7"/>
      <c r="NB21" s="114"/>
      <c r="NC21" s="15"/>
      <c r="ND21" s="7"/>
      <c r="NE21" s="16"/>
      <c r="NF21" s="17">
        <f t="shared" si="52"/>
        <v>0</v>
      </c>
      <c r="NH21" s="7"/>
      <c r="NI21" s="114"/>
      <c r="NJ21" s="15"/>
      <c r="NK21" s="7"/>
      <c r="NL21" s="16"/>
      <c r="NM21" s="17">
        <f t="shared" si="53"/>
        <v>0</v>
      </c>
      <c r="NO21" s="7"/>
      <c r="NP21" s="2"/>
      <c r="NQ21" s="15"/>
      <c r="NR21" s="7"/>
      <c r="NS21" s="16"/>
      <c r="NT21" s="17">
        <f t="shared" si="54"/>
        <v>11333.5</v>
      </c>
      <c r="NV21" s="307"/>
      <c r="NW21" s="24"/>
      <c r="NX21" s="23"/>
      <c r="NY21" s="111"/>
      <c r="NZ21" s="27"/>
      <c r="OA21" s="42">
        <f t="shared" si="55"/>
        <v>6364</v>
      </c>
      <c r="OC21" s="305"/>
      <c r="OD21" s="2"/>
      <c r="OE21" s="15"/>
      <c r="OF21" s="7"/>
      <c r="OG21" s="16"/>
      <c r="OH21" s="17">
        <f t="shared" si="56"/>
        <v>0</v>
      </c>
      <c r="OJ21" s="307"/>
      <c r="OK21" s="24"/>
      <c r="OL21" s="23"/>
      <c r="OM21" s="111"/>
      <c r="ON21" s="27"/>
      <c r="OO21" s="42">
        <f t="shared" si="57"/>
        <v>0</v>
      </c>
      <c r="OQ21" s="481"/>
      <c r="OR21" s="2"/>
      <c r="OS21" s="15"/>
      <c r="OT21" s="7"/>
      <c r="OU21" s="16"/>
      <c r="OV21" s="17">
        <f t="shared" si="233"/>
        <v>22352.5</v>
      </c>
      <c r="OX21" s="50"/>
      <c r="OY21" s="24"/>
      <c r="OZ21" s="288"/>
      <c r="PA21" s="258"/>
      <c r="PB21" s="66"/>
      <c r="PC21" s="42">
        <f t="shared" si="59"/>
        <v>0</v>
      </c>
      <c r="PE21" s="50"/>
      <c r="PF21" s="24"/>
      <c r="PG21" s="288"/>
      <c r="PH21" s="258"/>
      <c r="PI21" s="66"/>
      <c r="PJ21" s="42">
        <f t="shared" si="60"/>
        <v>0</v>
      </c>
      <c r="PL21" s="50"/>
      <c r="PM21" s="24"/>
      <c r="PN21" s="288"/>
      <c r="PO21" s="563"/>
      <c r="PP21" s="569"/>
      <c r="PQ21" s="42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4"/>
      <c r="QO21" s="24"/>
      <c r="QP21" s="23"/>
      <c r="QQ21" s="111"/>
      <c r="QR21" s="27"/>
      <c r="QS21" s="42">
        <f t="shared" si="65"/>
        <v>0</v>
      </c>
      <c r="QU21" s="427"/>
      <c r="QV21" s="2"/>
      <c r="QW21" s="15"/>
      <c r="QX21" s="685"/>
      <c r="QY21" s="16"/>
      <c r="QZ21" s="17">
        <f t="shared" si="66"/>
        <v>13520</v>
      </c>
      <c r="RB21" s="111"/>
      <c r="RC21" s="24"/>
      <c r="RD21" s="23"/>
      <c r="RE21" s="111"/>
      <c r="RF21" s="27"/>
      <c r="RG21" s="42">
        <f t="shared" si="67"/>
        <v>0</v>
      </c>
      <c r="RI21" s="111"/>
      <c r="RJ21" s="24"/>
      <c r="RK21" s="23"/>
      <c r="RL21" s="111"/>
      <c r="RM21" s="27"/>
      <c r="RN21" s="42">
        <f t="shared" si="68"/>
        <v>0</v>
      </c>
      <c r="RP21" s="111"/>
      <c r="RQ21" s="24"/>
      <c r="RR21" s="23"/>
      <c r="RS21" s="111"/>
      <c r="RT21" s="27"/>
      <c r="RU21" s="42">
        <f t="shared" si="69"/>
        <v>0</v>
      </c>
      <c r="RW21" s="7"/>
      <c r="RX21" s="2"/>
      <c r="RY21" s="15"/>
      <c r="RZ21" s="7"/>
      <c r="SA21" s="16"/>
      <c r="SB21" s="17">
        <f t="shared" si="70"/>
        <v>1433.5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111"/>
      <c r="SS21" s="24"/>
      <c r="ST21" s="23"/>
      <c r="SU21" s="111"/>
      <c r="SV21" s="27"/>
      <c r="SW21" s="42">
        <f t="shared" si="73"/>
        <v>0</v>
      </c>
      <c r="SY21" s="427"/>
      <c r="SZ21" s="114"/>
      <c r="TA21" s="15"/>
      <c r="TB21" s="7"/>
      <c r="TC21" s="16"/>
      <c r="TD21" s="17">
        <f t="shared" si="74"/>
        <v>10277</v>
      </c>
      <c r="TF21" s="2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2"/>
      <c r="TU21" s="113"/>
      <c r="TV21" s="15"/>
      <c r="TW21" s="7"/>
      <c r="TX21" s="16"/>
      <c r="TY21" s="17">
        <f t="shared" si="77"/>
        <v>1124.5</v>
      </c>
      <c r="UA21" s="2"/>
      <c r="UB21" s="113"/>
      <c r="UC21" s="15"/>
      <c r="UD21" s="7"/>
      <c r="UE21" s="16"/>
      <c r="UF21" s="17">
        <f t="shared" si="78"/>
        <v>0</v>
      </c>
      <c r="UH21" s="307"/>
      <c r="UI21" s="110"/>
      <c r="UJ21" s="23"/>
      <c r="UK21" s="111"/>
      <c r="UL21" s="27"/>
      <c r="UM21" s="42">
        <f t="shared" si="79"/>
        <v>4075.5</v>
      </c>
      <c r="UO21" s="2"/>
      <c r="UP21" s="2"/>
      <c r="UQ21" s="15"/>
      <c r="UR21" s="7"/>
      <c r="US21" s="16"/>
      <c r="UT21" s="17">
        <f t="shared" si="80"/>
        <v>200</v>
      </c>
      <c r="UV21" s="2"/>
      <c r="UW21" s="2"/>
      <c r="UX21" s="15"/>
      <c r="UY21" s="7"/>
      <c r="UZ21" s="16"/>
      <c r="VA21" s="17">
        <f t="shared" si="81"/>
        <v>1278</v>
      </c>
      <c r="VC21" s="24"/>
      <c r="VD21" s="24"/>
      <c r="VE21" s="23"/>
      <c r="VF21" s="111"/>
      <c r="VG21" s="27"/>
      <c r="VH21" s="42">
        <f t="shared" si="82"/>
        <v>0</v>
      </c>
      <c r="VJ21" s="24"/>
      <c r="VK21" s="2"/>
      <c r="VL21" s="15"/>
      <c r="VM21" s="7"/>
      <c r="VN21" s="16"/>
      <c r="VO21" s="17">
        <f t="shared" si="83"/>
        <v>0</v>
      </c>
      <c r="VQ21" s="24"/>
      <c r="VR21" s="24"/>
      <c r="VS21" s="23"/>
      <c r="VT21" s="111"/>
      <c r="VU21" s="27"/>
      <c r="VV21" s="42">
        <f t="shared" si="84"/>
        <v>0</v>
      </c>
      <c r="VX21" s="2"/>
      <c r="VY21" s="2"/>
      <c r="VZ21" s="15"/>
      <c r="WA21" s="7"/>
      <c r="WB21" s="16"/>
      <c r="WC21" s="17">
        <f t="shared" si="85"/>
        <v>0</v>
      </c>
      <c r="WE21" s="305"/>
      <c r="WF21" s="2"/>
      <c r="WG21" s="15"/>
      <c r="WH21" s="305"/>
      <c r="WI21" s="16"/>
      <c r="WJ21" s="17">
        <f t="shared" si="86"/>
        <v>112.5</v>
      </c>
      <c r="WL21" s="307"/>
      <c r="WM21" s="24"/>
      <c r="WN21" s="23"/>
      <c r="WO21" s="307"/>
      <c r="WP21" s="27"/>
      <c r="WQ21" s="42">
        <f t="shared" si="87"/>
        <v>7657</v>
      </c>
      <c r="WS21" s="307"/>
      <c r="WT21" s="24"/>
      <c r="WU21" s="23"/>
      <c r="WV21" s="307"/>
      <c r="WW21" s="27"/>
      <c r="WX21" s="42">
        <f t="shared" si="88"/>
        <v>0</v>
      </c>
      <c r="WZ21" s="307"/>
      <c r="XA21" s="24"/>
      <c r="XB21" s="23"/>
      <c r="XC21" s="307"/>
      <c r="XD21" s="27"/>
      <c r="XE21" s="42">
        <f t="shared" si="89"/>
        <v>0</v>
      </c>
      <c r="XG21" s="307"/>
      <c r="XH21" s="24"/>
      <c r="XI21" s="23"/>
      <c r="XJ21" s="307"/>
      <c r="XK21" s="27"/>
      <c r="XL21" s="42">
        <f t="shared" si="90"/>
        <v>0</v>
      </c>
      <c r="XN21" s="425"/>
      <c r="XO21" s="40"/>
      <c r="XP21" s="16"/>
      <c r="XQ21" s="7"/>
      <c r="XR21" s="16"/>
      <c r="XS21" s="17">
        <f t="shared" si="91"/>
        <v>0</v>
      </c>
      <c r="XU21" s="111"/>
      <c r="XV21" s="69"/>
      <c r="XW21" s="27"/>
      <c r="XX21" s="111"/>
      <c r="XY21" s="27"/>
      <c r="XZ21" s="42">
        <f t="shared" si="92"/>
        <v>0</v>
      </c>
      <c r="YB21" s="7"/>
      <c r="YC21" s="40"/>
      <c r="YD21" s="16"/>
      <c r="YE21" s="7"/>
      <c r="YF21" s="16"/>
      <c r="YG21" s="17">
        <f t="shared" si="93"/>
        <v>21712</v>
      </c>
      <c r="YI21" s="7"/>
      <c r="YJ21" s="2"/>
      <c r="YK21" s="15"/>
      <c r="YL21" s="7"/>
      <c r="YM21" s="16"/>
      <c r="YN21" s="17">
        <f t="shared" si="94"/>
        <v>0</v>
      </c>
      <c r="YP21" s="7"/>
      <c r="YQ21" s="2"/>
      <c r="YR21" s="15"/>
      <c r="YS21" s="7"/>
      <c r="YT21" s="16"/>
      <c r="YU21" s="17">
        <f t="shared" si="95"/>
        <v>0</v>
      </c>
      <c r="YW21" s="111"/>
      <c r="YX21" s="24"/>
      <c r="YY21" s="23"/>
      <c r="YZ21" s="111"/>
      <c r="ZA21" s="27"/>
      <c r="ZB21" s="42">
        <f t="shared" si="96"/>
        <v>0</v>
      </c>
      <c r="ZD21" s="420"/>
      <c r="ZE21" s="24"/>
      <c r="ZF21" s="23"/>
      <c r="ZG21" s="111"/>
      <c r="ZH21" s="27"/>
      <c r="ZI21" s="42">
        <f t="shared" si="97"/>
        <v>0</v>
      </c>
      <c r="ZK21" s="111"/>
      <c r="ZL21" s="69"/>
      <c r="ZM21" s="27"/>
      <c r="ZN21" s="111"/>
      <c r="ZO21" s="27"/>
      <c r="ZP21" s="17">
        <f t="shared" si="98"/>
        <v>0</v>
      </c>
      <c r="ZR21" s="111"/>
      <c r="ZS21" s="69"/>
      <c r="ZT21" s="27"/>
      <c r="ZU21" s="111"/>
      <c r="ZV21" s="27"/>
      <c r="ZW21" s="42">
        <f t="shared" si="99"/>
        <v>3633</v>
      </c>
      <c r="ZY21" s="111"/>
      <c r="ZZ21" s="69"/>
      <c r="AAA21" s="27"/>
      <c r="AAB21" s="111"/>
      <c r="AAC21" s="27"/>
      <c r="AAD21" s="17">
        <f t="shared" si="100"/>
        <v>0</v>
      </c>
      <c r="AAF21" s="111"/>
      <c r="AAG21" s="69"/>
      <c r="AAH21" s="27"/>
      <c r="AAI21" s="111"/>
      <c r="AAJ21" s="27"/>
      <c r="AAK21" s="42">
        <f t="shared" si="101"/>
        <v>0</v>
      </c>
      <c r="AAM21" s="111"/>
      <c r="AAN21" s="69"/>
      <c r="AAO21" s="27"/>
      <c r="AAP21" s="111"/>
      <c r="AAQ21" s="27"/>
      <c r="AAR21" s="42">
        <f t="shared" si="102"/>
        <v>15899</v>
      </c>
      <c r="AAT21" s="111"/>
      <c r="AAU21" s="69"/>
      <c r="AAV21" s="27"/>
      <c r="AAW21" s="111"/>
      <c r="AAX21" s="27"/>
      <c r="AAY21" s="42">
        <f t="shared" si="103"/>
        <v>0</v>
      </c>
      <c r="ABA21" s="7"/>
      <c r="ABB21" s="113"/>
      <c r="ABC21" s="15"/>
      <c r="ABD21" s="7"/>
      <c r="ABE21" s="16"/>
      <c r="ABF21" s="17">
        <f t="shared" si="104"/>
        <v>0</v>
      </c>
      <c r="ABH21" s="111"/>
      <c r="ABI21" s="220"/>
      <c r="ABJ21" s="23"/>
      <c r="ABK21" s="111"/>
      <c r="ABL21" s="27"/>
      <c r="ABM21" s="42">
        <f t="shared" si="105"/>
        <v>0</v>
      </c>
      <c r="ABQ21" s="661"/>
      <c r="ABR21" s="673"/>
      <c r="ABS21" s="661"/>
      <c r="ABT21" s="42">
        <f t="shared" si="106"/>
        <v>22956.84</v>
      </c>
      <c r="ABV21" s="7"/>
      <c r="ABW21" s="2"/>
      <c r="ABX21" s="15"/>
      <c r="ABY21" s="7"/>
      <c r="ABZ21" s="16"/>
      <c r="ACA21" s="17">
        <f t="shared" si="107"/>
        <v>3092.5</v>
      </c>
      <c r="ACC21" s="427"/>
      <c r="ACD21" s="113"/>
      <c r="ACE21" s="15"/>
      <c r="ACF21" s="111"/>
      <c r="ACG21" s="16"/>
      <c r="ACH21" s="17">
        <f t="shared" si="108"/>
        <v>0</v>
      </c>
      <c r="ACJ21" s="425"/>
      <c r="ACK21" s="220"/>
      <c r="ACL21" s="23"/>
      <c r="ACM21" s="111"/>
      <c r="ACN21" s="27"/>
      <c r="ACO21" s="42">
        <f t="shared" si="109"/>
        <v>0</v>
      </c>
      <c r="ACQ21" s="425"/>
      <c r="ACR21" s="220"/>
      <c r="ACS21" s="23"/>
      <c r="ACT21" s="111"/>
      <c r="ACU21" s="27"/>
      <c r="ACV21" s="42">
        <f t="shared" si="110"/>
        <v>0</v>
      </c>
      <c r="ACX21" s="305"/>
      <c r="ACY21" s="114"/>
      <c r="ACZ21" s="15"/>
      <c r="ADA21" s="7"/>
      <c r="ADB21" s="16"/>
      <c r="ADC21" s="17">
        <f t="shared" si="111"/>
        <v>0</v>
      </c>
      <c r="ADE21" s="307"/>
      <c r="ADF21" s="110"/>
      <c r="ADG21" s="23"/>
      <c r="ADH21" s="111"/>
      <c r="ADI21" s="27"/>
      <c r="ADJ21" s="42">
        <f t="shared" si="234"/>
        <v>1928</v>
      </c>
      <c r="ADL21" s="2"/>
      <c r="ADM21" s="2"/>
      <c r="ADN21" s="15"/>
      <c r="ADO21" s="7"/>
      <c r="ADP21" s="16"/>
      <c r="ADQ21" s="17">
        <f t="shared" si="113"/>
        <v>0</v>
      </c>
      <c r="ADS21" s="24"/>
      <c r="ADT21" s="24"/>
      <c r="ADU21" s="23"/>
      <c r="ADV21" s="111"/>
      <c r="ADW21" s="27"/>
      <c r="ADX21" s="42">
        <f t="shared" si="114"/>
        <v>0</v>
      </c>
      <c r="ADZ21" s="2"/>
      <c r="AEA21" s="2"/>
      <c r="AEB21" s="15"/>
      <c r="AEC21" s="7"/>
      <c r="AED21" s="16"/>
      <c r="AEE21" s="17">
        <f t="shared" si="115"/>
        <v>0</v>
      </c>
      <c r="AEG21" s="24"/>
      <c r="AEH21" s="24"/>
      <c r="AEI21" s="23"/>
      <c r="AEJ21" s="111"/>
      <c r="AEK21" s="27"/>
      <c r="AEL21" s="42">
        <f t="shared" si="116"/>
        <v>0</v>
      </c>
      <c r="AEN21" s="2"/>
      <c r="AEO21" s="2"/>
      <c r="AEP21" s="15"/>
      <c r="AEQ21" s="7"/>
      <c r="AER21" s="16"/>
      <c r="AES21" s="17">
        <f t="shared" si="117"/>
        <v>0</v>
      </c>
      <c r="AEU21" s="2"/>
      <c r="AEV21" s="2"/>
      <c r="AEW21" s="15"/>
      <c r="AEX21" s="7"/>
      <c r="AEY21" s="16"/>
      <c r="AEZ21" s="17">
        <f t="shared" si="118"/>
        <v>0</v>
      </c>
      <c r="AFB21" s="24"/>
      <c r="AFC21" s="24"/>
      <c r="AFD21" s="23"/>
      <c r="AFE21" s="111"/>
      <c r="AFF21" s="27"/>
      <c r="AFG21" s="42">
        <f t="shared" si="119"/>
        <v>0</v>
      </c>
      <c r="AFI21" s="24"/>
      <c r="AFJ21" s="24"/>
      <c r="AFK21" s="23"/>
      <c r="AFL21" s="111"/>
      <c r="AFM21" s="27"/>
      <c r="AFN21" s="42">
        <f t="shared" si="120"/>
        <v>0</v>
      </c>
      <c r="AFP21" s="24"/>
      <c r="AFQ21" s="24"/>
      <c r="AFR21" s="23"/>
      <c r="AFS21" s="111"/>
      <c r="AFT21" s="27"/>
      <c r="AFU21" s="42">
        <f t="shared" si="121"/>
        <v>0</v>
      </c>
      <c r="AFW21" s="2"/>
      <c r="AFX21" s="2"/>
      <c r="AFY21" s="15"/>
      <c r="AFZ21" s="7"/>
      <c r="AGA21" s="16"/>
      <c r="AGB21" s="17">
        <f t="shared" si="122"/>
        <v>0</v>
      </c>
      <c r="AGD21" s="7"/>
      <c r="AGE21" s="7"/>
      <c r="AGF21" s="15"/>
      <c r="AGG21" s="7"/>
      <c r="AGH21" s="16"/>
      <c r="AGI21" s="17">
        <f t="shared" si="123"/>
        <v>2252</v>
      </c>
      <c r="AGK21" s="305"/>
      <c r="AGL21" s="260"/>
      <c r="AGN21" s="494"/>
      <c r="AGO21" s="52"/>
      <c r="AGP21" s="42">
        <f t="shared" si="124"/>
        <v>0</v>
      </c>
      <c r="AGR21" s="307"/>
      <c r="AGS21" s="1711"/>
      <c r="AGU21" s="494"/>
      <c r="AGV21" s="52"/>
      <c r="AGW21" s="42">
        <f t="shared" si="125"/>
        <v>0</v>
      </c>
      <c r="AGY21" s="307"/>
      <c r="AGZ21" s="1711"/>
      <c r="AHB21" s="494"/>
      <c r="AHC21" s="52"/>
      <c r="AHD21" s="42">
        <f t="shared" si="126"/>
        <v>0</v>
      </c>
      <c r="AHF21" s="7"/>
      <c r="AHG21" s="36"/>
      <c r="AHH21" s="16"/>
      <c r="AHI21" s="7"/>
      <c r="AHJ21" s="16"/>
      <c r="AHK21" s="17">
        <f t="shared" si="127"/>
        <v>960</v>
      </c>
      <c r="AHM21" s="7"/>
      <c r="AHN21" s="36"/>
      <c r="AHO21" s="16"/>
      <c r="AHP21" s="7"/>
      <c r="AHQ21" s="16"/>
      <c r="AHR21" s="17">
        <f t="shared" si="128"/>
        <v>0</v>
      </c>
      <c r="AHT21" s="427"/>
      <c r="AHU21" s="2"/>
      <c r="AHV21" s="15"/>
      <c r="AHW21" s="322"/>
      <c r="AHX21" s="16"/>
      <c r="AHY21" s="17">
        <f t="shared" si="129"/>
        <v>96358.5</v>
      </c>
      <c r="AIA21" s="2"/>
      <c r="AIB21" s="2"/>
      <c r="AIC21" s="15"/>
      <c r="AID21" s="7"/>
      <c r="AIE21" s="16"/>
      <c r="AIF21" s="17">
        <f t="shared" si="130"/>
        <v>0</v>
      </c>
      <c r="AIH21" s="50"/>
      <c r="AII21" s="69"/>
      <c r="AIJ21" s="27"/>
      <c r="AIK21" s="111"/>
      <c r="AIL21" s="27"/>
      <c r="AIM21" s="17">
        <f t="shared" si="131"/>
        <v>892.5</v>
      </c>
      <c r="AIO21" s="50"/>
      <c r="AIP21" s="69"/>
      <c r="AIQ21" s="27"/>
      <c r="AIR21" s="111"/>
      <c r="AIS21" s="27"/>
      <c r="AIT21" s="17">
        <f t="shared" si="132"/>
        <v>0</v>
      </c>
      <c r="AIV21" s="50"/>
      <c r="AIW21" s="69"/>
      <c r="AIX21" s="27"/>
      <c r="AIY21" s="111"/>
      <c r="AIZ21" s="27"/>
      <c r="AJA21" s="42">
        <f t="shared" si="133"/>
        <v>0</v>
      </c>
      <c r="AJC21" s="111"/>
      <c r="AJD21" s="24"/>
      <c r="AJE21" s="23"/>
      <c r="AJF21" s="258"/>
      <c r="AJG21" s="66"/>
      <c r="AJH21" s="17">
        <f t="shared" si="134"/>
        <v>0</v>
      </c>
      <c r="AJJ21" s="111"/>
      <c r="AJK21" s="24"/>
      <c r="AJL21" s="23"/>
      <c r="AJM21" s="258"/>
      <c r="AJN21" s="66"/>
      <c r="AJO21" s="17">
        <f t="shared" si="135"/>
        <v>0</v>
      </c>
      <c r="AJQ21" s="426"/>
      <c r="AJR21" s="24"/>
      <c r="AJS21" s="23"/>
      <c r="AJT21" s="258"/>
      <c r="AJU21" s="66"/>
      <c r="AJV21" s="17">
        <f t="shared" si="136"/>
        <v>7013</v>
      </c>
      <c r="AJX21" s="111"/>
      <c r="AJY21" s="69"/>
      <c r="AJZ21" s="27"/>
      <c r="AKA21" s="111"/>
      <c r="AKB21" s="27"/>
      <c r="AKC21" s="17">
        <f t="shared" si="137"/>
        <v>0</v>
      </c>
      <c r="AKE21" s="111"/>
      <c r="AKF21" s="69"/>
      <c r="AKG21" s="27"/>
      <c r="AKH21" s="111"/>
      <c r="AKI21" s="27"/>
      <c r="AKJ21" s="17">
        <f t="shared" si="138"/>
        <v>0</v>
      </c>
      <c r="AKL21" s="307"/>
      <c r="AKM21" s="69"/>
      <c r="AKN21" s="27"/>
      <c r="AKO21" s="307"/>
      <c r="AKP21" s="27"/>
      <c r="AKQ21" s="17">
        <f t="shared" si="139"/>
        <v>17381</v>
      </c>
      <c r="AKS21" s="307"/>
      <c r="AKT21" s="69"/>
      <c r="AKU21" s="27"/>
      <c r="AKV21" s="307"/>
      <c r="AKW21" s="27"/>
      <c r="AKX21" s="42">
        <f t="shared" si="140"/>
        <v>0</v>
      </c>
      <c r="AKZ21" s="111"/>
      <c r="ALA21" s="69"/>
      <c r="ALB21" s="27"/>
      <c r="ALC21" s="111"/>
      <c r="ALD21" s="27"/>
      <c r="ALE21" s="17">
        <f t="shared" si="141"/>
        <v>0</v>
      </c>
      <c r="ALI21" s="23"/>
      <c r="ALJ21" s="111"/>
      <c r="ALK21" s="27"/>
      <c r="ALL21" s="42">
        <f t="shared" si="142"/>
        <v>0</v>
      </c>
      <c r="ALP21" s="23"/>
      <c r="ALQ21" s="111"/>
      <c r="ALR21" s="27"/>
      <c r="ALS21" s="42">
        <f t="shared" si="143"/>
        <v>2166.5</v>
      </c>
      <c r="ALU21" s="2"/>
      <c r="ALV21" s="2"/>
      <c r="ALW21" s="15"/>
      <c r="ALX21" s="7"/>
      <c r="ALY21" s="16"/>
      <c r="ALZ21" s="17">
        <f t="shared" si="144"/>
        <v>0</v>
      </c>
      <c r="AMB21" s="2"/>
      <c r="AMC21" s="2"/>
      <c r="AMD21" s="15"/>
      <c r="AME21" s="7"/>
      <c r="AMF21" s="16"/>
      <c r="AMG21" s="17">
        <f t="shared" si="145"/>
        <v>0</v>
      </c>
      <c r="AMI21" s="2"/>
      <c r="AMJ21" s="2"/>
      <c r="AMK21" s="15"/>
      <c r="AML21" s="7"/>
      <c r="AMM21" s="16"/>
      <c r="AMN21" s="17">
        <f t="shared" si="146"/>
        <v>0</v>
      </c>
      <c r="AMP21" s="24"/>
      <c r="AMQ21" s="24"/>
      <c r="AMR21" s="23"/>
      <c r="AMS21" s="111"/>
      <c r="AMT21" s="27"/>
      <c r="AMU21" s="42">
        <f t="shared" si="147"/>
        <v>0</v>
      </c>
      <c r="AMW21" s="24"/>
      <c r="AMX21" s="24"/>
      <c r="AMY21" s="23"/>
      <c r="AMZ21" s="111"/>
      <c r="ANA21" s="27"/>
      <c r="ANB21" s="42">
        <f t="shared" si="148"/>
        <v>596</v>
      </c>
      <c r="AND21" s="7"/>
      <c r="ANE21" s="2"/>
      <c r="ANF21" s="15"/>
      <c r="ANG21" s="61"/>
      <c r="ANH21" s="67"/>
      <c r="ANI21" s="17">
        <f t="shared" si="242"/>
        <v>0</v>
      </c>
      <c r="ANK21" s="7"/>
      <c r="ANL21" s="114"/>
      <c r="ANM21" s="15"/>
      <c r="ANN21" s="61"/>
      <c r="ANO21" s="67"/>
      <c r="ANP21" s="17">
        <f t="shared" si="150"/>
        <v>0</v>
      </c>
      <c r="ANR21" s="2"/>
      <c r="ANS21" s="2"/>
      <c r="ANT21" s="15"/>
      <c r="ANU21" s="7"/>
      <c r="ANV21" s="16"/>
      <c r="ANW21" s="17">
        <f t="shared" si="235"/>
        <v>0</v>
      </c>
      <c r="ANY21" s="24"/>
      <c r="ANZ21" s="24"/>
      <c r="AOA21" s="23"/>
      <c r="AOB21" s="111"/>
      <c r="AOC21" s="27"/>
      <c r="AOD21" s="42">
        <f t="shared" si="236"/>
        <v>0</v>
      </c>
      <c r="AOF21" s="7"/>
      <c r="AOG21" s="113"/>
      <c r="AOH21" s="15"/>
      <c r="AOI21" s="7"/>
      <c r="AOJ21" s="16"/>
      <c r="AOK21" s="17">
        <f t="shared" si="153"/>
        <v>4537.5</v>
      </c>
      <c r="AOM21" s="7"/>
      <c r="AON21" s="113"/>
      <c r="AOO21" s="15"/>
      <c r="AOP21" s="7"/>
      <c r="AOQ21" s="16"/>
      <c r="AOR21" s="17">
        <f t="shared" si="154"/>
        <v>4537.5</v>
      </c>
      <c r="AOT21" s="111"/>
      <c r="AOU21" s="110"/>
      <c r="AOV21" s="23"/>
      <c r="AOW21" s="111"/>
      <c r="AOX21" s="27"/>
      <c r="AOY21" s="42">
        <f t="shared" si="155"/>
        <v>0</v>
      </c>
      <c r="APA21" s="24"/>
      <c r="APB21" s="220"/>
      <c r="APC21" s="23"/>
      <c r="APD21" s="111"/>
      <c r="APE21" s="27"/>
      <c r="APF21" s="42">
        <f t="shared" si="156"/>
        <v>0</v>
      </c>
      <c r="APH21" s="24"/>
      <c r="API21" s="220"/>
      <c r="APJ21" s="23"/>
      <c r="APK21" s="111"/>
      <c r="APL21" s="27"/>
      <c r="APM21" s="42">
        <f t="shared" si="157"/>
        <v>0</v>
      </c>
      <c r="APO21" s="7"/>
      <c r="APP21" s="2"/>
      <c r="APQ21" s="15"/>
      <c r="APR21" s="7"/>
      <c r="APS21" s="16"/>
      <c r="APT21" s="17">
        <f t="shared" si="158"/>
        <v>0</v>
      </c>
      <c r="APV21" s="427"/>
      <c r="APW21" s="2"/>
      <c r="APX21" s="15"/>
      <c r="APY21" s="427"/>
      <c r="APZ21" s="16"/>
      <c r="AQA21" s="17">
        <f t="shared" si="159"/>
        <v>5325.5</v>
      </c>
      <c r="AQC21" s="427"/>
      <c r="AQE21" s="15"/>
      <c r="AQF21" s="305"/>
      <c r="AQG21" s="16"/>
      <c r="AQH21" s="17">
        <f t="shared" si="160"/>
        <v>0</v>
      </c>
      <c r="AQJ21" s="305"/>
      <c r="AQK21" s="2"/>
      <c r="AQL21" s="15"/>
      <c r="AQM21" s="427"/>
      <c r="AQN21" s="16"/>
      <c r="AQO21" s="17">
        <f t="shared" si="161"/>
        <v>2982</v>
      </c>
      <c r="AQQ21" s="2"/>
      <c r="AQR21" s="2"/>
      <c r="AQS21" s="15"/>
      <c r="AQT21" s="7"/>
      <c r="AQU21" s="16"/>
      <c r="AQV21" s="17">
        <f t="shared" si="162"/>
        <v>0</v>
      </c>
      <c r="AQX21" s="111"/>
      <c r="AQY21" s="24"/>
      <c r="AQZ21" s="23"/>
      <c r="ARA21" s="111"/>
      <c r="ARB21" s="27"/>
      <c r="ARC21" s="42">
        <f t="shared" si="163"/>
        <v>-4260</v>
      </c>
      <c r="ARE21" s="7">
        <v>41579</v>
      </c>
      <c r="ARF21" s="2" t="s">
        <v>2114</v>
      </c>
      <c r="ARG21" s="15">
        <v>4530</v>
      </c>
      <c r="ARH21" s="7"/>
      <c r="ARI21" s="16"/>
      <c r="ARJ21" s="17">
        <f t="shared" si="164"/>
        <v>11667.28</v>
      </c>
      <c r="ARL21" s="24"/>
      <c r="ARM21" s="24"/>
      <c r="ARN21" s="23"/>
      <c r="ARO21" s="111"/>
      <c r="ARP21" s="27"/>
      <c r="ARQ21" s="42">
        <f t="shared" si="165"/>
        <v>0</v>
      </c>
      <c r="ARS21" s="2"/>
      <c r="ART21" s="2"/>
      <c r="ARU21" s="15"/>
      <c r="ARV21" s="7"/>
      <c r="ARW21" s="16"/>
      <c r="ARX21" s="17">
        <f t="shared" si="166"/>
        <v>0</v>
      </c>
      <c r="ARZ21" s="24"/>
      <c r="ASA21" s="24"/>
      <c r="ASB21" s="23"/>
      <c r="ASC21" s="111"/>
      <c r="ASD21" s="27"/>
      <c r="ASE21" s="42">
        <f t="shared" si="167"/>
        <v>0</v>
      </c>
      <c r="ASG21" s="24"/>
      <c r="ASH21" s="24"/>
      <c r="ASI21" s="23"/>
      <c r="ASJ21" s="111"/>
      <c r="ASK21" s="27"/>
      <c r="ASL21" s="42">
        <f t="shared" si="168"/>
        <v>0</v>
      </c>
      <c r="ASN21" s="2"/>
      <c r="ASO21" s="2"/>
      <c r="ASP21" s="15"/>
      <c r="ASQ21" s="7"/>
      <c r="ASR21" s="16"/>
      <c r="ASS21" s="17">
        <f t="shared" si="169"/>
        <v>0</v>
      </c>
      <c r="ASU21" s="2"/>
      <c r="ASV21" s="2"/>
      <c r="ASW21" s="15"/>
      <c r="ASX21" s="7"/>
      <c r="ASY21" s="16"/>
      <c r="ASZ21" s="17">
        <f t="shared" si="170"/>
        <v>0</v>
      </c>
      <c r="ATB21" s="305"/>
      <c r="ATC21" s="34"/>
      <c r="ATD21" s="291"/>
      <c r="ATE21" s="321"/>
      <c r="ATF21" s="27"/>
      <c r="ATG21" s="17">
        <f t="shared" si="171"/>
        <v>0</v>
      </c>
      <c r="ATI21" s="49">
        <v>41689</v>
      </c>
      <c r="ATJ21" s="259" t="s">
        <v>2214</v>
      </c>
      <c r="ATK21" s="27">
        <v>1440</v>
      </c>
      <c r="ATL21" s="50">
        <v>41701</v>
      </c>
      <c r="ATM21" s="27">
        <v>1440</v>
      </c>
      <c r="ATN21" s="17">
        <f t="shared" si="172"/>
        <v>15810</v>
      </c>
      <c r="ATP21" s="111"/>
      <c r="ATQ21" s="24"/>
      <c r="ATR21" s="23"/>
      <c r="ATS21" s="608"/>
      <c r="ATT21" s="27"/>
      <c r="ATU21" s="17">
        <f t="shared" si="173"/>
        <v>35640</v>
      </c>
      <c r="ATW21" s="111"/>
      <c r="ATX21" s="24"/>
      <c r="ATY21" s="23"/>
      <c r="ATZ21" s="608"/>
      <c r="AUA21" s="27"/>
      <c r="AUB21" s="42">
        <f t="shared" si="174"/>
        <v>0</v>
      </c>
      <c r="AUD21" s="111"/>
      <c r="AUE21" s="24"/>
      <c r="AUF21" s="23"/>
      <c r="AUG21" s="608"/>
      <c r="AUH21" s="27"/>
      <c r="AUI21" s="42">
        <f t="shared" si="175"/>
        <v>0</v>
      </c>
      <c r="AUK21" s="305"/>
      <c r="AUL21" s="2"/>
      <c r="AUM21" s="15"/>
      <c r="AUN21" s="7"/>
      <c r="AUO21" s="16"/>
      <c r="AUP21" s="17">
        <f t="shared" si="176"/>
        <v>8898</v>
      </c>
      <c r="AUR21" s="2"/>
      <c r="AUS21" s="2"/>
      <c r="AUT21" s="15"/>
      <c r="AUU21" s="7"/>
      <c r="AUV21" s="16"/>
      <c r="AUW21" s="17">
        <f t="shared" si="177"/>
        <v>0</v>
      </c>
      <c r="AUY21" s="305"/>
      <c r="AUZ21" s="2"/>
      <c r="AVA21" s="15"/>
      <c r="AVB21" s="7"/>
      <c r="AVC21" s="16"/>
      <c r="AVD21" s="17">
        <f t="shared" si="178"/>
        <v>80.300000000000182</v>
      </c>
      <c r="AVF21" s="2"/>
      <c r="AVG21" s="2"/>
      <c r="AVH21" s="15"/>
      <c r="AVI21" s="7"/>
      <c r="AVJ21" s="16"/>
      <c r="AVK21" s="17">
        <f t="shared" si="179"/>
        <v>0</v>
      </c>
      <c r="AVM21" s="2"/>
      <c r="AVN21" s="2"/>
      <c r="AVO21" s="15"/>
      <c r="AVP21" s="7"/>
      <c r="AVQ21" s="16"/>
      <c r="AVR21" s="17">
        <f t="shared" si="180"/>
        <v>0</v>
      </c>
      <c r="AVT21" s="2"/>
      <c r="AVU21" s="2"/>
      <c r="AVV21" s="15"/>
      <c r="AVW21" s="7"/>
      <c r="AVX21" s="16"/>
      <c r="AVY21" s="17">
        <f t="shared" si="181"/>
        <v>0</v>
      </c>
      <c r="AWA21" s="24"/>
      <c r="AWB21" s="24"/>
      <c r="AWC21" s="23"/>
      <c r="AWD21" s="111"/>
      <c r="AWE21" s="27"/>
      <c r="AWF21" s="42">
        <f t="shared" si="182"/>
        <v>1970</v>
      </c>
      <c r="AWH21" s="24"/>
      <c r="AWI21" s="24"/>
      <c r="AWJ21" s="23"/>
      <c r="AWK21" s="111"/>
      <c r="AWL21" s="27"/>
      <c r="AWM21" s="42">
        <f t="shared" si="183"/>
        <v>0</v>
      </c>
      <c r="AWO21" s="24"/>
      <c r="AWP21" s="24"/>
      <c r="AWQ21" s="23"/>
      <c r="AWR21" s="111"/>
      <c r="AWS21" s="27"/>
      <c r="AWT21" s="42">
        <f t="shared" si="184"/>
        <v>0</v>
      </c>
      <c r="AWV21" s="2"/>
      <c r="AWW21" s="2"/>
      <c r="AWX21" s="15"/>
      <c r="AWY21" s="7"/>
      <c r="AWZ21" s="16"/>
      <c r="AXA21" s="17">
        <f t="shared" si="185"/>
        <v>0</v>
      </c>
      <c r="AXC21" s="24"/>
      <c r="AXD21" s="24"/>
      <c r="AXE21" s="23"/>
      <c r="AXF21" s="111"/>
      <c r="AXG21" s="27"/>
      <c r="AXH21" s="42">
        <f t="shared" si="186"/>
        <v>0</v>
      </c>
      <c r="AXJ21" s="24"/>
      <c r="AXK21" s="24"/>
      <c r="AXL21" s="23"/>
      <c r="AXM21" s="111"/>
      <c r="AXN21" s="27"/>
      <c r="AXO21" s="42">
        <f t="shared" si="187"/>
        <v>1556</v>
      </c>
      <c r="AXQ21" s="24"/>
      <c r="AXR21" s="24"/>
      <c r="AXS21" s="23"/>
      <c r="AXT21" s="111"/>
      <c r="AXU21" s="27"/>
      <c r="AXV21" s="42">
        <f t="shared" si="188"/>
        <v>0</v>
      </c>
      <c r="AXX21" s="2"/>
      <c r="AXY21" s="2"/>
      <c r="AXZ21" s="15"/>
      <c r="AYA21" s="7"/>
      <c r="AYB21" s="16"/>
      <c r="AYC21" s="17">
        <f t="shared" si="189"/>
        <v>10984.74</v>
      </c>
      <c r="AYE21" s="49"/>
      <c r="AYF21" s="229"/>
      <c r="AYG21" s="104"/>
      <c r="AYH21" s="563"/>
      <c r="AYI21" s="1438"/>
      <c r="AYJ21" s="78">
        <f t="shared" si="190"/>
        <v>1119</v>
      </c>
      <c r="AYL21" s="7"/>
      <c r="AYM21" s="2"/>
      <c r="AYN21" s="15"/>
      <c r="AYO21" s="33"/>
      <c r="AYP21" s="76"/>
      <c r="AYQ21" s="17">
        <f t="shared" si="191"/>
        <v>1119</v>
      </c>
      <c r="AYS21" s="111"/>
      <c r="AYT21" s="34"/>
      <c r="AYU21" s="23"/>
      <c r="AYV21" s="111"/>
      <c r="AYW21" s="27"/>
      <c r="AYX21" s="17">
        <f t="shared" si="192"/>
        <v>0</v>
      </c>
      <c r="AYZ21" s="111"/>
      <c r="AZA21" s="34"/>
      <c r="AZB21" s="23"/>
      <c r="AZC21" s="111"/>
      <c r="AZD21" s="27"/>
      <c r="AZE21" s="42">
        <f t="shared" si="193"/>
        <v>2249</v>
      </c>
      <c r="AZG21" s="358"/>
      <c r="AZH21" s="34"/>
      <c r="AZI21" s="23"/>
      <c r="AZJ21" s="111"/>
      <c r="AZK21" s="27"/>
      <c r="AZL21" s="42">
        <f t="shared" si="194"/>
        <v>0</v>
      </c>
      <c r="AZN21" s="111"/>
      <c r="AZO21" s="34"/>
      <c r="AZP21" s="23"/>
      <c r="AZQ21" s="111"/>
      <c r="AZR21" s="27"/>
      <c r="AZS21" s="42">
        <f t="shared" si="195"/>
        <v>0</v>
      </c>
      <c r="AZU21" s="7"/>
      <c r="AZV21" s="2"/>
      <c r="AZW21" s="23"/>
      <c r="AZX21" s="65"/>
      <c r="AZY21" s="77"/>
      <c r="AZZ21" s="17">
        <f t="shared" si="196"/>
        <v>12300.5</v>
      </c>
      <c r="BAB21" s="2"/>
      <c r="BAC21" s="2"/>
      <c r="BAD21" s="15"/>
      <c r="BAE21" s="7"/>
      <c r="BAF21" s="16"/>
      <c r="BAG21" s="17">
        <f t="shared" si="197"/>
        <v>108</v>
      </c>
      <c r="BAI21" s="7"/>
      <c r="BAJ21" s="114"/>
      <c r="BAK21" s="15"/>
      <c r="BAL21" s="7"/>
      <c r="BAM21" s="16"/>
      <c r="BAN21" s="17">
        <f t="shared" si="198"/>
        <v>0</v>
      </c>
      <c r="BAP21" s="111"/>
      <c r="BAQ21" s="110"/>
      <c r="BAR21" s="23"/>
      <c r="BAS21" s="111"/>
      <c r="BAT21" s="27"/>
      <c r="BAU21" s="42">
        <f t="shared" si="199"/>
        <v>0</v>
      </c>
      <c r="BAW21" s="111"/>
      <c r="BAX21" s="110"/>
      <c r="BAY21" s="23"/>
      <c r="BAZ21" s="111"/>
      <c r="BBA21" s="27"/>
      <c r="BBB21" s="42">
        <f t="shared" si="200"/>
        <v>0</v>
      </c>
      <c r="BBD21" s="111"/>
      <c r="BBE21" s="110"/>
      <c r="BBF21" s="23"/>
      <c r="BBG21" s="111"/>
      <c r="BBH21" s="27"/>
      <c r="BBI21" s="42">
        <f t="shared" si="201"/>
        <v>0</v>
      </c>
      <c r="BBK21" s="7"/>
      <c r="BBL21" s="2"/>
      <c r="BBM21" s="15"/>
      <c r="BBN21" s="7"/>
      <c r="BBO21" s="16"/>
      <c r="BBP21" s="17">
        <f t="shared" si="202"/>
        <v>16540.060000000001</v>
      </c>
      <c r="BBR21" s="2"/>
      <c r="BBS21" s="2"/>
      <c r="BBT21" s="15"/>
      <c r="BBU21" s="7"/>
      <c r="BBV21" s="16"/>
      <c r="BBW21" s="17">
        <f t="shared" si="203"/>
        <v>6938</v>
      </c>
      <c r="BBY21" s="24"/>
      <c r="BBZ21" s="24"/>
      <c r="BCA21" s="23"/>
      <c r="BCB21" s="111"/>
      <c r="BCC21" s="27"/>
      <c r="BCD21" s="42">
        <f t="shared" si="204"/>
        <v>0</v>
      </c>
      <c r="BCF21" s="24"/>
      <c r="BCG21" s="24"/>
      <c r="BCH21" s="23"/>
      <c r="BCI21" s="358"/>
      <c r="BCJ21" s="27"/>
      <c r="BCK21" s="42">
        <f t="shared" si="205"/>
        <v>0</v>
      </c>
      <c r="BCM21" s="307"/>
      <c r="BCN21" s="2"/>
      <c r="BCO21" s="15"/>
      <c r="BCP21" s="305"/>
      <c r="BCQ21" s="16"/>
      <c r="BCR21" s="17">
        <f t="shared" si="206"/>
        <v>0</v>
      </c>
      <c r="BCT21" s="420"/>
      <c r="BCU21" s="2"/>
      <c r="BCV21" s="15"/>
      <c r="BCW21" s="305"/>
      <c r="BCX21" s="16"/>
      <c r="BCY21" s="17">
        <f t="shared" si="207"/>
        <v>0</v>
      </c>
      <c r="BDA21" s="307"/>
      <c r="BDB21" s="2"/>
      <c r="BDC21" s="15"/>
      <c r="BDD21" s="305"/>
      <c r="BDE21" s="16"/>
      <c r="BDF21" s="17">
        <f t="shared" si="208"/>
        <v>0</v>
      </c>
      <c r="BDH21" s="307"/>
      <c r="BDI21" s="24"/>
      <c r="BDJ21" s="23"/>
      <c r="BDK21" s="307"/>
      <c r="BDL21" s="27"/>
      <c r="BDM21" s="42">
        <f t="shared" si="209"/>
        <v>0</v>
      </c>
      <c r="BDO21" s="307"/>
      <c r="BDP21" s="2"/>
      <c r="BDQ21" s="15"/>
      <c r="BDR21" s="305"/>
      <c r="BDS21" s="16"/>
      <c r="BDT21" s="17">
        <f t="shared" si="210"/>
        <v>0</v>
      </c>
      <c r="BDV21" s="307">
        <v>41692</v>
      </c>
      <c r="BDW21" s="2" t="s">
        <v>2213</v>
      </c>
      <c r="BDX21" s="15">
        <v>3105</v>
      </c>
      <c r="BDY21" s="627">
        <v>41704</v>
      </c>
      <c r="BDZ21" s="572">
        <v>3105</v>
      </c>
      <c r="BEA21" s="17">
        <f t="shared" si="211"/>
        <v>10100.5</v>
      </c>
      <c r="BEC21" s="307"/>
      <c r="BED21" s="2"/>
      <c r="BEE21" s="15"/>
      <c r="BEF21" s="305"/>
      <c r="BEG21" s="16"/>
      <c r="BEH21" s="17">
        <f t="shared" si="212"/>
        <v>0</v>
      </c>
      <c r="BEJ21" s="307"/>
      <c r="BEK21" s="24"/>
      <c r="BEL21" s="23"/>
      <c r="BEM21" s="307"/>
      <c r="BEN21" s="27"/>
      <c r="BEO21" s="42">
        <f t="shared" si="213"/>
        <v>0</v>
      </c>
      <c r="BEQ21" s="2"/>
      <c r="BER21" s="2"/>
      <c r="BES21" s="291"/>
      <c r="BET21" s="7"/>
      <c r="BEU21" s="16"/>
      <c r="BEV21" s="17">
        <f t="shared" si="214"/>
        <v>4501</v>
      </c>
      <c r="BEX21" s="7"/>
      <c r="BEY21" s="2"/>
      <c r="BEZ21" s="291"/>
      <c r="BFA21" s="7"/>
      <c r="BFB21" s="16"/>
      <c r="BFC21" s="17">
        <f t="shared" si="215"/>
        <v>1184.5</v>
      </c>
      <c r="BFE21" s="24"/>
      <c r="BFF21" s="24"/>
      <c r="BFG21" s="290"/>
      <c r="BFH21" s="111"/>
      <c r="BFI21" s="27"/>
      <c r="BFJ21" s="42">
        <f t="shared" si="216"/>
        <v>0</v>
      </c>
      <c r="BFL21" s="24"/>
      <c r="BFM21" s="2"/>
      <c r="BFN21" s="291"/>
      <c r="BFO21" s="7"/>
      <c r="BFP21" s="16"/>
      <c r="BFQ21" s="17">
        <f t="shared" si="217"/>
        <v>0</v>
      </c>
      <c r="BFS21" s="24"/>
      <c r="BFT21" s="24"/>
      <c r="BFU21" s="290"/>
      <c r="BFV21" s="111"/>
      <c r="BFW21" s="27"/>
      <c r="BFX21" s="42">
        <f t="shared" si="218"/>
        <v>3985.5</v>
      </c>
      <c r="BFZ21" s="2"/>
      <c r="BGA21" s="2"/>
      <c r="BGB21" s="291"/>
      <c r="BGC21" s="7"/>
      <c r="BGD21" s="16"/>
      <c r="BGE21" s="17">
        <f t="shared" si="219"/>
        <v>0</v>
      </c>
      <c r="BGG21" s="2"/>
      <c r="BGH21" s="2"/>
      <c r="BGI21" s="15"/>
      <c r="BGJ21" s="7"/>
      <c r="BGK21" s="16"/>
      <c r="BGL21" s="17">
        <f t="shared" si="220"/>
        <v>0</v>
      </c>
      <c r="BGN21" s="2"/>
      <c r="BGO21" s="2"/>
      <c r="BGP21" s="15"/>
      <c r="BGQ21" s="7"/>
      <c r="BGR21" s="16"/>
      <c r="BGS21" s="17">
        <f t="shared" si="221"/>
        <v>7051.5</v>
      </c>
      <c r="BGU21" s="24"/>
      <c r="BGV21" s="24"/>
      <c r="BGW21" s="290"/>
      <c r="BGX21" s="111"/>
      <c r="BGY21" s="27"/>
      <c r="BGZ21" s="42">
        <f t="shared" si="222"/>
        <v>0</v>
      </c>
      <c r="BHB21" s="2"/>
      <c r="BHC21" s="2"/>
      <c r="BHD21" s="291"/>
      <c r="BHE21" s="7"/>
      <c r="BHF21" s="16"/>
      <c r="BHG21" s="17">
        <f t="shared" si="223"/>
        <v>0</v>
      </c>
    </row>
    <row r="22" spans="1:1567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1"/>
      <c r="L22" s="27"/>
      <c r="M22" s="42">
        <f t="shared" si="1"/>
        <v>3530</v>
      </c>
      <c r="O22" s="24"/>
      <c r="P22" s="24"/>
      <c r="Q22" s="23"/>
      <c r="R22" s="111"/>
      <c r="S22" s="27"/>
      <c r="T22" s="42">
        <f t="shared" si="2"/>
        <v>0</v>
      </c>
      <c r="V22" s="24"/>
      <c r="W22" s="24"/>
      <c r="X22" s="23"/>
      <c r="Y22" s="111"/>
      <c r="Z22" s="27"/>
      <c r="AA22" s="42">
        <f t="shared" si="3"/>
        <v>0</v>
      </c>
      <c r="AC22" s="24"/>
      <c r="AD22" s="24"/>
      <c r="AE22" s="23"/>
      <c r="AF22" s="111"/>
      <c r="AG22" s="27"/>
      <c r="AH22" s="42">
        <f t="shared" si="4"/>
        <v>0</v>
      </c>
      <c r="AJ22" s="24"/>
      <c r="AK22" s="24"/>
      <c r="AL22" s="23"/>
      <c r="AM22" s="111"/>
      <c r="AN22" s="27"/>
      <c r="AO22" s="42">
        <f t="shared" si="5"/>
        <v>0</v>
      </c>
      <c r="AQ22" s="24"/>
      <c r="AR22" s="24"/>
      <c r="AS22" s="23"/>
      <c r="AT22" s="111"/>
      <c r="AU22" s="27"/>
      <c r="AV22" s="42">
        <f t="shared" si="6"/>
        <v>6543.5</v>
      </c>
      <c r="AY22" s="2"/>
      <c r="AZ22" s="15"/>
      <c r="BA22" s="7"/>
      <c r="BB22" s="16"/>
      <c r="BC22" s="17">
        <f t="shared" si="7"/>
        <v>376</v>
      </c>
      <c r="BE22" s="31"/>
      <c r="BF22" s="2"/>
      <c r="BG22" s="15"/>
      <c r="BH22" s="31"/>
      <c r="BI22" s="16"/>
      <c r="BJ22" s="17">
        <f t="shared" si="8"/>
        <v>1341.7</v>
      </c>
      <c r="BL22" s="31"/>
      <c r="BM22" s="2"/>
      <c r="BN22" s="15"/>
      <c r="BO22" s="31"/>
      <c r="BP22" s="16"/>
      <c r="BQ22" s="17">
        <f t="shared" si="9"/>
        <v>17344</v>
      </c>
      <c r="BS22" s="7"/>
      <c r="BT22" s="36"/>
      <c r="BU22" s="27"/>
      <c r="BV22" s="61"/>
      <c r="BW22" s="66"/>
      <c r="BX22" s="17">
        <f t="shared" si="10"/>
        <v>14526.099999999999</v>
      </c>
      <c r="BZ22" s="425">
        <v>40574</v>
      </c>
      <c r="CA22" s="24" t="s">
        <v>938</v>
      </c>
      <c r="CB22" s="23"/>
      <c r="CC22" s="674" t="s">
        <v>939</v>
      </c>
      <c r="CD22" s="205"/>
      <c r="CE22" s="17">
        <f t="shared" si="11"/>
        <v>24058.04</v>
      </c>
      <c r="CG22" s="24"/>
      <c r="CH22" s="24"/>
      <c r="CI22" s="23"/>
      <c r="CJ22" s="111"/>
      <c r="CK22" s="27"/>
      <c r="CL22" s="17">
        <f t="shared" si="12"/>
        <v>0</v>
      </c>
      <c r="CN22" s="425"/>
      <c r="CO22" s="220"/>
      <c r="CP22" s="23"/>
      <c r="CQ22" s="111"/>
      <c r="CR22" s="27"/>
      <c r="CS22" s="17">
        <f t="shared" si="13"/>
        <v>1668.06</v>
      </c>
      <c r="CU22" s="427"/>
      <c r="CV22" s="2"/>
      <c r="CW22" s="3"/>
      <c r="CX22" s="507"/>
      <c r="CY22" s="16"/>
      <c r="CZ22" s="17">
        <f t="shared" si="224"/>
        <v>113534</v>
      </c>
      <c r="DB22" s="2"/>
      <c r="DC22" s="15"/>
      <c r="DE22" s="627"/>
      <c r="DF22" s="16"/>
      <c r="DG22" s="17">
        <f t="shared" si="15"/>
        <v>20286</v>
      </c>
      <c r="DI22" s="7"/>
      <c r="DJ22" s="2"/>
      <c r="DK22" s="291"/>
      <c r="DL22" s="65"/>
      <c r="DM22" s="16"/>
      <c r="DN22" s="17">
        <f t="shared" si="232"/>
        <v>411</v>
      </c>
      <c r="DP22" s="7"/>
      <c r="DQ22" s="2"/>
      <c r="DR22" s="15"/>
      <c r="DS22" s="1845"/>
      <c r="DT22" s="16"/>
      <c r="DU22" s="17">
        <f t="shared" si="237"/>
        <v>0</v>
      </c>
      <c r="DW22" s="7"/>
      <c r="DX22" s="2"/>
      <c r="DY22" s="15"/>
      <c r="DZ22" s="7"/>
      <c r="EA22" s="16"/>
      <c r="EB22" s="17">
        <f t="shared" si="238"/>
        <v>0</v>
      </c>
      <c r="ED22" s="567"/>
      <c r="EE22" s="575"/>
      <c r="EF22" s="1694"/>
      <c r="EG22" s="567"/>
      <c r="EH22" s="1688"/>
      <c r="EI22" s="1683">
        <f t="shared" si="239"/>
        <v>456</v>
      </c>
      <c r="EK22" s="111"/>
      <c r="EL22" s="24"/>
      <c r="EM22" s="23"/>
      <c r="EN22" s="111"/>
      <c r="EO22" s="27"/>
      <c r="EP22" s="42">
        <f t="shared" si="240"/>
        <v>0</v>
      </c>
      <c r="ER22" s="111"/>
      <c r="ES22" s="24"/>
      <c r="ET22" s="23"/>
      <c r="EU22" s="111"/>
      <c r="EV22" s="27"/>
      <c r="EW22" s="42">
        <f t="shared" si="21"/>
        <v>0</v>
      </c>
      <c r="EY22" s="7"/>
      <c r="EZ22" s="2"/>
      <c r="FA22" s="15"/>
      <c r="FB22" s="7"/>
      <c r="FC22" s="16"/>
      <c r="FD22" s="17">
        <f t="shared" si="241"/>
        <v>0</v>
      </c>
      <c r="FF22" s="111"/>
      <c r="FG22" s="938"/>
      <c r="FH22" s="41"/>
      <c r="FI22" s="50"/>
      <c r="FJ22" s="41"/>
      <c r="FK22" s="17">
        <f t="shared" si="231"/>
        <v>0</v>
      </c>
      <c r="FM22" s="7"/>
      <c r="FN22" s="34"/>
      <c r="FO22" s="15"/>
      <c r="FP22" s="65"/>
      <c r="FQ22" s="16"/>
      <c r="FR22" s="17">
        <f t="shared" si="24"/>
        <v>0</v>
      </c>
      <c r="FT22" s="111"/>
      <c r="FU22" s="34"/>
      <c r="FV22" s="23"/>
      <c r="FW22" s="50"/>
      <c r="FX22" s="27"/>
      <c r="FY22" s="42">
        <f t="shared" si="25"/>
        <v>0</v>
      </c>
      <c r="GA22" s="7"/>
      <c r="GB22" s="2"/>
      <c r="GC22" s="15"/>
      <c r="GD22" s="7"/>
      <c r="GE22" s="16"/>
      <c r="GF22" s="17">
        <f t="shared" si="26"/>
        <v>6306.7</v>
      </c>
      <c r="GH22" s="111"/>
      <c r="GI22" s="24"/>
      <c r="GJ22" s="23"/>
      <c r="GK22" s="111"/>
      <c r="GL22" s="27"/>
      <c r="GM22" s="42">
        <f t="shared" si="27"/>
        <v>10217.799999999999</v>
      </c>
      <c r="GO22" s="111"/>
      <c r="GP22" s="24"/>
      <c r="GQ22" s="23"/>
      <c r="GR22" s="111"/>
      <c r="GS22" s="27"/>
      <c r="GT22" s="42">
        <f t="shared" si="28"/>
        <v>0</v>
      </c>
      <c r="GV22" s="2"/>
      <c r="GW22" s="2"/>
      <c r="GX22" s="15"/>
      <c r="GY22" s="7"/>
      <c r="GZ22" s="16"/>
      <c r="HA22" s="17">
        <f t="shared" si="29"/>
        <v>0</v>
      </c>
      <c r="HC22" s="24"/>
      <c r="HD22" s="24"/>
      <c r="HE22" s="23"/>
      <c r="HF22" s="111"/>
      <c r="HG22" s="27"/>
      <c r="HH22" s="42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2543</v>
      </c>
      <c r="HX22" s="7"/>
      <c r="HY22" s="2"/>
      <c r="HZ22" s="15"/>
      <c r="IA22" s="7"/>
      <c r="IB22" s="16"/>
      <c r="IC22" s="17">
        <f t="shared" si="33"/>
        <v>7098.5</v>
      </c>
      <c r="IE22" s="7"/>
      <c r="IF22" s="2"/>
      <c r="IG22" s="15"/>
      <c r="IH22" s="7"/>
      <c r="II22" s="16"/>
      <c r="IJ22" s="17">
        <f t="shared" si="34"/>
        <v>1470</v>
      </c>
      <c r="IL22" s="2"/>
      <c r="IM22" s="2"/>
      <c r="IN22" s="15"/>
      <c r="IO22" s="7"/>
      <c r="IP22" s="16"/>
      <c r="IQ22" s="17">
        <f t="shared" si="35"/>
        <v>5020</v>
      </c>
      <c r="IS22" s="7"/>
      <c r="IT22" s="2"/>
      <c r="IU22" s="15"/>
      <c r="IV22" s="7"/>
      <c r="IW22" s="16"/>
      <c r="IX22" s="101">
        <f t="shared" si="36"/>
        <v>0</v>
      </c>
      <c r="IZ22" s="111"/>
      <c r="JA22" s="24"/>
      <c r="JB22" s="23"/>
      <c r="JC22" s="111"/>
      <c r="JD22" s="27"/>
      <c r="JE22" s="101">
        <f t="shared" si="37"/>
        <v>0</v>
      </c>
      <c r="JG22" s="111"/>
      <c r="JH22" s="24"/>
      <c r="JI22" s="23"/>
      <c r="JJ22" s="111"/>
      <c r="JK22" s="27"/>
      <c r="JL22" s="101">
        <f t="shared" si="38"/>
        <v>855.5</v>
      </c>
      <c r="JN22" s="111"/>
      <c r="JO22" s="63"/>
      <c r="JP22" s="23"/>
      <c r="JQ22" s="111"/>
      <c r="JR22" s="139"/>
      <c r="JS22" s="17">
        <f t="shared" si="39"/>
        <v>0</v>
      </c>
      <c r="JU22" s="111"/>
      <c r="JV22" s="110"/>
      <c r="JW22" s="23"/>
      <c r="JX22" s="49"/>
      <c r="JY22" s="139"/>
      <c r="JZ22" s="42">
        <f t="shared" si="40"/>
        <v>0</v>
      </c>
      <c r="KB22" s="111"/>
      <c r="KC22" s="110"/>
      <c r="KD22" s="23"/>
      <c r="KE22" s="111"/>
      <c r="KF22" s="139"/>
      <c r="KG22" s="17">
        <f t="shared" si="41"/>
        <v>0</v>
      </c>
      <c r="KI22" s="111"/>
      <c r="KJ22" s="110"/>
      <c r="KK22" s="23"/>
      <c r="KL22" s="567"/>
      <c r="KM22" s="139"/>
      <c r="KN22" s="42">
        <f t="shared" si="42"/>
        <v>0</v>
      </c>
      <c r="KP22" s="111"/>
      <c r="KQ22" s="110"/>
      <c r="KR22" s="23"/>
      <c r="KS22" s="111"/>
      <c r="KT22" s="139"/>
      <c r="KU22" s="42">
        <f t="shared" si="43"/>
        <v>4446</v>
      </c>
      <c r="KW22" s="111"/>
      <c r="KX22" s="110"/>
      <c r="KY22" s="23"/>
      <c r="KZ22" s="111"/>
      <c r="LA22" s="139"/>
      <c r="LB22" s="17">
        <f t="shared" si="44"/>
        <v>17093.599999999999</v>
      </c>
      <c r="LD22" s="111"/>
      <c r="LE22" s="110"/>
      <c r="LF22" s="23"/>
      <c r="LG22" s="111"/>
      <c r="LH22" s="139"/>
      <c r="LI22" s="17">
        <f t="shared" si="45"/>
        <v>383</v>
      </c>
      <c r="LK22" s="111"/>
      <c r="LL22" s="110"/>
      <c r="LM22" s="23"/>
      <c r="LN22" s="111"/>
      <c r="LO22" s="139"/>
      <c r="LP22" s="42">
        <f t="shared" si="46"/>
        <v>0</v>
      </c>
      <c r="LR22" s="111"/>
      <c r="LS22" s="110"/>
      <c r="LT22" s="23"/>
      <c r="LU22" s="111"/>
      <c r="LV22" s="139"/>
      <c r="LW22" s="42">
        <f t="shared" si="47"/>
        <v>0</v>
      </c>
      <c r="LY22" s="7"/>
      <c r="LZ22" s="114"/>
      <c r="MA22" s="15"/>
      <c r="MB22" s="7"/>
      <c r="MC22" s="16"/>
      <c r="MD22" s="17">
        <f t="shared" si="48"/>
        <v>0</v>
      </c>
      <c r="MF22" s="111"/>
      <c r="MG22" s="110"/>
      <c r="MH22" s="23"/>
      <c r="MI22" s="111"/>
      <c r="MJ22" s="27"/>
      <c r="MK22" s="42">
        <f t="shared" si="49"/>
        <v>0</v>
      </c>
      <c r="MM22" s="111"/>
      <c r="MN22" s="110"/>
      <c r="MO22" s="23"/>
      <c r="MP22" s="111"/>
      <c r="MQ22" s="27"/>
      <c r="MR22" s="42">
        <f t="shared" si="50"/>
        <v>0</v>
      </c>
      <c r="MT22" s="111"/>
      <c r="MU22" s="110"/>
      <c r="MV22" s="23"/>
      <c r="MW22" s="111"/>
      <c r="MX22" s="27"/>
      <c r="MY22" s="42">
        <f t="shared" si="51"/>
        <v>0</v>
      </c>
      <c r="NA22" s="7"/>
      <c r="NB22" s="114"/>
      <c r="NC22" s="15"/>
      <c r="ND22" s="7"/>
      <c r="NE22" s="16"/>
      <c r="NF22" s="17">
        <f t="shared" si="52"/>
        <v>0</v>
      </c>
      <c r="NH22" s="7"/>
      <c r="NI22" s="114"/>
      <c r="NJ22" s="15"/>
      <c r="NK22" s="7"/>
      <c r="NL22" s="16"/>
      <c r="NM22" s="17">
        <f t="shared" si="53"/>
        <v>0</v>
      </c>
      <c r="NO22" s="7"/>
      <c r="NP22" s="113"/>
      <c r="NQ22" s="15"/>
      <c r="NR22" s="7"/>
      <c r="NS22" s="16"/>
      <c r="NT22" s="17">
        <f t="shared" si="54"/>
        <v>11333.5</v>
      </c>
      <c r="NV22" s="307"/>
      <c r="NW22" s="24"/>
      <c r="NX22" s="23"/>
      <c r="NY22" s="111"/>
      <c r="NZ22" s="27"/>
      <c r="OA22" s="42">
        <f t="shared" si="55"/>
        <v>6364</v>
      </c>
      <c r="OC22" s="305"/>
      <c r="OD22" s="2"/>
      <c r="OE22" s="15"/>
      <c r="OF22" s="7"/>
      <c r="OG22" s="16"/>
      <c r="OH22" s="17">
        <f t="shared" si="56"/>
        <v>0</v>
      </c>
      <c r="OJ22" s="307"/>
      <c r="OK22" s="24"/>
      <c r="OL22" s="23"/>
      <c r="OM22" s="111"/>
      <c r="ON22" s="27"/>
      <c r="OO22" s="42">
        <f t="shared" si="57"/>
        <v>0</v>
      </c>
      <c r="OQ22" s="481"/>
      <c r="OR22" s="2"/>
      <c r="OS22" s="15"/>
      <c r="OT22" s="7"/>
      <c r="OU22" s="16"/>
      <c r="OV22" s="17">
        <f t="shared" si="233"/>
        <v>22352.5</v>
      </c>
      <c r="OX22" s="7"/>
      <c r="OY22" s="2"/>
      <c r="OZ22" s="15"/>
      <c r="PA22" s="31"/>
      <c r="PB22" s="16"/>
      <c r="PC22" s="42">
        <f t="shared" si="59"/>
        <v>0</v>
      </c>
      <c r="PE22" s="7"/>
      <c r="PF22" s="2"/>
      <c r="PG22" s="15"/>
      <c r="PH22" s="31"/>
      <c r="PI22" s="16"/>
      <c r="PJ22" s="42">
        <f t="shared" si="60"/>
        <v>0</v>
      </c>
      <c r="PL22" s="7"/>
      <c r="PM22" s="2"/>
      <c r="PN22" s="15"/>
      <c r="PO22" s="31"/>
      <c r="PP22" s="16"/>
      <c r="PQ22" s="42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4"/>
      <c r="QO22" s="24"/>
      <c r="QP22" s="23"/>
      <c r="QQ22" s="111"/>
      <c r="QR22" s="27"/>
      <c r="QS22" s="42">
        <f t="shared" si="65"/>
        <v>0</v>
      </c>
      <c r="QU22" s="427"/>
      <c r="QV22" s="2"/>
      <c r="QW22" s="15"/>
      <c r="QX22" s="507"/>
      <c r="QY22" s="16"/>
      <c r="QZ22" s="17">
        <f t="shared" si="66"/>
        <v>13520</v>
      </c>
      <c r="RB22" s="111"/>
      <c r="RC22" s="24"/>
      <c r="RD22" s="23"/>
      <c r="RE22" s="111"/>
      <c r="RF22" s="27"/>
      <c r="RG22" s="42">
        <f t="shared" si="67"/>
        <v>0</v>
      </c>
      <c r="RI22" s="111"/>
      <c r="RJ22" s="24"/>
      <c r="RK22" s="23"/>
      <c r="RL22" s="111"/>
      <c r="RM22" s="27"/>
      <c r="RN22" s="42">
        <f t="shared" si="68"/>
        <v>0</v>
      </c>
      <c r="RP22" s="111"/>
      <c r="RQ22" s="24"/>
      <c r="RR22" s="23"/>
      <c r="RS22" s="111"/>
      <c r="RT22" s="27"/>
      <c r="RU22" s="42">
        <f t="shared" si="69"/>
        <v>0</v>
      </c>
      <c r="RW22" s="7"/>
      <c r="RX22" s="2"/>
      <c r="RY22" s="15"/>
      <c r="RZ22" s="7"/>
      <c r="SA22" s="16"/>
      <c r="SB22" s="17">
        <f t="shared" si="70"/>
        <v>1433.5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"/>
      <c r="SM22" s="15"/>
      <c r="SN22" s="7"/>
      <c r="SO22" s="16"/>
      <c r="SP22" s="17">
        <f t="shared" si="72"/>
        <v>0</v>
      </c>
      <c r="SR22" s="111"/>
      <c r="SS22" s="24"/>
      <c r="ST22" s="23"/>
      <c r="SU22" s="111"/>
      <c r="SV22" s="27"/>
      <c r="SW22" s="42">
        <f t="shared" si="73"/>
        <v>0</v>
      </c>
      <c r="SY22" s="427"/>
      <c r="SZ22" s="114"/>
      <c r="TA22" s="15"/>
      <c r="TB22" s="7"/>
      <c r="TC22" s="16"/>
      <c r="TD22" s="17">
        <f t="shared" si="74"/>
        <v>10277</v>
      </c>
      <c r="TF22" s="2"/>
      <c r="TG22" s="2"/>
      <c r="TH22" s="15"/>
      <c r="TI22" s="7"/>
      <c r="TJ22" s="16"/>
      <c r="TK22" s="17">
        <f t="shared" si="75"/>
        <v>0</v>
      </c>
      <c r="TM22" s="2"/>
      <c r="TN22" s="2"/>
      <c r="TO22" s="22"/>
      <c r="TP22" s="7"/>
      <c r="TQ22" s="16"/>
      <c r="TR22" s="17">
        <f t="shared" si="76"/>
        <v>0</v>
      </c>
      <c r="TT22" s="2"/>
      <c r="TU22" s="113"/>
      <c r="TV22" s="22"/>
      <c r="TW22" s="7"/>
      <c r="TX22" s="16"/>
      <c r="TY22" s="17">
        <f t="shared" si="77"/>
        <v>1124.5</v>
      </c>
      <c r="UA22" s="2"/>
      <c r="UB22" s="113"/>
      <c r="UC22" s="22"/>
      <c r="UD22" s="7"/>
      <c r="UE22" s="16"/>
      <c r="UF22" s="17">
        <f t="shared" si="78"/>
        <v>0</v>
      </c>
      <c r="UH22" s="307"/>
      <c r="UI22" s="110"/>
      <c r="UJ22" s="104"/>
      <c r="UK22" s="111"/>
      <c r="UL22" s="27"/>
      <c r="UM22" s="42">
        <f t="shared" si="79"/>
        <v>4075.5</v>
      </c>
      <c r="UO22" s="2"/>
      <c r="UP22" s="2"/>
      <c r="UQ22" s="15"/>
      <c r="UR22" s="7"/>
      <c r="US22" s="16"/>
      <c r="UT22" s="17">
        <f t="shared" si="80"/>
        <v>200</v>
      </c>
      <c r="UV22" s="2"/>
      <c r="UW22" s="2"/>
      <c r="UX22" s="15"/>
      <c r="UY22" s="7"/>
      <c r="UZ22" s="16"/>
      <c r="VA22" s="17">
        <f t="shared" si="81"/>
        <v>1278</v>
      </c>
      <c r="VC22" s="24"/>
      <c r="VD22" s="24"/>
      <c r="VE22" s="23"/>
      <c r="VF22" s="111"/>
      <c r="VG22" s="27"/>
      <c r="VH22" s="42">
        <f t="shared" si="82"/>
        <v>0</v>
      </c>
      <c r="VJ22" s="24"/>
      <c r="VK22" s="2"/>
      <c r="VL22" s="15"/>
      <c r="VM22" s="7"/>
      <c r="VN22" s="16"/>
      <c r="VO22" s="17">
        <f t="shared" si="83"/>
        <v>0</v>
      </c>
      <c r="VQ22" s="24"/>
      <c r="VR22" s="24"/>
      <c r="VS22" s="23"/>
      <c r="VT22" s="111"/>
      <c r="VU22" s="27"/>
      <c r="VV22" s="42">
        <f t="shared" si="84"/>
        <v>0</v>
      </c>
      <c r="VX22" s="2"/>
      <c r="VY22" s="2"/>
      <c r="VZ22" s="15"/>
      <c r="WA22" s="7"/>
      <c r="WB22" s="16"/>
      <c r="WC22" s="17">
        <f t="shared" si="85"/>
        <v>0</v>
      </c>
      <c r="WE22" s="305"/>
      <c r="WF22" s="2"/>
      <c r="WG22" s="15"/>
      <c r="WH22" s="305"/>
      <c r="WI22" s="16"/>
      <c r="WJ22" s="17">
        <f t="shared" si="86"/>
        <v>112.5</v>
      </c>
      <c r="WL22" s="307"/>
      <c r="WM22" s="24"/>
      <c r="WN22" s="23"/>
      <c r="WO22" s="307"/>
      <c r="WP22" s="27"/>
      <c r="WQ22" s="42">
        <f t="shared" si="87"/>
        <v>7657</v>
      </c>
      <c r="WS22" s="307"/>
      <c r="WT22" s="24"/>
      <c r="WU22" s="23"/>
      <c r="WV22" s="307"/>
      <c r="WW22" s="27"/>
      <c r="WX22" s="42">
        <f t="shared" si="88"/>
        <v>0</v>
      </c>
      <c r="WZ22" s="307"/>
      <c r="XA22" s="24"/>
      <c r="XB22" s="23"/>
      <c r="XC22" s="307"/>
      <c r="XD22" s="27"/>
      <c r="XE22" s="42">
        <f t="shared" si="89"/>
        <v>0</v>
      </c>
      <c r="XG22" s="307"/>
      <c r="XH22" s="24"/>
      <c r="XI22" s="23"/>
      <c r="XJ22" s="307"/>
      <c r="XK22" s="27"/>
      <c r="XL22" s="42">
        <f t="shared" si="90"/>
        <v>0</v>
      </c>
      <c r="XN22" s="425"/>
      <c r="XO22" s="69"/>
      <c r="XP22" s="27"/>
      <c r="XQ22" s="111"/>
      <c r="XR22" s="16"/>
      <c r="XS22" s="17">
        <f t="shared" si="91"/>
        <v>0</v>
      </c>
      <c r="XU22" s="111"/>
      <c r="XV22" s="69"/>
      <c r="XW22" s="27"/>
      <c r="XX22" s="111"/>
      <c r="XY22" s="27"/>
      <c r="XZ22" s="42">
        <f t="shared" si="92"/>
        <v>0</v>
      </c>
      <c r="YB22" s="7"/>
      <c r="YC22" s="69"/>
      <c r="YD22" s="27"/>
      <c r="YE22" s="111"/>
      <c r="YF22" s="16"/>
      <c r="YG22" s="17">
        <f t="shared" si="93"/>
        <v>21712</v>
      </c>
      <c r="YI22" s="7"/>
      <c r="YJ22" s="2"/>
      <c r="YK22" s="15"/>
      <c r="YL22" s="7"/>
      <c r="YM22" s="16"/>
      <c r="YN22" s="17">
        <f t="shared" si="94"/>
        <v>0</v>
      </c>
      <c r="YP22" s="7"/>
      <c r="YQ22" s="2"/>
      <c r="YR22" s="15"/>
      <c r="YS22" s="7"/>
      <c r="YT22" s="16"/>
      <c r="YU22" s="17">
        <f t="shared" si="95"/>
        <v>0</v>
      </c>
      <c r="YW22" s="111"/>
      <c r="YX22" s="24"/>
      <c r="YY22" s="23"/>
      <c r="YZ22" s="111"/>
      <c r="ZA22" s="27"/>
      <c r="ZB22" s="42">
        <f t="shared" si="96"/>
        <v>0</v>
      </c>
      <c r="ZD22" s="420"/>
      <c r="ZE22" s="24"/>
      <c r="ZF22" s="23"/>
      <c r="ZG22" s="111"/>
      <c r="ZH22" s="27"/>
      <c r="ZI22" s="42">
        <f t="shared" si="97"/>
        <v>0</v>
      </c>
      <c r="ZK22" s="111"/>
      <c r="ZL22" s="69"/>
      <c r="ZM22" s="27"/>
      <c r="ZN22" s="111"/>
      <c r="ZO22" s="27"/>
      <c r="ZP22" s="17">
        <f t="shared" si="98"/>
        <v>0</v>
      </c>
      <c r="ZR22" s="111"/>
      <c r="ZS22" s="69"/>
      <c r="ZT22" s="27"/>
      <c r="ZU22" s="111"/>
      <c r="ZV22" s="27"/>
      <c r="ZW22" s="42">
        <f t="shared" si="99"/>
        <v>3633</v>
      </c>
      <c r="ZY22" s="111"/>
      <c r="ZZ22" s="69"/>
      <c r="AAA22" s="27"/>
      <c r="AAB22" s="111"/>
      <c r="AAC22" s="27"/>
      <c r="AAD22" s="17">
        <f t="shared" si="100"/>
        <v>0</v>
      </c>
      <c r="AAF22" s="111"/>
      <c r="AAG22" s="69"/>
      <c r="AAH22" s="27"/>
      <c r="AAI22" s="111"/>
      <c r="AAJ22" s="27"/>
      <c r="AAK22" s="42">
        <f t="shared" si="101"/>
        <v>0</v>
      </c>
      <c r="AAM22" s="111"/>
      <c r="AAN22" s="69"/>
      <c r="AAO22" s="27"/>
      <c r="AAP22" s="111"/>
      <c r="AAQ22" s="27"/>
      <c r="AAR22" s="42">
        <f t="shared" si="102"/>
        <v>15899</v>
      </c>
      <c r="AAT22" s="111"/>
      <c r="AAU22" s="69"/>
      <c r="AAV22" s="27"/>
      <c r="AAW22" s="111"/>
      <c r="AAX22" s="27"/>
      <c r="AAY22" s="42">
        <f t="shared" si="103"/>
        <v>0</v>
      </c>
      <c r="ABA22" s="7"/>
      <c r="ABB22" s="113"/>
      <c r="ABC22" s="15"/>
      <c r="ABD22" s="7"/>
      <c r="ABE22" s="16"/>
      <c r="ABF22" s="17">
        <f t="shared" si="104"/>
        <v>0</v>
      </c>
      <c r="ABH22" s="111"/>
      <c r="ABI22" s="220"/>
      <c r="ABJ22" s="23"/>
      <c r="ABK22" s="111"/>
      <c r="ABL22" s="27"/>
      <c r="ABM22" s="42">
        <f t="shared" si="105"/>
        <v>0</v>
      </c>
      <c r="ABQ22" s="661"/>
      <c r="ABR22" s="673"/>
      <c r="ABS22" s="661"/>
      <c r="ABT22" s="42">
        <f t="shared" si="106"/>
        <v>22956.84</v>
      </c>
      <c r="ABV22" s="2"/>
      <c r="ABW22" s="2"/>
      <c r="ABX22" s="15"/>
      <c r="ABY22" s="7"/>
      <c r="ABZ22" s="16"/>
      <c r="ACA22" s="17">
        <f t="shared" si="107"/>
        <v>3092.5</v>
      </c>
      <c r="ACC22" s="427"/>
      <c r="ACD22" s="113"/>
      <c r="ACE22" s="15"/>
      <c r="ACF22" s="111"/>
      <c r="ACG22" s="16"/>
      <c r="ACH22" s="17">
        <f t="shared" si="108"/>
        <v>0</v>
      </c>
      <c r="ACJ22" s="425"/>
      <c r="ACK22" s="220"/>
      <c r="ACL22" s="23"/>
      <c r="ACM22" s="111"/>
      <c r="ACN22" s="27"/>
      <c r="ACO22" s="42">
        <f t="shared" si="109"/>
        <v>0</v>
      </c>
      <c r="ACQ22" s="425"/>
      <c r="ACR22" s="220"/>
      <c r="ACS22" s="23"/>
      <c r="ACT22" s="111"/>
      <c r="ACU22" s="27"/>
      <c r="ACV22" s="42">
        <f t="shared" si="110"/>
        <v>0</v>
      </c>
      <c r="ACX22" s="305"/>
      <c r="ACY22" s="114"/>
      <c r="ACZ22" s="15"/>
      <c r="ADA22" s="7"/>
      <c r="ADB22" s="16"/>
      <c r="ADC22" s="17">
        <f t="shared" si="111"/>
        <v>0</v>
      </c>
      <c r="ADE22" s="307"/>
      <c r="ADF22" s="110"/>
      <c r="ADG22" s="23"/>
      <c r="ADH22" s="111"/>
      <c r="ADI22" s="27"/>
      <c r="ADJ22" s="42">
        <f t="shared" si="234"/>
        <v>1928</v>
      </c>
      <c r="ADL22" s="2"/>
      <c r="ADM22" s="2"/>
      <c r="ADN22" s="15"/>
      <c r="ADO22" s="7"/>
      <c r="ADP22" s="16"/>
      <c r="ADQ22" s="17">
        <f t="shared" si="113"/>
        <v>0</v>
      </c>
      <c r="ADS22" s="24"/>
      <c r="ADT22" s="24"/>
      <c r="ADU22" s="23"/>
      <c r="ADV22" s="111"/>
      <c r="ADW22" s="27"/>
      <c r="ADX22" s="42">
        <f t="shared" si="114"/>
        <v>0</v>
      </c>
      <c r="ADZ22" s="2"/>
      <c r="AEA22" s="2"/>
      <c r="AEB22" s="15"/>
      <c r="AEC22" s="7"/>
      <c r="AED22" s="16"/>
      <c r="AEE22" s="17">
        <f t="shared" si="115"/>
        <v>0</v>
      </c>
      <c r="AEG22" s="24"/>
      <c r="AEH22" s="24"/>
      <c r="AEI22" s="23"/>
      <c r="AEJ22" s="111"/>
      <c r="AEK22" s="27"/>
      <c r="AEL22" s="42">
        <f t="shared" si="116"/>
        <v>0</v>
      </c>
      <c r="AEN22" s="2"/>
      <c r="AEO22" s="2"/>
      <c r="AEP22" s="15"/>
      <c r="AEQ22" s="7"/>
      <c r="AER22" s="16"/>
      <c r="AES22" s="17">
        <f t="shared" si="117"/>
        <v>0</v>
      </c>
      <c r="AEU22" s="2"/>
      <c r="AEV22" s="2"/>
      <c r="AEW22" s="15"/>
      <c r="AEX22" s="7"/>
      <c r="AEY22" s="16"/>
      <c r="AEZ22" s="17">
        <f t="shared" si="118"/>
        <v>0</v>
      </c>
      <c r="AFB22" s="24"/>
      <c r="AFC22" s="24"/>
      <c r="AFD22" s="23"/>
      <c r="AFE22" s="111"/>
      <c r="AFF22" s="27"/>
      <c r="AFG22" s="42">
        <f t="shared" si="119"/>
        <v>0</v>
      </c>
      <c r="AFI22" s="24"/>
      <c r="AFJ22" s="24"/>
      <c r="AFK22" s="23"/>
      <c r="AFL22" s="111"/>
      <c r="AFM22" s="27"/>
      <c r="AFN22" s="42">
        <f t="shared" si="120"/>
        <v>0</v>
      </c>
      <c r="AFP22" s="24"/>
      <c r="AFQ22" s="24"/>
      <c r="AFR22" s="23"/>
      <c r="AFS22" s="111"/>
      <c r="AFT22" s="27"/>
      <c r="AFU22" s="42">
        <f t="shared" si="121"/>
        <v>0</v>
      </c>
      <c r="AFW22" s="2"/>
      <c r="AFX22" s="2"/>
      <c r="AFY22" s="15"/>
      <c r="AFZ22" s="7"/>
      <c r="AGA22" s="16"/>
      <c r="AGB22" s="17">
        <f t="shared" si="122"/>
        <v>0</v>
      </c>
      <c r="AGD22" s="7"/>
      <c r="AGE22" s="2"/>
      <c r="AGF22" s="15"/>
      <c r="AGG22" s="7"/>
      <c r="AGH22" s="16"/>
      <c r="AGI22" s="17">
        <f t="shared" si="123"/>
        <v>2252</v>
      </c>
      <c r="AGK22" s="305"/>
      <c r="AGL22" s="260"/>
      <c r="AGO22" s="3"/>
      <c r="AGP22" s="42">
        <f t="shared" si="124"/>
        <v>0</v>
      </c>
      <c r="AGR22" s="307"/>
      <c r="AGS22" s="1711"/>
      <c r="AGV22" s="41"/>
      <c r="AGW22" s="42">
        <f t="shared" si="125"/>
        <v>0</v>
      </c>
      <c r="AGY22" s="307"/>
      <c r="AGZ22" s="1711"/>
      <c r="AHC22" s="41"/>
      <c r="AHD22" s="42">
        <f t="shared" si="126"/>
        <v>0</v>
      </c>
      <c r="AHF22" s="31"/>
      <c r="AHG22" s="36"/>
      <c r="AHH22" s="16"/>
      <c r="AHI22" s="7"/>
      <c r="AHJ22" s="16"/>
      <c r="AHK22" s="17">
        <f t="shared" si="127"/>
        <v>960</v>
      </c>
      <c r="AHM22" s="31"/>
      <c r="AHN22" s="36"/>
      <c r="AHO22" s="16"/>
      <c r="AHP22" s="7"/>
      <c r="AHQ22" s="16"/>
      <c r="AHR22" s="17">
        <f t="shared" si="128"/>
        <v>0</v>
      </c>
      <c r="AHT22" s="427"/>
      <c r="AHU22" s="2"/>
      <c r="AHV22" s="15"/>
      <c r="AHW22" s="305"/>
      <c r="AHX22" s="16"/>
      <c r="AHY22" s="17">
        <f t="shared" si="129"/>
        <v>96358.5</v>
      </c>
      <c r="AIA22" s="2"/>
      <c r="AIB22" s="2"/>
      <c r="AIC22" s="15"/>
      <c r="AID22" s="7"/>
      <c r="AIE22" s="16"/>
      <c r="AIF22" s="17">
        <f t="shared" si="130"/>
        <v>0</v>
      </c>
      <c r="AIH22" s="111"/>
      <c r="AII22" s="69"/>
      <c r="AIJ22" s="27"/>
      <c r="AIK22" s="111"/>
      <c r="AIL22" s="27"/>
      <c r="AIM22" s="17">
        <f t="shared" si="131"/>
        <v>892.5</v>
      </c>
      <c r="AIO22" s="111"/>
      <c r="AIP22" s="69"/>
      <c r="AIQ22" s="27"/>
      <c r="AIR22" s="111"/>
      <c r="AIS22" s="27"/>
      <c r="AIT22" s="17">
        <f t="shared" si="132"/>
        <v>0</v>
      </c>
      <c r="AIV22" s="111"/>
      <c r="AIW22" s="69"/>
      <c r="AIX22" s="27"/>
      <c r="AIY22" s="111"/>
      <c r="AIZ22" s="27"/>
      <c r="AJA22" s="42">
        <f t="shared" si="133"/>
        <v>0</v>
      </c>
      <c r="AJC22" s="111"/>
      <c r="AJD22" s="24"/>
      <c r="AJE22" s="23"/>
      <c r="AJF22" s="258"/>
      <c r="AJG22" s="66"/>
      <c r="AJH22" s="17">
        <f t="shared" si="134"/>
        <v>0</v>
      </c>
      <c r="AJJ22" s="111"/>
      <c r="AJK22" s="24"/>
      <c r="AJL22" s="23"/>
      <c r="AJM22" s="258"/>
      <c r="AJN22" s="66"/>
      <c r="AJO22" s="17">
        <f t="shared" si="135"/>
        <v>0</v>
      </c>
      <c r="AJQ22" s="426"/>
      <c r="AJR22" s="24"/>
      <c r="AJS22" s="23"/>
      <c r="AJT22" s="258"/>
      <c r="AJU22" s="66"/>
      <c r="AJV22" s="17">
        <f t="shared" si="136"/>
        <v>7013</v>
      </c>
      <c r="AJX22" s="111"/>
      <c r="AJY22" s="69"/>
      <c r="AJZ22" s="27"/>
      <c r="AKA22" s="111"/>
      <c r="AKB22" s="27"/>
      <c r="AKC22" s="17">
        <f t="shared" si="137"/>
        <v>0</v>
      </c>
      <c r="AKE22" s="111"/>
      <c r="AKF22" s="69"/>
      <c r="AKG22" s="27"/>
      <c r="AKH22" s="111"/>
      <c r="AKI22" s="27"/>
      <c r="AKJ22" s="17">
        <f t="shared" si="138"/>
        <v>0</v>
      </c>
      <c r="AKL22" s="307"/>
      <c r="AKM22" s="69"/>
      <c r="AKN22" s="27"/>
      <c r="AKO22" s="307"/>
      <c r="AKP22" s="27"/>
      <c r="AKQ22" s="17">
        <f t="shared" si="139"/>
        <v>17381</v>
      </c>
      <c r="AKS22" s="307"/>
      <c r="AKT22" s="69"/>
      <c r="AKU22" s="27"/>
      <c r="AKV22" s="307"/>
      <c r="AKW22" s="27"/>
      <c r="AKX22" s="42">
        <f t="shared" si="140"/>
        <v>0</v>
      </c>
      <c r="AKZ22" s="111"/>
      <c r="ALA22" s="69"/>
      <c r="ALB22" s="27"/>
      <c r="ALC22" s="111"/>
      <c r="ALD22" s="27"/>
      <c r="ALE22" s="17">
        <f t="shared" si="141"/>
        <v>0</v>
      </c>
      <c r="ALG22" s="111"/>
      <c r="ALH22" s="24"/>
      <c r="ALI22" s="23"/>
      <c r="ALJ22" s="50"/>
      <c r="ALK22" s="52"/>
      <c r="ALL22" s="42">
        <f t="shared" si="142"/>
        <v>0</v>
      </c>
      <c r="ALN22" s="111"/>
      <c r="ALP22" s="23"/>
      <c r="ALQ22" s="50"/>
      <c r="ALR22" s="52"/>
      <c r="ALS22" s="42">
        <f t="shared" si="143"/>
        <v>2166.5</v>
      </c>
      <c r="ALU22" s="2"/>
      <c r="ALV22" s="2"/>
      <c r="ALW22" s="15"/>
      <c r="ALX22" s="7"/>
      <c r="ALY22" s="16"/>
      <c r="ALZ22" s="17">
        <f t="shared" si="144"/>
        <v>0</v>
      </c>
      <c r="AMB22" s="2"/>
      <c r="AMC22" s="2"/>
      <c r="AMD22" s="15"/>
      <c r="AME22" s="7"/>
      <c r="AMF22" s="16"/>
      <c r="AMG22" s="17">
        <f t="shared" si="145"/>
        <v>0</v>
      </c>
      <c r="AMI22" s="2"/>
      <c r="AMJ22" s="2"/>
      <c r="AMK22" s="15"/>
      <c r="AML22" s="7"/>
      <c r="AMM22" s="16"/>
      <c r="AMN22" s="17">
        <f t="shared" si="146"/>
        <v>0</v>
      </c>
      <c r="AMP22" s="24"/>
      <c r="AMQ22" s="24"/>
      <c r="AMR22" s="23"/>
      <c r="AMS22" s="111"/>
      <c r="AMT22" s="27"/>
      <c r="AMU22" s="42">
        <f t="shared" si="147"/>
        <v>0</v>
      </c>
      <c r="AMW22" s="24"/>
      <c r="AMX22" s="24"/>
      <c r="AMY22" s="23"/>
      <c r="AMZ22" s="111"/>
      <c r="ANA22" s="27"/>
      <c r="ANB22" s="42">
        <f t="shared" si="148"/>
        <v>596</v>
      </c>
      <c r="AND22" s="7"/>
      <c r="ANE22" s="2"/>
      <c r="ANF22" s="15"/>
      <c r="ANG22" s="7"/>
      <c r="ANH22" s="16"/>
      <c r="ANI22" s="17">
        <f t="shared" si="242"/>
        <v>0</v>
      </c>
      <c r="ANK22" s="7"/>
      <c r="ANL22" s="114"/>
      <c r="ANM22" s="15"/>
      <c r="ANN22" s="7"/>
      <c r="ANO22" s="16"/>
      <c r="ANP22" s="17">
        <f t="shared" si="150"/>
        <v>0</v>
      </c>
      <c r="ANR22" s="2"/>
      <c r="ANS22" s="2"/>
      <c r="ANT22" s="15"/>
      <c r="ANU22" s="7"/>
      <c r="ANV22" s="16"/>
      <c r="ANW22" s="17">
        <f t="shared" si="235"/>
        <v>0</v>
      </c>
      <c r="ANY22" s="24"/>
      <c r="ANZ22" s="24"/>
      <c r="AOA22" s="23"/>
      <c r="AOB22" s="111"/>
      <c r="AOC22" s="27"/>
      <c r="AOD22" s="42">
        <f t="shared" si="236"/>
        <v>0</v>
      </c>
      <c r="AOF22" s="7"/>
      <c r="AOG22" s="113"/>
      <c r="AOH22" s="15"/>
      <c r="AOI22" s="7"/>
      <c r="AOJ22" s="16"/>
      <c r="AOK22" s="17">
        <f t="shared" si="153"/>
        <v>4537.5</v>
      </c>
      <c r="AOM22" s="7"/>
      <c r="AON22" s="113"/>
      <c r="AOO22" s="15"/>
      <c r="AOP22" s="7"/>
      <c r="AOQ22" s="16"/>
      <c r="AOR22" s="17">
        <f t="shared" si="154"/>
        <v>4537.5</v>
      </c>
      <c r="AOT22" s="111"/>
      <c r="AOU22" s="110"/>
      <c r="AOV22" s="23"/>
      <c r="AOW22" s="111"/>
      <c r="AOX22" s="27"/>
      <c r="AOY22" s="42">
        <f t="shared" si="155"/>
        <v>0</v>
      </c>
      <c r="APA22" s="24"/>
      <c r="APB22" s="220"/>
      <c r="APC22" s="23"/>
      <c r="APD22" s="111"/>
      <c r="APE22" s="27"/>
      <c r="APF22" s="42">
        <f t="shared" si="156"/>
        <v>0</v>
      </c>
      <c r="APH22" s="24"/>
      <c r="API22" s="220"/>
      <c r="APJ22" s="23"/>
      <c r="APK22" s="111"/>
      <c r="APL22" s="27"/>
      <c r="APM22" s="42">
        <f t="shared" si="157"/>
        <v>0</v>
      </c>
      <c r="APO22" s="7"/>
      <c r="APP22" s="2"/>
      <c r="APQ22" s="15"/>
      <c r="APR22" s="7"/>
      <c r="APS22" s="16"/>
      <c r="APT22" s="17">
        <f t="shared" si="158"/>
        <v>0</v>
      </c>
      <c r="APV22" s="427"/>
      <c r="APW22" s="2"/>
      <c r="APX22" s="15"/>
      <c r="APY22" s="427"/>
      <c r="APZ22" s="16"/>
      <c r="AQA22" s="17">
        <f t="shared" si="159"/>
        <v>5325.5</v>
      </c>
      <c r="AQC22" s="427"/>
      <c r="AQE22" s="15"/>
      <c r="AQF22" s="305"/>
      <c r="AQG22" s="16"/>
      <c r="AQH22" s="17">
        <f t="shared" si="160"/>
        <v>0</v>
      </c>
      <c r="AQJ22" s="305"/>
      <c r="AQK22" s="2"/>
      <c r="AQL22" s="15"/>
      <c r="AQM22" s="427"/>
      <c r="AQN22" s="16"/>
      <c r="AQO22" s="17">
        <f t="shared" si="161"/>
        <v>2982</v>
      </c>
      <c r="AQQ22" s="2"/>
      <c r="AQR22" s="2"/>
      <c r="AQS22" s="15"/>
      <c r="AQT22" s="7"/>
      <c r="AQU22" s="16"/>
      <c r="AQV22" s="17">
        <f t="shared" si="162"/>
        <v>0</v>
      </c>
      <c r="AQX22" s="111"/>
      <c r="AQY22" s="24"/>
      <c r="AQZ22" s="23"/>
      <c r="ARA22" s="111"/>
      <c r="ARB22" s="27"/>
      <c r="ARC22" s="42">
        <f t="shared" si="163"/>
        <v>-4260</v>
      </c>
      <c r="ARE22" s="7">
        <v>41608</v>
      </c>
      <c r="ARF22" s="2" t="s">
        <v>2116</v>
      </c>
      <c r="ARG22" s="15">
        <v>494</v>
      </c>
      <c r="ARH22" s="7"/>
      <c r="ARI22" s="16"/>
      <c r="ARJ22" s="17">
        <f t="shared" si="164"/>
        <v>12161.28</v>
      </c>
      <c r="ARL22" s="24"/>
      <c r="ARM22" s="24"/>
      <c r="ARN22" s="23"/>
      <c r="ARO22" s="111"/>
      <c r="ARP22" s="27"/>
      <c r="ARQ22" s="42">
        <f t="shared" si="165"/>
        <v>0</v>
      </c>
      <c r="ARS22" s="2"/>
      <c r="ART22" s="2"/>
      <c r="ARU22" s="15"/>
      <c r="ARV22" s="7"/>
      <c r="ARW22" s="16"/>
      <c r="ARX22" s="17">
        <f t="shared" si="166"/>
        <v>0</v>
      </c>
      <c r="ARZ22" s="24"/>
      <c r="ASA22" s="24"/>
      <c r="ASB22" s="23"/>
      <c r="ASC22" s="111"/>
      <c r="ASD22" s="27"/>
      <c r="ASE22" s="42">
        <f t="shared" si="167"/>
        <v>0</v>
      </c>
      <c r="ASG22" s="24"/>
      <c r="ASH22" s="24"/>
      <c r="ASI22" s="23"/>
      <c r="ASJ22" s="111"/>
      <c r="ASK22" s="27"/>
      <c r="ASL22" s="42">
        <f t="shared" si="168"/>
        <v>0</v>
      </c>
      <c r="ASN22" s="2"/>
      <c r="ASO22" s="2"/>
      <c r="ASP22" s="15"/>
      <c r="ASQ22" s="7"/>
      <c r="ASR22" s="16"/>
      <c r="ASS22" s="17">
        <f t="shared" si="169"/>
        <v>0</v>
      </c>
      <c r="ASU22" s="2"/>
      <c r="ASV22" s="2"/>
      <c r="ASW22" s="15"/>
      <c r="ASX22" s="7"/>
      <c r="ASY22" s="16"/>
      <c r="ASZ22" s="17">
        <f t="shared" si="170"/>
        <v>0</v>
      </c>
      <c r="ATB22" s="305"/>
      <c r="ATC22" s="34"/>
      <c r="ATD22" s="291"/>
      <c r="ATE22" s="321"/>
      <c r="ATF22" s="27"/>
      <c r="ATG22" s="17">
        <f t="shared" si="171"/>
        <v>0</v>
      </c>
      <c r="ATI22" s="111">
        <v>41690</v>
      </c>
      <c r="ATJ22" s="259" t="s">
        <v>2216</v>
      </c>
      <c r="ATK22" s="27">
        <v>1440</v>
      </c>
      <c r="ATL22" s="50">
        <v>41701</v>
      </c>
      <c r="ATM22" s="27">
        <v>1440</v>
      </c>
      <c r="ATN22" s="17">
        <f t="shared" si="172"/>
        <v>15810</v>
      </c>
      <c r="ATP22" s="50"/>
      <c r="ATQ22" s="24"/>
      <c r="ATR22" s="23"/>
      <c r="ATS22" s="111"/>
      <c r="ATT22" s="27"/>
      <c r="ATU22" s="17">
        <f t="shared" si="173"/>
        <v>35640</v>
      </c>
      <c r="ATW22" s="50"/>
      <c r="ATX22" s="24"/>
      <c r="ATY22" s="23"/>
      <c r="ATZ22" s="111"/>
      <c r="AUA22" s="27"/>
      <c r="AUB22" s="42">
        <f t="shared" si="174"/>
        <v>0</v>
      </c>
      <c r="AUD22" s="50"/>
      <c r="AUE22" s="24"/>
      <c r="AUF22" s="23"/>
      <c r="AUG22" s="111"/>
      <c r="AUH22" s="27"/>
      <c r="AUI22" s="42">
        <f t="shared" si="175"/>
        <v>0</v>
      </c>
      <c r="AUK22" s="305"/>
      <c r="AUL22" s="2"/>
      <c r="AUM22" s="15"/>
      <c r="AUN22" s="7"/>
      <c r="AUO22" s="16"/>
      <c r="AUP22" s="17">
        <f t="shared" si="176"/>
        <v>8898</v>
      </c>
      <c r="AUR22" s="2"/>
      <c r="AUS22" s="2"/>
      <c r="AUT22" s="15"/>
      <c r="AUU22" s="7"/>
      <c r="AUV22" s="16"/>
      <c r="AUW22" s="17">
        <f t="shared" si="177"/>
        <v>0</v>
      </c>
      <c r="AUY22" s="305"/>
      <c r="AUZ22" s="2"/>
      <c r="AVA22" s="15"/>
      <c r="AVB22" s="7"/>
      <c r="AVC22" s="16"/>
      <c r="AVD22" s="17">
        <f t="shared" si="178"/>
        <v>80.300000000000182</v>
      </c>
      <c r="AVF22" s="2"/>
      <c r="AVG22" s="2"/>
      <c r="AVH22" s="15"/>
      <c r="AVI22" s="7"/>
      <c r="AVJ22" s="16"/>
      <c r="AVK22" s="17">
        <f t="shared" si="179"/>
        <v>0</v>
      </c>
      <c r="AVM22" s="2"/>
      <c r="AVN22" s="2"/>
      <c r="AVO22" s="15"/>
      <c r="AVP22" s="7"/>
      <c r="AVQ22" s="16"/>
      <c r="AVR22" s="17">
        <f t="shared" si="180"/>
        <v>0</v>
      </c>
      <c r="AVT22" s="2"/>
      <c r="AVU22" s="2"/>
      <c r="AVV22" s="15"/>
      <c r="AVW22" s="7"/>
      <c r="AVX22" s="16"/>
      <c r="AVY22" s="17">
        <f t="shared" si="181"/>
        <v>0</v>
      </c>
      <c r="AWA22" s="24"/>
      <c r="AWB22" s="24"/>
      <c r="AWC22" s="23"/>
      <c r="AWD22" s="111"/>
      <c r="AWE22" s="27"/>
      <c r="AWF22" s="42">
        <f t="shared" si="182"/>
        <v>1970</v>
      </c>
      <c r="AWH22" s="24"/>
      <c r="AWI22" s="24"/>
      <c r="AWJ22" s="23"/>
      <c r="AWK22" s="111"/>
      <c r="AWL22" s="27"/>
      <c r="AWM22" s="42">
        <f t="shared" si="183"/>
        <v>0</v>
      </c>
      <c r="AWO22" s="24"/>
      <c r="AWP22" s="24"/>
      <c r="AWQ22" s="23"/>
      <c r="AWR22" s="111"/>
      <c r="AWS22" s="27"/>
      <c r="AWT22" s="42">
        <f t="shared" si="184"/>
        <v>0</v>
      </c>
      <c r="AWV22" s="2"/>
      <c r="AWW22" s="2"/>
      <c r="AWX22" s="15"/>
      <c r="AWY22" s="7"/>
      <c r="AWZ22" s="16"/>
      <c r="AXA22" s="17">
        <f t="shared" si="185"/>
        <v>0</v>
      </c>
      <c r="AXC22" s="24"/>
      <c r="AXD22" s="24"/>
      <c r="AXE22" s="23"/>
      <c r="AXF22" s="111"/>
      <c r="AXG22" s="27"/>
      <c r="AXH22" s="42">
        <f t="shared" si="186"/>
        <v>0</v>
      </c>
      <c r="AXJ22" s="24"/>
      <c r="AXK22" s="24"/>
      <c r="AXL22" s="23"/>
      <c r="AXM22" s="111"/>
      <c r="AXN22" s="27"/>
      <c r="AXO22" s="42">
        <f t="shared" si="187"/>
        <v>1556</v>
      </c>
      <c r="AXQ22" s="24"/>
      <c r="AXR22" s="24"/>
      <c r="AXS22" s="23"/>
      <c r="AXT22" s="111"/>
      <c r="AXU22" s="27"/>
      <c r="AXV22" s="42">
        <f t="shared" si="188"/>
        <v>0</v>
      </c>
      <c r="AXX22" s="2"/>
      <c r="AXY22" s="2"/>
      <c r="AXZ22" s="15"/>
      <c r="AYA22" s="7"/>
      <c r="AYB22" s="16"/>
      <c r="AYC22" s="17">
        <f t="shared" si="189"/>
        <v>10984.74</v>
      </c>
      <c r="AYE22" s="49"/>
      <c r="AYF22" s="229"/>
      <c r="AYG22" s="104"/>
      <c r="AYH22" s="563"/>
      <c r="AYI22" s="1438"/>
      <c r="AYJ22" s="78">
        <f t="shared" si="190"/>
        <v>1119</v>
      </c>
      <c r="AYL22" s="7"/>
      <c r="AYM22" s="2"/>
      <c r="AYN22" s="15"/>
      <c r="AYO22" s="33"/>
      <c r="AYP22" s="76"/>
      <c r="AYQ22" s="17">
        <f t="shared" si="191"/>
        <v>1119</v>
      </c>
      <c r="AYS22" s="425"/>
      <c r="AYT22" s="24"/>
      <c r="AYU22" s="27"/>
      <c r="AYV22" s="111"/>
      <c r="AYW22" s="27"/>
      <c r="AYX22" s="17">
        <f t="shared" si="192"/>
        <v>0</v>
      </c>
      <c r="AYZ22" s="425"/>
      <c r="AZA22" s="24"/>
      <c r="AZB22" s="27"/>
      <c r="AZC22" s="111"/>
      <c r="AZD22" s="27"/>
      <c r="AZE22" s="42">
        <f t="shared" si="193"/>
        <v>2249</v>
      </c>
      <c r="AZG22" s="358"/>
      <c r="AZH22" s="24"/>
      <c r="AZI22" s="27"/>
      <c r="AZJ22" s="111"/>
      <c r="AZK22" s="27"/>
      <c r="AZL22" s="42">
        <f t="shared" si="194"/>
        <v>0</v>
      </c>
      <c r="AZN22" s="425"/>
      <c r="AZO22" s="24"/>
      <c r="AZP22" s="27"/>
      <c r="AZQ22" s="111"/>
      <c r="AZR22" s="27"/>
      <c r="AZS22" s="42">
        <f t="shared" si="195"/>
        <v>0</v>
      </c>
      <c r="AZU22" s="7"/>
      <c r="AZV22" s="2"/>
      <c r="AZW22" s="81"/>
      <c r="AZX22" s="65"/>
      <c r="AZY22" s="77"/>
      <c r="AZZ22" s="17">
        <f t="shared" si="196"/>
        <v>12300.5</v>
      </c>
      <c r="BAB22" s="2"/>
      <c r="BAC22" s="2"/>
      <c r="BAD22" s="15"/>
      <c r="BAE22" s="7"/>
      <c r="BAF22" s="16"/>
      <c r="BAG22" s="17">
        <f t="shared" si="197"/>
        <v>108</v>
      </c>
      <c r="BAI22" s="7"/>
      <c r="BAJ22" s="114"/>
      <c r="BAK22" s="15"/>
      <c r="BAL22" s="7"/>
      <c r="BAM22" s="16"/>
      <c r="BAN22" s="17">
        <f t="shared" si="198"/>
        <v>0</v>
      </c>
      <c r="BAP22" s="111"/>
      <c r="BAQ22" s="110"/>
      <c r="BAR22" s="23"/>
      <c r="BAS22" s="111"/>
      <c r="BAT22" s="27"/>
      <c r="BAU22" s="42">
        <f t="shared" si="199"/>
        <v>0</v>
      </c>
      <c r="BAW22" s="111"/>
      <c r="BAX22" s="110"/>
      <c r="BAY22" s="23"/>
      <c r="BAZ22" s="111"/>
      <c r="BBA22" s="27"/>
      <c r="BBB22" s="42">
        <f t="shared" si="200"/>
        <v>0</v>
      </c>
      <c r="BBD22" s="111"/>
      <c r="BBE22" s="110"/>
      <c r="BBF22" s="23"/>
      <c r="BBG22" s="111"/>
      <c r="BBH22" s="27"/>
      <c r="BBI22" s="42">
        <f t="shared" si="201"/>
        <v>0</v>
      </c>
      <c r="BBK22" s="7"/>
      <c r="BBL22" s="2"/>
      <c r="BBM22" s="15"/>
      <c r="BBN22" s="7"/>
      <c r="BBO22" s="16"/>
      <c r="BBP22" s="17">
        <f t="shared" si="202"/>
        <v>16540.060000000001</v>
      </c>
      <c r="BBR22" s="2"/>
      <c r="BBS22" s="2"/>
      <c r="BBT22" s="15"/>
      <c r="BBU22" s="7"/>
      <c r="BBV22" s="16"/>
      <c r="BBW22" s="17">
        <f t="shared" si="203"/>
        <v>6938</v>
      </c>
      <c r="BBY22" s="24"/>
      <c r="BBZ22" s="24"/>
      <c r="BCA22" s="23"/>
      <c r="BCB22" s="111"/>
      <c r="BCC22" s="27"/>
      <c r="BCD22" s="42">
        <f t="shared" si="204"/>
        <v>0</v>
      </c>
      <c r="BCF22" s="24"/>
      <c r="BCG22" s="24"/>
      <c r="BCH22" s="23"/>
      <c r="BCI22" s="358"/>
      <c r="BCJ22" s="27"/>
      <c r="BCK22" s="42">
        <f t="shared" si="205"/>
        <v>0</v>
      </c>
      <c r="BCM22" s="307"/>
      <c r="BCN22" s="2"/>
      <c r="BCO22" s="15"/>
      <c r="BCP22" s="675"/>
      <c r="BCQ22" s="571"/>
      <c r="BCR22" s="17">
        <f t="shared" si="206"/>
        <v>0</v>
      </c>
      <c r="BCT22" s="420"/>
      <c r="BCU22" s="2"/>
      <c r="BCV22" s="15"/>
      <c r="BCW22" s="605"/>
      <c r="BCX22" s="67"/>
      <c r="BCY22" s="17">
        <f t="shared" si="207"/>
        <v>0</v>
      </c>
      <c r="BDA22" s="307"/>
      <c r="BDB22" s="2"/>
      <c r="BDC22" s="15"/>
      <c r="BDD22" s="605"/>
      <c r="BDE22" s="67"/>
      <c r="BDF22" s="17">
        <f t="shared" si="208"/>
        <v>0</v>
      </c>
      <c r="BDH22" s="307"/>
      <c r="BDI22" s="24"/>
      <c r="BDJ22" s="23"/>
      <c r="BDK22" s="342"/>
      <c r="BDL22" s="66"/>
      <c r="BDM22" s="42">
        <f t="shared" si="209"/>
        <v>0</v>
      </c>
      <c r="BDO22" s="307"/>
      <c r="BDP22" s="2"/>
      <c r="BDQ22" s="15"/>
      <c r="BDR22" s="675"/>
      <c r="BDS22" s="571"/>
      <c r="BDT22" s="17">
        <f t="shared" si="210"/>
        <v>0</v>
      </c>
      <c r="BDV22" s="307">
        <v>41694</v>
      </c>
      <c r="BDW22" s="2" t="s">
        <v>2215</v>
      </c>
      <c r="BDX22" s="15">
        <v>989</v>
      </c>
      <c r="BDY22" s="627">
        <v>41704</v>
      </c>
      <c r="BDZ22" s="572">
        <v>989</v>
      </c>
      <c r="BEA22" s="17">
        <f t="shared" si="211"/>
        <v>10100.5</v>
      </c>
      <c r="BEC22" s="307"/>
      <c r="BED22" s="2"/>
      <c r="BEE22" s="15"/>
      <c r="BEF22" s="605"/>
      <c r="BEG22" s="67"/>
      <c r="BEH22" s="17">
        <f t="shared" si="212"/>
        <v>0</v>
      </c>
      <c r="BEJ22" s="307"/>
      <c r="BEK22" s="24"/>
      <c r="BEL22" s="23"/>
      <c r="BEM22" s="342"/>
      <c r="BEN22" s="66"/>
      <c r="BEO22" s="42">
        <f t="shared" si="213"/>
        <v>0</v>
      </c>
      <c r="BEQ22" s="2"/>
      <c r="BER22" s="2"/>
      <c r="BES22" s="291"/>
      <c r="BET22" s="7"/>
      <c r="BEU22" s="16"/>
      <c r="BEV22" s="17">
        <f t="shared" si="214"/>
        <v>4501</v>
      </c>
      <c r="BEX22" s="7"/>
      <c r="BEY22" s="2"/>
      <c r="BEZ22" s="291"/>
      <c r="BFA22" s="7"/>
      <c r="BFB22" s="16"/>
      <c r="BFC22" s="17">
        <f t="shared" si="215"/>
        <v>1184.5</v>
      </c>
      <c r="BFE22" s="24"/>
      <c r="BFF22" s="24"/>
      <c r="BFG22" s="290"/>
      <c r="BFH22" s="111"/>
      <c r="BFI22" s="27"/>
      <c r="BFJ22" s="42">
        <f t="shared" si="216"/>
        <v>0</v>
      </c>
      <c r="BFL22" s="24"/>
      <c r="BFM22" s="2"/>
      <c r="BFN22" s="291"/>
      <c r="BFO22" s="7"/>
      <c r="BFP22" s="16"/>
      <c r="BFQ22" s="17">
        <f t="shared" si="217"/>
        <v>0</v>
      </c>
      <c r="BFS22" s="24"/>
      <c r="BFT22" s="24"/>
      <c r="BFU22" s="290"/>
      <c r="BFV22" s="111"/>
      <c r="BFW22" s="27"/>
      <c r="BFX22" s="42">
        <f t="shared" si="218"/>
        <v>3985.5</v>
      </c>
      <c r="BFZ22" s="2"/>
      <c r="BGA22" s="2"/>
      <c r="BGB22" s="291"/>
      <c r="BGC22" s="7"/>
      <c r="BGD22" s="16"/>
      <c r="BGE22" s="17">
        <f t="shared" si="219"/>
        <v>0</v>
      </c>
      <c r="BGG22" s="2"/>
      <c r="BGH22" s="2"/>
      <c r="BGI22" s="15"/>
      <c r="BGJ22" s="7"/>
      <c r="BGK22" s="16"/>
      <c r="BGL22" s="17">
        <f t="shared" si="220"/>
        <v>0</v>
      </c>
      <c r="BGN22" s="2"/>
      <c r="BGO22" s="2"/>
      <c r="BGP22" s="15"/>
      <c r="BGQ22" s="7"/>
      <c r="BGR22" s="16"/>
      <c r="BGS22" s="17">
        <f t="shared" si="221"/>
        <v>7051.5</v>
      </c>
      <c r="BGU22" s="24"/>
      <c r="BGV22" s="24"/>
      <c r="BGW22" s="290"/>
      <c r="BGX22" s="111"/>
      <c r="BGY22" s="27"/>
      <c r="BGZ22" s="42">
        <f t="shared" si="222"/>
        <v>0</v>
      </c>
      <c r="BHB22" s="2"/>
      <c r="BHC22" s="2"/>
      <c r="BHD22" s="291"/>
      <c r="BHE22" s="7"/>
      <c r="BHF22" s="16"/>
      <c r="BHG22" s="17">
        <f t="shared" si="223"/>
        <v>0</v>
      </c>
    </row>
    <row r="23" spans="1:1567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1"/>
      <c r="L23" s="27"/>
      <c r="M23" s="42">
        <f t="shared" si="1"/>
        <v>3530</v>
      </c>
      <c r="O23" s="24"/>
      <c r="P23" s="24"/>
      <c r="Q23" s="23"/>
      <c r="R23" s="111"/>
      <c r="S23" s="27"/>
      <c r="T23" s="42">
        <f t="shared" si="2"/>
        <v>0</v>
      </c>
      <c r="V23" s="24"/>
      <c r="W23" s="24"/>
      <c r="X23" s="23"/>
      <c r="Y23" s="111"/>
      <c r="Z23" s="27"/>
      <c r="AA23" s="42">
        <f t="shared" si="3"/>
        <v>0</v>
      </c>
      <c r="AC23" s="24"/>
      <c r="AD23" s="24"/>
      <c r="AE23" s="23"/>
      <c r="AF23" s="111"/>
      <c r="AG23" s="27"/>
      <c r="AH23" s="42">
        <f t="shared" si="4"/>
        <v>0</v>
      </c>
      <c r="AJ23" s="24"/>
      <c r="AK23" s="24"/>
      <c r="AL23" s="23"/>
      <c r="AM23" s="111"/>
      <c r="AN23" s="27"/>
      <c r="AO23" s="42">
        <f t="shared" si="5"/>
        <v>0</v>
      </c>
      <c r="AQ23" s="24"/>
      <c r="AR23" s="24"/>
      <c r="AS23" s="23"/>
      <c r="AT23" s="111"/>
      <c r="AU23" s="27"/>
      <c r="AV23" s="42">
        <f t="shared" si="6"/>
        <v>6543.5</v>
      </c>
      <c r="AY23" s="2"/>
      <c r="AZ23" s="15"/>
      <c r="BA23" s="7"/>
      <c r="BB23" s="16"/>
      <c r="BC23" s="17">
        <f t="shared" si="7"/>
        <v>376</v>
      </c>
      <c r="BE23" s="7"/>
      <c r="BF23" s="2"/>
      <c r="BG23" s="15"/>
      <c r="BH23" s="7"/>
      <c r="BI23" s="16"/>
      <c r="BJ23" s="17">
        <f t="shared" si="8"/>
        <v>1341.7</v>
      </c>
      <c r="BL23" s="7"/>
      <c r="BM23" s="2"/>
      <c r="BN23" s="15"/>
      <c r="BO23" s="7"/>
      <c r="BP23" s="16"/>
      <c r="BQ23" s="17">
        <f t="shared" si="9"/>
        <v>17344</v>
      </c>
      <c r="BS23" s="7"/>
      <c r="BT23" s="36"/>
      <c r="BU23" s="27"/>
      <c r="BV23" s="111"/>
      <c r="BW23" s="27"/>
      <c r="BX23" s="17">
        <f t="shared" si="10"/>
        <v>14526.099999999999</v>
      </c>
      <c r="BZ23" s="425"/>
      <c r="CA23" s="34"/>
      <c r="CB23" s="23"/>
      <c r="CC23" s="111"/>
      <c r="CD23" s="27"/>
      <c r="CE23" s="17">
        <f t="shared" si="11"/>
        <v>24058.04</v>
      </c>
      <c r="CG23" s="24"/>
      <c r="CH23" s="24"/>
      <c r="CI23" s="23"/>
      <c r="CJ23" s="111"/>
      <c r="CK23" s="27"/>
      <c r="CL23" s="17">
        <f t="shared" si="12"/>
        <v>0</v>
      </c>
      <c r="CN23" s="425"/>
      <c r="CO23" s="220"/>
      <c r="CP23" s="23"/>
      <c r="CQ23" s="111"/>
      <c r="CR23" s="27"/>
      <c r="CS23" s="17">
        <f t="shared" si="13"/>
        <v>1668.06</v>
      </c>
      <c r="CU23" s="427"/>
      <c r="CV23" s="34"/>
      <c r="CW23" s="3"/>
      <c r="CY23" s="3"/>
      <c r="CZ23" s="17">
        <f t="shared" si="224"/>
        <v>113534</v>
      </c>
      <c r="DB23" s="2"/>
      <c r="DC23" s="15"/>
      <c r="DE23" s="627"/>
      <c r="DF23" s="16"/>
      <c r="DG23" s="17">
        <f t="shared" si="15"/>
        <v>20286</v>
      </c>
      <c r="DI23" s="7"/>
      <c r="DJ23" s="2"/>
      <c r="DK23" s="291"/>
      <c r="DL23" s="7"/>
      <c r="DM23" s="16"/>
      <c r="DN23" s="17">
        <f t="shared" si="232"/>
        <v>411</v>
      </c>
      <c r="DP23" s="7"/>
      <c r="DQ23" s="2"/>
      <c r="DR23" s="15"/>
      <c r="DS23" s="1845"/>
      <c r="DT23" s="16"/>
      <c r="DU23" s="17">
        <f t="shared" si="237"/>
        <v>0</v>
      </c>
      <c r="DW23" s="7"/>
      <c r="DX23" s="2"/>
      <c r="DY23" s="15"/>
      <c r="DZ23" s="7"/>
      <c r="EA23" s="16"/>
      <c r="EB23" s="17">
        <f t="shared" si="238"/>
        <v>0</v>
      </c>
      <c r="ED23" s="567"/>
      <c r="EE23" s="575"/>
      <c r="EF23" s="1694"/>
      <c r="EG23" s="567"/>
      <c r="EH23" s="1688"/>
      <c r="EI23" s="1683">
        <f t="shared" si="239"/>
        <v>456</v>
      </c>
      <c r="EK23" s="111"/>
      <c r="EL23" s="24"/>
      <c r="EM23" s="23"/>
      <c r="EN23" s="111"/>
      <c r="EO23" s="27"/>
      <c r="EP23" s="42">
        <f t="shared" si="240"/>
        <v>0</v>
      </c>
      <c r="ER23" s="111"/>
      <c r="ES23" s="24"/>
      <c r="ET23" s="23"/>
      <c r="EU23" s="111"/>
      <c r="EV23" s="27"/>
      <c r="EW23" s="42">
        <f t="shared" si="21"/>
        <v>0</v>
      </c>
      <c r="EY23" s="7"/>
      <c r="EZ23" s="2"/>
      <c r="FA23" s="15"/>
      <c r="FB23" s="7"/>
      <c r="FC23" s="16"/>
      <c r="FD23" s="17">
        <f t="shared" si="241"/>
        <v>0</v>
      </c>
      <c r="FF23" s="111"/>
      <c r="FG23" s="938"/>
      <c r="FH23" s="41"/>
      <c r="FI23" s="49"/>
      <c r="FJ23" s="41"/>
      <c r="FK23" s="17">
        <f t="shared" si="231"/>
        <v>0</v>
      </c>
      <c r="FM23" s="7"/>
      <c r="FN23" s="2"/>
      <c r="FO23" s="15"/>
      <c r="FP23" s="31"/>
      <c r="FQ23" s="16"/>
      <c r="FR23" s="17">
        <f t="shared" si="24"/>
        <v>0</v>
      </c>
      <c r="FT23" s="111"/>
      <c r="FU23" s="24"/>
      <c r="FV23" s="23"/>
      <c r="FW23" s="49"/>
      <c r="FX23" s="27"/>
      <c r="FY23" s="42">
        <f t="shared" si="25"/>
        <v>0</v>
      </c>
      <c r="GA23" s="7"/>
      <c r="GB23" s="2"/>
      <c r="GC23" s="15"/>
      <c r="GD23" s="7"/>
      <c r="GE23" s="16"/>
      <c r="GF23" s="17">
        <f t="shared" si="26"/>
        <v>6306.7</v>
      </c>
      <c r="GH23" s="111"/>
      <c r="GI23" s="24"/>
      <c r="GJ23" s="23"/>
      <c r="GK23" s="111"/>
      <c r="GL23" s="27"/>
      <c r="GM23" s="42">
        <f t="shared" si="27"/>
        <v>10217.799999999999</v>
      </c>
      <c r="GO23" s="111"/>
      <c r="GP23" s="24"/>
      <c r="GQ23" s="23"/>
      <c r="GR23" s="111"/>
      <c r="GS23" s="27"/>
      <c r="GT23" s="42">
        <f t="shared" si="28"/>
        <v>0</v>
      </c>
      <c r="GV23" s="2"/>
      <c r="GW23" s="2"/>
      <c r="GX23" s="15"/>
      <c r="GY23" s="7"/>
      <c r="GZ23" s="16"/>
      <c r="HA23" s="17">
        <f t="shared" si="29"/>
        <v>0</v>
      </c>
      <c r="HC23" s="24"/>
      <c r="HD23" s="24"/>
      <c r="HE23" s="23"/>
      <c r="HF23" s="111"/>
      <c r="HG23" s="27"/>
      <c r="HH23" s="42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2543</v>
      </c>
      <c r="HX23" s="7"/>
      <c r="HY23" s="2"/>
      <c r="HZ23" s="15"/>
      <c r="IA23" s="7"/>
      <c r="IB23" s="76"/>
      <c r="IC23" s="17">
        <f t="shared" si="33"/>
        <v>7098.5</v>
      </c>
      <c r="IE23" s="7"/>
      <c r="IF23" s="2"/>
      <c r="IG23" s="15"/>
      <c r="IH23" s="7"/>
      <c r="II23" s="16"/>
      <c r="IJ23" s="17">
        <f t="shared" si="34"/>
        <v>1470</v>
      </c>
      <c r="IL23" s="2"/>
      <c r="IM23" s="2"/>
      <c r="IN23" s="15"/>
      <c r="IO23" s="7"/>
      <c r="IP23" s="16"/>
      <c r="IQ23" s="17">
        <f t="shared" si="35"/>
        <v>5020</v>
      </c>
      <c r="IS23" s="7"/>
      <c r="IT23" s="2"/>
      <c r="IU23" s="15"/>
      <c r="IV23" s="7"/>
      <c r="IW23" s="16"/>
      <c r="IX23" s="101">
        <f t="shared" si="36"/>
        <v>0</v>
      </c>
      <c r="IZ23" s="111"/>
      <c r="JA23" s="24"/>
      <c r="JB23" s="23"/>
      <c r="JC23" s="111"/>
      <c r="JD23" s="27"/>
      <c r="JE23" s="101">
        <f t="shared" si="37"/>
        <v>0</v>
      </c>
      <c r="JG23" s="111"/>
      <c r="JH23" s="24"/>
      <c r="JI23" s="23"/>
      <c r="JJ23" s="111"/>
      <c r="JK23" s="27"/>
      <c r="JL23" s="101">
        <f t="shared" si="38"/>
        <v>855.5</v>
      </c>
      <c r="JN23" s="111"/>
      <c r="JO23" s="63"/>
      <c r="JP23" s="23"/>
      <c r="JQ23" s="111"/>
      <c r="JR23" s="139"/>
      <c r="JS23" s="17">
        <f t="shared" si="39"/>
        <v>0</v>
      </c>
      <c r="JU23" s="111"/>
      <c r="JV23" s="110"/>
      <c r="JW23" s="23"/>
      <c r="JX23" s="111"/>
      <c r="JY23" s="139"/>
      <c r="JZ23" s="42">
        <f t="shared" si="40"/>
        <v>0</v>
      </c>
      <c r="KB23" s="111"/>
      <c r="KC23" s="110"/>
      <c r="KD23" s="23"/>
      <c r="KE23" s="111"/>
      <c r="KF23" s="139"/>
      <c r="KG23" s="17">
        <f t="shared" si="41"/>
        <v>0</v>
      </c>
      <c r="KI23" s="111"/>
      <c r="KJ23" s="110"/>
      <c r="KK23" s="23"/>
      <c r="KL23" s="567"/>
      <c r="KM23" s="139"/>
      <c r="KN23" s="42">
        <f t="shared" si="42"/>
        <v>0</v>
      </c>
      <c r="KP23" s="111"/>
      <c r="KQ23" s="110"/>
      <c r="KR23" s="23"/>
      <c r="KS23" s="111"/>
      <c r="KT23" s="139"/>
      <c r="KU23" s="42">
        <f t="shared" si="43"/>
        <v>4446</v>
      </c>
      <c r="KW23" s="111"/>
      <c r="KX23" s="110"/>
      <c r="KY23" s="23"/>
      <c r="KZ23" s="111"/>
      <c r="LA23" s="27"/>
      <c r="LB23" s="17">
        <f t="shared" si="44"/>
        <v>17093.599999999999</v>
      </c>
      <c r="LD23" s="111"/>
      <c r="LE23" s="110"/>
      <c r="LF23" s="23"/>
      <c r="LG23" s="111"/>
      <c r="LH23" s="139"/>
      <c r="LI23" s="17">
        <f t="shared" si="45"/>
        <v>383</v>
      </c>
      <c r="LK23" s="111"/>
      <c r="LL23" s="110"/>
      <c r="LM23" s="23"/>
      <c r="LN23" s="111"/>
      <c r="LO23" s="139"/>
      <c r="LP23" s="42">
        <f t="shared" si="46"/>
        <v>0</v>
      </c>
      <c r="LR23" s="111"/>
      <c r="LS23" s="110"/>
      <c r="LT23" s="23"/>
      <c r="LU23" s="111"/>
      <c r="LV23" s="139"/>
      <c r="LW23" s="42">
        <f t="shared" si="47"/>
        <v>0</v>
      </c>
      <c r="LY23" s="7"/>
      <c r="LZ23" s="2"/>
      <c r="MA23" s="15"/>
      <c r="MB23" s="7"/>
      <c r="MC23" s="16"/>
      <c r="MD23" s="17">
        <f t="shared" si="48"/>
        <v>0</v>
      </c>
      <c r="MF23" s="111"/>
      <c r="MG23" s="24"/>
      <c r="MH23" s="23"/>
      <c r="MI23" s="111"/>
      <c r="MJ23" s="27"/>
      <c r="MK23" s="42">
        <f t="shared" si="49"/>
        <v>0</v>
      </c>
      <c r="MM23" s="111"/>
      <c r="MN23" s="24"/>
      <c r="MO23" s="23"/>
      <c r="MP23" s="111"/>
      <c r="MQ23" s="27"/>
      <c r="MR23" s="42">
        <f t="shared" si="50"/>
        <v>0</v>
      </c>
      <c r="MT23" s="111"/>
      <c r="MU23" s="24"/>
      <c r="MV23" s="23"/>
      <c r="MW23" s="111"/>
      <c r="MX23" s="27"/>
      <c r="MY23" s="42">
        <f t="shared" si="51"/>
        <v>0</v>
      </c>
      <c r="NA23" s="7"/>
      <c r="NB23" s="2"/>
      <c r="NC23" s="15"/>
      <c r="ND23" s="7"/>
      <c r="NE23" s="16"/>
      <c r="NF23" s="17">
        <f t="shared" si="52"/>
        <v>0</v>
      </c>
      <c r="NH23" s="7"/>
      <c r="NI23" s="2"/>
      <c r="NJ23" s="15"/>
      <c r="NK23" s="7"/>
      <c r="NL23" s="16"/>
      <c r="NM23" s="17">
        <f t="shared" si="53"/>
        <v>0</v>
      </c>
      <c r="NO23" s="7"/>
      <c r="NP23" s="2"/>
      <c r="NQ23" s="15"/>
      <c r="NR23" s="7"/>
      <c r="NS23" s="16"/>
      <c r="NT23" s="17">
        <f t="shared" si="54"/>
        <v>11333.5</v>
      </c>
      <c r="NV23" s="307"/>
      <c r="NW23" s="24"/>
      <c r="NX23" s="23"/>
      <c r="NY23" s="111"/>
      <c r="NZ23" s="27"/>
      <c r="OA23" s="42">
        <f t="shared" si="55"/>
        <v>6364</v>
      </c>
      <c r="OC23" s="305"/>
      <c r="OD23" s="2"/>
      <c r="OE23" s="15"/>
      <c r="OF23" s="7"/>
      <c r="OG23" s="16"/>
      <c r="OH23" s="17">
        <f t="shared" si="56"/>
        <v>0</v>
      </c>
      <c r="OJ23" s="307"/>
      <c r="OK23" s="24"/>
      <c r="OL23" s="23"/>
      <c r="OM23" s="111"/>
      <c r="ON23" s="27"/>
      <c r="OO23" s="42">
        <f t="shared" si="57"/>
        <v>0</v>
      </c>
      <c r="OQ23" s="481"/>
      <c r="OR23" s="2"/>
      <c r="OS23" s="15"/>
      <c r="OT23" s="7"/>
      <c r="OU23" s="16"/>
      <c r="OV23" s="17">
        <f t="shared" si="233"/>
        <v>22352.5</v>
      </c>
      <c r="OX23" s="65"/>
      <c r="OY23" s="34"/>
      <c r="OZ23" s="27"/>
      <c r="PA23" s="7"/>
      <c r="PB23" s="16"/>
      <c r="PC23" s="42">
        <f t="shared" si="59"/>
        <v>0</v>
      </c>
      <c r="PE23" s="65"/>
      <c r="PF23" s="34"/>
      <c r="PG23" s="27"/>
      <c r="PH23" s="7"/>
      <c r="PI23" s="16"/>
      <c r="PJ23" s="42">
        <f t="shared" si="60"/>
        <v>0</v>
      </c>
      <c r="PL23" s="65"/>
      <c r="PM23" s="34"/>
      <c r="PN23" s="27"/>
      <c r="PO23" s="7"/>
      <c r="PP23" s="16"/>
      <c r="PQ23" s="42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4"/>
      <c r="QO23" s="24"/>
      <c r="QP23" s="23"/>
      <c r="QQ23" s="111"/>
      <c r="QR23" s="27"/>
      <c r="QS23" s="42">
        <f t="shared" si="65"/>
        <v>0</v>
      </c>
      <c r="QU23" s="427"/>
      <c r="QV23" s="2"/>
      <c r="QW23" s="15"/>
      <c r="QX23" s="31"/>
      <c r="QY23" s="16"/>
      <c r="QZ23" s="17">
        <f t="shared" si="66"/>
        <v>13520</v>
      </c>
      <c r="RB23" s="111"/>
      <c r="RC23" s="24"/>
      <c r="RD23" s="23"/>
      <c r="RE23" s="49"/>
      <c r="RF23" s="27"/>
      <c r="RG23" s="42">
        <f t="shared" si="67"/>
        <v>0</v>
      </c>
      <c r="RI23" s="111"/>
      <c r="RJ23" s="24"/>
      <c r="RK23" s="23"/>
      <c r="RL23" s="49"/>
      <c r="RM23" s="27"/>
      <c r="RN23" s="42">
        <f t="shared" si="68"/>
        <v>0</v>
      </c>
      <c r="RP23" s="111"/>
      <c r="RQ23" s="24"/>
      <c r="RR23" s="23"/>
      <c r="RS23" s="49"/>
      <c r="RT23" s="27"/>
      <c r="RU23" s="42">
        <f t="shared" si="69"/>
        <v>0</v>
      </c>
      <c r="RW23" s="7"/>
      <c r="RX23" s="2"/>
      <c r="RY23" s="15"/>
      <c r="RZ23" s="7"/>
      <c r="SA23" s="16"/>
      <c r="SB23" s="17">
        <f t="shared" si="70"/>
        <v>1433.5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111"/>
      <c r="SS23" s="24"/>
      <c r="ST23" s="23"/>
      <c r="SU23" s="111"/>
      <c r="SV23" s="27"/>
      <c r="SW23" s="42">
        <f t="shared" si="73"/>
        <v>0</v>
      </c>
      <c r="SY23" s="427"/>
      <c r="SZ23" s="114"/>
      <c r="TA23" s="15"/>
      <c r="TB23" s="7"/>
      <c r="TC23" s="16"/>
      <c r="TD23" s="17">
        <f t="shared" si="74"/>
        <v>10277</v>
      </c>
      <c r="TF23" s="2"/>
      <c r="TG23" s="2"/>
      <c r="TH23" s="15"/>
      <c r="TI23" s="7"/>
      <c r="TJ23" s="16"/>
      <c r="TK23" s="17">
        <f t="shared" si="75"/>
        <v>0</v>
      </c>
      <c r="TM23" s="2"/>
      <c r="TN23" s="2"/>
      <c r="TO23" s="22"/>
      <c r="TP23" s="7"/>
      <c r="TQ23" s="16"/>
      <c r="TR23" s="17">
        <f t="shared" si="76"/>
        <v>0</v>
      </c>
      <c r="TT23" s="2"/>
      <c r="TU23" s="113"/>
      <c r="TV23" s="22"/>
      <c r="TW23" s="7"/>
      <c r="TX23" s="16"/>
      <c r="TY23" s="17">
        <f t="shared" si="77"/>
        <v>1124.5</v>
      </c>
      <c r="UA23" s="2"/>
      <c r="UB23" s="113"/>
      <c r="UC23" s="22"/>
      <c r="UD23" s="7"/>
      <c r="UE23" s="16"/>
      <c r="UF23" s="17">
        <f t="shared" si="78"/>
        <v>0</v>
      </c>
      <c r="UH23" s="307"/>
      <c r="UI23" s="110"/>
      <c r="UJ23" s="104"/>
      <c r="UK23" s="111"/>
      <c r="UL23" s="27"/>
      <c r="UM23" s="42">
        <f t="shared" si="79"/>
        <v>4075.5</v>
      </c>
      <c r="UO23" s="2"/>
      <c r="UP23" s="2"/>
      <c r="UQ23" s="15"/>
      <c r="UR23" s="7"/>
      <c r="US23" s="16"/>
      <c r="UT23" s="17">
        <f t="shared" si="80"/>
        <v>200</v>
      </c>
      <c r="UV23" s="2"/>
      <c r="UW23" s="2"/>
      <c r="UX23" s="15"/>
      <c r="UY23" s="7"/>
      <c r="UZ23" s="16"/>
      <c r="VA23" s="17">
        <f t="shared" si="81"/>
        <v>1278</v>
      </c>
      <c r="VC23" s="24"/>
      <c r="VD23" s="24"/>
      <c r="VE23" s="23"/>
      <c r="VF23" s="111"/>
      <c r="VG23" s="27"/>
      <c r="VH23" s="42">
        <f t="shared" si="82"/>
        <v>0</v>
      </c>
      <c r="VJ23" s="24"/>
      <c r="VK23" s="2"/>
      <c r="VL23" s="15"/>
      <c r="VM23" s="7"/>
      <c r="VN23" s="16"/>
      <c r="VO23" s="17">
        <f t="shared" si="83"/>
        <v>0</v>
      </c>
      <c r="VQ23" s="24"/>
      <c r="VR23" s="24"/>
      <c r="VS23" s="23"/>
      <c r="VT23" s="111"/>
      <c r="VU23" s="27"/>
      <c r="VV23" s="42">
        <f t="shared" si="84"/>
        <v>0</v>
      </c>
      <c r="VX23" s="2"/>
      <c r="VY23" s="2"/>
      <c r="VZ23" s="15"/>
      <c r="WA23" s="7"/>
      <c r="WB23" s="16"/>
      <c r="WC23" s="17">
        <f t="shared" si="85"/>
        <v>0</v>
      </c>
      <c r="WE23" s="305"/>
      <c r="WF23" s="2"/>
      <c r="WG23" s="15"/>
      <c r="WH23" s="305"/>
      <c r="WI23" s="16"/>
      <c r="WJ23" s="17">
        <f t="shared" si="86"/>
        <v>112.5</v>
      </c>
      <c r="WL23" s="307"/>
      <c r="WM23" s="24"/>
      <c r="WN23" s="23"/>
      <c r="WO23" s="307"/>
      <c r="WP23" s="27"/>
      <c r="WQ23" s="42">
        <f t="shared" si="87"/>
        <v>7657</v>
      </c>
      <c r="WS23" s="307"/>
      <c r="WT23" s="24"/>
      <c r="WU23" s="23"/>
      <c r="WV23" s="307"/>
      <c r="WW23" s="27"/>
      <c r="WX23" s="42">
        <f t="shared" si="88"/>
        <v>0</v>
      </c>
      <c r="WZ23" s="307"/>
      <c r="XA23" s="24"/>
      <c r="XB23" s="23"/>
      <c r="XC23" s="307"/>
      <c r="XD23" s="27"/>
      <c r="XE23" s="42">
        <f t="shared" si="89"/>
        <v>0</v>
      </c>
      <c r="XG23" s="307"/>
      <c r="XH23" s="24"/>
      <c r="XI23" s="23"/>
      <c r="XJ23" s="307"/>
      <c r="XK23" s="27"/>
      <c r="XL23" s="42">
        <f t="shared" si="90"/>
        <v>0</v>
      </c>
      <c r="XN23" s="425"/>
      <c r="XO23" s="69"/>
      <c r="XP23" s="27"/>
      <c r="XQ23" s="7"/>
      <c r="XR23" s="16"/>
      <c r="XS23" s="17">
        <f t="shared" si="91"/>
        <v>0</v>
      </c>
      <c r="XU23" s="111"/>
      <c r="XV23" s="69"/>
      <c r="XW23" s="27"/>
      <c r="XX23" s="111"/>
      <c r="XY23" s="27"/>
      <c r="XZ23" s="42">
        <f t="shared" si="92"/>
        <v>0</v>
      </c>
      <c r="YB23" s="7"/>
      <c r="YC23" s="69"/>
      <c r="YD23" s="27"/>
      <c r="YE23" s="7"/>
      <c r="YF23" s="16"/>
      <c r="YG23" s="17">
        <f t="shared" si="93"/>
        <v>21712</v>
      </c>
      <c r="YI23" s="7"/>
      <c r="YJ23" s="2"/>
      <c r="YK23" s="15"/>
      <c r="YL23" s="7"/>
      <c r="YM23" s="16"/>
      <c r="YN23" s="17">
        <f t="shared" si="94"/>
        <v>0</v>
      </c>
      <c r="YP23" s="7"/>
      <c r="YQ23" s="2"/>
      <c r="YR23" s="15"/>
      <c r="YS23" s="7"/>
      <c r="YT23" s="16"/>
      <c r="YU23" s="17">
        <f t="shared" si="95"/>
        <v>0</v>
      </c>
      <c r="YW23" s="111"/>
      <c r="YX23" s="24"/>
      <c r="YY23" s="23"/>
      <c r="YZ23" s="111"/>
      <c r="ZA23" s="27"/>
      <c r="ZB23" s="42">
        <f t="shared" si="96"/>
        <v>0</v>
      </c>
      <c r="ZD23" s="420"/>
      <c r="ZE23" s="24"/>
      <c r="ZF23" s="23"/>
      <c r="ZG23" s="111"/>
      <c r="ZH23" s="27"/>
      <c r="ZI23" s="42">
        <f t="shared" si="97"/>
        <v>0</v>
      </c>
      <c r="ZK23" s="111"/>
      <c r="ZL23" s="69"/>
      <c r="ZM23" s="27"/>
      <c r="ZN23" s="111"/>
      <c r="ZO23" s="27"/>
      <c r="ZP23" s="17">
        <f t="shared" si="98"/>
        <v>0</v>
      </c>
      <c r="ZR23" s="111"/>
      <c r="ZS23" s="69"/>
      <c r="ZT23" s="27"/>
      <c r="ZU23" s="111"/>
      <c r="ZV23" s="27"/>
      <c r="ZW23" s="42">
        <f t="shared" si="99"/>
        <v>3633</v>
      </c>
      <c r="ZY23" s="111"/>
      <c r="ZZ23" s="69"/>
      <c r="AAA23" s="27"/>
      <c r="AAB23" s="111"/>
      <c r="AAC23" s="27"/>
      <c r="AAD23" s="17">
        <f t="shared" si="100"/>
        <v>0</v>
      </c>
      <c r="AAF23" s="111"/>
      <c r="AAG23" s="69"/>
      <c r="AAH23" s="27"/>
      <c r="AAI23" s="111"/>
      <c r="AAJ23" s="27"/>
      <c r="AAK23" s="42">
        <f t="shared" si="101"/>
        <v>0</v>
      </c>
      <c r="AAM23" s="111"/>
      <c r="AAN23" s="69"/>
      <c r="AAO23" s="27"/>
      <c r="AAP23" s="111"/>
      <c r="AAQ23" s="27"/>
      <c r="AAR23" s="42">
        <f t="shared" si="102"/>
        <v>15899</v>
      </c>
      <c r="AAT23" s="111"/>
      <c r="AAU23" s="69"/>
      <c r="AAV23" s="27"/>
      <c r="AAW23" s="111"/>
      <c r="AAX23" s="27"/>
      <c r="AAY23" s="42">
        <f t="shared" si="103"/>
        <v>0</v>
      </c>
      <c r="ABA23" s="7"/>
      <c r="ABB23" s="113"/>
      <c r="ABC23" s="15"/>
      <c r="ABD23" s="7"/>
      <c r="ABE23" s="16"/>
      <c r="ABF23" s="17">
        <f t="shared" si="104"/>
        <v>0</v>
      </c>
      <c r="ABH23" s="111"/>
      <c r="ABI23" s="220"/>
      <c r="ABJ23" s="23"/>
      <c r="ABK23" s="111"/>
      <c r="ABL23" s="27"/>
      <c r="ABM23" s="42">
        <f t="shared" si="105"/>
        <v>0</v>
      </c>
      <c r="ABP23" s="34"/>
      <c r="ABQ23" s="661"/>
      <c r="ABR23" s="673"/>
      <c r="ABS23" s="27"/>
      <c r="ABT23" s="42">
        <f t="shared" si="106"/>
        <v>22956.84</v>
      </c>
      <c r="ABV23" s="2"/>
      <c r="ABW23" s="2"/>
      <c r="ABX23" s="15"/>
      <c r="ABY23" s="7"/>
      <c r="ABZ23" s="16"/>
      <c r="ACA23" s="17">
        <f t="shared" si="107"/>
        <v>3092.5</v>
      </c>
      <c r="ACC23" s="427"/>
      <c r="ACD23" s="113"/>
      <c r="ACE23" s="15"/>
      <c r="ACF23" s="7"/>
      <c r="ACG23" s="16"/>
      <c r="ACH23" s="17">
        <f t="shared" si="108"/>
        <v>0</v>
      </c>
      <c r="ACJ23" s="425"/>
      <c r="ACK23" s="220"/>
      <c r="ACL23" s="23"/>
      <c r="ACM23" s="111"/>
      <c r="ACN23" s="27"/>
      <c r="ACO23" s="42">
        <f t="shared" si="109"/>
        <v>0</v>
      </c>
      <c r="ACQ23" s="425"/>
      <c r="ACR23" s="220"/>
      <c r="ACS23" s="23"/>
      <c r="ACT23" s="111"/>
      <c r="ACU23" s="27"/>
      <c r="ACV23" s="42">
        <f t="shared" si="110"/>
        <v>0</v>
      </c>
      <c r="ACX23" s="305"/>
      <c r="ACY23" s="114"/>
      <c r="ACZ23" s="15"/>
      <c r="ADA23" s="7"/>
      <c r="ADB23" s="16"/>
      <c r="ADC23" s="17">
        <f t="shared" si="111"/>
        <v>0</v>
      </c>
      <c r="ADE23" s="307"/>
      <c r="ADF23" s="110"/>
      <c r="ADG23" s="23"/>
      <c r="ADH23" s="111"/>
      <c r="ADI23" s="27"/>
      <c r="ADJ23" s="42">
        <f t="shared" si="234"/>
        <v>1928</v>
      </c>
      <c r="ADL23" s="2"/>
      <c r="ADM23" s="2"/>
      <c r="ADN23" s="15"/>
      <c r="ADO23" s="7"/>
      <c r="ADP23" s="16"/>
      <c r="ADQ23" s="17">
        <f t="shared" si="113"/>
        <v>0</v>
      </c>
      <c r="ADS23" s="24"/>
      <c r="ADT23" s="24"/>
      <c r="ADU23" s="23"/>
      <c r="ADV23" s="111"/>
      <c r="ADW23" s="27"/>
      <c r="ADX23" s="42">
        <f t="shared" si="114"/>
        <v>0</v>
      </c>
      <c r="ADZ23" s="2"/>
      <c r="AEA23" s="2"/>
      <c r="AEB23" s="15"/>
      <c r="AEC23" s="7"/>
      <c r="AED23" s="16"/>
      <c r="AEE23" s="17">
        <f t="shared" si="115"/>
        <v>0</v>
      </c>
      <c r="AEG23" s="24"/>
      <c r="AEH23" s="24"/>
      <c r="AEI23" s="23"/>
      <c r="AEJ23" s="111"/>
      <c r="AEK23" s="27"/>
      <c r="AEL23" s="42">
        <f t="shared" si="116"/>
        <v>0</v>
      </c>
      <c r="AEN23" s="2"/>
      <c r="AEO23" s="2"/>
      <c r="AEP23" s="15"/>
      <c r="AEQ23" s="7"/>
      <c r="AER23" s="16"/>
      <c r="AES23" s="17">
        <f t="shared" si="117"/>
        <v>0</v>
      </c>
      <c r="AEU23" s="2"/>
      <c r="AEV23" s="2"/>
      <c r="AEW23" s="15"/>
      <c r="AEX23" s="7"/>
      <c r="AEY23" s="16"/>
      <c r="AEZ23" s="17">
        <f t="shared" si="118"/>
        <v>0</v>
      </c>
      <c r="AFB23" s="24"/>
      <c r="AFC23" s="24"/>
      <c r="AFD23" s="23"/>
      <c r="AFE23" s="111"/>
      <c r="AFF23" s="27"/>
      <c r="AFG23" s="42">
        <f t="shared" si="119"/>
        <v>0</v>
      </c>
      <c r="AFI23" s="24"/>
      <c r="AFJ23" s="24"/>
      <c r="AFK23" s="23"/>
      <c r="AFL23" s="111"/>
      <c r="AFM23" s="27"/>
      <c r="AFN23" s="42">
        <f t="shared" si="120"/>
        <v>0</v>
      </c>
      <c r="AFP23" s="24"/>
      <c r="AFQ23" s="24"/>
      <c r="AFR23" s="23"/>
      <c r="AFS23" s="111"/>
      <c r="AFT23" s="27"/>
      <c r="AFU23" s="42">
        <f t="shared" si="121"/>
        <v>0</v>
      </c>
      <c r="AFW23" s="2"/>
      <c r="AFX23" s="2"/>
      <c r="AFY23" s="15"/>
      <c r="AFZ23" s="7"/>
      <c r="AGA23" s="16"/>
      <c r="AGB23" s="17">
        <f t="shared" si="122"/>
        <v>0</v>
      </c>
      <c r="AGD23" s="7"/>
      <c r="AGE23" s="2"/>
      <c r="AGF23" s="15"/>
      <c r="AGG23" s="7"/>
      <c r="AGH23" s="16"/>
      <c r="AGI23" s="17">
        <f t="shared" si="123"/>
        <v>2252</v>
      </c>
      <c r="AGK23" s="305"/>
      <c r="AGL23" s="260"/>
      <c r="AGO23" s="3"/>
      <c r="AGP23" s="42">
        <f t="shared" si="124"/>
        <v>0</v>
      </c>
      <c r="AGR23" s="307"/>
      <c r="AGS23" s="1711"/>
      <c r="AGV23" s="41"/>
      <c r="AGW23" s="42">
        <f t="shared" si="125"/>
        <v>0</v>
      </c>
      <c r="AGY23" s="307"/>
      <c r="AGZ23" s="1711"/>
      <c r="AHC23" s="41"/>
      <c r="AHD23" s="42">
        <f t="shared" si="126"/>
        <v>0</v>
      </c>
      <c r="AHF23" s="7"/>
      <c r="AHG23" s="36"/>
      <c r="AHH23" s="16"/>
      <c r="AHI23" s="7"/>
      <c r="AHJ23" s="16"/>
      <c r="AHK23" s="17">
        <f t="shared" si="127"/>
        <v>960</v>
      </c>
      <c r="AHM23" s="7"/>
      <c r="AHN23" s="36"/>
      <c r="AHO23" s="16"/>
      <c r="AHP23" s="7"/>
      <c r="AHQ23" s="16"/>
      <c r="AHR23" s="17">
        <f t="shared" si="128"/>
        <v>0</v>
      </c>
      <c r="AHT23" s="427"/>
      <c r="AHU23" s="2"/>
      <c r="AHV23" s="15"/>
      <c r="AHW23" s="305"/>
      <c r="AHX23" s="16"/>
      <c r="AHY23" s="17">
        <f t="shared" si="129"/>
        <v>96358.5</v>
      </c>
      <c r="AIA23" s="2"/>
      <c r="AIB23" s="2"/>
      <c r="AIC23" s="15"/>
      <c r="AID23" s="7"/>
      <c r="AIE23" s="16"/>
      <c r="AIF23" s="17">
        <f t="shared" si="130"/>
        <v>0</v>
      </c>
      <c r="AIH23" s="111"/>
      <c r="AII23" s="34"/>
      <c r="AIJ23" s="27"/>
      <c r="AIK23" s="111"/>
      <c r="AIL23" s="27"/>
      <c r="AIM23" s="17">
        <f t="shared" si="131"/>
        <v>892.5</v>
      </c>
      <c r="AIO23" s="111"/>
      <c r="AIP23" s="34"/>
      <c r="AIQ23" s="27"/>
      <c r="AIR23" s="111"/>
      <c r="AIS23" s="27"/>
      <c r="AIT23" s="17">
        <f t="shared" si="132"/>
        <v>0</v>
      </c>
      <c r="AIV23" s="111"/>
      <c r="AIW23" s="34"/>
      <c r="AIX23" s="27"/>
      <c r="AIY23" s="111"/>
      <c r="AIZ23" s="27"/>
      <c r="AJA23" s="42">
        <f t="shared" si="133"/>
        <v>0</v>
      </c>
      <c r="AJC23" s="111"/>
      <c r="AJD23" s="34"/>
      <c r="AJE23" s="41"/>
      <c r="AJF23" s="111"/>
      <c r="AJG23" s="27"/>
      <c r="AJH23" s="17">
        <f t="shared" si="134"/>
        <v>0</v>
      </c>
      <c r="AJJ23" s="111"/>
      <c r="AJK23" s="34"/>
      <c r="AJL23" s="41"/>
      <c r="AJM23" s="111"/>
      <c r="AJN23" s="27"/>
      <c r="AJO23" s="17">
        <f t="shared" si="135"/>
        <v>0</v>
      </c>
      <c r="AJQ23" s="426"/>
      <c r="AJR23" s="34"/>
      <c r="AJS23" s="41"/>
      <c r="AJT23" s="111"/>
      <c r="AJU23" s="27"/>
      <c r="AJV23" s="17">
        <f t="shared" si="136"/>
        <v>7013</v>
      </c>
      <c r="AJX23" s="111"/>
      <c r="AJY23" s="69"/>
      <c r="AJZ23" s="27"/>
      <c r="AKA23" s="111"/>
      <c r="AKB23" s="27"/>
      <c r="AKC23" s="17">
        <f t="shared" si="137"/>
        <v>0</v>
      </c>
      <c r="AKE23" s="111"/>
      <c r="AKF23" s="69"/>
      <c r="AKG23" s="27"/>
      <c r="AKH23" s="111"/>
      <c r="AKI23" s="27"/>
      <c r="AKJ23" s="17">
        <f t="shared" si="138"/>
        <v>0</v>
      </c>
      <c r="AKL23" s="307"/>
      <c r="AKM23" s="24"/>
      <c r="AKN23" s="23"/>
      <c r="AKO23" s="307"/>
      <c r="AKP23" s="27"/>
      <c r="AKQ23" s="17">
        <f t="shared" si="139"/>
        <v>17381</v>
      </c>
      <c r="AKS23" s="307"/>
      <c r="AKT23" s="69"/>
      <c r="AKU23" s="27"/>
      <c r="AKV23" s="307"/>
      <c r="AKW23" s="27"/>
      <c r="AKX23" s="42">
        <f t="shared" si="140"/>
        <v>0</v>
      </c>
      <c r="AKZ23" s="111"/>
      <c r="ALA23" s="69"/>
      <c r="ALB23" s="27"/>
      <c r="ALC23" s="111"/>
      <c r="ALD23" s="27"/>
      <c r="ALE23" s="17">
        <f t="shared" si="141"/>
        <v>0</v>
      </c>
      <c r="ALG23" s="111"/>
      <c r="ALH23" s="24"/>
      <c r="ALI23" s="23"/>
      <c r="ALJ23" s="49"/>
      <c r="ALK23" s="139"/>
      <c r="ALL23" s="42">
        <f t="shared" si="142"/>
        <v>0</v>
      </c>
      <c r="ALN23" s="111"/>
      <c r="ALP23" s="23"/>
      <c r="ALQ23" s="49"/>
      <c r="ALR23" s="139"/>
      <c r="ALS23" s="42">
        <f t="shared" si="143"/>
        <v>2166.5</v>
      </c>
      <c r="ALU23" s="2"/>
      <c r="ALV23" s="2"/>
      <c r="ALW23" s="15"/>
      <c r="ALX23" s="7"/>
      <c r="ALY23" s="16"/>
      <c r="ALZ23" s="17">
        <f t="shared" si="144"/>
        <v>0</v>
      </c>
      <c r="AMB23" s="2"/>
      <c r="AMC23" s="2"/>
      <c r="AMD23" s="15"/>
      <c r="AME23" s="7"/>
      <c r="AMF23" s="16"/>
      <c r="AMG23" s="17">
        <f t="shared" si="145"/>
        <v>0</v>
      </c>
      <c r="AMI23" s="2"/>
      <c r="AMJ23" s="2"/>
      <c r="AMK23" s="15"/>
      <c r="AML23" s="7"/>
      <c r="AMM23" s="16"/>
      <c r="AMN23" s="17">
        <f t="shared" si="146"/>
        <v>0</v>
      </c>
      <c r="AMP23" s="24"/>
      <c r="AMQ23" s="24"/>
      <c r="AMR23" s="23"/>
      <c r="AMS23" s="111"/>
      <c r="AMT23" s="27"/>
      <c r="AMU23" s="42">
        <f t="shared" si="147"/>
        <v>0</v>
      </c>
      <c r="AMW23" s="24"/>
      <c r="AMX23" s="24"/>
      <c r="AMY23" s="23"/>
      <c r="AMZ23" s="111"/>
      <c r="ANA23" s="27"/>
      <c r="ANB23" s="42">
        <f t="shared" si="148"/>
        <v>596</v>
      </c>
      <c r="AND23" s="7"/>
      <c r="ANE23" s="2"/>
      <c r="ANF23" s="15"/>
      <c r="ANG23" s="7"/>
      <c r="ANH23" s="16"/>
      <c r="ANI23" s="17">
        <f t="shared" si="242"/>
        <v>0</v>
      </c>
      <c r="ANK23" s="7"/>
      <c r="ANL23" s="114"/>
      <c r="ANM23" s="15"/>
      <c r="ANN23" s="7"/>
      <c r="ANO23" s="16"/>
      <c r="ANP23" s="17">
        <f t="shared" si="150"/>
        <v>0</v>
      </c>
      <c r="ANR23" s="2"/>
      <c r="ANS23" s="2"/>
      <c r="ANT23" s="15"/>
      <c r="ANU23" s="7"/>
      <c r="ANV23" s="16"/>
      <c r="ANW23" s="17">
        <f t="shared" si="235"/>
        <v>0</v>
      </c>
      <c r="ANY23" s="24"/>
      <c r="ANZ23" s="24"/>
      <c r="AOA23" s="23"/>
      <c r="AOB23" s="111"/>
      <c r="AOC23" s="27"/>
      <c r="AOD23" s="42">
        <f t="shared" si="236"/>
        <v>0</v>
      </c>
      <c r="AOF23" s="7"/>
      <c r="AOG23" s="113"/>
      <c r="AOH23" s="15"/>
      <c r="AOI23" s="7"/>
      <c r="AOJ23" s="16"/>
      <c r="AOK23" s="17">
        <f t="shared" si="153"/>
        <v>4537.5</v>
      </c>
      <c r="AOM23" s="7"/>
      <c r="AON23" s="113"/>
      <c r="AOO23" s="15"/>
      <c r="AOP23" s="7"/>
      <c r="AOQ23" s="16"/>
      <c r="AOR23" s="17">
        <f t="shared" si="154"/>
        <v>4537.5</v>
      </c>
      <c r="AOT23" s="111"/>
      <c r="AOU23" s="110"/>
      <c r="AOV23" s="23"/>
      <c r="AOW23" s="111"/>
      <c r="AOX23" s="27"/>
      <c r="AOY23" s="42">
        <f t="shared" si="155"/>
        <v>0</v>
      </c>
      <c r="APA23" s="111"/>
      <c r="APB23" s="24"/>
      <c r="APC23" s="23"/>
      <c r="APD23" s="111"/>
      <c r="APE23" s="27"/>
      <c r="APF23" s="42">
        <f t="shared" si="156"/>
        <v>0</v>
      </c>
      <c r="APH23" s="111"/>
      <c r="API23" s="24"/>
      <c r="APJ23" s="23"/>
      <c r="APK23" s="111"/>
      <c r="APL23" s="27"/>
      <c r="APM23" s="42">
        <f t="shared" si="157"/>
        <v>0</v>
      </c>
      <c r="APO23" s="7"/>
      <c r="APP23" s="2"/>
      <c r="APQ23" s="15"/>
      <c r="APR23" s="7"/>
      <c r="APS23" s="16"/>
      <c r="APT23" s="17">
        <f t="shared" si="158"/>
        <v>0</v>
      </c>
      <c r="APV23" s="427"/>
      <c r="APW23" s="114"/>
      <c r="APX23" s="15"/>
      <c r="APY23" s="427"/>
      <c r="APZ23" s="16"/>
      <c r="AQA23" s="17">
        <f t="shared" si="159"/>
        <v>5325.5</v>
      </c>
      <c r="AQC23" s="427"/>
      <c r="AQE23" s="15"/>
      <c r="AQF23" s="305"/>
      <c r="AQG23" s="16"/>
      <c r="AQH23" s="17">
        <f t="shared" si="160"/>
        <v>0</v>
      </c>
      <c r="AQJ23" s="305"/>
      <c r="AQK23" s="2"/>
      <c r="AQL23" s="15"/>
      <c r="AQM23" s="427"/>
      <c r="AQN23" s="16"/>
      <c r="AQO23" s="17">
        <f t="shared" si="161"/>
        <v>2982</v>
      </c>
      <c r="AQQ23" s="2"/>
      <c r="AQR23" s="2"/>
      <c r="AQS23" s="15"/>
      <c r="AQT23" s="7"/>
      <c r="AQU23" s="16"/>
      <c r="AQV23" s="17">
        <f t="shared" si="162"/>
        <v>0</v>
      </c>
      <c r="AQX23" s="111"/>
      <c r="AQY23" s="24"/>
      <c r="AQZ23" s="23"/>
      <c r="ARA23" s="111"/>
      <c r="ARB23" s="27"/>
      <c r="ARC23" s="42">
        <f t="shared" si="163"/>
        <v>-4260</v>
      </c>
      <c r="ARE23" s="7">
        <v>41645</v>
      </c>
      <c r="ARF23" s="2" t="s">
        <v>2158</v>
      </c>
      <c r="ARG23" s="15">
        <v>69</v>
      </c>
      <c r="ARH23" s="7"/>
      <c r="ARI23" s="16"/>
      <c r="ARJ23" s="17">
        <f t="shared" si="164"/>
        <v>12230.28</v>
      </c>
      <c r="ARL23" s="24"/>
      <c r="ARM23" s="24"/>
      <c r="ARN23" s="23"/>
      <c r="ARO23" s="111"/>
      <c r="ARP23" s="27"/>
      <c r="ARQ23" s="42">
        <f t="shared" si="165"/>
        <v>0</v>
      </c>
      <c r="ARS23" s="2"/>
      <c r="ART23" s="2"/>
      <c r="ARU23" s="15"/>
      <c r="ARV23" s="7"/>
      <c r="ARW23" s="16"/>
      <c r="ARX23" s="17">
        <f t="shared" si="166"/>
        <v>0</v>
      </c>
      <c r="ARZ23" s="24"/>
      <c r="ASA23" s="24"/>
      <c r="ASB23" s="23"/>
      <c r="ASC23" s="111"/>
      <c r="ASD23" s="27"/>
      <c r="ASE23" s="42">
        <f t="shared" si="167"/>
        <v>0</v>
      </c>
      <c r="ASG23" s="24"/>
      <c r="ASH23" s="24"/>
      <c r="ASI23" s="23"/>
      <c r="ASJ23" s="111"/>
      <c r="ASK23" s="27"/>
      <c r="ASL23" s="42">
        <f t="shared" si="168"/>
        <v>0</v>
      </c>
      <c r="ASN23" s="2"/>
      <c r="ASO23" s="2"/>
      <c r="ASP23" s="15"/>
      <c r="ASQ23" s="7"/>
      <c r="ASR23" s="16"/>
      <c r="ASS23" s="17">
        <f t="shared" si="169"/>
        <v>0</v>
      </c>
      <c r="ASU23" s="2"/>
      <c r="ASV23" s="2"/>
      <c r="ASW23" s="15"/>
      <c r="ASX23" s="7"/>
      <c r="ASY23" s="16"/>
      <c r="ASZ23" s="17">
        <f t="shared" si="170"/>
        <v>0</v>
      </c>
      <c r="ATB23" s="305"/>
      <c r="ATC23" s="34"/>
      <c r="ATD23" s="291"/>
      <c r="ATE23" s="321"/>
      <c r="ATF23" s="27"/>
      <c r="ATG23" s="17">
        <f t="shared" si="171"/>
        <v>0</v>
      </c>
      <c r="ATI23" s="111">
        <v>41691</v>
      </c>
      <c r="ATJ23" s="259" t="s">
        <v>2218</v>
      </c>
      <c r="ATK23" s="27">
        <v>2880</v>
      </c>
      <c r="ATL23" s="50">
        <v>41701</v>
      </c>
      <c r="ATM23" s="27">
        <v>2880</v>
      </c>
      <c r="ATN23" s="17">
        <f t="shared" si="172"/>
        <v>15810</v>
      </c>
      <c r="ATP23" s="111"/>
      <c r="ATQ23" s="24"/>
      <c r="ATR23" s="23"/>
      <c r="ATS23" s="258"/>
      <c r="ATT23" s="16"/>
      <c r="ATU23" s="17">
        <f t="shared" si="173"/>
        <v>35640</v>
      </c>
      <c r="ATW23" s="111"/>
      <c r="ATX23" s="24"/>
      <c r="ATY23" s="23"/>
      <c r="ATZ23" s="258"/>
      <c r="AUA23" s="27"/>
      <c r="AUB23" s="42">
        <f t="shared" si="174"/>
        <v>0</v>
      </c>
      <c r="AUD23" s="111"/>
      <c r="AUE23" s="24"/>
      <c r="AUF23" s="23"/>
      <c r="AUG23" s="258"/>
      <c r="AUH23" s="27"/>
      <c r="AUI23" s="42">
        <f t="shared" si="175"/>
        <v>0</v>
      </c>
      <c r="AUK23" s="305"/>
      <c r="AUL23" s="2"/>
      <c r="AUM23" s="15"/>
      <c r="AUN23" s="7"/>
      <c r="AUO23" s="16"/>
      <c r="AUP23" s="17">
        <f t="shared" si="176"/>
        <v>8898</v>
      </c>
      <c r="AUR23" s="2"/>
      <c r="AUS23" s="2"/>
      <c r="AUT23" s="15"/>
      <c r="AUU23" s="7"/>
      <c r="AUV23" s="16"/>
      <c r="AUW23" s="17">
        <f t="shared" si="177"/>
        <v>0</v>
      </c>
      <c r="AUY23" s="305"/>
      <c r="AUZ23" s="2"/>
      <c r="AVA23" s="15"/>
      <c r="AVB23" s="7"/>
      <c r="AVC23" s="16"/>
      <c r="AVD23" s="17">
        <f t="shared" si="178"/>
        <v>80.300000000000182</v>
      </c>
      <c r="AVF23" s="2"/>
      <c r="AVG23" s="2"/>
      <c r="AVH23" s="15"/>
      <c r="AVI23" s="7"/>
      <c r="AVJ23" s="16"/>
      <c r="AVK23" s="17">
        <f t="shared" si="179"/>
        <v>0</v>
      </c>
      <c r="AVM23" s="2"/>
      <c r="AVN23" s="2"/>
      <c r="AVO23" s="15"/>
      <c r="AVP23" s="7"/>
      <c r="AVQ23" s="16"/>
      <c r="AVR23" s="17">
        <f t="shared" si="180"/>
        <v>0</v>
      </c>
      <c r="AVT23" s="2"/>
      <c r="AVU23" s="2"/>
      <c r="AVV23" s="15"/>
      <c r="AVW23" s="7"/>
      <c r="AVX23" s="16"/>
      <c r="AVY23" s="17">
        <f t="shared" si="181"/>
        <v>0</v>
      </c>
      <c r="AWA23" s="24"/>
      <c r="AWB23" s="24"/>
      <c r="AWC23" s="23"/>
      <c r="AWD23" s="111"/>
      <c r="AWE23" s="27"/>
      <c r="AWF23" s="42">
        <f t="shared" si="182"/>
        <v>1970</v>
      </c>
      <c r="AWH23" s="24"/>
      <c r="AWI23" s="24"/>
      <c r="AWJ23" s="23"/>
      <c r="AWK23" s="111"/>
      <c r="AWL23" s="27"/>
      <c r="AWM23" s="42">
        <f t="shared" si="183"/>
        <v>0</v>
      </c>
      <c r="AWO23" s="24"/>
      <c r="AWP23" s="24"/>
      <c r="AWQ23" s="23"/>
      <c r="AWR23" s="111"/>
      <c r="AWS23" s="27"/>
      <c r="AWT23" s="42">
        <f t="shared" si="184"/>
        <v>0</v>
      </c>
      <c r="AWV23" s="2"/>
      <c r="AWW23" s="2"/>
      <c r="AWX23" s="15"/>
      <c r="AWY23" s="7"/>
      <c r="AWZ23" s="16"/>
      <c r="AXA23" s="17">
        <f t="shared" si="185"/>
        <v>0</v>
      </c>
      <c r="AXC23" s="24"/>
      <c r="AXD23" s="24"/>
      <c r="AXE23" s="23"/>
      <c r="AXF23" s="111"/>
      <c r="AXG23" s="27"/>
      <c r="AXH23" s="42">
        <f t="shared" si="186"/>
        <v>0</v>
      </c>
      <c r="AXJ23" s="24"/>
      <c r="AXK23" s="24"/>
      <c r="AXL23" s="23"/>
      <c r="AXM23" s="111"/>
      <c r="AXN23" s="27"/>
      <c r="AXO23" s="42">
        <f t="shared" si="187"/>
        <v>1556</v>
      </c>
      <c r="AXQ23" s="24"/>
      <c r="AXR23" s="24"/>
      <c r="AXS23" s="23"/>
      <c r="AXT23" s="111"/>
      <c r="AXU23" s="27"/>
      <c r="AXV23" s="42">
        <f t="shared" si="188"/>
        <v>0</v>
      </c>
      <c r="AXX23" s="2"/>
      <c r="AXY23" s="2"/>
      <c r="AXZ23" s="15"/>
      <c r="AYA23" s="7"/>
      <c r="AYB23" s="16"/>
      <c r="AYC23" s="17">
        <f t="shared" si="189"/>
        <v>10984.74</v>
      </c>
      <c r="AYE23" s="49"/>
      <c r="AYF23" s="229"/>
      <c r="AYG23" s="104"/>
      <c r="AYH23" s="563"/>
      <c r="AYI23" s="1438"/>
      <c r="AYJ23" s="78">
        <f t="shared" si="190"/>
        <v>1119</v>
      </c>
      <c r="AYL23" s="7"/>
      <c r="AYM23" s="2"/>
      <c r="AYN23" s="15"/>
      <c r="AYO23" s="33"/>
      <c r="AYP23" s="76"/>
      <c r="AYQ23" s="17">
        <f t="shared" si="191"/>
        <v>1119</v>
      </c>
      <c r="AYS23" s="425"/>
      <c r="AYT23" s="24"/>
      <c r="AYU23" s="27"/>
      <c r="AYV23" s="111"/>
      <c r="AYW23" s="27"/>
      <c r="AYX23" s="17">
        <f t="shared" si="192"/>
        <v>0</v>
      </c>
      <c r="AYZ23" s="425"/>
      <c r="AZA23" s="24"/>
      <c r="AZB23" s="27"/>
      <c r="AZC23" s="111"/>
      <c r="AZD23" s="27"/>
      <c r="AZE23" s="42">
        <f t="shared" si="193"/>
        <v>2249</v>
      </c>
      <c r="AZG23" s="358"/>
      <c r="AZH23" s="24"/>
      <c r="AZI23" s="27"/>
      <c r="AZJ23" s="111"/>
      <c r="AZK23" s="27"/>
      <c r="AZL23" s="42">
        <f t="shared" si="194"/>
        <v>0</v>
      </c>
      <c r="AZN23" s="425"/>
      <c r="AZO23" s="24"/>
      <c r="AZP23" s="27"/>
      <c r="AZQ23" s="111"/>
      <c r="AZR23" s="27"/>
      <c r="AZS23" s="42">
        <f t="shared" si="195"/>
        <v>0</v>
      </c>
      <c r="AZU23" s="7"/>
      <c r="AZV23" s="2"/>
      <c r="AZW23" s="81"/>
      <c r="AZX23" s="65"/>
      <c r="AZY23" s="77"/>
      <c r="AZZ23" s="17">
        <f t="shared" si="196"/>
        <v>12300.5</v>
      </c>
      <c r="BAB23" s="2"/>
      <c r="BAC23" s="2"/>
      <c r="BAD23" s="15"/>
      <c r="BAE23" s="7"/>
      <c r="BAF23" s="16"/>
      <c r="BAG23" s="17">
        <f t="shared" si="197"/>
        <v>108</v>
      </c>
      <c r="BAI23" s="7"/>
      <c r="BAJ23" s="114"/>
      <c r="BAK23" s="15"/>
      <c r="BAL23" s="7"/>
      <c r="BAM23" s="16"/>
      <c r="BAN23" s="17">
        <f t="shared" si="198"/>
        <v>0</v>
      </c>
      <c r="BAP23" s="111"/>
      <c r="BAQ23" s="110"/>
      <c r="BAR23" s="23"/>
      <c r="BAS23" s="111"/>
      <c r="BAT23" s="27"/>
      <c r="BAU23" s="42">
        <f t="shared" si="199"/>
        <v>0</v>
      </c>
      <c r="BAW23" s="111"/>
      <c r="BAX23" s="110"/>
      <c r="BAY23" s="23"/>
      <c r="BAZ23" s="111"/>
      <c r="BBA23" s="27"/>
      <c r="BBB23" s="42">
        <f t="shared" si="200"/>
        <v>0</v>
      </c>
      <c r="BBD23" s="111"/>
      <c r="BBE23" s="110"/>
      <c r="BBF23" s="23"/>
      <c r="BBG23" s="111"/>
      <c r="BBH23" s="27"/>
      <c r="BBI23" s="42">
        <f t="shared" si="201"/>
        <v>0</v>
      </c>
      <c r="BBK23" s="31"/>
      <c r="BBL23" s="2"/>
      <c r="BBM23" s="15"/>
      <c r="BBN23" s="7"/>
      <c r="BBO23" s="16"/>
      <c r="BBP23" s="17">
        <f t="shared" si="202"/>
        <v>16540.060000000001</v>
      </c>
      <c r="BBR23" s="2"/>
      <c r="BBS23" s="2"/>
      <c r="BBT23" s="15"/>
      <c r="BBU23" s="7"/>
      <c r="BBV23" s="16"/>
      <c r="BBW23" s="17">
        <f t="shared" si="203"/>
        <v>6938</v>
      </c>
      <c r="BBY23" s="24"/>
      <c r="BBZ23" s="24"/>
      <c r="BCA23" s="23"/>
      <c r="BCB23" s="111"/>
      <c r="BCC23" s="27"/>
      <c r="BCD23" s="42">
        <f t="shared" si="204"/>
        <v>0</v>
      </c>
      <c r="BCF23" s="24"/>
      <c r="BCG23" s="24"/>
      <c r="BCH23" s="23"/>
      <c r="BCI23" s="358"/>
      <c r="BCJ23" s="27"/>
      <c r="BCK23" s="42">
        <f t="shared" si="205"/>
        <v>0</v>
      </c>
      <c r="BCM23" s="307"/>
      <c r="BCN23" s="2"/>
      <c r="BCO23" s="15"/>
      <c r="BCP23" s="305"/>
      <c r="BCQ23" s="16"/>
      <c r="BCR23" s="17">
        <f t="shared" si="206"/>
        <v>0</v>
      </c>
      <c r="BCT23" s="420"/>
      <c r="BCU23" s="2"/>
      <c r="BCV23" s="15"/>
      <c r="BCW23" s="305"/>
      <c r="BCX23" s="16"/>
      <c r="BCY23" s="17">
        <f t="shared" si="207"/>
        <v>0</v>
      </c>
      <c r="BDA23" s="7"/>
      <c r="BDB23" s="2"/>
      <c r="BDC23" s="331"/>
      <c r="BDD23" s="7"/>
      <c r="BDE23" s="16"/>
      <c r="BDF23" s="17">
        <f t="shared" si="208"/>
        <v>0</v>
      </c>
      <c r="BDH23" s="111"/>
      <c r="BDI23" s="24"/>
      <c r="BDJ23" s="1712"/>
      <c r="BDK23" s="111"/>
      <c r="BDL23" s="27"/>
      <c r="BDM23" s="42">
        <f t="shared" si="209"/>
        <v>0</v>
      </c>
      <c r="BDO23" s="305"/>
      <c r="BDP23" s="311"/>
      <c r="BDQ23" s="331"/>
      <c r="BDR23" s="627"/>
      <c r="BDS23" s="572"/>
      <c r="BDT23" s="17">
        <f t="shared" si="210"/>
        <v>0</v>
      </c>
      <c r="BDV23" s="307">
        <v>41696</v>
      </c>
      <c r="BDW23" s="2" t="s">
        <v>2217</v>
      </c>
      <c r="BDX23" s="15">
        <v>868.5</v>
      </c>
      <c r="BDY23" s="627">
        <v>41710</v>
      </c>
      <c r="BDZ23" s="572">
        <v>868.5</v>
      </c>
      <c r="BEA23" s="17">
        <f t="shared" si="211"/>
        <v>10100.5</v>
      </c>
      <c r="BEC23" s="307"/>
      <c r="BED23" s="2"/>
      <c r="BEE23" s="331"/>
      <c r="BEF23" s="7"/>
      <c r="BEG23" s="16"/>
      <c r="BEH23" s="17">
        <f t="shared" si="212"/>
        <v>0</v>
      </c>
      <c r="BEJ23" s="307"/>
      <c r="BEK23" s="24"/>
      <c r="BEL23" s="1712"/>
      <c r="BEM23" s="111"/>
      <c r="BEN23" s="27"/>
      <c r="BEO23" s="42">
        <f t="shared" si="213"/>
        <v>0</v>
      </c>
      <c r="BEQ23" s="2"/>
      <c r="BER23" s="2"/>
      <c r="BES23" s="291"/>
      <c r="BET23" s="7"/>
      <c r="BEU23" s="16"/>
      <c r="BEV23" s="17">
        <f t="shared" si="214"/>
        <v>4501</v>
      </c>
      <c r="BEX23" s="7"/>
      <c r="BEY23" s="2"/>
      <c r="BEZ23" s="291"/>
      <c r="BFA23" s="7"/>
      <c r="BFB23" s="16"/>
      <c r="BFC23" s="17">
        <f t="shared" si="215"/>
        <v>1184.5</v>
      </c>
      <c r="BFE23" s="24"/>
      <c r="BFF23" s="24"/>
      <c r="BFG23" s="290"/>
      <c r="BFH23" s="111"/>
      <c r="BFI23" s="27"/>
      <c r="BFJ23" s="42">
        <f t="shared" si="216"/>
        <v>0</v>
      </c>
      <c r="BFL23" s="24"/>
      <c r="BFM23" s="2"/>
      <c r="BFN23" s="291"/>
      <c r="BFO23" s="7"/>
      <c r="BFP23" s="16"/>
      <c r="BFQ23" s="17">
        <f t="shared" si="217"/>
        <v>0</v>
      </c>
      <c r="BFS23" s="24"/>
      <c r="BFT23" s="24"/>
      <c r="BFU23" s="290"/>
      <c r="BFV23" s="111"/>
      <c r="BFW23" s="27"/>
      <c r="BFX23" s="42">
        <f t="shared" si="218"/>
        <v>3985.5</v>
      </c>
      <c r="BFZ23" s="2"/>
      <c r="BGA23" s="2"/>
      <c r="BGB23" s="291"/>
      <c r="BGC23" s="7"/>
      <c r="BGD23" s="16"/>
      <c r="BGE23" s="17">
        <f t="shared" si="219"/>
        <v>0</v>
      </c>
      <c r="BGG23" s="2"/>
      <c r="BGH23" s="2"/>
      <c r="BGI23" s="15"/>
      <c r="BGJ23" s="7"/>
      <c r="BGK23" s="16"/>
      <c r="BGL23" s="17">
        <f t="shared" si="220"/>
        <v>0</v>
      </c>
      <c r="BGN23" s="2"/>
      <c r="BGO23" s="2"/>
      <c r="BGP23" s="15"/>
      <c r="BGQ23" s="7"/>
      <c r="BGR23" s="16"/>
      <c r="BGS23" s="17">
        <f t="shared" si="221"/>
        <v>7051.5</v>
      </c>
      <c r="BGU23" s="24"/>
      <c r="BGV23" s="24"/>
      <c r="BGW23" s="290"/>
      <c r="BGX23" s="111"/>
      <c r="BGY23" s="27"/>
      <c r="BGZ23" s="42">
        <f t="shared" si="222"/>
        <v>0</v>
      </c>
      <c r="BHB23" s="2"/>
      <c r="BHC23" s="2"/>
      <c r="BHD23" s="291"/>
      <c r="BHE23" s="7"/>
      <c r="BHF23" s="16"/>
      <c r="BHG23" s="17">
        <f t="shared" si="223"/>
        <v>0</v>
      </c>
    </row>
    <row r="24" spans="1:1567" x14ac:dyDescent="0.25">
      <c r="A24" s="2" t="s">
        <v>61</v>
      </c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1"/>
      <c r="L24" s="27"/>
      <c r="M24" s="42">
        <f t="shared" si="1"/>
        <v>3530</v>
      </c>
      <c r="O24" s="24"/>
      <c r="P24" s="24"/>
      <c r="Q24" s="23"/>
      <c r="R24" s="111"/>
      <c r="S24" s="27"/>
      <c r="T24" s="42">
        <f t="shared" si="2"/>
        <v>0</v>
      </c>
      <c r="V24" s="24"/>
      <c r="W24" s="24"/>
      <c r="X24" s="23"/>
      <c r="Y24" s="111"/>
      <c r="Z24" s="27"/>
      <c r="AA24" s="42">
        <f t="shared" si="3"/>
        <v>0</v>
      </c>
      <c r="AC24" s="24"/>
      <c r="AD24" s="24"/>
      <c r="AE24" s="23"/>
      <c r="AF24" s="111"/>
      <c r="AG24" s="27"/>
      <c r="AH24" s="42">
        <f t="shared" si="4"/>
        <v>0</v>
      </c>
      <c r="AJ24" s="24"/>
      <c r="AK24" s="24"/>
      <c r="AL24" s="23"/>
      <c r="AM24" s="111"/>
      <c r="AN24" s="27"/>
      <c r="AO24" s="42">
        <f t="shared" si="5"/>
        <v>0</v>
      </c>
      <c r="AQ24" s="111"/>
      <c r="AR24" s="24"/>
      <c r="AS24" s="23"/>
      <c r="AT24" s="111"/>
      <c r="AU24" s="27"/>
      <c r="AV24" s="42">
        <f t="shared" si="6"/>
        <v>6543.5</v>
      </c>
      <c r="AY24" s="2"/>
      <c r="AZ24" s="15"/>
      <c r="BA24" s="7"/>
      <c r="BB24" s="16"/>
      <c r="BC24" s="17">
        <f t="shared" si="7"/>
        <v>376</v>
      </c>
      <c r="BE24" s="7"/>
      <c r="BF24" s="2"/>
      <c r="BG24" s="15"/>
      <c r="BH24" s="7"/>
      <c r="BI24" s="16"/>
      <c r="BJ24" s="17">
        <f t="shared" si="8"/>
        <v>1341.7</v>
      </c>
      <c r="BL24" s="7"/>
      <c r="BM24" s="2"/>
      <c r="BN24" s="15"/>
      <c r="BO24" s="7"/>
      <c r="BP24" s="16"/>
      <c r="BQ24" s="17">
        <f t="shared" si="9"/>
        <v>17344</v>
      </c>
      <c r="BS24" s="7"/>
      <c r="BT24" s="36"/>
      <c r="BU24" s="27"/>
      <c r="BV24" s="111"/>
      <c r="BW24" s="27"/>
      <c r="BX24" s="17">
        <f t="shared" si="10"/>
        <v>14526.099999999999</v>
      </c>
      <c r="BZ24" s="425">
        <v>41020</v>
      </c>
      <c r="CA24" s="24" t="s">
        <v>941</v>
      </c>
      <c r="CB24" s="410"/>
      <c r="CC24" s="676" t="s">
        <v>942</v>
      </c>
      <c r="CD24" s="27"/>
      <c r="CE24" s="17">
        <f t="shared" si="11"/>
        <v>24058.04</v>
      </c>
      <c r="CG24" s="24"/>
      <c r="CH24" s="24"/>
      <c r="CI24" s="23"/>
      <c r="CJ24" s="111"/>
      <c r="CK24" s="27"/>
      <c r="CL24" s="17">
        <f t="shared" si="12"/>
        <v>0</v>
      </c>
      <c r="CN24" s="425"/>
      <c r="CO24" s="220"/>
      <c r="CP24" s="23"/>
      <c r="CQ24" s="111"/>
      <c r="CR24" s="27"/>
      <c r="CS24" s="17">
        <f t="shared" si="13"/>
        <v>1668.06</v>
      </c>
      <c r="CU24" s="427"/>
      <c r="CV24" s="34"/>
      <c r="CW24" s="3"/>
      <c r="CY24" s="3"/>
      <c r="CZ24" s="17">
        <f t="shared" si="224"/>
        <v>113534</v>
      </c>
      <c r="DB24" s="7"/>
      <c r="DC24" s="2"/>
      <c r="DD24" s="15"/>
      <c r="DE24" s="627"/>
      <c r="DF24" s="16"/>
      <c r="DG24" s="17">
        <f t="shared" si="15"/>
        <v>20286</v>
      </c>
      <c r="DI24" s="7"/>
      <c r="DJ24" s="2"/>
      <c r="DK24" s="291"/>
      <c r="DL24" s="7"/>
      <c r="DM24" s="16"/>
      <c r="DN24" s="17">
        <f t="shared" si="232"/>
        <v>411</v>
      </c>
      <c r="DP24" s="7"/>
      <c r="DQ24" s="2"/>
      <c r="DR24" s="15"/>
      <c r="DS24" s="1845"/>
      <c r="DT24" s="16"/>
      <c r="DU24" s="17">
        <f t="shared" si="237"/>
        <v>0</v>
      </c>
      <c r="DW24" s="7"/>
      <c r="DX24" s="2"/>
      <c r="DY24" s="15"/>
      <c r="DZ24" s="7"/>
      <c r="EA24" s="16"/>
      <c r="EB24" s="17">
        <f t="shared" si="238"/>
        <v>0</v>
      </c>
      <c r="ED24" s="567"/>
      <c r="EE24" s="575"/>
      <c r="EF24" s="1694"/>
      <c r="EG24" s="567"/>
      <c r="EH24" s="1688"/>
      <c r="EI24" s="1683">
        <f t="shared" si="239"/>
        <v>456</v>
      </c>
      <c r="EK24" s="111"/>
      <c r="EL24" s="24"/>
      <c r="EM24" s="23"/>
      <c r="EN24" s="111"/>
      <c r="EO24" s="27"/>
      <c r="EP24" s="42">
        <f t="shared" si="240"/>
        <v>0</v>
      </c>
      <c r="ER24" s="111"/>
      <c r="ES24" s="24"/>
      <c r="ET24" s="23"/>
      <c r="EU24" s="111"/>
      <c r="EV24" s="27"/>
      <c r="EW24" s="42">
        <f t="shared" si="21"/>
        <v>0</v>
      </c>
      <c r="EY24" s="7"/>
      <c r="EZ24" s="2"/>
      <c r="FA24" s="15"/>
      <c r="FB24" s="7"/>
      <c r="FC24" s="16"/>
      <c r="FD24" s="17">
        <f t="shared" si="241"/>
        <v>0</v>
      </c>
      <c r="FF24" s="111"/>
      <c r="FG24" s="938"/>
      <c r="FH24" s="41"/>
      <c r="FI24" s="49"/>
      <c r="FJ24" s="41"/>
      <c r="FK24" s="17">
        <f t="shared" si="231"/>
        <v>0</v>
      </c>
      <c r="FM24" s="7"/>
      <c r="FN24" s="2"/>
      <c r="FO24" s="15"/>
      <c r="FP24" s="7"/>
      <c r="FQ24" s="16"/>
      <c r="FR24" s="17">
        <f t="shared" si="24"/>
        <v>0</v>
      </c>
      <c r="FT24" s="111"/>
      <c r="FU24" s="24"/>
      <c r="FV24" s="23"/>
      <c r="FW24" s="111"/>
      <c r="FX24" s="27"/>
      <c r="FY24" s="42">
        <f t="shared" si="25"/>
        <v>0</v>
      </c>
      <c r="GA24" s="7"/>
      <c r="GB24" s="2"/>
      <c r="GC24" s="15"/>
      <c r="GD24" s="7"/>
      <c r="GE24" s="16"/>
      <c r="GF24" s="17">
        <f t="shared" si="26"/>
        <v>6306.7</v>
      </c>
      <c r="GH24" s="111"/>
      <c r="GI24" s="24"/>
      <c r="GJ24" s="23"/>
      <c r="GK24" s="111"/>
      <c r="GL24" s="27"/>
      <c r="GM24" s="42">
        <f t="shared" si="27"/>
        <v>10217.799999999999</v>
      </c>
      <c r="GO24" s="111"/>
      <c r="GP24" s="24"/>
      <c r="GQ24" s="23"/>
      <c r="GR24" s="111"/>
      <c r="GS24" s="27"/>
      <c r="GT24" s="42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4"/>
      <c r="HD24" s="24"/>
      <c r="HE24" s="23"/>
      <c r="HF24" s="111"/>
      <c r="HG24" s="27"/>
      <c r="HH24" s="42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2543</v>
      </c>
      <c r="HX24" s="7"/>
      <c r="HY24" s="2"/>
      <c r="HZ24" s="15"/>
      <c r="IA24" s="31"/>
      <c r="IB24" s="16"/>
      <c r="IC24" s="17">
        <f t="shared" si="33"/>
        <v>7098.5</v>
      </c>
      <c r="IE24" s="7"/>
      <c r="IF24" s="2"/>
      <c r="IG24" s="15"/>
      <c r="IH24" s="7"/>
      <c r="II24" s="16"/>
      <c r="IJ24" s="17">
        <f t="shared" si="34"/>
        <v>1470</v>
      </c>
      <c r="IL24" s="2"/>
      <c r="IM24" s="2"/>
      <c r="IN24" s="15"/>
      <c r="IO24" s="7"/>
      <c r="IP24" s="16"/>
      <c r="IQ24" s="17">
        <f t="shared" si="35"/>
        <v>5020</v>
      </c>
      <c r="IS24" s="7"/>
      <c r="IT24" s="2"/>
      <c r="IU24" s="15"/>
      <c r="IV24" s="7"/>
      <c r="IW24" s="16"/>
      <c r="IX24" s="101">
        <f t="shared" si="36"/>
        <v>0</v>
      </c>
      <c r="IZ24" s="111"/>
      <c r="JA24" s="24"/>
      <c r="JB24" s="23"/>
      <c r="JC24" s="111"/>
      <c r="JD24" s="27"/>
      <c r="JE24" s="101">
        <f t="shared" si="37"/>
        <v>0</v>
      </c>
      <c r="JG24" s="111"/>
      <c r="JH24" s="24"/>
      <c r="JI24" s="23"/>
      <c r="JJ24" s="111"/>
      <c r="JK24" s="27"/>
      <c r="JL24" s="101">
        <f t="shared" si="38"/>
        <v>855.5</v>
      </c>
      <c r="JN24" s="49"/>
      <c r="JO24" s="63"/>
      <c r="JP24" s="23"/>
      <c r="JQ24" s="111"/>
      <c r="JR24" s="27"/>
      <c r="JS24" s="17">
        <f t="shared" si="39"/>
        <v>0</v>
      </c>
      <c r="JU24" s="49"/>
      <c r="JV24" s="110"/>
      <c r="JW24" s="23"/>
      <c r="JX24" s="111"/>
      <c r="JY24" s="27"/>
      <c r="JZ24" s="42">
        <f t="shared" si="40"/>
        <v>0</v>
      </c>
      <c r="KB24" s="49"/>
      <c r="KC24" s="110"/>
      <c r="KD24" s="23"/>
      <c r="KE24" s="111"/>
      <c r="KF24" s="27"/>
      <c r="KG24" s="17">
        <f t="shared" si="41"/>
        <v>0</v>
      </c>
      <c r="KI24" s="49"/>
      <c r="KJ24" s="110"/>
      <c r="KK24" s="23"/>
      <c r="KL24" s="567"/>
      <c r="KM24" s="27"/>
      <c r="KN24" s="42">
        <f t="shared" si="42"/>
        <v>0</v>
      </c>
      <c r="KP24" s="49"/>
      <c r="KQ24" s="110"/>
      <c r="KR24" s="23"/>
      <c r="KS24" s="111"/>
      <c r="KT24" s="27"/>
      <c r="KU24" s="42">
        <f t="shared" si="43"/>
        <v>4446</v>
      </c>
      <c r="KW24" s="111"/>
      <c r="KX24" s="110"/>
      <c r="KY24" s="23"/>
      <c r="KZ24" s="111"/>
      <c r="LA24" s="139"/>
      <c r="LB24" s="17">
        <f t="shared" si="44"/>
        <v>17093.599999999999</v>
      </c>
      <c r="LD24" s="49"/>
      <c r="LE24" s="110"/>
      <c r="LF24" s="23"/>
      <c r="LG24" s="111"/>
      <c r="LH24" s="27"/>
      <c r="LI24" s="17">
        <f t="shared" si="45"/>
        <v>383</v>
      </c>
      <c r="LK24" s="49"/>
      <c r="LL24" s="110"/>
      <c r="LM24" s="23"/>
      <c r="LN24" s="49"/>
      <c r="LO24" s="27"/>
      <c r="LP24" s="42">
        <f t="shared" si="46"/>
        <v>0</v>
      </c>
      <c r="LR24" s="49"/>
      <c r="LS24" s="110"/>
      <c r="LT24" s="23"/>
      <c r="LU24" s="111"/>
      <c r="LV24" s="27"/>
      <c r="LW24" s="42">
        <f t="shared" si="47"/>
        <v>0</v>
      </c>
      <c r="LY24" s="7"/>
      <c r="LZ24" s="2"/>
      <c r="MA24" s="15"/>
      <c r="MB24" s="7"/>
      <c r="MC24" s="16"/>
      <c r="MD24" s="17">
        <f t="shared" si="48"/>
        <v>0</v>
      </c>
      <c r="MF24" s="111"/>
      <c r="MG24" s="24"/>
      <c r="MH24" s="23"/>
      <c r="MI24" s="111"/>
      <c r="MJ24" s="27"/>
      <c r="MK24" s="42">
        <f t="shared" si="49"/>
        <v>0</v>
      </c>
      <c r="MM24" s="111"/>
      <c r="MN24" s="24"/>
      <c r="MO24" s="23"/>
      <c r="MP24" s="111"/>
      <c r="MQ24" s="27"/>
      <c r="MR24" s="42">
        <f t="shared" si="50"/>
        <v>0</v>
      </c>
      <c r="MT24" s="111"/>
      <c r="MU24" s="24"/>
      <c r="MV24" s="23"/>
      <c r="MW24" s="111"/>
      <c r="MX24" s="27"/>
      <c r="MY24" s="42">
        <f t="shared" si="51"/>
        <v>0</v>
      </c>
      <c r="NA24" s="7"/>
      <c r="NB24" s="2"/>
      <c r="NC24" s="15"/>
      <c r="ND24" s="7"/>
      <c r="NE24" s="16"/>
      <c r="NF24" s="17">
        <f t="shared" si="52"/>
        <v>0</v>
      </c>
      <c r="NH24" s="7"/>
      <c r="NI24" s="2"/>
      <c r="NJ24" s="15"/>
      <c r="NK24" s="7"/>
      <c r="NL24" s="16"/>
      <c r="NM24" s="17">
        <f t="shared" si="53"/>
        <v>0</v>
      </c>
      <c r="NO24" s="7"/>
      <c r="NP24" s="2"/>
      <c r="NQ24" s="15"/>
      <c r="NR24" s="7"/>
      <c r="NS24" s="16"/>
      <c r="NT24" s="17">
        <f t="shared" si="54"/>
        <v>11333.5</v>
      </c>
      <c r="NV24" s="307"/>
      <c r="NW24" s="24"/>
      <c r="NX24" s="23"/>
      <c r="NY24" s="111"/>
      <c r="NZ24" s="27"/>
      <c r="OA24" s="42">
        <f t="shared" si="55"/>
        <v>6364</v>
      </c>
      <c r="OC24" s="305"/>
      <c r="OD24" s="2"/>
      <c r="OE24" s="15"/>
      <c r="OF24" s="7"/>
      <c r="OG24" s="16"/>
      <c r="OH24" s="17">
        <f t="shared" si="56"/>
        <v>0</v>
      </c>
      <c r="OJ24" s="307"/>
      <c r="OK24" s="24"/>
      <c r="OL24" s="23"/>
      <c r="OM24" s="111"/>
      <c r="ON24" s="27"/>
      <c r="OO24" s="42">
        <f t="shared" si="57"/>
        <v>0</v>
      </c>
      <c r="OQ24" s="481"/>
      <c r="OR24" s="2"/>
      <c r="OS24" s="15"/>
      <c r="OT24" s="7"/>
      <c r="OU24" s="16"/>
      <c r="OV24" s="17">
        <f t="shared" si="233"/>
        <v>22352.5</v>
      </c>
      <c r="OX24" s="7"/>
      <c r="OY24" s="2"/>
      <c r="OZ24" s="15"/>
      <c r="PA24" s="7"/>
      <c r="PB24" s="16"/>
      <c r="PC24" s="42">
        <f t="shared" si="59"/>
        <v>0</v>
      </c>
      <c r="PE24" s="7"/>
      <c r="PF24" s="2"/>
      <c r="PG24" s="15"/>
      <c r="PH24" s="7"/>
      <c r="PI24" s="16"/>
      <c r="PJ24" s="42">
        <f t="shared" si="60"/>
        <v>0</v>
      </c>
      <c r="PL24" s="7"/>
      <c r="PM24" s="2"/>
      <c r="PN24" s="15"/>
      <c r="PO24" s="7"/>
      <c r="PP24" s="16"/>
      <c r="PQ24" s="42">
        <f t="shared" si="61"/>
        <v>0</v>
      </c>
      <c r="PS24" s="2"/>
      <c r="PT24" s="2"/>
      <c r="PU24" s="15"/>
      <c r="PV24" s="16"/>
      <c r="PW24" s="16"/>
      <c r="PX24" s="17">
        <f t="shared" si="62"/>
        <v>0</v>
      </c>
      <c r="PZ24" s="2"/>
      <c r="QA24" s="2"/>
      <c r="QB24" s="15"/>
      <c r="QC24" s="16"/>
      <c r="QD24" s="16"/>
      <c r="QE24" s="17">
        <f t="shared" si="63"/>
        <v>0</v>
      </c>
      <c r="QG24" s="2"/>
      <c r="QH24" s="2"/>
      <c r="QI24" s="15"/>
      <c r="QJ24" s="16"/>
      <c r="QK24" s="16"/>
      <c r="QL24" s="17">
        <f t="shared" si="64"/>
        <v>0</v>
      </c>
      <c r="QN24" s="24"/>
      <c r="QO24" s="24"/>
      <c r="QP24" s="23"/>
      <c r="QQ24" s="27"/>
      <c r="QR24" s="27"/>
      <c r="QS24" s="42">
        <f t="shared" si="65"/>
        <v>0</v>
      </c>
      <c r="QU24" s="427"/>
      <c r="QV24" s="2"/>
      <c r="QW24" s="15"/>
      <c r="QX24" s="677"/>
      <c r="QY24" s="27"/>
      <c r="QZ24" s="17">
        <f t="shared" si="66"/>
        <v>13520</v>
      </c>
      <c r="RB24" s="111"/>
      <c r="RC24" s="24"/>
      <c r="RD24" s="23"/>
      <c r="RE24" s="1556"/>
      <c r="RF24" s="27"/>
      <c r="RG24" s="42">
        <f t="shared" si="67"/>
        <v>0</v>
      </c>
      <c r="RI24" s="111"/>
      <c r="RJ24" s="24"/>
      <c r="RK24" s="23"/>
      <c r="RL24" s="1556"/>
      <c r="RM24" s="27"/>
      <c r="RN24" s="42">
        <f t="shared" si="68"/>
        <v>0</v>
      </c>
      <c r="RP24" s="111"/>
      <c r="RQ24" s="24"/>
      <c r="RR24" s="23"/>
      <c r="RS24" s="1556"/>
      <c r="RT24" s="27"/>
      <c r="RU24" s="42">
        <f t="shared" si="69"/>
        <v>0</v>
      </c>
      <c r="RW24" s="7"/>
      <c r="RX24" s="2"/>
      <c r="RY24" s="15"/>
      <c r="RZ24" s="677"/>
      <c r="SA24" s="16"/>
      <c r="SB24" s="17">
        <f t="shared" si="70"/>
        <v>1433.5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111"/>
      <c r="SS24" s="24"/>
      <c r="ST24" s="23"/>
      <c r="SU24" s="111"/>
      <c r="SV24" s="27"/>
      <c r="SW24" s="42">
        <f t="shared" si="73"/>
        <v>0</v>
      </c>
      <c r="SY24" s="427"/>
      <c r="SZ24" s="114"/>
      <c r="TA24" s="15"/>
      <c r="TB24" s="7"/>
      <c r="TC24" s="16"/>
      <c r="TD24" s="17">
        <f t="shared" si="74"/>
        <v>10277</v>
      </c>
      <c r="TF24" s="2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2"/>
      <c r="TU24" s="113"/>
      <c r="TV24" s="15"/>
      <c r="TW24" s="7"/>
      <c r="TX24" s="16"/>
      <c r="TY24" s="17">
        <f t="shared" si="77"/>
        <v>1124.5</v>
      </c>
      <c r="UA24" s="2"/>
      <c r="UB24" s="113"/>
      <c r="UC24" s="15"/>
      <c r="UD24" s="7"/>
      <c r="UE24" s="16"/>
      <c r="UF24" s="17">
        <f t="shared" si="78"/>
        <v>0</v>
      </c>
      <c r="UH24" s="307"/>
      <c r="UI24" s="110"/>
      <c r="UJ24" s="23"/>
      <c r="UK24" s="111"/>
      <c r="UL24" s="27"/>
      <c r="UM24" s="42">
        <f t="shared" si="79"/>
        <v>4075.5</v>
      </c>
      <c r="UO24" s="2"/>
      <c r="UP24" s="2"/>
      <c r="UQ24" s="15"/>
      <c r="UR24" s="7"/>
      <c r="US24" s="16"/>
      <c r="UT24" s="17">
        <f t="shared" si="80"/>
        <v>200</v>
      </c>
      <c r="UV24" s="2"/>
      <c r="UW24" s="2"/>
      <c r="UX24" s="15"/>
      <c r="UY24" s="7"/>
      <c r="UZ24" s="16"/>
      <c r="VA24" s="17">
        <f t="shared" si="81"/>
        <v>1278</v>
      </c>
      <c r="VC24" s="24"/>
      <c r="VD24" s="24"/>
      <c r="VE24" s="23"/>
      <c r="VF24" s="111"/>
      <c r="VG24" s="27"/>
      <c r="VH24" s="42">
        <f t="shared" si="82"/>
        <v>0</v>
      </c>
      <c r="VJ24" s="24"/>
      <c r="VK24" s="2"/>
      <c r="VL24" s="15"/>
      <c r="VM24" s="7"/>
      <c r="VN24" s="16"/>
      <c r="VO24" s="17">
        <f t="shared" si="83"/>
        <v>0</v>
      </c>
      <c r="VQ24" s="24"/>
      <c r="VR24" s="24"/>
      <c r="VS24" s="23"/>
      <c r="VT24" s="111"/>
      <c r="VU24" s="27"/>
      <c r="VV24" s="42">
        <f t="shared" si="84"/>
        <v>0</v>
      </c>
      <c r="VX24" s="2"/>
      <c r="VY24" s="2"/>
      <c r="VZ24" s="15"/>
      <c r="WA24" s="7"/>
      <c r="WB24" s="16"/>
      <c r="WC24" s="17">
        <f t="shared" si="85"/>
        <v>0</v>
      </c>
      <c r="WE24" s="305"/>
      <c r="WF24" s="2"/>
      <c r="WG24" s="15"/>
      <c r="WH24" s="305"/>
      <c r="WI24" s="16"/>
      <c r="WJ24" s="17">
        <f t="shared" si="86"/>
        <v>112.5</v>
      </c>
      <c r="WL24" s="307"/>
      <c r="WM24" s="24"/>
      <c r="WN24" s="23"/>
      <c r="WO24" s="307"/>
      <c r="WP24" s="27"/>
      <c r="WQ24" s="42">
        <f t="shared" si="87"/>
        <v>7657</v>
      </c>
      <c r="WS24" s="307"/>
      <c r="WT24" s="24"/>
      <c r="WU24" s="23"/>
      <c r="WV24" s="307"/>
      <c r="WW24" s="27"/>
      <c r="WX24" s="42">
        <f t="shared" si="88"/>
        <v>0</v>
      </c>
      <c r="WZ24" s="307"/>
      <c r="XA24" s="24"/>
      <c r="XB24" s="23"/>
      <c r="XC24" s="307"/>
      <c r="XD24" s="27"/>
      <c r="XE24" s="42">
        <f t="shared" si="89"/>
        <v>0</v>
      </c>
      <c r="XG24" s="307"/>
      <c r="XH24" s="24"/>
      <c r="XI24" s="23"/>
      <c r="XJ24" s="307"/>
      <c r="XK24" s="27"/>
      <c r="XL24" s="42">
        <f t="shared" si="90"/>
        <v>0</v>
      </c>
      <c r="XN24" s="425"/>
      <c r="XO24" s="40"/>
      <c r="XP24" s="16"/>
      <c r="XQ24" s="7"/>
      <c r="XR24" s="16"/>
      <c r="XS24" s="17">
        <f t="shared" si="91"/>
        <v>0</v>
      </c>
      <c r="XU24" s="111"/>
      <c r="XV24" s="69"/>
      <c r="XW24" s="27"/>
      <c r="XX24" s="111"/>
      <c r="XY24" s="27"/>
      <c r="XZ24" s="42">
        <f t="shared" si="92"/>
        <v>0</v>
      </c>
      <c r="YB24" s="7"/>
      <c r="YC24" s="40"/>
      <c r="YD24" s="16"/>
      <c r="YE24" s="7"/>
      <c r="YF24" s="16"/>
      <c r="YG24" s="17">
        <f t="shared" si="93"/>
        <v>21712</v>
      </c>
      <c r="YI24" s="7"/>
      <c r="YJ24" s="2"/>
      <c r="YK24" s="15"/>
      <c r="YL24" s="7"/>
      <c r="YM24" s="16"/>
      <c r="YN24" s="17">
        <f t="shared" si="94"/>
        <v>0</v>
      </c>
      <c r="YP24" s="7"/>
      <c r="YQ24" s="2"/>
      <c r="YR24" s="15"/>
      <c r="YS24" s="7"/>
      <c r="YT24" s="16"/>
      <c r="YU24" s="17">
        <f t="shared" si="95"/>
        <v>0</v>
      </c>
      <c r="YW24" s="111"/>
      <c r="YX24" s="24"/>
      <c r="YY24" s="23"/>
      <c r="YZ24" s="111"/>
      <c r="ZA24" s="27"/>
      <c r="ZB24" s="42">
        <f t="shared" si="96"/>
        <v>0</v>
      </c>
      <c r="ZD24" s="420"/>
      <c r="ZE24" s="24"/>
      <c r="ZF24" s="23"/>
      <c r="ZG24" s="111"/>
      <c r="ZH24" s="27"/>
      <c r="ZI24" s="42">
        <f t="shared" si="97"/>
        <v>0</v>
      </c>
      <c r="ZK24" s="111"/>
      <c r="ZL24" s="69"/>
      <c r="ZM24" s="27"/>
      <c r="ZN24" s="111"/>
      <c r="ZO24" s="27"/>
      <c r="ZP24" s="17">
        <f t="shared" si="98"/>
        <v>0</v>
      </c>
      <c r="ZR24" s="111"/>
      <c r="ZS24" s="69"/>
      <c r="ZT24" s="27"/>
      <c r="ZU24" s="111"/>
      <c r="ZV24" s="27"/>
      <c r="ZW24" s="42">
        <f t="shared" si="99"/>
        <v>3633</v>
      </c>
      <c r="ZY24" s="111"/>
      <c r="ZZ24" s="69"/>
      <c r="AAA24" s="27"/>
      <c r="AAB24" s="111"/>
      <c r="AAC24" s="27"/>
      <c r="AAD24" s="17">
        <f t="shared" si="100"/>
        <v>0</v>
      </c>
      <c r="AAF24" s="111"/>
      <c r="AAG24" s="69"/>
      <c r="AAH24" s="27"/>
      <c r="AAI24" s="111"/>
      <c r="AAJ24" s="27"/>
      <c r="AAK24" s="42">
        <f t="shared" si="101"/>
        <v>0</v>
      </c>
      <c r="AAM24" s="111"/>
      <c r="AAN24" s="69"/>
      <c r="AAO24" s="27"/>
      <c r="AAP24" s="111"/>
      <c r="AAQ24" s="27"/>
      <c r="AAR24" s="42">
        <f t="shared" si="102"/>
        <v>15899</v>
      </c>
      <c r="AAT24" s="111"/>
      <c r="AAU24" s="69"/>
      <c r="AAV24" s="27"/>
      <c r="AAW24" s="111"/>
      <c r="AAX24" s="27"/>
      <c r="AAY24" s="42">
        <f t="shared" si="103"/>
        <v>0</v>
      </c>
      <c r="ABA24" s="7"/>
      <c r="ABB24" s="113"/>
      <c r="ABC24" s="15"/>
      <c r="ABD24" s="7"/>
      <c r="ABE24" s="16"/>
      <c r="ABF24" s="17">
        <f t="shared" si="104"/>
        <v>0</v>
      </c>
      <c r="ABG24" s="37"/>
      <c r="ABH24" s="111"/>
      <c r="ABI24" s="220"/>
      <c r="ABJ24" s="23"/>
      <c r="ABK24" s="111"/>
      <c r="ABL24" s="27"/>
      <c r="ABM24" s="42">
        <f t="shared" si="105"/>
        <v>0</v>
      </c>
      <c r="ABN24" s="37"/>
      <c r="ABQ24" s="661"/>
      <c r="ABR24" s="673"/>
      <c r="ABS24" s="27"/>
      <c r="ABT24" s="42">
        <f t="shared" si="106"/>
        <v>22956.84</v>
      </c>
      <c r="ABV24" s="2"/>
      <c r="ABW24" s="2"/>
      <c r="ABX24" s="15"/>
      <c r="ABY24" s="7"/>
      <c r="ABZ24" s="16"/>
      <c r="ACA24" s="17">
        <f t="shared" si="107"/>
        <v>3092.5</v>
      </c>
      <c r="ACC24" s="427"/>
      <c r="ACD24" s="113"/>
      <c r="ACE24" s="15"/>
      <c r="ACF24" s="7"/>
      <c r="ACG24" s="16"/>
      <c r="ACH24" s="17">
        <f t="shared" si="108"/>
        <v>0</v>
      </c>
      <c r="ACJ24" s="425"/>
      <c r="ACK24" s="220"/>
      <c r="ACL24" s="23"/>
      <c r="ACM24" s="111"/>
      <c r="ACN24" s="27"/>
      <c r="ACO24" s="42">
        <f t="shared" si="109"/>
        <v>0</v>
      </c>
      <c r="ACQ24" s="425"/>
      <c r="ACR24" s="220"/>
      <c r="ACS24" s="23"/>
      <c r="ACT24" s="111"/>
      <c r="ACU24" s="27"/>
      <c r="ACV24" s="42">
        <f t="shared" si="110"/>
        <v>0</v>
      </c>
      <c r="ACX24" s="305"/>
      <c r="ACY24" s="114"/>
      <c r="ACZ24" s="15"/>
      <c r="ADA24" s="7"/>
      <c r="ADB24" s="16"/>
      <c r="ADC24" s="17">
        <f t="shared" si="111"/>
        <v>0</v>
      </c>
      <c r="ADE24" s="307"/>
      <c r="ADF24" s="110"/>
      <c r="ADG24" s="23"/>
      <c r="ADH24" s="111"/>
      <c r="ADI24" s="27"/>
      <c r="ADJ24" s="42">
        <f t="shared" si="234"/>
        <v>1928</v>
      </c>
      <c r="ADL24" s="2"/>
      <c r="ADM24" s="2"/>
      <c r="ADN24" s="15"/>
      <c r="ADO24" s="7"/>
      <c r="ADP24" s="16"/>
      <c r="ADQ24" s="17">
        <f t="shared" si="113"/>
        <v>0</v>
      </c>
      <c r="ADS24" s="24"/>
      <c r="ADT24" s="24"/>
      <c r="ADU24" s="23"/>
      <c r="ADV24" s="111"/>
      <c r="ADW24" s="27"/>
      <c r="ADX24" s="42">
        <f t="shared" si="114"/>
        <v>0</v>
      </c>
      <c r="ADZ24" s="2"/>
      <c r="AEA24" s="2"/>
      <c r="AEB24" s="15"/>
      <c r="AEC24" s="7"/>
      <c r="AED24" s="16"/>
      <c r="AEE24" s="17">
        <f t="shared" si="115"/>
        <v>0</v>
      </c>
      <c r="AEG24" s="24"/>
      <c r="AEH24" s="24"/>
      <c r="AEI24" s="23"/>
      <c r="AEJ24" s="111"/>
      <c r="AEK24" s="27"/>
      <c r="AEL24" s="42">
        <f t="shared" si="116"/>
        <v>0</v>
      </c>
      <c r="AEN24" s="2"/>
      <c r="AEO24" s="2"/>
      <c r="AEP24" s="15"/>
      <c r="AEQ24" s="7"/>
      <c r="AER24" s="16"/>
      <c r="AES24" s="17">
        <f t="shared" si="117"/>
        <v>0</v>
      </c>
      <c r="AEU24" s="2"/>
      <c r="AEV24" s="2"/>
      <c r="AEW24" s="15"/>
      <c r="AEX24" s="7"/>
      <c r="AEY24" s="16"/>
      <c r="AEZ24" s="17">
        <f t="shared" si="118"/>
        <v>0</v>
      </c>
      <c r="AFB24" s="24"/>
      <c r="AFC24" s="24"/>
      <c r="AFD24" s="23"/>
      <c r="AFE24" s="111"/>
      <c r="AFF24" s="27"/>
      <c r="AFG24" s="42">
        <f t="shared" si="119"/>
        <v>0</v>
      </c>
      <c r="AFI24" s="24"/>
      <c r="AFJ24" s="24"/>
      <c r="AFK24" s="23"/>
      <c r="AFL24" s="111"/>
      <c r="AFM24" s="27"/>
      <c r="AFN24" s="42">
        <f t="shared" si="120"/>
        <v>0</v>
      </c>
      <c r="AFP24" s="24"/>
      <c r="AFQ24" s="24"/>
      <c r="AFR24" s="23"/>
      <c r="AFS24" s="111"/>
      <c r="AFT24" s="27"/>
      <c r="AFU24" s="42">
        <f t="shared" si="121"/>
        <v>0</v>
      </c>
      <c r="AFW24" s="2"/>
      <c r="AFX24" s="2"/>
      <c r="AFY24" s="15"/>
      <c r="AFZ24" s="7"/>
      <c r="AGA24" s="16"/>
      <c r="AGB24" s="17">
        <f t="shared" si="122"/>
        <v>0</v>
      </c>
      <c r="AGD24" s="7"/>
      <c r="AGE24" s="2"/>
      <c r="AGF24" s="15"/>
      <c r="AGG24" s="7"/>
      <c r="AGH24" s="16"/>
      <c r="AGI24" s="17">
        <f t="shared" si="123"/>
        <v>2252</v>
      </c>
      <c r="AGK24" s="305"/>
      <c r="AGL24" s="259"/>
      <c r="AGM24" s="27"/>
      <c r="AGP24" s="42">
        <f t="shared" si="124"/>
        <v>0</v>
      </c>
      <c r="AGR24" s="307"/>
      <c r="AGS24" s="259"/>
      <c r="AGT24" s="27"/>
      <c r="AGW24" s="42">
        <f t="shared" si="125"/>
        <v>0</v>
      </c>
      <c r="AGY24" s="307"/>
      <c r="AGZ24" s="259"/>
      <c r="AHA24" s="27"/>
      <c r="AHD24" s="42">
        <f t="shared" si="126"/>
        <v>0</v>
      </c>
      <c r="AHF24" s="7"/>
      <c r="AHG24" s="2"/>
      <c r="AHH24" s="15"/>
      <c r="AHI24" s="7"/>
      <c r="AHJ24" s="16"/>
      <c r="AHK24" s="17">
        <f t="shared" si="127"/>
        <v>960</v>
      </c>
      <c r="AHM24" s="7"/>
      <c r="AHN24" s="2"/>
      <c r="AHO24" s="15"/>
      <c r="AHP24" s="7"/>
      <c r="AHQ24" s="16"/>
      <c r="AHR24" s="17">
        <f t="shared" si="128"/>
        <v>0</v>
      </c>
      <c r="AHT24" s="427"/>
      <c r="AHU24" s="2"/>
      <c r="AHV24" s="15"/>
      <c r="AHW24" s="305"/>
      <c r="AHX24" s="16"/>
      <c r="AHY24" s="17">
        <f t="shared" si="129"/>
        <v>96358.5</v>
      </c>
      <c r="AIA24" s="2"/>
      <c r="AIB24" s="2"/>
      <c r="AIC24" s="15"/>
      <c r="AID24" s="7"/>
      <c r="AIE24" s="16"/>
      <c r="AIF24" s="17">
        <f t="shared" si="130"/>
        <v>0</v>
      </c>
      <c r="AIH24" s="111"/>
      <c r="AII24" s="69"/>
      <c r="AIJ24" s="27"/>
      <c r="AIK24" s="111"/>
      <c r="AIL24" s="27"/>
      <c r="AIM24" s="17">
        <f t="shared" si="131"/>
        <v>892.5</v>
      </c>
      <c r="AIO24" s="111"/>
      <c r="AIP24" s="69"/>
      <c r="AIQ24" s="27"/>
      <c r="AIR24" s="111"/>
      <c r="AIS24" s="27"/>
      <c r="AIT24" s="17">
        <f t="shared" si="132"/>
        <v>0</v>
      </c>
      <c r="AIV24" s="111"/>
      <c r="AIW24" s="69"/>
      <c r="AIX24" s="27"/>
      <c r="AIY24" s="111"/>
      <c r="AIZ24" s="27"/>
      <c r="AJA24" s="42">
        <f t="shared" si="133"/>
        <v>0</v>
      </c>
      <c r="AJF24" s="7"/>
      <c r="AJG24" s="16"/>
      <c r="AJH24" s="17">
        <f t="shared" si="134"/>
        <v>0</v>
      </c>
      <c r="AJM24" s="7"/>
      <c r="AJN24" s="16"/>
      <c r="AJO24" s="17">
        <f t="shared" si="135"/>
        <v>0</v>
      </c>
      <c r="AJQ24" s="426"/>
      <c r="AJR24" s="34"/>
      <c r="AJS24" s="27"/>
      <c r="AJT24" s="111"/>
      <c r="AJU24" s="27"/>
      <c r="AJV24" s="17">
        <f t="shared" si="136"/>
        <v>7013</v>
      </c>
      <c r="AJX24" s="111"/>
      <c r="AJY24" s="69"/>
      <c r="AJZ24" s="27"/>
      <c r="AKA24" s="111"/>
      <c r="AKB24" s="27"/>
      <c r="AKC24" s="17">
        <f t="shared" si="137"/>
        <v>0</v>
      </c>
      <c r="AKE24" s="111"/>
      <c r="AKF24" s="69"/>
      <c r="AKG24" s="27"/>
      <c r="AKH24" s="111"/>
      <c r="AKI24" s="27"/>
      <c r="AKJ24" s="17">
        <f t="shared" si="138"/>
        <v>0</v>
      </c>
      <c r="AKL24" s="307"/>
      <c r="AKM24" s="69"/>
      <c r="AKN24" s="27"/>
      <c r="AKO24" s="307"/>
      <c r="AKP24" s="27"/>
      <c r="AKQ24" s="17">
        <f t="shared" si="139"/>
        <v>17381</v>
      </c>
      <c r="AKS24" s="307"/>
      <c r="AKT24" s="69"/>
      <c r="AKU24" s="27"/>
      <c r="AKV24" s="307"/>
      <c r="AKW24" s="27"/>
      <c r="AKX24" s="42">
        <f t="shared" si="140"/>
        <v>0</v>
      </c>
      <c r="AKZ24" s="111"/>
      <c r="ALA24" s="69"/>
      <c r="ALB24" s="27"/>
      <c r="ALC24" s="111"/>
      <c r="ALD24" s="27"/>
      <c r="ALE24" s="17">
        <f t="shared" si="141"/>
        <v>0</v>
      </c>
      <c r="ALG24" s="111"/>
      <c r="ALH24" s="24"/>
      <c r="ALI24" s="23"/>
      <c r="ALJ24" s="49"/>
      <c r="ALK24" s="139"/>
      <c r="ALL24" s="42">
        <f t="shared" si="142"/>
        <v>0</v>
      </c>
      <c r="ALN24" s="111"/>
      <c r="ALP24" s="23"/>
      <c r="ALQ24" s="49"/>
      <c r="ALR24" s="139"/>
      <c r="ALS24" s="42">
        <f t="shared" si="143"/>
        <v>2166.5</v>
      </c>
      <c r="ALU24" s="2"/>
      <c r="ALV24" s="2"/>
      <c r="ALW24" s="15"/>
      <c r="ALX24" s="7"/>
      <c r="ALY24" s="16"/>
      <c r="ALZ24" s="17">
        <f t="shared" si="144"/>
        <v>0</v>
      </c>
      <c r="AMB24" s="2"/>
      <c r="AMC24" s="2"/>
      <c r="AMD24" s="15"/>
      <c r="AME24" s="7"/>
      <c r="AMF24" s="16"/>
      <c r="AMG24" s="17">
        <f t="shared" si="145"/>
        <v>0</v>
      </c>
      <c r="AMI24" s="2"/>
      <c r="AMJ24" s="2"/>
      <c r="AMK24" s="15"/>
      <c r="AML24" s="7"/>
      <c r="AMM24" s="16"/>
      <c r="AMN24" s="17">
        <f t="shared" si="146"/>
        <v>0</v>
      </c>
      <c r="AMP24" s="24"/>
      <c r="AMQ24" s="24"/>
      <c r="AMR24" s="23"/>
      <c r="AMS24" s="111"/>
      <c r="AMT24" s="27"/>
      <c r="AMU24" s="42">
        <f t="shared" si="147"/>
        <v>0</v>
      </c>
      <c r="AMW24" s="24"/>
      <c r="AMX24" s="24"/>
      <c r="AMY24" s="23"/>
      <c r="AMZ24" s="111"/>
      <c r="ANA24" s="27"/>
      <c r="ANB24" s="42">
        <f t="shared" si="148"/>
        <v>596</v>
      </c>
      <c r="AND24" s="7"/>
      <c r="ANE24" s="2"/>
      <c r="ANF24" s="15"/>
      <c r="ANG24" s="7"/>
      <c r="ANH24" s="16"/>
      <c r="ANI24" s="17">
        <f t="shared" si="242"/>
        <v>0</v>
      </c>
      <c r="ANK24" s="7"/>
      <c r="ANL24" s="2"/>
      <c r="ANM24" s="15"/>
      <c r="ANN24" s="7"/>
      <c r="ANO24" s="16"/>
      <c r="ANP24" s="17">
        <f t="shared" si="150"/>
        <v>0</v>
      </c>
      <c r="ANR24" s="2"/>
      <c r="ANS24" s="2"/>
      <c r="ANT24" s="15"/>
      <c r="ANU24" s="7"/>
      <c r="ANV24" s="16"/>
      <c r="ANW24" s="17">
        <f t="shared" si="235"/>
        <v>0</v>
      </c>
      <c r="ANY24" s="24"/>
      <c r="ANZ24" s="24"/>
      <c r="AOA24" s="23"/>
      <c r="AOB24" s="111"/>
      <c r="AOC24" s="27"/>
      <c r="AOD24" s="42">
        <f t="shared" si="236"/>
        <v>0</v>
      </c>
      <c r="AOF24" s="7"/>
      <c r="AOG24" s="113"/>
      <c r="AOH24" s="15"/>
      <c r="AOI24" s="7"/>
      <c r="AOJ24" s="16"/>
      <c r="AOK24" s="17">
        <f t="shared" si="153"/>
        <v>4537.5</v>
      </c>
      <c r="AOM24" s="7"/>
      <c r="AON24" s="113"/>
      <c r="AOO24" s="15"/>
      <c r="AOP24" s="7"/>
      <c r="AOQ24" s="16"/>
      <c r="AOR24" s="17">
        <f t="shared" si="154"/>
        <v>4537.5</v>
      </c>
      <c r="AOT24" s="111"/>
      <c r="AOU24" s="110"/>
      <c r="AOV24" s="23"/>
      <c r="AOW24" s="111"/>
      <c r="AOX24" s="27"/>
      <c r="AOY24" s="42">
        <f t="shared" si="155"/>
        <v>0</v>
      </c>
      <c r="APA24" s="111"/>
      <c r="APB24" s="24"/>
      <c r="APC24" s="23"/>
      <c r="APD24" s="111"/>
      <c r="APE24" s="27"/>
      <c r="APF24" s="42">
        <f t="shared" si="156"/>
        <v>0</v>
      </c>
      <c r="APH24" s="24"/>
      <c r="API24" s="24"/>
      <c r="APJ24" s="23"/>
      <c r="APK24" s="111"/>
      <c r="APL24" s="27"/>
      <c r="APM24" s="42">
        <f t="shared" si="157"/>
        <v>0</v>
      </c>
      <c r="APO24" s="7"/>
      <c r="APP24" s="2"/>
      <c r="APQ24" s="15"/>
      <c r="APR24" s="7"/>
      <c r="APS24" s="16"/>
      <c r="APT24" s="17">
        <f t="shared" si="158"/>
        <v>0</v>
      </c>
      <c r="APV24" s="427"/>
      <c r="APW24" s="114"/>
      <c r="APX24" s="15"/>
      <c r="APY24" s="427"/>
      <c r="APZ24" s="16"/>
      <c r="AQA24" s="17">
        <f t="shared" si="159"/>
        <v>5325.5</v>
      </c>
      <c r="AQC24" s="427"/>
      <c r="AQE24" s="15"/>
      <c r="AQF24" s="305"/>
      <c r="AQG24" s="16"/>
      <c r="AQH24" s="17">
        <f t="shared" si="160"/>
        <v>0</v>
      </c>
      <c r="AQJ24" s="305"/>
      <c r="AQK24" s="2"/>
      <c r="AQL24" s="15"/>
      <c r="AQM24" s="427"/>
      <c r="AQN24" s="16"/>
      <c r="AQO24" s="17">
        <f t="shared" si="161"/>
        <v>2982</v>
      </c>
      <c r="AQQ24" s="2"/>
      <c r="AQR24" s="2"/>
      <c r="AQS24" s="15"/>
      <c r="AQT24" s="7"/>
      <c r="AQU24" s="16"/>
      <c r="AQV24" s="17">
        <f t="shared" si="162"/>
        <v>0</v>
      </c>
      <c r="AQX24" s="24"/>
      <c r="AQY24" s="24"/>
      <c r="AQZ24" s="23"/>
      <c r="ARA24" s="111"/>
      <c r="ARB24" s="27"/>
      <c r="ARC24" s="42">
        <f t="shared" si="163"/>
        <v>-4260</v>
      </c>
      <c r="ARE24" s="2"/>
      <c r="ARF24" s="2"/>
      <c r="ARG24" s="15"/>
      <c r="ARH24" s="7"/>
      <c r="ARI24" s="16"/>
      <c r="ARJ24" s="17">
        <f t="shared" si="164"/>
        <v>12230.28</v>
      </c>
      <c r="ARL24" s="24"/>
      <c r="ARM24" s="24"/>
      <c r="ARN24" s="23"/>
      <c r="ARO24" s="111"/>
      <c r="ARP24" s="27"/>
      <c r="ARQ24" s="42">
        <f t="shared" si="165"/>
        <v>0</v>
      </c>
      <c r="ARS24" s="2"/>
      <c r="ART24" s="2"/>
      <c r="ARU24" s="15"/>
      <c r="ARV24" s="7"/>
      <c r="ARW24" s="16"/>
      <c r="ARX24" s="17">
        <f t="shared" si="166"/>
        <v>0</v>
      </c>
      <c r="ARZ24" s="24"/>
      <c r="ASA24" s="24"/>
      <c r="ASB24" s="23"/>
      <c r="ASC24" s="111"/>
      <c r="ASD24" s="27"/>
      <c r="ASE24" s="42">
        <f t="shared" si="167"/>
        <v>0</v>
      </c>
      <c r="ASG24" s="24"/>
      <c r="ASH24" s="24"/>
      <c r="ASI24" s="23"/>
      <c r="ASJ24" s="111"/>
      <c r="ASK24" s="27"/>
      <c r="ASL24" s="42">
        <f t="shared" si="168"/>
        <v>0</v>
      </c>
      <c r="ASN24" s="2"/>
      <c r="ASO24" s="2"/>
      <c r="ASP24" s="15"/>
      <c r="ASQ24" s="7"/>
      <c r="ASR24" s="16"/>
      <c r="ASS24" s="17">
        <f t="shared" si="169"/>
        <v>0</v>
      </c>
      <c r="ASU24" s="2"/>
      <c r="ASV24" s="2"/>
      <c r="ASW24" s="15"/>
      <c r="ASX24" s="7"/>
      <c r="ASY24" s="16"/>
      <c r="ASZ24" s="17">
        <f t="shared" si="170"/>
        <v>0</v>
      </c>
      <c r="ATB24" s="307"/>
      <c r="ATC24" s="24"/>
      <c r="ATD24" s="23"/>
      <c r="ATE24" s="420"/>
      <c r="ATF24" s="27"/>
      <c r="ATG24" s="17">
        <f t="shared" si="171"/>
        <v>0</v>
      </c>
      <c r="ATI24" s="111">
        <v>41692</v>
      </c>
      <c r="ATJ24" s="259" t="s">
        <v>2219</v>
      </c>
      <c r="ATK24" s="27">
        <v>2880</v>
      </c>
      <c r="ATL24" s="50">
        <v>41701</v>
      </c>
      <c r="ATM24" s="27">
        <v>2880</v>
      </c>
      <c r="ATN24" s="17">
        <f t="shared" si="172"/>
        <v>15810</v>
      </c>
      <c r="ATP24" s="7"/>
      <c r="ATQ24" s="2"/>
      <c r="ATR24" s="15"/>
      <c r="ATS24" s="7"/>
      <c r="ATT24" s="16"/>
      <c r="ATU24" s="17">
        <f t="shared" si="173"/>
        <v>35640</v>
      </c>
      <c r="ATW24" s="111"/>
      <c r="ATX24" s="24"/>
      <c r="ATY24" s="23"/>
      <c r="ATZ24" s="111"/>
      <c r="AUA24" s="27"/>
      <c r="AUB24" s="42">
        <f t="shared" si="174"/>
        <v>0</v>
      </c>
      <c r="AUD24" s="111"/>
      <c r="AUE24" s="24"/>
      <c r="AUF24" s="23"/>
      <c r="AUG24" s="111"/>
      <c r="AUH24" s="27"/>
      <c r="AUI24" s="42">
        <f t="shared" si="175"/>
        <v>0</v>
      </c>
      <c r="AUK24" s="305"/>
      <c r="AUL24" s="2"/>
      <c r="AUM24" s="15"/>
      <c r="AUN24" s="7"/>
      <c r="AUO24" s="16"/>
      <c r="AUP24" s="17">
        <f t="shared" si="176"/>
        <v>8898</v>
      </c>
      <c r="AUR24" s="2"/>
      <c r="AUS24" s="2"/>
      <c r="AUT24" s="15"/>
      <c r="AUU24" s="7"/>
      <c r="AUV24" s="16"/>
      <c r="AUW24" s="17">
        <f t="shared" si="177"/>
        <v>0</v>
      </c>
      <c r="AUY24" s="305"/>
      <c r="AUZ24" s="2"/>
      <c r="AVA24" s="15"/>
      <c r="AVB24" s="7"/>
      <c r="AVC24" s="16"/>
      <c r="AVD24" s="17">
        <f t="shared" si="178"/>
        <v>80.300000000000182</v>
      </c>
      <c r="AVF24" s="2"/>
      <c r="AVG24" s="2"/>
      <c r="AVH24" s="15"/>
      <c r="AVI24" s="7"/>
      <c r="AVJ24" s="16"/>
      <c r="AVK24" s="17">
        <f t="shared" si="179"/>
        <v>0</v>
      </c>
      <c r="AVM24" s="2"/>
      <c r="AVN24" s="2"/>
      <c r="AVO24" s="15"/>
      <c r="AVP24" s="7"/>
      <c r="AVQ24" s="16"/>
      <c r="AVR24" s="17">
        <f t="shared" si="180"/>
        <v>0</v>
      </c>
      <c r="AVT24" s="2"/>
      <c r="AVU24" s="2"/>
      <c r="AVV24" s="15"/>
      <c r="AVW24" s="7"/>
      <c r="AVX24" s="16"/>
      <c r="AVY24" s="17">
        <f t="shared" si="181"/>
        <v>0</v>
      </c>
      <c r="AWA24" s="24"/>
      <c r="AWB24" s="24"/>
      <c r="AWC24" s="23"/>
      <c r="AWD24" s="111"/>
      <c r="AWE24" s="27"/>
      <c r="AWF24" s="42">
        <f t="shared" si="182"/>
        <v>1970</v>
      </c>
      <c r="AWH24" s="24"/>
      <c r="AWI24" s="24"/>
      <c r="AWJ24" s="23"/>
      <c r="AWK24" s="111"/>
      <c r="AWL24" s="27"/>
      <c r="AWM24" s="42">
        <f t="shared" si="183"/>
        <v>0</v>
      </c>
      <c r="AWO24" s="24"/>
      <c r="AWP24" s="24"/>
      <c r="AWQ24" s="23"/>
      <c r="AWR24" s="111"/>
      <c r="AWS24" s="27"/>
      <c r="AWT24" s="42">
        <f t="shared" si="184"/>
        <v>0</v>
      </c>
      <c r="AWV24" s="2"/>
      <c r="AWW24" s="2"/>
      <c r="AWX24" s="15"/>
      <c r="AWY24" s="7"/>
      <c r="AWZ24" s="16"/>
      <c r="AXA24" s="17">
        <f t="shared" si="185"/>
        <v>0</v>
      </c>
      <c r="AXC24" s="24"/>
      <c r="AXD24" s="24"/>
      <c r="AXE24" s="23"/>
      <c r="AXF24" s="111"/>
      <c r="AXG24" s="27"/>
      <c r="AXH24" s="42">
        <f t="shared" si="186"/>
        <v>0</v>
      </c>
      <c r="AXJ24" s="24"/>
      <c r="AXK24" s="24"/>
      <c r="AXL24" s="23"/>
      <c r="AXM24" s="111"/>
      <c r="AXN24" s="27"/>
      <c r="AXO24" s="42">
        <f t="shared" si="187"/>
        <v>1556</v>
      </c>
      <c r="AXQ24" s="24"/>
      <c r="AXR24" s="24"/>
      <c r="AXS24" s="23"/>
      <c r="AXT24" s="111"/>
      <c r="AXU24" s="27"/>
      <c r="AXV24" s="42">
        <f t="shared" si="188"/>
        <v>0</v>
      </c>
      <c r="AXX24" s="2"/>
      <c r="AXY24" s="2"/>
      <c r="AXZ24" s="15"/>
      <c r="AYA24" s="7"/>
      <c r="AYB24" s="16"/>
      <c r="AYC24" s="17">
        <f t="shared" si="189"/>
        <v>10984.74</v>
      </c>
      <c r="AYE24" s="49"/>
      <c r="AYF24" s="229"/>
      <c r="AYG24" s="104"/>
      <c r="AYH24" s="563"/>
      <c r="AYI24" s="1438"/>
      <c r="AYJ24" s="78">
        <f t="shared" si="190"/>
        <v>1119</v>
      </c>
      <c r="AYL24" s="7"/>
      <c r="AYM24" s="2"/>
      <c r="AYN24" s="15"/>
      <c r="AYO24" s="33"/>
      <c r="AYP24" s="76"/>
      <c r="AYQ24" s="17">
        <f t="shared" si="191"/>
        <v>1119</v>
      </c>
      <c r="AYS24" s="425"/>
      <c r="AYT24" s="24"/>
      <c r="AYU24" s="23"/>
      <c r="AYV24" s="111"/>
      <c r="AYW24" s="27"/>
      <c r="AYX24" s="17">
        <f t="shared" si="192"/>
        <v>0</v>
      </c>
      <c r="AYZ24" s="425"/>
      <c r="AZA24" s="24"/>
      <c r="AZB24" s="23"/>
      <c r="AZC24" s="111"/>
      <c r="AZD24" s="27"/>
      <c r="AZE24" s="42">
        <f t="shared" si="193"/>
        <v>2249</v>
      </c>
      <c r="AZG24" s="358"/>
      <c r="AZH24" s="24"/>
      <c r="AZI24" s="23"/>
      <c r="AZJ24" s="111"/>
      <c r="AZK24" s="27"/>
      <c r="AZL24" s="42">
        <f t="shared" si="194"/>
        <v>0</v>
      </c>
      <c r="AZN24" s="425"/>
      <c r="AZO24" s="24"/>
      <c r="AZP24" s="23"/>
      <c r="AZQ24" s="111"/>
      <c r="AZR24" s="27"/>
      <c r="AZS24" s="42">
        <f t="shared" si="195"/>
        <v>0</v>
      </c>
      <c r="AZU24" s="7"/>
      <c r="AZV24" s="2"/>
      <c r="AZW24" s="81"/>
      <c r="AZX24" s="65"/>
      <c r="AZY24" s="77"/>
      <c r="AZZ24" s="17">
        <f t="shared" si="196"/>
        <v>12300.5</v>
      </c>
      <c r="BAB24" s="2"/>
      <c r="BAC24" s="2"/>
      <c r="BAD24" s="15"/>
      <c r="BAE24" s="7"/>
      <c r="BAF24" s="16"/>
      <c r="BAG24" s="17">
        <f t="shared" si="197"/>
        <v>108</v>
      </c>
      <c r="BAI24" s="7"/>
      <c r="BAJ24" s="114"/>
      <c r="BAK24" s="15"/>
      <c r="BAL24" s="7"/>
      <c r="BAM24" s="16"/>
      <c r="BAN24" s="17">
        <f t="shared" si="198"/>
        <v>0</v>
      </c>
      <c r="BAP24" s="111"/>
      <c r="BAQ24" s="110"/>
      <c r="BAR24" s="23"/>
      <c r="BAS24" s="111"/>
      <c r="BAT24" s="27"/>
      <c r="BAU24" s="42">
        <f t="shared" si="199"/>
        <v>0</v>
      </c>
      <c r="BAW24" s="111"/>
      <c r="BAX24" s="110"/>
      <c r="BAY24" s="23"/>
      <c r="BAZ24" s="111"/>
      <c r="BBA24" s="27"/>
      <c r="BBB24" s="42">
        <f t="shared" si="200"/>
        <v>0</v>
      </c>
      <c r="BBD24" s="111"/>
      <c r="BBE24" s="110"/>
      <c r="BBF24" s="23"/>
      <c r="BBG24" s="111"/>
      <c r="BBH24" s="27"/>
      <c r="BBI24" s="42">
        <f t="shared" si="201"/>
        <v>0</v>
      </c>
      <c r="BBK24" s="2"/>
      <c r="BBL24" s="2"/>
      <c r="BBM24" s="15"/>
      <c r="BBN24" s="7"/>
      <c r="BBO24" s="16"/>
      <c r="BBP24" s="17">
        <f t="shared" si="202"/>
        <v>16540.060000000001</v>
      </c>
      <c r="BBR24" s="2"/>
      <c r="BBS24" s="2"/>
      <c r="BBT24" s="15"/>
      <c r="BBU24" s="7"/>
      <c r="BBV24" s="16"/>
      <c r="BBW24" s="17">
        <f t="shared" si="203"/>
        <v>6938</v>
      </c>
      <c r="BBY24" s="24"/>
      <c r="BBZ24" s="24"/>
      <c r="BCA24" s="23"/>
      <c r="BCB24" s="111"/>
      <c r="BCC24" s="27"/>
      <c r="BCD24" s="42">
        <f t="shared" si="204"/>
        <v>0</v>
      </c>
      <c r="BCF24" s="24"/>
      <c r="BCG24" s="24"/>
      <c r="BCH24" s="23"/>
      <c r="BCI24" s="358"/>
      <c r="BCJ24" s="27"/>
      <c r="BCK24" s="42">
        <f t="shared" si="205"/>
        <v>0</v>
      </c>
      <c r="BCM24" s="307"/>
      <c r="BCN24" s="2"/>
      <c r="BCO24" s="15"/>
      <c r="BCP24" s="305"/>
      <c r="BCQ24" s="16"/>
      <c r="BCR24" s="17">
        <f t="shared" si="206"/>
        <v>0</v>
      </c>
      <c r="BCT24" s="420"/>
      <c r="BCU24" s="2"/>
      <c r="BCV24" s="15"/>
      <c r="BCW24" s="305"/>
      <c r="BCX24" s="16"/>
      <c r="BCY24" s="17">
        <f t="shared" si="207"/>
        <v>0</v>
      </c>
      <c r="BDA24" s="7"/>
      <c r="BDB24" s="2"/>
      <c r="BDC24" s="15"/>
      <c r="BDD24" s="7"/>
      <c r="BDE24" s="16"/>
      <c r="BDF24" s="17">
        <f t="shared" si="208"/>
        <v>0</v>
      </c>
      <c r="BDH24" s="111"/>
      <c r="BDI24" s="24"/>
      <c r="BDJ24" s="23"/>
      <c r="BDK24" s="111"/>
      <c r="BDL24" s="27"/>
      <c r="BDM24" s="42">
        <f t="shared" si="209"/>
        <v>0</v>
      </c>
      <c r="BDO24" s="305"/>
      <c r="BDP24" s="2"/>
      <c r="BDQ24" s="15"/>
      <c r="BDR24" s="627"/>
      <c r="BDS24" s="572"/>
      <c r="BDT24" s="17">
        <f t="shared" si="210"/>
        <v>0</v>
      </c>
      <c r="BDV24" s="307"/>
      <c r="BDW24" s="2"/>
      <c r="BDX24" s="15"/>
      <c r="BDY24" s="627"/>
      <c r="BDZ24" s="572"/>
      <c r="BEA24" s="17">
        <f t="shared" si="211"/>
        <v>10100.5</v>
      </c>
      <c r="BEC24" s="307"/>
      <c r="BED24" s="2"/>
      <c r="BEE24" s="15"/>
      <c r="BEF24" s="7"/>
      <c r="BEG24" s="16"/>
      <c r="BEH24" s="17">
        <f t="shared" si="212"/>
        <v>0</v>
      </c>
      <c r="BEJ24" s="307"/>
      <c r="BEK24" s="24"/>
      <c r="BEL24" s="23"/>
      <c r="BEM24" s="111"/>
      <c r="BEN24" s="27"/>
      <c r="BEO24" s="42">
        <f t="shared" si="213"/>
        <v>0</v>
      </c>
      <c r="BEQ24" s="2"/>
      <c r="BER24" s="2"/>
      <c r="BES24" s="291"/>
      <c r="BET24" s="7"/>
      <c r="BEU24" s="16"/>
      <c r="BEV24" s="17">
        <f t="shared" si="214"/>
        <v>4501</v>
      </c>
      <c r="BEX24" s="7"/>
      <c r="BEY24" s="311"/>
      <c r="BEZ24" s="291"/>
      <c r="BFA24" s="7"/>
      <c r="BFB24" s="16"/>
      <c r="BFC24" s="17">
        <f t="shared" si="215"/>
        <v>1184.5</v>
      </c>
      <c r="BFE24" s="24"/>
      <c r="BFF24" s="24"/>
      <c r="BFG24" s="290"/>
      <c r="BFH24" s="111"/>
      <c r="BFI24" s="27"/>
      <c r="BFJ24" s="42">
        <f t="shared" si="216"/>
        <v>0</v>
      </c>
      <c r="BFL24" s="24"/>
      <c r="BFM24" s="2"/>
      <c r="BFN24" s="291"/>
      <c r="BFO24" s="7"/>
      <c r="BFP24" s="16"/>
      <c r="BFQ24" s="17">
        <f t="shared" si="217"/>
        <v>0</v>
      </c>
      <c r="BFS24" s="24"/>
      <c r="BFT24" s="24"/>
      <c r="BFU24" s="290"/>
      <c r="BFV24" s="111"/>
      <c r="BFW24" s="27"/>
      <c r="BFX24" s="42">
        <f t="shared" si="218"/>
        <v>3985.5</v>
      </c>
      <c r="BFZ24" s="2"/>
      <c r="BGA24" s="2"/>
      <c r="BGB24" s="291"/>
      <c r="BGC24" s="7"/>
      <c r="BGD24" s="16"/>
      <c r="BGE24" s="17">
        <f t="shared" si="219"/>
        <v>0</v>
      </c>
      <c r="BGG24" s="2"/>
      <c r="BGH24" s="2"/>
      <c r="BGI24" s="15"/>
      <c r="BGJ24" s="7"/>
      <c r="BGK24" s="16"/>
      <c r="BGL24" s="17">
        <f t="shared" si="220"/>
        <v>0</v>
      </c>
      <c r="BGN24" s="2"/>
      <c r="BGO24" s="2"/>
      <c r="BGP24" s="15"/>
      <c r="BGQ24" s="7"/>
      <c r="BGR24" s="16"/>
      <c r="BGS24" s="17">
        <f t="shared" si="221"/>
        <v>7051.5</v>
      </c>
      <c r="BGU24" s="24"/>
      <c r="BGV24" s="24"/>
      <c r="BGW24" s="290"/>
      <c r="BGX24" s="111"/>
      <c r="BGY24" s="27"/>
      <c r="BGZ24" s="42">
        <f t="shared" si="222"/>
        <v>0</v>
      </c>
      <c r="BHB24" s="2"/>
      <c r="BHC24" s="2"/>
      <c r="BHD24" s="291"/>
      <c r="BHE24" s="7"/>
      <c r="BHF24" s="16"/>
      <c r="BHG24" s="17">
        <f t="shared" si="223"/>
        <v>0</v>
      </c>
    </row>
    <row r="25" spans="1:1567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1"/>
      <c r="L25" s="27"/>
      <c r="M25" s="42">
        <f t="shared" si="1"/>
        <v>3530</v>
      </c>
      <c r="O25" s="24"/>
      <c r="P25" s="24"/>
      <c r="Q25" s="23"/>
      <c r="R25" s="111"/>
      <c r="S25" s="27"/>
      <c r="T25" s="42">
        <f t="shared" si="2"/>
        <v>0</v>
      </c>
      <c r="V25" s="24"/>
      <c r="W25" s="24"/>
      <c r="X25" s="23"/>
      <c r="Y25" s="111"/>
      <c r="Z25" s="27"/>
      <c r="AA25" s="42">
        <f t="shared" si="3"/>
        <v>0</v>
      </c>
      <c r="AC25" s="24"/>
      <c r="AD25" s="24"/>
      <c r="AE25" s="23"/>
      <c r="AF25" s="111"/>
      <c r="AG25" s="27"/>
      <c r="AH25" s="42">
        <f t="shared" si="4"/>
        <v>0</v>
      </c>
      <c r="AJ25" s="24"/>
      <c r="AK25" s="24"/>
      <c r="AL25" s="23"/>
      <c r="AM25" s="111"/>
      <c r="AN25" s="27"/>
      <c r="AO25" s="42">
        <f t="shared" si="5"/>
        <v>0</v>
      </c>
      <c r="AQ25" s="24"/>
      <c r="AR25" s="24"/>
      <c r="AS25" s="23"/>
      <c r="AT25" s="111"/>
      <c r="AU25" s="27"/>
      <c r="AV25" s="42">
        <f t="shared" si="6"/>
        <v>6543.5</v>
      </c>
      <c r="AY25" s="2"/>
      <c r="AZ25" s="15"/>
      <c r="BA25" s="7"/>
      <c r="BB25" s="16"/>
      <c r="BC25" s="17">
        <f t="shared" si="7"/>
        <v>376</v>
      </c>
      <c r="BE25" s="7"/>
      <c r="BF25" s="2"/>
      <c r="BG25" s="15"/>
      <c r="BH25" s="7"/>
      <c r="BI25" s="16"/>
      <c r="BJ25" s="17">
        <f t="shared" si="8"/>
        <v>1341.7</v>
      </c>
      <c r="BL25" s="7"/>
      <c r="BM25" s="2"/>
      <c r="BN25" s="15"/>
      <c r="BO25" s="7"/>
      <c r="BP25" s="16"/>
      <c r="BQ25" s="17">
        <f t="shared" si="9"/>
        <v>17344</v>
      </c>
      <c r="BS25" s="7"/>
      <c r="BT25" s="36"/>
      <c r="BU25" s="27"/>
      <c r="BV25" s="111"/>
      <c r="BW25" s="27"/>
      <c r="BX25" s="17">
        <f t="shared" si="10"/>
        <v>14526.099999999999</v>
      </c>
      <c r="BZ25" s="425"/>
      <c r="CA25" s="24"/>
      <c r="CB25" s="23"/>
      <c r="CC25" s="111"/>
      <c r="CD25" s="27"/>
      <c r="CE25" s="17">
        <f t="shared" si="11"/>
        <v>24058.04</v>
      </c>
      <c r="CG25" s="24"/>
      <c r="CH25" s="24"/>
      <c r="CI25" s="23"/>
      <c r="CJ25" s="111"/>
      <c r="CK25" s="27"/>
      <c r="CL25" s="17">
        <f t="shared" si="12"/>
        <v>0</v>
      </c>
      <c r="CN25" s="425"/>
      <c r="CO25" s="220"/>
      <c r="CP25" s="23"/>
      <c r="CQ25" s="111"/>
      <c r="CR25" s="27"/>
      <c r="CS25" s="17">
        <f t="shared" si="13"/>
        <v>1668.06</v>
      </c>
      <c r="CU25" s="639"/>
      <c r="CV25" s="1000"/>
      <c r="CW25" s="15"/>
      <c r="CX25" s="2018"/>
      <c r="CY25" s="16"/>
      <c r="CZ25" s="17">
        <f t="shared" si="224"/>
        <v>113534</v>
      </c>
      <c r="DB25" s="2"/>
      <c r="DC25" s="2"/>
      <c r="DD25" s="15"/>
      <c r="DE25" s="627"/>
      <c r="DF25" s="16"/>
      <c r="DG25" s="17">
        <f t="shared" si="15"/>
        <v>20286</v>
      </c>
      <c r="DI25" s="7"/>
      <c r="DJ25" s="2"/>
      <c r="DK25" s="291"/>
      <c r="DL25" s="7"/>
      <c r="DM25" s="16"/>
      <c r="DN25" s="17">
        <f t="shared" si="232"/>
        <v>411</v>
      </c>
      <c r="DP25" s="7"/>
      <c r="DQ25" s="2"/>
      <c r="DR25" s="15"/>
      <c r="DS25" s="1845"/>
      <c r="DT25" s="16"/>
      <c r="DU25" s="17">
        <f t="shared" si="237"/>
        <v>0</v>
      </c>
      <c r="DW25" s="7"/>
      <c r="DX25" s="2"/>
      <c r="DY25" s="15"/>
      <c r="DZ25" s="7"/>
      <c r="EA25" s="16"/>
      <c r="EB25" s="17">
        <f t="shared" si="238"/>
        <v>0</v>
      </c>
      <c r="ED25" s="567"/>
      <c r="EE25" s="575"/>
      <c r="EF25" s="1694"/>
      <c r="EG25" s="567"/>
      <c r="EH25" s="1688"/>
      <c r="EI25" s="1683">
        <f t="shared" si="239"/>
        <v>456</v>
      </c>
      <c r="EK25" s="111"/>
      <c r="EL25" s="24"/>
      <c r="EM25" s="23"/>
      <c r="EN25" s="49"/>
      <c r="EO25" s="27"/>
      <c r="EP25" s="42">
        <f t="shared" si="240"/>
        <v>0</v>
      </c>
      <c r="ER25" s="111"/>
      <c r="ES25" s="24"/>
      <c r="ET25" s="23"/>
      <c r="EU25" s="49"/>
      <c r="EV25" s="27"/>
      <c r="EW25" s="42">
        <f t="shared" si="21"/>
        <v>0</v>
      </c>
      <c r="EY25" s="7"/>
      <c r="EZ25" s="2"/>
      <c r="FA25" s="15"/>
      <c r="FB25" s="7"/>
      <c r="FC25" s="16"/>
      <c r="FD25" s="17">
        <f t="shared" si="241"/>
        <v>0</v>
      </c>
      <c r="FF25" s="111"/>
      <c r="FG25" s="938"/>
      <c r="FH25" s="41"/>
      <c r="FI25" s="49"/>
      <c r="FJ25" s="41"/>
      <c r="FK25" s="17">
        <f t="shared" si="231"/>
        <v>0</v>
      </c>
      <c r="FM25" s="7"/>
      <c r="FN25" s="2"/>
      <c r="FO25" s="15"/>
      <c r="FP25" s="65"/>
      <c r="FQ25" s="16"/>
      <c r="FR25" s="17">
        <f t="shared" si="24"/>
        <v>0</v>
      </c>
      <c r="FT25" s="111"/>
      <c r="FU25" s="24"/>
      <c r="FV25" s="23"/>
      <c r="FW25" s="50"/>
      <c r="FX25" s="27"/>
      <c r="FY25" s="42">
        <f t="shared" si="25"/>
        <v>0</v>
      </c>
      <c r="GA25" s="7"/>
      <c r="GB25" s="2"/>
      <c r="GC25" s="15"/>
      <c r="GD25" s="7"/>
      <c r="GE25" s="16"/>
      <c r="GF25" s="17">
        <f t="shared" si="26"/>
        <v>6306.7</v>
      </c>
      <c r="GH25" s="111"/>
      <c r="GI25" s="24"/>
      <c r="GJ25" s="23"/>
      <c r="GK25" s="111"/>
      <c r="GL25" s="27"/>
      <c r="GM25" s="42">
        <f t="shared" si="27"/>
        <v>10217.799999999999</v>
      </c>
      <c r="GO25" s="111"/>
      <c r="GP25" s="24"/>
      <c r="GQ25" s="23"/>
      <c r="GR25" s="111"/>
      <c r="GS25" s="27"/>
      <c r="GT25" s="42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4"/>
      <c r="HD25" s="24"/>
      <c r="HE25" s="23"/>
      <c r="HF25" s="111"/>
      <c r="HG25" s="27"/>
      <c r="HH25" s="42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2543</v>
      </c>
      <c r="HX25" s="7"/>
      <c r="HY25" s="2"/>
      <c r="HZ25" s="15"/>
      <c r="IA25" s="7"/>
      <c r="IB25" s="16"/>
      <c r="IC25" s="17">
        <f t="shared" si="33"/>
        <v>7098.5</v>
      </c>
      <c r="IE25" s="7"/>
      <c r="IF25" s="2"/>
      <c r="IG25" s="15"/>
      <c r="IH25" s="7"/>
      <c r="II25" s="16"/>
      <c r="IJ25" s="17">
        <f t="shared" si="34"/>
        <v>1470</v>
      </c>
      <c r="IL25" s="2"/>
      <c r="IM25" s="2"/>
      <c r="IN25" s="15"/>
      <c r="IO25" s="7"/>
      <c r="IP25" s="16"/>
      <c r="IQ25" s="17">
        <f t="shared" si="35"/>
        <v>5020</v>
      </c>
      <c r="IS25" s="7"/>
      <c r="IT25" s="2"/>
      <c r="IU25" s="15"/>
      <c r="IV25" s="7"/>
      <c r="IW25" s="16"/>
      <c r="IX25" s="101">
        <f t="shared" si="36"/>
        <v>0</v>
      </c>
      <c r="IZ25" s="111"/>
      <c r="JA25" s="24"/>
      <c r="JB25" s="23"/>
      <c r="JC25" s="111"/>
      <c r="JD25" s="27"/>
      <c r="JE25" s="101">
        <f t="shared" si="37"/>
        <v>0</v>
      </c>
      <c r="JG25" s="111"/>
      <c r="JH25" s="24"/>
      <c r="JI25" s="23"/>
      <c r="JJ25" s="111"/>
      <c r="JK25" s="27"/>
      <c r="JL25" s="101">
        <f t="shared" si="38"/>
        <v>855.5</v>
      </c>
      <c r="JN25" s="111"/>
      <c r="JO25" s="63"/>
      <c r="JP25" s="23"/>
      <c r="JQ25" s="111"/>
      <c r="JR25" s="52"/>
      <c r="JS25" s="17">
        <f t="shared" si="39"/>
        <v>0</v>
      </c>
      <c r="JU25" s="111"/>
      <c r="JV25" s="110"/>
      <c r="JW25" s="23"/>
      <c r="JX25" s="111"/>
      <c r="JY25" s="52"/>
      <c r="JZ25" s="42">
        <f t="shared" si="40"/>
        <v>0</v>
      </c>
      <c r="KB25" s="111"/>
      <c r="KC25" s="110"/>
      <c r="KD25" s="23"/>
      <c r="KE25" s="111"/>
      <c r="KF25" s="52"/>
      <c r="KG25" s="17">
        <f t="shared" si="41"/>
        <v>0</v>
      </c>
      <c r="KI25" s="111"/>
      <c r="KJ25" s="110"/>
      <c r="KK25" s="23"/>
      <c r="KL25" s="111"/>
      <c r="KM25" s="52"/>
      <c r="KN25" s="42">
        <f t="shared" si="42"/>
        <v>0</v>
      </c>
      <c r="KP25" s="111"/>
      <c r="KQ25" s="110"/>
      <c r="KR25" s="23"/>
      <c r="KS25" s="111"/>
      <c r="KT25" s="52"/>
      <c r="KU25" s="42">
        <f t="shared" si="43"/>
        <v>4446</v>
      </c>
      <c r="KW25" s="111"/>
      <c r="KX25" s="110"/>
      <c r="KY25" s="23"/>
      <c r="KZ25" s="111"/>
      <c r="LA25" s="27"/>
      <c r="LB25" s="17">
        <f t="shared" si="44"/>
        <v>17093.599999999999</v>
      </c>
      <c r="LD25" s="111"/>
      <c r="LE25" s="110"/>
      <c r="LF25" s="23"/>
      <c r="LG25" s="111"/>
      <c r="LH25" s="52"/>
      <c r="LI25" s="17">
        <f t="shared" si="45"/>
        <v>383</v>
      </c>
      <c r="LK25" s="111"/>
      <c r="LL25" s="110"/>
      <c r="LM25" s="23"/>
      <c r="LN25" s="111"/>
      <c r="LO25" s="52"/>
      <c r="LP25" s="42">
        <f t="shared" si="46"/>
        <v>0</v>
      </c>
      <c r="LR25" s="111"/>
      <c r="LS25" s="110"/>
      <c r="LT25" s="23"/>
      <c r="LU25" s="111"/>
      <c r="LV25" s="52"/>
      <c r="LW25" s="42">
        <f t="shared" si="47"/>
        <v>0</v>
      </c>
      <c r="LY25" s="7"/>
      <c r="LZ25" s="35"/>
      <c r="MA25" s="15"/>
      <c r="MB25" s="7"/>
      <c r="MC25" s="16"/>
      <c r="MD25" s="17">
        <f t="shared" si="48"/>
        <v>0</v>
      </c>
      <c r="MF25" s="111"/>
      <c r="MG25" s="63"/>
      <c r="MH25" s="23"/>
      <c r="MI25" s="111"/>
      <c r="MJ25" s="27"/>
      <c r="MK25" s="42">
        <f t="shared" si="49"/>
        <v>0</v>
      </c>
      <c r="MM25" s="111"/>
      <c r="MN25" s="63"/>
      <c r="MO25" s="23"/>
      <c r="MP25" s="111"/>
      <c r="MQ25" s="27"/>
      <c r="MR25" s="42">
        <f t="shared" si="50"/>
        <v>0</v>
      </c>
      <c r="MT25" s="111"/>
      <c r="MU25" s="63"/>
      <c r="MV25" s="23"/>
      <c r="MW25" s="111"/>
      <c r="MX25" s="27"/>
      <c r="MY25" s="42">
        <f t="shared" si="51"/>
        <v>0</v>
      </c>
      <c r="NA25" s="7"/>
      <c r="NB25" s="35"/>
      <c r="NC25" s="15"/>
      <c r="ND25" s="7"/>
      <c r="NE25" s="16"/>
      <c r="NF25" s="17">
        <f t="shared" si="52"/>
        <v>0</v>
      </c>
      <c r="NH25" s="7"/>
      <c r="NI25" s="35"/>
      <c r="NJ25" s="15"/>
      <c r="NK25" s="7"/>
      <c r="NL25" s="16"/>
      <c r="NM25" s="17">
        <f t="shared" si="53"/>
        <v>0</v>
      </c>
      <c r="NO25" s="7"/>
      <c r="NP25" s="35"/>
      <c r="NQ25" s="15"/>
      <c r="NR25" s="7"/>
      <c r="NS25" s="16"/>
      <c r="NT25" s="17">
        <f t="shared" si="54"/>
        <v>11333.5</v>
      </c>
      <c r="NV25" s="307"/>
      <c r="NW25" s="24"/>
      <c r="NX25" s="23"/>
      <c r="NY25" s="111"/>
      <c r="NZ25" s="27"/>
      <c r="OA25" s="42">
        <f t="shared" si="55"/>
        <v>6364</v>
      </c>
      <c r="OC25" s="305"/>
      <c r="OD25" s="2"/>
      <c r="OE25" s="15"/>
      <c r="OF25" s="7"/>
      <c r="OG25" s="16"/>
      <c r="OH25" s="17">
        <f t="shared" si="56"/>
        <v>0</v>
      </c>
      <c r="OJ25" s="307"/>
      <c r="OK25" s="24"/>
      <c r="OL25" s="23"/>
      <c r="OM25" s="111"/>
      <c r="ON25" s="27"/>
      <c r="OO25" s="42">
        <f t="shared" si="57"/>
        <v>0</v>
      </c>
      <c r="OQ25" s="481"/>
      <c r="OR25" s="2"/>
      <c r="OS25" s="15"/>
      <c r="OT25" s="7"/>
      <c r="OU25" s="16"/>
      <c r="OV25" s="17">
        <f t="shared" si="233"/>
        <v>22352.5</v>
      </c>
      <c r="OX25" s="7"/>
      <c r="OY25" s="2"/>
      <c r="OZ25" s="15"/>
      <c r="PA25" s="7"/>
      <c r="PB25" s="16"/>
      <c r="PC25" s="42">
        <f t="shared" si="59"/>
        <v>0</v>
      </c>
      <c r="PE25" s="7"/>
      <c r="PF25" s="2"/>
      <c r="PG25" s="15"/>
      <c r="PH25" s="7"/>
      <c r="PI25" s="16"/>
      <c r="PJ25" s="42">
        <f t="shared" si="60"/>
        <v>0</v>
      </c>
      <c r="PL25" s="7"/>
      <c r="PM25" s="2"/>
      <c r="PN25" s="15"/>
      <c r="PO25" s="7"/>
      <c r="PP25" s="16"/>
      <c r="PQ25" s="42">
        <f t="shared" si="61"/>
        <v>0</v>
      </c>
      <c r="PS25" s="2"/>
      <c r="PT25" s="2"/>
      <c r="PU25" s="15"/>
      <c r="PV25" s="16"/>
      <c r="PW25" s="16"/>
      <c r="PX25" s="17">
        <f t="shared" si="62"/>
        <v>0</v>
      </c>
      <c r="PZ25" s="2"/>
      <c r="QA25" s="2"/>
      <c r="QB25" s="15"/>
      <c r="QC25" s="16"/>
      <c r="QD25" s="16"/>
      <c r="QE25" s="17">
        <f t="shared" si="63"/>
        <v>0</v>
      </c>
      <c r="QG25" s="2"/>
      <c r="QH25" s="2"/>
      <c r="QI25" s="15"/>
      <c r="QJ25" s="16"/>
      <c r="QK25" s="16"/>
      <c r="QL25" s="17">
        <f t="shared" si="64"/>
        <v>0</v>
      </c>
      <c r="QN25" s="24"/>
      <c r="QO25" s="24"/>
      <c r="QP25" s="23"/>
      <c r="QQ25" s="27"/>
      <c r="QR25" s="27"/>
      <c r="QS25" s="42">
        <f t="shared" si="65"/>
        <v>0</v>
      </c>
      <c r="QU25" s="427"/>
      <c r="QV25" s="2"/>
      <c r="QW25" s="15"/>
      <c r="QX25" s="677"/>
      <c r="QY25" s="16"/>
      <c r="QZ25" s="17">
        <f t="shared" si="66"/>
        <v>13520</v>
      </c>
      <c r="RB25" s="111"/>
      <c r="RC25" s="24"/>
      <c r="RD25" s="23"/>
      <c r="RE25" s="1556"/>
      <c r="RF25" s="27"/>
      <c r="RG25" s="42">
        <f t="shared" si="67"/>
        <v>0</v>
      </c>
      <c r="RI25" s="111"/>
      <c r="RJ25" s="24"/>
      <c r="RK25" s="23"/>
      <c r="RL25" s="1556"/>
      <c r="RM25" s="27"/>
      <c r="RN25" s="42">
        <f t="shared" si="68"/>
        <v>0</v>
      </c>
      <c r="RP25" s="111"/>
      <c r="RQ25" s="24"/>
      <c r="RR25" s="23"/>
      <c r="RS25" s="1556"/>
      <c r="RT25" s="27"/>
      <c r="RU25" s="42">
        <f t="shared" si="69"/>
        <v>0</v>
      </c>
      <c r="RW25" s="7"/>
      <c r="RX25" s="2"/>
      <c r="RY25" s="15"/>
      <c r="RZ25" s="677"/>
      <c r="SA25" s="16"/>
      <c r="SB25" s="17">
        <f t="shared" si="70"/>
        <v>1433.5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111"/>
      <c r="SS25" s="24"/>
      <c r="ST25" s="23"/>
      <c r="SU25" s="111"/>
      <c r="SV25" s="27"/>
      <c r="SW25" s="42">
        <f t="shared" si="73"/>
        <v>0</v>
      </c>
      <c r="SY25" s="427"/>
      <c r="SZ25" s="114"/>
      <c r="TA25" s="15"/>
      <c r="TB25" s="7"/>
      <c r="TC25" s="16"/>
      <c r="TD25" s="17">
        <f t="shared" si="74"/>
        <v>10277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2"/>
      <c r="TU25" s="113"/>
      <c r="TV25" s="15"/>
      <c r="TW25" s="7"/>
      <c r="TX25" s="16"/>
      <c r="TY25" s="17">
        <f t="shared" si="77"/>
        <v>1124.5</v>
      </c>
      <c r="UA25" s="2"/>
      <c r="UB25" s="113"/>
      <c r="UC25" s="15"/>
      <c r="UD25" s="7"/>
      <c r="UE25" s="16"/>
      <c r="UF25" s="17">
        <f t="shared" si="78"/>
        <v>0</v>
      </c>
      <c r="UH25" s="307"/>
      <c r="UI25" s="110"/>
      <c r="UJ25" s="23"/>
      <c r="UK25" s="111"/>
      <c r="UL25" s="27"/>
      <c r="UM25" s="42">
        <f t="shared" si="79"/>
        <v>4075.5</v>
      </c>
      <c r="UO25" s="2"/>
      <c r="UP25" s="2"/>
      <c r="UQ25" s="15"/>
      <c r="UR25" s="7"/>
      <c r="US25" s="16"/>
      <c r="UT25" s="17">
        <f t="shared" si="80"/>
        <v>200</v>
      </c>
      <c r="UV25" s="2"/>
      <c r="UW25" s="2"/>
      <c r="UX25" s="15"/>
      <c r="UY25" s="7"/>
      <c r="UZ25" s="16"/>
      <c r="VA25" s="17">
        <f t="shared" si="81"/>
        <v>1278</v>
      </c>
      <c r="VC25" s="24"/>
      <c r="VD25" s="24"/>
      <c r="VE25" s="23"/>
      <c r="VF25" s="111"/>
      <c r="VG25" s="27"/>
      <c r="VH25" s="42">
        <f t="shared" si="82"/>
        <v>0</v>
      </c>
      <c r="VJ25" s="24"/>
      <c r="VK25" s="2"/>
      <c r="VL25" s="15"/>
      <c r="VM25" s="7"/>
      <c r="VN25" s="16"/>
      <c r="VO25" s="17">
        <f t="shared" si="83"/>
        <v>0</v>
      </c>
      <c r="VQ25" s="24"/>
      <c r="VR25" s="24"/>
      <c r="VS25" s="23"/>
      <c r="VT25" s="111"/>
      <c r="VU25" s="27"/>
      <c r="VV25" s="42">
        <f t="shared" si="84"/>
        <v>0</v>
      </c>
      <c r="VX25" s="2"/>
      <c r="VY25" s="2"/>
      <c r="VZ25" s="15"/>
      <c r="WA25" s="7"/>
      <c r="WB25" s="16"/>
      <c r="WC25" s="17">
        <f t="shared" si="85"/>
        <v>0</v>
      </c>
      <c r="WE25" s="305"/>
      <c r="WF25" s="2"/>
      <c r="WG25" s="15"/>
      <c r="WH25" s="305"/>
      <c r="WI25" s="16"/>
      <c r="WJ25" s="17">
        <f t="shared" si="86"/>
        <v>112.5</v>
      </c>
      <c r="WL25" s="307"/>
      <c r="WM25" s="24"/>
      <c r="WN25" s="23"/>
      <c r="WO25" s="307"/>
      <c r="WP25" s="27"/>
      <c r="WQ25" s="42">
        <f t="shared" si="87"/>
        <v>7657</v>
      </c>
      <c r="WS25" s="307"/>
      <c r="WT25" s="24"/>
      <c r="WU25" s="23"/>
      <c r="WV25" s="307"/>
      <c r="WW25" s="27"/>
      <c r="WX25" s="42">
        <f t="shared" si="88"/>
        <v>0</v>
      </c>
      <c r="WZ25" s="307"/>
      <c r="XA25" s="24"/>
      <c r="XB25" s="23"/>
      <c r="XC25" s="307"/>
      <c r="XD25" s="27"/>
      <c r="XE25" s="42">
        <f t="shared" si="89"/>
        <v>0</v>
      </c>
      <c r="XG25" s="307"/>
      <c r="XH25" s="24"/>
      <c r="XI25" s="23"/>
      <c r="XJ25" s="307"/>
      <c r="XK25" s="27"/>
      <c r="XL25" s="42">
        <f t="shared" si="90"/>
        <v>0</v>
      </c>
      <c r="XN25" s="425"/>
      <c r="XO25" s="40"/>
      <c r="XP25" s="16"/>
      <c r="XQ25" s="7"/>
      <c r="XR25" s="16"/>
      <c r="XS25" s="17">
        <f t="shared" si="91"/>
        <v>0</v>
      </c>
      <c r="XU25" s="111"/>
      <c r="XV25" s="69"/>
      <c r="XW25" s="27"/>
      <c r="XX25" s="111"/>
      <c r="XY25" s="27"/>
      <c r="XZ25" s="42">
        <f t="shared" si="92"/>
        <v>0</v>
      </c>
      <c r="YB25" s="7"/>
      <c r="YC25" s="40"/>
      <c r="YD25" s="16"/>
      <c r="YE25" s="7"/>
      <c r="YF25" s="16"/>
      <c r="YG25" s="17">
        <f t="shared" si="93"/>
        <v>21712</v>
      </c>
      <c r="YI25" s="7"/>
      <c r="YJ25" s="311"/>
      <c r="YK25" s="15"/>
      <c r="YL25" s="7"/>
      <c r="YM25" s="16"/>
      <c r="YN25" s="17">
        <f t="shared" si="94"/>
        <v>0</v>
      </c>
      <c r="YP25" s="7"/>
      <c r="YQ25" s="311"/>
      <c r="YR25" s="15"/>
      <c r="YS25" s="7"/>
      <c r="YT25" s="16"/>
      <c r="YU25" s="17">
        <f t="shared" si="95"/>
        <v>0</v>
      </c>
      <c r="YW25" s="111"/>
      <c r="YX25" s="229"/>
      <c r="YY25" s="23"/>
      <c r="YZ25" s="111"/>
      <c r="ZA25" s="27"/>
      <c r="ZB25" s="42">
        <f t="shared" si="96"/>
        <v>0</v>
      </c>
      <c r="ZD25" s="420"/>
      <c r="ZE25" s="229"/>
      <c r="ZF25" s="23"/>
      <c r="ZG25" s="111"/>
      <c r="ZH25" s="27"/>
      <c r="ZI25" s="42">
        <f t="shared" si="97"/>
        <v>0</v>
      </c>
      <c r="ZK25" s="111"/>
      <c r="ZL25" s="69"/>
      <c r="ZM25" s="27"/>
      <c r="ZN25" s="111"/>
      <c r="ZO25" s="27"/>
      <c r="ZP25" s="17">
        <f t="shared" si="98"/>
        <v>0</v>
      </c>
      <c r="ZR25" s="111"/>
      <c r="ZS25" s="69"/>
      <c r="ZT25" s="27"/>
      <c r="ZU25" s="111"/>
      <c r="ZV25" s="27"/>
      <c r="ZW25" s="42">
        <f t="shared" si="99"/>
        <v>3633</v>
      </c>
      <c r="ZY25" s="111"/>
      <c r="ZZ25" s="69"/>
      <c r="AAA25" s="27"/>
      <c r="AAB25" s="111"/>
      <c r="AAC25" s="27"/>
      <c r="AAD25" s="17">
        <f t="shared" si="100"/>
        <v>0</v>
      </c>
      <c r="AAF25" s="111"/>
      <c r="AAG25" s="69"/>
      <c r="AAH25" s="27"/>
      <c r="AAI25" s="111"/>
      <c r="AAJ25" s="27"/>
      <c r="AAK25" s="42">
        <f t="shared" si="101"/>
        <v>0</v>
      </c>
      <c r="AAM25" s="111"/>
      <c r="AAN25" s="69"/>
      <c r="AAO25" s="27"/>
      <c r="AAP25" s="111"/>
      <c r="AAQ25" s="27"/>
      <c r="AAR25" s="42">
        <f t="shared" si="102"/>
        <v>15899</v>
      </c>
      <c r="AAT25" s="111"/>
      <c r="AAU25" s="69"/>
      <c r="AAV25" s="27"/>
      <c r="AAW25" s="111"/>
      <c r="AAX25" s="27"/>
      <c r="AAY25" s="42">
        <f t="shared" si="103"/>
        <v>0</v>
      </c>
      <c r="ABA25" s="7"/>
      <c r="ABB25" s="113"/>
      <c r="ABC25" s="15"/>
      <c r="ABD25" s="7"/>
      <c r="ABE25" s="16"/>
      <c r="ABF25" s="17">
        <f t="shared" si="104"/>
        <v>0</v>
      </c>
      <c r="ABG25" s="37"/>
      <c r="ABH25" s="111"/>
      <c r="ABI25" s="220"/>
      <c r="ABJ25" s="23"/>
      <c r="ABK25" s="111"/>
      <c r="ABL25" s="27"/>
      <c r="ABM25" s="42">
        <f t="shared" si="105"/>
        <v>0</v>
      </c>
      <c r="ABN25" s="37"/>
      <c r="ABP25" s="34"/>
      <c r="ABQ25" s="661"/>
      <c r="ABR25" s="673"/>
      <c r="ABS25" s="27"/>
      <c r="ABT25" s="42">
        <f t="shared" si="106"/>
        <v>22956.84</v>
      </c>
      <c r="ABV25" s="2"/>
      <c r="ABW25" s="2"/>
      <c r="ABX25" s="15"/>
      <c r="ABY25" s="7"/>
      <c r="ABZ25" s="16"/>
      <c r="ACA25" s="17">
        <f t="shared" si="107"/>
        <v>3092.5</v>
      </c>
      <c r="ACC25" s="427"/>
      <c r="ACD25" s="113"/>
      <c r="ACE25" s="15"/>
      <c r="ACF25" s="7"/>
      <c r="ACG25" s="16"/>
      <c r="ACH25" s="17">
        <f t="shared" si="108"/>
        <v>0</v>
      </c>
      <c r="ACJ25" s="425"/>
      <c r="ACK25" s="220"/>
      <c r="ACL25" s="23"/>
      <c r="ACM25" s="111"/>
      <c r="ACN25" s="27"/>
      <c r="ACO25" s="42">
        <f t="shared" si="109"/>
        <v>0</v>
      </c>
      <c r="ACQ25" s="425"/>
      <c r="ACR25" s="220"/>
      <c r="ACS25" s="23"/>
      <c r="ACT25" s="111"/>
      <c r="ACU25" s="27"/>
      <c r="ACV25" s="42">
        <f t="shared" si="110"/>
        <v>0</v>
      </c>
      <c r="ACX25" s="305"/>
      <c r="ACY25" s="2"/>
      <c r="ACZ25" s="15"/>
      <c r="ADA25" s="7"/>
      <c r="ADB25" s="16"/>
      <c r="ADC25" s="17">
        <f t="shared" si="111"/>
        <v>0</v>
      </c>
      <c r="ADE25" s="307"/>
      <c r="ADF25" s="24"/>
      <c r="ADG25" s="23"/>
      <c r="ADH25" s="111"/>
      <c r="ADI25" s="27"/>
      <c r="ADJ25" s="42">
        <f t="shared" si="234"/>
        <v>1928</v>
      </c>
      <c r="ADL25" s="2"/>
      <c r="ADM25" s="2"/>
      <c r="ADN25" s="15"/>
      <c r="ADO25" s="7"/>
      <c r="ADP25" s="16"/>
      <c r="ADQ25" s="17">
        <f t="shared" si="113"/>
        <v>0</v>
      </c>
      <c r="ADS25" s="24"/>
      <c r="ADT25" s="24"/>
      <c r="ADU25" s="23"/>
      <c r="ADV25" s="111"/>
      <c r="ADW25" s="27"/>
      <c r="ADX25" s="42">
        <f t="shared" si="114"/>
        <v>0</v>
      </c>
      <c r="ADZ25" s="2"/>
      <c r="AEA25" s="2"/>
      <c r="AEB25" s="15"/>
      <c r="AEC25" s="7"/>
      <c r="AED25" s="16"/>
      <c r="AEE25" s="17">
        <f t="shared" si="115"/>
        <v>0</v>
      </c>
      <c r="AEG25" s="24"/>
      <c r="AEH25" s="24"/>
      <c r="AEI25" s="23"/>
      <c r="AEJ25" s="111"/>
      <c r="AEK25" s="27"/>
      <c r="AEL25" s="42">
        <f t="shared" si="116"/>
        <v>0</v>
      </c>
      <c r="AEN25" s="2"/>
      <c r="AEO25" s="2"/>
      <c r="AEP25" s="15"/>
      <c r="AEQ25" s="7"/>
      <c r="AER25" s="16"/>
      <c r="AES25" s="17">
        <f t="shared" si="117"/>
        <v>0</v>
      </c>
      <c r="AEU25" s="2"/>
      <c r="AEV25" s="2"/>
      <c r="AEW25" s="15"/>
      <c r="AEX25" s="7"/>
      <c r="AEY25" s="16"/>
      <c r="AEZ25" s="17">
        <f t="shared" si="118"/>
        <v>0</v>
      </c>
      <c r="AFB25" s="24"/>
      <c r="AFC25" s="24"/>
      <c r="AFD25" s="23"/>
      <c r="AFE25" s="111"/>
      <c r="AFF25" s="27"/>
      <c r="AFG25" s="42">
        <f t="shared" si="119"/>
        <v>0</v>
      </c>
      <c r="AFI25" s="24"/>
      <c r="AFJ25" s="24"/>
      <c r="AFK25" s="23"/>
      <c r="AFL25" s="111"/>
      <c r="AFM25" s="27"/>
      <c r="AFN25" s="42">
        <f t="shared" si="120"/>
        <v>0</v>
      </c>
      <c r="AFP25" s="24"/>
      <c r="AFQ25" s="24"/>
      <c r="AFR25" s="23"/>
      <c r="AFS25" s="111"/>
      <c r="AFT25" s="27"/>
      <c r="AFU25" s="42">
        <f t="shared" si="121"/>
        <v>0</v>
      </c>
      <c r="AFW25" s="2"/>
      <c r="AFX25" s="2"/>
      <c r="AFY25" s="15"/>
      <c r="AFZ25" s="7"/>
      <c r="AGA25" s="16"/>
      <c r="AGB25" s="17">
        <f t="shared" si="122"/>
        <v>0</v>
      </c>
      <c r="AGD25" s="7"/>
      <c r="AGE25" s="2"/>
      <c r="AGF25" s="15"/>
      <c r="AGG25" s="7"/>
      <c r="AGH25" s="16"/>
      <c r="AGI25" s="17">
        <f t="shared" si="123"/>
        <v>2252</v>
      </c>
      <c r="AGK25" s="305"/>
      <c r="AGL25" s="260"/>
      <c r="AGP25" s="42">
        <f t="shared" si="124"/>
        <v>0</v>
      </c>
      <c r="AGR25" s="307"/>
      <c r="AGS25" s="1711"/>
      <c r="AGW25" s="42">
        <f t="shared" si="125"/>
        <v>0</v>
      </c>
      <c r="AGY25" s="307"/>
      <c r="AGZ25" s="1711"/>
      <c r="AHD25" s="42">
        <f t="shared" si="126"/>
        <v>0</v>
      </c>
      <c r="AHF25" s="7"/>
      <c r="AHG25" s="2"/>
      <c r="AHH25" s="15"/>
      <c r="AHI25" s="7"/>
      <c r="AHJ25" s="16"/>
      <c r="AHK25" s="17">
        <f t="shared" si="127"/>
        <v>960</v>
      </c>
      <c r="AHM25" s="7"/>
      <c r="AHN25" s="2"/>
      <c r="AHO25" s="15"/>
      <c r="AHP25" s="7"/>
      <c r="AHQ25" s="16"/>
      <c r="AHR25" s="17">
        <f t="shared" si="128"/>
        <v>0</v>
      </c>
      <c r="AHT25" s="427"/>
      <c r="AHU25" s="2"/>
      <c r="AHV25" s="15"/>
      <c r="AHW25" s="305"/>
      <c r="AHX25" s="16"/>
      <c r="AHY25" s="17">
        <f t="shared" si="129"/>
        <v>96358.5</v>
      </c>
      <c r="AIA25" s="2"/>
      <c r="AIB25" s="2"/>
      <c r="AIC25" s="15"/>
      <c r="AID25" s="7"/>
      <c r="AIE25" s="16"/>
      <c r="AIF25" s="17">
        <f t="shared" si="130"/>
        <v>0</v>
      </c>
      <c r="AIH25" s="111"/>
      <c r="AII25" s="69"/>
      <c r="AIJ25" s="27"/>
      <c r="AIK25" s="111"/>
      <c r="AIL25" s="27"/>
      <c r="AIM25" s="17">
        <f t="shared" si="131"/>
        <v>892.5</v>
      </c>
      <c r="AIO25" s="111"/>
      <c r="AIP25" s="69"/>
      <c r="AIQ25" s="27"/>
      <c r="AIR25" s="111"/>
      <c r="AIS25" s="27"/>
      <c r="AIT25" s="17">
        <f t="shared" si="132"/>
        <v>0</v>
      </c>
      <c r="AIV25" s="111"/>
      <c r="AIW25" s="69"/>
      <c r="AIX25" s="27"/>
      <c r="AIY25" s="111"/>
      <c r="AIZ25" s="27"/>
      <c r="AJA25" s="42">
        <f t="shared" si="133"/>
        <v>0</v>
      </c>
      <c r="AJF25" s="7"/>
      <c r="AJG25" s="16"/>
      <c r="AJH25" s="17">
        <f t="shared" si="134"/>
        <v>0</v>
      </c>
      <c r="AJM25" s="7"/>
      <c r="AJN25" s="16"/>
      <c r="AJO25" s="17">
        <f t="shared" si="135"/>
        <v>0</v>
      </c>
      <c r="AJQ25" s="426"/>
      <c r="AJR25" s="24"/>
      <c r="AJS25" s="23"/>
      <c r="AJT25" s="111"/>
      <c r="AJU25" s="27"/>
      <c r="AJV25" s="17">
        <f t="shared" si="136"/>
        <v>7013</v>
      </c>
      <c r="AJX25" s="111"/>
      <c r="AJY25" s="69"/>
      <c r="AJZ25" s="27"/>
      <c r="AKA25" s="111"/>
      <c r="AKB25" s="27"/>
      <c r="AKC25" s="17">
        <f t="shared" si="137"/>
        <v>0</v>
      </c>
      <c r="AKE25" s="111"/>
      <c r="AKF25" s="69"/>
      <c r="AKG25" s="27"/>
      <c r="AKH25" s="111"/>
      <c r="AKI25" s="27"/>
      <c r="AKJ25" s="17">
        <f t="shared" si="138"/>
        <v>0</v>
      </c>
      <c r="AKL25" s="307"/>
      <c r="AKM25" s="69"/>
      <c r="AKN25" s="27"/>
      <c r="AKO25" s="307"/>
      <c r="AKP25" s="27"/>
      <c r="AKQ25" s="17">
        <f t="shared" si="139"/>
        <v>17381</v>
      </c>
      <c r="AKS25" s="307"/>
      <c r="AKT25" s="69"/>
      <c r="AKU25" s="27"/>
      <c r="AKV25" s="307"/>
      <c r="AKW25" s="27"/>
      <c r="AKX25" s="42">
        <f t="shared" si="140"/>
        <v>0</v>
      </c>
      <c r="AKZ25" s="111"/>
      <c r="ALA25" s="69"/>
      <c r="ALB25" s="27"/>
      <c r="ALC25" s="111"/>
      <c r="ALD25" s="27"/>
      <c r="ALE25" s="17">
        <f t="shared" si="141"/>
        <v>0</v>
      </c>
      <c r="ALG25" s="678"/>
      <c r="ALH25" s="24"/>
      <c r="ALI25" s="23"/>
      <c r="ALJ25" s="111"/>
      <c r="ALK25" s="27"/>
      <c r="ALL25" s="42">
        <f t="shared" si="142"/>
        <v>0</v>
      </c>
      <c r="ALN25" s="678"/>
      <c r="ALP25" s="23"/>
      <c r="ALQ25" s="111"/>
      <c r="ALR25" s="27"/>
      <c r="ALS25" s="42">
        <f t="shared" si="143"/>
        <v>2166.5</v>
      </c>
      <c r="ALU25" s="2"/>
      <c r="ALV25" s="2"/>
      <c r="ALW25" s="15"/>
      <c r="ALX25" s="7"/>
      <c r="ALY25" s="16"/>
      <c r="ALZ25" s="17">
        <f t="shared" si="144"/>
        <v>0</v>
      </c>
      <c r="AMB25" s="2"/>
      <c r="AMC25" s="2"/>
      <c r="AMD25" s="15"/>
      <c r="AME25" s="7"/>
      <c r="AMF25" s="16"/>
      <c r="AMG25" s="17">
        <f t="shared" si="145"/>
        <v>0</v>
      </c>
      <c r="AMI25" s="2"/>
      <c r="AMJ25" s="2"/>
      <c r="AMK25" s="15"/>
      <c r="AML25" s="7"/>
      <c r="AMM25" s="16"/>
      <c r="AMN25" s="17">
        <f t="shared" si="146"/>
        <v>0</v>
      </c>
      <c r="AMP25" s="24"/>
      <c r="AMQ25" s="24"/>
      <c r="AMR25" s="23"/>
      <c r="AMS25" s="111"/>
      <c r="AMT25" s="27"/>
      <c r="AMU25" s="42">
        <f t="shared" si="147"/>
        <v>0</v>
      </c>
      <c r="AMW25" s="24"/>
      <c r="AMX25" s="24"/>
      <c r="AMY25" s="23"/>
      <c r="AMZ25" s="111"/>
      <c r="ANA25" s="27"/>
      <c r="ANB25" s="42">
        <f t="shared" si="148"/>
        <v>596</v>
      </c>
      <c r="ANG25" s="7"/>
      <c r="ANH25" s="16"/>
      <c r="ANI25" s="17">
        <f t="shared" si="242"/>
        <v>0</v>
      </c>
      <c r="ANK25" s="7"/>
      <c r="ANL25" s="2"/>
      <c r="ANM25" s="15"/>
      <c r="ANN25" s="7"/>
      <c r="ANO25" s="16"/>
      <c r="ANP25" s="17">
        <f t="shared" si="150"/>
        <v>0</v>
      </c>
      <c r="ANR25" s="2"/>
      <c r="ANS25" s="2"/>
      <c r="ANT25" s="15"/>
      <c r="ANU25" s="7"/>
      <c r="ANV25" s="16"/>
      <c r="ANW25" s="17">
        <f t="shared" si="235"/>
        <v>0</v>
      </c>
      <c r="ANY25" s="24"/>
      <c r="ANZ25" s="24"/>
      <c r="AOA25" s="23"/>
      <c r="AOB25" s="111"/>
      <c r="AOC25" s="27"/>
      <c r="AOD25" s="42">
        <f t="shared" si="236"/>
        <v>0</v>
      </c>
      <c r="AOF25" s="7"/>
      <c r="AOG25" s="113"/>
      <c r="AOH25" s="15"/>
      <c r="AOI25" s="7"/>
      <c r="AOJ25" s="16"/>
      <c r="AOK25" s="17">
        <f t="shared" si="153"/>
        <v>4537.5</v>
      </c>
      <c r="AOM25" s="7"/>
      <c r="AON25" s="113"/>
      <c r="AOO25" s="15"/>
      <c r="AOP25" s="7"/>
      <c r="AOQ25" s="16"/>
      <c r="AOR25" s="17">
        <f t="shared" si="154"/>
        <v>4537.5</v>
      </c>
      <c r="AOT25" s="111"/>
      <c r="AOU25" s="110"/>
      <c r="AOV25" s="23"/>
      <c r="AOW25" s="111"/>
      <c r="AOX25" s="27"/>
      <c r="AOY25" s="42">
        <f t="shared" si="155"/>
        <v>0</v>
      </c>
      <c r="APA25" s="24"/>
      <c r="APB25" s="24"/>
      <c r="APC25" s="23"/>
      <c r="APD25" s="111"/>
      <c r="APE25" s="27"/>
      <c r="APF25" s="42">
        <f t="shared" si="156"/>
        <v>0</v>
      </c>
      <c r="APH25" s="24"/>
      <c r="API25" s="24"/>
      <c r="APJ25" s="23"/>
      <c r="APK25" s="111"/>
      <c r="APL25" s="27"/>
      <c r="APM25" s="42">
        <f t="shared" si="157"/>
        <v>0</v>
      </c>
      <c r="APO25" s="7"/>
      <c r="APP25" s="2"/>
      <c r="APQ25" s="15"/>
      <c r="APR25" s="7"/>
      <c r="APS25" s="16"/>
      <c r="APT25" s="17">
        <f t="shared" si="158"/>
        <v>0</v>
      </c>
      <c r="APV25" s="427"/>
      <c r="APW25" s="2"/>
      <c r="APX25" s="15"/>
      <c r="APY25" s="427"/>
      <c r="APZ25" s="16"/>
      <c r="AQA25" s="17">
        <f t="shared" si="159"/>
        <v>5325.5</v>
      </c>
      <c r="AQC25" s="427"/>
      <c r="AQE25" s="15"/>
      <c r="AQF25" s="305"/>
      <c r="AQG25" s="16"/>
      <c r="AQH25" s="17">
        <f t="shared" si="160"/>
        <v>0</v>
      </c>
      <c r="AQJ25" s="305"/>
      <c r="AQK25" s="2"/>
      <c r="AQL25" s="15"/>
      <c r="AQM25" s="427"/>
      <c r="AQN25" s="16"/>
      <c r="AQO25" s="17">
        <f t="shared" si="161"/>
        <v>2982</v>
      </c>
      <c r="AQQ25" s="2"/>
      <c r="AQR25" s="2"/>
      <c r="AQS25" s="15"/>
      <c r="AQT25" s="7"/>
      <c r="AQU25" s="16"/>
      <c r="AQV25" s="17">
        <f t="shared" si="162"/>
        <v>0</v>
      </c>
      <c r="AQX25" s="24"/>
      <c r="AQY25" s="24"/>
      <c r="AQZ25" s="23"/>
      <c r="ARA25" s="111"/>
      <c r="ARB25" s="27"/>
      <c r="ARC25" s="42">
        <f t="shared" si="163"/>
        <v>-4260</v>
      </c>
      <c r="ARE25" s="2"/>
      <c r="ARF25" s="2"/>
      <c r="ARG25" s="15"/>
      <c r="ARH25" s="7"/>
      <c r="ARI25" s="16"/>
      <c r="ARJ25" s="17">
        <f t="shared" si="164"/>
        <v>12230.28</v>
      </c>
      <c r="ARL25" s="111"/>
      <c r="ARM25" s="24"/>
      <c r="ARN25" s="23"/>
      <c r="ARO25" s="111"/>
      <c r="ARP25" s="27"/>
      <c r="ARQ25" s="42">
        <f t="shared" si="165"/>
        <v>0</v>
      </c>
      <c r="ARS25" s="2"/>
      <c r="ART25" s="2"/>
      <c r="ARU25" s="15"/>
      <c r="ARV25" s="7"/>
      <c r="ARW25" s="16"/>
      <c r="ARX25" s="17">
        <f t="shared" si="166"/>
        <v>0</v>
      </c>
      <c r="ARZ25" s="24"/>
      <c r="ASA25" s="24"/>
      <c r="ASB25" s="23"/>
      <c r="ASC25" s="111"/>
      <c r="ASD25" s="27"/>
      <c r="ASE25" s="42">
        <f t="shared" si="167"/>
        <v>0</v>
      </c>
      <c r="ASG25" s="24"/>
      <c r="ASH25" s="24"/>
      <c r="ASI25" s="23"/>
      <c r="ASJ25" s="111"/>
      <c r="ASK25" s="27"/>
      <c r="ASL25" s="42">
        <f t="shared" si="168"/>
        <v>0</v>
      </c>
      <c r="ASN25" s="2"/>
      <c r="ASO25" s="2"/>
      <c r="ASP25" s="15"/>
      <c r="ASQ25" s="7"/>
      <c r="ASR25" s="16"/>
      <c r="ASS25" s="17">
        <f t="shared" si="169"/>
        <v>0</v>
      </c>
      <c r="ASU25" s="2"/>
      <c r="ASV25" s="2"/>
      <c r="ASW25" s="15"/>
      <c r="ASX25" s="7"/>
      <c r="ASY25" s="16"/>
      <c r="ASZ25" s="17">
        <f t="shared" si="170"/>
        <v>0</v>
      </c>
      <c r="ATB25" s="305"/>
      <c r="ATC25" s="34"/>
      <c r="ATD25" s="291"/>
      <c r="ATE25" s="321"/>
      <c r="ATF25" s="27"/>
      <c r="ATG25" s="17">
        <f t="shared" si="171"/>
        <v>0</v>
      </c>
      <c r="ATI25" s="49">
        <v>41693</v>
      </c>
      <c r="ATJ25" s="259" t="s">
        <v>2220</v>
      </c>
      <c r="ATK25" s="27">
        <v>2880</v>
      </c>
      <c r="ATL25" s="50">
        <v>41701</v>
      </c>
      <c r="ATM25" s="27">
        <v>2880</v>
      </c>
      <c r="ATN25" s="17">
        <f t="shared" si="172"/>
        <v>15810</v>
      </c>
      <c r="ATP25" s="7"/>
      <c r="ATQ25" s="2"/>
      <c r="ATR25" s="15"/>
      <c r="ATS25" s="16"/>
      <c r="ATT25" s="16"/>
      <c r="ATU25" s="17">
        <f t="shared" si="173"/>
        <v>35640</v>
      </c>
      <c r="ATW25" s="111"/>
      <c r="ATX25" s="24"/>
      <c r="ATY25" s="23"/>
      <c r="ATZ25" s="27"/>
      <c r="AUA25" s="27"/>
      <c r="AUB25" s="42">
        <f t="shared" si="174"/>
        <v>0</v>
      </c>
      <c r="AUD25" s="111"/>
      <c r="AUE25" s="24"/>
      <c r="AUF25" s="23"/>
      <c r="AUG25" s="27"/>
      <c r="AUH25" s="27"/>
      <c r="AUI25" s="42">
        <f t="shared" si="175"/>
        <v>0</v>
      </c>
      <c r="AUK25" s="305"/>
      <c r="AUL25" s="2"/>
      <c r="AUM25" s="15"/>
      <c r="AUN25" s="7"/>
      <c r="AUO25" s="16"/>
      <c r="AUP25" s="17">
        <f t="shared" si="176"/>
        <v>8898</v>
      </c>
      <c r="AUR25" s="2"/>
      <c r="AUS25" s="2"/>
      <c r="AUT25" s="15"/>
      <c r="AUU25" s="7"/>
      <c r="AUV25" s="16"/>
      <c r="AUW25" s="17">
        <f t="shared" si="177"/>
        <v>0</v>
      </c>
      <c r="AUY25" s="305"/>
      <c r="AUZ25" s="2"/>
      <c r="AVA25" s="15"/>
      <c r="AVB25" s="7"/>
      <c r="AVC25" s="16"/>
      <c r="AVD25" s="17">
        <f t="shared" si="178"/>
        <v>80.300000000000182</v>
      </c>
      <c r="AVF25" s="2"/>
      <c r="AVG25" s="2"/>
      <c r="AVH25" s="15"/>
      <c r="AVI25" s="7"/>
      <c r="AVJ25" s="16"/>
      <c r="AVK25" s="17">
        <f t="shared" si="179"/>
        <v>0</v>
      </c>
      <c r="AVM25" s="2"/>
      <c r="AVN25" s="2"/>
      <c r="AVO25" s="15"/>
      <c r="AVP25" s="7"/>
      <c r="AVQ25" s="16"/>
      <c r="AVR25" s="17">
        <f t="shared" si="180"/>
        <v>0</v>
      </c>
      <c r="AVT25" s="2"/>
      <c r="AVU25" s="2"/>
      <c r="AVV25" s="15"/>
      <c r="AVW25" s="7"/>
      <c r="AVX25" s="16"/>
      <c r="AVY25" s="17">
        <f t="shared" si="181"/>
        <v>0</v>
      </c>
      <c r="AWA25" s="24"/>
      <c r="AWB25" s="24"/>
      <c r="AWC25" s="23"/>
      <c r="AWD25" s="111"/>
      <c r="AWE25" s="27"/>
      <c r="AWF25" s="42">
        <f t="shared" si="182"/>
        <v>1970</v>
      </c>
      <c r="AWH25" s="24"/>
      <c r="AWI25" s="24"/>
      <c r="AWJ25" s="23"/>
      <c r="AWK25" s="111"/>
      <c r="AWL25" s="27"/>
      <c r="AWM25" s="42">
        <f t="shared" si="183"/>
        <v>0</v>
      </c>
      <c r="AWO25" s="24"/>
      <c r="AWP25" s="24"/>
      <c r="AWQ25" s="23"/>
      <c r="AWR25" s="111"/>
      <c r="AWS25" s="27"/>
      <c r="AWT25" s="42">
        <f t="shared" si="184"/>
        <v>0</v>
      </c>
      <c r="AWV25" s="2"/>
      <c r="AWW25" s="2"/>
      <c r="AWX25" s="15"/>
      <c r="AWY25" s="7"/>
      <c r="AWZ25" s="16"/>
      <c r="AXA25" s="17">
        <f t="shared" si="185"/>
        <v>0</v>
      </c>
      <c r="AXC25" s="24"/>
      <c r="AXD25" s="24"/>
      <c r="AXE25" s="23"/>
      <c r="AXF25" s="111"/>
      <c r="AXG25" s="27"/>
      <c r="AXH25" s="42">
        <f t="shared" si="186"/>
        <v>0</v>
      </c>
      <c r="AXJ25" s="24"/>
      <c r="AXK25" s="24"/>
      <c r="AXL25" s="23"/>
      <c r="AXM25" s="111"/>
      <c r="AXN25" s="27"/>
      <c r="AXO25" s="42">
        <f t="shared" si="187"/>
        <v>1556</v>
      </c>
      <c r="AXQ25" s="24"/>
      <c r="AXR25" s="24"/>
      <c r="AXS25" s="23"/>
      <c r="AXT25" s="111"/>
      <c r="AXU25" s="27"/>
      <c r="AXV25" s="42">
        <f t="shared" si="188"/>
        <v>0</v>
      </c>
      <c r="AXX25" s="2"/>
      <c r="AXY25" s="2"/>
      <c r="AXZ25" s="15"/>
      <c r="AYA25" s="7"/>
      <c r="AYB25" s="16"/>
      <c r="AYC25" s="17">
        <f t="shared" si="189"/>
        <v>10984.74</v>
      </c>
      <c r="AYE25" s="49"/>
      <c r="AYF25" s="229"/>
      <c r="AYG25" s="104"/>
      <c r="AYH25" s="563"/>
      <c r="AYI25" s="1438"/>
      <c r="AYJ25" s="78">
        <f t="shared" si="190"/>
        <v>1119</v>
      </c>
      <c r="AYL25" s="7"/>
      <c r="AYM25" s="2"/>
      <c r="AYN25" s="15"/>
      <c r="AYO25" s="33"/>
      <c r="AYP25" s="76"/>
      <c r="AYQ25" s="17">
        <f t="shared" si="191"/>
        <v>1119</v>
      </c>
      <c r="AYS25" s="425"/>
      <c r="AYT25" s="24"/>
      <c r="AYU25" s="23"/>
      <c r="AYV25" s="111"/>
      <c r="AYW25" s="27"/>
      <c r="AYX25" s="17">
        <f t="shared" si="192"/>
        <v>0</v>
      </c>
      <c r="AYZ25" s="425"/>
      <c r="AZA25" s="24"/>
      <c r="AZB25" s="23"/>
      <c r="AZC25" s="111"/>
      <c r="AZD25" s="27"/>
      <c r="AZE25" s="42">
        <f t="shared" si="193"/>
        <v>2249</v>
      </c>
      <c r="AZG25" s="358"/>
      <c r="AZH25" s="24"/>
      <c r="AZI25" s="23"/>
      <c r="AZJ25" s="111"/>
      <c r="AZK25" s="27"/>
      <c r="AZL25" s="42">
        <f t="shared" si="194"/>
        <v>0</v>
      </c>
      <c r="AZN25" s="425"/>
      <c r="AZO25" s="24"/>
      <c r="AZP25" s="23"/>
      <c r="AZQ25" s="111"/>
      <c r="AZR25" s="27"/>
      <c r="AZS25" s="42">
        <f t="shared" si="195"/>
        <v>0</v>
      </c>
      <c r="AZU25" s="7"/>
      <c r="AZV25" s="2"/>
      <c r="AZW25" s="81"/>
      <c r="AZX25" s="65"/>
      <c r="AZY25" s="77"/>
      <c r="AZZ25" s="17">
        <f t="shared" si="196"/>
        <v>12300.5</v>
      </c>
      <c r="BAB25" s="2"/>
      <c r="BAC25" s="2"/>
      <c r="BAD25" s="15"/>
      <c r="BAE25" s="7"/>
      <c r="BAF25" s="16"/>
      <c r="BAG25" s="17">
        <f t="shared" si="197"/>
        <v>108</v>
      </c>
      <c r="BAI25" s="7"/>
      <c r="BAJ25" s="114"/>
      <c r="BAK25" s="15"/>
      <c r="BAL25" s="7"/>
      <c r="BAM25" s="16"/>
      <c r="BAN25" s="17">
        <f t="shared" si="198"/>
        <v>0</v>
      </c>
      <c r="BAP25" s="111"/>
      <c r="BAQ25" s="110"/>
      <c r="BAR25" s="23"/>
      <c r="BAS25" s="111"/>
      <c r="BAT25" s="27"/>
      <c r="BAU25" s="42">
        <f t="shared" si="199"/>
        <v>0</v>
      </c>
      <c r="BAW25" s="111"/>
      <c r="BAX25" s="110"/>
      <c r="BAY25" s="23"/>
      <c r="BAZ25" s="111"/>
      <c r="BBA25" s="27"/>
      <c r="BBB25" s="42">
        <f t="shared" si="200"/>
        <v>0</v>
      </c>
      <c r="BBD25" s="111"/>
      <c r="BBE25" s="110"/>
      <c r="BBF25" s="23"/>
      <c r="BBG25" s="111"/>
      <c r="BBH25" s="27"/>
      <c r="BBI25" s="42">
        <f t="shared" si="201"/>
        <v>0</v>
      </c>
      <c r="BBK25" s="2"/>
      <c r="BBL25" s="2"/>
      <c r="BBM25" s="15"/>
      <c r="BBN25" s="7"/>
      <c r="BBO25" s="16"/>
      <c r="BBP25" s="17">
        <f t="shared" si="202"/>
        <v>16540.060000000001</v>
      </c>
      <c r="BBR25" s="2"/>
      <c r="BBS25" s="2"/>
      <c r="BBT25" s="15"/>
      <c r="BBU25" s="7"/>
      <c r="BBV25" s="16"/>
      <c r="BBW25" s="17">
        <f t="shared" si="203"/>
        <v>6938</v>
      </c>
      <c r="BBY25" s="24"/>
      <c r="BBZ25" s="24"/>
      <c r="BCA25" s="23"/>
      <c r="BCB25" s="111"/>
      <c r="BCC25" s="27"/>
      <c r="BCD25" s="42">
        <f t="shared" si="204"/>
        <v>0</v>
      </c>
      <c r="BCF25" s="24"/>
      <c r="BCG25" s="24"/>
      <c r="BCH25" s="23"/>
      <c r="BCI25" s="358"/>
      <c r="BCJ25" s="27"/>
      <c r="BCK25" s="42">
        <f t="shared" si="205"/>
        <v>0</v>
      </c>
      <c r="BCM25" s="7"/>
      <c r="BCN25" s="2"/>
      <c r="BCO25" s="15"/>
      <c r="BCP25" s="305"/>
      <c r="BCQ25" s="16"/>
      <c r="BCR25" s="17">
        <f t="shared" si="206"/>
        <v>0</v>
      </c>
      <c r="BCT25" s="306"/>
      <c r="BCU25" s="2"/>
      <c r="BCV25" s="15"/>
      <c r="BCW25" s="305"/>
      <c r="BCX25" s="16"/>
      <c r="BCY25" s="17">
        <f t="shared" si="207"/>
        <v>0</v>
      </c>
      <c r="BDA25" s="7"/>
      <c r="BDB25" s="2"/>
      <c r="BDC25" s="15"/>
      <c r="BDD25" s="7"/>
      <c r="BDE25" s="16"/>
      <c r="BDF25" s="17">
        <f t="shared" si="208"/>
        <v>0</v>
      </c>
      <c r="BDH25" s="111"/>
      <c r="BDI25" s="24"/>
      <c r="BDJ25" s="23"/>
      <c r="BDK25" s="111"/>
      <c r="BDL25" s="27"/>
      <c r="BDM25" s="42">
        <f t="shared" si="209"/>
        <v>0</v>
      </c>
      <c r="BDO25" s="305"/>
      <c r="BDP25" s="2"/>
      <c r="BDQ25" s="15"/>
      <c r="BDR25" s="627"/>
      <c r="BDS25" s="572"/>
      <c r="BDT25" s="17">
        <f t="shared" si="210"/>
        <v>0</v>
      </c>
      <c r="BDV25" s="307"/>
      <c r="BDW25" s="2"/>
      <c r="BDX25" s="15"/>
      <c r="BDY25" s="627"/>
      <c r="BDZ25" s="572"/>
      <c r="BEA25" s="17">
        <f t="shared" si="211"/>
        <v>10100.5</v>
      </c>
      <c r="BEC25" s="7"/>
      <c r="BED25" s="114"/>
      <c r="BEE25" s="15"/>
      <c r="BEF25" s="7"/>
      <c r="BEG25" s="16"/>
      <c r="BEH25" s="17">
        <f t="shared" si="212"/>
        <v>0</v>
      </c>
      <c r="BEJ25" s="111"/>
      <c r="BEK25" s="110"/>
      <c r="BEL25" s="23"/>
      <c r="BEM25" s="111"/>
      <c r="BEN25" s="27"/>
      <c r="BEO25" s="42">
        <f t="shared" si="213"/>
        <v>0</v>
      </c>
      <c r="BEQ25" s="2"/>
      <c r="BER25" s="2"/>
      <c r="BES25" s="291"/>
      <c r="BET25" s="7"/>
      <c r="BEU25" s="16"/>
      <c r="BEV25" s="17">
        <f t="shared" si="214"/>
        <v>4501</v>
      </c>
      <c r="BEX25" s="7"/>
      <c r="BEY25" s="2"/>
      <c r="BEZ25" s="291"/>
      <c r="BFA25" s="7"/>
      <c r="BFB25" s="16"/>
      <c r="BFC25" s="17">
        <f t="shared" si="215"/>
        <v>1184.5</v>
      </c>
      <c r="BFE25" s="24"/>
      <c r="BFF25" s="24"/>
      <c r="BFG25" s="290"/>
      <c r="BFH25" s="111"/>
      <c r="BFI25" s="27"/>
      <c r="BFJ25" s="42">
        <f t="shared" si="216"/>
        <v>0</v>
      </c>
      <c r="BFL25" s="24"/>
      <c r="BFM25" s="2"/>
      <c r="BFN25" s="291"/>
      <c r="BFO25" s="7"/>
      <c r="BFP25" s="16"/>
      <c r="BFQ25" s="17">
        <f t="shared" si="217"/>
        <v>0</v>
      </c>
      <c r="BFS25" s="24"/>
      <c r="BFT25" s="24"/>
      <c r="BFU25" s="290"/>
      <c r="BFV25" s="111"/>
      <c r="BFW25" s="27"/>
      <c r="BFX25" s="42">
        <f t="shared" si="218"/>
        <v>3985.5</v>
      </c>
      <c r="BFZ25" s="2"/>
      <c r="BGA25" s="2"/>
      <c r="BGB25" s="291"/>
      <c r="BGC25" s="7"/>
      <c r="BGD25" s="16"/>
      <c r="BGE25" s="17">
        <f t="shared" si="219"/>
        <v>0</v>
      </c>
      <c r="BGG25" s="2"/>
      <c r="BGH25" s="2"/>
      <c r="BGI25" s="15"/>
      <c r="BGJ25" s="7"/>
      <c r="BGK25" s="16"/>
      <c r="BGL25" s="17">
        <f t="shared" si="220"/>
        <v>0</v>
      </c>
      <c r="BGN25" s="2"/>
      <c r="BGO25" s="2"/>
      <c r="BGP25" s="15"/>
      <c r="BGQ25" s="7"/>
      <c r="BGR25" s="16"/>
      <c r="BGS25" s="17">
        <f t="shared" si="221"/>
        <v>7051.5</v>
      </c>
      <c r="BGU25" s="24"/>
      <c r="BGV25" s="24"/>
      <c r="BGW25" s="290"/>
      <c r="BGX25" s="111"/>
      <c r="BGY25" s="27"/>
      <c r="BGZ25" s="42">
        <f t="shared" si="222"/>
        <v>0</v>
      </c>
      <c r="BHB25" s="2"/>
      <c r="BHC25" s="2"/>
      <c r="BHD25" s="291"/>
      <c r="BHE25" s="7"/>
      <c r="BHF25" s="16"/>
      <c r="BHG25" s="17">
        <f t="shared" si="223"/>
        <v>0</v>
      </c>
    </row>
    <row r="26" spans="1:1567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1"/>
      <c r="L26" s="27"/>
      <c r="M26" s="42">
        <f t="shared" si="1"/>
        <v>3530</v>
      </c>
      <c r="O26" s="24"/>
      <c r="P26" s="24"/>
      <c r="Q26" s="23"/>
      <c r="R26" s="111"/>
      <c r="S26" s="27"/>
      <c r="T26" s="42">
        <f t="shared" si="2"/>
        <v>0</v>
      </c>
      <c r="V26" s="24"/>
      <c r="W26" s="24"/>
      <c r="X26" s="23"/>
      <c r="Y26" s="111"/>
      <c r="Z26" s="27"/>
      <c r="AA26" s="42">
        <f t="shared" si="3"/>
        <v>0</v>
      </c>
      <c r="AC26" s="24"/>
      <c r="AD26" s="24"/>
      <c r="AE26" s="23"/>
      <c r="AF26" s="111"/>
      <c r="AG26" s="27"/>
      <c r="AH26" s="42">
        <f t="shared" si="4"/>
        <v>0</v>
      </c>
      <c r="AJ26" s="24"/>
      <c r="AK26" s="24"/>
      <c r="AL26" s="23"/>
      <c r="AM26" s="111"/>
      <c r="AN26" s="27"/>
      <c r="AO26" s="42">
        <f t="shared" si="5"/>
        <v>0</v>
      </c>
      <c r="AQ26" s="24"/>
      <c r="AR26" s="24"/>
      <c r="AS26" s="23"/>
      <c r="AT26" s="111"/>
      <c r="AU26" s="27"/>
      <c r="AV26" s="42">
        <f t="shared" si="6"/>
        <v>6543.5</v>
      </c>
      <c r="AY26" s="2"/>
      <c r="AZ26" s="15"/>
      <c r="BA26" s="7"/>
      <c r="BB26" s="16"/>
      <c r="BC26" s="17">
        <f t="shared" si="7"/>
        <v>376</v>
      </c>
      <c r="BE26" s="7"/>
      <c r="BF26" s="2"/>
      <c r="BG26" s="15"/>
      <c r="BH26" s="7"/>
      <c r="BI26" s="16"/>
      <c r="BJ26" s="17">
        <f t="shared" si="8"/>
        <v>1341.7</v>
      </c>
      <c r="BL26" s="7"/>
      <c r="BM26" s="2"/>
      <c r="BN26" s="15"/>
      <c r="BO26" s="7"/>
      <c r="BP26" s="16"/>
      <c r="BQ26" s="17">
        <f t="shared" si="9"/>
        <v>17344</v>
      </c>
      <c r="BS26" s="7"/>
      <c r="BT26" s="36"/>
      <c r="BU26" s="27"/>
      <c r="BV26" s="111"/>
      <c r="BW26" s="27"/>
      <c r="BX26" s="17">
        <f t="shared" si="10"/>
        <v>14526.099999999999</v>
      </c>
      <c r="BZ26" s="425"/>
      <c r="CA26" s="24"/>
      <c r="CB26" s="23"/>
      <c r="CC26" s="102"/>
      <c r="CD26" s="27"/>
      <c r="CE26" s="17">
        <f t="shared" si="11"/>
        <v>24058.04</v>
      </c>
      <c r="CG26" s="24"/>
      <c r="CH26" s="24"/>
      <c r="CI26" s="23"/>
      <c r="CJ26" s="111"/>
      <c r="CK26" s="27"/>
      <c r="CL26" s="17">
        <f t="shared" si="12"/>
        <v>0</v>
      </c>
      <c r="CN26" s="425"/>
      <c r="CO26" s="220"/>
      <c r="CP26" s="23"/>
      <c r="CQ26" s="111"/>
      <c r="CR26" s="27"/>
      <c r="CS26" s="42">
        <f t="shared" si="13"/>
        <v>1668.06</v>
      </c>
      <c r="CU26" s="639"/>
      <c r="CV26" s="1000"/>
      <c r="CW26" s="15"/>
      <c r="CX26" s="2018"/>
      <c r="CY26" s="16"/>
      <c r="CZ26" s="17">
        <f t="shared" si="224"/>
        <v>113534</v>
      </c>
      <c r="DB26" s="2"/>
      <c r="DC26" s="2"/>
      <c r="DD26" s="15"/>
      <c r="DE26" s="627"/>
      <c r="DF26" s="16"/>
      <c r="DG26" s="17">
        <f t="shared" si="15"/>
        <v>20286</v>
      </c>
      <c r="DI26" s="7"/>
      <c r="DJ26" s="2"/>
      <c r="DK26" s="291"/>
      <c r="DL26" s="7"/>
      <c r="DM26" s="16"/>
      <c r="DN26" s="17">
        <f t="shared" si="232"/>
        <v>411</v>
      </c>
      <c r="DP26" s="7"/>
      <c r="DQ26" s="2"/>
      <c r="DR26" s="15"/>
      <c r="DS26" s="1845"/>
      <c r="DT26" s="16"/>
      <c r="DU26" s="17">
        <f t="shared" si="237"/>
        <v>0</v>
      </c>
      <c r="DW26" s="7"/>
      <c r="DX26" s="2"/>
      <c r="DY26" s="15"/>
      <c r="DZ26" s="7"/>
      <c r="EA26" s="16"/>
      <c r="EB26" s="17">
        <f t="shared" si="238"/>
        <v>0</v>
      </c>
      <c r="ED26" s="567"/>
      <c r="EE26" s="575"/>
      <c r="EF26" s="1694"/>
      <c r="EG26" s="567"/>
      <c r="EH26" s="1688"/>
      <c r="EI26" s="1683">
        <f t="shared" si="239"/>
        <v>456</v>
      </c>
      <c r="EK26" s="111"/>
      <c r="EL26" s="24"/>
      <c r="EM26" s="23"/>
      <c r="EN26" s="111"/>
      <c r="EO26" s="27"/>
      <c r="EP26" s="42">
        <f t="shared" si="240"/>
        <v>0</v>
      </c>
      <c r="ER26" s="111"/>
      <c r="ES26" s="24"/>
      <c r="ET26" s="23"/>
      <c r="EU26" s="111"/>
      <c r="EV26" s="27"/>
      <c r="EW26" s="42">
        <f t="shared" si="21"/>
        <v>0</v>
      </c>
      <c r="EY26" s="7"/>
      <c r="EZ26" s="2"/>
      <c r="FA26" s="15"/>
      <c r="FB26" s="7"/>
      <c r="FC26" s="16"/>
      <c r="FD26" s="17">
        <f t="shared" si="241"/>
        <v>0</v>
      </c>
      <c r="FF26" s="111"/>
      <c r="FG26" s="1303"/>
      <c r="FH26" s="41"/>
      <c r="FI26" s="49"/>
      <c r="FJ26" s="41"/>
      <c r="FK26" s="17">
        <f t="shared" si="231"/>
        <v>0</v>
      </c>
      <c r="FM26" s="7"/>
      <c r="FN26" s="2"/>
      <c r="FO26" s="15"/>
      <c r="FP26" s="65"/>
      <c r="FQ26" s="16"/>
      <c r="FR26" s="17">
        <f t="shared" si="24"/>
        <v>0</v>
      </c>
      <c r="FT26" s="111"/>
      <c r="FU26" s="24"/>
      <c r="FV26" s="23"/>
      <c r="FW26" s="50"/>
      <c r="FX26" s="27"/>
      <c r="FY26" s="42">
        <f t="shared" si="25"/>
        <v>0</v>
      </c>
      <c r="GA26" s="7"/>
      <c r="GB26" s="2"/>
      <c r="GC26" s="15"/>
      <c r="GD26" s="7"/>
      <c r="GE26" s="16"/>
      <c r="GF26" s="17">
        <f t="shared" si="26"/>
        <v>6306.7</v>
      </c>
      <c r="GH26" s="111"/>
      <c r="GI26" s="24"/>
      <c r="GJ26" s="23"/>
      <c r="GK26" s="111"/>
      <c r="GL26" s="27"/>
      <c r="GM26" s="42">
        <f t="shared" si="27"/>
        <v>10217.799999999999</v>
      </c>
      <c r="GO26" s="111"/>
      <c r="GP26" s="24"/>
      <c r="GQ26" s="23"/>
      <c r="GR26" s="111"/>
      <c r="GS26" s="27"/>
      <c r="GT26" s="42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4"/>
      <c r="HD26" s="24"/>
      <c r="HE26" s="23"/>
      <c r="HF26" s="111"/>
      <c r="HG26" s="27"/>
      <c r="HH26" s="42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2543</v>
      </c>
      <c r="HX26" s="7"/>
      <c r="HY26" s="2"/>
      <c r="HZ26" s="15"/>
      <c r="IA26" s="7"/>
      <c r="IB26" s="16"/>
      <c r="IC26" s="17">
        <f t="shared" si="33"/>
        <v>7098.5</v>
      </c>
      <c r="IE26" s="7"/>
      <c r="IF26" s="2"/>
      <c r="IG26" s="15"/>
      <c r="IH26" s="7"/>
      <c r="II26" s="16"/>
      <c r="IJ26" s="17">
        <f t="shared" si="34"/>
        <v>1470</v>
      </c>
      <c r="IL26" s="2"/>
      <c r="IM26" s="2"/>
      <c r="IN26" s="15"/>
      <c r="IO26" s="7"/>
      <c r="IP26" s="16"/>
      <c r="IQ26" s="17">
        <f t="shared" si="35"/>
        <v>5020</v>
      </c>
      <c r="IS26" s="7"/>
      <c r="IT26" s="2"/>
      <c r="IU26" s="15"/>
      <c r="IV26" s="7"/>
      <c r="IW26" s="16"/>
      <c r="IX26" s="101">
        <f t="shared" si="36"/>
        <v>0</v>
      </c>
      <c r="IZ26" s="111"/>
      <c r="JA26" s="24"/>
      <c r="JB26" s="23"/>
      <c r="JC26" s="111"/>
      <c r="JD26" s="27"/>
      <c r="JE26" s="101">
        <f t="shared" si="37"/>
        <v>0</v>
      </c>
      <c r="JG26" s="111"/>
      <c r="JH26" s="24"/>
      <c r="JI26" s="23"/>
      <c r="JJ26" s="111"/>
      <c r="JK26" s="27"/>
      <c r="JL26" s="101">
        <f t="shared" si="38"/>
        <v>855.5</v>
      </c>
      <c r="JN26" s="111"/>
      <c r="JO26" s="63"/>
      <c r="JP26" s="23"/>
      <c r="JQ26" s="111"/>
      <c r="JR26" s="27"/>
      <c r="JS26" s="17">
        <f t="shared" si="39"/>
        <v>0</v>
      </c>
      <c r="JU26" s="111"/>
      <c r="JV26" s="110"/>
      <c r="JW26" s="23"/>
      <c r="JX26" s="111"/>
      <c r="JY26" s="27"/>
      <c r="JZ26" s="42">
        <f t="shared" si="40"/>
        <v>0</v>
      </c>
      <c r="KB26" s="111"/>
      <c r="KC26" s="110"/>
      <c r="KD26" s="23"/>
      <c r="KE26" s="111"/>
      <c r="KF26" s="27"/>
      <c r="KG26" s="17">
        <f t="shared" si="41"/>
        <v>0</v>
      </c>
      <c r="KI26" s="111"/>
      <c r="KJ26" s="110"/>
      <c r="KK26" s="23"/>
      <c r="KL26" s="111"/>
      <c r="KM26" s="27"/>
      <c r="KN26" s="42">
        <f t="shared" si="42"/>
        <v>0</v>
      </c>
      <c r="KP26" s="111"/>
      <c r="KQ26" s="110"/>
      <c r="KR26" s="23"/>
      <c r="KS26" s="111"/>
      <c r="KT26" s="27"/>
      <c r="KU26" s="42">
        <f t="shared" si="43"/>
        <v>4446</v>
      </c>
      <c r="KW26" s="111"/>
      <c r="KX26" s="110"/>
      <c r="KY26" s="23"/>
      <c r="KZ26" s="111"/>
      <c r="LA26" s="27"/>
      <c r="LB26" s="17">
        <f t="shared" si="44"/>
        <v>17093.599999999999</v>
      </c>
      <c r="LD26" s="111"/>
      <c r="LE26" s="110"/>
      <c r="LF26" s="23"/>
      <c r="LG26" s="111"/>
      <c r="LH26" s="27"/>
      <c r="LI26" s="17">
        <f t="shared" si="45"/>
        <v>383</v>
      </c>
      <c r="LK26" s="111"/>
      <c r="LL26" s="110"/>
      <c r="LM26" s="23"/>
      <c r="LN26" s="111"/>
      <c r="LO26" s="27"/>
      <c r="LP26" s="42">
        <f t="shared" si="46"/>
        <v>0</v>
      </c>
      <c r="LR26" s="111"/>
      <c r="LS26" s="110"/>
      <c r="LT26" s="23"/>
      <c r="LU26" s="111"/>
      <c r="LV26" s="27"/>
      <c r="LW26" s="42">
        <f t="shared" si="47"/>
        <v>0</v>
      </c>
      <c r="LY26" s="7"/>
      <c r="LZ26" s="113"/>
      <c r="MA26" s="15"/>
      <c r="MB26" s="7"/>
      <c r="MC26" s="16"/>
      <c r="MD26" s="17">
        <f t="shared" si="48"/>
        <v>0</v>
      </c>
      <c r="MF26" s="111"/>
      <c r="MG26" s="220"/>
      <c r="MH26" s="23"/>
      <c r="MI26" s="111"/>
      <c r="MJ26" s="27"/>
      <c r="MK26" s="42">
        <f t="shared" si="49"/>
        <v>0</v>
      </c>
      <c r="MM26" s="111"/>
      <c r="MN26" s="220"/>
      <c r="MO26" s="23"/>
      <c r="MP26" s="111"/>
      <c r="MQ26" s="27"/>
      <c r="MR26" s="42">
        <f t="shared" si="50"/>
        <v>0</v>
      </c>
      <c r="MT26" s="111"/>
      <c r="MU26" s="220"/>
      <c r="MV26" s="23"/>
      <c r="MW26" s="111"/>
      <c r="MX26" s="27"/>
      <c r="MY26" s="42">
        <f t="shared" si="51"/>
        <v>0</v>
      </c>
      <c r="NA26" s="7"/>
      <c r="NB26" s="113"/>
      <c r="NC26" s="15"/>
      <c r="ND26" s="7"/>
      <c r="NE26" s="16"/>
      <c r="NF26" s="17">
        <f t="shared" si="52"/>
        <v>0</v>
      </c>
      <c r="NH26" s="7"/>
      <c r="NI26" s="113"/>
      <c r="NJ26" s="15"/>
      <c r="NK26" s="7"/>
      <c r="NL26" s="16"/>
      <c r="NM26" s="17">
        <f t="shared" si="53"/>
        <v>0</v>
      </c>
      <c r="NO26" s="7"/>
      <c r="NP26" s="113"/>
      <c r="NQ26" s="15"/>
      <c r="NR26" s="7"/>
      <c r="NS26" s="16"/>
      <c r="NT26" s="17">
        <f t="shared" si="54"/>
        <v>11333.5</v>
      </c>
      <c r="NV26" s="307"/>
      <c r="NW26" s="24"/>
      <c r="NX26" s="23"/>
      <c r="NY26" s="111"/>
      <c r="NZ26" s="27"/>
      <c r="OA26" s="42">
        <f t="shared" si="55"/>
        <v>6364</v>
      </c>
      <c r="OC26" s="305"/>
      <c r="OD26" s="2"/>
      <c r="OE26" s="15"/>
      <c r="OF26" s="7"/>
      <c r="OG26" s="16"/>
      <c r="OH26" s="17">
        <f t="shared" si="56"/>
        <v>0</v>
      </c>
      <c r="OJ26" s="307"/>
      <c r="OK26" s="24"/>
      <c r="OL26" s="23"/>
      <c r="OM26" s="111"/>
      <c r="ON26" s="27"/>
      <c r="OO26" s="42">
        <f t="shared" si="57"/>
        <v>0</v>
      </c>
      <c r="OQ26" s="481"/>
      <c r="OR26" s="2"/>
      <c r="OS26" s="15"/>
      <c r="OT26" s="7"/>
      <c r="OU26" s="16"/>
      <c r="OV26" s="17">
        <f t="shared" si="233"/>
        <v>22352.5</v>
      </c>
      <c r="OX26" s="7"/>
      <c r="OY26" s="2"/>
      <c r="OZ26" s="15"/>
      <c r="PA26" s="7"/>
      <c r="PB26" s="16"/>
      <c r="PC26" s="42">
        <f t="shared" si="59"/>
        <v>0</v>
      </c>
      <c r="PE26" s="7"/>
      <c r="PF26" s="2"/>
      <c r="PG26" s="15"/>
      <c r="PH26" s="7"/>
      <c r="PI26" s="16"/>
      <c r="PJ26" s="42">
        <f t="shared" si="60"/>
        <v>0</v>
      </c>
      <c r="PL26" s="7"/>
      <c r="PM26" s="2"/>
      <c r="PN26" s="15"/>
      <c r="PO26" s="7"/>
      <c r="PP26" s="16"/>
      <c r="PQ26" s="42">
        <f t="shared" si="61"/>
        <v>0</v>
      </c>
      <c r="PS26" s="2"/>
      <c r="PT26" s="2"/>
      <c r="PU26" s="15"/>
      <c r="PV26" s="16"/>
      <c r="PW26" s="16"/>
      <c r="PX26" s="17">
        <f t="shared" si="62"/>
        <v>0</v>
      </c>
      <c r="PZ26" s="2"/>
      <c r="QA26" s="2"/>
      <c r="QB26" s="15"/>
      <c r="QC26" s="16"/>
      <c r="QD26" s="16"/>
      <c r="QE26" s="17">
        <f t="shared" si="63"/>
        <v>0</v>
      </c>
      <c r="QG26" s="2"/>
      <c r="QH26" s="2"/>
      <c r="QI26" s="15"/>
      <c r="QJ26" s="16"/>
      <c r="QK26" s="16"/>
      <c r="QL26" s="17">
        <f t="shared" si="64"/>
        <v>0</v>
      </c>
      <c r="QN26" s="24"/>
      <c r="QO26" s="24"/>
      <c r="QP26" s="23"/>
      <c r="QQ26" s="27"/>
      <c r="QR26" s="27"/>
      <c r="QS26" s="42">
        <f t="shared" si="65"/>
        <v>0</v>
      </c>
      <c r="QU26" s="427"/>
      <c r="QV26" s="2"/>
      <c r="QW26" s="15"/>
      <c r="QX26" s="677"/>
      <c r="QY26" s="16"/>
      <c r="QZ26" s="17">
        <f t="shared" si="66"/>
        <v>13520</v>
      </c>
      <c r="RB26" s="111"/>
      <c r="RC26" s="24"/>
      <c r="RD26" s="23"/>
      <c r="RE26" s="1556"/>
      <c r="RF26" s="27"/>
      <c r="RG26" s="42">
        <f t="shared" si="67"/>
        <v>0</v>
      </c>
      <c r="RI26" s="111"/>
      <c r="RJ26" s="24"/>
      <c r="RK26" s="23"/>
      <c r="RL26" s="1556"/>
      <c r="RM26" s="27"/>
      <c r="RN26" s="42">
        <f t="shared" si="68"/>
        <v>0</v>
      </c>
      <c r="RP26" s="111"/>
      <c r="RQ26" s="24"/>
      <c r="RR26" s="23"/>
      <c r="RS26" s="1556"/>
      <c r="RT26" s="27"/>
      <c r="RU26" s="42">
        <f t="shared" si="69"/>
        <v>0</v>
      </c>
      <c r="RW26" s="7"/>
      <c r="RX26" s="36"/>
      <c r="RY26" s="23"/>
      <c r="RZ26" s="343"/>
      <c r="SA26" s="27"/>
      <c r="SB26" s="17">
        <f t="shared" si="70"/>
        <v>1433.5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111"/>
      <c r="SS26" s="24"/>
      <c r="ST26" s="23"/>
      <c r="SU26" s="111"/>
      <c r="SV26" s="27"/>
      <c r="SW26" s="42">
        <f t="shared" si="73"/>
        <v>0</v>
      </c>
      <c r="SY26" s="427"/>
      <c r="SZ26" s="114"/>
      <c r="TA26" s="15"/>
      <c r="TB26" s="7"/>
      <c r="TC26" s="16"/>
      <c r="TD26" s="17">
        <f t="shared" si="74"/>
        <v>10277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2"/>
      <c r="TU26" s="113"/>
      <c r="TV26" s="15"/>
      <c r="TW26" s="7"/>
      <c r="TX26" s="16"/>
      <c r="TY26" s="17">
        <f t="shared" si="77"/>
        <v>1124.5</v>
      </c>
      <c r="UA26" s="2"/>
      <c r="UB26" s="113"/>
      <c r="UC26" s="15"/>
      <c r="UD26" s="7"/>
      <c r="UE26" s="16"/>
      <c r="UF26" s="17">
        <f t="shared" si="78"/>
        <v>0</v>
      </c>
      <c r="UH26" s="307"/>
      <c r="UI26" s="110"/>
      <c r="UJ26" s="23"/>
      <c r="UK26" s="111"/>
      <c r="UL26" s="27"/>
      <c r="UM26" s="42">
        <f t="shared" si="79"/>
        <v>4075.5</v>
      </c>
      <c r="UO26" s="2"/>
      <c r="UP26" s="2"/>
      <c r="UQ26" s="15"/>
      <c r="UR26" s="7"/>
      <c r="US26" s="16"/>
      <c r="UT26" s="17">
        <f t="shared" si="80"/>
        <v>200</v>
      </c>
      <c r="UV26" s="2"/>
      <c r="UW26" s="2"/>
      <c r="UX26" s="15"/>
      <c r="UY26" s="7"/>
      <c r="UZ26" s="16"/>
      <c r="VA26" s="17">
        <f t="shared" si="81"/>
        <v>1278</v>
      </c>
      <c r="VC26" s="24"/>
      <c r="VD26" s="24"/>
      <c r="VE26" s="23"/>
      <c r="VF26" s="111"/>
      <c r="VG26" s="27"/>
      <c r="VH26" s="42">
        <f t="shared" si="82"/>
        <v>0</v>
      </c>
      <c r="VJ26" s="24"/>
      <c r="VK26" s="2"/>
      <c r="VL26" s="15"/>
      <c r="VM26" s="7"/>
      <c r="VN26" s="16"/>
      <c r="VO26" s="17">
        <f t="shared" si="83"/>
        <v>0</v>
      </c>
      <c r="VQ26" s="24"/>
      <c r="VR26" s="24"/>
      <c r="VS26" s="23"/>
      <c r="VT26" s="111"/>
      <c r="VU26" s="27"/>
      <c r="VV26" s="42">
        <f t="shared" si="84"/>
        <v>0</v>
      </c>
      <c r="VX26" s="2"/>
      <c r="VY26" s="2"/>
      <c r="VZ26" s="15"/>
      <c r="WA26" s="7"/>
      <c r="WB26" s="16"/>
      <c r="WC26" s="17">
        <f t="shared" si="85"/>
        <v>0</v>
      </c>
      <c r="WE26" s="305"/>
      <c r="WF26" s="2"/>
      <c r="WG26" s="15"/>
      <c r="WH26" s="305"/>
      <c r="WI26" s="16"/>
      <c r="WJ26" s="17">
        <f t="shared" si="86"/>
        <v>112.5</v>
      </c>
      <c r="WL26" s="307"/>
      <c r="WM26" s="24"/>
      <c r="WN26" s="23"/>
      <c r="WO26" s="307"/>
      <c r="WP26" s="27"/>
      <c r="WQ26" s="42">
        <f t="shared" si="87"/>
        <v>7657</v>
      </c>
      <c r="WS26" s="307"/>
      <c r="WT26" s="24"/>
      <c r="WU26" s="23"/>
      <c r="WV26" s="307"/>
      <c r="WW26" s="27"/>
      <c r="WX26" s="42">
        <f t="shared" si="88"/>
        <v>0</v>
      </c>
      <c r="WZ26" s="307"/>
      <c r="XA26" s="24"/>
      <c r="XB26" s="23"/>
      <c r="XC26" s="307"/>
      <c r="XD26" s="27"/>
      <c r="XE26" s="42">
        <f t="shared" si="89"/>
        <v>0</v>
      </c>
      <c r="XG26" s="307"/>
      <c r="XH26" s="24"/>
      <c r="XI26" s="23"/>
      <c r="XJ26" s="307"/>
      <c r="XK26" s="27"/>
      <c r="XL26" s="42">
        <f t="shared" si="90"/>
        <v>0</v>
      </c>
      <c r="XN26" s="494"/>
      <c r="XO26" s="40"/>
      <c r="XP26" s="16"/>
      <c r="XQ26" s="7"/>
      <c r="XR26" s="16"/>
      <c r="XS26" s="17">
        <f t="shared" si="91"/>
        <v>0</v>
      </c>
      <c r="XU26" s="50"/>
      <c r="XV26" s="69"/>
      <c r="XW26" s="27"/>
      <c r="XX26" s="111"/>
      <c r="XY26" s="27"/>
      <c r="XZ26" s="42">
        <f t="shared" si="92"/>
        <v>0</v>
      </c>
      <c r="YB26" s="65"/>
      <c r="YC26" s="40"/>
      <c r="YD26" s="16"/>
      <c r="YE26" s="7"/>
      <c r="YF26" s="16"/>
      <c r="YG26" s="17">
        <f t="shared" si="93"/>
        <v>21712</v>
      </c>
      <c r="YI26" s="7"/>
      <c r="YJ26" s="2"/>
      <c r="YK26" s="15"/>
      <c r="YL26" s="7"/>
      <c r="YM26" s="16"/>
      <c r="YN26" s="17">
        <f t="shared" si="94"/>
        <v>0</v>
      </c>
      <c r="YP26" s="7"/>
      <c r="YQ26" s="2"/>
      <c r="YR26" s="15"/>
      <c r="YS26" s="7"/>
      <c r="YT26" s="16"/>
      <c r="YU26" s="17">
        <f t="shared" si="95"/>
        <v>0</v>
      </c>
      <c r="YW26" s="111"/>
      <c r="YX26" s="24"/>
      <c r="YY26" s="23"/>
      <c r="YZ26" s="111"/>
      <c r="ZA26" s="27"/>
      <c r="ZB26" s="42">
        <f t="shared" si="96"/>
        <v>0</v>
      </c>
      <c r="ZD26" s="420"/>
      <c r="ZE26" s="24"/>
      <c r="ZF26" s="23"/>
      <c r="ZG26" s="111"/>
      <c r="ZH26" s="27"/>
      <c r="ZI26" s="42">
        <f t="shared" si="97"/>
        <v>0</v>
      </c>
      <c r="ZK26" s="111"/>
      <c r="ZL26" s="69"/>
      <c r="ZM26" s="27"/>
      <c r="ZN26" s="111"/>
      <c r="ZO26" s="27"/>
      <c r="ZP26" s="17">
        <f t="shared" si="98"/>
        <v>0</v>
      </c>
      <c r="ZR26" s="111"/>
      <c r="ZS26" s="69"/>
      <c r="ZT26" s="27"/>
      <c r="ZU26" s="111"/>
      <c r="ZV26" s="27"/>
      <c r="ZW26" s="42">
        <f t="shared" si="99"/>
        <v>3633</v>
      </c>
      <c r="ZY26" s="111"/>
      <c r="ZZ26" s="69"/>
      <c r="AAA26" s="27"/>
      <c r="AAB26" s="111"/>
      <c r="AAC26" s="27"/>
      <c r="AAD26" s="17">
        <f t="shared" si="100"/>
        <v>0</v>
      </c>
      <c r="AAF26" s="111"/>
      <c r="AAG26" s="69"/>
      <c r="AAH26" s="27"/>
      <c r="AAI26" s="111"/>
      <c r="AAJ26" s="27"/>
      <c r="AAK26" s="42">
        <f t="shared" si="101"/>
        <v>0</v>
      </c>
      <c r="AAM26" s="111"/>
      <c r="AAN26" s="69"/>
      <c r="AAO26" s="27"/>
      <c r="AAP26" s="111"/>
      <c r="AAQ26" s="27"/>
      <c r="AAR26" s="42">
        <f t="shared" si="102"/>
        <v>15899</v>
      </c>
      <c r="AAT26" s="111"/>
      <c r="AAU26" s="69"/>
      <c r="AAV26" s="27"/>
      <c r="AAW26" s="111"/>
      <c r="AAX26" s="27"/>
      <c r="AAY26" s="42">
        <f t="shared" si="103"/>
        <v>0</v>
      </c>
      <c r="ABA26" s="7"/>
      <c r="ABB26" s="113"/>
      <c r="ABC26" s="15"/>
      <c r="ABD26" s="7"/>
      <c r="ABE26" s="16"/>
      <c r="ABF26" s="17">
        <f t="shared" si="104"/>
        <v>0</v>
      </c>
      <c r="ABG26" s="37"/>
      <c r="ABH26" s="111"/>
      <c r="ABI26" s="220"/>
      <c r="ABJ26" s="23"/>
      <c r="ABK26" s="111"/>
      <c r="ABL26" s="27"/>
      <c r="ABM26" s="42">
        <f t="shared" si="105"/>
        <v>0</v>
      </c>
      <c r="ABN26" s="37"/>
      <c r="ABP26" s="34"/>
      <c r="ABQ26" s="661"/>
      <c r="ABR26" s="673"/>
      <c r="ABS26" s="27"/>
      <c r="ABT26" s="42">
        <f t="shared" si="106"/>
        <v>22956.84</v>
      </c>
      <c r="ABV26" s="2"/>
      <c r="ABW26" s="2"/>
      <c r="ABX26" s="15"/>
      <c r="ABY26" s="7"/>
      <c r="ABZ26" s="16"/>
      <c r="ACA26" s="17">
        <f t="shared" si="107"/>
        <v>3092.5</v>
      </c>
      <c r="ACC26" s="427"/>
      <c r="ACD26" s="113"/>
      <c r="ACE26" s="15"/>
      <c r="ACF26" s="7"/>
      <c r="ACG26" s="16"/>
      <c r="ACH26" s="17">
        <f t="shared" si="108"/>
        <v>0</v>
      </c>
      <c r="ACJ26" s="425"/>
      <c r="ACK26" s="220"/>
      <c r="ACL26" s="23"/>
      <c r="ACM26" s="111"/>
      <c r="ACN26" s="27"/>
      <c r="ACO26" s="42">
        <f t="shared" si="109"/>
        <v>0</v>
      </c>
      <c r="ACQ26" s="425"/>
      <c r="ACR26" s="220"/>
      <c r="ACS26" s="23"/>
      <c r="ACT26" s="111"/>
      <c r="ACU26" s="27"/>
      <c r="ACV26" s="42">
        <f t="shared" si="110"/>
        <v>0</v>
      </c>
      <c r="ACX26" s="305"/>
      <c r="ACY26" s="2"/>
      <c r="ACZ26" s="15"/>
      <c r="ADA26" s="7"/>
      <c r="ADB26" s="16"/>
      <c r="ADC26" s="17">
        <f t="shared" si="111"/>
        <v>0</v>
      </c>
      <c r="ADE26" s="307"/>
      <c r="ADF26" s="24"/>
      <c r="ADG26" s="23"/>
      <c r="ADH26" s="111"/>
      <c r="ADI26" s="27"/>
      <c r="ADJ26" s="42">
        <f t="shared" si="234"/>
        <v>1928</v>
      </c>
      <c r="ADL26" s="2"/>
      <c r="ADM26" s="2"/>
      <c r="ADN26" s="15"/>
      <c r="ADO26" s="7"/>
      <c r="ADP26" s="16"/>
      <c r="ADQ26" s="17">
        <f t="shared" si="113"/>
        <v>0</v>
      </c>
      <c r="ADS26" s="24"/>
      <c r="ADT26" s="24"/>
      <c r="ADU26" s="23"/>
      <c r="ADV26" s="111"/>
      <c r="ADW26" s="27"/>
      <c r="ADX26" s="42">
        <f t="shared" si="114"/>
        <v>0</v>
      </c>
      <c r="ADZ26" s="2"/>
      <c r="AEA26" s="2"/>
      <c r="AEB26" s="15"/>
      <c r="AEC26" s="7"/>
      <c r="AED26" s="16"/>
      <c r="AEE26" s="17">
        <f t="shared" si="115"/>
        <v>0</v>
      </c>
      <c r="AEG26" s="24"/>
      <c r="AEH26" s="24"/>
      <c r="AEI26" s="23"/>
      <c r="AEJ26" s="111"/>
      <c r="AEK26" s="27"/>
      <c r="AEL26" s="42">
        <f t="shared" si="116"/>
        <v>0</v>
      </c>
      <c r="AEN26" s="2"/>
      <c r="AEO26" s="2"/>
      <c r="AEP26" s="15"/>
      <c r="AEQ26" s="7"/>
      <c r="AER26" s="16"/>
      <c r="AES26" s="17">
        <f t="shared" si="117"/>
        <v>0</v>
      </c>
      <c r="AEU26" s="2"/>
      <c r="AEV26" s="2"/>
      <c r="AEW26" s="15"/>
      <c r="AEX26" s="7"/>
      <c r="AEY26" s="16"/>
      <c r="AEZ26" s="17">
        <f t="shared" si="118"/>
        <v>0</v>
      </c>
      <c r="AFB26" s="24"/>
      <c r="AFC26" s="24"/>
      <c r="AFD26" s="23"/>
      <c r="AFE26" s="111"/>
      <c r="AFF26" s="27"/>
      <c r="AFG26" s="42">
        <f t="shared" si="119"/>
        <v>0</v>
      </c>
      <c r="AFI26" s="24"/>
      <c r="AFJ26" s="24"/>
      <c r="AFK26" s="23"/>
      <c r="AFL26" s="111"/>
      <c r="AFM26" s="27"/>
      <c r="AFN26" s="42">
        <f t="shared" si="120"/>
        <v>0</v>
      </c>
      <c r="AFP26" s="24"/>
      <c r="AFQ26" s="24"/>
      <c r="AFR26" s="23"/>
      <c r="AFS26" s="111"/>
      <c r="AFT26" s="27"/>
      <c r="AFU26" s="42">
        <f t="shared" si="121"/>
        <v>0</v>
      </c>
      <c r="AFW26" s="2"/>
      <c r="AFX26" s="2"/>
      <c r="AFY26" s="15"/>
      <c r="AFZ26" s="7"/>
      <c r="AGA26" s="16"/>
      <c r="AGB26" s="17">
        <f t="shared" si="122"/>
        <v>0</v>
      </c>
      <c r="AGD26" s="7"/>
      <c r="AGE26" s="2"/>
      <c r="AGF26" s="15"/>
      <c r="AGG26" s="7"/>
      <c r="AGH26" s="16"/>
      <c r="AGI26" s="17">
        <f t="shared" si="123"/>
        <v>2252</v>
      </c>
      <c r="AGK26" s="305"/>
      <c r="AGL26" s="260"/>
      <c r="AGO26" s="3"/>
      <c r="AGP26" s="42">
        <f t="shared" si="124"/>
        <v>0</v>
      </c>
      <c r="AGR26" s="307"/>
      <c r="AGS26" s="1711"/>
      <c r="AGV26" s="41"/>
      <c r="AGW26" s="42">
        <f t="shared" si="125"/>
        <v>0</v>
      </c>
      <c r="AGY26" s="307"/>
      <c r="AGZ26" s="1711"/>
      <c r="AHC26" s="41"/>
      <c r="AHD26" s="42">
        <f t="shared" si="126"/>
        <v>0</v>
      </c>
      <c r="AHF26" s="7"/>
      <c r="AHG26" s="2"/>
      <c r="AHH26" s="15"/>
      <c r="AHI26" s="7"/>
      <c r="AHJ26" s="16"/>
      <c r="AHK26" s="17">
        <f t="shared" si="127"/>
        <v>960</v>
      </c>
      <c r="AHM26" s="7"/>
      <c r="AHN26" s="2"/>
      <c r="AHO26" s="15"/>
      <c r="AHP26" s="7"/>
      <c r="AHQ26" s="16"/>
      <c r="AHR26" s="17">
        <f t="shared" si="128"/>
        <v>0</v>
      </c>
      <c r="AHT26" s="427"/>
      <c r="AHU26" s="2"/>
      <c r="AHV26" s="15"/>
      <c r="AHW26" s="305"/>
      <c r="AHX26" s="16"/>
      <c r="AHY26" s="17">
        <f t="shared" si="129"/>
        <v>96358.5</v>
      </c>
      <c r="AIA26" s="2"/>
      <c r="AIB26" s="2"/>
      <c r="AIC26" s="15"/>
      <c r="AID26" s="7"/>
      <c r="AIE26" s="16"/>
      <c r="AIF26" s="17">
        <f t="shared" si="130"/>
        <v>0</v>
      </c>
      <c r="AIH26" s="111"/>
      <c r="AII26" s="69"/>
      <c r="AIJ26" s="27"/>
      <c r="AIK26" s="111"/>
      <c r="AIL26" s="27"/>
      <c r="AIM26" s="17">
        <f t="shared" si="131"/>
        <v>892.5</v>
      </c>
      <c r="AIO26" s="111"/>
      <c r="AIP26" s="69"/>
      <c r="AIQ26" s="27"/>
      <c r="AIR26" s="111"/>
      <c r="AIS26" s="27"/>
      <c r="AIT26" s="17">
        <f t="shared" si="132"/>
        <v>0</v>
      </c>
      <c r="AIV26" s="111"/>
      <c r="AIW26" s="69"/>
      <c r="AIX26" s="27"/>
      <c r="AIY26" s="111"/>
      <c r="AIZ26" s="27"/>
      <c r="AJA26" s="42">
        <f t="shared" si="133"/>
        <v>0</v>
      </c>
      <c r="AJF26" s="7"/>
      <c r="AJG26" s="16"/>
      <c r="AJH26" s="17">
        <f t="shared" si="134"/>
        <v>0</v>
      </c>
      <c r="AJM26" s="7"/>
      <c r="AJN26" s="16"/>
      <c r="AJO26" s="17">
        <f t="shared" si="135"/>
        <v>0</v>
      </c>
      <c r="AJQ26" s="426"/>
      <c r="AJR26" s="24"/>
      <c r="AJS26" s="23"/>
      <c r="AJT26" s="111"/>
      <c r="AJU26" s="27"/>
      <c r="AJV26" s="17">
        <f t="shared" si="136"/>
        <v>7013</v>
      </c>
      <c r="AJX26" s="111"/>
      <c r="AJY26" s="69"/>
      <c r="AJZ26" s="27"/>
      <c r="AKA26" s="111"/>
      <c r="AKB26" s="27"/>
      <c r="AKC26" s="17">
        <f t="shared" si="137"/>
        <v>0</v>
      </c>
      <c r="AKE26" s="111"/>
      <c r="AKF26" s="69"/>
      <c r="AKG26" s="27"/>
      <c r="AKH26" s="111"/>
      <c r="AKI26" s="27"/>
      <c r="AKJ26" s="17">
        <f t="shared" si="138"/>
        <v>0</v>
      </c>
      <c r="AKL26" s="307"/>
      <c r="AKM26" s="69"/>
      <c r="AKN26" s="27"/>
      <c r="AKO26" s="307"/>
      <c r="AKP26" s="27"/>
      <c r="AKQ26" s="17">
        <f t="shared" si="139"/>
        <v>17381</v>
      </c>
      <c r="AKS26" s="307"/>
      <c r="AKT26" s="69"/>
      <c r="AKU26" s="27"/>
      <c r="AKV26" s="307"/>
      <c r="AKW26" s="27"/>
      <c r="AKX26" s="42">
        <f t="shared" si="140"/>
        <v>0</v>
      </c>
      <c r="AKZ26" s="111"/>
      <c r="ALA26" s="69"/>
      <c r="ALB26" s="27"/>
      <c r="ALC26" s="111"/>
      <c r="ALD26" s="27"/>
      <c r="ALE26" s="17">
        <f t="shared" si="141"/>
        <v>0</v>
      </c>
      <c r="ALG26" s="111"/>
      <c r="ALH26" s="24"/>
      <c r="ALI26" s="23"/>
      <c r="ALJ26" s="49"/>
      <c r="ALK26" s="139"/>
      <c r="ALL26" s="42">
        <f t="shared" si="142"/>
        <v>0</v>
      </c>
      <c r="ALN26" s="111"/>
      <c r="ALP26" s="23"/>
      <c r="ALQ26" s="49"/>
      <c r="ALR26" s="139"/>
      <c r="ALS26" s="42">
        <f t="shared" si="143"/>
        <v>2166.5</v>
      </c>
      <c r="ALU26" s="2"/>
      <c r="ALV26" s="2"/>
      <c r="ALW26" s="15"/>
      <c r="ALX26" s="7"/>
      <c r="ALY26" s="16"/>
      <c r="ALZ26" s="17">
        <f t="shared" si="144"/>
        <v>0</v>
      </c>
      <c r="AMB26" s="2"/>
      <c r="AMC26" s="2"/>
      <c r="AMD26" s="15"/>
      <c r="AME26" s="7"/>
      <c r="AMF26" s="16"/>
      <c r="AMG26" s="17">
        <f t="shared" si="145"/>
        <v>0</v>
      </c>
      <c r="AMI26" s="2"/>
      <c r="AMJ26" s="2"/>
      <c r="AMK26" s="15"/>
      <c r="AML26" s="7"/>
      <c r="AMM26" s="16"/>
      <c r="AMN26" s="17">
        <f t="shared" si="146"/>
        <v>0</v>
      </c>
      <c r="AMP26" s="24"/>
      <c r="AMQ26" s="24"/>
      <c r="AMR26" s="23"/>
      <c r="AMS26" s="111"/>
      <c r="AMT26" s="27"/>
      <c r="AMU26" s="42">
        <f t="shared" si="147"/>
        <v>0</v>
      </c>
      <c r="AMW26" s="24"/>
      <c r="AMX26" s="24"/>
      <c r="AMY26" s="23"/>
      <c r="AMZ26" s="111"/>
      <c r="ANA26" s="27"/>
      <c r="ANB26" s="42">
        <f t="shared" si="148"/>
        <v>596</v>
      </c>
      <c r="ANG26" s="7"/>
      <c r="ANH26" s="16"/>
      <c r="ANI26" s="17">
        <f t="shared" si="242"/>
        <v>0</v>
      </c>
      <c r="ANK26" s="2"/>
      <c r="ANL26" s="2"/>
      <c r="ANM26" s="15"/>
      <c r="ANN26" s="7"/>
      <c r="ANO26" s="16"/>
      <c r="ANP26" s="17">
        <f t="shared" si="150"/>
        <v>0</v>
      </c>
      <c r="ANR26" s="2"/>
      <c r="ANS26" s="2"/>
      <c r="ANT26" s="15"/>
      <c r="ANU26" s="7"/>
      <c r="ANV26" s="16"/>
      <c r="ANW26" s="17">
        <f t="shared" si="235"/>
        <v>0</v>
      </c>
      <c r="ANY26" s="24"/>
      <c r="ANZ26" s="24"/>
      <c r="AOA26" s="23"/>
      <c r="AOB26" s="111"/>
      <c r="AOC26" s="27"/>
      <c r="AOD26" s="42">
        <f t="shared" si="236"/>
        <v>0</v>
      </c>
      <c r="AOF26" s="7"/>
      <c r="AOG26" s="113"/>
      <c r="AOH26" s="15"/>
      <c r="AOI26" s="7"/>
      <c r="AOJ26" s="16"/>
      <c r="AOK26" s="17">
        <f t="shared" si="153"/>
        <v>4537.5</v>
      </c>
      <c r="AOM26" s="7"/>
      <c r="AON26" s="113"/>
      <c r="AOO26" s="15"/>
      <c r="AOP26" s="7"/>
      <c r="AOQ26" s="16"/>
      <c r="AOR26" s="17">
        <f t="shared" si="154"/>
        <v>4537.5</v>
      </c>
      <c r="AOT26" s="111"/>
      <c r="AOU26" s="110"/>
      <c r="AOV26" s="23"/>
      <c r="AOW26" s="111"/>
      <c r="AOX26" s="27"/>
      <c r="AOY26" s="42">
        <f t="shared" si="155"/>
        <v>0</v>
      </c>
      <c r="APA26" s="24"/>
      <c r="APB26" s="24"/>
      <c r="APC26" s="23"/>
      <c r="APD26" s="111"/>
      <c r="APE26" s="27"/>
      <c r="APF26" s="42">
        <f t="shared" si="156"/>
        <v>0</v>
      </c>
      <c r="APH26" s="24"/>
      <c r="API26" s="24"/>
      <c r="APJ26" s="23"/>
      <c r="APK26" s="111"/>
      <c r="APL26" s="27"/>
      <c r="APM26" s="42">
        <f t="shared" si="157"/>
        <v>0</v>
      </c>
      <c r="APO26" s="7"/>
      <c r="APP26" s="2"/>
      <c r="APQ26" s="15"/>
      <c r="APR26" s="7"/>
      <c r="APS26" s="16"/>
      <c r="APT26" s="17">
        <f t="shared" si="158"/>
        <v>0</v>
      </c>
      <c r="APV26" s="427"/>
      <c r="APW26" s="2"/>
      <c r="APX26" s="15"/>
      <c r="APY26" s="427"/>
      <c r="APZ26" s="15"/>
      <c r="AQA26" s="17">
        <f t="shared" si="159"/>
        <v>5325.5</v>
      </c>
      <c r="AQC26" s="427"/>
      <c r="AQE26" s="15"/>
      <c r="AQF26" s="305"/>
      <c r="AQG26" s="16"/>
      <c r="AQH26" s="17">
        <f t="shared" si="160"/>
        <v>0</v>
      </c>
      <c r="AQJ26" s="305"/>
      <c r="AQK26" s="2"/>
      <c r="AQL26" s="15"/>
      <c r="AQM26" s="427"/>
      <c r="AQN26" s="16"/>
      <c r="AQO26" s="17">
        <f t="shared" si="161"/>
        <v>2982</v>
      </c>
      <c r="AQQ26" s="2"/>
      <c r="AQR26" s="2"/>
      <c r="AQS26" s="15"/>
      <c r="AQT26" s="7"/>
      <c r="AQU26" s="16"/>
      <c r="AQV26" s="17">
        <f t="shared" si="162"/>
        <v>0</v>
      </c>
      <c r="AQX26" s="24"/>
      <c r="AQY26" s="24"/>
      <c r="AQZ26" s="23"/>
      <c r="ARA26" s="111"/>
      <c r="ARB26" s="27"/>
      <c r="ARC26" s="42">
        <f t="shared" si="163"/>
        <v>-4260</v>
      </c>
      <c r="ARE26" s="2"/>
      <c r="ARF26" s="2"/>
      <c r="ARG26" s="15"/>
      <c r="ARH26" s="7"/>
      <c r="ARI26" s="16"/>
      <c r="ARJ26" s="17">
        <f t="shared" si="164"/>
        <v>12230.28</v>
      </c>
      <c r="ARL26" s="24"/>
      <c r="ARM26" s="24"/>
      <c r="ARN26" s="23"/>
      <c r="ARO26" s="111"/>
      <c r="ARP26" s="27"/>
      <c r="ARQ26" s="42">
        <f t="shared" si="165"/>
        <v>0</v>
      </c>
      <c r="ARS26" s="2"/>
      <c r="ART26" s="2"/>
      <c r="ARU26" s="15"/>
      <c r="ARV26" s="7"/>
      <c r="ARW26" s="16"/>
      <c r="ARX26" s="17">
        <f t="shared" si="166"/>
        <v>0</v>
      </c>
      <c r="ARZ26" s="24"/>
      <c r="ASA26" s="24"/>
      <c r="ASB26" s="23"/>
      <c r="ASC26" s="111"/>
      <c r="ASD26" s="27"/>
      <c r="ASE26" s="42">
        <f t="shared" si="167"/>
        <v>0</v>
      </c>
      <c r="ASG26" s="24"/>
      <c r="ASH26" s="24"/>
      <c r="ASI26" s="23"/>
      <c r="ASJ26" s="111"/>
      <c r="ASK26" s="27"/>
      <c r="ASL26" s="42">
        <f t="shared" si="168"/>
        <v>0</v>
      </c>
      <c r="ASN26" s="2"/>
      <c r="ASO26" s="2"/>
      <c r="ASP26" s="15"/>
      <c r="ASQ26" s="7"/>
      <c r="ASR26" s="16"/>
      <c r="ASS26" s="17">
        <f t="shared" si="169"/>
        <v>0</v>
      </c>
      <c r="ASU26" s="2"/>
      <c r="ASV26" s="2"/>
      <c r="ASW26" s="15"/>
      <c r="ASX26" s="7"/>
      <c r="ASY26" s="16"/>
      <c r="ASZ26" s="17">
        <f t="shared" si="170"/>
        <v>0</v>
      </c>
      <c r="ATB26" s="307"/>
      <c r="ATC26" s="24"/>
      <c r="ATD26" s="23"/>
      <c r="ATE26" s="321"/>
      <c r="ATF26" s="27"/>
      <c r="ATG26" s="17">
        <f t="shared" si="171"/>
        <v>0</v>
      </c>
      <c r="ATI26" s="49"/>
      <c r="ATJ26" s="259"/>
      <c r="ATK26" s="27"/>
      <c r="ATL26" s="50" t="s">
        <v>61</v>
      </c>
      <c r="ATM26" s="27"/>
      <c r="ATN26" s="17">
        <f t="shared" si="172"/>
        <v>15810</v>
      </c>
      <c r="ATP26" s="7"/>
      <c r="ATQ26" s="2"/>
      <c r="ATR26" s="15"/>
      <c r="ATS26" s="16"/>
      <c r="ATT26" s="16"/>
      <c r="ATU26" s="17">
        <f t="shared" si="173"/>
        <v>35640</v>
      </c>
      <c r="ATW26" s="111"/>
      <c r="ATX26" s="24"/>
      <c r="ATY26" s="23"/>
      <c r="ATZ26" s="27"/>
      <c r="AUA26" s="27"/>
      <c r="AUB26" s="42">
        <f t="shared" si="174"/>
        <v>0</v>
      </c>
      <c r="AUD26" s="111"/>
      <c r="AUE26" s="24"/>
      <c r="AUF26" s="23"/>
      <c r="AUG26" s="27"/>
      <c r="AUH26" s="27"/>
      <c r="AUI26" s="42">
        <f t="shared" si="175"/>
        <v>0</v>
      </c>
      <c r="AUK26" s="305"/>
      <c r="AUL26" s="2"/>
      <c r="AUM26" s="15"/>
      <c r="AUN26" s="7"/>
      <c r="AUO26" s="16"/>
      <c r="AUP26" s="17">
        <f t="shared" si="176"/>
        <v>8898</v>
      </c>
      <c r="AUR26" s="2"/>
      <c r="AUS26" s="2"/>
      <c r="AUT26" s="15"/>
      <c r="AUU26" s="7"/>
      <c r="AUV26" s="16"/>
      <c r="AUW26" s="17">
        <f t="shared" si="177"/>
        <v>0</v>
      </c>
      <c r="AUY26" s="305"/>
      <c r="AUZ26" s="2"/>
      <c r="AVA26" s="15"/>
      <c r="AVB26" s="7"/>
      <c r="AVC26" s="16"/>
      <c r="AVD26" s="17">
        <f t="shared" si="178"/>
        <v>80.300000000000182</v>
      </c>
      <c r="AVF26" s="2"/>
      <c r="AVG26" s="2"/>
      <c r="AVH26" s="15"/>
      <c r="AVI26" s="7"/>
      <c r="AVJ26" s="16"/>
      <c r="AVK26" s="17">
        <f t="shared" si="179"/>
        <v>0</v>
      </c>
      <c r="AVM26" s="2"/>
      <c r="AVN26" s="2"/>
      <c r="AVO26" s="15"/>
      <c r="AVP26" s="7"/>
      <c r="AVQ26" s="16"/>
      <c r="AVR26" s="17">
        <f t="shared" si="180"/>
        <v>0</v>
      </c>
      <c r="AVT26" s="2"/>
      <c r="AVU26" s="2"/>
      <c r="AVV26" s="15"/>
      <c r="AVW26" s="7"/>
      <c r="AVX26" s="16"/>
      <c r="AVY26" s="17">
        <f t="shared" si="181"/>
        <v>0</v>
      </c>
      <c r="AWA26" s="24"/>
      <c r="AWB26" s="24"/>
      <c r="AWC26" s="23"/>
      <c r="AWD26" s="111"/>
      <c r="AWE26" s="27"/>
      <c r="AWF26" s="42">
        <f t="shared" si="182"/>
        <v>1970</v>
      </c>
      <c r="AWH26" s="24"/>
      <c r="AWI26" s="24"/>
      <c r="AWJ26" s="23"/>
      <c r="AWK26" s="111"/>
      <c r="AWL26" s="27"/>
      <c r="AWM26" s="42">
        <f t="shared" si="183"/>
        <v>0</v>
      </c>
      <c r="AWO26" s="24"/>
      <c r="AWP26" s="24"/>
      <c r="AWQ26" s="23"/>
      <c r="AWR26" s="111"/>
      <c r="AWS26" s="27"/>
      <c r="AWT26" s="42">
        <f t="shared" si="184"/>
        <v>0</v>
      </c>
      <c r="AWV26" s="2"/>
      <c r="AWW26" s="2"/>
      <c r="AWX26" s="15"/>
      <c r="AWY26" s="7"/>
      <c r="AWZ26" s="16"/>
      <c r="AXA26" s="17">
        <f t="shared" si="185"/>
        <v>0</v>
      </c>
      <c r="AXC26" s="24"/>
      <c r="AXD26" s="24"/>
      <c r="AXE26" s="23"/>
      <c r="AXF26" s="111"/>
      <c r="AXG26" s="27"/>
      <c r="AXH26" s="42">
        <f t="shared" si="186"/>
        <v>0</v>
      </c>
      <c r="AXJ26" s="24"/>
      <c r="AXK26" s="24"/>
      <c r="AXL26" s="23"/>
      <c r="AXM26" s="111"/>
      <c r="AXN26" s="27"/>
      <c r="AXO26" s="42">
        <f t="shared" si="187"/>
        <v>1556</v>
      </c>
      <c r="AXQ26" s="24"/>
      <c r="AXR26" s="24"/>
      <c r="AXS26" s="23"/>
      <c r="AXT26" s="111"/>
      <c r="AXU26" s="27"/>
      <c r="AXV26" s="42">
        <f t="shared" si="188"/>
        <v>0</v>
      </c>
      <c r="AXX26" s="2"/>
      <c r="AXY26" s="2"/>
      <c r="AXZ26" s="15"/>
      <c r="AYA26" s="7"/>
      <c r="AYB26" s="16"/>
      <c r="AYC26" s="17">
        <f t="shared" si="189"/>
        <v>10984.74</v>
      </c>
      <c r="AYE26" s="49"/>
      <c r="AYF26" s="229"/>
      <c r="AYG26" s="104"/>
      <c r="AYH26" s="563"/>
      <c r="AYI26" s="1438"/>
      <c r="AYJ26" s="78">
        <f t="shared" si="190"/>
        <v>1119</v>
      </c>
      <c r="AYL26" s="7"/>
      <c r="AYM26" s="2"/>
      <c r="AYN26" s="15"/>
      <c r="AYO26" s="33"/>
      <c r="AYP26" s="76"/>
      <c r="AYQ26" s="17">
        <f t="shared" si="191"/>
        <v>1119</v>
      </c>
      <c r="AYS26" s="425"/>
      <c r="AYT26" s="24"/>
      <c r="AYU26" s="23"/>
      <c r="AYV26" s="111"/>
      <c r="AYW26" s="27"/>
      <c r="AYX26" s="17">
        <f t="shared" si="192"/>
        <v>0</v>
      </c>
      <c r="AYZ26" s="425"/>
      <c r="AZA26" s="24"/>
      <c r="AZB26" s="23"/>
      <c r="AZC26" s="111"/>
      <c r="AZD26" s="27"/>
      <c r="AZE26" s="42">
        <f t="shared" si="193"/>
        <v>2249</v>
      </c>
      <c r="AZG26" s="358"/>
      <c r="AZH26" s="24"/>
      <c r="AZI26" s="23"/>
      <c r="AZJ26" s="111"/>
      <c r="AZK26" s="27"/>
      <c r="AZL26" s="42">
        <f t="shared" si="194"/>
        <v>0</v>
      </c>
      <c r="AZN26" s="425"/>
      <c r="AZO26" s="24"/>
      <c r="AZP26" s="23"/>
      <c r="AZQ26" s="111"/>
      <c r="AZR26" s="27"/>
      <c r="AZS26" s="42">
        <f t="shared" si="195"/>
        <v>0</v>
      </c>
      <c r="AZU26" s="7"/>
      <c r="AZV26" s="2"/>
      <c r="AZW26" s="81"/>
      <c r="AZX26" s="65"/>
      <c r="AZY26" s="77"/>
      <c r="AZZ26" s="17">
        <f t="shared" si="196"/>
        <v>12300.5</v>
      </c>
      <c r="BAB26" s="2"/>
      <c r="BAC26" s="2"/>
      <c r="BAD26" s="15"/>
      <c r="BAE26" s="7"/>
      <c r="BAF26" s="16"/>
      <c r="BAG26" s="17">
        <f t="shared" si="197"/>
        <v>108</v>
      </c>
      <c r="BAI26" s="7"/>
      <c r="BAJ26" s="114"/>
      <c r="BAK26" s="15"/>
      <c r="BAL26" s="7"/>
      <c r="BAM26" s="16"/>
      <c r="BAN26" s="17">
        <f t="shared" si="198"/>
        <v>0</v>
      </c>
      <c r="BAP26" s="111"/>
      <c r="BAQ26" s="110"/>
      <c r="BAR26" s="23"/>
      <c r="BAS26" s="111"/>
      <c r="BAT26" s="27"/>
      <c r="BAU26" s="42">
        <f t="shared" si="199"/>
        <v>0</v>
      </c>
      <c r="BAW26" s="111"/>
      <c r="BAX26" s="110"/>
      <c r="BAY26" s="23"/>
      <c r="BAZ26" s="111"/>
      <c r="BBA26" s="27"/>
      <c r="BBB26" s="42">
        <f t="shared" si="200"/>
        <v>0</v>
      </c>
      <c r="BBD26" s="111"/>
      <c r="BBE26" s="110"/>
      <c r="BBF26" s="23"/>
      <c r="BBG26" s="111"/>
      <c r="BBH26" s="27"/>
      <c r="BBI26" s="42">
        <f t="shared" si="201"/>
        <v>0</v>
      </c>
      <c r="BBK26" s="2"/>
      <c r="BBL26" s="2"/>
      <c r="BBM26" s="15"/>
      <c r="BBN26" s="7"/>
      <c r="BBO26" s="16"/>
      <c r="BBP26" s="17">
        <f t="shared" si="202"/>
        <v>16540.060000000001</v>
      </c>
      <c r="BBR26" s="2"/>
      <c r="BBS26" s="2"/>
      <c r="BBT26" s="15"/>
      <c r="BBU26" s="7"/>
      <c r="BBV26" s="16"/>
      <c r="BBW26" s="17">
        <f t="shared" si="203"/>
        <v>6938</v>
      </c>
      <c r="BBY26" s="24"/>
      <c r="BBZ26" s="24"/>
      <c r="BCA26" s="23"/>
      <c r="BCB26" s="111"/>
      <c r="BCC26" s="27"/>
      <c r="BCD26" s="42">
        <f t="shared" si="204"/>
        <v>0</v>
      </c>
      <c r="BCF26" s="24"/>
      <c r="BCG26" s="24"/>
      <c r="BCH26" s="23"/>
      <c r="BCI26" s="358"/>
      <c r="BCJ26" s="27"/>
      <c r="BCK26" s="42">
        <f t="shared" si="205"/>
        <v>0</v>
      </c>
      <c r="BCM26" s="7"/>
      <c r="BCN26" s="2"/>
      <c r="BCO26" s="15"/>
      <c r="BCP26" s="605"/>
      <c r="BCQ26" s="67"/>
      <c r="BCR26" s="17">
        <f t="shared" si="206"/>
        <v>0</v>
      </c>
      <c r="BCT26" s="306"/>
      <c r="BCU26" s="2"/>
      <c r="BCV26" s="15"/>
      <c r="BCW26" s="675"/>
      <c r="BCX26" s="571"/>
      <c r="BCY26" s="17">
        <f t="shared" si="207"/>
        <v>0</v>
      </c>
      <c r="BDA26" s="7"/>
      <c r="BDB26" s="2"/>
      <c r="BDC26" s="15"/>
      <c r="BDD26" s="7"/>
      <c r="BDE26" s="16"/>
      <c r="BDF26" s="17">
        <f t="shared" si="208"/>
        <v>0</v>
      </c>
      <c r="BDH26" s="111"/>
      <c r="BDI26" s="24"/>
      <c r="BDJ26" s="23"/>
      <c r="BDK26" s="111"/>
      <c r="BDL26" s="27"/>
      <c r="BDM26" s="42">
        <f t="shared" si="209"/>
        <v>0</v>
      </c>
      <c r="BDO26" s="305"/>
      <c r="BDP26" s="2"/>
      <c r="BDQ26" s="15"/>
      <c r="BDR26" s="627"/>
      <c r="BDS26" s="572"/>
      <c r="BDT26" s="17">
        <f t="shared" si="210"/>
        <v>0</v>
      </c>
      <c r="BDV26" s="307"/>
      <c r="BDW26" s="2"/>
      <c r="BDX26" s="15"/>
      <c r="BDY26" s="627"/>
      <c r="BDZ26" s="572"/>
      <c r="BEA26" s="17">
        <f t="shared" si="211"/>
        <v>10100.5</v>
      </c>
      <c r="BEC26" s="7"/>
      <c r="BED26" s="113"/>
      <c r="BEE26" s="15"/>
      <c r="BEF26" s="7"/>
      <c r="BEG26" s="16"/>
      <c r="BEH26" s="17">
        <f t="shared" si="212"/>
        <v>0</v>
      </c>
      <c r="BEJ26" s="111"/>
      <c r="BEK26" s="220"/>
      <c r="BEL26" s="23"/>
      <c r="BEM26" s="111"/>
      <c r="BEN26" s="27"/>
      <c r="BEO26" s="42">
        <f t="shared" si="213"/>
        <v>0</v>
      </c>
      <c r="BEQ26" s="2"/>
      <c r="BER26" s="2"/>
      <c r="BES26" s="291"/>
      <c r="BET26" s="7"/>
      <c r="BEU26" s="16"/>
      <c r="BEV26" s="17">
        <f t="shared" si="214"/>
        <v>4501</v>
      </c>
      <c r="BEX26" s="7"/>
      <c r="BEY26" s="2"/>
      <c r="BEZ26" s="291"/>
      <c r="BFA26" s="7"/>
      <c r="BFB26" s="16"/>
      <c r="BFC26" s="17">
        <f t="shared" si="215"/>
        <v>1184.5</v>
      </c>
      <c r="BFE26" s="24"/>
      <c r="BFF26" s="24"/>
      <c r="BFG26" s="290"/>
      <c r="BFH26" s="111"/>
      <c r="BFI26" s="27"/>
      <c r="BFJ26" s="42">
        <f t="shared" si="216"/>
        <v>0</v>
      </c>
      <c r="BFL26" s="24"/>
      <c r="BFM26" s="2"/>
      <c r="BFN26" s="291"/>
      <c r="BFO26" s="7"/>
      <c r="BFP26" s="16"/>
      <c r="BFQ26" s="17">
        <f t="shared" si="217"/>
        <v>0</v>
      </c>
      <c r="BFS26" s="24"/>
      <c r="BFT26" s="24"/>
      <c r="BFU26" s="290"/>
      <c r="BFV26" s="111"/>
      <c r="BFW26" s="27"/>
      <c r="BFX26" s="42">
        <f t="shared" si="218"/>
        <v>3985.5</v>
      </c>
      <c r="BFZ26" s="2"/>
      <c r="BGA26" s="2"/>
      <c r="BGB26" s="291"/>
      <c r="BGC26" s="7"/>
      <c r="BGD26" s="16"/>
      <c r="BGE26" s="17">
        <f t="shared" si="219"/>
        <v>0</v>
      </c>
      <c r="BGG26" s="2"/>
      <c r="BGH26" s="2"/>
      <c r="BGI26" s="15"/>
      <c r="BGJ26" s="7"/>
      <c r="BGK26" s="16"/>
      <c r="BGL26" s="17">
        <f t="shared" si="220"/>
        <v>0</v>
      </c>
      <c r="BGN26" s="2"/>
      <c r="BGO26" s="2"/>
      <c r="BGP26" s="15"/>
      <c r="BGQ26" s="7"/>
      <c r="BGR26" s="16"/>
      <c r="BGS26" s="17">
        <f t="shared" si="221"/>
        <v>7051.5</v>
      </c>
      <c r="BGU26" s="24"/>
      <c r="BGV26" s="24"/>
      <c r="BGW26" s="290"/>
      <c r="BGX26" s="111"/>
      <c r="BGY26" s="27"/>
      <c r="BGZ26" s="42">
        <f t="shared" si="222"/>
        <v>0</v>
      </c>
      <c r="BHB26" s="2"/>
      <c r="BHC26" s="2"/>
      <c r="BHD26" s="291"/>
      <c r="BHE26" s="7"/>
      <c r="BHF26" s="16"/>
      <c r="BHG26" s="17">
        <f t="shared" si="223"/>
        <v>0</v>
      </c>
    </row>
    <row r="27" spans="1:1567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1"/>
      <c r="L27" s="27"/>
      <c r="M27" s="42">
        <f t="shared" si="1"/>
        <v>3530</v>
      </c>
      <c r="O27" s="24"/>
      <c r="P27" s="24"/>
      <c r="Q27" s="23"/>
      <c r="R27" s="111"/>
      <c r="S27" s="27"/>
      <c r="T27" s="42">
        <f t="shared" si="2"/>
        <v>0</v>
      </c>
      <c r="V27" s="24"/>
      <c r="W27" s="24"/>
      <c r="X27" s="23"/>
      <c r="Y27" s="111"/>
      <c r="Z27" s="27"/>
      <c r="AA27" s="42">
        <f t="shared" si="3"/>
        <v>0</v>
      </c>
      <c r="AC27" s="24"/>
      <c r="AD27" s="24"/>
      <c r="AE27" s="23"/>
      <c r="AF27" s="111"/>
      <c r="AG27" s="27"/>
      <c r="AH27" s="42">
        <f t="shared" si="4"/>
        <v>0</v>
      </c>
      <c r="AJ27" s="24"/>
      <c r="AK27" s="24"/>
      <c r="AL27" s="23"/>
      <c r="AM27" s="111"/>
      <c r="AN27" s="27"/>
      <c r="AO27" s="42">
        <f t="shared" si="5"/>
        <v>0</v>
      </c>
      <c r="AQ27" s="24"/>
      <c r="AR27" s="24"/>
      <c r="AS27" s="23"/>
      <c r="AT27" s="111"/>
      <c r="AU27" s="27"/>
      <c r="AV27" s="42">
        <f t="shared" si="6"/>
        <v>6543.5</v>
      </c>
      <c r="AY27" s="2"/>
      <c r="AZ27" s="15"/>
      <c r="BA27" s="7"/>
      <c r="BB27" s="16"/>
      <c r="BC27" s="17">
        <f t="shared" si="7"/>
        <v>376</v>
      </c>
      <c r="BE27" s="7"/>
      <c r="BF27" s="2"/>
      <c r="BG27" s="15"/>
      <c r="BH27" s="7"/>
      <c r="BI27" s="16"/>
      <c r="BJ27" s="17">
        <f t="shared" si="8"/>
        <v>1341.7</v>
      </c>
      <c r="BL27" s="7"/>
      <c r="BM27" s="2"/>
      <c r="BN27" s="15"/>
      <c r="BO27" s="7"/>
      <c r="BP27" s="16"/>
      <c r="BQ27" s="17">
        <f t="shared" si="9"/>
        <v>17344</v>
      </c>
      <c r="BS27" s="7"/>
      <c r="BT27" s="36"/>
      <c r="BU27" s="27"/>
      <c r="BV27" s="61"/>
      <c r="BW27" s="27"/>
      <c r="BX27" s="17">
        <f t="shared" si="10"/>
        <v>14526.099999999999</v>
      </c>
      <c r="BZ27" s="425"/>
      <c r="CA27" s="229"/>
      <c r="CB27" s="23"/>
      <c r="CC27" s="542"/>
      <c r="CD27" s="27"/>
      <c r="CE27" s="17">
        <f t="shared" si="11"/>
        <v>24058.04</v>
      </c>
      <c r="CG27" s="2"/>
      <c r="CH27" s="2"/>
      <c r="CI27" s="15"/>
      <c r="CJ27" s="7"/>
      <c r="CK27" s="16"/>
      <c r="CL27" s="17">
        <f t="shared" si="12"/>
        <v>0</v>
      </c>
      <c r="CN27" s="425"/>
      <c r="CO27" s="220"/>
      <c r="CP27" s="23"/>
      <c r="CQ27" s="111"/>
      <c r="CR27" s="27"/>
      <c r="CS27" s="17">
        <f t="shared" si="13"/>
        <v>1668.06</v>
      </c>
      <c r="CU27" s="427"/>
      <c r="CV27" s="1000"/>
      <c r="CW27" s="15"/>
      <c r="CX27" s="2018"/>
      <c r="CY27" s="16"/>
      <c r="CZ27" s="17">
        <f t="shared" si="224"/>
        <v>113534</v>
      </c>
      <c r="DB27" s="2"/>
      <c r="DC27" s="2"/>
      <c r="DD27" s="15"/>
      <c r="DE27" s="627"/>
      <c r="DF27" s="16"/>
      <c r="DG27" s="17">
        <f t="shared" si="15"/>
        <v>20286</v>
      </c>
      <c r="DI27" s="7"/>
      <c r="DJ27" s="2"/>
      <c r="DK27" s="291"/>
      <c r="DL27" s="7"/>
      <c r="DM27" s="16"/>
      <c r="DN27" s="17">
        <f t="shared" si="232"/>
        <v>411</v>
      </c>
      <c r="DP27" s="7"/>
      <c r="DQ27" s="2"/>
      <c r="DR27" s="15"/>
      <c r="DS27" s="1845"/>
      <c r="DT27" s="16"/>
      <c r="DU27" s="17">
        <f t="shared" si="237"/>
        <v>0</v>
      </c>
      <c r="DW27" s="7"/>
      <c r="DX27" s="2"/>
      <c r="DY27" s="15"/>
      <c r="DZ27" s="7"/>
      <c r="EA27" s="16"/>
      <c r="EB27" s="17">
        <f t="shared" si="238"/>
        <v>0</v>
      </c>
      <c r="ED27" s="567"/>
      <c r="EE27" s="575"/>
      <c r="EF27" s="1694"/>
      <c r="EG27" s="567"/>
      <c r="EH27" s="1688"/>
      <c r="EI27" s="1683">
        <f t="shared" si="239"/>
        <v>456</v>
      </c>
      <c r="EK27" s="111"/>
      <c r="EL27" s="24"/>
      <c r="EM27" s="23"/>
      <c r="EN27" s="111"/>
      <c r="EO27" s="27"/>
      <c r="EP27" s="42">
        <f t="shared" si="240"/>
        <v>0</v>
      </c>
      <c r="ER27" s="111"/>
      <c r="ES27" s="24"/>
      <c r="ET27" s="23"/>
      <c r="EU27" s="111"/>
      <c r="EV27" s="27"/>
      <c r="EW27" s="42">
        <f t="shared" si="21"/>
        <v>0</v>
      </c>
      <c r="EY27" s="7"/>
      <c r="EZ27" s="2"/>
      <c r="FA27" s="15"/>
      <c r="FB27" s="7"/>
      <c r="FC27" s="16"/>
      <c r="FD27" s="17">
        <f t="shared" si="241"/>
        <v>0</v>
      </c>
      <c r="FF27" s="111"/>
      <c r="FG27" s="1303"/>
      <c r="FH27" s="41"/>
      <c r="FI27" s="49"/>
      <c r="FJ27" s="41"/>
      <c r="FK27" s="17">
        <f t="shared" si="231"/>
        <v>0</v>
      </c>
      <c r="FM27" s="7"/>
      <c r="FN27" s="2"/>
      <c r="FO27" s="23"/>
      <c r="FP27" s="65"/>
      <c r="FQ27" s="16"/>
      <c r="FR27" s="17">
        <f t="shared" si="24"/>
        <v>0</v>
      </c>
      <c r="FT27" s="111"/>
      <c r="FU27" s="24"/>
      <c r="FV27" s="23"/>
      <c r="FW27" s="50"/>
      <c r="FX27" s="27"/>
      <c r="FY27" s="42">
        <f t="shared" si="25"/>
        <v>0</v>
      </c>
      <c r="GA27" s="7"/>
      <c r="GB27" s="2"/>
      <c r="GC27" s="15"/>
      <c r="GD27" s="7"/>
      <c r="GE27" s="16"/>
      <c r="GF27" s="17">
        <f t="shared" si="26"/>
        <v>6306.7</v>
      </c>
      <c r="GH27" s="111"/>
      <c r="GI27" s="24"/>
      <c r="GJ27" s="23"/>
      <c r="GK27" s="111"/>
      <c r="GL27" s="27"/>
      <c r="GM27" s="42">
        <f t="shared" si="27"/>
        <v>10217.799999999999</v>
      </c>
      <c r="GO27" s="111"/>
      <c r="GP27" s="24"/>
      <c r="GQ27" s="23"/>
      <c r="GR27" s="111"/>
      <c r="GS27" s="27"/>
      <c r="GT27" s="42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4"/>
      <c r="HD27" s="24"/>
      <c r="HE27" s="23"/>
      <c r="HF27" s="111"/>
      <c r="HG27" s="27"/>
      <c r="HH27" s="42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2543</v>
      </c>
      <c r="HX27" s="7"/>
      <c r="HY27" s="2"/>
      <c r="HZ27" s="23"/>
      <c r="IA27" s="111"/>
      <c r="IB27" s="16"/>
      <c r="IC27" s="17">
        <f t="shared" si="33"/>
        <v>7098.5</v>
      </c>
      <c r="IE27" s="7"/>
      <c r="IF27" s="2"/>
      <c r="IG27" s="15"/>
      <c r="IH27" s="7"/>
      <c r="II27" s="16"/>
      <c r="IJ27" s="17">
        <f t="shared" si="34"/>
        <v>1470</v>
      </c>
      <c r="IL27" s="2"/>
      <c r="IM27" s="2"/>
      <c r="IN27" s="15"/>
      <c r="IO27" s="7"/>
      <c r="IP27" s="16"/>
      <c r="IQ27" s="17">
        <f t="shared" si="35"/>
        <v>5020</v>
      </c>
      <c r="IS27" s="7"/>
      <c r="IT27" s="2"/>
      <c r="IU27" s="15"/>
      <c r="IV27" s="7"/>
      <c r="IW27" s="16"/>
      <c r="IX27" s="101">
        <f t="shared" si="36"/>
        <v>0</v>
      </c>
      <c r="IZ27" s="111"/>
      <c r="JA27" s="24"/>
      <c r="JB27" s="23"/>
      <c r="JC27" s="111"/>
      <c r="JD27" s="27"/>
      <c r="JE27" s="101">
        <f t="shared" si="37"/>
        <v>0</v>
      </c>
      <c r="JG27" s="111"/>
      <c r="JH27" s="24"/>
      <c r="JI27" s="23"/>
      <c r="JJ27" s="111"/>
      <c r="JK27" s="27"/>
      <c r="JL27" s="101">
        <f t="shared" si="38"/>
        <v>855.5</v>
      </c>
      <c r="JN27" s="111"/>
      <c r="JO27" s="1538"/>
      <c r="JP27" s="23"/>
      <c r="JQ27" s="111"/>
      <c r="JR27" s="27"/>
      <c r="JS27" s="17">
        <f t="shared" si="39"/>
        <v>0</v>
      </c>
      <c r="JU27" s="111"/>
      <c r="JV27" s="1776"/>
      <c r="JW27" s="23"/>
      <c r="JX27" s="111"/>
      <c r="JY27" s="27"/>
      <c r="JZ27" s="42">
        <f t="shared" si="40"/>
        <v>0</v>
      </c>
      <c r="KB27" s="111"/>
      <c r="KC27" s="63"/>
      <c r="KD27" s="23"/>
      <c r="KE27" s="111"/>
      <c r="KF27" s="27"/>
      <c r="KG27" s="17">
        <f t="shared" si="41"/>
        <v>0</v>
      </c>
      <c r="KI27" s="111"/>
      <c r="KJ27" s="63"/>
      <c r="KK27" s="23"/>
      <c r="KL27" s="111"/>
      <c r="KM27" s="27"/>
      <c r="KN27" s="42">
        <f t="shared" si="42"/>
        <v>0</v>
      </c>
      <c r="KP27" s="111"/>
      <c r="KQ27" s="63"/>
      <c r="KR27" s="23"/>
      <c r="KS27" s="111"/>
      <c r="KT27" s="27"/>
      <c r="KU27" s="42">
        <f t="shared" si="43"/>
        <v>4446</v>
      </c>
      <c r="KW27" s="7"/>
      <c r="KX27" s="114"/>
      <c r="KY27" s="15"/>
      <c r="KZ27" s="7"/>
      <c r="LA27" s="16"/>
      <c r="LB27" s="17">
        <f t="shared" si="44"/>
        <v>17093.599999999999</v>
      </c>
      <c r="LD27" s="111"/>
      <c r="LE27" s="63"/>
      <c r="LF27" s="23"/>
      <c r="LG27" s="111"/>
      <c r="LH27" s="27"/>
      <c r="LI27" s="17">
        <f t="shared" si="45"/>
        <v>383</v>
      </c>
      <c r="LK27" s="111"/>
      <c r="LL27" s="110"/>
      <c r="LM27" s="23"/>
      <c r="LN27" s="111"/>
      <c r="LO27" s="27"/>
      <c r="LP27" s="42">
        <f t="shared" si="46"/>
        <v>0</v>
      </c>
      <c r="LR27" s="111"/>
      <c r="LS27" s="63"/>
      <c r="LT27" s="23"/>
      <c r="LU27" s="111"/>
      <c r="LV27" s="27"/>
      <c r="LW27" s="42">
        <f t="shared" si="47"/>
        <v>0</v>
      </c>
      <c r="LY27" s="7"/>
      <c r="LZ27" s="35"/>
      <c r="MA27" s="15"/>
      <c r="MB27" s="7"/>
      <c r="MC27" s="16"/>
      <c r="MD27" s="17">
        <f t="shared" si="48"/>
        <v>0</v>
      </c>
      <c r="MF27" s="111"/>
      <c r="MG27" s="63"/>
      <c r="MH27" s="23"/>
      <c r="MI27" s="111"/>
      <c r="MJ27" s="27"/>
      <c r="MK27" s="42">
        <f t="shared" si="49"/>
        <v>0</v>
      </c>
      <c r="MM27" s="111"/>
      <c r="MN27" s="63"/>
      <c r="MO27" s="23"/>
      <c r="MP27" s="111"/>
      <c r="MQ27" s="27"/>
      <c r="MR27" s="42">
        <f t="shared" si="50"/>
        <v>0</v>
      </c>
      <c r="MT27" s="111"/>
      <c r="MU27" s="63"/>
      <c r="MV27" s="23"/>
      <c r="MW27" s="111"/>
      <c r="MX27" s="27"/>
      <c r="MY27" s="42">
        <f t="shared" si="51"/>
        <v>0</v>
      </c>
      <c r="NA27" s="7"/>
      <c r="NB27" s="35"/>
      <c r="NC27" s="15"/>
      <c r="ND27" s="7"/>
      <c r="NE27" s="16"/>
      <c r="NF27" s="17">
        <f t="shared" si="52"/>
        <v>0</v>
      </c>
      <c r="NH27" s="7"/>
      <c r="NI27" s="35"/>
      <c r="NJ27" s="15"/>
      <c r="NK27" s="7"/>
      <c r="NL27" s="16"/>
      <c r="NM27" s="17">
        <f t="shared" si="53"/>
        <v>0</v>
      </c>
      <c r="NO27" s="7"/>
      <c r="NP27" s="35"/>
      <c r="NQ27" s="15"/>
      <c r="NR27" s="7"/>
      <c r="NS27" s="16"/>
      <c r="NT27" s="17">
        <f t="shared" si="54"/>
        <v>11333.5</v>
      </c>
      <c r="NV27" s="307"/>
      <c r="NW27" s="24"/>
      <c r="NX27" s="23"/>
      <c r="NY27" s="111"/>
      <c r="NZ27" s="27"/>
      <c r="OA27" s="42">
        <f t="shared" si="55"/>
        <v>6364</v>
      </c>
      <c r="OC27" s="305"/>
      <c r="OD27" s="2"/>
      <c r="OE27" s="15"/>
      <c r="OF27" s="7"/>
      <c r="OG27" s="16"/>
      <c r="OH27" s="17">
        <f t="shared" si="56"/>
        <v>0</v>
      </c>
      <c r="OJ27" s="307"/>
      <c r="OK27" s="24"/>
      <c r="OL27" s="23"/>
      <c r="OM27" s="111"/>
      <c r="ON27" s="27"/>
      <c r="OO27" s="42">
        <f t="shared" si="57"/>
        <v>0</v>
      </c>
      <c r="OQ27" s="481"/>
      <c r="OR27" s="2"/>
      <c r="OS27" s="15"/>
      <c r="OT27" s="7"/>
      <c r="OU27" s="16"/>
      <c r="OV27" s="17">
        <f t="shared" si="233"/>
        <v>22352.5</v>
      </c>
      <c r="OX27" s="7"/>
      <c r="OY27" s="2"/>
      <c r="OZ27" s="15"/>
      <c r="PA27" s="7"/>
      <c r="PB27" s="16"/>
      <c r="PC27" s="42">
        <f t="shared" si="59"/>
        <v>0</v>
      </c>
      <c r="PE27" s="7"/>
      <c r="PF27" s="2"/>
      <c r="PG27" s="15"/>
      <c r="PH27" s="7"/>
      <c r="PI27" s="16"/>
      <c r="PJ27" s="42">
        <f t="shared" si="60"/>
        <v>0</v>
      </c>
      <c r="PL27" s="7"/>
      <c r="PM27" s="2"/>
      <c r="PN27" s="15"/>
      <c r="PO27" s="7"/>
      <c r="PP27" s="16"/>
      <c r="PQ27" s="42">
        <f t="shared" si="61"/>
        <v>0</v>
      </c>
      <c r="PS27" s="2"/>
      <c r="PT27" s="2"/>
      <c r="PU27" s="15"/>
      <c r="PV27" s="16"/>
      <c r="PW27" s="16"/>
      <c r="PX27" s="17">
        <f t="shared" si="62"/>
        <v>0</v>
      </c>
      <c r="PZ27" s="2"/>
      <c r="QA27" s="2"/>
      <c r="QB27" s="15"/>
      <c r="QC27" s="16"/>
      <c r="QD27" s="16"/>
      <c r="QE27" s="17">
        <f t="shared" si="63"/>
        <v>0</v>
      </c>
      <c r="QG27" s="2"/>
      <c r="QH27" s="2"/>
      <c r="QI27" s="15"/>
      <c r="QJ27" s="16"/>
      <c r="QK27" s="16"/>
      <c r="QL27" s="17">
        <f t="shared" si="64"/>
        <v>0</v>
      </c>
      <c r="QN27" s="24"/>
      <c r="QO27" s="24"/>
      <c r="QP27" s="23"/>
      <c r="QQ27" s="27"/>
      <c r="QR27" s="27"/>
      <c r="QS27" s="42">
        <f t="shared" si="65"/>
        <v>0</v>
      </c>
      <c r="QU27" s="427"/>
      <c r="QV27" s="2"/>
      <c r="QW27" s="15"/>
      <c r="QX27" s="685"/>
      <c r="QY27" s="16"/>
      <c r="QZ27" s="17">
        <f t="shared" si="66"/>
        <v>13520</v>
      </c>
      <c r="RB27" s="111"/>
      <c r="RC27" s="24"/>
      <c r="RD27" s="23"/>
      <c r="RE27" s="1556"/>
      <c r="RF27" s="27"/>
      <c r="RG27" s="42">
        <f t="shared" si="67"/>
        <v>0</v>
      </c>
      <c r="RI27" s="111"/>
      <c r="RJ27" s="24"/>
      <c r="RK27" s="23"/>
      <c r="RL27" s="1556"/>
      <c r="RM27" s="27"/>
      <c r="RN27" s="42">
        <f t="shared" si="68"/>
        <v>0</v>
      </c>
      <c r="RP27" s="111"/>
      <c r="RQ27" s="24"/>
      <c r="RR27" s="23"/>
      <c r="RS27" s="1556"/>
      <c r="RT27" s="27"/>
      <c r="RU27" s="42">
        <f t="shared" si="69"/>
        <v>0</v>
      </c>
      <c r="RW27" s="7"/>
      <c r="RX27" s="36"/>
      <c r="RY27" s="23"/>
      <c r="RZ27" s="343"/>
      <c r="SA27" s="27"/>
      <c r="SB27" s="17">
        <f t="shared" si="70"/>
        <v>1433.5</v>
      </c>
      <c r="SD27" s="2"/>
      <c r="SE27" s="2"/>
      <c r="SF27" s="15"/>
      <c r="SG27" s="7"/>
      <c r="SH27" s="16"/>
      <c r="SI27" s="17">
        <f t="shared" si="71"/>
        <v>0</v>
      </c>
      <c r="SK27" s="7"/>
      <c r="SL27" s="2"/>
      <c r="SM27" s="15"/>
      <c r="SN27" s="7"/>
      <c r="SO27" s="16"/>
      <c r="SP27" s="17">
        <f t="shared" si="72"/>
        <v>0</v>
      </c>
      <c r="SR27" s="111"/>
      <c r="SS27" s="24"/>
      <c r="ST27" s="23"/>
      <c r="SU27" s="111"/>
      <c r="SV27" s="27"/>
      <c r="SW27" s="42">
        <f t="shared" si="73"/>
        <v>0</v>
      </c>
      <c r="SY27" s="427"/>
      <c r="SZ27" s="114"/>
      <c r="TA27" s="15"/>
      <c r="TB27" s="7"/>
      <c r="TC27" s="16"/>
      <c r="TD27" s="17">
        <f t="shared" si="74"/>
        <v>10277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2"/>
      <c r="TU27" s="113"/>
      <c r="TV27" s="15"/>
      <c r="TW27" s="7"/>
      <c r="TX27" s="16"/>
      <c r="TY27" s="17">
        <f t="shared" si="77"/>
        <v>1124.5</v>
      </c>
      <c r="UA27" s="2"/>
      <c r="UB27" s="113"/>
      <c r="UC27" s="15"/>
      <c r="UD27" s="7"/>
      <c r="UE27" s="16"/>
      <c r="UF27" s="17">
        <f t="shared" si="78"/>
        <v>0</v>
      </c>
      <c r="UH27" s="307"/>
      <c r="UI27" s="110"/>
      <c r="UJ27" s="23"/>
      <c r="UK27" s="111"/>
      <c r="UL27" s="27"/>
      <c r="UM27" s="42">
        <f t="shared" si="79"/>
        <v>4075.5</v>
      </c>
      <c r="UO27" s="2"/>
      <c r="UP27" s="2"/>
      <c r="UQ27" s="15"/>
      <c r="UR27" s="7"/>
      <c r="US27" s="16"/>
      <c r="UT27" s="17">
        <f t="shared" si="80"/>
        <v>200</v>
      </c>
      <c r="UV27" s="2"/>
      <c r="UW27" s="2"/>
      <c r="UX27" s="15"/>
      <c r="UY27" s="7"/>
      <c r="UZ27" s="16"/>
      <c r="VA27" s="17">
        <f t="shared" si="81"/>
        <v>1278</v>
      </c>
      <c r="VC27" s="24"/>
      <c r="VD27" s="24"/>
      <c r="VE27" s="23"/>
      <c r="VF27" s="111"/>
      <c r="VG27" s="27"/>
      <c r="VH27" s="42">
        <f t="shared" si="82"/>
        <v>0</v>
      </c>
      <c r="VJ27" s="24"/>
      <c r="VK27" s="2"/>
      <c r="VL27" s="15"/>
      <c r="VM27" s="7"/>
      <c r="VN27" s="16"/>
      <c r="VO27" s="17">
        <f t="shared" si="83"/>
        <v>0</v>
      </c>
      <c r="VQ27" s="24"/>
      <c r="VR27" s="24"/>
      <c r="VS27" s="23"/>
      <c r="VT27" s="111"/>
      <c r="VU27" s="27"/>
      <c r="VV27" s="42">
        <f t="shared" si="84"/>
        <v>0</v>
      </c>
      <c r="VX27" s="2"/>
      <c r="VY27" s="2"/>
      <c r="VZ27" s="15"/>
      <c r="WA27" s="7"/>
      <c r="WB27" s="16"/>
      <c r="WC27" s="17">
        <f t="shared" si="85"/>
        <v>0</v>
      </c>
      <c r="WE27" s="305"/>
      <c r="WF27" s="2"/>
      <c r="WG27" s="15"/>
      <c r="WH27" s="305"/>
      <c r="WI27" s="16"/>
      <c r="WJ27" s="17">
        <f t="shared" si="86"/>
        <v>112.5</v>
      </c>
      <c r="WL27" s="307"/>
      <c r="WM27" s="24"/>
      <c r="WN27" s="23"/>
      <c r="WO27" s="307"/>
      <c r="WP27" s="27"/>
      <c r="WQ27" s="42">
        <f t="shared" si="87"/>
        <v>7657</v>
      </c>
      <c r="WS27" s="307"/>
      <c r="WT27" s="24"/>
      <c r="WU27" s="23"/>
      <c r="WV27" s="307"/>
      <c r="WW27" s="27"/>
      <c r="WX27" s="42">
        <f t="shared" si="88"/>
        <v>0</v>
      </c>
      <c r="WZ27" s="307"/>
      <c r="XA27" s="24"/>
      <c r="XB27" s="23"/>
      <c r="XC27" s="307"/>
      <c r="XD27" s="27"/>
      <c r="XE27" s="42">
        <f t="shared" si="89"/>
        <v>0</v>
      </c>
      <c r="XG27" s="307"/>
      <c r="XH27" s="24"/>
      <c r="XI27" s="23"/>
      <c r="XJ27" s="307"/>
      <c r="XK27" s="27"/>
      <c r="XL27" s="42">
        <f t="shared" si="90"/>
        <v>0</v>
      </c>
      <c r="XN27" s="425"/>
      <c r="XO27" s="40"/>
      <c r="XP27" s="16"/>
      <c r="XQ27" s="7"/>
      <c r="XR27" s="16"/>
      <c r="XS27" s="17">
        <f t="shared" si="91"/>
        <v>0</v>
      </c>
      <c r="XU27" s="111"/>
      <c r="XV27" s="69"/>
      <c r="XW27" s="27"/>
      <c r="XX27" s="111"/>
      <c r="XY27" s="27"/>
      <c r="XZ27" s="42">
        <f t="shared" si="92"/>
        <v>0</v>
      </c>
      <c r="YB27" s="7"/>
      <c r="YC27" s="40"/>
      <c r="YD27" s="16"/>
      <c r="YE27" s="7"/>
      <c r="YF27" s="16"/>
      <c r="YG27" s="17">
        <f t="shared" si="93"/>
        <v>21712</v>
      </c>
      <c r="YI27" s="7"/>
      <c r="YJ27" s="2"/>
      <c r="YK27" s="15"/>
      <c r="YL27" s="7"/>
      <c r="YM27" s="16"/>
      <c r="YN27" s="17">
        <f t="shared" si="94"/>
        <v>0</v>
      </c>
      <c r="YP27" s="7"/>
      <c r="YQ27" s="2"/>
      <c r="YR27" s="15"/>
      <c r="YS27" s="7"/>
      <c r="YT27" s="16"/>
      <c r="YU27" s="17">
        <f t="shared" si="95"/>
        <v>0</v>
      </c>
      <c r="YW27" s="111"/>
      <c r="YX27" s="24"/>
      <c r="YY27" s="23"/>
      <c r="YZ27" s="111"/>
      <c r="ZA27" s="27"/>
      <c r="ZB27" s="42">
        <f t="shared" si="96"/>
        <v>0</v>
      </c>
      <c r="ZD27" s="420"/>
      <c r="ZE27" s="24"/>
      <c r="ZF27" s="23"/>
      <c r="ZG27" s="111"/>
      <c r="ZH27" s="27"/>
      <c r="ZI27" s="42">
        <f t="shared" si="97"/>
        <v>0</v>
      </c>
      <c r="ZK27" s="7"/>
      <c r="ZL27" s="40"/>
      <c r="ZM27" s="27"/>
      <c r="ZN27" s="111"/>
      <c r="ZO27" s="16"/>
      <c r="ZP27" s="17">
        <f t="shared" si="98"/>
        <v>0</v>
      </c>
      <c r="ZR27" s="111"/>
      <c r="ZS27" s="69"/>
      <c r="ZT27" s="27"/>
      <c r="ZU27" s="111"/>
      <c r="ZV27" s="27"/>
      <c r="ZW27" s="42">
        <f t="shared" si="99"/>
        <v>3633</v>
      </c>
      <c r="ZY27" s="7"/>
      <c r="ZZ27" s="40"/>
      <c r="AAA27" s="27"/>
      <c r="AAB27" s="111"/>
      <c r="AAC27" s="16"/>
      <c r="AAD27" s="17">
        <f t="shared" si="100"/>
        <v>0</v>
      </c>
      <c r="AAF27" s="111"/>
      <c r="AAG27" s="69"/>
      <c r="AAH27" s="27"/>
      <c r="AAI27" s="111"/>
      <c r="AAJ27" s="27"/>
      <c r="AAK27" s="42">
        <f t="shared" si="101"/>
        <v>0</v>
      </c>
      <c r="AAM27" s="111"/>
      <c r="AAN27" s="69"/>
      <c r="AAO27" s="27"/>
      <c r="AAP27" s="111"/>
      <c r="AAQ27" s="27"/>
      <c r="AAR27" s="42">
        <f t="shared" si="102"/>
        <v>15899</v>
      </c>
      <c r="AAT27" s="111"/>
      <c r="AAU27" s="69"/>
      <c r="AAV27" s="27"/>
      <c r="AAW27" s="111"/>
      <c r="AAX27" s="27"/>
      <c r="AAY27" s="42">
        <f t="shared" si="103"/>
        <v>0</v>
      </c>
      <c r="ABA27" s="7"/>
      <c r="ABB27" s="113"/>
      <c r="ABC27" s="15"/>
      <c r="ABD27" s="7"/>
      <c r="ABE27" s="16"/>
      <c r="ABF27" s="17">
        <f t="shared" si="104"/>
        <v>0</v>
      </c>
      <c r="ABH27" s="111"/>
      <c r="ABI27" s="220"/>
      <c r="ABJ27" s="23"/>
      <c r="ABK27" s="111"/>
      <c r="ABL27" s="27"/>
      <c r="ABM27" s="42">
        <f t="shared" si="105"/>
        <v>0</v>
      </c>
      <c r="ABQ27" s="3"/>
      <c r="ABR27" s="679"/>
      <c r="ABS27" s="27"/>
      <c r="ABT27" s="42">
        <f t="shared" si="106"/>
        <v>22956.84</v>
      </c>
      <c r="ABV27" s="2"/>
      <c r="ABW27" s="2"/>
      <c r="ABX27" s="15"/>
      <c r="ABY27" s="7"/>
      <c r="ABZ27" s="16"/>
      <c r="ACA27" s="17">
        <f t="shared" si="107"/>
        <v>3092.5</v>
      </c>
      <c r="ACC27" s="427"/>
      <c r="ACD27" s="113"/>
      <c r="ACE27" s="15"/>
      <c r="ACF27" s="7"/>
      <c r="ACG27" s="16"/>
      <c r="ACH27" s="17">
        <f t="shared" si="108"/>
        <v>0</v>
      </c>
      <c r="ACJ27" s="425"/>
      <c r="ACK27" s="220"/>
      <c r="ACL27" s="23"/>
      <c r="ACM27" s="111"/>
      <c r="ACN27" s="27"/>
      <c r="ACO27" s="42">
        <f t="shared" si="109"/>
        <v>0</v>
      </c>
      <c r="ACQ27" s="425"/>
      <c r="ACR27" s="220"/>
      <c r="ACS27" s="23"/>
      <c r="ACT27" s="111"/>
      <c r="ACU27" s="27"/>
      <c r="ACV27" s="42">
        <f t="shared" si="110"/>
        <v>0</v>
      </c>
      <c r="ACX27" s="305"/>
      <c r="ACY27" s="2"/>
      <c r="ACZ27" s="15"/>
      <c r="ADA27" s="7"/>
      <c r="ADB27" s="16"/>
      <c r="ADC27" s="17">
        <f t="shared" si="111"/>
        <v>0</v>
      </c>
      <c r="ADE27" s="307"/>
      <c r="ADF27" s="24"/>
      <c r="ADG27" s="23"/>
      <c r="ADH27" s="111"/>
      <c r="ADI27" s="27"/>
      <c r="ADJ27" s="42">
        <f t="shared" si="234"/>
        <v>1928</v>
      </c>
      <c r="ADL27" s="2"/>
      <c r="ADM27" s="2"/>
      <c r="ADN27" s="15"/>
      <c r="ADO27" s="7"/>
      <c r="ADP27" s="16"/>
      <c r="ADQ27" s="17">
        <f t="shared" si="113"/>
        <v>0</v>
      </c>
      <c r="ADS27" s="24"/>
      <c r="ADT27" s="24"/>
      <c r="ADU27" s="23"/>
      <c r="ADV27" s="111"/>
      <c r="ADW27" s="27"/>
      <c r="ADX27" s="42">
        <f t="shared" si="114"/>
        <v>0</v>
      </c>
      <c r="ADZ27" s="2"/>
      <c r="AEA27" s="2"/>
      <c r="AEB27" s="15"/>
      <c r="AEC27" s="7"/>
      <c r="AED27" s="16"/>
      <c r="AEE27" s="17">
        <f t="shared" si="115"/>
        <v>0</v>
      </c>
      <c r="AEG27" s="24"/>
      <c r="AEH27" s="24"/>
      <c r="AEI27" s="23"/>
      <c r="AEJ27" s="111"/>
      <c r="AEK27" s="27"/>
      <c r="AEL27" s="42">
        <f t="shared" si="116"/>
        <v>0</v>
      </c>
      <c r="AEN27" s="2"/>
      <c r="AEO27" s="2"/>
      <c r="AEP27" s="15"/>
      <c r="AEQ27" s="7"/>
      <c r="AER27" s="16"/>
      <c r="AES27" s="17">
        <f t="shared" si="117"/>
        <v>0</v>
      </c>
      <c r="AEU27" s="2"/>
      <c r="AEV27" s="2"/>
      <c r="AEW27" s="15"/>
      <c r="AEX27" s="7"/>
      <c r="AEY27" s="16"/>
      <c r="AEZ27" s="17">
        <f t="shared" si="118"/>
        <v>0</v>
      </c>
      <c r="AFB27" s="24"/>
      <c r="AFC27" s="24"/>
      <c r="AFD27" s="23"/>
      <c r="AFE27" s="111"/>
      <c r="AFF27" s="27"/>
      <c r="AFG27" s="42">
        <f t="shared" si="119"/>
        <v>0</v>
      </c>
      <c r="AFI27" s="24"/>
      <c r="AFJ27" s="24"/>
      <c r="AFK27" s="23"/>
      <c r="AFL27" s="111"/>
      <c r="AFM27" s="27"/>
      <c r="AFN27" s="42">
        <f t="shared" si="120"/>
        <v>0</v>
      </c>
      <c r="AFP27" s="24"/>
      <c r="AFQ27" s="24"/>
      <c r="AFR27" s="23"/>
      <c r="AFS27" s="111"/>
      <c r="AFT27" s="27"/>
      <c r="AFU27" s="42">
        <f t="shared" si="121"/>
        <v>0</v>
      </c>
      <c r="AFW27" s="2"/>
      <c r="AFX27" s="2"/>
      <c r="AFY27" s="15"/>
      <c r="AFZ27" s="7"/>
      <c r="AGA27" s="16"/>
      <c r="AGB27" s="17">
        <f t="shared" si="122"/>
        <v>0</v>
      </c>
      <c r="AGD27" s="7"/>
      <c r="AGE27" s="2"/>
      <c r="AGF27" s="15"/>
      <c r="AGG27" s="7"/>
      <c r="AGH27" s="16"/>
      <c r="AGI27" s="17">
        <f t="shared" si="123"/>
        <v>2252</v>
      </c>
      <c r="AGK27" s="305"/>
      <c r="AGL27" s="260"/>
      <c r="AGP27" s="42">
        <f t="shared" si="124"/>
        <v>0</v>
      </c>
      <c r="AGR27" s="307"/>
      <c r="AGS27" s="1711"/>
      <c r="AGW27" s="42">
        <f t="shared" si="125"/>
        <v>0</v>
      </c>
      <c r="AGY27" s="307"/>
      <c r="AGZ27" s="1711"/>
      <c r="AHD27" s="42">
        <f t="shared" si="126"/>
        <v>0</v>
      </c>
      <c r="AHF27" s="7"/>
      <c r="AHG27" s="2"/>
      <c r="AHH27" s="15"/>
      <c r="AHI27" s="7"/>
      <c r="AHJ27" s="16"/>
      <c r="AHK27" s="17">
        <f t="shared" si="127"/>
        <v>960</v>
      </c>
      <c r="AHM27" s="2"/>
      <c r="AHN27" s="2"/>
      <c r="AHO27" s="15"/>
      <c r="AHP27" s="7"/>
      <c r="AHQ27" s="16"/>
      <c r="AHR27" s="17">
        <f t="shared" si="128"/>
        <v>0</v>
      </c>
      <c r="AHT27" s="427"/>
      <c r="AHU27" s="2"/>
      <c r="AHV27" s="15"/>
      <c r="AHW27" s="305"/>
      <c r="AHX27" s="16"/>
      <c r="AHY27" s="17">
        <f t="shared" si="129"/>
        <v>96358.5</v>
      </c>
      <c r="AIA27" s="2"/>
      <c r="AIB27" s="2"/>
      <c r="AIC27" s="15"/>
      <c r="AID27" s="7"/>
      <c r="AIE27" s="16"/>
      <c r="AIF27" s="17">
        <f t="shared" si="130"/>
        <v>0</v>
      </c>
      <c r="AIH27" s="111"/>
      <c r="AII27" s="69"/>
      <c r="AIJ27" s="27"/>
      <c r="AIK27" s="111"/>
      <c r="AIL27" s="27"/>
      <c r="AIM27" s="17">
        <f t="shared" si="131"/>
        <v>892.5</v>
      </c>
      <c r="AIO27" s="111"/>
      <c r="AIP27" s="69"/>
      <c r="AIQ27" s="27"/>
      <c r="AIR27" s="111"/>
      <c r="AIS27" s="27"/>
      <c r="AIT27" s="17">
        <f t="shared" si="132"/>
        <v>0</v>
      </c>
      <c r="AIV27" s="111"/>
      <c r="AIW27" s="69"/>
      <c r="AIX27" s="27"/>
      <c r="AIY27" s="111"/>
      <c r="AIZ27" s="27"/>
      <c r="AJA27" s="42">
        <f t="shared" si="133"/>
        <v>0</v>
      </c>
      <c r="AJC27" s="2"/>
      <c r="AJD27" s="2"/>
      <c r="AJE27" s="15"/>
      <c r="AJF27" s="7"/>
      <c r="AJG27" s="16"/>
      <c r="AJH27" s="17">
        <f t="shared" si="134"/>
        <v>0</v>
      </c>
      <c r="AJJ27" s="2"/>
      <c r="AJK27" s="2"/>
      <c r="AJL27" s="15"/>
      <c r="AJM27" s="7"/>
      <c r="AJN27" s="16"/>
      <c r="AJO27" s="17">
        <f t="shared" si="135"/>
        <v>0</v>
      </c>
      <c r="AJQ27" s="426"/>
      <c r="AJR27" s="24"/>
      <c r="AJS27" s="23"/>
      <c r="AJT27" s="111"/>
      <c r="AJU27" s="27"/>
      <c r="AJV27" s="17">
        <f t="shared" si="136"/>
        <v>7013</v>
      </c>
      <c r="AJX27" s="7"/>
      <c r="AJY27" s="40"/>
      <c r="AJZ27" s="27"/>
      <c r="AKA27" s="111"/>
      <c r="AKB27" s="16"/>
      <c r="AKC27" s="17">
        <f t="shared" si="137"/>
        <v>0</v>
      </c>
      <c r="AKE27" s="7"/>
      <c r="AKF27" s="40"/>
      <c r="AKG27" s="27"/>
      <c r="AKH27" s="111"/>
      <c r="AKI27" s="16"/>
      <c r="AKJ27" s="17">
        <f t="shared" si="138"/>
        <v>0</v>
      </c>
      <c r="AKL27" s="307"/>
      <c r="AKM27" s="69"/>
      <c r="AKN27" s="27"/>
      <c r="AKO27" s="307"/>
      <c r="AKP27" s="27"/>
      <c r="AKQ27" s="17">
        <f t="shared" si="139"/>
        <v>17381</v>
      </c>
      <c r="AKS27" s="307"/>
      <c r="AKT27" s="69"/>
      <c r="AKU27" s="27"/>
      <c r="AKV27" s="307"/>
      <c r="AKW27" s="27"/>
      <c r="AKX27" s="42">
        <f t="shared" si="140"/>
        <v>0</v>
      </c>
      <c r="AKZ27" s="7"/>
      <c r="ALA27" s="40"/>
      <c r="ALB27" s="27"/>
      <c r="ALC27" s="111"/>
      <c r="ALD27" s="16"/>
      <c r="ALE27" s="17">
        <f t="shared" si="141"/>
        <v>0</v>
      </c>
      <c r="ALG27" s="24"/>
      <c r="ALH27" s="24"/>
      <c r="ALI27" s="37"/>
      <c r="ALJ27" s="111"/>
      <c r="ALK27" s="27"/>
      <c r="ALL27" s="42">
        <f t="shared" si="142"/>
        <v>0</v>
      </c>
      <c r="ALQ27" s="111"/>
      <c r="ALR27" s="27"/>
      <c r="ALS27" s="42">
        <f t="shared" si="143"/>
        <v>2166.5</v>
      </c>
      <c r="ALU27" s="2"/>
      <c r="ALV27" s="2"/>
      <c r="ALW27" s="15"/>
      <c r="ALX27" s="7"/>
      <c r="ALY27" s="16"/>
      <c r="ALZ27" s="17">
        <f t="shared" si="144"/>
        <v>0</v>
      </c>
      <c r="AMB27" s="2"/>
      <c r="AMC27" s="2"/>
      <c r="AMD27" s="15"/>
      <c r="AME27" s="7"/>
      <c r="AMF27" s="16"/>
      <c r="AMG27" s="17">
        <f t="shared" si="145"/>
        <v>0</v>
      </c>
      <c r="AMI27" s="2"/>
      <c r="AMJ27" s="2"/>
      <c r="AMK27" s="15"/>
      <c r="AML27" s="7"/>
      <c r="AMM27" s="16"/>
      <c r="AMN27" s="17">
        <f t="shared" si="146"/>
        <v>0</v>
      </c>
      <c r="AMP27" s="24"/>
      <c r="AMQ27" s="24"/>
      <c r="AMR27" s="23"/>
      <c r="AMS27" s="111"/>
      <c r="AMT27" s="27"/>
      <c r="AMU27" s="42">
        <f t="shared" si="147"/>
        <v>0</v>
      </c>
      <c r="AMW27" s="24"/>
      <c r="AMX27" s="24"/>
      <c r="AMY27" s="23"/>
      <c r="AMZ27" s="111"/>
      <c r="ANA27" s="27"/>
      <c r="ANB27" s="42">
        <f t="shared" si="148"/>
        <v>596</v>
      </c>
      <c r="ANG27" s="7"/>
      <c r="ANH27" s="16"/>
      <c r="ANI27" s="17">
        <f t="shared" si="242"/>
        <v>0</v>
      </c>
      <c r="ANK27" s="2"/>
      <c r="ANL27" s="2"/>
      <c r="ANM27" s="15"/>
      <c r="ANN27" s="7"/>
      <c r="ANO27" s="16"/>
      <c r="ANP27" s="17">
        <f t="shared" si="150"/>
        <v>0</v>
      </c>
      <c r="ANR27" s="2"/>
      <c r="ANS27" s="2"/>
      <c r="ANT27" s="15"/>
      <c r="ANU27" s="7"/>
      <c r="ANV27" s="16"/>
      <c r="ANW27" s="17">
        <f t="shared" si="235"/>
        <v>0</v>
      </c>
      <c r="ANY27" s="24"/>
      <c r="ANZ27" s="24"/>
      <c r="AOA27" s="23"/>
      <c r="AOB27" s="111"/>
      <c r="AOC27" s="27"/>
      <c r="AOD27" s="42">
        <f t="shared" si="236"/>
        <v>0</v>
      </c>
      <c r="AOF27" s="7"/>
      <c r="AOG27" s="113"/>
      <c r="AOH27" s="15"/>
      <c r="AOI27" s="7"/>
      <c r="AOJ27" s="16"/>
      <c r="AOK27" s="17">
        <f t="shared" si="153"/>
        <v>4537.5</v>
      </c>
      <c r="AOM27" s="7"/>
      <c r="AON27" s="113"/>
      <c r="AOO27" s="15"/>
      <c r="AOP27" s="7"/>
      <c r="AOQ27" s="16"/>
      <c r="AOR27" s="17">
        <f t="shared" si="154"/>
        <v>4537.5</v>
      </c>
      <c r="AOT27" s="24"/>
      <c r="AOU27" s="110"/>
      <c r="AOV27" s="23"/>
      <c r="AOW27" s="111"/>
      <c r="AOX27" s="27"/>
      <c r="AOY27" s="42">
        <f t="shared" si="155"/>
        <v>0</v>
      </c>
      <c r="APA27" s="24"/>
      <c r="APB27" s="24"/>
      <c r="APC27" s="23"/>
      <c r="APD27" s="111"/>
      <c r="APE27" s="27"/>
      <c r="APF27" s="42">
        <f t="shared" si="156"/>
        <v>0</v>
      </c>
      <c r="APH27" s="24"/>
      <c r="API27" s="24"/>
      <c r="APJ27" s="23"/>
      <c r="APK27" s="111"/>
      <c r="APL27" s="27"/>
      <c r="APM27" s="42">
        <f t="shared" si="157"/>
        <v>0</v>
      </c>
      <c r="APO27" s="7"/>
      <c r="APP27" s="2"/>
      <c r="APQ27" s="15"/>
      <c r="APR27" s="7"/>
      <c r="APS27" s="16"/>
      <c r="APT27" s="17">
        <f t="shared" si="158"/>
        <v>0</v>
      </c>
      <c r="APV27" s="427"/>
      <c r="APW27" s="311"/>
      <c r="APX27" s="15"/>
      <c r="APY27" s="427"/>
      <c r="APZ27" s="15"/>
      <c r="AQA27" s="17">
        <f t="shared" si="159"/>
        <v>5325.5</v>
      </c>
      <c r="AQC27" s="427"/>
      <c r="AQE27" s="15"/>
      <c r="AQF27" s="305"/>
      <c r="AQG27" s="16"/>
      <c r="AQH27" s="17">
        <f t="shared" si="160"/>
        <v>0</v>
      </c>
      <c r="AQJ27" s="305"/>
      <c r="AQK27" s="2"/>
      <c r="AQL27" s="15"/>
      <c r="AQM27" s="427"/>
      <c r="AQN27" s="16"/>
      <c r="AQO27" s="17">
        <f t="shared" si="161"/>
        <v>2982</v>
      </c>
      <c r="AQQ27" s="2"/>
      <c r="AQR27" s="2"/>
      <c r="AQS27" s="15"/>
      <c r="AQT27" s="7"/>
      <c r="AQU27" s="16"/>
      <c r="AQV27" s="17">
        <f t="shared" si="162"/>
        <v>0</v>
      </c>
      <c r="AQX27" s="24"/>
      <c r="AQY27" s="24"/>
      <c r="AQZ27" s="23"/>
      <c r="ARA27" s="111"/>
      <c r="ARB27" s="27"/>
      <c r="ARC27" s="42">
        <f t="shared" si="163"/>
        <v>-4260</v>
      </c>
      <c r="ARE27" s="2"/>
      <c r="ARF27" s="2"/>
      <c r="ARG27" s="15"/>
      <c r="ARH27" s="7"/>
      <c r="ARI27" s="16"/>
      <c r="ARJ27" s="17">
        <f t="shared" si="164"/>
        <v>12230.28</v>
      </c>
      <c r="ARL27" s="24"/>
      <c r="ARM27" s="24"/>
      <c r="ARN27" s="23"/>
      <c r="ARO27" s="111"/>
      <c r="ARP27" s="27"/>
      <c r="ARQ27" s="42">
        <f t="shared" si="165"/>
        <v>0</v>
      </c>
      <c r="ARS27" s="2"/>
      <c r="ART27" s="2"/>
      <c r="ARU27" s="15"/>
      <c r="ARV27" s="7"/>
      <c r="ARW27" s="16"/>
      <c r="ARX27" s="17">
        <f t="shared" si="166"/>
        <v>0</v>
      </c>
      <c r="ARZ27" s="24"/>
      <c r="ASA27" s="24"/>
      <c r="ASB27" s="23"/>
      <c r="ASC27" s="111"/>
      <c r="ASD27" s="27"/>
      <c r="ASE27" s="42">
        <f t="shared" si="167"/>
        <v>0</v>
      </c>
      <c r="ASG27" s="24"/>
      <c r="ASH27" s="24"/>
      <c r="ASI27" s="23"/>
      <c r="ASJ27" s="111"/>
      <c r="ASK27" s="27"/>
      <c r="ASL27" s="42">
        <f t="shared" si="168"/>
        <v>0</v>
      </c>
      <c r="ASN27" s="2"/>
      <c r="ASO27" s="2"/>
      <c r="ASP27" s="15"/>
      <c r="ASQ27" s="7"/>
      <c r="ASR27" s="16"/>
      <c r="ASS27" s="17">
        <f t="shared" si="169"/>
        <v>0</v>
      </c>
      <c r="ASU27" s="2"/>
      <c r="ASV27" s="2"/>
      <c r="ASW27" s="15"/>
      <c r="ASX27" s="7"/>
      <c r="ASY27" s="16"/>
      <c r="ASZ27" s="17">
        <f t="shared" si="170"/>
        <v>0</v>
      </c>
      <c r="ATB27" s="321"/>
      <c r="ATC27" s="24"/>
      <c r="ATD27" s="23"/>
      <c r="ATE27" s="321"/>
      <c r="ATF27" s="27"/>
      <c r="ATG27" s="17">
        <f t="shared" si="171"/>
        <v>0</v>
      </c>
      <c r="ATI27" s="49">
        <v>41694</v>
      </c>
      <c r="ATJ27" s="259" t="s">
        <v>2221</v>
      </c>
      <c r="ATK27" s="27">
        <v>1440</v>
      </c>
      <c r="ATL27" s="49">
        <v>41709</v>
      </c>
      <c r="ATM27" s="27">
        <v>1440</v>
      </c>
      <c r="ATN27" s="17">
        <f t="shared" si="172"/>
        <v>15810</v>
      </c>
      <c r="ATP27" s="7"/>
      <c r="ATQ27" s="2"/>
      <c r="ATR27" s="15"/>
      <c r="ATS27" s="16"/>
      <c r="ATT27" s="16"/>
      <c r="ATU27" s="17">
        <f t="shared" si="173"/>
        <v>35640</v>
      </c>
      <c r="ATW27" s="111"/>
      <c r="ATX27" s="24"/>
      <c r="ATY27" s="23"/>
      <c r="ATZ27" s="27"/>
      <c r="AUA27" s="27"/>
      <c r="AUB27" s="42">
        <f t="shared" si="174"/>
        <v>0</v>
      </c>
      <c r="AUD27" s="111"/>
      <c r="AUE27" s="24"/>
      <c r="AUF27" s="23"/>
      <c r="AUG27" s="27"/>
      <c r="AUH27" s="27"/>
      <c r="AUI27" s="42">
        <f t="shared" si="175"/>
        <v>0</v>
      </c>
      <c r="AUK27" s="305"/>
      <c r="AUL27" s="2"/>
      <c r="AUM27" s="15"/>
      <c r="AUN27" s="7"/>
      <c r="AUO27" s="16"/>
      <c r="AUP27" s="17">
        <f t="shared" si="176"/>
        <v>8898</v>
      </c>
      <c r="AUR27" s="2"/>
      <c r="AUS27" s="2"/>
      <c r="AUT27" s="15"/>
      <c r="AUU27" s="7"/>
      <c r="AUV27" s="16"/>
      <c r="AUW27" s="17">
        <f t="shared" si="177"/>
        <v>0</v>
      </c>
      <c r="AUY27" s="305"/>
      <c r="AUZ27" s="2"/>
      <c r="AVA27" s="15"/>
      <c r="AVB27" s="7"/>
      <c r="AVC27" s="16"/>
      <c r="AVD27" s="17">
        <f t="shared" si="178"/>
        <v>80.300000000000182</v>
      </c>
      <c r="AVF27" s="2"/>
      <c r="AVG27" s="2"/>
      <c r="AVH27" s="15"/>
      <c r="AVI27" s="7"/>
      <c r="AVJ27" s="16"/>
      <c r="AVK27" s="17">
        <f t="shared" si="179"/>
        <v>0</v>
      </c>
      <c r="AVM27" s="2"/>
      <c r="AVN27" s="2"/>
      <c r="AVO27" s="15"/>
      <c r="AVP27" s="7"/>
      <c r="AVQ27" s="16"/>
      <c r="AVR27" s="17">
        <f t="shared" si="180"/>
        <v>0</v>
      </c>
      <c r="AVT27" s="2"/>
      <c r="AVU27" s="2"/>
      <c r="AVV27" s="15"/>
      <c r="AVW27" s="7"/>
      <c r="AVX27" s="16"/>
      <c r="AVY27" s="17">
        <f t="shared" si="181"/>
        <v>0</v>
      </c>
      <c r="AWA27" s="24"/>
      <c r="AWB27" s="24"/>
      <c r="AWC27" s="23"/>
      <c r="AWD27" s="111"/>
      <c r="AWE27" s="27"/>
      <c r="AWF27" s="42">
        <f t="shared" si="182"/>
        <v>1970</v>
      </c>
      <c r="AWH27" s="24"/>
      <c r="AWI27" s="24"/>
      <c r="AWJ27" s="23"/>
      <c r="AWK27" s="111"/>
      <c r="AWL27" s="27"/>
      <c r="AWM27" s="42">
        <f t="shared" si="183"/>
        <v>0</v>
      </c>
      <c r="AWO27" s="24"/>
      <c r="AWP27" s="24"/>
      <c r="AWQ27" s="23"/>
      <c r="AWR27" s="111"/>
      <c r="AWS27" s="27"/>
      <c r="AWT27" s="42">
        <f t="shared" si="184"/>
        <v>0</v>
      </c>
      <c r="AWV27" s="2"/>
      <c r="AWW27" s="2"/>
      <c r="AWX27" s="15"/>
      <c r="AWY27" s="7"/>
      <c r="AWZ27" s="16"/>
      <c r="AXA27" s="17">
        <f t="shared" si="185"/>
        <v>0</v>
      </c>
      <c r="AXC27" s="24"/>
      <c r="AXD27" s="24"/>
      <c r="AXE27" s="23"/>
      <c r="AXF27" s="111"/>
      <c r="AXG27" s="27"/>
      <c r="AXH27" s="42">
        <f t="shared" si="186"/>
        <v>0</v>
      </c>
      <c r="AXJ27" s="24"/>
      <c r="AXK27" s="24"/>
      <c r="AXL27" s="23"/>
      <c r="AXM27" s="111"/>
      <c r="AXN27" s="27"/>
      <c r="AXO27" s="42">
        <f t="shared" si="187"/>
        <v>1556</v>
      </c>
      <c r="AXQ27" s="24"/>
      <c r="AXR27" s="24"/>
      <c r="AXS27" s="23"/>
      <c r="AXT27" s="111"/>
      <c r="AXU27" s="27"/>
      <c r="AXV27" s="42">
        <f t="shared" si="188"/>
        <v>0</v>
      </c>
      <c r="AXX27" s="2"/>
      <c r="AXY27" s="2"/>
      <c r="AXZ27" s="15"/>
      <c r="AYA27" s="7"/>
      <c r="AYB27" s="16"/>
      <c r="AYC27" s="17">
        <f t="shared" si="189"/>
        <v>10984.74</v>
      </c>
      <c r="AYE27" s="49"/>
      <c r="AYF27" s="229"/>
      <c r="AYG27" s="104"/>
      <c r="AYH27" s="563"/>
      <c r="AYI27" s="1438"/>
      <c r="AYJ27" s="78">
        <f t="shared" si="190"/>
        <v>1119</v>
      </c>
      <c r="AYL27" s="7"/>
      <c r="AYM27" s="2"/>
      <c r="AYN27" s="15"/>
      <c r="AYO27" s="33"/>
      <c r="AYP27" s="76"/>
      <c r="AYQ27" s="17">
        <f t="shared" si="191"/>
        <v>1119</v>
      </c>
      <c r="AYS27" s="2"/>
      <c r="AYT27" s="2"/>
      <c r="AYU27" s="15"/>
      <c r="AYV27" s="7"/>
      <c r="AYW27" s="16"/>
      <c r="AYX27" s="17">
        <f t="shared" si="192"/>
        <v>0</v>
      </c>
      <c r="AYZ27" s="24"/>
      <c r="AZA27" s="24"/>
      <c r="AZB27" s="23"/>
      <c r="AZC27" s="111"/>
      <c r="AZD27" s="27"/>
      <c r="AZE27" s="42">
        <f t="shared" si="193"/>
        <v>2249</v>
      </c>
      <c r="AZG27" s="358"/>
      <c r="AZH27" s="24"/>
      <c r="AZI27" s="23"/>
      <c r="AZJ27" s="111"/>
      <c r="AZK27" s="27"/>
      <c r="AZL27" s="42">
        <f t="shared" si="194"/>
        <v>0</v>
      </c>
      <c r="AZN27" s="24"/>
      <c r="AZO27" s="24"/>
      <c r="AZP27" s="23"/>
      <c r="AZQ27" s="111"/>
      <c r="AZR27" s="27"/>
      <c r="AZS27" s="42">
        <f t="shared" si="195"/>
        <v>0</v>
      </c>
      <c r="AZU27" s="7"/>
      <c r="AZV27" s="2"/>
      <c r="AZW27" s="82"/>
      <c r="AZX27" s="65"/>
      <c r="AZY27" s="77"/>
      <c r="AZZ27" s="17">
        <f t="shared" si="196"/>
        <v>12300.5</v>
      </c>
      <c r="BAB27" s="2"/>
      <c r="BAC27" s="2"/>
      <c r="BAD27" s="15"/>
      <c r="BAE27" s="7"/>
      <c r="BAF27" s="16"/>
      <c r="BAG27" s="17">
        <f t="shared" si="197"/>
        <v>108</v>
      </c>
      <c r="BAI27" s="7"/>
      <c r="BAJ27" s="114"/>
      <c r="BAK27" s="15"/>
      <c r="BAL27" s="7"/>
      <c r="BAM27" s="16"/>
      <c r="BAN27" s="17">
        <f t="shared" si="198"/>
        <v>0</v>
      </c>
      <c r="BAP27" s="111"/>
      <c r="BAQ27" s="110"/>
      <c r="BAR27" s="23"/>
      <c r="BAS27" s="111"/>
      <c r="BAT27" s="27"/>
      <c r="BAU27" s="42">
        <f t="shared" si="199"/>
        <v>0</v>
      </c>
      <c r="BAW27" s="111"/>
      <c r="BAX27" s="110"/>
      <c r="BAY27" s="23"/>
      <c r="BAZ27" s="111"/>
      <c r="BBA27" s="27"/>
      <c r="BBB27" s="42">
        <f t="shared" si="200"/>
        <v>0</v>
      </c>
      <c r="BBD27" s="111"/>
      <c r="BBE27" s="110"/>
      <c r="BBF27" s="23"/>
      <c r="BBG27" s="111"/>
      <c r="BBH27" s="27"/>
      <c r="BBI27" s="42">
        <f t="shared" si="201"/>
        <v>0</v>
      </c>
      <c r="BBK27" s="2"/>
      <c r="BBL27" s="2"/>
      <c r="BBM27" s="15"/>
      <c r="BBN27" s="7"/>
      <c r="BBO27" s="16"/>
      <c r="BBP27" s="17">
        <f t="shared" si="202"/>
        <v>16540.060000000001</v>
      </c>
      <c r="BBR27" s="2"/>
      <c r="BBS27" s="2"/>
      <c r="BBT27" s="15"/>
      <c r="BBU27" s="7"/>
      <c r="BBV27" s="16"/>
      <c r="BBW27" s="17">
        <f t="shared" si="203"/>
        <v>6938</v>
      </c>
      <c r="BBY27" s="24"/>
      <c r="BBZ27" s="24"/>
      <c r="BCA27" s="23"/>
      <c r="BCB27" s="111"/>
      <c r="BCC27" s="27"/>
      <c r="BCD27" s="42">
        <f t="shared" si="204"/>
        <v>0</v>
      </c>
      <c r="BCF27" s="24"/>
      <c r="BCG27" s="24"/>
      <c r="BCH27" s="23"/>
      <c r="BCI27" s="358"/>
      <c r="BCJ27" s="27"/>
      <c r="BCK27" s="42">
        <f t="shared" si="205"/>
        <v>0</v>
      </c>
      <c r="BCM27" s="7"/>
      <c r="BCN27" s="2"/>
      <c r="BCO27" s="15"/>
      <c r="BCP27" s="61"/>
      <c r="BCQ27" s="67"/>
      <c r="BCR27" s="17">
        <f t="shared" si="206"/>
        <v>0</v>
      </c>
      <c r="BCT27" s="306"/>
      <c r="BCU27" s="2"/>
      <c r="BCV27" s="15"/>
      <c r="BCW27" s="61"/>
      <c r="BCX27" s="67"/>
      <c r="BCY27" s="17">
        <f t="shared" si="207"/>
        <v>0</v>
      </c>
      <c r="BDA27" s="7"/>
      <c r="BDB27" s="2"/>
      <c r="BDC27" s="15"/>
      <c r="BDD27" s="7"/>
      <c r="BDE27" s="16"/>
      <c r="BDF27" s="17">
        <f t="shared" si="208"/>
        <v>0</v>
      </c>
      <c r="BDH27" s="111"/>
      <c r="BDI27" s="24"/>
      <c r="BDJ27" s="23"/>
      <c r="BDK27" s="111"/>
      <c r="BDL27" s="27"/>
      <c r="BDM27" s="42">
        <f t="shared" si="209"/>
        <v>0</v>
      </c>
      <c r="BDO27" s="305"/>
      <c r="BDP27" s="2"/>
      <c r="BDQ27" s="15"/>
      <c r="BDR27" s="7"/>
      <c r="BDS27" s="16"/>
      <c r="BDT27" s="17">
        <f t="shared" si="210"/>
        <v>0</v>
      </c>
      <c r="BDV27" s="307"/>
      <c r="BDW27" s="2"/>
      <c r="BDX27" s="15"/>
      <c r="BDY27" s="627"/>
      <c r="BDZ27" s="572"/>
      <c r="BEA27" s="17">
        <f t="shared" si="211"/>
        <v>10100.5</v>
      </c>
      <c r="BEC27" s="307"/>
      <c r="BED27" s="2"/>
      <c r="BEE27" s="15"/>
      <c r="BEF27" s="7"/>
      <c r="BEG27" s="16"/>
      <c r="BEH27" s="17">
        <f t="shared" si="212"/>
        <v>0</v>
      </c>
      <c r="BEJ27" s="307"/>
      <c r="BEK27" s="24"/>
      <c r="BEL27" s="23"/>
      <c r="BEM27" s="111"/>
      <c r="BEN27" s="27"/>
      <c r="BEO27" s="42">
        <f t="shared" si="213"/>
        <v>0</v>
      </c>
      <c r="BEQ27" s="2"/>
      <c r="BER27" s="2"/>
      <c r="BES27" s="291"/>
      <c r="BET27" s="7"/>
      <c r="BEU27" s="16"/>
      <c r="BEV27" s="17">
        <f t="shared" si="214"/>
        <v>4501</v>
      </c>
      <c r="BEX27" s="7"/>
      <c r="BEY27" s="2"/>
      <c r="BEZ27" s="291"/>
      <c r="BFA27" s="7"/>
      <c r="BFB27" s="16"/>
      <c r="BFC27" s="17">
        <f t="shared" si="215"/>
        <v>1184.5</v>
      </c>
      <c r="BFE27" s="24"/>
      <c r="BFF27" s="24"/>
      <c r="BFG27" s="290"/>
      <c r="BFH27" s="111"/>
      <c r="BFI27" s="27"/>
      <c r="BFJ27" s="42">
        <f t="shared" si="216"/>
        <v>0</v>
      </c>
      <c r="BFL27" s="24"/>
      <c r="BFM27" s="2"/>
      <c r="BFN27" s="291"/>
      <c r="BFO27" s="7"/>
      <c r="BFP27" s="16"/>
      <c r="BFQ27" s="17">
        <f t="shared" si="217"/>
        <v>0</v>
      </c>
      <c r="BFS27" s="24"/>
      <c r="BFT27" s="24"/>
      <c r="BFU27" s="290"/>
      <c r="BFV27" s="111"/>
      <c r="BFW27" s="27"/>
      <c r="BFX27" s="42">
        <f t="shared" si="218"/>
        <v>3985.5</v>
      </c>
      <c r="BFZ27" s="2"/>
      <c r="BGA27" s="2"/>
      <c r="BGB27" s="291"/>
      <c r="BGC27" s="7"/>
      <c r="BGD27" s="16"/>
      <c r="BGE27" s="17">
        <f t="shared" si="219"/>
        <v>0</v>
      </c>
      <c r="BGG27" s="2"/>
      <c r="BGH27" s="2"/>
      <c r="BGI27" s="15"/>
      <c r="BGJ27" s="7"/>
      <c r="BGK27" s="16"/>
      <c r="BGL27" s="17">
        <f t="shared" si="220"/>
        <v>0</v>
      </c>
      <c r="BGN27" s="2"/>
      <c r="BGO27" s="2"/>
      <c r="BGP27" s="15"/>
      <c r="BGQ27" s="7"/>
      <c r="BGR27" s="16"/>
      <c r="BGS27" s="17">
        <f t="shared" si="221"/>
        <v>7051.5</v>
      </c>
      <c r="BGU27" s="24"/>
      <c r="BGV27" s="24"/>
      <c r="BGW27" s="290"/>
      <c r="BGX27" s="111"/>
      <c r="BGY27" s="27"/>
      <c r="BGZ27" s="42">
        <f t="shared" si="222"/>
        <v>0</v>
      </c>
      <c r="BHB27" s="2"/>
      <c r="BHC27" s="2"/>
      <c r="BHD27" s="291"/>
      <c r="BHE27" s="7"/>
      <c r="BHF27" s="16"/>
      <c r="BHG27" s="17">
        <f t="shared" si="223"/>
        <v>0</v>
      </c>
    </row>
    <row r="28" spans="1:1567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1"/>
      <c r="L28" s="27"/>
      <c r="M28" s="42">
        <f t="shared" si="1"/>
        <v>3530</v>
      </c>
      <c r="O28" s="24"/>
      <c r="P28" s="24"/>
      <c r="Q28" s="23"/>
      <c r="R28" s="111"/>
      <c r="S28" s="27"/>
      <c r="T28" s="42">
        <f t="shared" si="2"/>
        <v>0</v>
      </c>
      <c r="V28" s="24"/>
      <c r="W28" s="24"/>
      <c r="X28" s="23"/>
      <c r="Y28" s="111"/>
      <c r="Z28" s="27"/>
      <c r="AA28" s="42">
        <f t="shared" si="3"/>
        <v>0</v>
      </c>
      <c r="AC28" s="24"/>
      <c r="AD28" s="24"/>
      <c r="AE28" s="23"/>
      <c r="AF28" s="111"/>
      <c r="AG28" s="27"/>
      <c r="AH28" s="42">
        <f t="shared" si="4"/>
        <v>0</v>
      </c>
      <c r="AJ28" s="24"/>
      <c r="AK28" s="24"/>
      <c r="AL28" s="23"/>
      <c r="AM28" s="111"/>
      <c r="AN28" s="27"/>
      <c r="AO28" s="42">
        <f t="shared" si="5"/>
        <v>0</v>
      </c>
      <c r="AQ28" s="24"/>
      <c r="AR28" s="24"/>
      <c r="AS28" s="23"/>
      <c r="AT28" s="111"/>
      <c r="AU28" s="27"/>
      <c r="AV28" s="42">
        <f t="shared" si="6"/>
        <v>6543.5</v>
      </c>
      <c r="AY28" s="2"/>
      <c r="AZ28" s="15"/>
      <c r="BA28" s="7"/>
      <c r="BB28" s="16"/>
      <c r="BC28" s="17">
        <f t="shared" si="7"/>
        <v>376</v>
      </c>
      <c r="BE28" s="7"/>
      <c r="BF28" s="2"/>
      <c r="BG28" s="15"/>
      <c r="BH28" s="7"/>
      <c r="BI28" s="16"/>
      <c r="BJ28" s="17">
        <f t="shared" si="8"/>
        <v>1341.7</v>
      </c>
      <c r="BL28" s="7"/>
      <c r="BM28" s="2"/>
      <c r="BN28" s="15"/>
      <c r="BO28" s="7"/>
      <c r="BP28" s="16"/>
      <c r="BQ28" s="17">
        <f t="shared" si="9"/>
        <v>17344</v>
      </c>
      <c r="BS28" s="7"/>
      <c r="BT28" s="36"/>
      <c r="BU28" s="16"/>
      <c r="BV28" s="61"/>
      <c r="BW28" s="16"/>
      <c r="BX28" s="17">
        <f t="shared" si="10"/>
        <v>14526.099999999999</v>
      </c>
      <c r="BZ28" s="427"/>
      <c r="CA28" s="2"/>
      <c r="CB28" s="15"/>
      <c r="CC28" s="7"/>
      <c r="CD28" s="16"/>
      <c r="CE28" s="17">
        <f t="shared" si="11"/>
        <v>24058.04</v>
      </c>
      <c r="CG28" s="2"/>
      <c r="CH28" s="2"/>
      <c r="CI28" s="15"/>
      <c r="CJ28" s="7"/>
      <c r="CK28" s="16"/>
      <c r="CL28" s="17">
        <f t="shared" si="12"/>
        <v>0</v>
      </c>
      <c r="CN28" s="425"/>
      <c r="CO28" s="220"/>
      <c r="CP28" s="23"/>
      <c r="CQ28" s="111"/>
      <c r="CR28" s="27"/>
      <c r="CS28" s="17">
        <f t="shared" si="13"/>
        <v>1668.06</v>
      </c>
      <c r="CU28" s="427"/>
      <c r="CV28" s="1000"/>
      <c r="CW28" s="15"/>
      <c r="CX28" s="305"/>
      <c r="CY28" s="16"/>
      <c r="CZ28" s="17">
        <f t="shared" si="224"/>
        <v>113534</v>
      </c>
      <c r="DB28" s="2"/>
      <c r="DC28" s="2"/>
      <c r="DD28" s="15"/>
      <c r="DE28" s="627"/>
      <c r="DF28" s="16"/>
      <c r="DG28" s="17">
        <f t="shared" si="15"/>
        <v>20286</v>
      </c>
      <c r="DI28" s="7"/>
      <c r="DJ28" s="2"/>
      <c r="DK28" s="15"/>
      <c r="DL28" s="7"/>
      <c r="DM28" s="16"/>
      <c r="DN28" s="17">
        <f t="shared" si="232"/>
        <v>411</v>
      </c>
      <c r="DP28" s="7"/>
      <c r="DQ28" s="2"/>
      <c r="DR28" s="15"/>
      <c r="DS28" s="627"/>
      <c r="DT28" s="16"/>
      <c r="DU28" s="17">
        <f t="shared" si="237"/>
        <v>0</v>
      </c>
      <c r="DW28" s="7"/>
      <c r="DX28" s="2"/>
      <c r="DY28" s="15"/>
      <c r="DZ28" s="7"/>
      <c r="EA28" s="16"/>
      <c r="EB28" s="17">
        <f t="shared" si="238"/>
        <v>0</v>
      </c>
      <c r="ED28" s="567"/>
      <c r="EE28" s="575"/>
      <c r="EF28" s="1694"/>
      <c r="EG28" s="567"/>
      <c r="EH28" s="1688"/>
      <c r="EI28" s="1683">
        <f t="shared" si="239"/>
        <v>456</v>
      </c>
      <c r="EK28" s="111"/>
      <c r="EL28" s="24"/>
      <c r="EM28" s="23"/>
      <c r="EN28" s="111"/>
      <c r="EO28" s="27"/>
      <c r="EP28" s="42">
        <f t="shared" si="240"/>
        <v>0</v>
      </c>
      <c r="ER28" s="111"/>
      <c r="ES28" s="24"/>
      <c r="ET28" s="23"/>
      <c r="EU28" s="111"/>
      <c r="EV28" s="27"/>
      <c r="EW28" s="42">
        <f t="shared" si="21"/>
        <v>0</v>
      </c>
      <c r="EY28" s="7"/>
      <c r="EZ28" s="2"/>
      <c r="FA28" s="15"/>
      <c r="FB28" s="7"/>
      <c r="FC28" s="16"/>
      <c r="FD28" s="17">
        <f t="shared" si="241"/>
        <v>0</v>
      </c>
      <c r="FF28" s="111"/>
      <c r="FG28" s="1303"/>
      <c r="FH28" s="41"/>
      <c r="FI28" s="49"/>
      <c r="FJ28" s="41"/>
      <c r="FK28" s="17">
        <f t="shared" si="231"/>
        <v>0</v>
      </c>
      <c r="FM28" s="7"/>
      <c r="FN28" s="2"/>
      <c r="FO28" s="15"/>
      <c r="FP28" s="65"/>
      <c r="FQ28" s="16"/>
      <c r="FR28" s="17">
        <f t="shared" si="24"/>
        <v>0</v>
      </c>
      <c r="FT28" s="111"/>
      <c r="FU28" s="24"/>
      <c r="FV28" s="23"/>
      <c r="FW28" s="50"/>
      <c r="FX28" s="27"/>
      <c r="FY28" s="42">
        <f t="shared" si="25"/>
        <v>0</v>
      </c>
      <c r="GA28" s="7"/>
      <c r="GB28" s="2"/>
      <c r="GC28" s="15"/>
      <c r="GD28" s="7"/>
      <c r="GE28" s="16"/>
      <c r="GF28" s="17">
        <f t="shared" si="26"/>
        <v>6306.7</v>
      </c>
      <c r="GH28" s="111"/>
      <c r="GI28" s="24"/>
      <c r="GJ28" s="23"/>
      <c r="GK28" s="111"/>
      <c r="GL28" s="27"/>
      <c r="GM28" s="42">
        <f t="shared" si="27"/>
        <v>10217.799999999999</v>
      </c>
      <c r="GO28" s="111"/>
      <c r="GP28" s="24"/>
      <c r="GQ28" s="23"/>
      <c r="GR28" s="111"/>
      <c r="GS28" s="27"/>
      <c r="GT28" s="42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4"/>
      <c r="HD28" s="24"/>
      <c r="HE28" s="23"/>
      <c r="HF28" s="111"/>
      <c r="HG28" s="27"/>
      <c r="HH28" s="42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2543</v>
      </c>
      <c r="HX28" s="7"/>
      <c r="HY28" s="2"/>
      <c r="HZ28" s="15"/>
      <c r="IA28" s="7"/>
      <c r="IB28" s="16"/>
      <c r="IC28" s="17">
        <f t="shared" si="33"/>
        <v>7098.5</v>
      </c>
      <c r="IE28" s="7"/>
      <c r="IF28" s="311"/>
      <c r="IG28" s="15"/>
      <c r="IH28" s="7"/>
      <c r="II28" s="16"/>
      <c r="IJ28" s="17">
        <f t="shared" si="34"/>
        <v>1470</v>
      </c>
      <c r="IL28" s="2"/>
      <c r="IM28" s="2"/>
      <c r="IN28" s="15"/>
      <c r="IO28" s="7"/>
      <c r="IP28" s="16"/>
      <c r="IQ28" s="17">
        <f t="shared" si="35"/>
        <v>5020</v>
      </c>
      <c r="IS28" s="7"/>
      <c r="IT28" s="2"/>
      <c r="IU28" s="15"/>
      <c r="IV28" s="7"/>
      <c r="IW28" s="16"/>
      <c r="IX28" s="101">
        <f t="shared" si="36"/>
        <v>0</v>
      </c>
      <c r="IZ28" s="111"/>
      <c r="JA28" s="24"/>
      <c r="JB28" s="23"/>
      <c r="JC28" s="111"/>
      <c r="JD28" s="27"/>
      <c r="JE28" s="101">
        <f t="shared" si="37"/>
        <v>0</v>
      </c>
      <c r="JG28" s="111"/>
      <c r="JH28" s="24"/>
      <c r="JI28" s="23"/>
      <c r="JJ28" s="111"/>
      <c r="JK28" s="27"/>
      <c r="JL28" s="101">
        <f t="shared" si="38"/>
        <v>855.5</v>
      </c>
      <c r="JN28" s="111"/>
      <c r="JO28" s="63"/>
      <c r="JP28" s="23"/>
      <c r="JQ28" s="111"/>
      <c r="JR28" s="27"/>
      <c r="JS28" s="17">
        <f t="shared" si="39"/>
        <v>0</v>
      </c>
      <c r="JU28" s="111"/>
      <c r="JV28" s="110"/>
      <c r="JW28" s="23"/>
      <c r="JX28" s="111"/>
      <c r="JY28" s="27"/>
      <c r="JZ28" s="42">
        <f t="shared" si="40"/>
        <v>0</v>
      </c>
      <c r="KB28" s="111"/>
      <c r="KC28" s="63"/>
      <c r="KD28" s="23"/>
      <c r="KE28" s="111"/>
      <c r="KF28" s="27"/>
      <c r="KG28" s="17">
        <f t="shared" si="41"/>
        <v>0</v>
      </c>
      <c r="KI28" s="111"/>
      <c r="KJ28" s="63"/>
      <c r="KK28" s="23"/>
      <c r="KL28" s="111"/>
      <c r="KM28" s="27"/>
      <c r="KN28" s="42">
        <f t="shared" si="42"/>
        <v>0</v>
      </c>
      <c r="KP28" s="111"/>
      <c r="KQ28" s="63"/>
      <c r="KR28" s="23"/>
      <c r="KS28" s="111"/>
      <c r="KT28" s="27"/>
      <c r="KU28" s="42">
        <f t="shared" si="43"/>
        <v>4446</v>
      </c>
      <c r="KW28" s="7"/>
      <c r="KX28" s="114"/>
      <c r="KY28" s="15"/>
      <c r="KZ28" s="7"/>
      <c r="LA28" s="16"/>
      <c r="LB28" s="17">
        <f t="shared" si="44"/>
        <v>17093.599999999999</v>
      </c>
      <c r="LD28" s="111"/>
      <c r="LE28" s="63"/>
      <c r="LF28" s="23"/>
      <c r="LG28" s="111"/>
      <c r="LH28" s="27"/>
      <c r="LI28" s="17">
        <f t="shared" si="45"/>
        <v>383</v>
      </c>
      <c r="LK28" s="111"/>
      <c r="LL28" s="110"/>
      <c r="LM28" s="23"/>
      <c r="LN28" s="111"/>
      <c r="LO28" s="27"/>
      <c r="LP28" s="42">
        <f t="shared" si="46"/>
        <v>0</v>
      </c>
      <c r="LR28" s="111"/>
      <c r="LS28" s="63"/>
      <c r="LT28" s="23"/>
      <c r="LU28" s="111"/>
      <c r="LV28" s="27"/>
      <c r="LW28" s="42">
        <f t="shared" si="47"/>
        <v>0</v>
      </c>
      <c r="LY28" s="7"/>
      <c r="LZ28" s="35"/>
      <c r="MA28" s="15"/>
      <c r="MB28" s="7"/>
      <c r="MC28" s="16"/>
      <c r="MD28" s="17">
        <f t="shared" si="48"/>
        <v>0</v>
      </c>
      <c r="MF28" s="111"/>
      <c r="MG28" s="63"/>
      <c r="MH28" s="23"/>
      <c r="MI28" s="111"/>
      <c r="MJ28" s="27"/>
      <c r="MK28" s="42">
        <f t="shared" si="49"/>
        <v>0</v>
      </c>
      <c r="MM28" s="111"/>
      <c r="MN28" s="63"/>
      <c r="MO28" s="23"/>
      <c r="MP28" s="111"/>
      <c r="MQ28" s="27"/>
      <c r="MR28" s="42">
        <f t="shared" si="50"/>
        <v>0</v>
      </c>
      <c r="MT28" s="111"/>
      <c r="MU28" s="63"/>
      <c r="MV28" s="23"/>
      <c r="MW28" s="111"/>
      <c r="MX28" s="27"/>
      <c r="MY28" s="42">
        <f t="shared" si="51"/>
        <v>0</v>
      </c>
      <c r="NA28" s="7"/>
      <c r="NB28" s="35"/>
      <c r="NC28" s="15"/>
      <c r="ND28" s="7"/>
      <c r="NE28" s="16"/>
      <c r="NF28" s="17">
        <f t="shared" si="52"/>
        <v>0</v>
      </c>
      <c r="NH28" s="7"/>
      <c r="NI28" s="35"/>
      <c r="NJ28" s="15"/>
      <c r="NK28" s="7"/>
      <c r="NL28" s="16"/>
      <c r="NM28" s="17">
        <f t="shared" si="53"/>
        <v>0</v>
      </c>
      <c r="NO28" s="7"/>
      <c r="NP28" s="35"/>
      <c r="NQ28" s="15"/>
      <c r="NR28" s="7"/>
      <c r="NS28" s="16"/>
      <c r="NT28" s="17">
        <f t="shared" si="54"/>
        <v>11333.5</v>
      </c>
      <c r="NV28" s="307"/>
      <c r="NW28" s="24"/>
      <c r="NX28" s="23"/>
      <c r="NY28" s="111"/>
      <c r="NZ28" s="27"/>
      <c r="OA28" s="42">
        <f t="shared" si="55"/>
        <v>6364</v>
      </c>
      <c r="OC28" s="305"/>
      <c r="OD28" s="2"/>
      <c r="OE28" s="15"/>
      <c r="OF28" s="7"/>
      <c r="OG28" s="16"/>
      <c r="OH28" s="17">
        <f t="shared" si="56"/>
        <v>0</v>
      </c>
      <c r="OJ28" s="307"/>
      <c r="OK28" s="24"/>
      <c r="OL28" s="23"/>
      <c r="OM28" s="111"/>
      <c r="ON28" s="27"/>
      <c r="OO28" s="42">
        <f t="shared" si="57"/>
        <v>0</v>
      </c>
      <c r="OQ28" s="481"/>
      <c r="OR28" s="2"/>
      <c r="OS28" s="15"/>
      <c r="OT28" s="7"/>
      <c r="OU28" s="16"/>
      <c r="OV28" s="17">
        <f t="shared" si="233"/>
        <v>22352.5</v>
      </c>
      <c r="PA28" s="680"/>
      <c r="PB28" s="16"/>
      <c r="PC28" s="42">
        <f t="shared" si="59"/>
        <v>0</v>
      </c>
      <c r="PE28" s="2"/>
      <c r="PH28" s="680"/>
      <c r="PI28" s="16"/>
      <c r="PJ28" s="42">
        <f t="shared" si="60"/>
        <v>0</v>
      </c>
      <c r="PL28" s="2"/>
      <c r="PO28" s="680"/>
      <c r="PP28" s="16"/>
      <c r="PQ28" s="42">
        <f t="shared" si="61"/>
        <v>0</v>
      </c>
      <c r="PS28" s="2"/>
      <c r="PT28" s="2"/>
      <c r="PU28" s="15"/>
      <c r="PV28" s="16"/>
      <c r="PW28" s="16"/>
      <c r="PX28" s="17">
        <f t="shared" si="62"/>
        <v>0</v>
      </c>
      <c r="PZ28" s="2"/>
      <c r="QA28" s="2"/>
      <c r="QB28" s="15"/>
      <c r="QC28" s="16"/>
      <c r="QD28" s="16"/>
      <c r="QE28" s="17">
        <f t="shared" si="63"/>
        <v>0</v>
      </c>
      <c r="QG28" s="2"/>
      <c r="QH28" s="2"/>
      <c r="QI28" s="15"/>
      <c r="QJ28" s="16"/>
      <c r="QK28" s="16"/>
      <c r="QL28" s="17">
        <f t="shared" si="64"/>
        <v>0</v>
      </c>
      <c r="QN28" s="24"/>
      <c r="QO28" s="24"/>
      <c r="QP28" s="23"/>
      <c r="QQ28" s="27"/>
      <c r="QR28" s="27"/>
      <c r="QS28" s="42">
        <f t="shared" si="65"/>
        <v>0</v>
      </c>
      <c r="QU28" s="427"/>
      <c r="QV28" s="2"/>
      <c r="QW28" s="15"/>
      <c r="QX28" s="677"/>
      <c r="QY28" s="16"/>
      <c r="QZ28" s="17">
        <f t="shared" si="66"/>
        <v>13520</v>
      </c>
      <c r="RB28" s="111"/>
      <c r="RC28" s="24"/>
      <c r="RD28" s="23"/>
      <c r="RE28" s="1556"/>
      <c r="RF28" s="27"/>
      <c r="RG28" s="42">
        <f t="shared" si="67"/>
        <v>0</v>
      </c>
      <c r="RI28" s="111"/>
      <c r="RJ28" s="24"/>
      <c r="RK28" s="23"/>
      <c r="RL28" s="1556"/>
      <c r="RM28" s="27"/>
      <c r="RN28" s="42">
        <f t="shared" si="68"/>
        <v>0</v>
      </c>
      <c r="RP28" s="111"/>
      <c r="RQ28" s="24"/>
      <c r="RR28" s="23"/>
      <c r="RS28" s="1556"/>
      <c r="RT28" s="27"/>
      <c r="RU28" s="42">
        <f t="shared" si="69"/>
        <v>0</v>
      </c>
      <c r="RW28" s="7"/>
      <c r="RX28" s="36"/>
      <c r="RY28" s="3"/>
      <c r="RZ28" s="343"/>
      <c r="SA28" s="3"/>
      <c r="SB28" s="17">
        <f t="shared" si="70"/>
        <v>1433.5</v>
      </c>
      <c r="SD28" s="2"/>
      <c r="SE28" s="2"/>
      <c r="SF28" s="15"/>
      <c r="SG28" s="7"/>
      <c r="SH28" s="16"/>
      <c r="SI28" s="17">
        <f t="shared" si="71"/>
        <v>0</v>
      </c>
      <c r="SK28" s="7"/>
      <c r="SL28" s="2"/>
      <c r="SM28" s="15"/>
      <c r="SN28" s="7"/>
      <c r="SO28" s="16"/>
      <c r="SP28" s="17">
        <f t="shared" si="72"/>
        <v>0</v>
      </c>
      <c r="SR28" s="111"/>
      <c r="SS28" s="24"/>
      <c r="ST28" s="23"/>
      <c r="SU28" s="111"/>
      <c r="SV28" s="27"/>
      <c r="SW28" s="42">
        <f t="shared" si="73"/>
        <v>0</v>
      </c>
      <c r="SY28" s="427"/>
      <c r="SZ28" s="114"/>
      <c r="TA28" s="15"/>
      <c r="TB28" s="7"/>
      <c r="TC28" s="16"/>
      <c r="TD28" s="17">
        <f t="shared" si="74"/>
        <v>10277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2"/>
      <c r="TU28" s="113"/>
      <c r="TV28" s="15"/>
      <c r="TW28" s="7"/>
      <c r="TX28" s="16"/>
      <c r="TY28" s="17">
        <f t="shared" si="77"/>
        <v>1124.5</v>
      </c>
      <c r="UA28" s="2"/>
      <c r="UB28" s="113"/>
      <c r="UC28" s="15"/>
      <c r="UD28" s="7"/>
      <c r="UE28" s="16"/>
      <c r="UF28" s="17">
        <f t="shared" si="78"/>
        <v>0</v>
      </c>
      <c r="UH28" s="307"/>
      <c r="UI28" s="110"/>
      <c r="UJ28" s="23"/>
      <c r="UK28" s="111"/>
      <c r="UL28" s="27"/>
      <c r="UM28" s="42">
        <f t="shared" si="79"/>
        <v>4075.5</v>
      </c>
      <c r="UO28" s="2"/>
      <c r="UP28" s="2"/>
      <c r="UQ28" s="15"/>
      <c r="UR28" s="7"/>
      <c r="US28" s="16"/>
      <c r="UT28" s="17">
        <f t="shared" si="80"/>
        <v>200</v>
      </c>
      <c r="UV28" s="2"/>
      <c r="UW28" s="2"/>
      <c r="UX28" s="15"/>
      <c r="UY28" s="7"/>
      <c r="UZ28" s="16"/>
      <c r="VA28" s="17">
        <f t="shared" si="81"/>
        <v>1278</v>
      </c>
      <c r="VC28" s="24"/>
      <c r="VD28" s="24"/>
      <c r="VE28" s="23"/>
      <c r="VF28" s="111"/>
      <c r="VG28" s="27"/>
      <c r="VH28" s="42">
        <f t="shared" si="82"/>
        <v>0</v>
      </c>
      <c r="VJ28" s="24"/>
      <c r="VK28" s="2"/>
      <c r="VL28" s="15"/>
      <c r="VM28" s="7"/>
      <c r="VN28" s="16"/>
      <c r="VO28" s="17">
        <f t="shared" si="83"/>
        <v>0</v>
      </c>
      <c r="VQ28" s="24"/>
      <c r="VR28" s="24"/>
      <c r="VS28" s="23"/>
      <c r="VT28" s="111"/>
      <c r="VU28" s="27"/>
      <c r="VV28" s="42">
        <f t="shared" si="84"/>
        <v>0</v>
      </c>
      <c r="VX28" s="2"/>
      <c r="VY28" s="2"/>
      <c r="VZ28" s="15"/>
      <c r="WA28" s="7"/>
      <c r="WB28" s="16"/>
      <c r="WC28" s="17">
        <f t="shared" si="85"/>
        <v>0</v>
      </c>
      <c r="WE28" s="305"/>
      <c r="WF28" s="2"/>
      <c r="WG28" s="15"/>
      <c r="WH28" s="322"/>
      <c r="WI28" s="16"/>
      <c r="WJ28" s="17">
        <f t="shared" si="86"/>
        <v>112.5</v>
      </c>
      <c r="WL28" s="307"/>
      <c r="WM28" s="24"/>
      <c r="WN28" s="23"/>
      <c r="WO28" s="307"/>
      <c r="WP28" s="27"/>
      <c r="WQ28" s="42">
        <f t="shared" si="87"/>
        <v>7657</v>
      </c>
      <c r="WS28" s="307"/>
      <c r="WT28" s="24"/>
      <c r="WU28" s="23"/>
      <c r="WV28" s="307"/>
      <c r="WW28" s="27"/>
      <c r="WX28" s="42">
        <f t="shared" si="88"/>
        <v>0</v>
      </c>
      <c r="WZ28" s="307"/>
      <c r="XA28" s="24"/>
      <c r="XB28" s="23"/>
      <c r="XC28" s="307"/>
      <c r="XD28" s="27"/>
      <c r="XE28" s="42">
        <f t="shared" si="89"/>
        <v>0</v>
      </c>
      <c r="XG28" s="307"/>
      <c r="XH28" s="24"/>
      <c r="XI28" s="23"/>
      <c r="XJ28" s="307"/>
      <c r="XK28" s="27"/>
      <c r="XL28" s="42">
        <f t="shared" si="90"/>
        <v>0</v>
      </c>
      <c r="XN28" s="425"/>
      <c r="XO28" s="40"/>
      <c r="XP28" s="16"/>
      <c r="XQ28" s="7"/>
      <c r="XR28" s="16"/>
      <c r="XS28" s="17">
        <f t="shared" si="91"/>
        <v>0</v>
      </c>
      <c r="XU28" s="111"/>
      <c r="XV28" s="69"/>
      <c r="XW28" s="27"/>
      <c r="XX28" s="111"/>
      <c r="XY28" s="27"/>
      <c r="XZ28" s="42">
        <f t="shared" si="92"/>
        <v>0</v>
      </c>
      <c r="YB28" s="7"/>
      <c r="YC28" s="40"/>
      <c r="YD28" s="16"/>
      <c r="YE28" s="7"/>
      <c r="YF28" s="16"/>
      <c r="YG28" s="17">
        <f t="shared" si="93"/>
        <v>21712</v>
      </c>
      <c r="YI28" s="7"/>
      <c r="YJ28" s="2"/>
      <c r="YK28" s="15"/>
      <c r="YL28" s="7"/>
      <c r="YM28" s="16"/>
      <c r="YN28" s="17">
        <f t="shared" si="94"/>
        <v>0</v>
      </c>
      <c r="YP28" s="7"/>
      <c r="YQ28" s="2"/>
      <c r="YR28" s="15"/>
      <c r="YS28" s="7"/>
      <c r="YT28" s="16"/>
      <c r="YU28" s="17">
        <f t="shared" si="95"/>
        <v>0</v>
      </c>
      <c r="YW28" s="111"/>
      <c r="YX28" s="24"/>
      <c r="YY28" s="23"/>
      <c r="YZ28" s="111"/>
      <c r="ZA28" s="27"/>
      <c r="ZB28" s="42">
        <f t="shared" si="96"/>
        <v>0</v>
      </c>
      <c r="ZD28" s="420"/>
      <c r="ZE28" s="24"/>
      <c r="ZF28" s="23"/>
      <c r="ZG28" s="111"/>
      <c r="ZH28" s="27"/>
      <c r="ZI28" s="42">
        <f t="shared" si="97"/>
        <v>0</v>
      </c>
      <c r="ZK28" s="7"/>
      <c r="ZL28" s="40"/>
      <c r="ZM28" s="16"/>
      <c r="ZN28" s="111"/>
      <c r="ZO28" s="16"/>
      <c r="ZP28" s="17">
        <f t="shared" si="98"/>
        <v>0</v>
      </c>
      <c r="ZR28" s="111"/>
      <c r="ZS28" s="69"/>
      <c r="ZT28" s="27"/>
      <c r="ZU28" s="111"/>
      <c r="ZV28" s="27"/>
      <c r="ZW28" s="42">
        <f t="shared" si="99"/>
        <v>3633</v>
      </c>
      <c r="ZY28" s="7"/>
      <c r="ZZ28" s="40"/>
      <c r="AAA28" s="16"/>
      <c r="AAB28" s="111"/>
      <c r="AAC28" s="16"/>
      <c r="AAD28" s="17">
        <f t="shared" si="100"/>
        <v>0</v>
      </c>
      <c r="AAF28" s="111"/>
      <c r="AAG28" s="69"/>
      <c r="AAH28" s="27"/>
      <c r="AAI28" s="111"/>
      <c r="AAJ28" s="27"/>
      <c r="AAK28" s="42">
        <f t="shared" si="101"/>
        <v>0</v>
      </c>
      <c r="AAM28" s="111"/>
      <c r="AAN28" s="69"/>
      <c r="AAO28" s="27"/>
      <c r="AAP28" s="111"/>
      <c r="AAQ28" s="27"/>
      <c r="AAR28" s="42">
        <f t="shared" si="102"/>
        <v>15899</v>
      </c>
      <c r="AAT28" s="111"/>
      <c r="AAU28" s="69"/>
      <c r="AAV28" s="27"/>
      <c r="AAW28" s="111"/>
      <c r="AAX28" s="27"/>
      <c r="AAY28" s="42">
        <f t="shared" si="103"/>
        <v>0</v>
      </c>
      <c r="ABA28" s="7"/>
      <c r="ABB28" s="113"/>
      <c r="ABC28" s="15"/>
      <c r="ABD28" s="7"/>
      <c r="ABE28" s="16"/>
      <c r="ABF28" s="17">
        <f t="shared" si="104"/>
        <v>0</v>
      </c>
      <c r="ABH28" s="111"/>
      <c r="ABI28" s="220"/>
      <c r="ABJ28" s="23"/>
      <c r="ABK28" s="111"/>
      <c r="ABL28" s="27"/>
      <c r="ABM28" s="42">
        <f t="shared" si="105"/>
        <v>0</v>
      </c>
      <c r="ABR28" s="679"/>
      <c r="ABS28" s="27"/>
      <c r="ABT28" s="42">
        <f t="shared" si="106"/>
        <v>22956.84</v>
      </c>
      <c r="ABV28" s="2"/>
      <c r="ABW28" s="2"/>
      <c r="ABX28" s="15"/>
      <c r="ABY28" s="7"/>
      <c r="ABZ28" s="16"/>
      <c r="ACA28" s="17">
        <f t="shared" si="107"/>
        <v>3092.5</v>
      </c>
      <c r="ACC28" s="427"/>
      <c r="ACD28" s="113"/>
      <c r="ACE28" s="15"/>
      <c r="ACF28" s="7"/>
      <c r="ACG28" s="16"/>
      <c r="ACH28" s="17">
        <f t="shared" si="108"/>
        <v>0</v>
      </c>
      <c r="ACJ28" s="425"/>
      <c r="ACK28" s="220"/>
      <c r="ACL28" s="23"/>
      <c r="ACM28" s="111"/>
      <c r="ACN28" s="27"/>
      <c r="ACO28" s="42">
        <f t="shared" si="109"/>
        <v>0</v>
      </c>
      <c r="ACQ28" s="425"/>
      <c r="ACR28" s="220"/>
      <c r="ACS28" s="23"/>
      <c r="ACT28" s="111"/>
      <c r="ACU28" s="27"/>
      <c r="ACV28" s="42">
        <f t="shared" si="110"/>
        <v>0</v>
      </c>
      <c r="ACX28" s="305"/>
      <c r="ACY28" s="2"/>
      <c r="ACZ28" s="15"/>
      <c r="ADA28" s="7"/>
      <c r="ADB28" s="16"/>
      <c r="ADC28" s="17">
        <f>ADC27+ACZ28-ADB28</f>
        <v>0</v>
      </c>
      <c r="ADE28" s="307"/>
      <c r="ADF28" s="24"/>
      <c r="ADG28" s="23"/>
      <c r="ADH28" s="111"/>
      <c r="ADI28" s="27"/>
      <c r="ADJ28" s="42">
        <f>ADJ27+ADG28-ADI28</f>
        <v>1928</v>
      </c>
      <c r="ADL28" s="2"/>
      <c r="ADM28" s="2"/>
      <c r="ADN28" s="15"/>
      <c r="ADO28" s="7"/>
      <c r="ADP28" s="16"/>
      <c r="ADQ28" s="17">
        <f t="shared" si="113"/>
        <v>0</v>
      </c>
      <c r="ADS28" s="24"/>
      <c r="ADT28" s="24"/>
      <c r="ADU28" s="23"/>
      <c r="ADV28" s="111"/>
      <c r="ADW28" s="27"/>
      <c r="ADX28" s="42">
        <f t="shared" si="114"/>
        <v>0</v>
      </c>
      <c r="ADZ28" s="2"/>
      <c r="AEA28" s="2"/>
      <c r="AEB28" s="15"/>
      <c r="AEC28" s="7"/>
      <c r="AED28" s="16"/>
      <c r="AEE28" s="17">
        <f t="shared" si="115"/>
        <v>0</v>
      </c>
      <c r="AEG28" s="24"/>
      <c r="AEH28" s="24"/>
      <c r="AEI28" s="23"/>
      <c r="AEJ28" s="111"/>
      <c r="AEK28" s="27"/>
      <c r="AEL28" s="42">
        <f t="shared" si="116"/>
        <v>0</v>
      </c>
      <c r="AEN28" s="2"/>
      <c r="AEO28" s="2"/>
      <c r="AEP28" s="15"/>
      <c r="AEQ28" s="7"/>
      <c r="AER28" s="16"/>
      <c r="AES28" s="17">
        <f t="shared" si="117"/>
        <v>0</v>
      </c>
      <c r="AEU28" s="2"/>
      <c r="AEV28" s="2"/>
      <c r="AEW28" s="15"/>
      <c r="AEX28" s="7"/>
      <c r="AEY28" s="16"/>
      <c r="AEZ28" s="17">
        <f t="shared" si="118"/>
        <v>0</v>
      </c>
      <c r="AFB28" s="24"/>
      <c r="AFC28" s="24"/>
      <c r="AFD28" s="23"/>
      <c r="AFE28" s="111"/>
      <c r="AFF28" s="27"/>
      <c r="AFG28" s="42">
        <f t="shared" si="119"/>
        <v>0</v>
      </c>
      <c r="AFI28" s="24"/>
      <c r="AFJ28" s="24"/>
      <c r="AFK28" s="23"/>
      <c r="AFL28" s="111"/>
      <c r="AFM28" s="27"/>
      <c r="AFN28" s="42">
        <f t="shared" si="120"/>
        <v>0</v>
      </c>
      <c r="AFP28" s="24"/>
      <c r="AFQ28" s="24"/>
      <c r="AFR28" s="23"/>
      <c r="AFS28" s="111"/>
      <c r="AFT28" s="27"/>
      <c r="AFU28" s="42">
        <f t="shared" si="121"/>
        <v>0</v>
      </c>
      <c r="AFW28" s="2"/>
      <c r="AFX28" s="2"/>
      <c r="AFY28" s="15"/>
      <c r="AFZ28" s="7"/>
      <c r="AGA28" s="16"/>
      <c r="AGB28" s="17">
        <f t="shared" si="122"/>
        <v>0</v>
      </c>
      <c r="AGD28" s="7"/>
      <c r="AGE28" s="2"/>
      <c r="AGF28" s="15"/>
      <c r="AGG28" s="7"/>
      <c r="AGH28" s="16"/>
      <c r="AGI28" s="17">
        <f t="shared" si="123"/>
        <v>2252</v>
      </c>
      <c r="AGK28" s="305"/>
      <c r="AGL28" s="260"/>
      <c r="AGP28" s="42">
        <f t="shared" si="124"/>
        <v>0</v>
      </c>
      <c r="AGR28" s="307"/>
      <c r="AGS28" s="1711"/>
      <c r="AGW28" s="42">
        <f t="shared" si="125"/>
        <v>0</v>
      </c>
      <c r="AGY28" s="307"/>
      <c r="AGZ28" s="1711"/>
      <c r="AHD28" s="42">
        <f t="shared" si="126"/>
        <v>0</v>
      </c>
      <c r="AHF28" s="7"/>
      <c r="AHG28" s="2"/>
      <c r="AHH28" s="15"/>
      <c r="AHI28" s="7"/>
      <c r="AHJ28" s="16"/>
      <c r="AHK28" s="17">
        <f t="shared" si="127"/>
        <v>960</v>
      </c>
      <c r="AHM28" s="2"/>
      <c r="AHN28" s="2"/>
      <c r="AHO28" s="15"/>
      <c r="AHP28" s="7"/>
      <c r="AHQ28" s="16"/>
      <c r="AHR28" s="17">
        <f t="shared" si="128"/>
        <v>0</v>
      </c>
      <c r="AHT28" s="427"/>
      <c r="AHU28" s="2"/>
      <c r="AHV28" s="15"/>
      <c r="AHW28" s="305"/>
      <c r="AHX28" s="16"/>
      <c r="AHY28" s="17">
        <f t="shared" si="129"/>
        <v>96358.5</v>
      </c>
      <c r="AIA28" s="2"/>
      <c r="AIB28" s="2"/>
      <c r="AIC28" s="15"/>
      <c r="AID28" s="7"/>
      <c r="AIE28" s="16"/>
      <c r="AIF28" s="17">
        <f t="shared" si="130"/>
        <v>0</v>
      </c>
      <c r="AIH28" s="111"/>
      <c r="AII28" s="69"/>
      <c r="AIJ28" s="27"/>
      <c r="AIK28" s="111"/>
      <c r="AIL28" s="27"/>
      <c r="AIM28" s="17">
        <f t="shared" si="131"/>
        <v>892.5</v>
      </c>
      <c r="AIO28" s="111"/>
      <c r="AIP28" s="69"/>
      <c r="AIQ28" s="27"/>
      <c r="AIR28" s="111"/>
      <c r="AIS28" s="27"/>
      <c r="AIT28" s="17">
        <f t="shared" si="132"/>
        <v>0</v>
      </c>
      <c r="AIV28" s="111"/>
      <c r="AIW28" s="69"/>
      <c r="AIX28" s="27"/>
      <c r="AIY28" s="111"/>
      <c r="AIZ28" s="27"/>
      <c r="AJA28" s="42">
        <f t="shared" si="133"/>
        <v>0</v>
      </c>
      <c r="AJC28" s="2"/>
      <c r="AJD28" s="2"/>
      <c r="AJE28" s="15"/>
      <c r="AJF28" s="7"/>
      <c r="AJG28" s="16"/>
      <c r="AJH28" s="17">
        <f t="shared" si="134"/>
        <v>0</v>
      </c>
      <c r="AJJ28" s="2"/>
      <c r="AJK28" s="2"/>
      <c r="AJL28" s="15"/>
      <c r="AJM28" s="7"/>
      <c r="AJN28" s="16"/>
      <c r="AJO28" s="17">
        <f t="shared" si="135"/>
        <v>0</v>
      </c>
      <c r="AJQ28" s="426"/>
      <c r="AJR28" s="24"/>
      <c r="AJS28" s="23"/>
      <c r="AJT28" s="111"/>
      <c r="AJU28" s="27"/>
      <c r="AJV28" s="17">
        <f t="shared" si="136"/>
        <v>7013</v>
      </c>
      <c r="AJX28" s="7"/>
      <c r="AJY28" s="40"/>
      <c r="AJZ28" s="16"/>
      <c r="AKA28" s="111"/>
      <c r="AKB28" s="16"/>
      <c r="AKC28" s="17">
        <f t="shared" si="137"/>
        <v>0</v>
      </c>
      <c r="AKE28" s="7"/>
      <c r="AKF28" s="40"/>
      <c r="AKG28" s="16"/>
      <c r="AKH28" s="111"/>
      <c r="AKI28" s="16"/>
      <c r="AKJ28" s="17">
        <f t="shared" si="138"/>
        <v>0</v>
      </c>
      <c r="AKL28" s="307"/>
      <c r="AKM28" s="69"/>
      <c r="AKN28" s="27"/>
      <c r="AKO28" s="307"/>
      <c r="AKP28" s="27"/>
      <c r="AKQ28" s="17">
        <f t="shared" si="139"/>
        <v>17381</v>
      </c>
      <c r="AKS28" s="307"/>
      <c r="AKT28" s="69"/>
      <c r="AKU28" s="27"/>
      <c r="AKV28" s="307"/>
      <c r="AKW28" s="27"/>
      <c r="AKX28" s="42">
        <f t="shared" si="140"/>
        <v>0</v>
      </c>
      <c r="AKZ28" s="7"/>
      <c r="ALA28" s="40"/>
      <c r="ALB28" s="16"/>
      <c r="ALC28" s="111"/>
      <c r="ALD28" s="16"/>
      <c r="ALE28" s="17">
        <f t="shared" si="141"/>
        <v>0</v>
      </c>
      <c r="ALG28" s="7"/>
      <c r="ALI28" s="15"/>
      <c r="ALJ28" s="7"/>
      <c r="ALK28" s="16"/>
      <c r="ALL28" s="42">
        <f t="shared" si="142"/>
        <v>0</v>
      </c>
      <c r="ALN28" s="111"/>
      <c r="ALP28" s="23"/>
      <c r="ALQ28" s="111"/>
      <c r="ALR28" s="27"/>
      <c r="ALS28" s="42">
        <f t="shared" si="143"/>
        <v>2166.5</v>
      </c>
      <c r="ALU28" s="2"/>
      <c r="ALV28" s="2"/>
      <c r="ALW28" s="15"/>
      <c r="ALX28" s="7"/>
      <c r="ALY28" s="16"/>
      <c r="ALZ28" s="17">
        <f t="shared" si="144"/>
        <v>0</v>
      </c>
      <c r="AMB28" s="2"/>
      <c r="AMC28" s="2"/>
      <c r="AMD28" s="15"/>
      <c r="AME28" s="7"/>
      <c r="AMF28" s="16"/>
      <c r="AMG28" s="17">
        <f t="shared" si="145"/>
        <v>0</v>
      </c>
      <c r="AMI28" s="2"/>
      <c r="AMJ28" s="2"/>
      <c r="AMK28" s="15"/>
      <c r="AML28" s="7"/>
      <c r="AMM28" s="16"/>
      <c r="AMN28" s="17">
        <f t="shared" si="146"/>
        <v>0</v>
      </c>
      <c r="AMP28" s="24"/>
      <c r="AMQ28" s="24"/>
      <c r="AMR28" s="23"/>
      <c r="AMS28" s="111"/>
      <c r="AMT28" s="27"/>
      <c r="AMU28" s="42">
        <f t="shared" si="147"/>
        <v>0</v>
      </c>
      <c r="AMW28" s="24"/>
      <c r="AMX28" s="24"/>
      <c r="AMY28" s="23"/>
      <c r="AMZ28" s="111"/>
      <c r="ANA28" s="27"/>
      <c r="ANB28" s="42">
        <f t="shared" si="148"/>
        <v>596</v>
      </c>
      <c r="AND28" s="2"/>
      <c r="ANE28" s="2"/>
      <c r="ANF28" s="15"/>
      <c r="ANG28" s="7"/>
      <c r="ANH28" s="16"/>
      <c r="ANI28" s="17">
        <f t="shared" si="242"/>
        <v>0</v>
      </c>
      <c r="ANK28" s="2"/>
      <c r="ANL28" s="2"/>
      <c r="ANM28" s="15"/>
      <c r="ANN28" s="7"/>
      <c r="ANO28" s="16"/>
      <c r="ANP28" s="17">
        <f t="shared" si="150"/>
        <v>0</v>
      </c>
      <c r="ANR28" s="2"/>
      <c r="ANS28" s="2"/>
      <c r="ANT28" s="15"/>
      <c r="ANU28" s="7"/>
      <c r="ANV28" s="16"/>
      <c r="ANW28" s="17">
        <f t="shared" si="235"/>
        <v>0</v>
      </c>
      <c r="ANY28" s="24"/>
      <c r="ANZ28" s="24"/>
      <c r="AOA28" s="23"/>
      <c r="AOB28" s="111"/>
      <c r="AOC28" s="27"/>
      <c r="AOD28" s="42">
        <f t="shared" si="236"/>
        <v>0</v>
      </c>
      <c r="AOF28" s="7"/>
      <c r="AOG28" s="113"/>
      <c r="AOH28" s="15"/>
      <c r="AOI28" s="7"/>
      <c r="AOJ28" s="16"/>
      <c r="AOK28" s="17">
        <f t="shared" si="153"/>
        <v>4537.5</v>
      </c>
      <c r="AOM28" s="7"/>
      <c r="AON28" s="113"/>
      <c r="AOO28" s="15"/>
      <c r="AOP28" s="7"/>
      <c r="AOQ28" s="16"/>
      <c r="AOR28" s="17">
        <f t="shared" si="154"/>
        <v>4537.5</v>
      </c>
      <c r="AOT28" s="24"/>
      <c r="AOU28" s="110"/>
      <c r="AOV28" s="23"/>
      <c r="AOW28" s="111"/>
      <c r="AOX28" s="27"/>
      <c r="AOY28" s="42">
        <f t="shared" si="155"/>
        <v>0</v>
      </c>
      <c r="APA28" s="24"/>
      <c r="APB28" s="24"/>
      <c r="APC28" s="23"/>
      <c r="APD28" s="111"/>
      <c r="APE28" s="27"/>
      <c r="APF28" s="42">
        <f t="shared" si="156"/>
        <v>0</v>
      </c>
      <c r="APH28" s="24"/>
      <c r="API28" s="24"/>
      <c r="APJ28" s="23"/>
      <c r="APK28" s="111"/>
      <c r="APL28" s="27"/>
      <c r="APM28" s="42">
        <f t="shared" si="157"/>
        <v>0</v>
      </c>
      <c r="APO28" s="7"/>
      <c r="APP28" s="2"/>
      <c r="APQ28" s="15"/>
      <c r="APR28" s="7"/>
      <c r="APS28" s="16"/>
      <c r="APT28" s="17">
        <f t="shared" si="158"/>
        <v>0</v>
      </c>
      <c r="APV28" s="427"/>
      <c r="APW28" s="2"/>
      <c r="APX28" s="15"/>
      <c r="APY28" s="427"/>
      <c r="APZ28" s="16"/>
      <c r="AQA28" s="17">
        <f t="shared" si="159"/>
        <v>5325.5</v>
      </c>
      <c r="AQC28" s="427"/>
      <c r="AQE28" s="15"/>
      <c r="AQF28" s="305"/>
      <c r="AQG28" s="16"/>
      <c r="AQH28" s="17">
        <f t="shared" si="160"/>
        <v>0</v>
      </c>
      <c r="AQJ28" s="305"/>
      <c r="AQK28" s="2"/>
      <c r="AQL28" s="15"/>
      <c r="AQM28" s="427"/>
      <c r="AQN28" s="16"/>
      <c r="AQO28" s="17">
        <f t="shared" si="161"/>
        <v>2982</v>
      </c>
      <c r="AQQ28" s="2"/>
      <c r="AQR28" s="2"/>
      <c r="AQS28" s="15"/>
      <c r="AQT28" s="7"/>
      <c r="AQU28" s="16"/>
      <c r="AQV28" s="17">
        <f t="shared" si="162"/>
        <v>0</v>
      </c>
      <c r="AQX28" s="24"/>
      <c r="AQY28" s="24"/>
      <c r="AQZ28" s="23"/>
      <c r="ARA28" s="111"/>
      <c r="ARB28" s="27"/>
      <c r="ARC28" s="42">
        <f t="shared" si="163"/>
        <v>-4260</v>
      </c>
      <c r="ARE28" s="2"/>
      <c r="ARF28" s="2"/>
      <c r="ARG28" s="15"/>
      <c r="ARH28" s="7"/>
      <c r="ARI28" s="16"/>
      <c r="ARJ28" s="17">
        <f t="shared" si="164"/>
        <v>12230.28</v>
      </c>
      <c r="ARL28" s="24"/>
      <c r="ARM28" s="24"/>
      <c r="ARN28" s="23"/>
      <c r="ARO28" s="111"/>
      <c r="ARP28" s="27"/>
      <c r="ARQ28" s="42">
        <f t="shared" si="165"/>
        <v>0</v>
      </c>
      <c r="ARS28" s="2"/>
      <c r="ART28" s="2"/>
      <c r="ARU28" s="15"/>
      <c r="ARV28" s="7"/>
      <c r="ARW28" s="16"/>
      <c r="ARX28" s="17">
        <f t="shared" si="166"/>
        <v>0</v>
      </c>
      <c r="ARZ28" s="24"/>
      <c r="ASA28" s="24"/>
      <c r="ASB28" s="23"/>
      <c r="ASC28" s="111"/>
      <c r="ASD28" s="27"/>
      <c r="ASE28" s="42">
        <f t="shared" si="167"/>
        <v>0</v>
      </c>
      <c r="ASG28" s="24"/>
      <c r="ASH28" s="24"/>
      <c r="ASI28" s="23"/>
      <c r="ASJ28" s="111"/>
      <c r="ASK28" s="27"/>
      <c r="ASL28" s="42">
        <f t="shared" si="168"/>
        <v>0</v>
      </c>
      <c r="ASN28" s="2"/>
      <c r="ASO28" s="2"/>
      <c r="ASP28" s="15"/>
      <c r="ASQ28" s="7"/>
      <c r="ASR28" s="16"/>
      <c r="ASS28" s="17">
        <f t="shared" si="169"/>
        <v>0</v>
      </c>
      <c r="ASU28" s="2"/>
      <c r="ASV28" s="2"/>
      <c r="ASW28" s="15"/>
      <c r="ASX28" s="7"/>
      <c r="ASY28" s="16"/>
      <c r="ASZ28" s="17">
        <f t="shared" si="170"/>
        <v>0</v>
      </c>
      <c r="ATB28" s="307"/>
      <c r="ATC28" s="24"/>
      <c r="ATD28" s="104"/>
      <c r="ATE28" s="321"/>
      <c r="ATF28" s="27"/>
      <c r="ATG28" s="17">
        <f t="shared" si="171"/>
        <v>0</v>
      </c>
      <c r="ATI28" s="111">
        <v>41695</v>
      </c>
      <c r="ATJ28" s="259" t="s">
        <v>2222</v>
      </c>
      <c r="ATK28" s="27">
        <v>1440</v>
      </c>
      <c r="ATL28" s="49">
        <v>41709</v>
      </c>
      <c r="ATM28" s="27">
        <v>1440</v>
      </c>
      <c r="ATN28" s="17">
        <f t="shared" si="172"/>
        <v>15810</v>
      </c>
      <c r="ATP28" s="7"/>
      <c r="ATQ28" s="2"/>
      <c r="ATR28" s="15"/>
      <c r="ATS28" s="16"/>
      <c r="ATT28" s="16"/>
      <c r="ATU28" s="17">
        <f t="shared" si="173"/>
        <v>35640</v>
      </c>
      <c r="ATW28" s="111"/>
      <c r="ATX28" s="24"/>
      <c r="ATY28" s="23"/>
      <c r="ATZ28" s="27"/>
      <c r="AUA28" s="27"/>
      <c r="AUB28" s="42">
        <f t="shared" si="174"/>
        <v>0</v>
      </c>
      <c r="AUD28" s="111"/>
      <c r="AUE28" s="24"/>
      <c r="AUF28" s="23"/>
      <c r="AUG28" s="27"/>
      <c r="AUH28" s="27"/>
      <c r="AUI28" s="42">
        <f t="shared" si="175"/>
        <v>0</v>
      </c>
      <c r="AUK28" s="305"/>
      <c r="AUL28" s="2"/>
      <c r="AUM28" s="15"/>
      <c r="AUN28" s="7"/>
      <c r="AUO28" s="16"/>
      <c r="AUP28" s="17">
        <f t="shared" si="176"/>
        <v>8898</v>
      </c>
      <c r="AUR28" s="2"/>
      <c r="AUS28" s="2"/>
      <c r="AUT28" s="15"/>
      <c r="AUU28" s="7"/>
      <c r="AUV28" s="16"/>
      <c r="AUW28" s="17">
        <f t="shared" si="177"/>
        <v>0</v>
      </c>
      <c r="AUY28" s="305"/>
      <c r="AUZ28" s="2"/>
      <c r="AVA28" s="15"/>
      <c r="AVB28" s="7"/>
      <c r="AVC28" s="16"/>
      <c r="AVD28" s="17">
        <f t="shared" si="178"/>
        <v>80.300000000000182</v>
      </c>
      <c r="AVF28" s="2"/>
      <c r="AVG28" s="2"/>
      <c r="AVH28" s="15"/>
      <c r="AVI28" s="7"/>
      <c r="AVJ28" s="16"/>
      <c r="AVK28" s="17">
        <f t="shared" si="179"/>
        <v>0</v>
      </c>
      <c r="AVM28" s="2"/>
      <c r="AVN28" s="2"/>
      <c r="AVO28" s="15"/>
      <c r="AVP28" s="7"/>
      <c r="AVQ28" s="16"/>
      <c r="AVR28" s="17">
        <f t="shared" si="180"/>
        <v>0</v>
      </c>
      <c r="AVT28" s="2"/>
      <c r="AVU28" s="2"/>
      <c r="AVV28" s="15"/>
      <c r="AVW28" s="7"/>
      <c r="AVX28" s="16"/>
      <c r="AVY28" s="17">
        <f t="shared" si="181"/>
        <v>0</v>
      </c>
      <c r="AWA28" s="24"/>
      <c r="AWB28" s="24"/>
      <c r="AWC28" s="23"/>
      <c r="AWD28" s="111"/>
      <c r="AWE28" s="27"/>
      <c r="AWF28" s="42">
        <f t="shared" si="182"/>
        <v>1970</v>
      </c>
      <c r="AWH28" s="24"/>
      <c r="AWI28" s="24"/>
      <c r="AWJ28" s="23"/>
      <c r="AWK28" s="111"/>
      <c r="AWL28" s="27"/>
      <c r="AWM28" s="42">
        <f t="shared" si="183"/>
        <v>0</v>
      </c>
      <c r="AWO28" s="24"/>
      <c r="AWP28" s="24"/>
      <c r="AWQ28" s="23"/>
      <c r="AWR28" s="111"/>
      <c r="AWS28" s="27"/>
      <c r="AWT28" s="42">
        <f t="shared" si="184"/>
        <v>0</v>
      </c>
      <c r="AWV28" s="2"/>
      <c r="AWW28" s="2"/>
      <c r="AWX28" s="15"/>
      <c r="AWY28" s="7"/>
      <c r="AWZ28" s="16"/>
      <c r="AXA28" s="17">
        <f t="shared" si="185"/>
        <v>0</v>
      </c>
      <c r="AXC28" s="24"/>
      <c r="AXD28" s="24"/>
      <c r="AXE28" s="23"/>
      <c r="AXF28" s="111"/>
      <c r="AXG28" s="27"/>
      <c r="AXH28" s="42">
        <f t="shared" si="186"/>
        <v>0</v>
      </c>
      <c r="AXJ28" s="24"/>
      <c r="AXK28" s="24"/>
      <c r="AXL28" s="23"/>
      <c r="AXM28" s="111"/>
      <c r="AXN28" s="27"/>
      <c r="AXO28" s="42">
        <f t="shared" si="187"/>
        <v>1556</v>
      </c>
      <c r="AXQ28" s="24"/>
      <c r="AXR28" s="24"/>
      <c r="AXS28" s="23"/>
      <c r="AXT28" s="111"/>
      <c r="AXU28" s="27"/>
      <c r="AXV28" s="42">
        <f t="shared" si="188"/>
        <v>0</v>
      </c>
      <c r="AXX28" s="2"/>
      <c r="AXY28" s="2"/>
      <c r="AXZ28" s="15"/>
      <c r="AYA28" s="7"/>
      <c r="AYB28" s="16"/>
      <c r="AYC28" s="17">
        <f t="shared" si="189"/>
        <v>10984.74</v>
      </c>
      <c r="AYE28" s="31"/>
      <c r="AYF28" s="311"/>
      <c r="AYG28" s="22"/>
      <c r="AYH28" s="31"/>
      <c r="AYI28" s="22"/>
      <c r="AYJ28" s="78">
        <f t="shared" si="190"/>
        <v>1119</v>
      </c>
      <c r="AYL28" s="7"/>
      <c r="AYM28" s="2"/>
      <c r="AYN28" s="15"/>
      <c r="AYO28" s="33"/>
      <c r="AYP28" s="76"/>
      <c r="AYQ28" s="17">
        <f t="shared" si="191"/>
        <v>1119</v>
      </c>
      <c r="AYS28" s="2"/>
      <c r="AYT28" s="2"/>
      <c r="AYU28" s="15"/>
      <c r="AYV28" s="7"/>
      <c r="AYW28" s="16"/>
      <c r="AYX28" s="17">
        <f t="shared" si="192"/>
        <v>0</v>
      </c>
      <c r="AYZ28" s="24"/>
      <c r="AZA28" s="24"/>
      <c r="AZB28" s="23"/>
      <c r="AZC28" s="111"/>
      <c r="AZD28" s="27"/>
      <c r="AZE28" s="42">
        <f t="shared" si="193"/>
        <v>2249</v>
      </c>
      <c r="AZG28" s="358"/>
      <c r="AZH28" s="24"/>
      <c r="AZI28" s="23"/>
      <c r="AZJ28" s="111"/>
      <c r="AZK28" s="27"/>
      <c r="AZL28" s="42">
        <f t="shared" si="194"/>
        <v>0</v>
      </c>
      <c r="AZN28" s="24"/>
      <c r="AZO28" s="24"/>
      <c r="AZP28" s="23"/>
      <c r="AZQ28" s="111"/>
      <c r="AZR28" s="27"/>
      <c r="AZS28" s="42">
        <f t="shared" si="195"/>
        <v>0</v>
      </c>
      <c r="AZU28" s="7"/>
      <c r="AZV28" s="2"/>
      <c r="AZW28" s="82"/>
      <c r="AZX28" s="65"/>
      <c r="AZY28" s="77"/>
      <c r="AZZ28" s="17">
        <f t="shared" si="196"/>
        <v>12300.5</v>
      </c>
      <c r="BAB28" s="2"/>
      <c r="BAC28" s="2"/>
      <c r="BAD28" s="15"/>
      <c r="BAE28" s="7"/>
      <c r="BAF28" s="16"/>
      <c r="BAG28" s="17">
        <f t="shared" si="197"/>
        <v>108</v>
      </c>
      <c r="BAI28" s="7"/>
      <c r="BAJ28" s="114"/>
      <c r="BAK28" s="15"/>
      <c r="BAL28" s="7"/>
      <c r="BAM28" s="16"/>
      <c r="BAN28" s="17">
        <f t="shared" si="198"/>
        <v>0</v>
      </c>
      <c r="BAP28" s="111"/>
      <c r="BAQ28" s="110"/>
      <c r="BAR28" s="23"/>
      <c r="BAS28" s="111"/>
      <c r="BAT28" s="27"/>
      <c r="BAU28" s="42">
        <f t="shared" si="199"/>
        <v>0</v>
      </c>
      <c r="BAW28" s="111"/>
      <c r="BAX28" s="110"/>
      <c r="BAY28" s="23"/>
      <c r="BAZ28" s="111"/>
      <c r="BBA28" s="27"/>
      <c r="BBB28" s="42">
        <f t="shared" si="200"/>
        <v>0</v>
      </c>
      <c r="BBD28" s="111"/>
      <c r="BBE28" s="110"/>
      <c r="BBF28" s="23"/>
      <c r="BBG28" s="111"/>
      <c r="BBH28" s="27"/>
      <c r="BBI28" s="42">
        <f t="shared" si="201"/>
        <v>0</v>
      </c>
      <c r="BBK28" s="2"/>
      <c r="BBL28" s="2"/>
      <c r="BBM28" s="15"/>
      <c r="BBN28" s="7"/>
      <c r="BBO28" s="16"/>
      <c r="BBP28" s="17">
        <f t="shared" si="202"/>
        <v>16540.060000000001</v>
      </c>
      <c r="BBR28" s="2"/>
      <c r="BBS28" s="2"/>
      <c r="BBT28" s="15"/>
      <c r="BBU28" s="7"/>
      <c r="BBV28" s="16"/>
      <c r="BBW28" s="17">
        <f t="shared" si="203"/>
        <v>6938</v>
      </c>
      <c r="BBY28" s="24"/>
      <c r="BBZ28" s="24"/>
      <c r="BCA28" s="23"/>
      <c r="BCB28" s="111"/>
      <c r="BCC28" s="27"/>
      <c r="BCD28" s="42">
        <f t="shared" si="204"/>
        <v>0</v>
      </c>
      <c r="BCF28" s="24"/>
      <c r="BCG28" s="24"/>
      <c r="BCH28" s="23"/>
      <c r="BCI28" s="358"/>
      <c r="BCJ28" s="27"/>
      <c r="BCK28" s="42">
        <f t="shared" si="205"/>
        <v>0</v>
      </c>
      <c r="BCP28" s="7"/>
      <c r="BCQ28" s="16"/>
      <c r="BCR28" s="17">
        <f t="shared" si="206"/>
        <v>0</v>
      </c>
      <c r="BCT28" s="1548"/>
      <c r="BCW28" s="7"/>
      <c r="BCX28" s="16"/>
      <c r="BCY28" s="17">
        <f t="shared" si="207"/>
        <v>0</v>
      </c>
      <c r="BDA28" s="7"/>
      <c r="BDB28" s="2"/>
      <c r="BDC28" s="15"/>
      <c r="BDD28" s="7"/>
      <c r="BDE28" s="16"/>
      <c r="BDF28" s="17">
        <f t="shared" si="208"/>
        <v>0</v>
      </c>
      <c r="BDH28" s="111"/>
      <c r="BDI28" s="24"/>
      <c r="BDJ28" s="23"/>
      <c r="BDK28" s="111"/>
      <c r="BDL28" s="27"/>
      <c r="BDM28" s="42">
        <f t="shared" si="209"/>
        <v>0</v>
      </c>
      <c r="BDO28" s="305"/>
      <c r="BDP28" s="2"/>
      <c r="BDQ28" s="15"/>
      <c r="BDR28" s="7"/>
      <c r="BDS28" s="16"/>
      <c r="BDT28" s="17">
        <f t="shared" si="210"/>
        <v>0</v>
      </c>
      <c r="BDV28" s="307"/>
      <c r="BDW28" s="2"/>
      <c r="BDX28" s="15"/>
      <c r="BDY28" s="627"/>
      <c r="BDZ28" s="572"/>
      <c r="BEA28" s="17">
        <f t="shared" si="211"/>
        <v>10100.5</v>
      </c>
      <c r="BEC28" s="307"/>
      <c r="BED28" s="2"/>
      <c r="BEE28" s="15"/>
      <c r="BEF28" s="7"/>
      <c r="BEG28" s="16"/>
      <c r="BEH28" s="17">
        <f t="shared" si="212"/>
        <v>0</v>
      </c>
      <c r="BEJ28" s="307"/>
      <c r="BEK28" s="24"/>
      <c r="BEL28" s="23"/>
      <c r="BEM28" s="111"/>
      <c r="BEN28" s="27"/>
      <c r="BEO28" s="42">
        <f t="shared" si="213"/>
        <v>0</v>
      </c>
      <c r="BEQ28" s="2"/>
      <c r="BER28" s="2"/>
      <c r="BES28" s="291"/>
      <c r="BET28" s="7"/>
      <c r="BEU28" s="16"/>
      <c r="BEV28" s="17">
        <f t="shared" si="214"/>
        <v>4501</v>
      </c>
      <c r="BEX28" s="7"/>
      <c r="BEY28" s="2"/>
      <c r="BEZ28" s="291"/>
      <c r="BFA28" s="7"/>
      <c r="BFB28" s="16"/>
      <c r="BFC28" s="17">
        <f t="shared" si="215"/>
        <v>1184.5</v>
      </c>
      <c r="BFE28" s="24"/>
      <c r="BFF28" s="24"/>
      <c r="BFG28" s="290"/>
      <c r="BFH28" s="111"/>
      <c r="BFI28" s="27"/>
      <c r="BFJ28" s="42">
        <f t="shared" si="216"/>
        <v>0</v>
      </c>
      <c r="BFL28" s="24"/>
      <c r="BFM28" s="2"/>
      <c r="BFN28" s="291"/>
      <c r="BFO28" s="7"/>
      <c r="BFP28" s="16"/>
      <c r="BFQ28" s="17">
        <f t="shared" si="217"/>
        <v>0</v>
      </c>
      <c r="BFS28" s="24"/>
      <c r="BFT28" s="24"/>
      <c r="BFU28" s="290"/>
      <c r="BFV28" s="111"/>
      <c r="BFW28" s="27"/>
      <c r="BFX28" s="42">
        <f t="shared" si="218"/>
        <v>3985.5</v>
      </c>
      <c r="BFZ28" s="2"/>
      <c r="BGA28" s="2"/>
      <c r="BGB28" s="291"/>
      <c r="BGC28" s="7"/>
      <c r="BGD28" s="16"/>
      <c r="BGE28" s="17">
        <f t="shared" si="219"/>
        <v>0</v>
      </c>
      <c r="BGG28" s="2"/>
      <c r="BGH28" s="2"/>
      <c r="BGI28" s="15"/>
      <c r="BGJ28" s="7"/>
      <c r="BGK28" s="16"/>
      <c r="BGL28" s="17">
        <f t="shared" si="220"/>
        <v>0</v>
      </c>
      <c r="BGN28" s="2"/>
      <c r="BGO28" s="2"/>
      <c r="BGP28" s="15"/>
      <c r="BGQ28" s="7"/>
      <c r="BGR28" s="16"/>
      <c r="BGS28" s="17">
        <f t="shared" si="221"/>
        <v>7051.5</v>
      </c>
      <c r="BGU28" s="24"/>
      <c r="BGV28" s="24"/>
      <c r="BGW28" s="290"/>
      <c r="BGX28" s="111"/>
      <c r="BGY28" s="27"/>
      <c r="BGZ28" s="42">
        <f t="shared" si="222"/>
        <v>0</v>
      </c>
      <c r="BHB28" s="2"/>
      <c r="BHC28" s="2"/>
      <c r="BHD28" s="291"/>
      <c r="BHE28" s="7"/>
      <c r="BHF28" s="16"/>
      <c r="BHG28" s="17">
        <f t="shared" si="223"/>
        <v>0</v>
      </c>
    </row>
    <row r="29" spans="1:1567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1"/>
      <c r="L29" s="27"/>
      <c r="M29" s="42">
        <f t="shared" si="1"/>
        <v>3530</v>
      </c>
      <c r="O29" s="24"/>
      <c r="P29" s="24"/>
      <c r="Q29" s="23"/>
      <c r="R29" s="111"/>
      <c r="S29" s="27"/>
      <c r="T29" s="42">
        <f t="shared" si="2"/>
        <v>0</v>
      </c>
      <c r="V29" s="24"/>
      <c r="W29" s="24"/>
      <c r="X29" s="23"/>
      <c r="Y29" s="111"/>
      <c r="Z29" s="27"/>
      <c r="AA29" s="42">
        <f t="shared" si="3"/>
        <v>0</v>
      </c>
      <c r="AC29" s="24"/>
      <c r="AD29" s="24"/>
      <c r="AE29" s="23"/>
      <c r="AF29" s="111"/>
      <c r="AG29" s="27"/>
      <c r="AH29" s="42">
        <f t="shared" si="4"/>
        <v>0</v>
      </c>
      <c r="AJ29" s="24"/>
      <c r="AK29" s="24"/>
      <c r="AL29" s="23"/>
      <c r="AM29" s="111"/>
      <c r="AN29" s="27"/>
      <c r="AO29" s="42">
        <f t="shared" si="5"/>
        <v>0</v>
      </c>
      <c r="AQ29" s="24"/>
      <c r="AR29" s="24"/>
      <c r="AS29" s="23"/>
      <c r="AT29" s="111"/>
      <c r="AU29" s="27"/>
      <c r="AV29" s="42">
        <f t="shared" si="6"/>
        <v>6543.5</v>
      </c>
      <c r="AY29" s="2"/>
      <c r="AZ29" s="15"/>
      <c r="BA29" s="7"/>
      <c r="BB29" s="16"/>
      <c r="BC29" s="17">
        <f t="shared" si="7"/>
        <v>376</v>
      </c>
      <c r="BE29" s="2"/>
      <c r="BF29" s="2"/>
      <c r="BG29" s="15"/>
      <c r="BH29" s="7"/>
      <c r="BI29" s="16"/>
      <c r="BJ29" s="17">
        <f t="shared" si="8"/>
        <v>1341.7</v>
      </c>
      <c r="BL29" s="2"/>
      <c r="BM29" s="2"/>
      <c r="BN29" s="15"/>
      <c r="BO29" s="7"/>
      <c r="BP29" s="16"/>
      <c r="BQ29" s="17">
        <f t="shared" si="9"/>
        <v>17344</v>
      </c>
      <c r="BS29" s="7"/>
      <c r="BT29" s="36"/>
      <c r="BU29" s="16"/>
      <c r="BV29" s="61"/>
      <c r="BW29" s="16"/>
      <c r="BX29" s="17">
        <f t="shared" si="10"/>
        <v>14526.099999999999</v>
      </c>
      <c r="BZ29" s="425"/>
      <c r="CA29" s="24"/>
      <c r="CB29" s="23"/>
      <c r="CC29" s="7"/>
      <c r="CD29" s="16"/>
      <c r="CE29" s="17">
        <f t="shared" si="11"/>
        <v>24058.04</v>
      </c>
      <c r="CG29" s="2"/>
      <c r="CH29" s="2"/>
      <c r="CI29" s="15"/>
      <c r="CJ29" s="7"/>
      <c r="CK29" s="16"/>
      <c r="CL29" s="17">
        <f t="shared" si="12"/>
        <v>0</v>
      </c>
      <c r="CN29" s="425"/>
      <c r="CO29" s="220"/>
      <c r="CP29" s="23"/>
      <c r="CQ29" s="111"/>
      <c r="CR29" s="27"/>
      <c r="CS29" s="17">
        <f t="shared" si="13"/>
        <v>1668.06</v>
      </c>
      <c r="CU29" s="427"/>
      <c r="CV29" s="1000"/>
      <c r="CW29" s="15"/>
      <c r="CX29" s="305"/>
      <c r="CY29" s="16"/>
      <c r="CZ29" s="17">
        <f t="shared" si="224"/>
        <v>113534</v>
      </c>
      <c r="DB29" s="2"/>
      <c r="DC29" s="2"/>
      <c r="DD29" s="15"/>
      <c r="DE29" s="7"/>
      <c r="DF29" s="16"/>
      <c r="DG29" s="17">
        <f t="shared" si="15"/>
        <v>20286</v>
      </c>
      <c r="DI29" s="7"/>
      <c r="DJ29" s="2"/>
      <c r="DK29" s="15"/>
      <c r="DL29" s="7"/>
      <c r="DM29" s="16"/>
      <c r="DN29" s="17">
        <f t="shared" si="232"/>
        <v>411</v>
      </c>
      <c r="DP29" s="7"/>
      <c r="DQ29" s="2"/>
      <c r="DR29" s="15"/>
      <c r="DS29" s="627"/>
      <c r="DT29" s="16"/>
      <c r="DU29" s="17">
        <f t="shared" si="237"/>
        <v>0</v>
      </c>
      <c r="DW29" s="7"/>
      <c r="DX29" s="2"/>
      <c r="DY29" s="15"/>
      <c r="DZ29" s="7"/>
      <c r="EA29" s="16"/>
      <c r="EB29" s="17">
        <f t="shared" si="238"/>
        <v>0</v>
      </c>
      <c r="ED29" s="567"/>
      <c r="EE29" s="575"/>
      <c r="EF29" s="1694"/>
      <c r="EG29" s="567"/>
      <c r="EH29" s="1688"/>
      <c r="EI29" s="1683">
        <f t="shared" si="239"/>
        <v>456</v>
      </c>
      <c r="EK29" s="111"/>
      <c r="EL29" s="24"/>
      <c r="EM29" s="23"/>
      <c r="EN29" s="1713"/>
      <c r="EO29" s="27"/>
      <c r="EP29" s="42">
        <f t="shared" si="240"/>
        <v>0</v>
      </c>
      <c r="ER29" s="111"/>
      <c r="ES29" s="24"/>
      <c r="ET29" s="23"/>
      <c r="EU29" s="1847"/>
      <c r="EV29" s="27"/>
      <c r="EW29" s="42">
        <f t="shared" si="21"/>
        <v>0</v>
      </c>
      <c r="EY29" s="7"/>
      <c r="EZ29" s="2"/>
      <c r="FA29" s="15"/>
      <c r="FB29" s="7"/>
      <c r="FC29" s="16"/>
      <c r="FD29" s="17">
        <f t="shared" si="241"/>
        <v>0</v>
      </c>
      <c r="FF29" s="111"/>
      <c r="FG29" s="1303"/>
      <c r="FH29" s="27"/>
      <c r="FI29" s="49"/>
      <c r="FJ29" s="41"/>
      <c r="FK29" s="17">
        <f t="shared" si="231"/>
        <v>0</v>
      </c>
      <c r="FM29" s="7"/>
      <c r="FN29" s="2"/>
      <c r="FO29" s="15"/>
      <c r="FP29" s="65"/>
      <c r="FQ29" s="16"/>
      <c r="FR29" s="17">
        <f t="shared" si="24"/>
        <v>0</v>
      </c>
      <c r="FT29" s="111"/>
      <c r="FU29" s="24"/>
      <c r="FV29" s="23"/>
      <c r="FW29" s="50"/>
      <c r="FX29" s="27"/>
      <c r="FY29" s="42">
        <f t="shared" si="25"/>
        <v>0</v>
      </c>
      <c r="GA29" s="7"/>
      <c r="GB29" s="2"/>
      <c r="GC29" s="15"/>
      <c r="GD29" s="7"/>
      <c r="GE29" s="16"/>
      <c r="GF29" s="17">
        <f t="shared" si="26"/>
        <v>6306.7</v>
      </c>
      <c r="GH29" s="111"/>
      <c r="GI29" s="24"/>
      <c r="GJ29" s="23"/>
      <c r="GK29" s="111"/>
      <c r="GL29" s="27"/>
      <c r="GM29" s="42">
        <f t="shared" si="27"/>
        <v>10217.799999999999</v>
      </c>
      <c r="GO29" s="111"/>
      <c r="GP29" s="24"/>
      <c r="GQ29" s="23"/>
      <c r="GR29" s="111"/>
      <c r="GS29" s="27"/>
      <c r="GT29" s="42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4"/>
      <c r="HD29" s="24"/>
      <c r="HE29" s="23"/>
      <c r="HF29" s="111"/>
      <c r="HG29" s="27"/>
      <c r="HH29" s="42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2543</v>
      </c>
      <c r="HX29" s="7"/>
      <c r="HY29" s="2"/>
      <c r="HZ29" s="15"/>
      <c r="IA29" s="7"/>
      <c r="IB29" s="16"/>
      <c r="IC29" s="17">
        <f t="shared" si="33"/>
        <v>7098.5</v>
      </c>
      <c r="IE29" s="7"/>
      <c r="IF29" s="2"/>
      <c r="IG29" s="15"/>
      <c r="IH29" s="7"/>
      <c r="II29" s="16"/>
      <c r="IJ29" s="17">
        <f t="shared" si="34"/>
        <v>1470</v>
      </c>
      <c r="IL29" s="2"/>
      <c r="IM29" s="2"/>
      <c r="IN29" s="15"/>
      <c r="IO29" s="7"/>
      <c r="IP29" s="16"/>
      <c r="IQ29" s="17">
        <f t="shared" si="35"/>
        <v>5020</v>
      </c>
      <c r="IS29" s="7"/>
      <c r="IT29" s="2"/>
      <c r="IU29" s="15"/>
      <c r="IV29" s="7"/>
      <c r="IW29" s="16"/>
      <c r="IX29" s="101">
        <f t="shared" si="36"/>
        <v>0</v>
      </c>
      <c r="IZ29" s="111"/>
      <c r="JA29" s="24"/>
      <c r="JB29" s="23"/>
      <c r="JC29" s="111"/>
      <c r="JD29" s="27"/>
      <c r="JE29" s="101">
        <f t="shared" si="37"/>
        <v>0</v>
      </c>
      <c r="JG29" s="111"/>
      <c r="JH29" s="24"/>
      <c r="JI29" s="23"/>
      <c r="JJ29" s="111"/>
      <c r="JK29" s="27"/>
      <c r="JL29" s="101">
        <f t="shared" si="38"/>
        <v>855.5</v>
      </c>
      <c r="JN29" s="111"/>
      <c r="JO29" s="63"/>
      <c r="JP29" s="23"/>
      <c r="JQ29" s="111"/>
      <c r="JR29" s="27"/>
      <c r="JS29" s="17">
        <f t="shared" si="39"/>
        <v>0</v>
      </c>
      <c r="JU29" s="111"/>
      <c r="JV29" s="110"/>
      <c r="JW29" s="23"/>
      <c r="JX29" s="111"/>
      <c r="JY29" s="27"/>
      <c r="JZ29" s="42">
        <f t="shared" si="40"/>
        <v>0</v>
      </c>
      <c r="KB29" s="111"/>
      <c r="KC29" s="63"/>
      <c r="KD29" s="23"/>
      <c r="KE29" s="111"/>
      <c r="KF29" s="27"/>
      <c r="KG29" s="17">
        <f t="shared" si="41"/>
        <v>0</v>
      </c>
      <c r="KI29" s="111"/>
      <c r="KJ29" s="63"/>
      <c r="KK29" s="23"/>
      <c r="KL29" s="111"/>
      <c r="KM29" s="27"/>
      <c r="KN29" s="42">
        <f t="shared" si="42"/>
        <v>0</v>
      </c>
      <c r="KP29" s="111"/>
      <c r="KQ29" s="63"/>
      <c r="KR29" s="23"/>
      <c r="KS29" s="111"/>
      <c r="KT29" s="27"/>
      <c r="KU29" s="42">
        <f t="shared" si="43"/>
        <v>4446</v>
      </c>
      <c r="KW29" s="7"/>
      <c r="KX29" s="114"/>
      <c r="KY29" s="15"/>
      <c r="KZ29" s="7"/>
      <c r="LA29" s="16"/>
      <c r="LB29" s="17">
        <f t="shared" si="44"/>
        <v>17093.599999999999</v>
      </c>
      <c r="LD29" s="111"/>
      <c r="LE29" s="63"/>
      <c r="LF29" s="23"/>
      <c r="LG29" s="111"/>
      <c r="LH29" s="27"/>
      <c r="LI29" s="17">
        <f t="shared" si="45"/>
        <v>383</v>
      </c>
      <c r="LK29" s="111"/>
      <c r="LL29" s="110"/>
      <c r="LM29" s="23"/>
      <c r="LN29" s="111"/>
      <c r="LO29" s="27"/>
      <c r="LP29" s="42">
        <f t="shared" si="46"/>
        <v>0</v>
      </c>
      <c r="LR29" s="111"/>
      <c r="LS29" s="63"/>
      <c r="LT29" s="23"/>
      <c r="LU29" s="111"/>
      <c r="LV29" s="27"/>
      <c r="LW29" s="42">
        <f t="shared" si="47"/>
        <v>0</v>
      </c>
      <c r="MB29" s="7"/>
      <c r="MC29" s="16"/>
      <c r="MD29" s="17">
        <f t="shared" si="48"/>
        <v>0</v>
      </c>
      <c r="MI29" s="111"/>
      <c r="MJ29" s="27"/>
      <c r="MK29" s="42">
        <f t="shared" si="49"/>
        <v>0</v>
      </c>
      <c r="MP29" s="111"/>
      <c r="MQ29" s="27"/>
      <c r="MR29" s="42">
        <f t="shared" si="50"/>
        <v>0</v>
      </c>
      <c r="MW29" s="111"/>
      <c r="MX29" s="27"/>
      <c r="MY29" s="42">
        <f t="shared" si="51"/>
        <v>0</v>
      </c>
      <c r="ND29" s="7"/>
      <c r="NE29" s="16"/>
      <c r="NF29" s="17">
        <f t="shared" si="52"/>
        <v>0</v>
      </c>
      <c r="NK29" s="7"/>
      <c r="NL29" s="16"/>
      <c r="NM29" s="17">
        <f t="shared" si="53"/>
        <v>0</v>
      </c>
      <c r="NR29" s="7"/>
      <c r="NS29" s="16"/>
      <c r="NT29" s="17">
        <f t="shared" si="54"/>
        <v>11333.5</v>
      </c>
      <c r="NV29" s="307"/>
      <c r="NW29" s="24"/>
      <c r="NX29" s="23"/>
      <c r="NY29" s="111"/>
      <c r="NZ29" s="27"/>
      <c r="OA29" s="42">
        <f t="shared" si="55"/>
        <v>6364</v>
      </c>
      <c r="OC29" s="305"/>
      <c r="OD29" s="2"/>
      <c r="OE29" s="15"/>
      <c r="OF29" s="7"/>
      <c r="OG29" s="16"/>
      <c r="OH29" s="17">
        <f t="shared" si="56"/>
        <v>0</v>
      </c>
      <c r="OJ29" s="307"/>
      <c r="OK29" s="24"/>
      <c r="OL29" s="23"/>
      <c r="OM29" s="111"/>
      <c r="ON29" s="27"/>
      <c r="OO29" s="42">
        <f t="shared" si="57"/>
        <v>0</v>
      </c>
      <c r="OQ29" s="481"/>
      <c r="OR29" s="2"/>
      <c r="OS29" s="15"/>
      <c r="OT29" s="7"/>
      <c r="OU29" s="16"/>
      <c r="OV29" s="17">
        <f t="shared" si="233"/>
        <v>22352.5</v>
      </c>
      <c r="PA29" s="680"/>
      <c r="PB29" s="16"/>
      <c r="PC29" s="42">
        <f t="shared" si="59"/>
        <v>0</v>
      </c>
      <c r="PE29" s="2"/>
      <c r="PH29" s="680"/>
      <c r="PI29" s="16"/>
      <c r="PJ29" s="42">
        <f t="shared" si="60"/>
        <v>0</v>
      </c>
      <c r="PL29" s="2"/>
      <c r="PO29" s="680"/>
      <c r="PP29" s="16"/>
      <c r="PQ29" s="42">
        <f t="shared" si="61"/>
        <v>0</v>
      </c>
      <c r="PS29" s="2"/>
      <c r="PT29" s="2"/>
      <c r="PU29" s="15"/>
      <c r="PV29" s="16"/>
      <c r="PW29" s="16"/>
      <c r="PX29" s="17">
        <f t="shared" si="62"/>
        <v>0</v>
      </c>
      <c r="PZ29" s="2"/>
      <c r="QA29" s="2"/>
      <c r="QB29" s="15"/>
      <c r="QC29" s="16"/>
      <c r="QD29" s="16"/>
      <c r="QE29" s="17">
        <f t="shared" si="63"/>
        <v>0</v>
      </c>
      <c r="QG29" s="2"/>
      <c r="QH29" s="2"/>
      <c r="QI29" s="15"/>
      <c r="QJ29" s="16"/>
      <c r="QK29" s="16"/>
      <c r="QL29" s="17">
        <f t="shared" si="64"/>
        <v>0</v>
      </c>
      <c r="QN29" s="24"/>
      <c r="QO29" s="24"/>
      <c r="QP29" s="23"/>
      <c r="QQ29" s="27"/>
      <c r="QR29" s="27"/>
      <c r="QS29" s="42">
        <f t="shared" si="65"/>
        <v>0</v>
      </c>
      <c r="QU29" s="427"/>
      <c r="QV29" s="2"/>
      <c r="QW29" s="15"/>
      <c r="QX29" s="677"/>
      <c r="QY29" s="16"/>
      <c r="QZ29" s="17">
        <f t="shared" si="66"/>
        <v>13520</v>
      </c>
      <c r="RB29" s="111"/>
      <c r="RC29" s="24"/>
      <c r="RD29" s="23"/>
      <c r="RE29" s="1556"/>
      <c r="RF29" s="27"/>
      <c r="RG29" s="42">
        <f t="shared" si="67"/>
        <v>0</v>
      </c>
      <c r="RI29" s="111"/>
      <c r="RJ29" s="24"/>
      <c r="RK29" s="23"/>
      <c r="RL29" s="1556"/>
      <c r="RM29" s="27"/>
      <c r="RN29" s="42">
        <f t="shared" si="68"/>
        <v>0</v>
      </c>
      <c r="RP29" s="111"/>
      <c r="RQ29" s="24"/>
      <c r="RR29" s="23"/>
      <c r="RS29" s="1556"/>
      <c r="RT29" s="27"/>
      <c r="RU29" s="42">
        <f t="shared" si="69"/>
        <v>0</v>
      </c>
      <c r="RW29" s="7"/>
      <c r="RX29" s="36"/>
      <c r="RY29" s="3"/>
      <c r="RZ29" s="343"/>
      <c r="SA29" s="3"/>
      <c r="SB29" s="17">
        <f t="shared" si="70"/>
        <v>1433.5</v>
      </c>
      <c r="SD29" s="2"/>
      <c r="SE29" s="2"/>
      <c r="SF29" s="15"/>
      <c r="SG29" s="7"/>
      <c r="SH29" s="16"/>
      <c r="SI29" s="17">
        <f t="shared" si="71"/>
        <v>0</v>
      </c>
      <c r="SK29" s="7"/>
      <c r="SL29" s="2"/>
      <c r="SM29" s="15"/>
      <c r="SN29" s="7"/>
      <c r="SO29" s="16"/>
      <c r="SP29" s="17">
        <f t="shared" si="72"/>
        <v>0</v>
      </c>
      <c r="SR29" s="111"/>
      <c r="SS29" s="24"/>
      <c r="ST29" s="23"/>
      <c r="SU29" s="111"/>
      <c r="SV29" s="27"/>
      <c r="SW29" s="42">
        <f t="shared" si="73"/>
        <v>0</v>
      </c>
      <c r="SY29" s="427"/>
      <c r="SZ29" s="114"/>
      <c r="TA29" s="15"/>
      <c r="TB29" s="7"/>
      <c r="TC29" s="16"/>
      <c r="TD29" s="17">
        <f t="shared" si="74"/>
        <v>10277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2"/>
      <c r="TU29" s="113"/>
      <c r="TV29" s="15"/>
      <c r="TW29" s="7"/>
      <c r="TX29" s="16"/>
      <c r="TY29" s="17">
        <f t="shared" si="77"/>
        <v>1124.5</v>
      </c>
      <c r="UA29" s="2"/>
      <c r="UB29" s="113"/>
      <c r="UC29" s="15"/>
      <c r="UD29" s="7"/>
      <c r="UE29" s="16"/>
      <c r="UF29" s="17">
        <f t="shared" si="78"/>
        <v>0</v>
      </c>
      <c r="UH29" s="307"/>
      <c r="UI29" s="110"/>
      <c r="UJ29" s="23"/>
      <c r="UK29" s="111"/>
      <c r="UL29" s="27"/>
      <c r="UM29" s="42">
        <f t="shared" si="79"/>
        <v>4075.5</v>
      </c>
      <c r="UO29" s="2"/>
      <c r="UP29" s="2"/>
      <c r="UQ29" s="15"/>
      <c r="UR29" s="7"/>
      <c r="US29" s="16"/>
      <c r="UT29" s="17">
        <f t="shared" si="80"/>
        <v>200</v>
      </c>
      <c r="UV29" s="2"/>
      <c r="UW29" s="2"/>
      <c r="UX29" s="15"/>
      <c r="UY29" s="7"/>
      <c r="UZ29" s="16"/>
      <c r="VA29" s="17">
        <f t="shared" si="81"/>
        <v>1278</v>
      </c>
      <c r="VC29" s="24"/>
      <c r="VD29" s="24"/>
      <c r="VE29" s="23"/>
      <c r="VF29" s="111"/>
      <c r="VG29" s="27"/>
      <c r="VH29" s="42">
        <f t="shared" si="82"/>
        <v>0</v>
      </c>
      <c r="VJ29" s="24"/>
      <c r="VK29" s="2"/>
      <c r="VL29" s="15"/>
      <c r="VM29" s="7"/>
      <c r="VN29" s="16"/>
      <c r="VO29" s="17">
        <f t="shared" si="83"/>
        <v>0</v>
      </c>
      <c r="VQ29" s="24"/>
      <c r="VR29" s="24"/>
      <c r="VS29" s="23"/>
      <c r="VT29" s="111"/>
      <c r="VU29" s="27"/>
      <c r="VV29" s="42">
        <f t="shared" si="84"/>
        <v>0</v>
      </c>
      <c r="VX29" s="2"/>
      <c r="VY29" s="2"/>
      <c r="VZ29" s="15"/>
      <c r="WA29" s="7"/>
      <c r="WB29" s="16"/>
      <c r="WC29" s="17">
        <f t="shared" si="85"/>
        <v>0</v>
      </c>
      <c r="WE29" s="305"/>
      <c r="WF29" s="2"/>
      <c r="WG29" s="15"/>
      <c r="WH29" s="305"/>
      <c r="WI29" s="16"/>
      <c r="WJ29" s="17">
        <f t="shared" si="86"/>
        <v>112.5</v>
      </c>
      <c r="WL29" s="307"/>
      <c r="WM29" s="24"/>
      <c r="WN29" s="23"/>
      <c r="WO29" s="307"/>
      <c r="WP29" s="27"/>
      <c r="WQ29" s="42">
        <f t="shared" si="87"/>
        <v>7657</v>
      </c>
      <c r="WS29" s="307"/>
      <c r="WT29" s="24"/>
      <c r="WU29" s="23"/>
      <c r="WV29" s="307"/>
      <c r="WW29" s="27"/>
      <c r="WX29" s="42">
        <f t="shared" si="88"/>
        <v>0</v>
      </c>
      <c r="WZ29" s="307"/>
      <c r="XA29" s="24"/>
      <c r="XB29" s="23"/>
      <c r="XC29" s="307"/>
      <c r="XD29" s="27"/>
      <c r="XE29" s="42">
        <f t="shared" si="89"/>
        <v>0</v>
      </c>
      <c r="XG29" s="307"/>
      <c r="XH29" s="24"/>
      <c r="XI29" s="23"/>
      <c r="XJ29" s="307"/>
      <c r="XK29" s="27"/>
      <c r="XL29" s="42">
        <f t="shared" si="90"/>
        <v>0</v>
      </c>
      <c r="XN29" s="425"/>
      <c r="XO29" s="2"/>
      <c r="XP29" s="23"/>
      <c r="XQ29" s="7"/>
      <c r="XR29" s="16"/>
      <c r="XS29" s="17">
        <f t="shared" si="91"/>
        <v>0</v>
      </c>
      <c r="XU29" s="111"/>
      <c r="XV29" s="24"/>
      <c r="XW29" s="23"/>
      <c r="XX29" s="111"/>
      <c r="XY29" s="27"/>
      <c r="XZ29" s="42">
        <f t="shared" si="92"/>
        <v>0</v>
      </c>
      <c r="YB29" s="7"/>
      <c r="YC29" s="2"/>
      <c r="YD29" s="23"/>
      <c r="YE29" s="7"/>
      <c r="YF29" s="16"/>
      <c r="YG29" s="17">
        <f t="shared" si="93"/>
        <v>21712</v>
      </c>
      <c r="YI29" s="7"/>
      <c r="YJ29" s="2"/>
      <c r="YK29" s="15"/>
      <c r="YL29" s="7"/>
      <c r="YM29" s="16"/>
      <c r="YN29" s="17">
        <f t="shared" si="94"/>
        <v>0</v>
      </c>
      <c r="YP29" s="7"/>
      <c r="YQ29" s="2"/>
      <c r="YR29" s="15"/>
      <c r="YS29" s="7"/>
      <c r="YT29" s="16"/>
      <c r="YU29" s="17">
        <f t="shared" si="95"/>
        <v>0</v>
      </c>
      <c r="YW29" s="111"/>
      <c r="YX29" s="24"/>
      <c r="YY29" s="23"/>
      <c r="YZ29" s="111"/>
      <c r="ZA29" s="27"/>
      <c r="ZB29" s="42">
        <f t="shared" si="96"/>
        <v>0</v>
      </c>
      <c r="ZD29" s="420"/>
      <c r="ZE29" s="24"/>
      <c r="ZF29" s="23"/>
      <c r="ZG29" s="111"/>
      <c r="ZH29" s="27"/>
      <c r="ZI29" s="42">
        <f t="shared" si="97"/>
        <v>0</v>
      </c>
      <c r="ZK29" s="7"/>
      <c r="ZL29" s="40"/>
      <c r="ZM29" s="16"/>
      <c r="ZN29" s="7"/>
      <c r="ZO29" s="16"/>
      <c r="ZP29" s="17">
        <f t="shared" si="98"/>
        <v>0</v>
      </c>
      <c r="ZR29" s="111"/>
      <c r="ZS29" s="69"/>
      <c r="ZT29" s="27"/>
      <c r="ZU29" s="111"/>
      <c r="ZV29" s="27"/>
      <c r="ZW29" s="42">
        <f t="shared" si="99"/>
        <v>3633</v>
      </c>
      <c r="ZY29" s="7"/>
      <c r="ZZ29" s="40"/>
      <c r="AAA29" s="16"/>
      <c r="AAB29" s="7"/>
      <c r="AAC29" s="16"/>
      <c r="AAD29" s="17">
        <f t="shared" si="100"/>
        <v>0</v>
      </c>
      <c r="AAF29" s="111"/>
      <c r="AAG29" s="69"/>
      <c r="AAH29" s="27"/>
      <c r="AAI29" s="111"/>
      <c r="AAJ29" s="27"/>
      <c r="AAK29" s="42">
        <f t="shared" si="101"/>
        <v>0</v>
      </c>
      <c r="AAM29" s="111"/>
      <c r="AAN29" s="69"/>
      <c r="AAO29" s="27"/>
      <c r="AAP29" s="111"/>
      <c r="AAQ29" s="27"/>
      <c r="AAR29" s="42">
        <f t="shared" si="102"/>
        <v>15899</v>
      </c>
      <c r="AAT29" s="111"/>
      <c r="AAU29" s="69"/>
      <c r="AAV29" s="27"/>
      <c r="AAW29" s="111"/>
      <c r="AAX29" s="27"/>
      <c r="AAY29" s="42">
        <f t="shared" si="103"/>
        <v>0</v>
      </c>
      <c r="ABA29" s="7"/>
      <c r="ABB29" s="113"/>
      <c r="ABC29" s="15"/>
      <c r="ABD29" s="7"/>
      <c r="ABE29" s="16"/>
      <c r="ABF29" s="17">
        <f t="shared" si="104"/>
        <v>0</v>
      </c>
      <c r="ABH29" s="111"/>
      <c r="ABI29" s="220"/>
      <c r="ABJ29" s="23"/>
      <c r="ABK29" s="111"/>
      <c r="ABL29" s="27"/>
      <c r="ABM29" s="42">
        <f t="shared" si="105"/>
        <v>0</v>
      </c>
      <c r="ABR29" s="679"/>
      <c r="ABS29" s="27"/>
      <c r="ABT29" s="42">
        <f t="shared" si="106"/>
        <v>22956.84</v>
      </c>
      <c r="ABV29" s="2"/>
      <c r="ABW29" s="2"/>
      <c r="ABX29" s="15"/>
      <c r="ABY29" s="7"/>
      <c r="ABZ29" s="16"/>
      <c r="ACA29" s="17">
        <f t="shared" si="107"/>
        <v>3092.5</v>
      </c>
      <c r="ACC29" s="427"/>
      <c r="ACD29" s="113"/>
      <c r="ACE29" s="15"/>
      <c r="ACF29" s="7"/>
      <c r="ACG29" s="16"/>
      <c r="ACH29" s="17">
        <f t="shared" si="108"/>
        <v>0</v>
      </c>
      <c r="ACJ29" s="425"/>
      <c r="ACK29" s="220"/>
      <c r="ACL29" s="23"/>
      <c r="ACM29" s="111"/>
      <c r="ACN29" s="27"/>
      <c r="ACO29" s="42">
        <f t="shared" si="109"/>
        <v>0</v>
      </c>
      <c r="ACQ29" s="425"/>
      <c r="ACR29" s="220"/>
      <c r="ACS29" s="23"/>
      <c r="ACT29" s="111"/>
      <c r="ACU29" s="27"/>
      <c r="ACV29" s="42">
        <f t="shared" si="110"/>
        <v>0</v>
      </c>
      <c r="ACX29" s="305"/>
      <c r="ACY29" s="2"/>
      <c r="ACZ29" s="15"/>
      <c r="ADA29" s="7"/>
      <c r="ADB29" s="16"/>
      <c r="ADC29" s="17">
        <f t="shared" ref="ADC29:ADC43" si="243">ADC28+ACZ29-ADB29</f>
        <v>0</v>
      </c>
      <c r="ADE29" s="307"/>
      <c r="ADF29" s="24"/>
      <c r="ADG29" s="23"/>
      <c r="ADH29" s="111"/>
      <c r="ADI29" s="27"/>
      <c r="ADJ29" s="42">
        <f t="shared" ref="ADJ29:ADJ43" si="244">ADJ28+ADG29-ADI29</f>
        <v>1928</v>
      </c>
      <c r="ADL29" s="2"/>
      <c r="ADM29" s="2"/>
      <c r="ADN29" s="15"/>
      <c r="ADO29" s="7"/>
      <c r="ADP29" s="16"/>
      <c r="ADQ29" s="17">
        <f t="shared" si="113"/>
        <v>0</v>
      </c>
      <c r="ADS29" s="24"/>
      <c r="ADT29" s="24"/>
      <c r="ADU29" s="23"/>
      <c r="ADV29" s="111"/>
      <c r="ADW29" s="27"/>
      <c r="ADX29" s="42">
        <f t="shared" si="114"/>
        <v>0</v>
      </c>
      <c r="ADZ29" s="2"/>
      <c r="AEA29" s="2"/>
      <c r="AEB29" s="15"/>
      <c r="AEC29" s="7"/>
      <c r="AED29" s="16"/>
      <c r="AEE29" s="17">
        <f t="shared" si="115"/>
        <v>0</v>
      </c>
      <c r="AEG29" s="24"/>
      <c r="AEH29" s="24"/>
      <c r="AEI29" s="23"/>
      <c r="AEJ29" s="111"/>
      <c r="AEK29" s="27"/>
      <c r="AEL29" s="42">
        <f t="shared" si="116"/>
        <v>0</v>
      </c>
      <c r="AEN29" s="2"/>
      <c r="AEO29" s="2"/>
      <c r="AEP29" s="15"/>
      <c r="AEQ29" s="7"/>
      <c r="AER29" s="16"/>
      <c r="AES29" s="17">
        <f t="shared" si="117"/>
        <v>0</v>
      </c>
      <c r="AEU29" s="2"/>
      <c r="AEV29" s="2"/>
      <c r="AEW29" s="15"/>
      <c r="AEX29" s="7"/>
      <c r="AEY29" s="16"/>
      <c r="AEZ29" s="17">
        <f t="shared" si="118"/>
        <v>0</v>
      </c>
      <c r="AFB29" s="24"/>
      <c r="AFC29" s="24"/>
      <c r="AFD29" s="23"/>
      <c r="AFE29" s="111"/>
      <c r="AFF29" s="27"/>
      <c r="AFG29" s="42">
        <f t="shared" si="119"/>
        <v>0</v>
      </c>
      <c r="AFI29" s="24"/>
      <c r="AFJ29" s="24"/>
      <c r="AFK29" s="23"/>
      <c r="AFL29" s="111"/>
      <c r="AFM29" s="27"/>
      <c r="AFN29" s="42">
        <f t="shared" si="120"/>
        <v>0</v>
      </c>
      <c r="AFP29" s="24"/>
      <c r="AFQ29" s="24"/>
      <c r="AFR29" s="23"/>
      <c r="AFS29" s="111"/>
      <c r="AFT29" s="27"/>
      <c r="AFU29" s="42">
        <f t="shared" si="121"/>
        <v>0</v>
      </c>
      <c r="AFW29" s="2"/>
      <c r="AFX29" s="2"/>
      <c r="AFY29" s="15"/>
      <c r="AFZ29" s="7"/>
      <c r="AGA29" s="16"/>
      <c r="AGB29" s="17">
        <f t="shared" si="122"/>
        <v>0</v>
      </c>
      <c r="AGD29" s="7"/>
      <c r="AGE29" s="2"/>
      <c r="AGF29" s="15"/>
      <c r="AGG29" s="7"/>
      <c r="AGH29" s="16"/>
      <c r="AGI29" s="17">
        <f t="shared" si="123"/>
        <v>2252</v>
      </c>
      <c r="AGL29" s="260"/>
      <c r="AGP29" s="42">
        <f t="shared" si="124"/>
        <v>0</v>
      </c>
      <c r="AGS29" s="1711"/>
      <c r="AGW29" s="42">
        <f t="shared" si="125"/>
        <v>0</v>
      </c>
      <c r="AGZ29" s="1711"/>
      <c r="AHD29" s="42">
        <f t="shared" si="126"/>
        <v>0</v>
      </c>
      <c r="AHF29" s="7"/>
      <c r="AHG29" s="2"/>
      <c r="AHH29" s="15"/>
      <c r="AHI29" s="7"/>
      <c r="AHJ29" s="16"/>
      <c r="AHK29" s="17">
        <f t="shared" si="127"/>
        <v>960</v>
      </c>
      <c r="AHM29" s="2"/>
      <c r="AHN29" s="2"/>
      <c r="AHO29" s="15"/>
      <c r="AHP29" s="7"/>
      <c r="AHQ29" s="16"/>
      <c r="AHR29" s="17">
        <f t="shared" si="128"/>
        <v>0</v>
      </c>
      <c r="AHT29" s="427"/>
      <c r="AHU29" s="2"/>
      <c r="AHV29" s="15"/>
      <c r="AHW29" s="305"/>
      <c r="AHX29" s="16"/>
      <c r="AHY29" s="17">
        <f t="shared" si="129"/>
        <v>96358.5</v>
      </c>
      <c r="AIA29" s="2"/>
      <c r="AIB29" s="2"/>
      <c r="AIC29" s="15"/>
      <c r="AID29" s="7"/>
      <c r="AIE29" s="16"/>
      <c r="AIF29" s="17">
        <f t="shared" si="130"/>
        <v>0</v>
      </c>
      <c r="AIH29" s="111"/>
      <c r="AII29" s="69"/>
      <c r="AIJ29" s="27"/>
      <c r="AIK29" s="111"/>
      <c r="AIL29" s="27"/>
      <c r="AIM29" s="17">
        <f t="shared" si="131"/>
        <v>892.5</v>
      </c>
      <c r="AIO29" s="111"/>
      <c r="AIP29" s="69"/>
      <c r="AIQ29" s="27"/>
      <c r="AIR29" s="111"/>
      <c r="AIS29" s="27"/>
      <c r="AIT29" s="17">
        <f t="shared" si="132"/>
        <v>0</v>
      </c>
      <c r="AIV29" s="111"/>
      <c r="AIW29" s="69"/>
      <c r="AIX29" s="27"/>
      <c r="AIY29" s="111"/>
      <c r="AIZ29" s="27"/>
      <c r="AJA29" s="42">
        <f t="shared" si="133"/>
        <v>0</v>
      </c>
      <c r="AJC29" s="2"/>
      <c r="AJD29" s="2"/>
      <c r="AJE29" s="15"/>
      <c r="AJF29" s="7"/>
      <c r="AJG29" s="16"/>
      <c r="AJH29" s="17">
        <f t="shared" si="134"/>
        <v>0</v>
      </c>
      <c r="AJJ29" s="2"/>
      <c r="AJK29" s="2"/>
      <c r="AJL29" s="15"/>
      <c r="AJM29" s="7"/>
      <c r="AJN29" s="16"/>
      <c r="AJO29" s="17">
        <f t="shared" si="135"/>
        <v>0</v>
      </c>
      <c r="AJQ29" s="406"/>
      <c r="AJR29" s="2"/>
      <c r="AJS29" s="15"/>
      <c r="AJT29" s="7"/>
      <c r="AJU29" s="16"/>
      <c r="AJV29" s="17">
        <f t="shared" si="136"/>
        <v>7013</v>
      </c>
      <c r="AJX29" s="7"/>
      <c r="AJY29" s="40"/>
      <c r="AJZ29" s="16"/>
      <c r="AKA29" s="7"/>
      <c r="AKB29" s="16"/>
      <c r="AKC29" s="17">
        <f t="shared" si="137"/>
        <v>0</v>
      </c>
      <c r="AKE29" s="7"/>
      <c r="AKF29" s="40"/>
      <c r="AKG29" s="16"/>
      <c r="AKH29" s="7"/>
      <c r="AKI29" s="16"/>
      <c r="AKJ29" s="17">
        <f t="shared" si="138"/>
        <v>0</v>
      </c>
      <c r="AKL29" s="307"/>
      <c r="AKM29" s="69"/>
      <c r="AKN29" s="27"/>
      <c r="AKO29" s="307"/>
      <c r="AKP29" s="27"/>
      <c r="AKQ29" s="17">
        <f t="shared" si="139"/>
        <v>17381</v>
      </c>
      <c r="AKS29" s="307"/>
      <c r="AKT29" s="69"/>
      <c r="AKU29" s="27"/>
      <c r="AKV29" s="307"/>
      <c r="AKW29" s="27"/>
      <c r="AKX29" s="42">
        <f t="shared" si="140"/>
        <v>0</v>
      </c>
      <c r="AKZ29" s="7"/>
      <c r="ALA29" s="40"/>
      <c r="ALB29" s="16"/>
      <c r="ALC29" s="7"/>
      <c r="ALD29" s="16"/>
      <c r="ALE29" s="17">
        <f t="shared" si="141"/>
        <v>0</v>
      </c>
      <c r="ALG29" s="7"/>
      <c r="ALI29" s="15"/>
      <c r="ALJ29" s="7"/>
      <c r="ALK29" s="76"/>
      <c r="ALL29" s="42">
        <f t="shared" si="142"/>
        <v>0</v>
      </c>
      <c r="ALN29" s="111"/>
      <c r="ALP29" s="23"/>
      <c r="ALQ29" s="111"/>
      <c r="ALR29" s="139"/>
      <c r="ALS29" s="42">
        <f t="shared" si="143"/>
        <v>2166.5</v>
      </c>
      <c r="ALU29" s="2"/>
      <c r="ALV29" s="2"/>
      <c r="ALW29" s="15"/>
      <c r="ALX29" s="7"/>
      <c r="ALY29" s="16"/>
      <c r="ALZ29" s="17">
        <f t="shared" si="144"/>
        <v>0</v>
      </c>
      <c r="AMB29" s="2"/>
      <c r="AMC29" s="2"/>
      <c r="AMD29" s="15"/>
      <c r="AME29" s="7"/>
      <c r="AMF29" s="16"/>
      <c r="AMG29" s="17">
        <f t="shared" si="145"/>
        <v>0</v>
      </c>
      <c r="AMI29" s="2"/>
      <c r="AMJ29" s="2"/>
      <c r="AMK29" s="15"/>
      <c r="AML29" s="7"/>
      <c r="AMM29" s="16"/>
      <c r="AMN29" s="17">
        <f t="shared" si="146"/>
        <v>0</v>
      </c>
      <c r="AMP29" s="24"/>
      <c r="AMQ29" s="24"/>
      <c r="AMR29" s="23"/>
      <c r="AMS29" s="111"/>
      <c r="AMT29" s="27"/>
      <c r="AMU29" s="42">
        <f t="shared" si="147"/>
        <v>0</v>
      </c>
      <c r="AMW29" s="24"/>
      <c r="AMX29" s="24"/>
      <c r="AMY29" s="23"/>
      <c r="AMZ29" s="111"/>
      <c r="ANA29" s="27"/>
      <c r="ANB29" s="42">
        <f t="shared" si="148"/>
        <v>596</v>
      </c>
      <c r="AND29" s="2"/>
      <c r="ANE29" s="2"/>
      <c r="ANF29" s="15"/>
      <c r="ANG29" s="7"/>
      <c r="ANH29" s="16"/>
      <c r="ANI29" s="17">
        <f t="shared" si="242"/>
        <v>0</v>
      </c>
      <c r="ANK29" s="2"/>
      <c r="ANL29" s="2"/>
      <c r="ANM29" s="15"/>
      <c r="ANN29" s="7"/>
      <c r="ANO29" s="16"/>
      <c r="ANP29" s="17">
        <f t="shared" si="150"/>
        <v>0</v>
      </c>
      <c r="ANR29" s="2"/>
      <c r="ANS29" s="2"/>
      <c r="ANT29" s="15"/>
      <c r="ANU29" s="7"/>
      <c r="ANV29" s="16"/>
      <c r="ANW29" s="17">
        <f t="shared" si="235"/>
        <v>0</v>
      </c>
      <c r="ANY29" s="24"/>
      <c r="ANZ29" s="24"/>
      <c r="AOA29" s="23"/>
      <c r="AOB29" s="111"/>
      <c r="AOC29" s="27"/>
      <c r="AOD29" s="42">
        <f t="shared" si="236"/>
        <v>0</v>
      </c>
      <c r="AOF29" s="7"/>
      <c r="AOG29" s="113"/>
      <c r="AOH29" s="15"/>
      <c r="AOI29" s="7"/>
      <c r="AOJ29" s="16"/>
      <c r="AOK29" s="17">
        <f t="shared" si="153"/>
        <v>4537.5</v>
      </c>
      <c r="AOM29" s="7"/>
      <c r="AON29" s="113"/>
      <c r="AOO29" s="15"/>
      <c r="AOP29" s="7"/>
      <c r="AOQ29" s="16"/>
      <c r="AOR29" s="17">
        <f t="shared" si="154"/>
        <v>4537.5</v>
      </c>
      <c r="AOT29" s="24"/>
      <c r="AOU29" s="110"/>
      <c r="AOV29" s="23"/>
      <c r="AOW29" s="111"/>
      <c r="AOX29" s="27"/>
      <c r="AOY29" s="42">
        <f t="shared" si="155"/>
        <v>0</v>
      </c>
      <c r="APA29" s="24"/>
      <c r="APB29" s="24"/>
      <c r="APC29" s="23"/>
      <c r="APD29" s="111"/>
      <c r="APE29" s="27"/>
      <c r="APF29" s="42">
        <f t="shared" si="156"/>
        <v>0</v>
      </c>
      <c r="APH29" s="24"/>
      <c r="API29" s="24"/>
      <c r="APJ29" s="23"/>
      <c r="APK29" s="111"/>
      <c r="APL29" s="27"/>
      <c r="APM29" s="42">
        <f t="shared" si="157"/>
        <v>0</v>
      </c>
      <c r="APO29" s="7"/>
      <c r="APP29" s="2"/>
      <c r="APQ29" s="15"/>
      <c r="APR29" s="7"/>
      <c r="APS29" s="16"/>
      <c r="APT29" s="17">
        <f t="shared" si="158"/>
        <v>0</v>
      </c>
      <c r="APV29" s="427"/>
      <c r="APW29" s="2"/>
      <c r="APX29" s="15"/>
      <c r="APY29" s="427"/>
      <c r="APZ29" s="16"/>
      <c r="AQA29" s="17">
        <f t="shared" si="159"/>
        <v>5325.5</v>
      </c>
      <c r="AQC29" s="427"/>
      <c r="AQE29" s="15"/>
      <c r="AQF29" s="305"/>
      <c r="AQG29" s="16"/>
      <c r="AQH29" s="17">
        <f t="shared" si="160"/>
        <v>0</v>
      </c>
      <c r="AQJ29" s="305"/>
      <c r="AQK29" s="2"/>
      <c r="AQL29" s="15"/>
      <c r="AQM29" s="427"/>
      <c r="AQN29" s="16"/>
      <c r="AQO29" s="17">
        <f t="shared" si="161"/>
        <v>2982</v>
      </c>
      <c r="AQQ29" s="2"/>
      <c r="AQR29" s="2"/>
      <c r="AQS29" s="15"/>
      <c r="AQT29" s="7"/>
      <c r="AQU29" s="16"/>
      <c r="AQV29" s="17">
        <f t="shared" si="162"/>
        <v>0</v>
      </c>
      <c r="AQX29" s="111"/>
      <c r="AQY29" s="24"/>
      <c r="AQZ29" s="23"/>
      <c r="ARA29" s="111"/>
      <c r="ARB29" s="27"/>
      <c r="ARC29" s="42">
        <f t="shared" si="163"/>
        <v>-4260</v>
      </c>
      <c r="ARE29" s="2"/>
      <c r="ARF29" s="2"/>
      <c r="ARG29" s="15"/>
      <c r="ARH29" s="7"/>
      <c r="ARI29" s="16"/>
      <c r="ARJ29" s="17">
        <f t="shared" si="164"/>
        <v>12230.28</v>
      </c>
      <c r="ARL29" s="24"/>
      <c r="ARM29" s="24"/>
      <c r="ARN29" s="23"/>
      <c r="ARO29" s="111"/>
      <c r="ARP29" s="27"/>
      <c r="ARQ29" s="42">
        <f t="shared" si="165"/>
        <v>0</v>
      </c>
      <c r="ARS29" s="2"/>
      <c r="ART29" s="2"/>
      <c r="ARU29" s="15"/>
      <c r="ARV29" s="7"/>
      <c r="ARW29" s="16"/>
      <c r="ARX29" s="17">
        <f t="shared" si="166"/>
        <v>0</v>
      </c>
      <c r="ARZ29" s="24"/>
      <c r="ASA29" s="24"/>
      <c r="ASB29" s="23"/>
      <c r="ASC29" s="111"/>
      <c r="ASD29" s="27"/>
      <c r="ASE29" s="42">
        <f t="shared" si="167"/>
        <v>0</v>
      </c>
      <c r="ASG29" s="24"/>
      <c r="ASH29" s="24"/>
      <c r="ASI29" s="23"/>
      <c r="ASJ29" s="111"/>
      <c r="ASK29" s="27"/>
      <c r="ASL29" s="42">
        <f t="shared" si="168"/>
        <v>0</v>
      </c>
      <c r="ASN29" s="2"/>
      <c r="ASO29" s="2"/>
      <c r="ASP29" s="15"/>
      <c r="ASQ29" s="7"/>
      <c r="ASR29" s="16"/>
      <c r="ASS29" s="17">
        <f t="shared" si="169"/>
        <v>0</v>
      </c>
      <c r="ASU29" s="2"/>
      <c r="ASV29" s="2"/>
      <c r="ASW29" s="15"/>
      <c r="ASX29" s="7"/>
      <c r="ASY29" s="16"/>
      <c r="ASZ29" s="17">
        <f t="shared" si="170"/>
        <v>0</v>
      </c>
      <c r="ATB29" s="307"/>
      <c r="ATC29" s="24"/>
      <c r="ATD29" s="104"/>
      <c r="ATE29" s="321"/>
      <c r="ATF29" s="27"/>
      <c r="ATG29" s="17">
        <f t="shared" si="171"/>
        <v>0</v>
      </c>
      <c r="ATI29" s="111">
        <v>41696</v>
      </c>
      <c r="ATJ29" s="259" t="s">
        <v>2223</v>
      </c>
      <c r="ATK29" s="27">
        <v>1440</v>
      </c>
      <c r="ATL29" s="49">
        <v>41709</v>
      </c>
      <c r="ATM29" s="27">
        <v>1440</v>
      </c>
      <c r="ATN29" s="17">
        <f t="shared" si="172"/>
        <v>15810</v>
      </c>
      <c r="ATP29" s="2"/>
      <c r="ATQ29" s="2"/>
      <c r="ATR29" s="15"/>
      <c r="ATS29" s="16"/>
      <c r="ATT29" s="16"/>
      <c r="ATU29" s="17">
        <f t="shared" si="173"/>
        <v>35640</v>
      </c>
      <c r="ATW29" s="24"/>
      <c r="ATX29" s="24"/>
      <c r="ATY29" s="23"/>
      <c r="ATZ29" s="27"/>
      <c r="AUA29" s="27"/>
      <c r="AUB29" s="42">
        <f t="shared" si="174"/>
        <v>0</v>
      </c>
      <c r="AUD29" s="24"/>
      <c r="AUE29" s="24"/>
      <c r="AUF29" s="23"/>
      <c r="AUG29" s="27"/>
      <c r="AUH29" s="27"/>
      <c r="AUI29" s="42">
        <f t="shared" si="175"/>
        <v>0</v>
      </c>
      <c r="AUK29" s="305"/>
      <c r="AUL29" s="2"/>
      <c r="AUM29" s="15"/>
      <c r="AUN29" s="7"/>
      <c r="AUO29" s="16"/>
      <c r="AUP29" s="17">
        <f t="shared" si="176"/>
        <v>8898</v>
      </c>
      <c r="AUR29" s="2"/>
      <c r="AUS29" s="2"/>
      <c r="AUT29" s="15"/>
      <c r="AUU29" s="7"/>
      <c r="AUV29" s="16"/>
      <c r="AUW29" s="17">
        <f t="shared" si="177"/>
        <v>0</v>
      </c>
      <c r="AUY29" s="305"/>
      <c r="AUZ29" s="2"/>
      <c r="AVA29" s="15"/>
      <c r="AVB29" s="7"/>
      <c r="AVC29" s="16"/>
      <c r="AVD29" s="17">
        <f t="shared" si="178"/>
        <v>80.300000000000182</v>
      </c>
      <c r="AVF29" s="2"/>
      <c r="AVG29" s="2"/>
      <c r="AVH29" s="15"/>
      <c r="AVI29" s="7"/>
      <c r="AVJ29" s="16"/>
      <c r="AVK29" s="17">
        <f t="shared" si="179"/>
        <v>0</v>
      </c>
      <c r="AVM29" s="2"/>
      <c r="AVN29" s="2"/>
      <c r="AVO29" s="15"/>
      <c r="AVP29" s="7"/>
      <c r="AVQ29" s="16"/>
      <c r="AVR29" s="17">
        <f t="shared" si="180"/>
        <v>0</v>
      </c>
      <c r="AVT29" s="2"/>
      <c r="AVU29" s="2"/>
      <c r="AVV29" s="15"/>
      <c r="AVW29" s="7"/>
      <c r="AVX29" s="16"/>
      <c r="AVY29" s="17">
        <f t="shared" si="181"/>
        <v>0</v>
      </c>
      <c r="AWA29" s="24"/>
      <c r="AWB29" s="24"/>
      <c r="AWC29" s="23"/>
      <c r="AWD29" s="111"/>
      <c r="AWE29" s="27"/>
      <c r="AWF29" s="42">
        <f t="shared" si="182"/>
        <v>1970</v>
      </c>
      <c r="AWH29" s="24"/>
      <c r="AWI29" s="24"/>
      <c r="AWJ29" s="23"/>
      <c r="AWK29" s="111"/>
      <c r="AWL29" s="27"/>
      <c r="AWM29" s="42">
        <f t="shared" si="183"/>
        <v>0</v>
      </c>
      <c r="AWO29" s="24"/>
      <c r="AWP29" s="24"/>
      <c r="AWQ29" s="23"/>
      <c r="AWR29" s="111"/>
      <c r="AWS29" s="27"/>
      <c r="AWT29" s="42">
        <f t="shared" si="184"/>
        <v>0</v>
      </c>
      <c r="AWV29" s="2"/>
      <c r="AWW29" s="2"/>
      <c r="AWX29" s="15"/>
      <c r="AWY29" s="7"/>
      <c r="AWZ29" s="16"/>
      <c r="AXA29" s="17">
        <f t="shared" si="185"/>
        <v>0</v>
      </c>
      <c r="AXC29" s="24"/>
      <c r="AXD29" s="24"/>
      <c r="AXE29" s="23"/>
      <c r="AXF29" s="111"/>
      <c r="AXG29" s="27"/>
      <c r="AXH29" s="42">
        <f t="shared" si="186"/>
        <v>0</v>
      </c>
      <c r="AXJ29" s="24"/>
      <c r="AXK29" s="24"/>
      <c r="AXL29" s="23"/>
      <c r="AXM29" s="111"/>
      <c r="AXN29" s="27"/>
      <c r="AXO29" s="42">
        <f t="shared" si="187"/>
        <v>1556</v>
      </c>
      <c r="AXQ29" s="24"/>
      <c r="AXR29" s="24"/>
      <c r="AXS29" s="23"/>
      <c r="AXT29" s="111"/>
      <c r="AXU29" s="27"/>
      <c r="AXV29" s="42">
        <f t="shared" si="188"/>
        <v>0</v>
      </c>
      <c r="AXX29" s="2"/>
      <c r="AXY29" s="2"/>
      <c r="AXZ29" s="15"/>
      <c r="AYA29" s="7"/>
      <c r="AYB29" s="16"/>
      <c r="AYC29" s="17">
        <f t="shared" si="189"/>
        <v>10984.74</v>
      </c>
      <c r="AYE29" s="31"/>
      <c r="AYF29" s="311"/>
      <c r="AYG29" s="22"/>
      <c r="AYH29" s="31"/>
      <c r="AYI29" s="76"/>
      <c r="AYJ29" s="78">
        <f t="shared" si="190"/>
        <v>1119</v>
      </c>
      <c r="AYL29" s="7"/>
      <c r="AYM29" s="2"/>
      <c r="AYN29" s="15"/>
      <c r="AYO29" s="7"/>
      <c r="AYP29" s="16"/>
      <c r="AYQ29" s="17">
        <f t="shared" si="191"/>
        <v>1119</v>
      </c>
      <c r="AYS29" s="2"/>
      <c r="AYT29" s="2"/>
      <c r="AYU29" s="15"/>
      <c r="AYV29" s="7"/>
      <c r="AYW29" s="16"/>
      <c r="AYX29" s="17">
        <f t="shared" si="192"/>
        <v>0</v>
      </c>
      <c r="AYZ29" s="24"/>
      <c r="AZA29" s="24"/>
      <c r="AZB29" s="23"/>
      <c r="AZC29" s="111"/>
      <c r="AZD29" s="27"/>
      <c r="AZE29" s="42">
        <f t="shared" si="193"/>
        <v>2249</v>
      </c>
      <c r="AZG29" s="358"/>
      <c r="AZH29" s="24"/>
      <c r="AZI29" s="23"/>
      <c r="AZJ29" s="111"/>
      <c r="AZK29" s="27"/>
      <c r="AZL29" s="42">
        <f t="shared" si="194"/>
        <v>0</v>
      </c>
      <c r="AZN29" s="24"/>
      <c r="AZO29" s="24"/>
      <c r="AZP29" s="23"/>
      <c r="AZQ29" s="111"/>
      <c r="AZR29" s="27"/>
      <c r="AZS29" s="42">
        <f t="shared" si="195"/>
        <v>0</v>
      </c>
      <c r="AZU29" s="7"/>
      <c r="AZV29" s="2"/>
      <c r="AZW29" s="82"/>
      <c r="AZX29" s="61"/>
      <c r="AZY29" s="67"/>
      <c r="AZZ29" s="17">
        <f t="shared" si="196"/>
        <v>12300.5</v>
      </c>
      <c r="BAB29" s="2"/>
      <c r="BAC29" s="2"/>
      <c r="BAD29" s="15"/>
      <c r="BAE29" s="7"/>
      <c r="BAF29" s="16"/>
      <c r="BAG29" s="17">
        <f t="shared" si="197"/>
        <v>108</v>
      </c>
      <c r="BAI29" s="7"/>
      <c r="BAJ29" s="114"/>
      <c r="BAK29" s="15"/>
      <c r="BAL29" s="7"/>
      <c r="BAM29" s="16"/>
      <c r="BAN29" s="17">
        <f t="shared" si="198"/>
        <v>0</v>
      </c>
      <c r="BAP29" s="111"/>
      <c r="BAQ29" s="110"/>
      <c r="BAR29" s="23"/>
      <c r="BAS29" s="111"/>
      <c r="BAT29" s="27"/>
      <c r="BAU29" s="42">
        <f t="shared" si="199"/>
        <v>0</v>
      </c>
      <c r="BAW29" s="111"/>
      <c r="BAX29" s="110"/>
      <c r="BAY29" s="23"/>
      <c r="BAZ29" s="111"/>
      <c r="BBA29" s="27"/>
      <c r="BBB29" s="42">
        <f t="shared" si="200"/>
        <v>0</v>
      </c>
      <c r="BBD29" s="111"/>
      <c r="BBE29" s="110"/>
      <c r="BBF29" s="23"/>
      <c r="BBG29" s="111"/>
      <c r="BBH29" s="27"/>
      <c r="BBI29" s="42">
        <f t="shared" si="201"/>
        <v>0</v>
      </c>
      <c r="BBK29" s="2"/>
      <c r="BBL29" s="2"/>
      <c r="BBM29" s="15"/>
      <c r="BBN29" s="7"/>
      <c r="BBO29" s="16"/>
      <c r="BBP29" s="17">
        <f t="shared" si="202"/>
        <v>16540.060000000001</v>
      </c>
      <c r="BBR29" s="2"/>
      <c r="BBS29" s="2"/>
      <c r="BBT29" s="15"/>
      <c r="BBU29" s="7"/>
      <c r="BBV29" s="16"/>
      <c r="BBW29" s="17">
        <f t="shared" si="203"/>
        <v>6938</v>
      </c>
      <c r="BBY29" s="24"/>
      <c r="BBZ29" s="24"/>
      <c r="BCA29" s="23"/>
      <c r="BCB29" s="111"/>
      <c r="BCC29" s="27"/>
      <c r="BCD29" s="42">
        <f t="shared" si="204"/>
        <v>0</v>
      </c>
      <c r="BCF29" s="24"/>
      <c r="BCG29" s="24"/>
      <c r="BCH29" s="23"/>
      <c r="BCI29" s="358"/>
      <c r="BCJ29" s="27"/>
      <c r="BCK29" s="42">
        <f t="shared" si="205"/>
        <v>0</v>
      </c>
      <c r="BCP29" s="7"/>
      <c r="BCQ29" s="16"/>
      <c r="BCR29" s="17">
        <f t="shared" si="206"/>
        <v>0</v>
      </c>
      <c r="BCT29" s="1548"/>
      <c r="BCW29" s="7"/>
      <c r="BCX29" s="16"/>
      <c r="BCY29" s="17">
        <f t="shared" si="207"/>
        <v>0</v>
      </c>
      <c r="BDA29" s="7"/>
      <c r="BDB29" s="2"/>
      <c r="BDC29" s="15"/>
      <c r="BDD29" s="7"/>
      <c r="BDE29" s="16"/>
      <c r="BDF29" s="17">
        <f t="shared" si="208"/>
        <v>0</v>
      </c>
      <c r="BDH29" s="111"/>
      <c r="BDI29" s="24"/>
      <c r="BDJ29" s="23"/>
      <c r="BDK29" s="111"/>
      <c r="BDL29" s="27"/>
      <c r="BDM29" s="42">
        <f t="shared" si="209"/>
        <v>0</v>
      </c>
      <c r="BDO29" s="305"/>
      <c r="BDP29" s="2"/>
      <c r="BDQ29" s="15"/>
      <c r="BDR29" s="7"/>
      <c r="BDS29" s="16"/>
      <c r="BDT29" s="17">
        <f t="shared" si="210"/>
        <v>0</v>
      </c>
      <c r="BDV29" s="321"/>
      <c r="BDW29" s="311"/>
      <c r="BDX29" s="15"/>
      <c r="BDY29" s="627"/>
      <c r="BDZ29" s="572"/>
      <c r="BEA29" s="17">
        <f t="shared" si="211"/>
        <v>10100.5</v>
      </c>
      <c r="BEC29" s="307"/>
      <c r="BED29" s="2"/>
      <c r="BEE29" s="15"/>
      <c r="BEF29" s="7"/>
      <c r="BEG29" s="16"/>
      <c r="BEH29" s="17">
        <f t="shared" si="212"/>
        <v>0</v>
      </c>
      <c r="BEJ29" s="307"/>
      <c r="BEK29" s="24"/>
      <c r="BEL29" s="23"/>
      <c r="BEM29" s="111"/>
      <c r="BEN29" s="27"/>
      <c r="BEO29" s="42">
        <f t="shared" si="213"/>
        <v>0</v>
      </c>
      <c r="BEQ29" s="2"/>
      <c r="BER29" s="2"/>
      <c r="BES29" s="291"/>
      <c r="BET29" s="7"/>
      <c r="BEU29" s="16"/>
      <c r="BEV29" s="17">
        <f t="shared" si="214"/>
        <v>4501</v>
      </c>
      <c r="BEX29" s="2"/>
      <c r="BEY29" s="2"/>
      <c r="BEZ29" s="291"/>
      <c r="BFA29" s="7"/>
      <c r="BFB29" s="16"/>
      <c r="BFC29" s="17">
        <f t="shared" si="215"/>
        <v>1184.5</v>
      </c>
      <c r="BFE29" s="24"/>
      <c r="BFF29" s="24"/>
      <c r="BFG29" s="290"/>
      <c r="BFH29" s="111"/>
      <c r="BFI29" s="27"/>
      <c r="BFJ29" s="42">
        <f t="shared" si="216"/>
        <v>0</v>
      </c>
      <c r="BFL29" s="24"/>
      <c r="BFM29" s="2"/>
      <c r="BFN29" s="291"/>
      <c r="BFO29" s="7"/>
      <c r="BFP29" s="16"/>
      <c r="BFQ29" s="17">
        <f t="shared" si="217"/>
        <v>0</v>
      </c>
      <c r="BFS29" s="24"/>
      <c r="BFT29" s="24"/>
      <c r="BFU29" s="290"/>
      <c r="BFV29" s="111"/>
      <c r="BFW29" s="27"/>
      <c r="BFX29" s="42">
        <f t="shared" si="218"/>
        <v>3985.5</v>
      </c>
      <c r="BFZ29" s="2"/>
      <c r="BGA29" s="2"/>
      <c r="BGB29" s="291"/>
      <c r="BGC29" s="7"/>
      <c r="BGD29" s="16"/>
      <c r="BGE29" s="17">
        <f t="shared" si="219"/>
        <v>0</v>
      </c>
      <c r="BGG29" s="2"/>
      <c r="BGH29" s="2"/>
      <c r="BGI29" s="15"/>
      <c r="BGJ29" s="7"/>
      <c r="BGK29" s="16"/>
      <c r="BGL29" s="17">
        <f t="shared" si="220"/>
        <v>0</v>
      </c>
      <c r="BGN29" s="2"/>
      <c r="BGO29" s="2"/>
      <c r="BGP29" s="15"/>
      <c r="BGQ29" s="7"/>
      <c r="BGR29" s="16"/>
      <c r="BGS29" s="17">
        <f t="shared" si="221"/>
        <v>7051.5</v>
      </c>
      <c r="BGU29" s="24"/>
      <c r="BGV29" s="24"/>
      <c r="BGW29" s="290"/>
      <c r="BGX29" s="111"/>
      <c r="BGY29" s="27"/>
      <c r="BGZ29" s="42">
        <f t="shared" si="222"/>
        <v>0</v>
      </c>
      <c r="BHB29" s="2"/>
      <c r="BHC29" s="2"/>
      <c r="BHD29" s="291"/>
      <c r="BHE29" s="7"/>
      <c r="BHF29" s="16"/>
      <c r="BHG29" s="17">
        <f t="shared" si="223"/>
        <v>0</v>
      </c>
    </row>
    <row r="30" spans="1:1567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1"/>
      <c r="L30" s="27"/>
      <c r="M30" s="42">
        <f t="shared" si="1"/>
        <v>3530</v>
      </c>
      <c r="O30" s="24"/>
      <c r="P30" s="24"/>
      <c r="Q30" s="23"/>
      <c r="R30" s="111"/>
      <c r="S30" s="27"/>
      <c r="T30" s="42">
        <f t="shared" si="2"/>
        <v>0</v>
      </c>
      <c r="V30" s="24"/>
      <c r="W30" s="24"/>
      <c r="X30" s="23"/>
      <c r="Y30" s="111"/>
      <c r="Z30" s="27"/>
      <c r="AA30" s="42">
        <f t="shared" si="3"/>
        <v>0</v>
      </c>
      <c r="AC30" s="24"/>
      <c r="AD30" s="24"/>
      <c r="AE30" s="23"/>
      <c r="AF30" s="111"/>
      <c r="AG30" s="27"/>
      <c r="AH30" s="42">
        <f t="shared" si="4"/>
        <v>0</v>
      </c>
      <c r="AJ30" s="24"/>
      <c r="AK30" s="24"/>
      <c r="AL30" s="23"/>
      <c r="AM30" s="111"/>
      <c r="AN30" s="27"/>
      <c r="AO30" s="42">
        <f t="shared" si="5"/>
        <v>0</v>
      </c>
      <c r="AQ30" s="24"/>
      <c r="AR30" s="24"/>
      <c r="AS30" s="23"/>
      <c r="AT30" s="111"/>
      <c r="AU30" s="27"/>
      <c r="AV30" s="42">
        <f t="shared" si="6"/>
        <v>6543.5</v>
      </c>
      <c r="AY30" s="2"/>
      <c r="AZ30" s="15"/>
      <c r="BA30" s="7"/>
      <c r="BB30" s="16"/>
      <c r="BC30" s="17">
        <f t="shared" si="7"/>
        <v>376</v>
      </c>
      <c r="BE30" s="2"/>
      <c r="BF30" s="2"/>
      <c r="BG30" s="15"/>
      <c r="BH30" s="7"/>
      <c r="BI30" s="16"/>
      <c r="BJ30" s="17">
        <f t="shared" si="8"/>
        <v>1341.7</v>
      </c>
      <c r="BL30" s="2"/>
      <c r="BM30" s="2"/>
      <c r="BN30" s="15"/>
      <c r="BO30" s="7"/>
      <c r="BP30" s="16"/>
      <c r="BQ30" s="17">
        <f t="shared" si="9"/>
        <v>17344</v>
      </c>
      <c r="BS30" s="7"/>
      <c r="BT30" s="2"/>
      <c r="BU30" s="15"/>
      <c r="BV30" s="61"/>
      <c r="BW30" s="16"/>
      <c r="BX30" s="17">
        <f t="shared" si="10"/>
        <v>14526.099999999999</v>
      </c>
      <c r="BZ30" s="427"/>
      <c r="CA30" s="2" t="s">
        <v>943</v>
      </c>
      <c r="CB30" s="15"/>
      <c r="CC30" s="7"/>
      <c r="CD30" s="16"/>
      <c r="CE30" s="17">
        <f t="shared" si="11"/>
        <v>24058.04</v>
      </c>
      <c r="CG30" s="2"/>
      <c r="CH30" s="2"/>
      <c r="CI30" s="15"/>
      <c r="CJ30" s="7"/>
      <c r="CK30" s="16"/>
      <c r="CL30" s="17">
        <f t="shared" si="12"/>
        <v>0</v>
      </c>
      <c r="CN30" s="425"/>
      <c r="CO30" s="220"/>
      <c r="CP30" s="23"/>
      <c r="CQ30" s="111"/>
      <c r="CR30" s="27"/>
      <c r="CS30" s="17">
        <f t="shared" si="13"/>
        <v>1668.06</v>
      </c>
      <c r="CU30" s="427"/>
      <c r="CV30" s="1000"/>
      <c r="CW30" s="15"/>
      <c r="CX30" s="305"/>
      <c r="CY30" s="16"/>
      <c r="CZ30" s="17">
        <f t="shared" si="224"/>
        <v>113534</v>
      </c>
      <c r="DB30" s="2"/>
      <c r="DC30" s="2"/>
      <c r="DD30" s="15"/>
      <c r="DE30" s="7"/>
      <c r="DF30" s="16"/>
      <c r="DG30" s="17">
        <f t="shared" si="15"/>
        <v>20286</v>
      </c>
      <c r="DI30" s="7"/>
      <c r="DJ30" s="2"/>
      <c r="DK30" s="15"/>
      <c r="DL30" s="7"/>
      <c r="DM30" s="16"/>
      <c r="DN30" s="17">
        <f t="shared" si="232"/>
        <v>411</v>
      </c>
      <c r="DP30" s="7"/>
      <c r="DQ30" s="2"/>
      <c r="DR30" s="15"/>
      <c r="DS30" s="627"/>
      <c r="DT30" s="16"/>
      <c r="DU30" s="17">
        <f t="shared" si="237"/>
        <v>0</v>
      </c>
      <c r="DW30" s="7"/>
      <c r="DX30" s="2"/>
      <c r="DY30" s="15"/>
      <c r="DZ30" s="7"/>
      <c r="EA30" s="16"/>
      <c r="EB30" s="17">
        <f t="shared" si="238"/>
        <v>0</v>
      </c>
      <c r="ED30" s="567"/>
      <c r="EE30" s="575"/>
      <c r="EF30" s="1694"/>
      <c r="EG30" s="567"/>
      <c r="EH30" s="1688"/>
      <c r="EI30" s="1683">
        <f t="shared" si="239"/>
        <v>456</v>
      </c>
      <c r="EK30" s="111"/>
      <c r="EL30" s="229"/>
      <c r="EM30" s="23"/>
      <c r="EN30" s="111"/>
      <c r="EO30" s="27"/>
      <c r="EP30" s="42">
        <f t="shared" si="240"/>
        <v>0</v>
      </c>
      <c r="ER30" s="111"/>
      <c r="ES30" s="229"/>
      <c r="ET30" s="23"/>
      <c r="EU30" s="111"/>
      <c r="EV30" s="27"/>
      <c r="EW30" s="42">
        <f t="shared" si="21"/>
        <v>0</v>
      </c>
      <c r="EY30" s="7"/>
      <c r="EZ30" s="2"/>
      <c r="FA30" s="15"/>
      <c r="FB30" s="7"/>
      <c r="FC30" s="16"/>
      <c r="FD30" s="17">
        <f t="shared" si="241"/>
        <v>0</v>
      </c>
      <c r="FF30" s="111"/>
      <c r="FG30" s="1303"/>
      <c r="FH30" s="27"/>
      <c r="FI30" s="49"/>
      <c r="FJ30" s="41"/>
      <c r="FK30" s="17">
        <f t="shared" si="231"/>
        <v>0</v>
      </c>
      <c r="FM30" s="111"/>
      <c r="FN30" s="24"/>
      <c r="FO30" s="23"/>
      <c r="FP30" s="681"/>
      <c r="FQ30" s="682"/>
      <c r="FR30" s="17">
        <f t="shared" si="24"/>
        <v>0</v>
      </c>
      <c r="FT30" s="111"/>
      <c r="FU30" s="24"/>
      <c r="FV30" s="23"/>
      <c r="FW30" s="681"/>
      <c r="FX30" s="682"/>
      <c r="FY30" s="42">
        <f t="shared" si="25"/>
        <v>0</v>
      </c>
      <c r="GA30" s="7"/>
      <c r="GB30" s="2"/>
      <c r="GC30" s="15"/>
      <c r="GD30" s="7"/>
      <c r="GE30" s="16"/>
      <c r="GF30" s="17">
        <f t="shared" si="26"/>
        <v>6306.7</v>
      </c>
      <c r="GH30" s="111"/>
      <c r="GI30" s="24"/>
      <c r="GJ30" s="23"/>
      <c r="GK30" s="111"/>
      <c r="GL30" s="27"/>
      <c r="GM30" s="42">
        <f t="shared" si="27"/>
        <v>10217.799999999999</v>
      </c>
      <c r="GO30" s="111"/>
      <c r="GP30" s="24"/>
      <c r="GQ30" s="23"/>
      <c r="GR30" s="111"/>
      <c r="GS30" s="27"/>
      <c r="GT30" s="42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4"/>
      <c r="HD30" s="24"/>
      <c r="HE30" s="23"/>
      <c r="HF30" s="111"/>
      <c r="HG30" s="27"/>
      <c r="HH30" s="42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2543</v>
      </c>
      <c r="HX30" s="7"/>
      <c r="HY30" s="2"/>
      <c r="HZ30" s="22"/>
      <c r="IA30" s="7"/>
      <c r="IB30" s="16"/>
      <c r="IC30" s="17">
        <f t="shared" si="33"/>
        <v>7098.5</v>
      </c>
      <c r="IE30" s="7"/>
      <c r="IF30" s="2"/>
      <c r="IG30" s="15"/>
      <c r="IH30" s="7"/>
      <c r="II30" s="16"/>
      <c r="IJ30" s="17">
        <f t="shared" si="34"/>
        <v>1470</v>
      </c>
      <c r="IL30" s="2"/>
      <c r="IM30" s="2"/>
      <c r="IN30" s="15"/>
      <c r="IO30" s="7"/>
      <c r="IP30" s="16"/>
      <c r="IQ30" s="17">
        <f t="shared" si="35"/>
        <v>5020</v>
      </c>
      <c r="IS30" s="7"/>
      <c r="IT30" s="2"/>
      <c r="IU30" s="15"/>
      <c r="IV30" s="7"/>
      <c r="IW30" s="16"/>
      <c r="IX30" s="101">
        <f t="shared" si="36"/>
        <v>0</v>
      </c>
      <c r="IZ30" s="111"/>
      <c r="JA30" s="24"/>
      <c r="JB30" s="23"/>
      <c r="JC30" s="111"/>
      <c r="JD30" s="27"/>
      <c r="JE30" s="101">
        <f t="shared" si="37"/>
        <v>0</v>
      </c>
      <c r="JG30" s="111"/>
      <c r="JH30" s="24"/>
      <c r="JI30" s="23"/>
      <c r="JJ30" s="111"/>
      <c r="JK30" s="27"/>
      <c r="JL30" s="101">
        <f t="shared" si="38"/>
        <v>855.5</v>
      </c>
      <c r="JN30" s="111"/>
      <c r="JO30" s="63"/>
      <c r="JP30" s="23"/>
      <c r="JQ30" s="111"/>
      <c r="JR30" s="27"/>
      <c r="JS30" s="17">
        <f t="shared" si="39"/>
        <v>0</v>
      </c>
      <c r="JU30" s="111"/>
      <c r="JV30" s="110"/>
      <c r="JW30" s="23"/>
      <c r="JX30" s="111"/>
      <c r="JY30" s="27"/>
      <c r="JZ30" s="42">
        <f t="shared" si="40"/>
        <v>0</v>
      </c>
      <c r="KB30" s="111"/>
      <c r="KC30" s="63"/>
      <c r="KD30" s="23"/>
      <c r="KE30" s="111"/>
      <c r="KF30" s="27"/>
      <c r="KG30" s="17">
        <f t="shared" si="41"/>
        <v>0</v>
      </c>
      <c r="KI30" s="111"/>
      <c r="KJ30" s="63"/>
      <c r="KK30" s="23"/>
      <c r="KL30" s="111"/>
      <c r="KM30" s="27"/>
      <c r="KN30" s="42">
        <f t="shared" si="42"/>
        <v>0</v>
      </c>
      <c r="KP30" s="111"/>
      <c r="KQ30" s="63"/>
      <c r="KR30" s="23"/>
      <c r="KS30" s="111"/>
      <c r="KT30" s="27"/>
      <c r="KU30" s="42">
        <f t="shared" si="43"/>
        <v>4446</v>
      </c>
      <c r="KW30" s="111"/>
      <c r="KX30" s="110"/>
      <c r="KY30" s="23"/>
      <c r="KZ30" s="111"/>
      <c r="LA30" s="27"/>
      <c r="LB30" s="17">
        <f t="shared" si="44"/>
        <v>17093.599999999999</v>
      </c>
      <c r="LD30" s="111"/>
      <c r="LE30" s="63"/>
      <c r="LF30" s="23"/>
      <c r="LG30" s="111"/>
      <c r="LH30" s="27"/>
      <c r="LI30" s="17">
        <f t="shared" si="45"/>
        <v>383</v>
      </c>
      <c r="LK30" s="111"/>
      <c r="LL30" s="110"/>
      <c r="LM30" s="23"/>
      <c r="LN30" s="111"/>
      <c r="LO30" s="27"/>
      <c r="LP30" s="42">
        <f t="shared" si="46"/>
        <v>0</v>
      </c>
      <c r="LR30" s="111"/>
      <c r="LS30" s="63"/>
      <c r="LT30" s="23"/>
      <c r="LU30" s="111"/>
      <c r="LV30" s="27"/>
      <c r="LW30" s="42">
        <f t="shared" si="47"/>
        <v>0</v>
      </c>
      <c r="MB30" s="7"/>
      <c r="MC30" s="16"/>
      <c r="MD30" s="17">
        <f t="shared" si="48"/>
        <v>0</v>
      </c>
      <c r="MI30" s="111"/>
      <c r="MJ30" s="27"/>
      <c r="MK30" s="42">
        <f t="shared" si="49"/>
        <v>0</v>
      </c>
      <c r="MP30" s="111"/>
      <c r="MQ30" s="27"/>
      <c r="MR30" s="42">
        <f t="shared" si="50"/>
        <v>0</v>
      </c>
      <c r="MW30" s="111"/>
      <c r="MX30" s="27"/>
      <c r="MY30" s="42">
        <f t="shared" si="51"/>
        <v>0</v>
      </c>
      <c r="ND30" s="7"/>
      <c r="NE30" s="16"/>
      <c r="NF30" s="17">
        <f t="shared" si="52"/>
        <v>0</v>
      </c>
      <c r="NK30" s="7"/>
      <c r="NL30" s="16"/>
      <c r="NM30" s="17">
        <f t="shared" si="53"/>
        <v>0</v>
      </c>
      <c r="NR30" s="7"/>
      <c r="NS30" s="16"/>
      <c r="NT30" s="17">
        <f t="shared" si="54"/>
        <v>11333.5</v>
      </c>
      <c r="NV30" s="307"/>
      <c r="NW30" s="24"/>
      <c r="NX30" s="23"/>
      <c r="NY30" s="111"/>
      <c r="NZ30" s="27"/>
      <c r="OA30" s="42">
        <f t="shared" si="55"/>
        <v>6364</v>
      </c>
      <c r="OC30" s="305"/>
      <c r="OD30" s="2"/>
      <c r="OE30" s="15"/>
      <c r="OF30" s="7"/>
      <c r="OG30" s="16"/>
      <c r="OH30" s="17">
        <f t="shared" si="56"/>
        <v>0</v>
      </c>
      <c r="OJ30" s="307"/>
      <c r="OK30" s="24"/>
      <c r="OL30" s="23"/>
      <c r="OM30" s="111"/>
      <c r="ON30" s="27"/>
      <c r="OO30" s="42">
        <f t="shared" si="57"/>
        <v>0</v>
      </c>
      <c r="OQ30" s="481"/>
      <c r="OR30" s="2"/>
      <c r="OS30" s="15"/>
      <c r="OT30" s="7"/>
      <c r="OU30" s="16"/>
      <c r="OV30" s="17">
        <f t="shared" si="233"/>
        <v>22352.5</v>
      </c>
      <c r="PA30" s="7"/>
      <c r="PB30" s="16"/>
      <c r="PC30" s="42">
        <f t="shared" si="59"/>
        <v>0</v>
      </c>
      <c r="PE30" s="2"/>
      <c r="PH30" s="7"/>
      <c r="PI30" s="16"/>
      <c r="PJ30" s="42">
        <f t="shared" si="60"/>
        <v>0</v>
      </c>
      <c r="PL30" s="2"/>
      <c r="PO30" s="7"/>
      <c r="PP30" s="16"/>
      <c r="PQ30" s="42">
        <f t="shared" si="61"/>
        <v>0</v>
      </c>
      <c r="PS30" s="2"/>
      <c r="PT30" s="2"/>
      <c r="PU30" s="15"/>
      <c r="PV30" s="16"/>
      <c r="PW30" s="16"/>
      <c r="PX30" s="17">
        <f t="shared" si="62"/>
        <v>0</v>
      </c>
      <c r="PZ30" s="2"/>
      <c r="QA30" s="2"/>
      <c r="QB30" s="15"/>
      <c r="QC30" s="16"/>
      <c r="QD30" s="16"/>
      <c r="QE30" s="17">
        <f t="shared" si="63"/>
        <v>0</v>
      </c>
      <c r="QG30" s="2"/>
      <c r="QH30" s="2"/>
      <c r="QI30" s="15"/>
      <c r="QJ30" s="16"/>
      <c r="QK30" s="16"/>
      <c r="QL30" s="17">
        <f t="shared" si="64"/>
        <v>0</v>
      </c>
      <c r="QN30" s="24"/>
      <c r="QO30" s="24"/>
      <c r="QP30" s="23"/>
      <c r="QQ30" s="27"/>
      <c r="QR30" s="27"/>
      <c r="QS30" s="42">
        <f t="shared" si="65"/>
        <v>0</v>
      </c>
      <c r="QU30" s="427"/>
      <c r="QV30" s="2"/>
      <c r="QW30" s="15"/>
      <c r="QX30" s="677"/>
      <c r="QY30" s="16"/>
      <c r="QZ30" s="17">
        <f t="shared" si="66"/>
        <v>13520</v>
      </c>
      <c r="RB30" s="111"/>
      <c r="RC30" s="24"/>
      <c r="RD30" s="23"/>
      <c r="RE30" s="1556"/>
      <c r="RF30" s="27"/>
      <c r="RG30" s="42">
        <f t="shared" si="67"/>
        <v>0</v>
      </c>
      <c r="RI30" s="111"/>
      <c r="RJ30" s="24"/>
      <c r="RK30" s="23"/>
      <c r="RL30" s="1556"/>
      <c r="RM30" s="27"/>
      <c r="RN30" s="42">
        <f t="shared" si="68"/>
        <v>0</v>
      </c>
      <c r="RP30" s="111"/>
      <c r="RQ30" s="24"/>
      <c r="RR30" s="23"/>
      <c r="RS30" s="1556"/>
      <c r="RT30" s="27"/>
      <c r="RU30" s="42">
        <f t="shared" si="69"/>
        <v>0</v>
      </c>
      <c r="RW30" s="7"/>
      <c r="RX30" s="36"/>
      <c r="RY30" s="3"/>
      <c r="RZ30" s="343"/>
      <c r="SA30" s="3"/>
      <c r="SB30" s="17">
        <f t="shared" si="70"/>
        <v>1433.5</v>
      </c>
      <c r="SD30" s="2"/>
      <c r="SE30" s="2"/>
      <c r="SF30" s="15"/>
      <c r="SG30" s="7"/>
      <c r="SH30" s="16"/>
      <c r="SI30" s="17">
        <f t="shared" si="71"/>
        <v>0</v>
      </c>
      <c r="SK30" s="7"/>
      <c r="SL30" s="2"/>
      <c r="SM30" s="15"/>
      <c r="SN30" s="7"/>
      <c r="SO30" s="16"/>
      <c r="SP30" s="17">
        <f t="shared" si="72"/>
        <v>0</v>
      </c>
      <c r="SR30" s="111"/>
      <c r="SS30" s="24"/>
      <c r="ST30" s="23"/>
      <c r="SU30" s="111"/>
      <c r="SV30" s="27"/>
      <c r="SW30" s="42">
        <f t="shared" si="73"/>
        <v>0</v>
      </c>
      <c r="SY30" s="427"/>
      <c r="SZ30" s="114"/>
      <c r="TA30" s="15"/>
      <c r="TB30" s="7"/>
      <c r="TC30" s="16"/>
      <c r="TD30" s="17">
        <f t="shared" si="74"/>
        <v>10277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2"/>
      <c r="TU30" s="113"/>
      <c r="TV30" s="15"/>
      <c r="TW30" s="7"/>
      <c r="TX30" s="16"/>
      <c r="TY30" s="17">
        <f t="shared" si="77"/>
        <v>1124.5</v>
      </c>
      <c r="UA30" s="2"/>
      <c r="UB30" s="113"/>
      <c r="UC30" s="15"/>
      <c r="UD30" s="7"/>
      <c r="UE30" s="16"/>
      <c r="UF30" s="17">
        <f t="shared" si="78"/>
        <v>0</v>
      </c>
      <c r="UH30" s="307"/>
      <c r="UI30" s="110"/>
      <c r="UJ30" s="23"/>
      <c r="UK30" s="111"/>
      <c r="UL30" s="27"/>
      <c r="UM30" s="42">
        <f t="shared" si="79"/>
        <v>4075.5</v>
      </c>
      <c r="UO30" s="2"/>
      <c r="UP30" s="2"/>
      <c r="UQ30" s="15"/>
      <c r="UR30" s="7"/>
      <c r="US30" s="16"/>
      <c r="UT30" s="17">
        <f t="shared" si="80"/>
        <v>200</v>
      </c>
      <c r="UV30" s="2"/>
      <c r="UW30" s="2"/>
      <c r="UX30" s="15"/>
      <c r="UY30" s="7"/>
      <c r="UZ30" s="16"/>
      <c r="VA30" s="17">
        <f t="shared" si="81"/>
        <v>1278</v>
      </c>
      <c r="VC30" s="24"/>
      <c r="VD30" s="24"/>
      <c r="VE30" s="23"/>
      <c r="VF30" s="111"/>
      <c r="VG30" s="27"/>
      <c r="VH30" s="42">
        <f t="shared" si="82"/>
        <v>0</v>
      </c>
      <c r="VJ30" s="24"/>
      <c r="VK30" s="2"/>
      <c r="VL30" s="15"/>
      <c r="VM30" s="7"/>
      <c r="VN30" s="16"/>
      <c r="VO30" s="17">
        <f t="shared" si="83"/>
        <v>0</v>
      </c>
      <c r="VQ30" s="24"/>
      <c r="VR30" s="24"/>
      <c r="VS30" s="23"/>
      <c r="VT30" s="111"/>
      <c r="VU30" s="27"/>
      <c r="VV30" s="42">
        <f t="shared" si="84"/>
        <v>0</v>
      </c>
      <c r="VX30" s="2"/>
      <c r="VY30" s="2"/>
      <c r="VZ30" s="15"/>
      <c r="WA30" s="7"/>
      <c r="WB30" s="16"/>
      <c r="WC30" s="17">
        <f t="shared" si="85"/>
        <v>0</v>
      </c>
      <c r="WE30" s="305"/>
      <c r="WF30" s="2"/>
      <c r="WG30" s="15"/>
      <c r="WH30" s="305"/>
      <c r="WI30" s="16"/>
      <c r="WJ30" s="17">
        <f t="shared" si="86"/>
        <v>112.5</v>
      </c>
      <c r="WL30" s="307"/>
      <c r="WM30" s="24"/>
      <c r="WN30" s="23"/>
      <c r="WO30" s="307"/>
      <c r="WP30" s="27"/>
      <c r="WQ30" s="42">
        <f t="shared" si="87"/>
        <v>7657</v>
      </c>
      <c r="WS30" s="307"/>
      <c r="WT30" s="24"/>
      <c r="WU30" s="23"/>
      <c r="WV30" s="307"/>
      <c r="WW30" s="27"/>
      <c r="WX30" s="42">
        <f t="shared" si="88"/>
        <v>0</v>
      </c>
      <c r="WZ30" s="307"/>
      <c r="XA30" s="24"/>
      <c r="XB30" s="23"/>
      <c r="XC30" s="307"/>
      <c r="XD30" s="27"/>
      <c r="XE30" s="42">
        <f t="shared" si="89"/>
        <v>0</v>
      </c>
      <c r="XG30" s="307"/>
      <c r="XH30" s="24"/>
      <c r="XI30" s="23"/>
      <c r="XJ30" s="307"/>
      <c r="XK30" s="27"/>
      <c r="XL30" s="42">
        <f t="shared" si="90"/>
        <v>0</v>
      </c>
      <c r="XN30" s="425"/>
      <c r="XO30" s="2"/>
      <c r="XP30" s="15"/>
      <c r="XQ30" s="7"/>
      <c r="XR30" s="16"/>
      <c r="XS30" s="17">
        <f t="shared" si="91"/>
        <v>0</v>
      </c>
      <c r="XU30" s="111"/>
      <c r="XV30" s="24"/>
      <c r="XW30" s="23"/>
      <c r="XX30" s="111"/>
      <c r="XY30" s="27"/>
      <c r="XZ30" s="42">
        <f t="shared" si="92"/>
        <v>0</v>
      </c>
      <c r="YB30" s="7"/>
      <c r="YC30" s="2"/>
      <c r="YD30" s="15"/>
      <c r="YE30" s="7"/>
      <c r="YF30" s="16"/>
      <c r="YG30" s="17">
        <f t="shared" si="93"/>
        <v>21712</v>
      </c>
      <c r="YI30" s="7"/>
      <c r="YJ30" s="2"/>
      <c r="YK30" s="15"/>
      <c r="YL30" s="7"/>
      <c r="YM30" s="16"/>
      <c r="YN30" s="17">
        <f t="shared" si="94"/>
        <v>0</v>
      </c>
      <c r="YP30" s="7"/>
      <c r="YQ30" s="2"/>
      <c r="YR30" s="15"/>
      <c r="YS30" s="7"/>
      <c r="YT30" s="16"/>
      <c r="YU30" s="17">
        <f t="shared" si="95"/>
        <v>0</v>
      </c>
      <c r="YW30" s="111"/>
      <c r="YX30" s="24"/>
      <c r="YY30" s="23"/>
      <c r="YZ30" s="111"/>
      <c r="ZA30" s="27"/>
      <c r="ZB30" s="42">
        <f t="shared" si="96"/>
        <v>0</v>
      </c>
      <c r="ZD30" s="420"/>
      <c r="ZE30" s="24"/>
      <c r="ZF30" s="23"/>
      <c r="ZG30" s="111"/>
      <c r="ZH30" s="27"/>
      <c r="ZI30" s="42">
        <f t="shared" si="97"/>
        <v>0</v>
      </c>
      <c r="ZK30" s="7"/>
      <c r="ZL30" s="40"/>
      <c r="ZM30" s="16"/>
      <c r="ZN30" s="7"/>
      <c r="ZO30" s="16"/>
      <c r="ZP30" s="17">
        <f t="shared" si="98"/>
        <v>0</v>
      </c>
      <c r="ZR30" s="111"/>
      <c r="ZS30" s="69"/>
      <c r="ZT30" s="27"/>
      <c r="ZU30" s="111"/>
      <c r="ZV30" s="27"/>
      <c r="ZW30" s="42">
        <f t="shared" si="99"/>
        <v>3633</v>
      </c>
      <c r="ZY30" s="7"/>
      <c r="ZZ30" s="40"/>
      <c r="AAA30" s="16"/>
      <c r="AAB30" s="7"/>
      <c r="AAC30" s="16"/>
      <c r="AAD30" s="17">
        <f t="shared" si="100"/>
        <v>0</v>
      </c>
      <c r="AAF30" s="111"/>
      <c r="AAG30" s="69"/>
      <c r="AAH30" s="27"/>
      <c r="AAI30" s="111"/>
      <c r="AAJ30" s="27"/>
      <c r="AAK30" s="42">
        <f t="shared" si="101"/>
        <v>0</v>
      </c>
      <c r="AAM30" s="111"/>
      <c r="AAN30" s="69"/>
      <c r="AAO30" s="27"/>
      <c r="AAP30" s="111"/>
      <c r="AAQ30" s="27"/>
      <c r="AAR30" s="42">
        <f t="shared" si="102"/>
        <v>15899</v>
      </c>
      <c r="AAT30" s="111"/>
      <c r="AAU30" s="69"/>
      <c r="AAV30" s="27"/>
      <c r="AAW30" s="111"/>
      <c r="AAX30" s="27"/>
      <c r="AAY30" s="42">
        <f t="shared" si="103"/>
        <v>0</v>
      </c>
      <c r="ABA30" s="7"/>
      <c r="ABB30" s="113"/>
      <c r="ABC30" s="15"/>
      <c r="ABD30" s="7"/>
      <c r="ABE30" s="16"/>
      <c r="ABF30" s="17">
        <f t="shared" si="104"/>
        <v>0</v>
      </c>
      <c r="ABH30" s="111"/>
      <c r="ABI30" s="220"/>
      <c r="ABJ30" s="23"/>
      <c r="ABK30" s="111"/>
      <c r="ABL30" s="27"/>
      <c r="ABM30" s="42">
        <f t="shared" si="105"/>
        <v>0</v>
      </c>
      <c r="ABR30" s="679"/>
      <c r="ABS30" s="27"/>
      <c r="ABT30" s="42">
        <f t="shared" si="106"/>
        <v>22956.84</v>
      </c>
      <c r="ABV30" s="2"/>
      <c r="ABW30" s="2"/>
      <c r="ABX30" s="15"/>
      <c r="ABY30" s="7"/>
      <c r="ABZ30" s="16"/>
      <c r="ACA30" s="17">
        <f t="shared" si="107"/>
        <v>3092.5</v>
      </c>
      <c r="ACC30" s="427"/>
      <c r="ACD30" s="113"/>
      <c r="ACE30" s="15"/>
      <c r="ACF30" s="7"/>
      <c r="ACG30" s="16"/>
      <c r="ACH30" s="17">
        <f t="shared" si="108"/>
        <v>0</v>
      </c>
      <c r="ACJ30" s="425"/>
      <c r="ACK30" s="220"/>
      <c r="ACL30" s="23"/>
      <c r="ACM30" s="111"/>
      <c r="ACN30" s="27"/>
      <c r="ACO30" s="42">
        <f t="shared" si="109"/>
        <v>0</v>
      </c>
      <c r="ACQ30" s="425"/>
      <c r="ACR30" s="220"/>
      <c r="ACS30" s="23"/>
      <c r="ACT30" s="111"/>
      <c r="ACU30" s="27"/>
      <c r="ACV30" s="42">
        <f t="shared" si="110"/>
        <v>0</v>
      </c>
      <c r="ACX30" s="305"/>
      <c r="ACY30" s="2"/>
      <c r="ACZ30" s="15"/>
      <c r="ADA30" s="7"/>
      <c r="ADB30" s="16"/>
      <c r="ADC30" s="17">
        <f t="shared" si="243"/>
        <v>0</v>
      </c>
      <c r="ADE30" s="307"/>
      <c r="ADF30" s="24"/>
      <c r="ADG30" s="23"/>
      <c r="ADH30" s="111"/>
      <c r="ADI30" s="27"/>
      <c r="ADJ30" s="42">
        <f t="shared" si="244"/>
        <v>1928</v>
      </c>
      <c r="ADL30" s="2"/>
      <c r="ADM30" s="2"/>
      <c r="ADN30" s="15"/>
      <c r="ADO30" s="7"/>
      <c r="ADP30" s="16"/>
      <c r="ADQ30" s="17">
        <f t="shared" si="113"/>
        <v>0</v>
      </c>
      <c r="ADS30" s="24"/>
      <c r="ADT30" s="24"/>
      <c r="ADU30" s="23"/>
      <c r="ADV30" s="111"/>
      <c r="ADW30" s="27"/>
      <c r="ADX30" s="42">
        <f t="shared" si="114"/>
        <v>0</v>
      </c>
      <c r="ADZ30" s="2"/>
      <c r="AEA30" s="2"/>
      <c r="AEB30" s="15"/>
      <c r="AEC30" s="7"/>
      <c r="AED30" s="16"/>
      <c r="AEE30" s="17">
        <f t="shared" si="115"/>
        <v>0</v>
      </c>
      <c r="AEG30" s="24"/>
      <c r="AEH30" s="24"/>
      <c r="AEI30" s="23"/>
      <c r="AEJ30" s="111"/>
      <c r="AEK30" s="27"/>
      <c r="AEL30" s="42">
        <f t="shared" si="116"/>
        <v>0</v>
      </c>
      <c r="AEN30" s="2"/>
      <c r="AEO30" s="2"/>
      <c r="AEP30" s="15"/>
      <c r="AEQ30" s="7"/>
      <c r="AER30" s="16"/>
      <c r="AES30" s="17">
        <f t="shared" si="117"/>
        <v>0</v>
      </c>
      <c r="AEU30" s="2"/>
      <c r="AEV30" s="2"/>
      <c r="AEW30" s="15"/>
      <c r="AEX30" s="7"/>
      <c r="AEY30" s="16"/>
      <c r="AEZ30" s="17">
        <f t="shared" si="118"/>
        <v>0</v>
      </c>
      <c r="AFB30" s="24"/>
      <c r="AFC30" s="24"/>
      <c r="AFD30" s="23"/>
      <c r="AFE30" s="111"/>
      <c r="AFF30" s="27"/>
      <c r="AFG30" s="42">
        <f t="shared" si="119"/>
        <v>0</v>
      </c>
      <c r="AFI30" s="24"/>
      <c r="AFJ30" s="24"/>
      <c r="AFK30" s="23"/>
      <c r="AFL30" s="111"/>
      <c r="AFM30" s="27"/>
      <c r="AFN30" s="42">
        <f t="shared" si="120"/>
        <v>0</v>
      </c>
      <c r="AFP30" s="24"/>
      <c r="AFQ30" s="24"/>
      <c r="AFR30" s="23"/>
      <c r="AFS30" s="111"/>
      <c r="AFT30" s="27"/>
      <c r="AFU30" s="42">
        <f t="shared" si="121"/>
        <v>0</v>
      </c>
      <c r="AFW30" s="2"/>
      <c r="AFX30" s="2"/>
      <c r="AFY30" s="15"/>
      <c r="AFZ30" s="7"/>
      <c r="AGA30" s="16"/>
      <c r="AGB30" s="17">
        <f t="shared" si="122"/>
        <v>0</v>
      </c>
      <c r="AGD30" s="7"/>
      <c r="AGE30" s="2"/>
      <c r="AGF30" s="15"/>
      <c r="AGG30" s="7"/>
      <c r="AGH30" s="16"/>
      <c r="AGI30" s="17">
        <f t="shared" si="123"/>
        <v>2252</v>
      </c>
      <c r="AGK30" s="305"/>
      <c r="AGL30" s="36"/>
      <c r="AGM30" s="16"/>
      <c r="AGO30" s="16"/>
      <c r="AGP30" s="42">
        <f t="shared" si="124"/>
        <v>0</v>
      </c>
      <c r="AGR30" s="307"/>
      <c r="AGS30" s="259"/>
      <c r="AGT30" s="27"/>
      <c r="AGV30" s="27"/>
      <c r="AGW30" s="42">
        <f t="shared" si="125"/>
        <v>0</v>
      </c>
      <c r="AGY30" s="307"/>
      <c r="AGZ30" s="259"/>
      <c r="AHA30" s="27"/>
      <c r="AHC30" s="27"/>
      <c r="AHD30" s="42">
        <f t="shared" si="126"/>
        <v>0</v>
      </c>
      <c r="AHF30" s="2"/>
      <c r="AHG30" s="2"/>
      <c r="AHH30" s="15"/>
      <c r="AHI30" s="7"/>
      <c r="AHJ30" s="16"/>
      <c r="AHK30" s="17">
        <f t="shared" si="127"/>
        <v>960</v>
      </c>
      <c r="AHM30" s="2"/>
      <c r="AHN30" s="2"/>
      <c r="AHO30" s="15"/>
      <c r="AHP30" s="7"/>
      <c r="AHQ30" s="16"/>
      <c r="AHR30" s="17">
        <f t="shared" si="128"/>
        <v>0</v>
      </c>
      <c r="AHT30" s="427"/>
      <c r="AHU30" s="2"/>
      <c r="AHV30" s="15"/>
      <c r="AHW30" s="305"/>
      <c r="AHX30" s="16"/>
      <c r="AHY30" s="17">
        <f t="shared" si="129"/>
        <v>96358.5</v>
      </c>
      <c r="AIA30" s="2"/>
      <c r="AIB30" s="2"/>
      <c r="AIC30" s="15"/>
      <c r="AID30" s="7"/>
      <c r="AIE30" s="16"/>
      <c r="AIF30" s="17">
        <f t="shared" si="130"/>
        <v>0</v>
      </c>
      <c r="AIH30" s="111"/>
      <c r="AII30" s="69"/>
      <c r="AIJ30" s="27"/>
      <c r="AIK30" s="111"/>
      <c r="AIL30" s="27"/>
      <c r="AIM30" s="17">
        <f t="shared" si="131"/>
        <v>892.5</v>
      </c>
      <c r="AIO30" s="111"/>
      <c r="AIP30" s="69"/>
      <c r="AIQ30" s="27"/>
      <c r="AIR30" s="111"/>
      <c r="AIS30" s="27"/>
      <c r="AIT30" s="17">
        <f t="shared" si="132"/>
        <v>0</v>
      </c>
      <c r="AIV30" s="111"/>
      <c r="AIW30" s="69"/>
      <c r="AIX30" s="27"/>
      <c r="AIY30" s="111"/>
      <c r="AIZ30" s="27"/>
      <c r="AJA30" s="42">
        <f t="shared" si="133"/>
        <v>0</v>
      </c>
      <c r="AJC30" s="2"/>
      <c r="AJD30" s="2"/>
      <c r="AJE30" s="15"/>
      <c r="AJF30" s="7"/>
      <c r="AJG30" s="16"/>
      <c r="AJH30" s="17">
        <f t="shared" si="134"/>
        <v>0</v>
      </c>
      <c r="AJJ30" s="2"/>
      <c r="AJK30" s="2"/>
      <c r="AJL30" s="15"/>
      <c r="AJM30" s="7"/>
      <c r="AJN30" s="16"/>
      <c r="AJO30" s="17">
        <f t="shared" si="135"/>
        <v>0</v>
      </c>
      <c r="AJQ30" s="406"/>
      <c r="AJR30" s="2"/>
      <c r="AJS30" s="15"/>
      <c r="AJT30" s="7"/>
      <c r="AJU30" s="16"/>
      <c r="AJV30" s="17">
        <f t="shared" si="136"/>
        <v>7013</v>
      </c>
      <c r="AJX30" s="7"/>
      <c r="AJY30" s="40"/>
      <c r="AJZ30" s="16"/>
      <c r="AKA30" s="7"/>
      <c r="AKB30" s="16"/>
      <c r="AKC30" s="17">
        <f t="shared" si="137"/>
        <v>0</v>
      </c>
      <c r="AKE30" s="7"/>
      <c r="AKF30" s="40"/>
      <c r="AKG30" s="16"/>
      <c r="AKH30" s="7"/>
      <c r="AKI30" s="16"/>
      <c r="AKJ30" s="17">
        <f t="shared" si="138"/>
        <v>0</v>
      </c>
      <c r="AKL30" s="307"/>
      <c r="AKM30" s="69"/>
      <c r="AKN30" s="27"/>
      <c r="AKO30" s="307"/>
      <c r="AKP30" s="27"/>
      <c r="AKQ30" s="17">
        <f t="shared" si="139"/>
        <v>17381</v>
      </c>
      <c r="AKS30" s="307"/>
      <c r="AKT30" s="69"/>
      <c r="AKU30" s="27"/>
      <c r="AKV30" s="307"/>
      <c r="AKW30" s="27"/>
      <c r="AKX30" s="42">
        <f t="shared" si="140"/>
        <v>0</v>
      </c>
      <c r="AKZ30" s="7"/>
      <c r="ALA30" s="40"/>
      <c r="ALB30" s="16"/>
      <c r="ALC30" s="7"/>
      <c r="ALD30" s="16"/>
      <c r="ALE30" s="17">
        <f t="shared" si="141"/>
        <v>0</v>
      </c>
      <c r="ALG30" s="7"/>
      <c r="ALI30" s="15"/>
      <c r="ALJ30" s="7"/>
      <c r="ALK30" s="16"/>
      <c r="ALL30" s="42">
        <f t="shared" si="142"/>
        <v>0</v>
      </c>
      <c r="ALN30" s="111"/>
      <c r="ALP30" s="23"/>
      <c r="ALQ30" s="111"/>
      <c r="ALR30" s="27"/>
      <c r="ALS30" s="42">
        <f t="shared" si="143"/>
        <v>2166.5</v>
      </c>
      <c r="ALU30" s="2"/>
      <c r="ALV30" s="2"/>
      <c r="ALW30" s="15"/>
      <c r="ALX30" s="7"/>
      <c r="ALY30" s="16"/>
      <c r="ALZ30" s="17">
        <f t="shared" si="144"/>
        <v>0</v>
      </c>
      <c r="AMB30" s="2"/>
      <c r="AMC30" s="2"/>
      <c r="AMD30" s="15"/>
      <c r="AME30" s="7"/>
      <c r="AMF30" s="16"/>
      <c r="AMG30" s="17">
        <f t="shared" si="145"/>
        <v>0</v>
      </c>
      <c r="AMI30" s="2"/>
      <c r="AMJ30" s="2"/>
      <c r="AMK30" s="15"/>
      <c r="AML30" s="7"/>
      <c r="AMM30" s="16"/>
      <c r="AMN30" s="17">
        <f t="shared" si="146"/>
        <v>0</v>
      </c>
      <c r="AMP30" s="24"/>
      <c r="AMQ30" s="24"/>
      <c r="AMR30" s="23"/>
      <c r="AMS30" s="111"/>
      <c r="AMT30" s="27"/>
      <c r="AMU30" s="42">
        <f t="shared" si="147"/>
        <v>0</v>
      </c>
      <c r="AMW30" s="24"/>
      <c r="AMX30" s="24"/>
      <c r="AMY30" s="23"/>
      <c r="AMZ30" s="111"/>
      <c r="ANA30" s="27"/>
      <c r="ANB30" s="42">
        <f t="shared" si="148"/>
        <v>596</v>
      </c>
      <c r="AND30" s="2"/>
      <c r="ANE30" s="2"/>
      <c r="ANF30" s="15"/>
      <c r="ANG30" s="7"/>
      <c r="ANH30" s="16"/>
      <c r="ANI30" s="17">
        <f t="shared" si="242"/>
        <v>0</v>
      </c>
      <c r="ANK30" s="2"/>
      <c r="ANL30" s="2"/>
      <c r="ANM30" s="15"/>
      <c r="ANN30" s="7"/>
      <c r="ANO30" s="16"/>
      <c r="ANP30" s="17">
        <f t="shared" si="150"/>
        <v>0</v>
      </c>
      <c r="ANR30" s="2"/>
      <c r="ANS30" s="2"/>
      <c r="ANT30" s="15"/>
      <c r="ANU30" s="7"/>
      <c r="ANV30" s="16"/>
      <c r="ANW30" s="17">
        <f t="shared" si="235"/>
        <v>0</v>
      </c>
      <c r="ANY30" s="24"/>
      <c r="ANZ30" s="24"/>
      <c r="AOA30" s="23"/>
      <c r="AOB30" s="111"/>
      <c r="AOC30" s="27"/>
      <c r="AOD30" s="42">
        <f t="shared" si="236"/>
        <v>0</v>
      </c>
      <c r="AOF30" s="7"/>
      <c r="AOG30" s="113"/>
      <c r="AOH30" s="15"/>
      <c r="AOI30" s="7"/>
      <c r="AOJ30" s="16"/>
      <c r="AOK30" s="17">
        <f t="shared" si="153"/>
        <v>4537.5</v>
      </c>
      <c r="AOM30" s="7"/>
      <c r="AON30" s="113"/>
      <c r="AOO30" s="15"/>
      <c r="AOP30" s="7"/>
      <c r="AOQ30" s="16"/>
      <c r="AOR30" s="17">
        <f t="shared" si="154"/>
        <v>4537.5</v>
      </c>
      <c r="AOT30" s="111"/>
      <c r="AOU30" s="110"/>
      <c r="AOV30" s="23"/>
      <c r="AOW30" s="111"/>
      <c r="AOX30" s="27"/>
      <c r="AOY30" s="42">
        <f t="shared" si="155"/>
        <v>0</v>
      </c>
      <c r="APA30" s="24"/>
      <c r="APB30" s="24"/>
      <c r="APC30" s="23"/>
      <c r="APD30" s="111"/>
      <c r="APE30" s="27"/>
      <c r="APF30" s="42">
        <f t="shared" si="156"/>
        <v>0</v>
      </c>
      <c r="APH30" s="24"/>
      <c r="API30" s="24"/>
      <c r="APJ30" s="23"/>
      <c r="APK30" s="111"/>
      <c r="APL30" s="27"/>
      <c r="APM30" s="42">
        <f t="shared" si="157"/>
        <v>0</v>
      </c>
      <c r="APO30" s="7"/>
      <c r="APP30" s="2"/>
      <c r="APQ30" s="15"/>
      <c r="APR30" s="7"/>
      <c r="APS30" s="16"/>
      <c r="APT30" s="17">
        <f t="shared" si="158"/>
        <v>0</v>
      </c>
      <c r="APV30" s="427"/>
      <c r="APW30" s="2"/>
      <c r="APX30" s="15"/>
      <c r="APY30" s="427"/>
      <c r="APZ30" s="16"/>
      <c r="AQA30" s="17">
        <f t="shared" si="159"/>
        <v>5325.5</v>
      </c>
      <c r="AQC30" s="427"/>
      <c r="AQE30" s="15"/>
      <c r="AQF30" s="305"/>
      <c r="AQG30" s="16"/>
      <c r="AQH30" s="17">
        <f t="shared" si="160"/>
        <v>0</v>
      </c>
      <c r="AQJ30" s="305"/>
      <c r="AQK30" s="2"/>
      <c r="AQL30" s="15"/>
      <c r="AQM30" s="427"/>
      <c r="AQN30" s="16"/>
      <c r="AQO30" s="17">
        <f t="shared" si="161"/>
        <v>2982</v>
      </c>
      <c r="AQQ30" s="2"/>
      <c r="AQR30" s="2"/>
      <c r="AQS30" s="15"/>
      <c r="AQT30" s="7"/>
      <c r="AQU30" s="16"/>
      <c r="AQV30" s="17">
        <f t="shared" si="162"/>
        <v>0</v>
      </c>
      <c r="AQX30" s="111"/>
      <c r="AQY30" s="24"/>
      <c r="AQZ30" s="23"/>
      <c r="ARA30" s="111"/>
      <c r="ARB30" s="27"/>
      <c r="ARC30" s="42">
        <f t="shared" si="163"/>
        <v>-4260</v>
      </c>
      <c r="ARE30" s="2"/>
      <c r="ARF30" s="2"/>
      <c r="ARG30" s="15"/>
      <c r="ARH30" s="7"/>
      <c r="ARI30" s="16"/>
      <c r="ARJ30" s="17">
        <f t="shared" si="164"/>
        <v>12230.28</v>
      </c>
      <c r="ARL30" s="24"/>
      <c r="ARM30" s="24"/>
      <c r="ARN30" s="23"/>
      <c r="ARO30" s="111"/>
      <c r="ARP30" s="27"/>
      <c r="ARQ30" s="42">
        <f t="shared" si="165"/>
        <v>0</v>
      </c>
      <c r="ARS30" s="2"/>
      <c r="ART30" s="2"/>
      <c r="ARU30" s="15"/>
      <c r="ARV30" s="7"/>
      <c r="ARW30" s="16"/>
      <c r="ARX30" s="17">
        <f t="shared" si="166"/>
        <v>0</v>
      </c>
      <c r="ARZ30" s="24"/>
      <c r="ASA30" s="24"/>
      <c r="ASB30" s="23"/>
      <c r="ASC30" s="111"/>
      <c r="ASD30" s="27"/>
      <c r="ASE30" s="42">
        <f t="shared" si="167"/>
        <v>0</v>
      </c>
      <c r="ASG30" s="24"/>
      <c r="ASH30" s="24"/>
      <c r="ASI30" s="23"/>
      <c r="ASJ30" s="111"/>
      <c r="ASK30" s="27"/>
      <c r="ASL30" s="42">
        <f t="shared" si="168"/>
        <v>0</v>
      </c>
      <c r="ASN30" s="2"/>
      <c r="ASO30" s="2"/>
      <c r="ASP30" s="15"/>
      <c r="ASQ30" s="7"/>
      <c r="ASR30" s="16"/>
      <c r="ASS30" s="17">
        <f t="shared" si="169"/>
        <v>0</v>
      </c>
      <c r="ASU30" s="2"/>
      <c r="ASV30" s="2"/>
      <c r="ASW30" s="15"/>
      <c r="ASX30" s="7"/>
      <c r="ASY30" s="16"/>
      <c r="ASZ30" s="17">
        <f t="shared" si="170"/>
        <v>0</v>
      </c>
      <c r="ATB30" s="307"/>
      <c r="ATC30" s="229"/>
      <c r="ATD30" s="23"/>
      <c r="ATE30" s="321"/>
      <c r="ATF30" s="27"/>
      <c r="ATG30" s="17">
        <f t="shared" si="171"/>
        <v>0</v>
      </c>
      <c r="ATI30" s="49">
        <v>41697</v>
      </c>
      <c r="ATJ30" s="259" t="s">
        <v>2224</v>
      </c>
      <c r="ATK30" s="27">
        <v>1440</v>
      </c>
      <c r="ATL30" s="49">
        <v>41709</v>
      </c>
      <c r="ATM30" s="27">
        <v>1440</v>
      </c>
      <c r="ATN30" s="17">
        <f t="shared" si="172"/>
        <v>15810</v>
      </c>
      <c r="ATP30" s="7"/>
      <c r="ATQ30" s="2"/>
      <c r="ATR30" s="15"/>
      <c r="ATS30" s="16"/>
      <c r="ATT30" s="16"/>
      <c r="ATU30" s="17">
        <f t="shared" si="173"/>
        <v>35640</v>
      </c>
      <c r="ATW30" s="111"/>
      <c r="ATX30" s="24"/>
      <c r="ATY30" s="23"/>
      <c r="ATZ30" s="27"/>
      <c r="AUA30" s="27"/>
      <c r="AUB30" s="42">
        <f t="shared" si="174"/>
        <v>0</v>
      </c>
      <c r="AUD30" s="111"/>
      <c r="AUE30" s="24"/>
      <c r="AUF30" s="23"/>
      <c r="AUG30" s="27"/>
      <c r="AUH30" s="27"/>
      <c r="AUI30" s="42">
        <f t="shared" si="175"/>
        <v>0</v>
      </c>
      <c r="AUK30" s="305"/>
      <c r="AUL30" s="2"/>
      <c r="AUM30" s="15"/>
      <c r="AUN30" s="7"/>
      <c r="AUO30" s="16"/>
      <c r="AUP30" s="17">
        <f t="shared" si="176"/>
        <v>8898</v>
      </c>
      <c r="AUR30" s="2"/>
      <c r="AUS30" s="2"/>
      <c r="AUT30" s="15"/>
      <c r="AUU30" s="7"/>
      <c r="AUV30" s="16"/>
      <c r="AUW30" s="17">
        <f t="shared" si="177"/>
        <v>0</v>
      </c>
      <c r="AUY30" s="305"/>
      <c r="AUZ30" s="2"/>
      <c r="AVA30" s="15"/>
      <c r="AVB30" s="7"/>
      <c r="AVC30" s="16"/>
      <c r="AVD30" s="17">
        <f t="shared" si="178"/>
        <v>80.300000000000182</v>
      </c>
      <c r="AVF30" s="2"/>
      <c r="AVG30" s="2"/>
      <c r="AVH30" s="15"/>
      <c r="AVI30" s="7"/>
      <c r="AVJ30" s="16"/>
      <c r="AVK30" s="17">
        <f t="shared" si="179"/>
        <v>0</v>
      </c>
      <c r="AVM30" s="2"/>
      <c r="AVN30" s="2"/>
      <c r="AVO30" s="15"/>
      <c r="AVP30" s="7"/>
      <c r="AVQ30" s="16"/>
      <c r="AVR30" s="17">
        <f t="shared" si="180"/>
        <v>0</v>
      </c>
      <c r="AVT30" s="2"/>
      <c r="AVU30" s="2"/>
      <c r="AVV30" s="15"/>
      <c r="AVW30" s="7"/>
      <c r="AVX30" s="16"/>
      <c r="AVY30" s="17">
        <f t="shared" si="181"/>
        <v>0</v>
      </c>
      <c r="AWA30" s="24"/>
      <c r="AWB30" s="24"/>
      <c r="AWC30" s="23"/>
      <c r="AWD30" s="111"/>
      <c r="AWE30" s="27"/>
      <c r="AWF30" s="42">
        <f t="shared" si="182"/>
        <v>1970</v>
      </c>
      <c r="AWH30" s="24"/>
      <c r="AWI30" s="24"/>
      <c r="AWJ30" s="23"/>
      <c r="AWK30" s="111"/>
      <c r="AWL30" s="27"/>
      <c r="AWM30" s="42">
        <f t="shared" si="183"/>
        <v>0</v>
      </c>
      <c r="AWO30" s="24"/>
      <c r="AWP30" s="24"/>
      <c r="AWQ30" s="23"/>
      <c r="AWR30" s="111"/>
      <c r="AWS30" s="27"/>
      <c r="AWT30" s="42">
        <f t="shared" si="184"/>
        <v>0</v>
      </c>
      <c r="AWV30" s="2"/>
      <c r="AWW30" s="2"/>
      <c r="AWX30" s="15"/>
      <c r="AWY30" s="7"/>
      <c r="AWZ30" s="16"/>
      <c r="AXA30" s="17">
        <f t="shared" si="185"/>
        <v>0</v>
      </c>
      <c r="AXC30" s="24"/>
      <c r="AXD30" s="24"/>
      <c r="AXE30" s="23"/>
      <c r="AXF30" s="111"/>
      <c r="AXG30" s="27"/>
      <c r="AXH30" s="42">
        <f t="shared" si="186"/>
        <v>0</v>
      </c>
      <c r="AXJ30" s="24"/>
      <c r="AXK30" s="24"/>
      <c r="AXL30" s="23"/>
      <c r="AXM30" s="111"/>
      <c r="AXN30" s="27"/>
      <c r="AXO30" s="42">
        <f t="shared" si="187"/>
        <v>1556</v>
      </c>
      <c r="AXQ30" s="24"/>
      <c r="AXR30" s="24"/>
      <c r="AXS30" s="23"/>
      <c r="AXT30" s="111"/>
      <c r="AXU30" s="27"/>
      <c r="AXV30" s="42">
        <f t="shared" si="188"/>
        <v>0</v>
      </c>
      <c r="AXX30" s="2"/>
      <c r="AXY30" s="2"/>
      <c r="AXZ30" s="15"/>
      <c r="AYA30" s="7"/>
      <c r="AYB30" s="16"/>
      <c r="AYC30" s="17">
        <f t="shared" si="189"/>
        <v>10984.74</v>
      </c>
      <c r="AYE30" s="31"/>
      <c r="AYF30" s="311"/>
      <c r="AYG30" s="22"/>
      <c r="AYH30" s="31"/>
      <c r="AYI30" s="76"/>
      <c r="AYJ30" s="78">
        <f t="shared" si="190"/>
        <v>1119</v>
      </c>
      <c r="AYL30" s="7"/>
      <c r="AYM30" s="2"/>
      <c r="AYN30" s="15"/>
      <c r="AYO30" s="7"/>
      <c r="AYP30" s="16"/>
      <c r="AYQ30" s="17">
        <f t="shared" si="191"/>
        <v>1119</v>
      </c>
      <c r="AYS30" s="2"/>
      <c r="AYT30" s="2"/>
      <c r="AYU30" s="15"/>
      <c r="AYV30" s="7"/>
      <c r="AYW30" s="16"/>
      <c r="AYX30" s="17">
        <f t="shared" si="192"/>
        <v>0</v>
      </c>
      <c r="AYZ30" s="24"/>
      <c r="AZA30" s="24"/>
      <c r="AZB30" s="23"/>
      <c r="AZC30" s="111"/>
      <c r="AZD30" s="27"/>
      <c r="AZE30" s="42">
        <f t="shared" si="193"/>
        <v>2249</v>
      </c>
      <c r="AZG30" s="358"/>
      <c r="AZH30" s="24"/>
      <c r="AZI30" s="23"/>
      <c r="AZJ30" s="111"/>
      <c r="AZK30" s="27"/>
      <c r="AZL30" s="42">
        <f t="shared" si="194"/>
        <v>0</v>
      </c>
      <c r="AZN30" s="24"/>
      <c r="AZO30" s="24"/>
      <c r="AZP30" s="23"/>
      <c r="AZQ30" s="111"/>
      <c r="AZR30" s="27"/>
      <c r="AZS30" s="42">
        <f t="shared" si="195"/>
        <v>0</v>
      </c>
      <c r="AZU30" s="7"/>
      <c r="AZV30" s="2"/>
      <c r="AZW30" s="82"/>
      <c r="AZX30" s="61"/>
      <c r="AZY30" s="67"/>
      <c r="AZZ30" s="17">
        <f t="shared" si="196"/>
        <v>12300.5</v>
      </c>
      <c r="BAB30" s="2"/>
      <c r="BAC30" s="2"/>
      <c r="BAD30" s="15"/>
      <c r="BAE30" s="7"/>
      <c r="BAF30" s="16"/>
      <c r="BAG30" s="17">
        <f t="shared" si="197"/>
        <v>108</v>
      </c>
      <c r="BAI30" s="7"/>
      <c r="BAJ30" s="114"/>
      <c r="BAK30" s="15"/>
      <c r="BAL30" s="677"/>
      <c r="BAM30" s="16"/>
      <c r="BAN30" s="17">
        <f t="shared" si="198"/>
        <v>0</v>
      </c>
      <c r="BAP30" s="111"/>
      <c r="BAQ30" s="110"/>
      <c r="BAR30" s="23"/>
      <c r="BAS30" s="1556"/>
      <c r="BAT30" s="27"/>
      <c r="BAU30" s="42">
        <f t="shared" si="199"/>
        <v>0</v>
      </c>
      <c r="BAW30" s="111"/>
      <c r="BAX30" s="110"/>
      <c r="BAY30" s="23"/>
      <c r="BAZ30" s="1556"/>
      <c r="BBA30" s="27"/>
      <c r="BBB30" s="42">
        <f t="shared" si="200"/>
        <v>0</v>
      </c>
      <c r="BBD30" s="111"/>
      <c r="BBE30" s="110"/>
      <c r="BBF30" s="23"/>
      <c r="BBG30" s="1556"/>
      <c r="BBH30" s="27"/>
      <c r="BBI30" s="42">
        <f t="shared" si="201"/>
        <v>0</v>
      </c>
      <c r="BBK30" s="2"/>
      <c r="BBL30" s="2"/>
      <c r="BBM30" s="15"/>
      <c r="BBN30" s="7"/>
      <c r="BBO30" s="16"/>
      <c r="BBP30" s="17">
        <f t="shared" si="202"/>
        <v>16540.060000000001</v>
      </c>
      <c r="BBR30" s="2"/>
      <c r="BBS30" s="2"/>
      <c r="BBT30" s="15"/>
      <c r="BBU30" s="7"/>
      <c r="BBV30" s="16"/>
      <c r="BBW30" s="17">
        <f t="shared" si="203"/>
        <v>6938</v>
      </c>
      <c r="BBY30" s="24"/>
      <c r="BBZ30" s="24"/>
      <c r="BCA30" s="23"/>
      <c r="BCB30" s="111"/>
      <c r="BCC30" s="27"/>
      <c r="BCD30" s="42">
        <f t="shared" si="204"/>
        <v>0</v>
      </c>
      <c r="BCF30" s="24"/>
      <c r="BCG30" s="24"/>
      <c r="BCH30" s="23"/>
      <c r="BCI30" s="358"/>
      <c r="BCJ30" s="27"/>
      <c r="BCK30" s="42">
        <f t="shared" si="205"/>
        <v>0</v>
      </c>
      <c r="BCM30" s="7"/>
      <c r="BCN30" s="2"/>
      <c r="BCO30" s="15"/>
      <c r="BCP30" s="7"/>
      <c r="BCQ30" s="16"/>
      <c r="BCR30" s="17">
        <f t="shared" si="206"/>
        <v>0</v>
      </c>
      <c r="BCT30" s="306"/>
      <c r="BCU30" s="2"/>
      <c r="BCV30" s="15"/>
      <c r="BCW30" s="7"/>
      <c r="BCX30" s="16"/>
      <c r="BCY30" s="17">
        <f t="shared" si="207"/>
        <v>0</v>
      </c>
      <c r="BDA30" s="7"/>
      <c r="BDB30" s="2"/>
      <c r="BDC30" s="15"/>
      <c r="BDD30" s="7"/>
      <c r="BDE30" s="16"/>
      <c r="BDF30" s="17">
        <f t="shared" si="208"/>
        <v>0</v>
      </c>
      <c r="BDH30" s="111"/>
      <c r="BDI30" s="24"/>
      <c r="BDJ30" s="23"/>
      <c r="BDK30" s="111"/>
      <c r="BDL30" s="27"/>
      <c r="BDM30" s="42">
        <f t="shared" si="209"/>
        <v>0</v>
      </c>
      <c r="BDO30" s="305"/>
      <c r="BDP30" s="2"/>
      <c r="BDQ30" s="15"/>
      <c r="BDR30" s="7"/>
      <c r="BDS30" s="16"/>
      <c r="BDT30" s="17">
        <f t="shared" si="210"/>
        <v>0</v>
      </c>
      <c r="BDV30" s="307"/>
      <c r="BDW30" s="2"/>
      <c r="BDX30" s="15"/>
      <c r="BDY30" s="627"/>
      <c r="BDZ30" s="572"/>
      <c r="BEA30" s="17">
        <f t="shared" si="211"/>
        <v>10100.5</v>
      </c>
      <c r="BEC30" s="307"/>
      <c r="BED30" s="2"/>
      <c r="BEE30" s="15"/>
      <c r="BEF30" s="7"/>
      <c r="BEG30" s="16"/>
      <c r="BEH30" s="17">
        <f t="shared" si="212"/>
        <v>0</v>
      </c>
      <c r="BEJ30" s="307"/>
      <c r="BEK30" s="24"/>
      <c r="BEL30" s="23"/>
      <c r="BEM30" s="111"/>
      <c r="BEN30" s="27"/>
      <c r="BEO30" s="42">
        <f t="shared" si="213"/>
        <v>0</v>
      </c>
      <c r="BEQ30" s="2"/>
      <c r="BER30" s="2"/>
      <c r="BES30" s="291"/>
      <c r="BET30" s="7"/>
      <c r="BEU30" s="16"/>
      <c r="BEV30" s="17">
        <f t="shared" si="214"/>
        <v>4501</v>
      </c>
      <c r="BEX30" s="2"/>
      <c r="BEY30" s="2"/>
      <c r="BEZ30" s="291"/>
      <c r="BFA30" s="7"/>
      <c r="BFB30" s="16"/>
      <c r="BFC30" s="17">
        <f t="shared" si="215"/>
        <v>1184.5</v>
      </c>
      <c r="BFE30" s="24"/>
      <c r="BFF30" s="24"/>
      <c r="BFG30" s="290"/>
      <c r="BFH30" s="111"/>
      <c r="BFI30" s="27"/>
      <c r="BFJ30" s="42">
        <f t="shared" si="216"/>
        <v>0</v>
      </c>
      <c r="BFL30" s="24"/>
      <c r="BFM30" s="2"/>
      <c r="BFN30" s="291"/>
      <c r="BFO30" s="7"/>
      <c r="BFP30" s="16"/>
      <c r="BFQ30" s="17">
        <f t="shared" si="217"/>
        <v>0</v>
      </c>
      <c r="BFS30" s="24"/>
      <c r="BFT30" s="24"/>
      <c r="BFU30" s="290"/>
      <c r="BFV30" s="111"/>
      <c r="BFW30" s="27"/>
      <c r="BFX30" s="42">
        <f t="shared" si="218"/>
        <v>3985.5</v>
      </c>
      <c r="BFZ30" s="2"/>
      <c r="BGA30" s="2"/>
      <c r="BGB30" s="291"/>
      <c r="BGC30" s="7"/>
      <c r="BGD30" s="16"/>
      <c r="BGE30" s="17">
        <f t="shared" si="219"/>
        <v>0</v>
      </c>
      <c r="BGG30" s="2"/>
      <c r="BGH30" s="2"/>
      <c r="BGI30" s="15"/>
      <c r="BGJ30" s="7"/>
      <c r="BGK30" s="16"/>
      <c r="BGL30" s="17">
        <f t="shared" si="220"/>
        <v>0</v>
      </c>
      <c r="BGN30" s="2"/>
      <c r="BGO30" s="2"/>
      <c r="BGP30" s="15"/>
      <c r="BGQ30" s="7"/>
      <c r="BGR30" s="16"/>
      <c r="BGS30" s="17">
        <f t="shared" si="221"/>
        <v>7051.5</v>
      </c>
      <c r="BGU30" s="24"/>
      <c r="BGV30" s="24"/>
      <c r="BGW30" s="290"/>
      <c r="BGX30" s="111"/>
      <c r="BGY30" s="27"/>
      <c r="BGZ30" s="42">
        <f t="shared" si="222"/>
        <v>0</v>
      </c>
      <c r="BHB30" s="2"/>
      <c r="BHC30" s="2"/>
      <c r="BHD30" s="291"/>
      <c r="BHE30" s="7"/>
      <c r="BHF30" s="16"/>
      <c r="BHG30" s="17">
        <f t="shared" si="223"/>
        <v>0</v>
      </c>
    </row>
    <row r="31" spans="1:1567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1"/>
      <c r="L31" s="27"/>
      <c r="M31" s="42">
        <f t="shared" si="1"/>
        <v>3530</v>
      </c>
      <c r="O31" s="24"/>
      <c r="P31" s="24"/>
      <c r="Q31" s="23"/>
      <c r="R31" s="111"/>
      <c r="S31" s="27"/>
      <c r="T31" s="42">
        <f t="shared" si="2"/>
        <v>0</v>
      </c>
      <c r="V31" s="24"/>
      <c r="W31" s="24"/>
      <c r="X31" s="23"/>
      <c r="Y31" s="111"/>
      <c r="Z31" s="27"/>
      <c r="AA31" s="42">
        <f t="shared" si="3"/>
        <v>0</v>
      </c>
      <c r="AC31" s="24"/>
      <c r="AD31" s="24"/>
      <c r="AE31" s="23"/>
      <c r="AF31" s="111"/>
      <c r="AG31" s="27"/>
      <c r="AH31" s="42">
        <f t="shared" si="4"/>
        <v>0</v>
      </c>
      <c r="AJ31" s="24"/>
      <c r="AK31" s="24"/>
      <c r="AL31" s="23"/>
      <c r="AM31" s="111"/>
      <c r="AN31" s="27"/>
      <c r="AO31" s="42">
        <f t="shared" si="5"/>
        <v>0</v>
      </c>
      <c r="AQ31" s="24"/>
      <c r="AR31" s="24"/>
      <c r="AS31" s="23"/>
      <c r="AT31" s="111"/>
      <c r="AU31" s="27"/>
      <c r="AV31" s="42">
        <f t="shared" si="6"/>
        <v>6543.5</v>
      </c>
      <c r="AY31" s="2"/>
      <c r="AZ31" s="15"/>
      <c r="BA31" s="7"/>
      <c r="BB31" s="16"/>
      <c r="BC31" s="17">
        <f t="shared" si="7"/>
        <v>376</v>
      </c>
      <c r="BE31" s="2"/>
      <c r="BF31" s="2"/>
      <c r="BG31" s="15"/>
      <c r="BH31" s="7"/>
      <c r="BI31" s="16"/>
      <c r="BJ31" s="17">
        <f t="shared" si="8"/>
        <v>1341.7</v>
      </c>
      <c r="BL31" s="2"/>
      <c r="BM31" s="2"/>
      <c r="BN31" s="15"/>
      <c r="BO31" s="7"/>
      <c r="BP31" s="16"/>
      <c r="BQ31" s="17">
        <f t="shared" si="9"/>
        <v>17344</v>
      </c>
      <c r="BS31" s="7"/>
      <c r="BT31" s="2"/>
      <c r="BU31" s="15"/>
      <c r="BV31" s="61"/>
      <c r="BW31" s="16"/>
      <c r="BX31" s="17">
        <f t="shared" si="10"/>
        <v>14526.099999999999</v>
      </c>
      <c r="BZ31" s="427"/>
      <c r="CA31" s="2"/>
      <c r="CB31" s="15"/>
      <c r="CC31" s="7"/>
      <c r="CD31" s="16"/>
      <c r="CE31" s="17">
        <f t="shared" si="11"/>
        <v>24058.04</v>
      </c>
      <c r="CG31" s="2"/>
      <c r="CH31" s="2"/>
      <c r="CI31" s="15"/>
      <c r="CJ31" s="7"/>
      <c r="CK31" s="16"/>
      <c r="CL31" s="17">
        <f t="shared" si="12"/>
        <v>0</v>
      </c>
      <c r="CN31" s="425"/>
      <c r="CO31" s="24"/>
      <c r="CP31" s="23"/>
      <c r="CQ31" s="111"/>
      <c r="CR31" s="27"/>
      <c r="CS31" s="17">
        <f t="shared" si="13"/>
        <v>1668.06</v>
      </c>
      <c r="CU31" s="427"/>
      <c r="CV31" s="1000"/>
      <c r="CW31" s="15"/>
      <c r="CX31" s="305"/>
      <c r="CY31" s="16"/>
      <c r="CZ31" s="17">
        <f t="shared" si="224"/>
        <v>113534</v>
      </c>
      <c r="DB31" s="2"/>
      <c r="DC31" s="2"/>
      <c r="DD31" s="15"/>
      <c r="DE31" s="7"/>
      <c r="DF31" s="16"/>
      <c r="DG31" s="17">
        <f t="shared" si="15"/>
        <v>20286</v>
      </c>
      <c r="DI31" s="7"/>
      <c r="DJ31" s="2"/>
      <c r="DK31" s="15"/>
      <c r="DL31" s="7"/>
      <c r="DM31" s="16"/>
      <c r="DN31" s="17">
        <f t="shared" si="232"/>
        <v>411</v>
      </c>
      <c r="DP31" s="7"/>
      <c r="DQ31" s="2"/>
      <c r="DR31" s="15"/>
      <c r="DS31" s="627"/>
      <c r="DT31" s="16"/>
      <c r="DU31" s="17">
        <f t="shared" si="237"/>
        <v>0</v>
      </c>
      <c r="DW31" s="7"/>
      <c r="DX31" s="2"/>
      <c r="DY31" s="15"/>
      <c r="DZ31" s="7"/>
      <c r="EA31" s="16"/>
      <c r="EB31" s="17">
        <f t="shared" si="238"/>
        <v>0</v>
      </c>
      <c r="ED31" s="567"/>
      <c r="EE31" s="575"/>
      <c r="EF31" s="1694"/>
      <c r="EG31" s="567"/>
      <c r="EH31" s="1688"/>
      <c r="EI31" s="1683">
        <f t="shared" si="239"/>
        <v>456</v>
      </c>
      <c r="EK31" s="111"/>
      <c r="EL31" s="24"/>
      <c r="EM31" s="23"/>
      <c r="EN31" s="111"/>
      <c r="EO31" s="27"/>
      <c r="EP31" s="42">
        <f t="shared" si="240"/>
        <v>0</v>
      </c>
      <c r="ER31" s="111"/>
      <c r="ES31" s="24"/>
      <c r="ET31" s="23"/>
      <c r="EU31" s="111"/>
      <c r="EV31" s="27"/>
      <c r="EW31" s="42">
        <f t="shared" si="21"/>
        <v>0</v>
      </c>
      <c r="EY31" s="7"/>
      <c r="EZ31" s="2"/>
      <c r="FA31" s="15"/>
      <c r="FB31" s="7"/>
      <c r="FC31" s="16"/>
      <c r="FD31" s="17">
        <f t="shared" si="241"/>
        <v>0</v>
      </c>
      <c r="FF31" s="111"/>
      <c r="FG31" s="1303"/>
      <c r="FH31" s="41"/>
      <c r="FI31" s="49"/>
      <c r="FJ31" s="41"/>
      <c r="FK31" s="17">
        <f t="shared" si="231"/>
        <v>0</v>
      </c>
      <c r="FM31" s="7"/>
      <c r="FN31" s="2"/>
      <c r="FO31" s="23"/>
      <c r="FP31" s="683"/>
      <c r="FQ31" s="684"/>
      <c r="FR31" s="17">
        <f t="shared" si="24"/>
        <v>0</v>
      </c>
      <c r="FT31" s="111"/>
      <c r="FU31" s="24"/>
      <c r="FV31" s="23"/>
      <c r="FW31" s="681"/>
      <c r="FX31" s="682"/>
      <c r="FY31" s="42">
        <f t="shared" si="25"/>
        <v>0</v>
      </c>
      <c r="GA31" s="7"/>
      <c r="GB31" s="2"/>
      <c r="GC31" s="15"/>
      <c r="GD31" s="7"/>
      <c r="GE31" s="16"/>
      <c r="GF31" s="17">
        <f t="shared" si="26"/>
        <v>6306.7</v>
      </c>
      <c r="GH31" s="111"/>
      <c r="GI31" s="24"/>
      <c r="GJ31" s="23"/>
      <c r="GK31" s="111"/>
      <c r="GL31" s="27"/>
      <c r="GM31" s="42">
        <f t="shared" si="27"/>
        <v>10217.799999999999</v>
      </c>
      <c r="GO31" s="111"/>
      <c r="GP31" s="24"/>
      <c r="GQ31" s="23"/>
      <c r="GR31" s="111"/>
      <c r="GS31" s="27"/>
      <c r="GT31" s="42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4"/>
      <c r="HD31" s="24"/>
      <c r="HE31" s="23"/>
      <c r="HF31" s="111"/>
      <c r="HG31" s="27"/>
      <c r="HH31" s="42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2543</v>
      </c>
      <c r="HX31" s="7"/>
      <c r="HY31" s="2"/>
      <c r="HZ31" s="15"/>
      <c r="IA31" s="7"/>
      <c r="IB31" s="16"/>
      <c r="IC31" s="17">
        <f t="shared" si="33"/>
        <v>7098.5</v>
      </c>
      <c r="IE31" s="7"/>
      <c r="IF31" s="2"/>
      <c r="IG31" s="15"/>
      <c r="IH31" s="7"/>
      <c r="II31" s="16"/>
      <c r="IJ31" s="17">
        <f t="shared" si="34"/>
        <v>1470</v>
      </c>
      <c r="IL31" s="2"/>
      <c r="IM31" s="2"/>
      <c r="IN31" s="15"/>
      <c r="IO31" s="7"/>
      <c r="IP31" s="16"/>
      <c r="IQ31" s="17">
        <f t="shared" si="35"/>
        <v>5020</v>
      </c>
      <c r="IS31" s="7"/>
      <c r="IT31" s="2"/>
      <c r="IU31" s="15"/>
      <c r="IV31" s="7"/>
      <c r="IW31" s="16"/>
      <c r="IX31" s="101">
        <f t="shared" si="36"/>
        <v>0</v>
      </c>
      <c r="IZ31" s="111"/>
      <c r="JA31" s="24"/>
      <c r="JB31" s="23"/>
      <c r="JC31" s="111"/>
      <c r="JD31" s="27"/>
      <c r="JE31" s="101">
        <f t="shared" si="37"/>
        <v>0</v>
      </c>
      <c r="JG31" s="111"/>
      <c r="JH31" s="24"/>
      <c r="JI31" s="23"/>
      <c r="JJ31" s="111"/>
      <c r="JK31" s="27"/>
      <c r="JL31" s="101">
        <f t="shared" si="38"/>
        <v>855.5</v>
      </c>
      <c r="JN31" s="7"/>
      <c r="JO31" s="35"/>
      <c r="JP31" s="15"/>
      <c r="JQ31" s="7"/>
      <c r="JR31" s="16"/>
      <c r="JS31" s="17">
        <f t="shared" si="39"/>
        <v>0</v>
      </c>
      <c r="JU31" s="111"/>
      <c r="JV31" s="110"/>
      <c r="JW31" s="23"/>
      <c r="JX31" s="111"/>
      <c r="JY31" s="27"/>
      <c r="JZ31" s="42">
        <f t="shared" si="40"/>
        <v>0</v>
      </c>
      <c r="KB31" s="7"/>
      <c r="KC31" s="113"/>
      <c r="KD31" s="15"/>
      <c r="KE31" s="7"/>
      <c r="KF31" s="16"/>
      <c r="KG31" s="17">
        <f t="shared" si="41"/>
        <v>0</v>
      </c>
      <c r="KI31" s="111"/>
      <c r="KJ31" s="220"/>
      <c r="KK31" s="23"/>
      <c r="KL31" s="111"/>
      <c r="KM31" s="27"/>
      <c r="KN31" s="42">
        <f t="shared" si="42"/>
        <v>0</v>
      </c>
      <c r="KP31" s="111"/>
      <c r="KQ31" s="220"/>
      <c r="KR31" s="23"/>
      <c r="KS31" s="111"/>
      <c r="KT31" s="27"/>
      <c r="KU31" s="42">
        <f t="shared" si="43"/>
        <v>4446</v>
      </c>
      <c r="KW31" s="7"/>
      <c r="KX31" s="114"/>
      <c r="KY31" s="15"/>
      <c r="KZ31" s="7"/>
      <c r="LA31" s="16"/>
      <c r="LB31" s="17">
        <f t="shared" si="44"/>
        <v>17093.599999999999</v>
      </c>
      <c r="LD31" s="7"/>
      <c r="LE31" s="113"/>
      <c r="LF31" s="15"/>
      <c r="LG31" s="7"/>
      <c r="LH31" s="16"/>
      <c r="LI31" s="17">
        <f t="shared" si="45"/>
        <v>383</v>
      </c>
      <c r="LK31" s="111"/>
      <c r="LL31" s="110"/>
      <c r="LM31" s="23"/>
      <c r="LN31" s="111"/>
      <c r="LO31" s="27"/>
      <c r="LP31" s="42">
        <f t="shared" si="46"/>
        <v>0</v>
      </c>
      <c r="LR31" s="111"/>
      <c r="LS31" s="220"/>
      <c r="LT31" s="23"/>
      <c r="LU31" s="111"/>
      <c r="LV31" s="27"/>
      <c r="LW31" s="42">
        <f t="shared" si="47"/>
        <v>0</v>
      </c>
      <c r="LY31" s="2"/>
      <c r="LZ31" s="2"/>
      <c r="MA31" s="15"/>
      <c r="MB31" s="7"/>
      <c r="MC31" s="16"/>
      <c r="MD31" s="17">
        <f t="shared" si="48"/>
        <v>0</v>
      </c>
      <c r="MF31" s="24"/>
      <c r="MG31" s="24"/>
      <c r="MH31" s="23"/>
      <c r="MI31" s="111"/>
      <c r="MJ31" s="27"/>
      <c r="MK31" s="42">
        <f t="shared" si="49"/>
        <v>0</v>
      </c>
      <c r="MM31" s="24"/>
      <c r="MN31" s="24"/>
      <c r="MO31" s="23"/>
      <c r="MP31" s="111"/>
      <c r="MQ31" s="27"/>
      <c r="MR31" s="42">
        <f t="shared" si="50"/>
        <v>0</v>
      </c>
      <c r="MT31" s="24"/>
      <c r="MU31" s="24"/>
      <c r="MV31" s="23"/>
      <c r="MW31" s="111"/>
      <c r="MX31" s="27"/>
      <c r="MY31" s="42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11333.5</v>
      </c>
      <c r="NV31" s="307"/>
      <c r="NW31" s="24"/>
      <c r="NX31" s="23"/>
      <c r="NY31" s="111"/>
      <c r="NZ31" s="27"/>
      <c r="OA31" s="42">
        <f t="shared" si="55"/>
        <v>6364</v>
      </c>
      <c r="OC31" s="305"/>
      <c r="OD31" s="2"/>
      <c r="OE31" s="15"/>
      <c r="OF31" s="7"/>
      <c r="OG31" s="16"/>
      <c r="OH31" s="17">
        <f t="shared" si="56"/>
        <v>0</v>
      </c>
      <c r="OJ31" s="307"/>
      <c r="OK31" s="24"/>
      <c r="OL31" s="23"/>
      <c r="OM31" s="111"/>
      <c r="ON31" s="27"/>
      <c r="OO31" s="42">
        <f t="shared" si="57"/>
        <v>0</v>
      </c>
      <c r="OQ31" s="481"/>
      <c r="OR31" s="2"/>
      <c r="OS31" s="15"/>
      <c r="OT31" s="7"/>
      <c r="OU31" s="16"/>
      <c r="OV31" s="17">
        <f t="shared" si="233"/>
        <v>22352.5</v>
      </c>
      <c r="PA31" s="7"/>
      <c r="PB31" s="16"/>
      <c r="PC31" s="42">
        <f t="shared" si="59"/>
        <v>0</v>
      </c>
      <c r="PE31" s="2"/>
      <c r="PH31" s="7"/>
      <c r="PI31" s="16"/>
      <c r="PJ31" s="42">
        <f t="shared" si="60"/>
        <v>0</v>
      </c>
      <c r="PL31" s="2"/>
      <c r="PO31" s="7"/>
      <c r="PP31" s="16"/>
      <c r="PQ31" s="42">
        <f t="shared" si="61"/>
        <v>0</v>
      </c>
      <c r="PS31" s="2"/>
      <c r="PT31" s="2"/>
      <c r="PU31" s="15"/>
      <c r="PV31" s="16"/>
      <c r="PW31" s="16"/>
      <c r="PX31" s="17">
        <f t="shared" si="62"/>
        <v>0</v>
      </c>
      <c r="PZ31" s="2"/>
      <c r="QA31" s="2"/>
      <c r="QB31" s="15"/>
      <c r="QC31" s="16"/>
      <c r="QD31" s="16"/>
      <c r="QE31" s="17">
        <f t="shared" si="63"/>
        <v>0</v>
      </c>
      <c r="QG31" s="2"/>
      <c r="QH31" s="2"/>
      <c r="QI31" s="15"/>
      <c r="QJ31" s="16"/>
      <c r="QK31" s="16"/>
      <c r="QL31" s="17">
        <f t="shared" si="64"/>
        <v>0</v>
      </c>
      <c r="QN31" s="24"/>
      <c r="QO31" s="24"/>
      <c r="QP31" s="23"/>
      <c r="QQ31" s="27"/>
      <c r="QR31" s="27"/>
      <c r="QS31" s="42">
        <f t="shared" si="65"/>
        <v>0</v>
      </c>
      <c r="QU31" s="427"/>
      <c r="QV31" s="2"/>
      <c r="QW31" s="15"/>
      <c r="QX31" s="685"/>
      <c r="QY31" s="16"/>
      <c r="QZ31" s="17">
        <f t="shared" si="66"/>
        <v>13520</v>
      </c>
      <c r="RB31" s="111"/>
      <c r="RC31" s="24"/>
      <c r="RD31" s="23"/>
      <c r="RE31" s="725"/>
      <c r="RF31" s="27"/>
      <c r="RG31" s="42">
        <f t="shared" si="67"/>
        <v>0</v>
      </c>
      <c r="RI31" s="111"/>
      <c r="RJ31" s="24"/>
      <c r="RK31" s="23"/>
      <c r="RL31" s="725"/>
      <c r="RM31" s="27"/>
      <c r="RN31" s="42">
        <f t="shared" si="68"/>
        <v>0</v>
      </c>
      <c r="RP31" s="111"/>
      <c r="RQ31" s="24"/>
      <c r="RR31" s="23"/>
      <c r="RS31" s="725"/>
      <c r="RT31" s="27"/>
      <c r="RU31" s="42">
        <f t="shared" si="69"/>
        <v>0</v>
      </c>
      <c r="RW31" s="7"/>
      <c r="RX31" s="2"/>
      <c r="RY31" s="15"/>
      <c r="RZ31" s="677"/>
      <c r="SA31" s="16"/>
      <c r="SB31" s="17">
        <f t="shared" si="70"/>
        <v>1433.5</v>
      </c>
      <c r="SD31" s="2"/>
      <c r="SE31" s="2"/>
      <c r="SF31" s="15"/>
      <c r="SG31" s="7"/>
      <c r="SH31" s="16"/>
      <c r="SI31" s="17">
        <f t="shared" si="71"/>
        <v>0</v>
      </c>
      <c r="SK31" s="7"/>
      <c r="SL31" s="2"/>
      <c r="SM31" s="15"/>
      <c r="SN31" s="7"/>
      <c r="SO31" s="16"/>
      <c r="SP31" s="17">
        <f t="shared" si="72"/>
        <v>0</v>
      </c>
      <c r="SR31" s="111"/>
      <c r="SS31" s="24"/>
      <c r="ST31" s="23"/>
      <c r="SU31" s="111"/>
      <c r="SV31" s="27"/>
      <c r="SW31" s="42">
        <f t="shared" si="73"/>
        <v>0</v>
      </c>
      <c r="SY31" s="427"/>
      <c r="SZ31" s="114"/>
      <c r="TA31" s="15"/>
      <c r="TB31" s="7"/>
      <c r="TC31" s="16"/>
      <c r="TD31" s="17">
        <f t="shared" si="74"/>
        <v>10277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2"/>
      <c r="TU31" s="113"/>
      <c r="TV31" s="15"/>
      <c r="TW31" s="7"/>
      <c r="TX31" s="16"/>
      <c r="TY31" s="17">
        <f t="shared" si="77"/>
        <v>1124.5</v>
      </c>
      <c r="UA31" s="2"/>
      <c r="UB31" s="113"/>
      <c r="UC31" s="15"/>
      <c r="UD31" s="7"/>
      <c r="UE31" s="16"/>
      <c r="UF31" s="17">
        <f t="shared" si="78"/>
        <v>0</v>
      </c>
      <c r="UH31" s="307"/>
      <c r="UI31" s="110"/>
      <c r="UJ31" s="23"/>
      <c r="UK31" s="111"/>
      <c r="UL31" s="27"/>
      <c r="UM31" s="42">
        <f t="shared" si="79"/>
        <v>4075.5</v>
      </c>
      <c r="UO31" s="2"/>
      <c r="UP31" s="2"/>
      <c r="UQ31" s="15"/>
      <c r="UR31" s="7"/>
      <c r="US31" s="16"/>
      <c r="UT31" s="17">
        <f t="shared" si="80"/>
        <v>200</v>
      </c>
      <c r="UV31" s="2"/>
      <c r="UW31" s="2"/>
      <c r="UX31" s="15"/>
      <c r="UY31" s="7"/>
      <c r="UZ31" s="16"/>
      <c r="VA31" s="17">
        <f t="shared" si="81"/>
        <v>1278</v>
      </c>
      <c r="VC31" s="24"/>
      <c r="VD31" s="24"/>
      <c r="VE31" s="23"/>
      <c r="VF31" s="111"/>
      <c r="VG31" s="27"/>
      <c r="VH31" s="42">
        <f t="shared" si="82"/>
        <v>0</v>
      </c>
      <c r="VJ31" s="24"/>
      <c r="VK31" s="2"/>
      <c r="VL31" s="15"/>
      <c r="VM31" s="7"/>
      <c r="VN31" s="16"/>
      <c r="VO31" s="17">
        <f t="shared" si="83"/>
        <v>0</v>
      </c>
      <c r="VQ31" s="24"/>
      <c r="VR31" s="24"/>
      <c r="VS31" s="23"/>
      <c r="VT31" s="111"/>
      <c r="VU31" s="27"/>
      <c r="VV31" s="42">
        <f t="shared" si="84"/>
        <v>0</v>
      </c>
      <c r="VX31" s="2"/>
      <c r="VY31" s="2"/>
      <c r="VZ31" s="15"/>
      <c r="WA31" s="7"/>
      <c r="WB31" s="16"/>
      <c r="WC31" s="17">
        <f t="shared" si="85"/>
        <v>0</v>
      </c>
      <c r="WE31" s="305"/>
      <c r="WF31" s="2"/>
      <c r="WG31" s="15"/>
      <c r="WH31" s="305"/>
      <c r="WI31" s="16"/>
      <c r="WJ31" s="17">
        <f t="shared" si="86"/>
        <v>112.5</v>
      </c>
      <c r="WL31" s="307"/>
      <c r="WM31" s="24"/>
      <c r="WN31" s="23"/>
      <c r="WO31" s="307"/>
      <c r="WP31" s="27"/>
      <c r="WQ31" s="42">
        <f t="shared" si="87"/>
        <v>7657</v>
      </c>
      <c r="WS31" s="307"/>
      <c r="WT31" s="24"/>
      <c r="WU31" s="23"/>
      <c r="WV31" s="307"/>
      <c r="WW31" s="27"/>
      <c r="WX31" s="42">
        <f t="shared" si="88"/>
        <v>0</v>
      </c>
      <c r="WZ31" s="307"/>
      <c r="XA31" s="24"/>
      <c r="XB31" s="23"/>
      <c r="XC31" s="307"/>
      <c r="XD31" s="27"/>
      <c r="XE31" s="42">
        <f t="shared" si="89"/>
        <v>0</v>
      </c>
      <c r="XG31" s="307"/>
      <c r="XH31" s="24"/>
      <c r="XI31" s="23"/>
      <c r="XJ31" s="307"/>
      <c r="XK31" s="27"/>
      <c r="XL31" s="42">
        <f t="shared" si="90"/>
        <v>0</v>
      </c>
      <c r="XN31" s="425"/>
      <c r="XO31" s="2"/>
      <c r="XP31" s="15"/>
      <c r="XQ31" s="7"/>
      <c r="XR31" s="16"/>
      <c r="XS31" s="17">
        <f t="shared" si="91"/>
        <v>0</v>
      </c>
      <c r="XU31" s="111"/>
      <c r="XV31" s="24"/>
      <c r="XW31" s="23"/>
      <c r="XX31" s="111"/>
      <c r="XY31" s="27"/>
      <c r="XZ31" s="42">
        <f t="shared" si="92"/>
        <v>0</v>
      </c>
      <c r="YB31" s="7"/>
      <c r="YC31" s="2"/>
      <c r="YD31" s="15"/>
      <c r="YE31" s="7"/>
      <c r="YF31" s="16"/>
      <c r="YG31" s="17">
        <f t="shared" si="93"/>
        <v>21712</v>
      </c>
      <c r="YI31" s="2"/>
      <c r="YJ31" s="2"/>
      <c r="YK31" s="15"/>
      <c r="YL31" s="7"/>
      <c r="YM31" s="16"/>
      <c r="YN31" s="17">
        <f t="shared" si="94"/>
        <v>0</v>
      </c>
      <c r="YP31" s="2"/>
      <c r="YQ31" s="2"/>
      <c r="YR31" s="15"/>
      <c r="YS31" s="7"/>
      <c r="YT31" s="16"/>
      <c r="YU31" s="17">
        <f t="shared" si="95"/>
        <v>0</v>
      </c>
      <c r="YW31" s="24"/>
      <c r="YX31" s="24"/>
      <c r="YY31" s="23"/>
      <c r="YZ31" s="111"/>
      <c r="ZA31" s="27"/>
      <c r="ZB31" s="42">
        <f t="shared" si="96"/>
        <v>0</v>
      </c>
      <c r="ZD31" s="420"/>
      <c r="ZE31" s="24"/>
      <c r="ZF31" s="23"/>
      <c r="ZG31" s="111"/>
      <c r="ZH31" s="27"/>
      <c r="ZI31" s="42">
        <f t="shared" si="97"/>
        <v>0</v>
      </c>
      <c r="ZK31" s="7"/>
      <c r="ZL31" s="2"/>
      <c r="ZM31" s="15"/>
      <c r="ZN31" s="7"/>
      <c r="ZO31" s="16"/>
      <c r="ZP31" s="17">
        <f t="shared" si="98"/>
        <v>0</v>
      </c>
      <c r="ZR31" s="111"/>
      <c r="ZS31" s="24"/>
      <c r="ZT31" s="23"/>
      <c r="ZU31" s="111"/>
      <c r="ZV31" s="27"/>
      <c r="ZW31" s="42">
        <f t="shared" si="99"/>
        <v>3633</v>
      </c>
      <c r="ZY31" s="7"/>
      <c r="ZZ31" s="2"/>
      <c r="AAA31" s="15"/>
      <c r="AAB31" s="7"/>
      <c r="AAC31" s="16"/>
      <c r="AAD31" s="17">
        <f t="shared" si="100"/>
        <v>0</v>
      </c>
      <c r="AAF31" s="111"/>
      <c r="AAG31" s="24"/>
      <c r="AAH31" s="23"/>
      <c r="AAI31" s="111"/>
      <c r="AAJ31" s="27"/>
      <c r="AAK31" s="42">
        <f t="shared" si="101"/>
        <v>0</v>
      </c>
      <c r="AAM31" s="111"/>
      <c r="AAN31" s="24"/>
      <c r="AAO31" s="23"/>
      <c r="AAP31" s="111"/>
      <c r="AAQ31" s="27"/>
      <c r="AAR31" s="42">
        <f t="shared" si="102"/>
        <v>15899</v>
      </c>
      <c r="AAT31" s="111"/>
      <c r="AAU31" s="24"/>
      <c r="AAV31" s="23"/>
      <c r="AAW31" s="111"/>
      <c r="AAX31" s="27"/>
      <c r="AAY31" s="42">
        <f t="shared" si="103"/>
        <v>0</v>
      </c>
      <c r="ABA31" s="7"/>
      <c r="ABB31" s="113"/>
      <c r="ABC31" s="15"/>
      <c r="ABD31" s="7"/>
      <c r="ABE31" s="16"/>
      <c r="ABF31" s="17">
        <f t="shared" si="104"/>
        <v>0</v>
      </c>
      <c r="ABH31" s="111"/>
      <c r="ABI31" s="220"/>
      <c r="ABJ31" s="23"/>
      <c r="ABK31" s="111"/>
      <c r="ABL31" s="27"/>
      <c r="ABM31" s="42">
        <f t="shared" si="105"/>
        <v>0</v>
      </c>
      <c r="ABR31" s="679"/>
      <c r="ABS31" s="27"/>
      <c r="ABT31" s="42">
        <f t="shared" si="106"/>
        <v>22956.84</v>
      </c>
      <c r="ABV31" s="2"/>
      <c r="ABW31" s="2"/>
      <c r="ABX31" s="15"/>
      <c r="ABY31" s="7"/>
      <c r="ABZ31" s="16"/>
      <c r="ACA31" s="17">
        <f t="shared" si="107"/>
        <v>3092.5</v>
      </c>
      <c r="ACC31" s="427"/>
      <c r="ACD31" s="113"/>
      <c r="ACE31" s="15"/>
      <c r="ACF31" s="7"/>
      <c r="ACG31" s="16"/>
      <c r="ACH31" s="17">
        <f t="shared" si="108"/>
        <v>0</v>
      </c>
      <c r="ACJ31" s="425"/>
      <c r="ACK31" s="220"/>
      <c r="ACL31" s="23"/>
      <c r="ACM31" s="111"/>
      <c r="ACN31" s="27"/>
      <c r="ACO31" s="42">
        <f t="shared" si="109"/>
        <v>0</v>
      </c>
      <c r="ACQ31" s="425"/>
      <c r="ACR31" s="220"/>
      <c r="ACS31" s="23"/>
      <c r="ACT31" s="111"/>
      <c r="ACU31" s="27"/>
      <c r="ACV31" s="42">
        <f t="shared" si="110"/>
        <v>0</v>
      </c>
      <c r="ACX31" s="305"/>
      <c r="ACY31" s="2"/>
      <c r="ACZ31" s="15"/>
      <c r="ADA31" s="7"/>
      <c r="ADB31" s="16"/>
      <c r="ADC31" s="17">
        <f t="shared" si="243"/>
        <v>0</v>
      </c>
      <c r="ADE31" s="307"/>
      <c r="ADF31" s="24"/>
      <c r="ADG31" s="23"/>
      <c r="ADH31" s="111"/>
      <c r="ADI31" s="27"/>
      <c r="ADJ31" s="42">
        <f t="shared" si="244"/>
        <v>1928</v>
      </c>
      <c r="ADL31" s="2"/>
      <c r="ADM31" s="2"/>
      <c r="ADN31" s="15"/>
      <c r="ADO31" s="7"/>
      <c r="ADP31" s="16"/>
      <c r="ADQ31" s="17">
        <f t="shared" si="113"/>
        <v>0</v>
      </c>
      <c r="ADS31" s="24"/>
      <c r="ADT31" s="24"/>
      <c r="ADU31" s="23"/>
      <c r="ADV31" s="111"/>
      <c r="ADW31" s="27"/>
      <c r="ADX31" s="42">
        <f t="shared" si="114"/>
        <v>0</v>
      </c>
      <c r="ADZ31" s="2"/>
      <c r="AEA31" s="2"/>
      <c r="AEB31" s="15"/>
      <c r="AEC31" s="7"/>
      <c r="AED31" s="16"/>
      <c r="AEE31" s="17">
        <f t="shared" si="115"/>
        <v>0</v>
      </c>
      <c r="AEG31" s="24"/>
      <c r="AEH31" s="24"/>
      <c r="AEI31" s="23"/>
      <c r="AEJ31" s="111"/>
      <c r="AEK31" s="27"/>
      <c r="AEL31" s="42">
        <f t="shared" si="116"/>
        <v>0</v>
      </c>
      <c r="AEN31" s="2"/>
      <c r="AEO31" s="2"/>
      <c r="AEP31" s="15"/>
      <c r="AEQ31" s="7"/>
      <c r="AER31" s="16"/>
      <c r="AES31" s="17">
        <f t="shared" si="117"/>
        <v>0</v>
      </c>
      <c r="AEU31" s="2"/>
      <c r="AEV31" s="2"/>
      <c r="AEW31" s="15"/>
      <c r="AEX31" s="7"/>
      <c r="AEY31" s="16"/>
      <c r="AEZ31" s="17">
        <f t="shared" si="118"/>
        <v>0</v>
      </c>
      <c r="AFB31" s="24"/>
      <c r="AFC31" s="24"/>
      <c r="AFD31" s="23"/>
      <c r="AFE31" s="111"/>
      <c r="AFF31" s="27"/>
      <c r="AFG31" s="42">
        <f t="shared" si="119"/>
        <v>0</v>
      </c>
      <c r="AFI31" s="24"/>
      <c r="AFJ31" s="24"/>
      <c r="AFK31" s="23"/>
      <c r="AFL31" s="111"/>
      <c r="AFM31" s="27"/>
      <c r="AFN31" s="42">
        <f t="shared" si="120"/>
        <v>0</v>
      </c>
      <c r="AFP31" s="24"/>
      <c r="AFQ31" s="24"/>
      <c r="AFR31" s="23"/>
      <c r="AFS31" s="111"/>
      <c r="AFT31" s="27"/>
      <c r="AFU31" s="42">
        <f t="shared" si="121"/>
        <v>0</v>
      </c>
      <c r="AFW31" s="2"/>
      <c r="AFX31" s="2"/>
      <c r="AFY31" s="15"/>
      <c r="AFZ31" s="7"/>
      <c r="AGA31" s="16"/>
      <c r="AGB31" s="17">
        <f t="shared" si="122"/>
        <v>0</v>
      </c>
      <c r="AGD31" s="7"/>
      <c r="AGE31" s="2"/>
      <c r="AGF31" s="15"/>
      <c r="AGG31" s="7"/>
      <c r="AGH31" s="16"/>
      <c r="AGI31" s="17">
        <f t="shared" si="123"/>
        <v>2252</v>
      </c>
      <c r="AGK31" s="305"/>
      <c r="AGL31" s="36"/>
      <c r="AGM31" s="16"/>
      <c r="AGO31" s="16"/>
      <c r="AGP31" s="42">
        <f t="shared" si="124"/>
        <v>0</v>
      </c>
      <c r="AGR31" s="307"/>
      <c r="AGS31" s="259"/>
      <c r="AGT31" s="27"/>
      <c r="AGV31" s="27"/>
      <c r="AGW31" s="42">
        <f t="shared" si="125"/>
        <v>0</v>
      </c>
      <c r="AGY31" s="307"/>
      <c r="AGZ31" s="259"/>
      <c r="AHA31" s="27"/>
      <c r="AHC31" s="27"/>
      <c r="AHD31" s="42">
        <f t="shared" si="126"/>
        <v>0</v>
      </c>
      <c r="AHF31" s="7"/>
      <c r="AHG31" s="2"/>
      <c r="AHH31" s="15"/>
      <c r="AHI31" s="7"/>
      <c r="AHJ31" s="16"/>
      <c r="AHK31" s="17">
        <f t="shared" si="127"/>
        <v>960</v>
      </c>
      <c r="AHM31" s="2"/>
      <c r="AHN31" s="2"/>
      <c r="AHO31" s="15"/>
      <c r="AHP31" s="7"/>
      <c r="AHQ31" s="16"/>
      <c r="AHR31" s="17">
        <f t="shared" si="128"/>
        <v>0</v>
      </c>
      <c r="AHT31" s="427"/>
      <c r="AHU31" s="2"/>
      <c r="AHV31" s="15"/>
      <c r="AHW31" s="305"/>
      <c r="AHX31" s="16"/>
      <c r="AHY31" s="17">
        <f t="shared" si="129"/>
        <v>96358.5</v>
      </c>
      <c r="AIA31" s="2"/>
      <c r="AIB31" s="2"/>
      <c r="AIC31" s="15"/>
      <c r="AID31" s="7"/>
      <c r="AIE31" s="16"/>
      <c r="AIF31" s="17">
        <f t="shared" si="130"/>
        <v>0</v>
      </c>
      <c r="AIH31" s="111"/>
      <c r="AII31" s="69"/>
      <c r="AIJ31" s="27"/>
      <c r="AIK31" s="111"/>
      <c r="AIL31" s="27"/>
      <c r="AIM31" s="17">
        <f t="shared" si="131"/>
        <v>892.5</v>
      </c>
      <c r="AIO31" s="111"/>
      <c r="AIP31" s="69"/>
      <c r="AIQ31" s="27"/>
      <c r="AIR31" s="111"/>
      <c r="AIS31" s="27"/>
      <c r="AIT31" s="17">
        <f t="shared" si="132"/>
        <v>0</v>
      </c>
      <c r="AIV31" s="111"/>
      <c r="AIW31" s="69"/>
      <c r="AIX31" s="27"/>
      <c r="AIY31" s="111"/>
      <c r="AIZ31" s="27"/>
      <c r="AJA31" s="42">
        <f t="shared" si="133"/>
        <v>0</v>
      </c>
      <c r="AJC31" s="2"/>
      <c r="AJD31" s="2"/>
      <c r="AJE31" s="15"/>
      <c r="AJF31" s="7"/>
      <c r="AJG31" s="16"/>
      <c r="AJH31" s="17">
        <f t="shared" si="134"/>
        <v>0</v>
      </c>
      <c r="AJJ31" s="2"/>
      <c r="AJK31" s="2"/>
      <c r="AJL31" s="15"/>
      <c r="AJM31" s="7"/>
      <c r="AJN31" s="16"/>
      <c r="AJO31" s="17">
        <f t="shared" si="135"/>
        <v>0</v>
      </c>
      <c r="AJQ31" s="406"/>
      <c r="AJR31" s="2"/>
      <c r="AJS31" s="15"/>
      <c r="AJT31" s="7"/>
      <c r="AJU31" s="16"/>
      <c r="AJV31" s="17">
        <f t="shared" si="136"/>
        <v>7013</v>
      </c>
      <c r="AJX31" s="7"/>
      <c r="AJY31" s="2"/>
      <c r="AJZ31" s="15"/>
      <c r="AKA31" s="7"/>
      <c r="AKB31" s="16"/>
      <c r="AKC31" s="17">
        <f t="shared" si="137"/>
        <v>0</v>
      </c>
      <c r="AKE31" s="7"/>
      <c r="AKF31" s="2"/>
      <c r="AKG31" s="15"/>
      <c r="AKH31" s="7"/>
      <c r="AKI31" s="16"/>
      <c r="AKJ31" s="17">
        <f t="shared" si="138"/>
        <v>0</v>
      </c>
      <c r="AKL31" s="307"/>
      <c r="AKM31" s="24"/>
      <c r="AKN31" s="23"/>
      <c r="AKO31" s="307"/>
      <c r="AKP31" s="27"/>
      <c r="AKQ31" s="17">
        <f t="shared" si="139"/>
        <v>17381</v>
      </c>
      <c r="AKS31" s="307"/>
      <c r="AKT31" s="24"/>
      <c r="AKU31" s="23"/>
      <c r="AKV31" s="307"/>
      <c r="AKW31" s="27"/>
      <c r="AKX31" s="42">
        <f t="shared" si="140"/>
        <v>0</v>
      </c>
      <c r="AKZ31" s="7"/>
      <c r="ALA31" s="2"/>
      <c r="ALB31" s="15"/>
      <c r="ALC31" s="7"/>
      <c r="ALD31" s="16"/>
      <c r="ALE31" s="17">
        <f t="shared" si="141"/>
        <v>0</v>
      </c>
      <c r="ALI31" s="15"/>
      <c r="ALJ31" s="7"/>
      <c r="ALK31" s="16"/>
      <c r="ALL31" s="42">
        <f t="shared" si="142"/>
        <v>0</v>
      </c>
      <c r="ALP31" s="23"/>
      <c r="ALQ31" s="111"/>
      <c r="ALR31" s="27"/>
      <c r="ALS31" s="42">
        <f t="shared" si="143"/>
        <v>2166.5</v>
      </c>
      <c r="ALU31" s="2"/>
      <c r="ALV31" s="2"/>
      <c r="ALW31" s="15"/>
      <c r="ALX31" s="7"/>
      <c r="ALY31" s="16"/>
      <c r="ALZ31" s="17">
        <f t="shared" si="144"/>
        <v>0</v>
      </c>
      <c r="AMB31" s="2"/>
      <c r="AMC31" s="2"/>
      <c r="AMD31" s="15"/>
      <c r="AME31" s="7"/>
      <c r="AMF31" s="16"/>
      <c r="AMG31" s="17">
        <f t="shared" si="145"/>
        <v>0</v>
      </c>
      <c r="AMI31" s="2"/>
      <c r="AMJ31" s="2"/>
      <c r="AMK31" s="15"/>
      <c r="AML31" s="7"/>
      <c r="AMM31" s="16"/>
      <c r="AMN31" s="17">
        <f t="shared" si="146"/>
        <v>0</v>
      </c>
      <c r="AMP31" s="24"/>
      <c r="AMQ31" s="24"/>
      <c r="AMR31" s="23"/>
      <c r="AMS31" s="111"/>
      <c r="AMT31" s="27"/>
      <c r="AMU31" s="42">
        <f t="shared" si="147"/>
        <v>0</v>
      </c>
      <c r="AMW31" s="24"/>
      <c r="AMX31" s="24"/>
      <c r="AMY31" s="23"/>
      <c r="AMZ31" s="111"/>
      <c r="ANA31" s="27"/>
      <c r="ANB31" s="42">
        <f t="shared" si="148"/>
        <v>596</v>
      </c>
      <c r="AND31" s="2"/>
      <c r="ANE31" s="2"/>
      <c r="ANF31" s="15"/>
      <c r="ANG31" s="7"/>
      <c r="ANH31" s="16"/>
      <c r="ANI31" s="17">
        <f t="shared" si="242"/>
        <v>0</v>
      </c>
      <c r="ANK31" s="2"/>
      <c r="ANL31" s="2"/>
      <c r="ANM31" s="15"/>
      <c r="ANN31" s="7"/>
      <c r="ANO31" s="16"/>
      <c r="ANP31" s="17">
        <f t="shared" si="150"/>
        <v>0</v>
      </c>
      <c r="ANR31" s="2"/>
      <c r="ANS31" s="2"/>
      <c r="ANT31" s="15"/>
      <c r="ANU31" s="7"/>
      <c r="ANV31" s="16"/>
      <c r="ANW31" s="17">
        <f t="shared" si="235"/>
        <v>0</v>
      </c>
      <c r="ANY31" s="24"/>
      <c r="ANZ31" s="24"/>
      <c r="AOA31" s="23"/>
      <c r="AOB31" s="111"/>
      <c r="AOC31" s="27"/>
      <c r="AOD31" s="42">
        <f t="shared" si="236"/>
        <v>0</v>
      </c>
      <c r="AOF31" s="7"/>
      <c r="AOG31" s="113"/>
      <c r="AOH31" s="15"/>
      <c r="AOI31" s="7"/>
      <c r="AOJ31" s="16"/>
      <c r="AOK31" s="17">
        <f t="shared" si="153"/>
        <v>4537.5</v>
      </c>
      <c r="AOM31" s="7"/>
      <c r="AON31" s="113"/>
      <c r="AOO31" s="15"/>
      <c r="AOP31" s="7"/>
      <c r="AOQ31" s="16"/>
      <c r="AOR31" s="17">
        <f t="shared" si="154"/>
        <v>4537.5</v>
      </c>
      <c r="AOT31" s="24"/>
      <c r="AOU31" s="110"/>
      <c r="AOV31" s="23"/>
      <c r="AOW31" s="111"/>
      <c r="AOX31" s="27"/>
      <c r="AOY31" s="42">
        <f t="shared" si="155"/>
        <v>0</v>
      </c>
      <c r="APA31" s="24"/>
      <c r="APB31" s="24"/>
      <c r="APC31" s="23"/>
      <c r="APD31" s="111"/>
      <c r="APE31" s="27"/>
      <c r="APF31" s="42">
        <f t="shared" si="156"/>
        <v>0</v>
      </c>
      <c r="APH31" s="24"/>
      <c r="API31" s="24"/>
      <c r="APJ31" s="23"/>
      <c r="APK31" s="111"/>
      <c r="APL31" s="27"/>
      <c r="APM31" s="42">
        <f t="shared" si="157"/>
        <v>0</v>
      </c>
      <c r="APO31" s="2"/>
      <c r="APP31" s="2"/>
      <c r="APQ31" s="15"/>
      <c r="APR31" s="7"/>
      <c r="APS31" s="16"/>
      <c r="APT31" s="17">
        <f t="shared" si="158"/>
        <v>0</v>
      </c>
      <c r="APV31" s="427"/>
      <c r="APW31" s="2"/>
      <c r="APX31" s="15"/>
      <c r="APY31" s="427"/>
      <c r="APZ31" s="16"/>
      <c r="AQA31" s="17">
        <f t="shared" si="159"/>
        <v>5325.5</v>
      </c>
      <c r="AQC31" s="427"/>
      <c r="AQE31" s="15"/>
      <c r="AQF31" s="305"/>
      <c r="AQG31" s="16"/>
      <c r="AQH31" s="17">
        <f t="shared" si="160"/>
        <v>0</v>
      </c>
      <c r="AQJ31" s="305"/>
      <c r="AQK31" s="2"/>
      <c r="AQL31" s="15"/>
      <c r="AQM31" s="427"/>
      <c r="AQN31" s="16"/>
      <c r="AQO31" s="17">
        <f t="shared" si="161"/>
        <v>2982</v>
      </c>
      <c r="AQQ31" s="2"/>
      <c r="AQR31" s="2"/>
      <c r="AQS31" s="15"/>
      <c r="AQT31" s="7"/>
      <c r="AQU31" s="16"/>
      <c r="AQV31" s="17">
        <f t="shared" si="162"/>
        <v>0</v>
      </c>
      <c r="AQX31" s="111"/>
      <c r="AQY31" s="24"/>
      <c r="AQZ31" s="23"/>
      <c r="ARA31" s="111"/>
      <c r="ARB31" s="27"/>
      <c r="ARC31" s="42">
        <f t="shared" si="163"/>
        <v>-4260</v>
      </c>
      <c r="ARE31" s="2"/>
      <c r="ARF31" s="2"/>
      <c r="ARG31" s="15"/>
      <c r="ARH31" s="7"/>
      <c r="ARI31" s="16"/>
      <c r="ARJ31" s="17">
        <f t="shared" si="164"/>
        <v>12230.28</v>
      </c>
      <c r="ARL31" s="24"/>
      <c r="ARM31" s="24"/>
      <c r="ARN31" s="23"/>
      <c r="ARO31" s="111"/>
      <c r="ARP31" s="27"/>
      <c r="ARQ31" s="42">
        <f t="shared" si="165"/>
        <v>0</v>
      </c>
      <c r="ARS31" s="2"/>
      <c r="ART31" s="2"/>
      <c r="ARU31" s="15"/>
      <c r="ARV31" s="7"/>
      <c r="ARW31" s="16"/>
      <c r="ARX31" s="17">
        <f t="shared" si="166"/>
        <v>0</v>
      </c>
      <c r="ARZ31" s="24"/>
      <c r="ASA31" s="24"/>
      <c r="ASB31" s="23"/>
      <c r="ASC31" s="111"/>
      <c r="ASD31" s="27"/>
      <c r="ASE31" s="42">
        <f t="shared" si="167"/>
        <v>0</v>
      </c>
      <c r="ASG31" s="24"/>
      <c r="ASH31" s="24"/>
      <c r="ASI31" s="23"/>
      <c r="ASJ31" s="111"/>
      <c r="ASK31" s="27"/>
      <c r="ASL31" s="42">
        <f t="shared" si="168"/>
        <v>0</v>
      </c>
      <c r="ASN31" s="2"/>
      <c r="ASO31" s="2"/>
      <c r="ASP31" s="15"/>
      <c r="ASQ31" s="7"/>
      <c r="ASR31" s="16"/>
      <c r="ASS31" s="17">
        <f t="shared" si="169"/>
        <v>0</v>
      </c>
      <c r="ASU31" s="2"/>
      <c r="ASV31" s="2"/>
      <c r="ASW31" s="15"/>
      <c r="ASX31" s="7"/>
      <c r="ASY31" s="16"/>
      <c r="ASZ31" s="17">
        <f t="shared" si="170"/>
        <v>0</v>
      </c>
      <c r="ATB31" s="307"/>
      <c r="ATC31" s="24"/>
      <c r="ATD31" s="104"/>
      <c r="ATE31" s="321"/>
      <c r="ATF31" s="27"/>
      <c r="ATG31" s="17">
        <f t="shared" si="171"/>
        <v>0</v>
      </c>
      <c r="ATI31" s="111">
        <v>41698</v>
      </c>
      <c r="ATJ31" s="302" t="s">
        <v>2225</v>
      </c>
      <c r="ATK31" s="27">
        <v>2880</v>
      </c>
      <c r="ATL31" s="49">
        <v>41709</v>
      </c>
      <c r="ATM31" s="27">
        <v>2880</v>
      </c>
      <c r="ATN31" s="17">
        <f t="shared" si="172"/>
        <v>15810</v>
      </c>
      <c r="ATP31" s="7"/>
      <c r="ATQ31" s="2"/>
      <c r="ATR31" s="15"/>
      <c r="ATS31" s="16"/>
      <c r="ATT31" s="16"/>
      <c r="ATU31" s="17">
        <f t="shared" si="173"/>
        <v>35640</v>
      </c>
      <c r="ATW31" s="111"/>
      <c r="ATX31" s="24"/>
      <c r="ATY31" s="23"/>
      <c r="ATZ31" s="27"/>
      <c r="AUA31" s="27"/>
      <c r="AUB31" s="42">
        <f t="shared" si="174"/>
        <v>0</v>
      </c>
      <c r="AUD31" s="111"/>
      <c r="AUE31" s="24"/>
      <c r="AUF31" s="23"/>
      <c r="AUG31" s="27"/>
      <c r="AUH31" s="27"/>
      <c r="AUI31" s="42">
        <f t="shared" si="175"/>
        <v>0</v>
      </c>
      <c r="AUK31" s="305"/>
      <c r="AUL31" s="2"/>
      <c r="AUM31" s="15"/>
      <c r="AUN31" s="7"/>
      <c r="AUO31" s="16"/>
      <c r="AUP31" s="17">
        <f t="shared" si="176"/>
        <v>8898</v>
      </c>
      <c r="AUR31" s="2"/>
      <c r="AUS31" s="2"/>
      <c r="AUT31" s="15"/>
      <c r="AUU31" s="7"/>
      <c r="AUV31" s="16"/>
      <c r="AUW31" s="17">
        <f t="shared" si="177"/>
        <v>0</v>
      </c>
      <c r="AUY31" s="305"/>
      <c r="AUZ31" s="2"/>
      <c r="AVA31" s="15"/>
      <c r="AVB31" s="7"/>
      <c r="AVC31" s="16"/>
      <c r="AVD31" s="17">
        <f t="shared" si="178"/>
        <v>80.300000000000182</v>
      </c>
      <c r="AVF31" s="2"/>
      <c r="AVG31" s="2"/>
      <c r="AVH31" s="15"/>
      <c r="AVI31" s="7"/>
      <c r="AVJ31" s="16"/>
      <c r="AVK31" s="17">
        <f t="shared" si="179"/>
        <v>0</v>
      </c>
      <c r="AVM31" s="2"/>
      <c r="AVN31" s="2"/>
      <c r="AVO31" s="15"/>
      <c r="AVP31" s="7"/>
      <c r="AVQ31" s="16"/>
      <c r="AVR31" s="17">
        <f t="shared" si="180"/>
        <v>0</v>
      </c>
      <c r="AVT31" s="2"/>
      <c r="AVU31" s="2"/>
      <c r="AVV31" s="15"/>
      <c r="AVW31" s="7"/>
      <c r="AVX31" s="16"/>
      <c r="AVY31" s="17">
        <f t="shared" si="181"/>
        <v>0</v>
      </c>
      <c r="AWA31" s="24"/>
      <c r="AWB31" s="24"/>
      <c r="AWC31" s="23"/>
      <c r="AWD31" s="111"/>
      <c r="AWE31" s="27"/>
      <c r="AWF31" s="42">
        <f t="shared" si="182"/>
        <v>1970</v>
      </c>
      <c r="AWH31" s="24"/>
      <c r="AWI31" s="24"/>
      <c r="AWJ31" s="23"/>
      <c r="AWK31" s="111"/>
      <c r="AWL31" s="27"/>
      <c r="AWM31" s="42">
        <f t="shared" si="183"/>
        <v>0</v>
      </c>
      <c r="AWO31" s="24"/>
      <c r="AWP31" s="24"/>
      <c r="AWQ31" s="23"/>
      <c r="AWR31" s="111"/>
      <c r="AWS31" s="27"/>
      <c r="AWT31" s="42">
        <f t="shared" si="184"/>
        <v>0</v>
      </c>
      <c r="AWV31" s="2"/>
      <c r="AWW31" s="2"/>
      <c r="AWX31" s="15"/>
      <c r="AWY31" s="7"/>
      <c r="AWZ31" s="16"/>
      <c r="AXA31" s="17">
        <f t="shared" si="185"/>
        <v>0</v>
      </c>
      <c r="AXC31" s="24"/>
      <c r="AXD31" s="24"/>
      <c r="AXE31" s="23"/>
      <c r="AXF31" s="111"/>
      <c r="AXG31" s="27"/>
      <c r="AXH31" s="42">
        <f t="shared" si="186"/>
        <v>0</v>
      </c>
      <c r="AXJ31" s="24"/>
      <c r="AXK31" s="24"/>
      <c r="AXL31" s="23"/>
      <c r="AXM31" s="111"/>
      <c r="AXN31" s="27"/>
      <c r="AXO31" s="42">
        <f t="shared" si="187"/>
        <v>1556</v>
      </c>
      <c r="AXQ31" s="24"/>
      <c r="AXR31" s="24"/>
      <c r="AXS31" s="23"/>
      <c r="AXT31" s="111"/>
      <c r="AXU31" s="27"/>
      <c r="AXV31" s="42">
        <f t="shared" si="188"/>
        <v>0</v>
      </c>
      <c r="AXX31" s="2"/>
      <c r="AXY31" s="2"/>
      <c r="AXZ31" s="15"/>
      <c r="AYA31" s="7"/>
      <c r="AYB31" s="16"/>
      <c r="AYC31" s="17">
        <f t="shared" si="189"/>
        <v>10984.74</v>
      </c>
      <c r="AYE31" s="31"/>
      <c r="AYF31" s="311"/>
      <c r="AYG31" s="22"/>
      <c r="AYH31" s="31"/>
      <c r="AYI31" s="76"/>
      <c r="AYJ31" s="78">
        <f t="shared" si="190"/>
        <v>1119</v>
      </c>
      <c r="AYL31" s="7"/>
      <c r="AYM31" s="2"/>
      <c r="AYN31" s="15"/>
      <c r="AYO31" s="7"/>
      <c r="AYP31" s="16"/>
      <c r="AYQ31" s="17">
        <f t="shared" si="191"/>
        <v>1119</v>
      </c>
      <c r="AYS31" s="2"/>
      <c r="AYT31" s="2"/>
      <c r="AYU31" s="15"/>
      <c r="AYV31" s="7"/>
      <c r="AYW31" s="16"/>
      <c r="AYX31" s="17">
        <f t="shared" si="192"/>
        <v>0</v>
      </c>
      <c r="AYZ31" s="24"/>
      <c r="AZA31" s="24"/>
      <c r="AZB31" s="23"/>
      <c r="AZC31" s="111"/>
      <c r="AZD31" s="27"/>
      <c r="AZE31" s="42">
        <f t="shared" si="193"/>
        <v>2249</v>
      </c>
      <c r="AZG31" s="358"/>
      <c r="AZH31" s="24"/>
      <c r="AZI31" s="23"/>
      <c r="AZJ31" s="111"/>
      <c r="AZK31" s="27"/>
      <c r="AZL31" s="42">
        <f t="shared" si="194"/>
        <v>0</v>
      </c>
      <c r="AZN31" s="24"/>
      <c r="AZO31" s="24"/>
      <c r="AZP31" s="23"/>
      <c r="AZQ31" s="111"/>
      <c r="AZR31" s="27"/>
      <c r="AZS31" s="42">
        <f t="shared" si="195"/>
        <v>0</v>
      </c>
      <c r="AZU31" s="7"/>
      <c r="AZV31" s="2"/>
      <c r="AZW31" s="82"/>
      <c r="AZX31" s="61"/>
      <c r="AZY31" s="67"/>
      <c r="AZZ31" s="17">
        <f t="shared" si="196"/>
        <v>12300.5</v>
      </c>
      <c r="BAB31" s="2"/>
      <c r="BAC31" s="2"/>
      <c r="BAD31" s="15"/>
      <c r="BAE31" s="7"/>
      <c r="BAF31" s="16"/>
      <c r="BAG31" s="17">
        <f t="shared" si="197"/>
        <v>108</v>
      </c>
      <c r="BAI31" s="7"/>
      <c r="BAJ31" s="114"/>
      <c r="BAK31" s="15"/>
      <c r="BAL31" s="677"/>
      <c r="BAM31" s="16"/>
      <c r="BAN31" s="17">
        <f t="shared" si="198"/>
        <v>0</v>
      </c>
      <c r="BAP31" s="111"/>
      <c r="BAQ31" s="110"/>
      <c r="BAR31" s="23"/>
      <c r="BAS31" s="1556"/>
      <c r="BAT31" s="27"/>
      <c r="BAU31" s="42">
        <f t="shared" si="199"/>
        <v>0</v>
      </c>
      <c r="BAW31" s="111"/>
      <c r="BAX31" s="110"/>
      <c r="BAY31" s="23"/>
      <c r="BAZ31" s="1556"/>
      <c r="BBA31" s="27"/>
      <c r="BBB31" s="42">
        <f t="shared" si="200"/>
        <v>0</v>
      </c>
      <c r="BBD31" s="111"/>
      <c r="BBE31" s="110"/>
      <c r="BBF31" s="23"/>
      <c r="BBG31" s="1556"/>
      <c r="BBH31" s="27"/>
      <c r="BBI31" s="42">
        <f t="shared" si="201"/>
        <v>0</v>
      </c>
      <c r="BBK31" s="2"/>
      <c r="BBL31" s="2"/>
      <c r="BBM31" s="15"/>
      <c r="BBN31" s="7"/>
      <c r="BBO31" s="16"/>
      <c r="BBP31" s="17">
        <f t="shared" si="202"/>
        <v>16540.060000000001</v>
      </c>
      <c r="BBR31" s="2"/>
      <c r="BBS31" s="2"/>
      <c r="BBT31" s="15"/>
      <c r="BBU31" s="7"/>
      <c r="BBV31" s="16"/>
      <c r="BBW31" s="17">
        <f t="shared" si="203"/>
        <v>6938</v>
      </c>
      <c r="BBY31" s="24"/>
      <c r="BBZ31" s="24"/>
      <c r="BCA31" s="23"/>
      <c r="BCB31" s="111"/>
      <c r="BCC31" s="27"/>
      <c r="BCD31" s="42">
        <f t="shared" si="204"/>
        <v>0</v>
      </c>
      <c r="BCF31" s="24"/>
      <c r="BCG31" s="24"/>
      <c r="BCH31" s="23"/>
      <c r="BCI31" s="358"/>
      <c r="BCJ31" s="27"/>
      <c r="BCK31" s="42">
        <f t="shared" si="205"/>
        <v>0</v>
      </c>
      <c r="BCM31" s="7"/>
      <c r="BCN31" s="2"/>
      <c r="BCO31" s="15"/>
      <c r="BCP31" s="7"/>
      <c r="BCQ31" s="16"/>
      <c r="BCR31" s="17">
        <f t="shared" si="206"/>
        <v>0</v>
      </c>
      <c r="BCT31" s="306"/>
      <c r="BCU31" s="2"/>
      <c r="BCV31" s="15"/>
      <c r="BCW31" s="7"/>
      <c r="BCX31" s="16"/>
      <c r="BCY31" s="17">
        <f t="shared" si="207"/>
        <v>0</v>
      </c>
      <c r="BDA31" s="2"/>
      <c r="BDB31" s="2"/>
      <c r="BDC31" s="15"/>
      <c r="BDD31" s="7"/>
      <c r="BDE31" s="16"/>
      <c r="BDF31" s="17">
        <f t="shared" si="208"/>
        <v>0</v>
      </c>
      <c r="BDH31" s="24"/>
      <c r="BDI31" s="24"/>
      <c r="BDJ31" s="23"/>
      <c r="BDK31" s="111"/>
      <c r="BDL31" s="27"/>
      <c r="BDM31" s="42">
        <f t="shared" si="209"/>
        <v>0</v>
      </c>
      <c r="BDO31" s="305"/>
      <c r="BDP31" s="2"/>
      <c r="BDQ31" s="15"/>
      <c r="BDR31" s="7"/>
      <c r="BDS31" s="16"/>
      <c r="BDT31" s="17">
        <f t="shared" si="210"/>
        <v>0</v>
      </c>
      <c r="BDV31" s="307"/>
      <c r="BDW31" s="2"/>
      <c r="BDX31" s="15"/>
      <c r="BDY31" s="627"/>
      <c r="BDZ31" s="572"/>
      <c r="BEA31" s="17">
        <f t="shared" si="211"/>
        <v>10100.5</v>
      </c>
      <c r="BEC31" s="307"/>
      <c r="BED31" s="2"/>
      <c r="BEE31" s="15"/>
      <c r="BEF31" s="7"/>
      <c r="BEG31" s="16"/>
      <c r="BEH31" s="17">
        <f t="shared" si="212"/>
        <v>0</v>
      </c>
      <c r="BEJ31" s="307"/>
      <c r="BEK31" s="24"/>
      <c r="BEL31" s="23"/>
      <c r="BEM31" s="111"/>
      <c r="BEN31" s="27"/>
      <c r="BEO31" s="42">
        <f t="shared" si="213"/>
        <v>0</v>
      </c>
      <c r="BEQ31" s="2"/>
      <c r="BER31" s="2"/>
      <c r="BES31" s="291"/>
      <c r="BET31" s="7"/>
      <c r="BEU31" s="16"/>
      <c r="BEV31" s="17">
        <f t="shared" si="214"/>
        <v>4501</v>
      </c>
      <c r="BEX31" s="2"/>
      <c r="BEY31" s="2"/>
      <c r="BEZ31" s="291"/>
      <c r="BFA31" s="7"/>
      <c r="BFB31" s="16"/>
      <c r="BFC31" s="17">
        <f t="shared" si="215"/>
        <v>1184.5</v>
      </c>
      <c r="BFE31" s="24"/>
      <c r="BFF31" s="24"/>
      <c r="BFG31" s="290"/>
      <c r="BFH31" s="111"/>
      <c r="BFI31" s="27"/>
      <c r="BFJ31" s="42">
        <f t="shared" si="216"/>
        <v>0</v>
      </c>
      <c r="BFL31" s="24"/>
      <c r="BFM31" s="2"/>
      <c r="BFN31" s="291"/>
      <c r="BFO31" s="7"/>
      <c r="BFP31" s="16"/>
      <c r="BFQ31" s="17">
        <f t="shared" si="217"/>
        <v>0</v>
      </c>
      <c r="BFS31" s="24"/>
      <c r="BFT31" s="24"/>
      <c r="BFU31" s="290"/>
      <c r="BFV31" s="111"/>
      <c r="BFW31" s="27"/>
      <c r="BFX31" s="42">
        <f t="shared" si="218"/>
        <v>3985.5</v>
      </c>
      <c r="BFZ31" s="2"/>
      <c r="BGA31" s="2"/>
      <c r="BGB31" s="291"/>
      <c r="BGC31" s="7"/>
      <c r="BGD31" s="16"/>
      <c r="BGE31" s="17">
        <f t="shared" si="219"/>
        <v>0</v>
      </c>
      <c r="BGG31" s="2"/>
      <c r="BGH31" s="2"/>
      <c r="BGI31" s="15"/>
      <c r="BGJ31" s="7"/>
      <c r="BGK31" s="16"/>
      <c r="BGL31" s="17">
        <f t="shared" si="220"/>
        <v>0</v>
      </c>
      <c r="BGN31" s="2"/>
      <c r="BGO31" s="2"/>
      <c r="BGP31" s="15"/>
      <c r="BGQ31" s="7"/>
      <c r="BGR31" s="16"/>
      <c r="BGS31" s="17">
        <f t="shared" si="221"/>
        <v>7051.5</v>
      </c>
      <c r="BGU31" s="24"/>
      <c r="BGV31" s="24"/>
      <c r="BGW31" s="290"/>
      <c r="BGX31" s="111"/>
      <c r="BGY31" s="27"/>
      <c r="BGZ31" s="42">
        <f t="shared" si="222"/>
        <v>0</v>
      </c>
      <c r="BHB31" s="2"/>
      <c r="BHC31" s="2"/>
      <c r="BHD31" s="291"/>
      <c r="BHE31" s="7"/>
      <c r="BHF31" s="16"/>
      <c r="BHG31" s="17">
        <f t="shared" si="223"/>
        <v>0</v>
      </c>
    </row>
    <row r="32" spans="1:1567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1"/>
      <c r="L32" s="27"/>
      <c r="M32" s="42">
        <f t="shared" si="1"/>
        <v>3530</v>
      </c>
      <c r="O32" s="24"/>
      <c r="P32" s="24"/>
      <c r="Q32" s="23"/>
      <c r="R32" s="111"/>
      <c r="S32" s="27"/>
      <c r="T32" s="42">
        <f t="shared" si="2"/>
        <v>0</v>
      </c>
      <c r="V32" s="24"/>
      <c r="W32" s="24"/>
      <c r="X32" s="23"/>
      <c r="Y32" s="111"/>
      <c r="Z32" s="27"/>
      <c r="AA32" s="42">
        <f t="shared" si="3"/>
        <v>0</v>
      </c>
      <c r="AC32" s="24"/>
      <c r="AD32" s="24"/>
      <c r="AE32" s="23"/>
      <c r="AF32" s="111"/>
      <c r="AG32" s="27"/>
      <c r="AH32" s="42">
        <f t="shared" si="4"/>
        <v>0</v>
      </c>
      <c r="AJ32" s="24"/>
      <c r="AK32" s="24"/>
      <c r="AL32" s="23"/>
      <c r="AM32" s="111"/>
      <c r="AN32" s="27"/>
      <c r="AO32" s="42">
        <f t="shared" si="5"/>
        <v>0</v>
      </c>
      <c r="AQ32" s="24"/>
      <c r="AR32" s="24"/>
      <c r="AS32" s="23"/>
      <c r="AT32" s="111"/>
      <c r="AU32" s="27"/>
      <c r="AV32" s="42">
        <f t="shared" si="6"/>
        <v>6543.5</v>
      </c>
      <c r="AY32" s="2"/>
      <c r="AZ32" s="15"/>
      <c r="BA32" s="7"/>
      <c r="BB32" s="16"/>
      <c r="BC32" s="17">
        <f t="shared" si="7"/>
        <v>376</v>
      </c>
      <c r="BE32" s="2"/>
      <c r="BF32" s="2"/>
      <c r="BG32" s="15"/>
      <c r="BH32" s="7"/>
      <c r="BI32" s="16"/>
      <c r="BJ32" s="17">
        <f t="shared" si="8"/>
        <v>1341.7</v>
      </c>
      <c r="BL32" s="2"/>
      <c r="BM32" s="2"/>
      <c r="BN32" s="15"/>
      <c r="BO32" s="7"/>
      <c r="BP32" s="16"/>
      <c r="BQ32" s="17">
        <f t="shared" si="9"/>
        <v>17344</v>
      </c>
      <c r="BS32" s="7"/>
      <c r="BT32" s="2"/>
      <c r="BU32" s="15"/>
      <c r="BV32" s="61"/>
      <c r="BW32" s="16"/>
      <c r="BX32" s="17">
        <f t="shared" si="10"/>
        <v>14526.099999999999</v>
      </c>
      <c r="BZ32" s="427"/>
      <c r="CA32" s="2"/>
      <c r="CB32" s="15"/>
      <c r="CC32" s="7"/>
      <c r="CD32" s="16"/>
      <c r="CE32" s="17">
        <f t="shared" si="11"/>
        <v>24058.04</v>
      </c>
      <c r="CG32" s="2"/>
      <c r="CH32" s="2"/>
      <c r="CI32" s="15"/>
      <c r="CJ32" s="7"/>
      <c r="CK32" s="16"/>
      <c r="CL32" s="17">
        <f t="shared" si="12"/>
        <v>0</v>
      </c>
      <c r="CN32" s="425"/>
      <c r="CO32" s="24"/>
      <c r="CP32" s="23"/>
      <c r="CQ32" s="111"/>
      <c r="CR32" s="27"/>
      <c r="CS32" s="17">
        <f t="shared" si="13"/>
        <v>1668.06</v>
      </c>
      <c r="CU32" s="427"/>
      <c r="CV32" s="1000"/>
      <c r="CW32" s="15"/>
      <c r="CX32" s="305"/>
      <c r="CY32" s="16"/>
      <c r="CZ32" s="17">
        <f t="shared" si="224"/>
        <v>113534</v>
      </c>
      <c r="DB32" s="2"/>
      <c r="DC32" s="2"/>
      <c r="DD32" s="15"/>
      <c r="DE32" s="7"/>
      <c r="DF32" s="16"/>
      <c r="DG32" s="17">
        <f t="shared" si="15"/>
        <v>20286</v>
      </c>
      <c r="DI32" s="686"/>
      <c r="DJ32" s="687"/>
      <c r="DK32" s="688"/>
      <c r="DL32" s="7"/>
      <c r="DM32" s="16"/>
      <c r="DN32" s="17">
        <f t="shared" si="232"/>
        <v>411</v>
      </c>
      <c r="DP32" s="7"/>
      <c r="DQ32" s="2"/>
      <c r="DR32" s="15"/>
      <c r="DS32" s="627"/>
      <c r="DT32" s="16"/>
      <c r="DU32" s="17">
        <f t="shared" si="237"/>
        <v>0</v>
      </c>
      <c r="DW32" s="7"/>
      <c r="DX32" s="2"/>
      <c r="DY32" s="15"/>
      <c r="DZ32" s="7"/>
      <c r="EA32" s="16"/>
      <c r="EB32" s="17">
        <f t="shared" si="238"/>
        <v>0</v>
      </c>
      <c r="ED32" s="567"/>
      <c r="EE32" s="575"/>
      <c r="EF32" s="1694"/>
      <c r="EG32" s="567"/>
      <c r="EH32" s="1688"/>
      <c r="EI32" s="1683">
        <f t="shared" si="239"/>
        <v>456</v>
      </c>
      <c r="EK32" s="111"/>
      <c r="EL32" s="24"/>
      <c r="EM32" s="23"/>
      <c r="EN32" s="111"/>
      <c r="EO32" s="27"/>
      <c r="EP32" s="42">
        <f t="shared" si="240"/>
        <v>0</v>
      </c>
      <c r="ER32" s="111"/>
      <c r="ES32" s="24"/>
      <c r="ET32" s="23"/>
      <c r="EU32" s="111"/>
      <c r="EV32" s="27"/>
      <c r="EW32" s="42">
        <f t="shared" si="21"/>
        <v>0</v>
      </c>
      <c r="EY32" s="7"/>
      <c r="EZ32" s="2"/>
      <c r="FA32" s="15"/>
      <c r="FB32" s="7"/>
      <c r="FC32" s="16"/>
      <c r="FD32" s="17">
        <f t="shared" si="241"/>
        <v>0</v>
      </c>
      <c r="FF32" s="111"/>
      <c r="FG32" s="1303"/>
      <c r="FH32" s="41"/>
      <c r="FI32" s="49"/>
      <c r="FJ32" s="41"/>
      <c r="FK32" s="17">
        <f t="shared" si="231"/>
        <v>0</v>
      </c>
      <c r="FM32" s="7"/>
      <c r="FN32" s="2"/>
      <c r="FO32" s="15"/>
      <c r="FP32" s="683"/>
      <c r="FQ32" s="684"/>
      <c r="FR32" s="17">
        <f t="shared" si="24"/>
        <v>0</v>
      </c>
      <c r="FT32" s="111"/>
      <c r="FU32" s="24"/>
      <c r="FV32" s="23"/>
      <c r="FW32" s="681"/>
      <c r="FX32" s="682"/>
      <c r="FY32" s="42">
        <f t="shared" si="25"/>
        <v>0</v>
      </c>
      <c r="GA32" s="7"/>
      <c r="GB32" s="2"/>
      <c r="GC32" s="15"/>
      <c r="GD32" s="7"/>
      <c r="GE32" s="16"/>
      <c r="GF32" s="17">
        <f t="shared" si="26"/>
        <v>6306.7</v>
      </c>
      <c r="GH32" s="111"/>
      <c r="GI32" s="24"/>
      <c r="GJ32" s="23"/>
      <c r="GK32" s="111"/>
      <c r="GL32" s="27"/>
      <c r="GM32" s="42">
        <f t="shared" si="27"/>
        <v>10217.799999999999</v>
      </c>
      <c r="GO32" s="111"/>
      <c r="GP32" s="24"/>
      <c r="GQ32" s="23"/>
      <c r="GR32" s="111"/>
      <c r="GS32" s="27"/>
      <c r="GT32" s="42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4"/>
      <c r="HD32" s="24"/>
      <c r="HE32" s="23"/>
      <c r="HF32" s="111"/>
      <c r="HG32" s="27"/>
      <c r="HH32" s="42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2543</v>
      </c>
      <c r="HX32" s="7"/>
      <c r="HY32" s="2"/>
      <c r="HZ32" s="15"/>
      <c r="IA32" s="7"/>
      <c r="IB32" s="16"/>
      <c r="IC32" s="17">
        <f t="shared" si="33"/>
        <v>7098.5</v>
      </c>
      <c r="IE32" s="7"/>
      <c r="IF32" s="2"/>
      <c r="IG32" s="15"/>
      <c r="IH32" s="7"/>
      <c r="II32" s="16"/>
      <c r="IJ32" s="17">
        <f t="shared" si="34"/>
        <v>1470</v>
      </c>
      <c r="IL32" s="2"/>
      <c r="IM32" s="2"/>
      <c r="IN32" s="15"/>
      <c r="IO32" s="7"/>
      <c r="IP32" s="16"/>
      <c r="IQ32" s="17">
        <f t="shared" si="35"/>
        <v>5020</v>
      </c>
      <c r="IS32" s="7"/>
      <c r="IT32" s="2"/>
      <c r="IU32" s="15"/>
      <c r="IV32" s="7"/>
      <c r="IW32" s="16"/>
      <c r="IX32" s="101">
        <f t="shared" si="36"/>
        <v>0</v>
      </c>
      <c r="IZ32" s="111"/>
      <c r="JA32" s="24"/>
      <c r="JB32" s="23"/>
      <c r="JC32" s="111"/>
      <c r="JD32" s="27"/>
      <c r="JE32" s="101">
        <f t="shared" si="37"/>
        <v>0</v>
      </c>
      <c r="JG32" s="111"/>
      <c r="JH32" s="24"/>
      <c r="JI32" s="23"/>
      <c r="JJ32" s="111"/>
      <c r="JK32" s="27"/>
      <c r="JL32" s="101">
        <f t="shared" si="38"/>
        <v>855.5</v>
      </c>
      <c r="JN32" s="7"/>
      <c r="JO32" s="35"/>
      <c r="JP32" s="15"/>
      <c r="JQ32" s="7"/>
      <c r="JR32" s="16"/>
      <c r="JS32" s="17">
        <f t="shared" si="39"/>
        <v>0</v>
      </c>
      <c r="JU32" s="111"/>
      <c r="JV32" s="110"/>
      <c r="JW32" s="23"/>
      <c r="JX32" s="111"/>
      <c r="JY32" s="27"/>
      <c r="JZ32" s="42">
        <f t="shared" si="40"/>
        <v>0</v>
      </c>
      <c r="KB32" s="7"/>
      <c r="KC32" s="113"/>
      <c r="KD32" s="15"/>
      <c r="KE32" s="7"/>
      <c r="KF32" s="16"/>
      <c r="KG32" s="17">
        <f t="shared" si="41"/>
        <v>0</v>
      </c>
      <c r="KI32" s="111"/>
      <c r="KJ32" s="220"/>
      <c r="KK32" s="23"/>
      <c r="KL32" s="111"/>
      <c r="KM32" s="27"/>
      <c r="KN32" s="42">
        <f t="shared" si="42"/>
        <v>0</v>
      </c>
      <c r="KP32" s="111"/>
      <c r="KQ32" s="220"/>
      <c r="KR32" s="23"/>
      <c r="KS32" s="111"/>
      <c r="KT32" s="27"/>
      <c r="KU32" s="42">
        <f t="shared" si="43"/>
        <v>4446</v>
      </c>
      <c r="KW32" s="7"/>
      <c r="KX32" s="114"/>
      <c r="KY32" s="15"/>
      <c r="KZ32" s="7"/>
      <c r="LA32" s="16"/>
      <c r="LB32" s="17">
        <f t="shared" si="44"/>
        <v>17093.599999999999</v>
      </c>
      <c r="LD32" s="7"/>
      <c r="LE32" s="113"/>
      <c r="LF32" s="15"/>
      <c r="LG32" s="7"/>
      <c r="LH32" s="16"/>
      <c r="LI32" s="17">
        <f t="shared" si="45"/>
        <v>383</v>
      </c>
      <c r="LK32" s="111"/>
      <c r="LL32" s="110"/>
      <c r="LM32" s="23"/>
      <c r="LN32" s="111"/>
      <c r="LO32" s="27"/>
      <c r="LP32" s="42">
        <f t="shared" si="46"/>
        <v>0</v>
      </c>
      <c r="LR32" s="111"/>
      <c r="LS32" s="220"/>
      <c r="LT32" s="23"/>
      <c r="LU32" s="111"/>
      <c r="LV32" s="27"/>
      <c r="LW32" s="42">
        <f t="shared" si="47"/>
        <v>0</v>
      </c>
      <c r="LY32" s="2"/>
      <c r="LZ32" s="2"/>
      <c r="MA32" s="15"/>
      <c r="MB32" s="7"/>
      <c r="MC32" s="16"/>
      <c r="MD32" s="17">
        <f t="shared" si="48"/>
        <v>0</v>
      </c>
      <c r="MF32" s="24"/>
      <c r="MG32" s="24"/>
      <c r="MH32" s="23"/>
      <c r="MI32" s="111"/>
      <c r="MJ32" s="27"/>
      <c r="MK32" s="42">
        <f t="shared" si="49"/>
        <v>0</v>
      </c>
      <c r="MM32" s="24"/>
      <c r="MN32" s="24"/>
      <c r="MO32" s="23"/>
      <c r="MP32" s="111"/>
      <c r="MQ32" s="27"/>
      <c r="MR32" s="42">
        <f t="shared" si="50"/>
        <v>0</v>
      </c>
      <c r="MT32" s="24"/>
      <c r="MU32" s="24"/>
      <c r="MV32" s="23"/>
      <c r="MW32" s="111"/>
      <c r="MX32" s="27"/>
      <c r="MY32" s="42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7"/>
      <c r="NP32" s="2"/>
      <c r="NQ32" s="15"/>
      <c r="NR32" s="7"/>
      <c r="NS32" s="16"/>
      <c r="NT32" s="17">
        <f t="shared" si="54"/>
        <v>11333.5</v>
      </c>
      <c r="NV32" s="307"/>
      <c r="NW32" s="24"/>
      <c r="NX32" s="23"/>
      <c r="NY32" s="111"/>
      <c r="NZ32" s="27"/>
      <c r="OA32" s="42">
        <f t="shared" si="55"/>
        <v>6364</v>
      </c>
      <c r="OC32" s="305"/>
      <c r="OD32" s="2"/>
      <c r="OE32" s="15"/>
      <c r="OF32" s="7"/>
      <c r="OG32" s="16"/>
      <c r="OH32" s="17">
        <f t="shared" si="56"/>
        <v>0</v>
      </c>
      <c r="OJ32" s="307"/>
      <c r="OK32" s="24"/>
      <c r="OL32" s="23"/>
      <c r="OM32" s="111"/>
      <c r="ON32" s="27"/>
      <c r="OO32" s="42">
        <f t="shared" si="57"/>
        <v>0</v>
      </c>
      <c r="OQ32" s="481"/>
      <c r="OR32" s="2"/>
      <c r="OS32" s="15"/>
      <c r="OT32" s="7"/>
      <c r="OU32" s="16"/>
      <c r="OV32" s="17">
        <f t="shared" si="233"/>
        <v>22352.5</v>
      </c>
      <c r="OY32" s="2"/>
      <c r="OZ32" s="15"/>
      <c r="PA32" s="7"/>
      <c r="PB32" s="16"/>
      <c r="PC32" s="42">
        <f t="shared" si="59"/>
        <v>0</v>
      </c>
      <c r="PE32" s="2"/>
      <c r="PF32" s="2"/>
      <c r="PG32" s="15"/>
      <c r="PH32" s="7"/>
      <c r="PI32" s="16"/>
      <c r="PJ32" s="42">
        <f t="shared" si="60"/>
        <v>0</v>
      </c>
      <c r="PL32" s="2"/>
      <c r="PM32" s="2"/>
      <c r="PN32" s="15"/>
      <c r="PO32" s="7"/>
      <c r="PP32" s="16"/>
      <c r="PQ32" s="42">
        <f t="shared" si="61"/>
        <v>0</v>
      </c>
      <c r="PS32" s="2"/>
      <c r="PT32" s="2"/>
      <c r="PU32" s="15"/>
      <c r="PV32" s="16"/>
      <c r="PW32" s="16"/>
      <c r="PX32" s="17">
        <f t="shared" si="62"/>
        <v>0</v>
      </c>
      <c r="PZ32" s="2"/>
      <c r="QA32" s="2"/>
      <c r="QB32" s="15"/>
      <c r="QC32" s="16"/>
      <c r="QD32" s="16"/>
      <c r="QE32" s="17">
        <f t="shared" si="63"/>
        <v>0</v>
      </c>
      <c r="QG32" s="2"/>
      <c r="QH32" s="2"/>
      <c r="QI32" s="15"/>
      <c r="QJ32" s="16"/>
      <c r="QK32" s="16"/>
      <c r="QL32" s="17">
        <f t="shared" si="64"/>
        <v>0</v>
      </c>
      <c r="QN32" s="24"/>
      <c r="QO32" s="24"/>
      <c r="QP32" s="23"/>
      <c r="QQ32" s="27"/>
      <c r="QR32" s="27"/>
      <c r="QS32" s="42">
        <f t="shared" si="65"/>
        <v>0</v>
      </c>
      <c r="QU32" s="427"/>
      <c r="QV32" s="2"/>
      <c r="QW32" s="15"/>
      <c r="QX32" s="507"/>
      <c r="QY32" s="16"/>
      <c r="QZ32" s="17">
        <f t="shared" si="66"/>
        <v>13520</v>
      </c>
      <c r="RB32" s="111"/>
      <c r="RC32" s="24"/>
      <c r="RD32" s="23"/>
      <c r="RE32" s="1689"/>
      <c r="RF32" s="27"/>
      <c r="RG32" s="42">
        <f t="shared" si="67"/>
        <v>0</v>
      </c>
      <c r="RI32" s="111"/>
      <c r="RJ32" s="24"/>
      <c r="RK32" s="23"/>
      <c r="RL32" s="1689"/>
      <c r="RM32" s="27"/>
      <c r="RN32" s="42">
        <f t="shared" si="68"/>
        <v>0</v>
      </c>
      <c r="RP32" s="111"/>
      <c r="RQ32" s="24"/>
      <c r="RR32" s="23"/>
      <c r="RS32" s="1689"/>
      <c r="RT32" s="27"/>
      <c r="RU32" s="42">
        <f t="shared" si="69"/>
        <v>0</v>
      </c>
      <c r="RW32" s="7"/>
      <c r="RX32" s="2"/>
      <c r="RY32" s="15"/>
      <c r="RZ32" s="507"/>
      <c r="SA32" s="16"/>
      <c r="SB32" s="17">
        <f t="shared" si="70"/>
        <v>1433.5</v>
      </c>
      <c r="SD32" s="2"/>
      <c r="SE32" s="2"/>
      <c r="SF32" s="15"/>
      <c r="SG32" s="7"/>
      <c r="SH32" s="16"/>
      <c r="SI32" s="17">
        <f t="shared" si="71"/>
        <v>0</v>
      </c>
      <c r="SK32" s="7"/>
      <c r="SL32" s="2"/>
      <c r="SM32" s="15"/>
      <c r="SN32" s="7"/>
      <c r="SO32" s="16"/>
      <c r="SP32" s="17">
        <f t="shared" si="72"/>
        <v>0</v>
      </c>
      <c r="SR32" s="111"/>
      <c r="SS32" s="24"/>
      <c r="ST32" s="23"/>
      <c r="SU32" s="111"/>
      <c r="SV32" s="27"/>
      <c r="SW32" s="42">
        <f t="shared" si="73"/>
        <v>0</v>
      </c>
      <c r="SY32" s="427"/>
      <c r="SZ32" s="114"/>
      <c r="TA32" s="15"/>
      <c r="TB32" s="7"/>
      <c r="TC32" s="16"/>
      <c r="TD32" s="17">
        <f t="shared" si="74"/>
        <v>10277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2"/>
      <c r="TU32" s="113"/>
      <c r="TV32" s="15"/>
      <c r="TW32" s="7"/>
      <c r="TX32" s="16"/>
      <c r="TY32" s="17">
        <f t="shared" si="77"/>
        <v>1124.5</v>
      </c>
      <c r="UA32" s="2"/>
      <c r="UB32" s="113"/>
      <c r="UC32" s="15"/>
      <c r="UD32" s="7"/>
      <c r="UE32" s="16"/>
      <c r="UF32" s="17">
        <f t="shared" si="78"/>
        <v>0</v>
      </c>
      <c r="UH32" s="307"/>
      <c r="UI32" s="110"/>
      <c r="UJ32" s="23"/>
      <c r="UK32" s="111"/>
      <c r="UL32" s="27"/>
      <c r="UM32" s="42">
        <f t="shared" si="79"/>
        <v>4075.5</v>
      </c>
      <c r="UO32" s="2"/>
      <c r="UP32" s="2"/>
      <c r="UQ32" s="15"/>
      <c r="UR32" s="7"/>
      <c r="US32" s="16"/>
      <c r="UT32" s="17">
        <f t="shared" si="80"/>
        <v>200</v>
      </c>
      <c r="UV32" s="2"/>
      <c r="UW32" s="2"/>
      <c r="UX32" s="15"/>
      <c r="UY32" s="7"/>
      <c r="UZ32" s="16"/>
      <c r="VA32" s="17">
        <f t="shared" si="81"/>
        <v>1278</v>
      </c>
      <c r="VC32" s="24"/>
      <c r="VD32" s="24"/>
      <c r="VE32" s="23"/>
      <c r="VF32" s="111"/>
      <c r="VG32" s="27"/>
      <c r="VH32" s="42">
        <f t="shared" si="82"/>
        <v>0</v>
      </c>
      <c r="VJ32" s="24"/>
      <c r="VK32" s="2"/>
      <c r="VL32" s="15"/>
      <c r="VM32" s="7"/>
      <c r="VN32" s="16"/>
      <c r="VO32" s="17">
        <f t="shared" si="83"/>
        <v>0</v>
      </c>
      <c r="VQ32" s="24"/>
      <c r="VR32" s="24"/>
      <c r="VS32" s="23"/>
      <c r="VT32" s="111"/>
      <c r="VU32" s="27"/>
      <c r="VV32" s="42">
        <f t="shared" si="84"/>
        <v>0</v>
      </c>
      <c r="VX32" s="2"/>
      <c r="VY32" s="2"/>
      <c r="VZ32" s="15"/>
      <c r="WA32" s="7"/>
      <c r="WB32" s="16"/>
      <c r="WC32" s="17">
        <f t="shared" si="85"/>
        <v>0</v>
      </c>
      <c r="WE32" s="305"/>
      <c r="WF32" s="2"/>
      <c r="WG32" s="15"/>
      <c r="WH32" s="305"/>
      <c r="WI32" s="16"/>
      <c r="WJ32" s="17">
        <f t="shared" si="86"/>
        <v>112.5</v>
      </c>
      <c r="WL32" s="307"/>
      <c r="WM32" s="24"/>
      <c r="WN32" s="23"/>
      <c r="WO32" s="307"/>
      <c r="WP32" s="27"/>
      <c r="WQ32" s="42">
        <f t="shared" si="87"/>
        <v>7657</v>
      </c>
      <c r="WS32" s="307"/>
      <c r="WT32" s="24"/>
      <c r="WU32" s="23"/>
      <c r="WV32" s="307"/>
      <c r="WW32" s="27"/>
      <c r="WX32" s="42">
        <f t="shared" si="88"/>
        <v>0</v>
      </c>
      <c r="WZ32" s="307"/>
      <c r="XA32" s="24"/>
      <c r="XB32" s="23"/>
      <c r="XC32" s="307"/>
      <c r="XD32" s="27"/>
      <c r="XE32" s="42">
        <f t="shared" si="89"/>
        <v>0</v>
      </c>
      <c r="XG32" s="307"/>
      <c r="XH32" s="24"/>
      <c r="XI32" s="23"/>
      <c r="XJ32" s="307"/>
      <c r="XK32" s="27"/>
      <c r="XL32" s="42">
        <f t="shared" si="90"/>
        <v>0</v>
      </c>
      <c r="XN32" s="425"/>
      <c r="XO32" s="2"/>
      <c r="XP32" s="15"/>
      <c r="XQ32" s="7"/>
      <c r="XR32" s="16"/>
      <c r="XS32" s="17">
        <f t="shared" si="91"/>
        <v>0</v>
      </c>
      <c r="XU32" s="111"/>
      <c r="XV32" s="24"/>
      <c r="XW32" s="23"/>
      <c r="XX32" s="111"/>
      <c r="XY32" s="27"/>
      <c r="XZ32" s="42">
        <f t="shared" si="92"/>
        <v>0</v>
      </c>
      <c r="YB32" s="7"/>
      <c r="YC32" s="2"/>
      <c r="YD32" s="15"/>
      <c r="YE32" s="7"/>
      <c r="YF32" s="16"/>
      <c r="YG32" s="17">
        <f t="shared" si="93"/>
        <v>21712</v>
      </c>
      <c r="YI32" s="2"/>
      <c r="YJ32" s="2"/>
      <c r="YK32" s="15"/>
      <c r="YL32" s="7"/>
      <c r="YM32" s="16"/>
      <c r="YN32" s="17">
        <f t="shared" si="94"/>
        <v>0</v>
      </c>
      <c r="YP32" s="2"/>
      <c r="YQ32" s="2"/>
      <c r="YR32" s="15"/>
      <c r="YS32" s="7"/>
      <c r="YT32" s="16"/>
      <c r="YU32" s="17">
        <f t="shared" si="95"/>
        <v>0</v>
      </c>
      <c r="YW32" s="24"/>
      <c r="YX32" s="24"/>
      <c r="YY32" s="23"/>
      <c r="YZ32" s="111"/>
      <c r="ZA32" s="27"/>
      <c r="ZB32" s="42">
        <f t="shared" si="96"/>
        <v>0</v>
      </c>
      <c r="ZD32" s="420"/>
      <c r="ZE32" s="24"/>
      <c r="ZF32" s="23"/>
      <c r="ZG32" s="111"/>
      <c r="ZH32" s="27"/>
      <c r="ZI32" s="42">
        <f t="shared" si="97"/>
        <v>0</v>
      </c>
      <c r="ZK32" s="7"/>
      <c r="ZL32" s="2"/>
      <c r="ZM32" s="15"/>
      <c r="ZN32" s="7"/>
      <c r="ZO32" s="16"/>
      <c r="ZP32" s="17">
        <f t="shared" si="98"/>
        <v>0</v>
      </c>
      <c r="ZR32" s="111"/>
      <c r="ZS32" s="24"/>
      <c r="ZT32" s="23"/>
      <c r="ZU32" s="111"/>
      <c r="ZV32" s="27"/>
      <c r="ZW32" s="42">
        <f t="shared" si="99"/>
        <v>3633</v>
      </c>
      <c r="ZY32" s="7"/>
      <c r="ZZ32" s="2"/>
      <c r="AAA32" s="15"/>
      <c r="AAB32" s="7"/>
      <c r="AAC32" s="16"/>
      <c r="AAD32" s="17">
        <f t="shared" si="100"/>
        <v>0</v>
      </c>
      <c r="AAF32" s="111"/>
      <c r="AAG32" s="24"/>
      <c r="AAH32" s="23"/>
      <c r="AAI32" s="111"/>
      <c r="AAJ32" s="27"/>
      <c r="AAK32" s="42">
        <f t="shared" si="101"/>
        <v>0</v>
      </c>
      <c r="AAM32" s="111"/>
      <c r="AAN32" s="24"/>
      <c r="AAO32" s="23"/>
      <c r="AAP32" s="111"/>
      <c r="AAQ32" s="27"/>
      <c r="AAR32" s="42">
        <f t="shared" si="102"/>
        <v>15899</v>
      </c>
      <c r="AAT32" s="111"/>
      <c r="AAU32" s="24"/>
      <c r="AAV32" s="23"/>
      <c r="AAW32" s="111"/>
      <c r="AAX32" s="27"/>
      <c r="AAY32" s="42">
        <f t="shared" si="103"/>
        <v>0</v>
      </c>
      <c r="ABA32" s="7"/>
      <c r="ABB32" s="113"/>
      <c r="ABC32" s="15"/>
      <c r="ABD32" s="7"/>
      <c r="ABE32" s="16"/>
      <c r="ABF32" s="17">
        <f t="shared" si="104"/>
        <v>0</v>
      </c>
      <c r="ABH32" s="111"/>
      <c r="ABI32" s="220"/>
      <c r="ABJ32" s="23"/>
      <c r="ABK32" s="111"/>
      <c r="ABL32" s="27"/>
      <c r="ABM32" s="42">
        <f t="shared" si="105"/>
        <v>0</v>
      </c>
      <c r="ABR32" s="679"/>
      <c r="ABS32" s="27"/>
      <c r="ABT32" s="42">
        <f t="shared" si="106"/>
        <v>22956.84</v>
      </c>
      <c r="ABV32" s="7"/>
      <c r="ABW32" s="2"/>
      <c r="ABX32" s="15"/>
      <c r="ABY32" s="7"/>
      <c r="ABZ32" s="16"/>
      <c r="ACA32" s="17">
        <f t="shared" si="107"/>
        <v>3092.5</v>
      </c>
      <c r="ACC32" s="427"/>
      <c r="ACD32" s="113"/>
      <c r="ACE32" s="15"/>
      <c r="ACF32" s="7"/>
      <c r="ACG32" s="16"/>
      <c r="ACH32" s="17">
        <f t="shared" si="108"/>
        <v>0</v>
      </c>
      <c r="ACJ32" s="425"/>
      <c r="ACK32" s="220"/>
      <c r="ACL32" s="23"/>
      <c r="ACM32" s="111"/>
      <c r="ACN32" s="27"/>
      <c r="ACO32" s="42">
        <f t="shared" si="109"/>
        <v>0</v>
      </c>
      <c r="ACQ32" s="425"/>
      <c r="ACR32" s="220"/>
      <c r="ACS32" s="23"/>
      <c r="ACT32" s="111"/>
      <c r="ACU32" s="27"/>
      <c r="ACV32" s="42">
        <f t="shared" si="110"/>
        <v>0</v>
      </c>
      <c r="ACX32" s="305"/>
      <c r="ACY32" s="2"/>
      <c r="ACZ32" s="15"/>
      <c r="ADA32" s="7"/>
      <c r="ADB32" s="16"/>
      <c r="ADC32" s="17">
        <f t="shared" si="243"/>
        <v>0</v>
      </c>
      <c r="ADE32" s="307"/>
      <c r="ADF32" s="24"/>
      <c r="ADG32" s="23"/>
      <c r="ADH32" s="111"/>
      <c r="ADI32" s="27"/>
      <c r="ADJ32" s="42">
        <f t="shared" si="244"/>
        <v>1928</v>
      </c>
      <c r="ADL32" s="2"/>
      <c r="ADM32" s="2"/>
      <c r="ADN32" s="15"/>
      <c r="ADO32" s="7"/>
      <c r="ADP32" s="16"/>
      <c r="ADQ32" s="17">
        <f t="shared" si="113"/>
        <v>0</v>
      </c>
      <c r="ADS32" s="24"/>
      <c r="ADT32" s="24"/>
      <c r="ADU32" s="23"/>
      <c r="ADV32" s="111"/>
      <c r="ADW32" s="27"/>
      <c r="ADX32" s="42">
        <f t="shared" si="114"/>
        <v>0</v>
      </c>
      <c r="ADZ32" s="2"/>
      <c r="AEA32" s="2"/>
      <c r="AEB32" s="15"/>
      <c r="AEC32" s="7"/>
      <c r="AED32" s="16"/>
      <c r="AEE32" s="17">
        <f t="shared" si="115"/>
        <v>0</v>
      </c>
      <c r="AEG32" s="24"/>
      <c r="AEH32" s="24"/>
      <c r="AEI32" s="23"/>
      <c r="AEJ32" s="111"/>
      <c r="AEK32" s="27"/>
      <c r="AEL32" s="42">
        <f t="shared" si="116"/>
        <v>0</v>
      </c>
      <c r="AEN32" s="2"/>
      <c r="AEO32" s="2"/>
      <c r="AEP32" s="15"/>
      <c r="AEQ32" s="7"/>
      <c r="AER32" s="16"/>
      <c r="AES32" s="17">
        <f t="shared" si="117"/>
        <v>0</v>
      </c>
      <c r="AEU32" s="2"/>
      <c r="AEV32" s="2"/>
      <c r="AEW32" s="15"/>
      <c r="AEX32" s="7"/>
      <c r="AEY32" s="16"/>
      <c r="AEZ32" s="17">
        <f t="shared" si="118"/>
        <v>0</v>
      </c>
      <c r="AFB32" s="24"/>
      <c r="AFC32" s="24"/>
      <c r="AFD32" s="23"/>
      <c r="AFE32" s="111"/>
      <c r="AFF32" s="27"/>
      <c r="AFG32" s="42">
        <f t="shared" si="119"/>
        <v>0</v>
      </c>
      <c r="AFI32" s="24"/>
      <c r="AFJ32" s="24"/>
      <c r="AFK32" s="23"/>
      <c r="AFL32" s="111"/>
      <c r="AFM32" s="27"/>
      <c r="AFN32" s="42">
        <f t="shared" si="120"/>
        <v>0</v>
      </c>
      <c r="AFP32" s="24"/>
      <c r="AFQ32" s="24"/>
      <c r="AFR32" s="23"/>
      <c r="AFS32" s="111"/>
      <c r="AFT32" s="27"/>
      <c r="AFU32" s="42">
        <f t="shared" si="121"/>
        <v>0</v>
      </c>
      <c r="AFW32" s="2"/>
      <c r="AFX32" s="2"/>
      <c r="AFY32" s="15"/>
      <c r="AFZ32" s="7"/>
      <c r="AGA32" s="16"/>
      <c r="AGB32" s="17">
        <f t="shared" si="122"/>
        <v>0</v>
      </c>
      <c r="AGD32" s="7"/>
      <c r="AGE32" s="2"/>
      <c r="AGF32" s="15"/>
      <c r="AGG32" s="7"/>
      <c r="AGH32" s="76"/>
      <c r="AGI32" s="17">
        <f t="shared" si="123"/>
        <v>2252</v>
      </c>
      <c r="AGK32" s="305"/>
      <c r="AGL32" s="36"/>
      <c r="AGM32" s="16"/>
      <c r="AGO32" s="16"/>
      <c r="AGP32" s="42">
        <f t="shared" si="124"/>
        <v>0</v>
      </c>
      <c r="AGR32" s="307"/>
      <c r="AGS32" s="259"/>
      <c r="AGT32" s="27"/>
      <c r="AGV32" s="27"/>
      <c r="AGW32" s="42">
        <f t="shared" si="125"/>
        <v>0</v>
      </c>
      <c r="AGY32" s="307"/>
      <c r="AGZ32" s="259"/>
      <c r="AHA32" s="27"/>
      <c r="AHC32" s="27"/>
      <c r="AHD32" s="42">
        <f t="shared" si="126"/>
        <v>0</v>
      </c>
      <c r="AHF32" s="7"/>
      <c r="AHG32" s="2"/>
      <c r="AHH32" s="15"/>
      <c r="AHI32" s="7"/>
      <c r="AHJ32" s="16"/>
      <c r="AHK32" s="17">
        <f t="shared" si="127"/>
        <v>960</v>
      </c>
      <c r="AHM32" s="2"/>
      <c r="AHN32" s="2"/>
      <c r="AHO32" s="15"/>
      <c r="AHP32" s="7"/>
      <c r="AHQ32" s="16"/>
      <c r="AHR32" s="17">
        <f t="shared" si="128"/>
        <v>0</v>
      </c>
      <c r="AHT32" s="427"/>
      <c r="AHU32" s="2"/>
      <c r="AHV32" s="15"/>
      <c r="AHW32" s="305"/>
      <c r="AHX32" s="16"/>
      <c r="AHY32" s="17">
        <f t="shared" si="129"/>
        <v>96358.5</v>
      </c>
      <c r="AIA32" s="2"/>
      <c r="AIB32" s="2"/>
      <c r="AIC32" s="15"/>
      <c r="AID32" s="7"/>
      <c r="AIE32" s="16"/>
      <c r="AIF32" s="17">
        <f t="shared" si="130"/>
        <v>0</v>
      </c>
      <c r="AIH32" s="111"/>
      <c r="AII32" s="69"/>
      <c r="AIJ32" s="27"/>
      <c r="AIK32" s="111"/>
      <c r="AIL32" s="27"/>
      <c r="AIM32" s="17">
        <f t="shared" si="131"/>
        <v>892.5</v>
      </c>
      <c r="AIO32" s="111"/>
      <c r="AIP32" s="69"/>
      <c r="AIQ32" s="27"/>
      <c r="AIR32" s="111"/>
      <c r="AIS32" s="27"/>
      <c r="AIT32" s="17">
        <f t="shared" si="132"/>
        <v>0</v>
      </c>
      <c r="AIV32" s="111"/>
      <c r="AIW32" s="69"/>
      <c r="AIX32" s="27"/>
      <c r="AIY32" s="111"/>
      <c r="AIZ32" s="27"/>
      <c r="AJA32" s="42">
        <f t="shared" si="133"/>
        <v>0</v>
      </c>
      <c r="AJC32" s="2"/>
      <c r="AJD32" s="2"/>
      <c r="AJE32" s="15"/>
      <c r="AJF32" s="7"/>
      <c r="AJG32" s="16"/>
      <c r="AJH32" s="17">
        <f t="shared" si="134"/>
        <v>0</v>
      </c>
      <c r="AJJ32" s="2"/>
      <c r="AJK32" s="2"/>
      <c r="AJL32" s="15"/>
      <c r="AJM32" s="7"/>
      <c r="AJN32" s="16"/>
      <c r="AJO32" s="17">
        <f t="shared" si="135"/>
        <v>0</v>
      </c>
      <c r="AJQ32" s="406"/>
      <c r="AJR32" s="2"/>
      <c r="AJS32" s="15"/>
      <c r="AJT32" s="7"/>
      <c r="AJU32" s="16"/>
      <c r="AJV32" s="17">
        <f t="shared" si="136"/>
        <v>7013</v>
      </c>
      <c r="AJX32" s="7"/>
      <c r="AJY32" s="2"/>
      <c r="AJZ32" s="15"/>
      <c r="AKA32" s="7"/>
      <c r="AKB32" s="16"/>
      <c r="AKC32" s="17">
        <f t="shared" si="137"/>
        <v>0</v>
      </c>
      <c r="AKE32" s="7"/>
      <c r="AKF32" s="2"/>
      <c r="AKG32" s="15"/>
      <c r="AKH32" s="7"/>
      <c r="AKI32" s="16"/>
      <c r="AKJ32" s="17">
        <f t="shared" si="138"/>
        <v>0</v>
      </c>
      <c r="AKL32" s="307"/>
      <c r="AKM32" s="24"/>
      <c r="AKN32" s="23"/>
      <c r="AKO32" s="307"/>
      <c r="AKP32" s="27"/>
      <c r="AKQ32" s="17">
        <f t="shared" si="139"/>
        <v>17381</v>
      </c>
      <c r="AKS32" s="307"/>
      <c r="AKT32" s="24"/>
      <c r="AKU32" s="23"/>
      <c r="AKV32" s="307"/>
      <c r="AKW32" s="27"/>
      <c r="AKX32" s="42">
        <f t="shared" si="140"/>
        <v>0</v>
      </c>
      <c r="AKZ32" s="7"/>
      <c r="ALA32" s="2"/>
      <c r="ALB32" s="15"/>
      <c r="ALC32" s="7"/>
      <c r="ALD32" s="16"/>
      <c r="ALE32" s="17">
        <f t="shared" si="141"/>
        <v>0</v>
      </c>
      <c r="ALI32" s="15"/>
      <c r="ALJ32" s="7"/>
      <c r="ALK32" s="16"/>
      <c r="ALL32" s="42">
        <f t="shared" si="142"/>
        <v>0</v>
      </c>
      <c r="ALP32" s="23"/>
      <c r="ALQ32" s="111"/>
      <c r="ALR32" s="27"/>
      <c r="ALS32" s="42">
        <f t="shared" si="143"/>
        <v>2166.5</v>
      </c>
      <c r="ALU32" s="2"/>
      <c r="ALV32" s="2"/>
      <c r="ALW32" s="15"/>
      <c r="ALX32" s="7"/>
      <c r="ALY32" s="16"/>
      <c r="ALZ32" s="17">
        <f t="shared" si="144"/>
        <v>0</v>
      </c>
      <c r="AMB32" s="2"/>
      <c r="AMC32" s="2"/>
      <c r="AMD32" s="15"/>
      <c r="AME32" s="7"/>
      <c r="AMF32" s="16"/>
      <c r="AMG32" s="17">
        <f t="shared" si="145"/>
        <v>0</v>
      </c>
      <c r="AMI32" s="2"/>
      <c r="AMJ32" s="2"/>
      <c r="AMK32" s="15"/>
      <c r="AML32" s="7"/>
      <c r="AMM32" s="16"/>
      <c r="AMN32" s="17">
        <f t="shared" si="146"/>
        <v>0</v>
      </c>
      <c r="AMP32" s="24"/>
      <c r="AMQ32" s="24"/>
      <c r="AMR32" s="23"/>
      <c r="AMS32" s="111"/>
      <c r="AMT32" s="27"/>
      <c r="AMU32" s="42">
        <f t="shared" si="147"/>
        <v>0</v>
      </c>
      <c r="AMW32" s="24"/>
      <c r="AMX32" s="24"/>
      <c r="AMY32" s="23"/>
      <c r="AMZ32" s="111"/>
      <c r="ANA32" s="27"/>
      <c r="ANB32" s="42">
        <f t="shared" si="148"/>
        <v>596</v>
      </c>
      <c r="AND32" s="2"/>
      <c r="ANE32" s="2"/>
      <c r="ANF32" s="15"/>
      <c r="ANG32" s="7"/>
      <c r="ANH32" s="16"/>
      <c r="ANI32" s="17">
        <f t="shared" si="242"/>
        <v>0</v>
      </c>
      <c r="ANK32" s="2"/>
      <c r="ANL32" s="2"/>
      <c r="ANM32" s="15"/>
      <c r="ANN32" s="7"/>
      <c r="ANO32" s="16"/>
      <c r="ANP32" s="17">
        <f t="shared" si="150"/>
        <v>0</v>
      </c>
      <c r="ANR32" s="2"/>
      <c r="ANS32" s="2"/>
      <c r="ANT32" s="15"/>
      <c r="ANU32" s="7"/>
      <c r="ANV32" s="16"/>
      <c r="ANW32" s="17">
        <f t="shared" si="235"/>
        <v>0</v>
      </c>
      <c r="ANY32" s="24"/>
      <c r="ANZ32" s="24"/>
      <c r="AOA32" s="23"/>
      <c r="AOB32" s="111"/>
      <c r="AOC32" s="27"/>
      <c r="AOD32" s="42">
        <f t="shared" si="236"/>
        <v>0</v>
      </c>
      <c r="AOF32" s="7"/>
      <c r="AOG32" s="113"/>
      <c r="AOH32" s="15"/>
      <c r="AOI32" s="7"/>
      <c r="AOJ32" s="16"/>
      <c r="AOK32" s="17">
        <f t="shared" si="153"/>
        <v>4537.5</v>
      </c>
      <c r="AOM32" s="7"/>
      <c r="AON32" s="113"/>
      <c r="AOO32" s="15"/>
      <c r="AOP32" s="7"/>
      <c r="AOQ32" s="16"/>
      <c r="AOR32" s="17">
        <f t="shared" si="154"/>
        <v>4537.5</v>
      </c>
      <c r="AOT32" s="24"/>
      <c r="AOU32" s="110"/>
      <c r="AOV32" s="23"/>
      <c r="AOW32" s="111"/>
      <c r="AOX32" s="27"/>
      <c r="AOY32" s="42">
        <f t="shared" si="155"/>
        <v>0</v>
      </c>
      <c r="APA32" s="24"/>
      <c r="APB32" s="24"/>
      <c r="APC32" s="23"/>
      <c r="APD32" s="111"/>
      <c r="APE32" s="27"/>
      <c r="APF32" s="42">
        <f t="shared" si="156"/>
        <v>0</v>
      </c>
      <c r="APH32" s="24"/>
      <c r="API32" s="24"/>
      <c r="APJ32" s="23"/>
      <c r="APK32" s="111"/>
      <c r="APL32" s="27"/>
      <c r="APM32" s="42">
        <f t="shared" si="157"/>
        <v>0</v>
      </c>
      <c r="APO32" s="2"/>
      <c r="APP32" s="2"/>
      <c r="APQ32" s="15"/>
      <c r="APR32" s="7"/>
      <c r="APS32" s="16"/>
      <c r="APT32" s="17">
        <f t="shared" si="158"/>
        <v>0</v>
      </c>
      <c r="APV32" s="427"/>
      <c r="APW32" s="2"/>
      <c r="APX32" s="15"/>
      <c r="APY32" s="427"/>
      <c r="APZ32" s="16"/>
      <c r="AQA32" s="17">
        <f t="shared" si="159"/>
        <v>5325.5</v>
      </c>
      <c r="AQC32" s="427"/>
      <c r="AQE32" s="15"/>
      <c r="AQF32" s="305"/>
      <c r="AQG32" s="16"/>
      <c r="AQH32" s="17">
        <f t="shared" si="160"/>
        <v>0</v>
      </c>
      <c r="AQJ32" s="305"/>
      <c r="AQK32" s="2"/>
      <c r="AQL32" s="15"/>
      <c r="AQM32" s="427"/>
      <c r="AQN32" s="16"/>
      <c r="AQO32" s="17">
        <f t="shared" si="161"/>
        <v>2982</v>
      </c>
      <c r="AQQ32" s="2"/>
      <c r="AQR32" s="2"/>
      <c r="AQS32" s="15"/>
      <c r="AQT32" s="7"/>
      <c r="AQU32" s="16"/>
      <c r="AQV32" s="17">
        <f t="shared" si="162"/>
        <v>0</v>
      </c>
      <c r="AQX32" s="24"/>
      <c r="AQY32" s="24"/>
      <c r="AQZ32" s="23"/>
      <c r="ARA32" s="111"/>
      <c r="ARB32" s="27"/>
      <c r="ARC32" s="42">
        <f t="shared" si="163"/>
        <v>-4260</v>
      </c>
      <c r="ARE32" s="2"/>
      <c r="ARF32" s="2"/>
      <c r="ARG32" s="15"/>
      <c r="ARH32" s="7"/>
      <c r="ARI32" s="16"/>
      <c r="ARJ32" s="17">
        <f t="shared" si="164"/>
        <v>12230.28</v>
      </c>
      <c r="ARL32" s="24"/>
      <c r="ARM32" s="24"/>
      <c r="ARN32" s="23"/>
      <c r="ARO32" s="111"/>
      <c r="ARP32" s="27"/>
      <c r="ARQ32" s="42">
        <f t="shared" si="165"/>
        <v>0</v>
      </c>
      <c r="ARS32" s="2"/>
      <c r="ART32" s="2"/>
      <c r="ARU32" s="15"/>
      <c r="ARV32" s="7"/>
      <c r="ARW32" s="16"/>
      <c r="ARX32" s="17">
        <f t="shared" si="166"/>
        <v>0</v>
      </c>
      <c r="ARZ32" s="24"/>
      <c r="ASA32" s="24"/>
      <c r="ASB32" s="23"/>
      <c r="ASC32" s="111"/>
      <c r="ASD32" s="27"/>
      <c r="ASE32" s="42">
        <f t="shared" si="167"/>
        <v>0</v>
      </c>
      <c r="ASG32" s="24"/>
      <c r="ASH32" s="24"/>
      <c r="ASI32" s="23"/>
      <c r="ASJ32" s="111"/>
      <c r="ASK32" s="27"/>
      <c r="ASL32" s="42">
        <f t="shared" si="168"/>
        <v>0</v>
      </c>
      <c r="ASN32" s="2"/>
      <c r="ASO32" s="2"/>
      <c r="ASP32" s="15"/>
      <c r="ASQ32" s="7"/>
      <c r="ASR32" s="16"/>
      <c r="ASS32" s="17">
        <f t="shared" si="169"/>
        <v>0</v>
      </c>
      <c r="ASU32" s="2"/>
      <c r="ASV32" s="2"/>
      <c r="ASW32" s="15"/>
      <c r="ASX32" s="7"/>
      <c r="ASY32" s="16"/>
      <c r="ASZ32" s="17">
        <f t="shared" si="170"/>
        <v>0</v>
      </c>
      <c r="ATB32" s="307"/>
      <c r="ATC32" s="24"/>
      <c r="ATD32" s="23"/>
      <c r="ATE32" s="321"/>
      <c r="ATF32" s="27"/>
      <c r="ATG32" s="17">
        <f t="shared" si="171"/>
        <v>0</v>
      </c>
      <c r="ATI32" s="49">
        <v>41722</v>
      </c>
      <c r="ATJ32" s="259" t="s">
        <v>2688</v>
      </c>
      <c r="ATK32" s="27">
        <v>1680</v>
      </c>
      <c r="ATL32" s="50" t="s">
        <v>61</v>
      </c>
      <c r="ATM32" s="27"/>
      <c r="ATN32" s="17">
        <f t="shared" si="172"/>
        <v>17490</v>
      </c>
      <c r="ATP32" s="7"/>
      <c r="ATQ32" s="2"/>
      <c r="ATR32" s="15"/>
      <c r="ATS32" s="16"/>
      <c r="ATT32" s="16"/>
      <c r="ATU32" s="17">
        <f t="shared" si="173"/>
        <v>35640</v>
      </c>
      <c r="ATW32" s="111"/>
      <c r="ATX32" s="24"/>
      <c r="ATY32" s="23"/>
      <c r="ATZ32" s="27"/>
      <c r="AUA32" s="27"/>
      <c r="AUB32" s="42">
        <f t="shared" si="174"/>
        <v>0</v>
      </c>
      <c r="AUD32" s="111"/>
      <c r="AUE32" s="24"/>
      <c r="AUF32" s="23"/>
      <c r="AUG32" s="27"/>
      <c r="AUH32" s="27"/>
      <c r="AUI32" s="42">
        <f t="shared" si="175"/>
        <v>0</v>
      </c>
      <c r="AUK32" s="305"/>
      <c r="AUL32" s="2"/>
      <c r="AUM32" s="15"/>
      <c r="AUN32" s="7"/>
      <c r="AUO32" s="16"/>
      <c r="AUP32" s="17">
        <f t="shared" si="176"/>
        <v>8898</v>
      </c>
      <c r="AUR32" s="2"/>
      <c r="AUS32" s="2"/>
      <c r="AUT32" s="15"/>
      <c r="AUU32" s="7"/>
      <c r="AUV32" s="16"/>
      <c r="AUW32" s="17">
        <f t="shared" si="177"/>
        <v>0</v>
      </c>
      <c r="AUY32" s="305"/>
      <c r="AUZ32" s="2"/>
      <c r="AVA32" s="15"/>
      <c r="AVB32" s="7"/>
      <c r="AVC32" s="16"/>
      <c r="AVD32" s="17">
        <f t="shared" si="178"/>
        <v>80.300000000000182</v>
      </c>
      <c r="AVF32" s="2"/>
      <c r="AVG32" s="2"/>
      <c r="AVH32" s="15"/>
      <c r="AVI32" s="7"/>
      <c r="AVJ32" s="16"/>
      <c r="AVK32" s="17">
        <f t="shared" si="179"/>
        <v>0</v>
      </c>
      <c r="AVM32" s="2"/>
      <c r="AVN32" s="2"/>
      <c r="AVO32" s="15"/>
      <c r="AVP32" s="7"/>
      <c r="AVQ32" s="16"/>
      <c r="AVR32" s="17">
        <f t="shared" si="180"/>
        <v>0</v>
      </c>
      <c r="AVT32" s="2"/>
      <c r="AVU32" s="2"/>
      <c r="AVV32" s="15"/>
      <c r="AVW32" s="7"/>
      <c r="AVX32" s="16"/>
      <c r="AVY32" s="17">
        <f t="shared" si="181"/>
        <v>0</v>
      </c>
      <c r="AWA32" s="24"/>
      <c r="AWB32" s="24"/>
      <c r="AWC32" s="23"/>
      <c r="AWD32" s="111"/>
      <c r="AWE32" s="27"/>
      <c r="AWF32" s="42">
        <f t="shared" si="182"/>
        <v>1970</v>
      </c>
      <c r="AWH32" s="24"/>
      <c r="AWI32" s="24"/>
      <c r="AWJ32" s="23"/>
      <c r="AWK32" s="111"/>
      <c r="AWL32" s="27"/>
      <c r="AWM32" s="42">
        <f t="shared" si="183"/>
        <v>0</v>
      </c>
      <c r="AWO32" s="24"/>
      <c r="AWP32" s="24"/>
      <c r="AWQ32" s="23"/>
      <c r="AWR32" s="111"/>
      <c r="AWS32" s="27"/>
      <c r="AWT32" s="42">
        <f t="shared" si="184"/>
        <v>0</v>
      </c>
      <c r="AWV32" s="2"/>
      <c r="AWW32" s="2"/>
      <c r="AWX32" s="15"/>
      <c r="AWY32" s="7"/>
      <c r="AWZ32" s="16"/>
      <c r="AXA32" s="17">
        <f t="shared" si="185"/>
        <v>0</v>
      </c>
      <c r="AXC32" s="24"/>
      <c r="AXD32" s="24"/>
      <c r="AXE32" s="23"/>
      <c r="AXF32" s="111"/>
      <c r="AXG32" s="27"/>
      <c r="AXH32" s="42">
        <f t="shared" si="186"/>
        <v>0</v>
      </c>
      <c r="AXJ32" s="24"/>
      <c r="AXK32" s="24"/>
      <c r="AXL32" s="23"/>
      <c r="AXM32" s="111"/>
      <c r="AXN32" s="27"/>
      <c r="AXO32" s="42">
        <f t="shared" si="187"/>
        <v>1556</v>
      </c>
      <c r="AXQ32" s="24"/>
      <c r="AXR32" s="24"/>
      <c r="AXS32" s="23"/>
      <c r="AXT32" s="111"/>
      <c r="AXU32" s="27"/>
      <c r="AXV32" s="42">
        <f t="shared" si="188"/>
        <v>0</v>
      </c>
      <c r="AXX32" s="2"/>
      <c r="AXY32" s="2"/>
      <c r="AXZ32" s="15"/>
      <c r="AYA32" s="7"/>
      <c r="AYB32" s="16"/>
      <c r="AYC32" s="17">
        <f t="shared" si="189"/>
        <v>10984.74</v>
      </c>
      <c r="AYE32" s="31"/>
      <c r="AYF32" s="311"/>
      <c r="AYG32" s="22"/>
      <c r="AYH32" s="31"/>
      <c r="AYI32" s="76"/>
      <c r="AYJ32" s="78">
        <f t="shared" si="190"/>
        <v>1119</v>
      </c>
      <c r="AYL32" s="7"/>
      <c r="AYM32" s="2"/>
      <c r="AYN32" s="15"/>
      <c r="AYO32" s="7"/>
      <c r="AYP32" s="16"/>
      <c r="AYQ32" s="17">
        <f t="shared" si="191"/>
        <v>1119</v>
      </c>
      <c r="AYS32" s="2"/>
      <c r="AYT32" s="2"/>
      <c r="AYU32" s="15"/>
      <c r="AYV32" s="7"/>
      <c r="AYW32" s="16"/>
      <c r="AYX32" s="17">
        <f t="shared" si="192"/>
        <v>0</v>
      </c>
      <c r="AYZ32" s="24"/>
      <c r="AZA32" s="24"/>
      <c r="AZB32" s="23"/>
      <c r="AZC32" s="111"/>
      <c r="AZD32" s="27"/>
      <c r="AZE32" s="42">
        <f t="shared" si="193"/>
        <v>2249</v>
      </c>
      <c r="AZG32" s="358"/>
      <c r="AZH32" s="24"/>
      <c r="AZI32" s="23"/>
      <c r="AZJ32" s="111"/>
      <c r="AZK32" s="27"/>
      <c r="AZL32" s="42">
        <f t="shared" si="194"/>
        <v>0</v>
      </c>
      <c r="AZN32" s="24"/>
      <c r="AZO32" s="24"/>
      <c r="AZP32" s="23"/>
      <c r="AZQ32" s="111"/>
      <c r="AZR32" s="27"/>
      <c r="AZS32" s="42">
        <f t="shared" si="195"/>
        <v>0</v>
      </c>
      <c r="AZU32" s="2"/>
      <c r="AZV32" s="2"/>
      <c r="AZW32" s="81"/>
      <c r="AZX32" s="61"/>
      <c r="AZY32" s="67"/>
      <c r="AZZ32" s="17">
        <f t="shared" si="196"/>
        <v>12300.5</v>
      </c>
      <c r="BAB32" s="2"/>
      <c r="BAC32" s="2"/>
      <c r="BAD32" s="15"/>
      <c r="BAE32" s="7"/>
      <c r="BAF32" s="16"/>
      <c r="BAG32" s="17">
        <f t="shared" si="197"/>
        <v>108</v>
      </c>
      <c r="BAI32" s="7"/>
      <c r="BAJ32" s="114"/>
      <c r="BAK32" s="15"/>
      <c r="BAL32" s="677"/>
      <c r="BAM32" s="16"/>
      <c r="BAN32" s="17">
        <f t="shared" si="198"/>
        <v>0</v>
      </c>
      <c r="BAP32" s="111"/>
      <c r="BAQ32" s="110"/>
      <c r="BAR32" s="23"/>
      <c r="BAS32" s="1556"/>
      <c r="BAT32" s="27"/>
      <c r="BAU32" s="42">
        <f t="shared" si="199"/>
        <v>0</v>
      </c>
      <c r="BAW32" s="111"/>
      <c r="BAX32" s="110"/>
      <c r="BAY32" s="23"/>
      <c r="BAZ32" s="1556"/>
      <c r="BBA32" s="27"/>
      <c r="BBB32" s="42">
        <f t="shared" si="200"/>
        <v>0</v>
      </c>
      <c r="BBD32" s="111"/>
      <c r="BBE32" s="110"/>
      <c r="BBF32" s="23"/>
      <c r="BBG32" s="1556"/>
      <c r="BBH32" s="27"/>
      <c r="BBI32" s="42">
        <f t="shared" si="201"/>
        <v>0</v>
      </c>
      <c r="BBK32" s="2"/>
      <c r="BBL32" s="2"/>
      <c r="BBM32" s="15"/>
      <c r="BBN32" s="7"/>
      <c r="BBO32" s="16"/>
      <c r="BBP32" s="17">
        <f t="shared" si="202"/>
        <v>16540.060000000001</v>
      </c>
      <c r="BBR32" s="2"/>
      <c r="BBS32" s="2"/>
      <c r="BBT32" s="15"/>
      <c r="BBU32" s="7"/>
      <c r="BBV32" s="16"/>
      <c r="BBW32" s="17">
        <f t="shared" si="203"/>
        <v>6938</v>
      </c>
      <c r="BBY32" s="24"/>
      <c r="BBZ32" s="24"/>
      <c r="BCA32" s="23"/>
      <c r="BCB32" s="111"/>
      <c r="BCC32" s="27"/>
      <c r="BCD32" s="42">
        <f t="shared" si="204"/>
        <v>0</v>
      </c>
      <c r="BCF32" s="24"/>
      <c r="BCG32" s="24"/>
      <c r="BCH32" s="23"/>
      <c r="BCI32" s="358"/>
      <c r="BCJ32" s="27"/>
      <c r="BCK32" s="42">
        <f t="shared" si="205"/>
        <v>0</v>
      </c>
      <c r="BCM32" s="7"/>
      <c r="BCN32" s="2"/>
      <c r="BCO32" s="15"/>
      <c r="BCP32" s="7"/>
      <c r="BCQ32" s="16"/>
      <c r="BCR32" s="17">
        <f t="shared" si="206"/>
        <v>0</v>
      </c>
      <c r="BCT32" s="306"/>
      <c r="BCU32" s="2"/>
      <c r="BCV32" s="15"/>
      <c r="BCW32" s="7"/>
      <c r="BCX32" s="16"/>
      <c r="BCY32" s="17">
        <f t="shared" si="207"/>
        <v>0</v>
      </c>
      <c r="BDA32" s="2"/>
      <c r="BDB32" s="2"/>
      <c r="BDC32" s="15"/>
      <c r="BDD32" s="7"/>
      <c r="BDE32" s="16"/>
      <c r="BDF32" s="17">
        <f t="shared" si="208"/>
        <v>0</v>
      </c>
      <c r="BDH32" s="24"/>
      <c r="BDI32" s="24"/>
      <c r="BDJ32" s="23"/>
      <c r="BDK32" s="111"/>
      <c r="BDL32" s="27"/>
      <c r="BDM32" s="42">
        <f t="shared" si="209"/>
        <v>0</v>
      </c>
      <c r="BDO32" s="305"/>
      <c r="BDP32" s="2"/>
      <c r="BDQ32" s="15"/>
      <c r="BDR32" s="7"/>
      <c r="BDS32" s="16"/>
      <c r="BDT32" s="17">
        <f t="shared" si="210"/>
        <v>0</v>
      </c>
      <c r="BDV32" s="307"/>
      <c r="BDW32" s="2"/>
      <c r="BDX32" s="15"/>
      <c r="BDY32" s="627"/>
      <c r="BDZ32" s="572"/>
      <c r="BEA32" s="17">
        <f t="shared" si="211"/>
        <v>10100.5</v>
      </c>
      <c r="BEC32" s="307"/>
      <c r="BED32" s="2"/>
      <c r="BEE32" s="15"/>
      <c r="BEF32" s="7"/>
      <c r="BEG32" s="16"/>
      <c r="BEH32" s="17">
        <f t="shared" si="212"/>
        <v>0</v>
      </c>
      <c r="BEJ32" s="307"/>
      <c r="BEK32" s="24"/>
      <c r="BEL32" s="23"/>
      <c r="BEM32" s="111"/>
      <c r="BEN32" s="27"/>
      <c r="BEO32" s="42">
        <f t="shared" si="213"/>
        <v>0</v>
      </c>
      <c r="BEQ32" s="2"/>
      <c r="BER32" s="2"/>
      <c r="BES32" s="15"/>
      <c r="BET32" s="7"/>
      <c r="BEU32" s="16"/>
      <c r="BEV32" s="17">
        <f t="shared" si="214"/>
        <v>4501</v>
      </c>
      <c r="BEX32" s="2"/>
      <c r="BEY32" s="2"/>
      <c r="BEZ32" s="15"/>
      <c r="BFA32" s="7"/>
      <c r="BFB32" s="16"/>
      <c r="BFC32" s="17">
        <f t="shared" si="215"/>
        <v>1184.5</v>
      </c>
      <c r="BFE32" s="24"/>
      <c r="BFF32" s="24"/>
      <c r="BFG32" s="23"/>
      <c r="BFH32" s="111"/>
      <c r="BFI32" s="27"/>
      <c r="BFJ32" s="42">
        <f t="shared" si="216"/>
        <v>0</v>
      </c>
      <c r="BFL32" s="24"/>
      <c r="BFM32" s="2"/>
      <c r="BFN32" s="15"/>
      <c r="BFO32" s="7"/>
      <c r="BFP32" s="16"/>
      <c r="BFQ32" s="17">
        <f t="shared" si="217"/>
        <v>0</v>
      </c>
      <c r="BFS32" s="24"/>
      <c r="BFT32" s="24"/>
      <c r="BFU32" s="23"/>
      <c r="BFV32" s="111"/>
      <c r="BFW32" s="27"/>
      <c r="BFX32" s="42">
        <f t="shared" si="218"/>
        <v>3985.5</v>
      </c>
      <c r="BFZ32" s="2"/>
      <c r="BGA32" s="2"/>
      <c r="BGB32" s="15"/>
      <c r="BGC32" s="7"/>
      <c r="BGD32" s="16"/>
      <c r="BGE32" s="17">
        <f t="shared" si="219"/>
        <v>0</v>
      </c>
      <c r="BGG32" s="2"/>
      <c r="BGH32" s="2"/>
      <c r="BGI32" s="15"/>
      <c r="BGJ32" s="7"/>
      <c r="BGK32" s="16"/>
      <c r="BGL32" s="17">
        <f t="shared" si="220"/>
        <v>0</v>
      </c>
      <c r="BGN32" s="2"/>
      <c r="BGO32" s="2"/>
      <c r="BGP32" s="15"/>
      <c r="BGQ32" s="7"/>
      <c r="BGR32" s="16"/>
      <c r="BGS32" s="17">
        <f t="shared" si="221"/>
        <v>7051.5</v>
      </c>
      <c r="BGU32" s="24"/>
      <c r="BGV32" s="24"/>
      <c r="BGW32" s="23"/>
      <c r="BGX32" s="111"/>
      <c r="BGY32" s="27"/>
      <c r="BGZ32" s="42">
        <f t="shared" si="222"/>
        <v>0</v>
      </c>
      <c r="BHB32" s="2"/>
      <c r="BHC32" s="2"/>
      <c r="BHD32" s="15"/>
      <c r="BHE32" s="7"/>
      <c r="BHF32" s="16"/>
      <c r="BHG32" s="17">
        <f t="shared" si="223"/>
        <v>0</v>
      </c>
    </row>
    <row r="33" spans="1:1567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1"/>
      <c r="L33" s="27"/>
      <c r="M33" s="42">
        <f t="shared" si="1"/>
        <v>3530</v>
      </c>
      <c r="O33" s="24"/>
      <c r="P33" s="24"/>
      <c r="Q33" s="23"/>
      <c r="R33" s="111"/>
      <c r="S33" s="27"/>
      <c r="T33" s="42">
        <f t="shared" si="2"/>
        <v>0</v>
      </c>
      <c r="V33" s="24"/>
      <c r="W33" s="24"/>
      <c r="X33" s="23"/>
      <c r="Y33" s="111"/>
      <c r="Z33" s="27"/>
      <c r="AA33" s="42">
        <f t="shared" si="3"/>
        <v>0</v>
      </c>
      <c r="AC33" s="24"/>
      <c r="AD33" s="24"/>
      <c r="AE33" s="23"/>
      <c r="AF33" s="111"/>
      <c r="AG33" s="27"/>
      <c r="AH33" s="42">
        <f t="shared" si="4"/>
        <v>0</v>
      </c>
      <c r="AJ33" s="24"/>
      <c r="AK33" s="24"/>
      <c r="AL33" s="23"/>
      <c r="AM33" s="111"/>
      <c r="AN33" s="27"/>
      <c r="AO33" s="42">
        <f t="shared" si="5"/>
        <v>0</v>
      </c>
      <c r="AQ33" s="24"/>
      <c r="AR33" s="24"/>
      <c r="AS33" s="23"/>
      <c r="AT33" s="111"/>
      <c r="AU33" s="27"/>
      <c r="AV33" s="42">
        <f t="shared" si="6"/>
        <v>6543.5</v>
      </c>
      <c r="AY33" s="2"/>
      <c r="AZ33" s="15"/>
      <c r="BA33" s="7"/>
      <c r="BB33" s="16"/>
      <c r="BC33" s="17">
        <f t="shared" si="7"/>
        <v>376</v>
      </c>
      <c r="BE33" s="2"/>
      <c r="BF33" s="2"/>
      <c r="BG33" s="15"/>
      <c r="BH33" s="7"/>
      <c r="BI33" s="16"/>
      <c r="BJ33" s="17">
        <f t="shared" si="8"/>
        <v>1341.7</v>
      </c>
      <c r="BL33" s="2"/>
      <c r="BM33" s="2"/>
      <c r="BN33" s="15"/>
      <c r="BO33" s="7"/>
      <c r="BP33" s="16"/>
      <c r="BQ33" s="17">
        <f t="shared" si="9"/>
        <v>17344</v>
      </c>
      <c r="BS33" s="7"/>
      <c r="BT33" s="36"/>
      <c r="BU33" s="16"/>
      <c r="BV33" s="61"/>
      <c r="BW33" s="16"/>
      <c r="BX33" s="17">
        <f t="shared" si="10"/>
        <v>14526.099999999999</v>
      </c>
      <c r="BZ33" s="427"/>
      <c r="CA33" s="2"/>
      <c r="CB33" s="15"/>
      <c r="CC33" s="7"/>
      <c r="CD33" s="16"/>
      <c r="CE33" s="17">
        <f t="shared" si="11"/>
        <v>24058.04</v>
      </c>
      <c r="CG33" s="2"/>
      <c r="CH33" s="2"/>
      <c r="CI33" s="15"/>
      <c r="CJ33" s="7"/>
      <c r="CK33" s="16"/>
      <c r="CL33" s="17">
        <f t="shared" si="12"/>
        <v>0</v>
      </c>
      <c r="CN33" s="425"/>
      <c r="CO33" s="24"/>
      <c r="CP33" s="23"/>
      <c r="CQ33" s="111"/>
      <c r="CR33" s="27"/>
      <c r="CS33" s="17">
        <f t="shared" si="13"/>
        <v>1668.06</v>
      </c>
      <c r="CU33" s="427"/>
      <c r="CV33" s="1000"/>
      <c r="CW33" s="15"/>
      <c r="CX33" s="305"/>
      <c r="CY33" s="16"/>
      <c r="CZ33" s="17">
        <f t="shared" si="224"/>
        <v>113534</v>
      </c>
      <c r="DB33" s="2"/>
      <c r="DC33" s="2"/>
      <c r="DD33" s="15"/>
      <c r="DE33" s="7"/>
      <c r="DF33" s="16"/>
      <c r="DG33" s="17">
        <f t="shared" si="15"/>
        <v>20286</v>
      </c>
      <c r="DI33" s="686"/>
      <c r="DJ33" s="687"/>
      <c r="DK33" s="688"/>
      <c r="DL33" s="7"/>
      <c r="DM33" s="16"/>
      <c r="DN33" s="17">
        <f t="shared" si="232"/>
        <v>411</v>
      </c>
      <c r="DP33" s="7"/>
      <c r="DQ33" s="2"/>
      <c r="DR33" s="15"/>
      <c r="DS33" s="627"/>
      <c r="DT33" s="16"/>
      <c r="DU33" s="17">
        <f t="shared" si="237"/>
        <v>0</v>
      </c>
      <c r="DW33" s="7"/>
      <c r="DX33" s="2"/>
      <c r="DY33" s="15"/>
      <c r="DZ33" s="7"/>
      <c r="EA33" s="16"/>
      <c r="EB33" s="17">
        <f t="shared" si="238"/>
        <v>0</v>
      </c>
      <c r="ED33" s="567"/>
      <c r="EE33" s="575"/>
      <c r="EF33" s="1694"/>
      <c r="EG33" s="567"/>
      <c r="EH33" s="1688"/>
      <c r="EI33" s="1683">
        <f t="shared" si="239"/>
        <v>456</v>
      </c>
      <c r="EK33" s="111"/>
      <c r="EL33" s="24"/>
      <c r="EM33" s="23"/>
      <c r="EN33" s="111"/>
      <c r="EO33" s="27"/>
      <c r="EP33" s="42">
        <f t="shared" si="240"/>
        <v>0</v>
      </c>
      <c r="ER33" s="111"/>
      <c r="ES33" s="24"/>
      <c r="ET33" s="23"/>
      <c r="EU33" s="111"/>
      <c r="EV33" s="27"/>
      <c r="EW33" s="42">
        <f t="shared" si="21"/>
        <v>0</v>
      </c>
      <c r="EY33" s="7"/>
      <c r="EZ33" s="2"/>
      <c r="FA33" s="15"/>
      <c r="FB33" s="7"/>
      <c r="FC33" s="16"/>
      <c r="FD33" s="17">
        <f t="shared" si="241"/>
        <v>0</v>
      </c>
      <c r="FF33" s="111"/>
      <c r="FG33" s="1303"/>
      <c r="FH33" s="41"/>
      <c r="FI33" s="50"/>
      <c r="FJ33" s="287"/>
      <c r="FK33" s="17">
        <f t="shared" si="231"/>
        <v>0</v>
      </c>
      <c r="FM33" s="7"/>
      <c r="FN33" s="2"/>
      <c r="FO33" s="15"/>
      <c r="FP33" s="683"/>
      <c r="FQ33" s="684"/>
      <c r="FR33" s="17">
        <f t="shared" si="24"/>
        <v>0</v>
      </c>
      <c r="FT33" s="111"/>
      <c r="FU33" s="24"/>
      <c r="FV33" s="23"/>
      <c r="FW33" s="681"/>
      <c r="FX33" s="682"/>
      <c r="FY33" s="42">
        <f t="shared" si="25"/>
        <v>0</v>
      </c>
      <c r="GA33" s="7"/>
      <c r="GB33" s="2"/>
      <c r="GC33" s="15"/>
      <c r="GD33" s="7"/>
      <c r="GE33" s="16"/>
      <c r="GF33" s="17">
        <f t="shared" si="26"/>
        <v>6306.7</v>
      </c>
      <c r="GH33" s="111"/>
      <c r="GI33" s="24"/>
      <c r="GJ33" s="23"/>
      <c r="GK33" s="111"/>
      <c r="GL33" s="27"/>
      <c r="GM33" s="42">
        <f t="shared" si="27"/>
        <v>10217.799999999999</v>
      </c>
      <c r="GO33" s="111"/>
      <c r="GP33" s="24"/>
      <c r="GQ33" s="23"/>
      <c r="GR33" s="111"/>
      <c r="GS33" s="27"/>
      <c r="GT33" s="42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4"/>
      <c r="HD33" s="24"/>
      <c r="HE33" s="23"/>
      <c r="HF33" s="111"/>
      <c r="HG33" s="27"/>
      <c r="HH33" s="42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2543</v>
      </c>
      <c r="HX33" s="7"/>
      <c r="HY33" s="2"/>
      <c r="HZ33" s="15"/>
      <c r="IA33" s="7"/>
      <c r="IB33" s="16"/>
      <c r="IC33" s="17">
        <f t="shared" si="33"/>
        <v>7098.5</v>
      </c>
      <c r="IE33" s="325"/>
      <c r="IF33" s="2"/>
      <c r="IG33" s="15"/>
      <c r="IH33" s="7"/>
      <c r="II33" s="16"/>
      <c r="IJ33" s="17">
        <f t="shared" si="34"/>
        <v>1470</v>
      </c>
      <c r="IL33" s="2"/>
      <c r="IM33" s="2"/>
      <c r="IN33" s="15"/>
      <c r="IO33" s="7"/>
      <c r="IP33" s="16"/>
      <c r="IQ33" s="17">
        <f t="shared" si="35"/>
        <v>5020</v>
      </c>
      <c r="IS33" s="7"/>
      <c r="IT33" s="2"/>
      <c r="IU33" s="15"/>
      <c r="IV33" s="7"/>
      <c r="IW33" s="16"/>
      <c r="IX33" s="101">
        <f t="shared" si="36"/>
        <v>0</v>
      </c>
      <c r="IZ33" s="111"/>
      <c r="JA33" s="24"/>
      <c r="JB33" s="23"/>
      <c r="JC33" s="111"/>
      <c r="JD33" s="27"/>
      <c r="JE33" s="101">
        <f t="shared" si="37"/>
        <v>0</v>
      </c>
      <c r="JG33" s="111"/>
      <c r="JH33" s="24"/>
      <c r="JI33" s="23"/>
      <c r="JJ33" s="111"/>
      <c r="JK33" s="27"/>
      <c r="JL33" s="101">
        <f t="shared" si="38"/>
        <v>855.5</v>
      </c>
      <c r="JN33" s="7"/>
      <c r="JO33" s="35"/>
      <c r="JP33" s="15"/>
      <c r="JQ33" s="7"/>
      <c r="JR33" s="16"/>
      <c r="JS33" s="17">
        <f t="shared" si="39"/>
        <v>0</v>
      </c>
      <c r="JU33" s="111"/>
      <c r="JV33" s="110"/>
      <c r="JW33" s="23"/>
      <c r="JX33" s="111"/>
      <c r="JY33" s="27"/>
      <c r="JZ33" s="42">
        <f t="shared" si="40"/>
        <v>0</v>
      </c>
      <c r="KB33" s="7"/>
      <c r="KC33" s="113"/>
      <c r="KD33" s="15"/>
      <c r="KE33" s="7"/>
      <c r="KF33" s="16"/>
      <c r="KG33" s="17">
        <f t="shared" si="41"/>
        <v>0</v>
      </c>
      <c r="KI33" s="111"/>
      <c r="KJ33" s="220"/>
      <c r="KK33" s="23"/>
      <c r="KL33" s="111"/>
      <c r="KM33" s="27"/>
      <c r="KN33" s="42">
        <f t="shared" si="42"/>
        <v>0</v>
      </c>
      <c r="KP33" s="111"/>
      <c r="KQ33" s="220"/>
      <c r="KR33" s="23"/>
      <c r="KS33" s="111"/>
      <c r="KT33" s="27"/>
      <c r="KU33" s="42">
        <f t="shared" si="43"/>
        <v>4446</v>
      </c>
      <c r="KW33" s="7"/>
      <c r="KX33" s="114"/>
      <c r="KY33" s="15"/>
      <c r="KZ33" s="7"/>
      <c r="LA33" s="16"/>
      <c r="LB33" s="17">
        <f t="shared" si="44"/>
        <v>17093.599999999999</v>
      </c>
      <c r="LD33" s="7"/>
      <c r="LE33" s="113"/>
      <c r="LF33" s="15"/>
      <c r="LG33" s="7"/>
      <c r="LH33" s="16"/>
      <c r="LI33" s="17">
        <f t="shared" si="45"/>
        <v>383</v>
      </c>
      <c r="LK33" s="111"/>
      <c r="LL33" s="110"/>
      <c r="LM33" s="23"/>
      <c r="LN33" s="111"/>
      <c r="LO33" s="27"/>
      <c r="LP33" s="42">
        <f t="shared" si="46"/>
        <v>0</v>
      </c>
      <c r="LR33" s="111"/>
      <c r="LS33" s="220"/>
      <c r="LT33" s="23"/>
      <c r="LU33" s="111"/>
      <c r="LV33" s="27"/>
      <c r="LW33" s="42">
        <f t="shared" si="47"/>
        <v>0</v>
      </c>
      <c r="LY33" s="2"/>
      <c r="LZ33" s="2"/>
      <c r="MA33" s="15"/>
      <c r="MB33" s="7"/>
      <c r="MC33" s="16"/>
      <c r="MD33" s="17">
        <f t="shared" si="48"/>
        <v>0</v>
      </c>
      <c r="MF33" s="24"/>
      <c r="MG33" s="24"/>
      <c r="MH33" s="23"/>
      <c r="MI33" s="111"/>
      <c r="MJ33" s="27"/>
      <c r="MK33" s="42">
        <f t="shared" si="49"/>
        <v>0</v>
      </c>
      <c r="MM33" s="24"/>
      <c r="MN33" s="24"/>
      <c r="MO33" s="23"/>
      <c r="MP33" s="111"/>
      <c r="MQ33" s="27"/>
      <c r="MR33" s="42">
        <f t="shared" si="50"/>
        <v>0</v>
      </c>
      <c r="MT33" s="24"/>
      <c r="MU33" s="24"/>
      <c r="MV33" s="23"/>
      <c r="MW33" s="111"/>
      <c r="MX33" s="27"/>
      <c r="MY33" s="42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7"/>
      <c r="NP33" s="2"/>
      <c r="NQ33" s="15"/>
      <c r="NR33" s="7"/>
      <c r="NS33" s="16"/>
      <c r="NT33" s="17">
        <f t="shared" si="54"/>
        <v>11333.5</v>
      </c>
      <c r="NV33" s="307"/>
      <c r="NW33" s="24"/>
      <c r="NX33" s="23"/>
      <c r="NY33" s="111"/>
      <c r="NZ33" s="27"/>
      <c r="OA33" s="42">
        <f t="shared" si="55"/>
        <v>6364</v>
      </c>
      <c r="OC33" s="305"/>
      <c r="OD33" s="2"/>
      <c r="OE33" s="15"/>
      <c r="OF33" s="7"/>
      <c r="OG33" s="16"/>
      <c r="OH33" s="17">
        <f t="shared" si="56"/>
        <v>0</v>
      </c>
      <c r="OJ33" s="307"/>
      <c r="OK33" s="24"/>
      <c r="OL33" s="23"/>
      <c r="OM33" s="111"/>
      <c r="ON33" s="27"/>
      <c r="OO33" s="42">
        <f t="shared" si="57"/>
        <v>0</v>
      </c>
      <c r="OQ33" s="481"/>
      <c r="OR33" s="2"/>
      <c r="OS33" s="15"/>
      <c r="OT33" s="7"/>
      <c r="OU33" s="16"/>
      <c r="OV33" s="17">
        <f t="shared" si="233"/>
        <v>22352.5</v>
      </c>
      <c r="OY33" s="2"/>
      <c r="OZ33" s="15"/>
      <c r="PA33" s="7"/>
      <c r="PB33" s="16"/>
      <c r="PC33" s="42">
        <f t="shared" si="59"/>
        <v>0</v>
      </c>
      <c r="PE33" s="2"/>
      <c r="PF33" s="2"/>
      <c r="PG33" s="15"/>
      <c r="PH33" s="7"/>
      <c r="PI33" s="16"/>
      <c r="PJ33" s="42">
        <f t="shared" si="60"/>
        <v>0</v>
      </c>
      <c r="PL33" s="2"/>
      <c r="PM33" s="2"/>
      <c r="PN33" s="15"/>
      <c r="PO33" s="7"/>
      <c r="PP33" s="16"/>
      <c r="PQ33" s="42">
        <f t="shared" si="61"/>
        <v>0</v>
      </c>
      <c r="PS33" s="2"/>
      <c r="PT33" s="2"/>
      <c r="PU33" s="15"/>
      <c r="PV33" s="16"/>
      <c r="PW33" s="16"/>
      <c r="PX33" s="17">
        <f t="shared" si="62"/>
        <v>0</v>
      </c>
      <c r="PZ33" s="2"/>
      <c r="QA33" s="2"/>
      <c r="QB33" s="15"/>
      <c r="QC33" s="16"/>
      <c r="QD33" s="16"/>
      <c r="QE33" s="17">
        <f t="shared" si="63"/>
        <v>0</v>
      </c>
      <c r="QG33" s="2"/>
      <c r="QH33" s="2"/>
      <c r="QI33" s="15"/>
      <c r="QJ33" s="16"/>
      <c r="QK33" s="16"/>
      <c r="QL33" s="17">
        <f t="shared" si="64"/>
        <v>0</v>
      </c>
      <c r="QN33" s="24"/>
      <c r="QO33" s="24"/>
      <c r="QP33" s="23"/>
      <c r="QQ33" s="27"/>
      <c r="QR33" s="27"/>
      <c r="QS33" s="42">
        <f t="shared" si="65"/>
        <v>0</v>
      </c>
      <c r="QU33" s="427"/>
      <c r="QV33" s="311"/>
      <c r="QW33" s="15"/>
      <c r="QX33" s="507"/>
      <c r="QY33" s="16"/>
      <c r="QZ33" s="17">
        <f t="shared" si="66"/>
        <v>13520</v>
      </c>
      <c r="RB33" s="111"/>
      <c r="RC33" s="229"/>
      <c r="RD33" s="23"/>
      <c r="RE33" s="1689"/>
      <c r="RF33" s="27"/>
      <c r="RG33" s="42">
        <f t="shared" si="67"/>
        <v>0</v>
      </c>
      <c r="RI33" s="111"/>
      <c r="RJ33" s="229"/>
      <c r="RK33" s="23"/>
      <c r="RL33" s="1689"/>
      <c r="RM33" s="27"/>
      <c r="RN33" s="42">
        <f t="shared" si="68"/>
        <v>0</v>
      </c>
      <c r="RP33" s="111"/>
      <c r="RQ33" s="229"/>
      <c r="RR33" s="23"/>
      <c r="RS33" s="1689"/>
      <c r="RT33" s="27"/>
      <c r="RU33" s="42">
        <f t="shared" si="69"/>
        <v>0</v>
      </c>
      <c r="RW33" s="7"/>
      <c r="RX33" s="2"/>
      <c r="RY33" s="15"/>
      <c r="RZ33" s="507"/>
      <c r="SA33" s="16"/>
      <c r="SB33" s="17">
        <f t="shared" si="70"/>
        <v>1433.5</v>
      </c>
      <c r="SD33" s="2"/>
      <c r="SE33" s="2"/>
      <c r="SF33" s="15"/>
      <c r="SG33" s="7"/>
      <c r="SH33" s="16"/>
      <c r="SI33" s="17">
        <f t="shared" si="71"/>
        <v>0</v>
      </c>
      <c r="SK33" s="7"/>
      <c r="SL33" s="2"/>
      <c r="SM33" s="15"/>
      <c r="SN33" s="7"/>
      <c r="SO33" s="16"/>
      <c r="SP33" s="17">
        <f t="shared" si="72"/>
        <v>0</v>
      </c>
      <c r="SR33" s="111"/>
      <c r="SS33" s="24"/>
      <c r="ST33" s="23"/>
      <c r="SU33" s="111"/>
      <c r="SV33" s="27"/>
      <c r="SW33" s="42">
        <f t="shared" si="73"/>
        <v>0</v>
      </c>
      <c r="SY33" s="427"/>
      <c r="SZ33" s="114"/>
      <c r="TA33" s="15"/>
      <c r="TB33" s="7"/>
      <c r="TC33" s="16"/>
      <c r="TD33" s="17">
        <f t="shared" si="74"/>
        <v>10277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2"/>
      <c r="TU33" s="113"/>
      <c r="TV33" s="15"/>
      <c r="TW33" s="7"/>
      <c r="TX33" s="16"/>
      <c r="TY33" s="17">
        <f t="shared" si="77"/>
        <v>1124.5</v>
      </c>
      <c r="UA33" s="2"/>
      <c r="UB33" s="113"/>
      <c r="UC33" s="15"/>
      <c r="UD33" s="7"/>
      <c r="UE33" s="16"/>
      <c r="UF33" s="17">
        <f t="shared" si="78"/>
        <v>0</v>
      </c>
      <c r="UH33" s="307"/>
      <c r="UI33" s="110"/>
      <c r="UJ33" s="23"/>
      <c r="UK33" s="111"/>
      <c r="UL33" s="27"/>
      <c r="UM33" s="42">
        <f t="shared" si="79"/>
        <v>4075.5</v>
      </c>
      <c r="UO33" s="2"/>
      <c r="UP33" s="2"/>
      <c r="UQ33" s="15"/>
      <c r="UR33" s="7"/>
      <c r="US33" s="16"/>
      <c r="UT33" s="17">
        <f t="shared" si="80"/>
        <v>200</v>
      </c>
      <c r="UV33" s="2"/>
      <c r="UW33" s="2"/>
      <c r="UX33" s="15"/>
      <c r="UY33" s="7"/>
      <c r="UZ33" s="16"/>
      <c r="VA33" s="17">
        <f t="shared" si="81"/>
        <v>1278</v>
      </c>
      <c r="VC33" s="24"/>
      <c r="VD33" s="24"/>
      <c r="VE33" s="23"/>
      <c r="VF33" s="111"/>
      <c r="VG33" s="27"/>
      <c r="VH33" s="42">
        <f t="shared" si="82"/>
        <v>0</v>
      </c>
      <c r="VJ33" s="24"/>
      <c r="VK33" s="2"/>
      <c r="VL33" s="15"/>
      <c r="VM33" s="7"/>
      <c r="VN33" s="16"/>
      <c r="VO33" s="17">
        <f t="shared" si="83"/>
        <v>0</v>
      </c>
      <c r="VQ33" s="24"/>
      <c r="VR33" s="24"/>
      <c r="VS33" s="23"/>
      <c r="VT33" s="111"/>
      <c r="VU33" s="27"/>
      <c r="VV33" s="42">
        <f t="shared" si="84"/>
        <v>0</v>
      </c>
      <c r="VX33" s="2"/>
      <c r="VY33" s="2"/>
      <c r="VZ33" s="15"/>
      <c r="WA33" s="7"/>
      <c r="WB33" s="16"/>
      <c r="WC33" s="17">
        <f t="shared" si="85"/>
        <v>0</v>
      </c>
      <c r="WE33" s="305"/>
      <c r="WF33" s="2"/>
      <c r="WG33" s="15"/>
      <c r="WH33" s="305"/>
      <c r="WI33" s="16"/>
      <c r="WJ33" s="17">
        <f t="shared" si="86"/>
        <v>112.5</v>
      </c>
      <c r="WL33" s="307"/>
      <c r="WM33" s="24"/>
      <c r="WN33" s="23"/>
      <c r="WO33" s="307"/>
      <c r="WP33" s="27"/>
      <c r="WQ33" s="42">
        <f t="shared" si="87"/>
        <v>7657</v>
      </c>
      <c r="WS33" s="307"/>
      <c r="WT33" s="24"/>
      <c r="WU33" s="23"/>
      <c r="WV33" s="307"/>
      <c r="WW33" s="27"/>
      <c r="WX33" s="42">
        <f t="shared" si="88"/>
        <v>0</v>
      </c>
      <c r="WZ33" s="307"/>
      <c r="XA33" s="24"/>
      <c r="XB33" s="23"/>
      <c r="XC33" s="307"/>
      <c r="XD33" s="27"/>
      <c r="XE33" s="42">
        <f t="shared" si="89"/>
        <v>0</v>
      </c>
      <c r="XG33" s="307"/>
      <c r="XH33" s="24"/>
      <c r="XI33" s="23"/>
      <c r="XJ33" s="307"/>
      <c r="XK33" s="27"/>
      <c r="XL33" s="42">
        <f t="shared" si="90"/>
        <v>0</v>
      </c>
      <c r="XN33" s="425"/>
      <c r="XO33" s="2"/>
      <c r="XP33" s="15"/>
      <c r="XQ33" s="7"/>
      <c r="XR33" s="16"/>
      <c r="XS33" s="17">
        <f t="shared" si="91"/>
        <v>0</v>
      </c>
      <c r="XU33" s="111"/>
      <c r="XV33" s="24"/>
      <c r="XW33" s="23"/>
      <c r="XX33" s="111"/>
      <c r="XY33" s="27"/>
      <c r="XZ33" s="42">
        <f t="shared" si="92"/>
        <v>0</v>
      </c>
      <c r="YB33" s="7"/>
      <c r="YC33" s="2"/>
      <c r="YD33" s="15"/>
      <c r="YE33" s="7"/>
      <c r="YF33" s="16"/>
      <c r="YG33" s="17">
        <f t="shared" si="93"/>
        <v>21712</v>
      </c>
      <c r="YI33" s="2"/>
      <c r="YJ33" s="2"/>
      <c r="YK33" s="15"/>
      <c r="YL33" s="7"/>
      <c r="YM33" s="16"/>
      <c r="YN33" s="17">
        <f t="shared" si="94"/>
        <v>0</v>
      </c>
      <c r="YP33" s="2"/>
      <c r="YQ33" s="2"/>
      <c r="YR33" s="15"/>
      <c r="YS33" s="7"/>
      <c r="YT33" s="16"/>
      <c r="YU33" s="17">
        <f t="shared" si="95"/>
        <v>0</v>
      </c>
      <c r="YW33" s="24"/>
      <c r="YX33" s="24"/>
      <c r="YY33" s="23"/>
      <c r="YZ33" s="111"/>
      <c r="ZA33" s="27"/>
      <c r="ZB33" s="42">
        <f t="shared" si="96"/>
        <v>0</v>
      </c>
      <c r="ZD33" s="420"/>
      <c r="ZE33" s="24"/>
      <c r="ZF33" s="23"/>
      <c r="ZG33" s="111"/>
      <c r="ZH33" s="27"/>
      <c r="ZI33" s="42">
        <f t="shared" si="97"/>
        <v>0</v>
      </c>
      <c r="ZK33" s="2"/>
      <c r="ZL33" s="2"/>
      <c r="ZM33" s="15"/>
      <c r="ZN33" s="7"/>
      <c r="ZO33" s="16"/>
      <c r="ZP33" s="17">
        <f t="shared" si="98"/>
        <v>0</v>
      </c>
      <c r="ZR33" s="24"/>
      <c r="ZS33" s="24"/>
      <c r="ZT33" s="23"/>
      <c r="ZU33" s="111"/>
      <c r="ZV33" s="27"/>
      <c r="ZW33" s="42">
        <f t="shared" si="99"/>
        <v>3633</v>
      </c>
      <c r="ZY33" s="2"/>
      <c r="ZZ33" s="2"/>
      <c r="AAA33" s="15"/>
      <c r="AAB33" s="7"/>
      <c r="AAC33" s="16"/>
      <c r="AAD33" s="17">
        <f t="shared" si="100"/>
        <v>0</v>
      </c>
      <c r="AAF33" s="24"/>
      <c r="AAG33" s="24"/>
      <c r="AAH33" s="23"/>
      <c r="AAI33" s="111"/>
      <c r="AAJ33" s="27"/>
      <c r="AAK33" s="42">
        <f t="shared" si="101"/>
        <v>0</v>
      </c>
      <c r="AAM33" s="24"/>
      <c r="AAN33" s="24"/>
      <c r="AAO33" s="23"/>
      <c r="AAP33" s="111"/>
      <c r="AAQ33" s="27"/>
      <c r="AAR33" s="42">
        <f t="shared" si="102"/>
        <v>15899</v>
      </c>
      <c r="AAT33" s="24"/>
      <c r="AAU33" s="24"/>
      <c r="AAV33" s="23"/>
      <c r="AAW33" s="111"/>
      <c r="AAX33" s="27"/>
      <c r="AAY33" s="42">
        <f t="shared" si="103"/>
        <v>0</v>
      </c>
      <c r="ABA33" s="7"/>
      <c r="ABB33" s="113"/>
      <c r="ABC33" s="15"/>
      <c r="ABD33" s="7"/>
      <c r="ABE33" s="16"/>
      <c r="ABF33" s="17">
        <f t="shared" si="104"/>
        <v>0</v>
      </c>
      <c r="ABH33" s="111"/>
      <c r="ABI33" s="220"/>
      <c r="ABJ33" s="23"/>
      <c r="ABK33" s="111"/>
      <c r="ABL33" s="27"/>
      <c r="ABM33" s="42">
        <f t="shared" si="105"/>
        <v>0</v>
      </c>
      <c r="ABR33" s="679"/>
      <c r="ABS33" s="3"/>
      <c r="ABT33" s="42">
        <f t="shared" si="106"/>
        <v>22956.84</v>
      </c>
      <c r="ABV33" s="2"/>
      <c r="ABW33" s="2"/>
      <c r="ABX33" s="15"/>
      <c r="ABY33" s="7"/>
      <c r="ABZ33" s="16"/>
      <c r="ACA33" s="17">
        <f t="shared" si="107"/>
        <v>3092.5</v>
      </c>
      <c r="ACC33" s="427"/>
      <c r="ACD33" s="113"/>
      <c r="ACE33" s="15"/>
      <c r="ACF33" s="7"/>
      <c r="ACG33" s="16"/>
      <c r="ACH33" s="17">
        <f t="shared" si="108"/>
        <v>0</v>
      </c>
      <c r="ACJ33" s="425"/>
      <c r="ACK33" s="220"/>
      <c r="ACL33" s="23"/>
      <c r="ACM33" s="111"/>
      <c r="ACN33" s="27"/>
      <c r="ACO33" s="42">
        <f t="shared" si="109"/>
        <v>0</v>
      </c>
      <c r="ACQ33" s="425"/>
      <c r="ACR33" s="220"/>
      <c r="ACS33" s="23"/>
      <c r="ACT33" s="111"/>
      <c r="ACU33" s="27"/>
      <c r="ACV33" s="42">
        <f t="shared" si="110"/>
        <v>0</v>
      </c>
      <c r="ACX33" s="305"/>
      <c r="ACY33" s="2"/>
      <c r="ACZ33" s="15"/>
      <c r="ADA33" s="7"/>
      <c r="ADB33" s="16"/>
      <c r="ADC33" s="17">
        <f t="shared" si="243"/>
        <v>0</v>
      </c>
      <c r="ADE33" s="307"/>
      <c r="ADF33" s="24"/>
      <c r="ADG33" s="23"/>
      <c r="ADH33" s="111"/>
      <c r="ADI33" s="27"/>
      <c r="ADJ33" s="42">
        <f t="shared" si="244"/>
        <v>1928</v>
      </c>
      <c r="ADL33" s="2"/>
      <c r="ADM33" s="2"/>
      <c r="ADN33" s="15"/>
      <c r="ADO33" s="7"/>
      <c r="ADP33" s="16"/>
      <c r="ADQ33" s="17">
        <f t="shared" si="113"/>
        <v>0</v>
      </c>
      <c r="ADS33" s="24"/>
      <c r="ADT33" s="24"/>
      <c r="ADU33" s="23"/>
      <c r="ADV33" s="111"/>
      <c r="ADW33" s="27"/>
      <c r="ADX33" s="42">
        <f t="shared" si="114"/>
        <v>0</v>
      </c>
      <c r="ADZ33" s="2"/>
      <c r="AEA33" s="2"/>
      <c r="AEB33" s="15"/>
      <c r="AEC33" s="7"/>
      <c r="AED33" s="16"/>
      <c r="AEE33" s="17">
        <f t="shared" si="115"/>
        <v>0</v>
      </c>
      <c r="AEG33" s="24"/>
      <c r="AEH33" s="24"/>
      <c r="AEI33" s="23"/>
      <c r="AEJ33" s="111"/>
      <c r="AEK33" s="27"/>
      <c r="AEL33" s="42">
        <f t="shared" si="116"/>
        <v>0</v>
      </c>
      <c r="AEN33" s="2"/>
      <c r="AEO33" s="2"/>
      <c r="AEP33" s="15"/>
      <c r="AEQ33" s="7"/>
      <c r="AER33" s="16"/>
      <c r="AES33" s="17">
        <f t="shared" si="117"/>
        <v>0</v>
      </c>
      <c r="AEU33" s="2"/>
      <c r="AEV33" s="2"/>
      <c r="AEW33" s="15"/>
      <c r="AEX33" s="7"/>
      <c r="AEY33" s="16"/>
      <c r="AEZ33" s="17">
        <f t="shared" si="118"/>
        <v>0</v>
      </c>
      <c r="AFB33" s="24"/>
      <c r="AFC33" s="24"/>
      <c r="AFD33" s="23"/>
      <c r="AFE33" s="111"/>
      <c r="AFF33" s="27"/>
      <c r="AFG33" s="42">
        <f t="shared" si="119"/>
        <v>0</v>
      </c>
      <c r="AFI33" s="24"/>
      <c r="AFJ33" s="24"/>
      <c r="AFK33" s="23"/>
      <c r="AFL33" s="111"/>
      <c r="AFM33" s="27"/>
      <c r="AFN33" s="42">
        <f t="shared" si="120"/>
        <v>0</v>
      </c>
      <c r="AFP33" s="24"/>
      <c r="AFQ33" s="24"/>
      <c r="AFR33" s="23"/>
      <c r="AFS33" s="111"/>
      <c r="AFT33" s="27"/>
      <c r="AFU33" s="42">
        <f t="shared" si="121"/>
        <v>0</v>
      </c>
      <c r="AFW33" s="2"/>
      <c r="AFX33" s="2"/>
      <c r="AFY33" s="15"/>
      <c r="AFZ33" s="7"/>
      <c r="AGA33" s="16"/>
      <c r="AGB33" s="17">
        <f t="shared" si="122"/>
        <v>0</v>
      </c>
      <c r="AGD33" s="7"/>
      <c r="AGE33" s="2"/>
      <c r="AGF33" s="15"/>
      <c r="AGG33" s="7"/>
      <c r="AGH33" s="16"/>
      <c r="AGI33" s="17">
        <f t="shared" si="123"/>
        <v>2252</v>
      </c>
      <c r="AGK33" s="305"/>
      <c r="AGL33" s="36"/>
      <c r="AGM33" s="16"/>
      <c r="AGO33" s="16"/>
      <c r="AGP33" s="42">
        <f t="shared" si="124"/>
        <v>0</v>
      </c>
      <c r="AGR33" s="307"/>
      <c r="AGS33" s="259"/>
      <c r="AGT33" s="27"/>
      <c r="AGV33" s="27"/>
      <c r="AGW33" s="42">
        <f t="shared" si="125"/>
        <v>0</v>
      </c>
      <c r="AGY33" s="307"/>
      <c r="AGZ33" s="259"/>
      <c r="AHA33" s="27"/>
      <c r="AHC33" s="27"/>
      <c r="AHD33" s="42">
        <f t="shared" si="126"/>
        <v>0</v>
      </c>
      <c r="AHF33" s="2"/>
      <c r="AHG33" s="2"/>
      <c r="AHH33" s="15"/>
      <c r="AHI33" s="7"/>
      <c r="AHJ33" s="16"/>
      <c r="AHK33" s="17">
        <f t="shared" si="127"/>
        <v>960</v>
      </c>
      <c r="AHM33" s="2"/>
      <c r="AHN33" s="2"/>
      <c r="AHO33" s="15"/>
      <c r="AHP33" s="7"/>
      <c r="AHQ33" s="16"/>
      <c r="AHR33" s="17">
        <f t="shared" si="128"/>
        <v>0</v>
      </c>
      <c r="AHT33" s="427"/>
      <c r="AHU33" s="2"/>
      <c r="AHV33" s="15"/>
      <c r="AHW33" s="305"/>
      <c r="AHX33" s="16"/>
      <c r="AHY33" s="17">
        <f t="shared" si="129"/>
        <v>96358.5</v>
      </c>
      <c r="AIA33" s="2"/>
      <c r="AIB33" s="2"/>
      <c r="AIC33" s="15"/>
      <c r="AID33" s="7"/>
      <c r="AIE33" s="16"/>
      <c r="AIF33" s="17">
        <f t="shared" si="130"/>
        <v>0</v>
      </c>
      <c r="AIH33" s="111"/>
      <c r="AII33" s="69"/>
      <c r="AIJ33" s="27"/>
      <c r="AIK33" s="111"/>
      <c r="AIL33" s="27"/>
      <c r="AIM33" s="17">
        <f t="shared" si="131"/>
        <v>892.5</v>
      </c>
      <c r="AIO33" s="111"/>
      <c r="AIP33" s="69"/>
      <c r="AIQ33" s="27"/>
      <c r="AIR33" s="111"/>
      <c r="AIS33" s="27"/>
      <c r="AIT33" s="17">
        <f t="shared" si="132"/>
        <v>0</v>
      </c>
      <c r="AIV33" s="111"/>
      <c r="AIW33" s="69"/>
      <c r="AIX33" s="27"/>
      <c r="AIY33" s="111"/>
      <c r="AIZ33" s="27"/>
      <c r="AJA33" s="42">
        <f t="shared" si="133"/>
        <v>0</v>
      </c>
      <c r="AJC33" s="2"/>
      <c r="AJD33" s="2"/>
      <c r="AJE33" s="15"/>
      <c r="AJF33" s="7"/>
      <c r="AJG33" s="16"/>
      <c r="AJH33" s="17">
        <f t="shared" si="134"/>
        <v>0</v>
      </c>
      <c r="AJJ33" s="2"/>
      <c r="AJK33" s="2"/>
      <c r="AJL33" s="15"/>
      <c r="AJM33" s="7"/>
      <c r="AJN33" s="16"/>
      <c r="AJO33" s="17">
        <f t="shared" si="135"/>
        <v>0</v>
      </c>
      <c r="AJQ33" s="406"/>
      <c r="AJR33" s="2"/>
      <c r="AJS33" s="15"/>
      <c r="AJT33" s="7"/>
      <c r="AJU33" s="16"/>
      <c r="AJV33" s="17">
        <f t="shared" si="136"/>
        <v>7013</v>
      </c>
      <c r="AJX33" s="2"/>
      <c r="AJY33" s="2"/>
      <c r="AJZ33" s="15"/>
      <c r="AKA33" s="7"/>
      <c r="AKB33" s="16"/>
      <c r="AKC33" s="17">
        <f t="shared" si="137"/>
        <v>0</v>
      </c>
      <c r="AKE33" s="2"/>
      <c r="AKF33" s="2"/>
      <c r="AKG33" s="15"/>
      <c r="AKH33" s="7"/>
      <c r="AKI33" s="16"/>
      <c r="AKJ33" s="17">
        <f t="shared" si="138"/>
        <v>0</v>
      </c>
      <c r="AKL33" s="307"/>
      <c r="AKM33" s="229"/>
      <c r="AKN33" s="23"/>
      <c r="AKO33" s="307"/>
      <c r="AKP33" s="27"/>
      <c r="AKQ33" s="17">
        <f t="shared" si="139"/>
        <v>17381</v>
      </c>
      <c r="AKS33" s="307"/>
      <c r="AKT33" s="24"/>
      <c r="AKU33" s="23"/>
      <c r="AKV33" s="307"/>
      <c r="AKW33" s="27"/>
      <c r="AKX33" s="42">
        <f t="shared" si="140"/>
        <v>0</v>
      </c>
      <c r="AKZ33" s="2"/>
      <c r="ALA33" s="2"/>
      <c r="ALB33" s="15"/>
      <c r="ALC33" s="7"/>
      <c r="ALD33" s="16"/>
      <c r="ALE33" s="17">
        <f t="shared" si="141"/>
        <v>0</v>
      </c>
      <c r="ALI33" s="15"/>
      <c r="ALJ33" s="7"/>
      <c r="ALK33" s="16"/>
      <c r="ALL33" s="42">
        <f t="shared" si="142"/>
        <v>0</v>
      </c>
      <c r="ALP33" s="23"/>
      <c r="ALQ33" s="111"/>
      <c r="ALR33" s="27"/>
      <c r="ALS33" s="42">
        <f t="shared" si="143"/>
        <v>2166.5</v>
      </c>
      <c r="ALU33" s="2"/>
      <c r="ALV33" s="2"/>
      <c r="ALW33" s="15"/>
      <c r="ALX33" s="7"/>
      <c r="ALY33" s="16"/>
      <c r="ALZ33" s="17">
        <f t="shared" si="144"/>
        <v>0</v>
      </c>
      <c r="AMB33" s="2"/>
      <c r="AMC33" s="2"/>
      <c r="AMD33" s="15"/>
      <c r="AME33" s="7"/>
      <c r="AMF33" s="16"/>
      <c r="AMG33" s="17">
        <f t="shared" si="145"/>
        <v>0</v>
      </c>
      <c r="AMI33" s="2"/>
      <c r="AMJ33" s="2"/>
      <c r="AMK33" s="15"/>
      <c r="AML33" s="7"/>
      <c r="AMM33" s="16"/>
      <c r="AMN33" s="17">
        <f t="shared" si="146"/>
        <v>0</v>
      </c>
      <c r="AMP33" s="24"/>
      <c r="AMQ33" s="24"/>
      <c r="AMR33" s="23"/>
      <c r="AMS33" s="111"/>
      <c r="AMT33" s="27"/>
      <c r="AMU33" s="42">
        <f t="shared" si="147"/>
        <v>0</v>
      </c>
      <c r="AMW33" s="24"/>
      <c r="AMX33" s="24"/>
      <c r="AMY33" s="23"/>
      <c r="AMZ33" s="111"/>
      <c r="ANA33" s="27"/>
      <c r="ANB33" s="42">
        <f t="shared" si="148"/>
        <v>596</v>
      </c>
      <c r="AND33" s="2"/>
      <c r="ANE33" s="2"/>
      <c r="ANF33" s="15"/>
      <c r="ANG33" s="7"/>
      <c r="ANH33" s="16"/>
      <c r="ANI33" s="17">
        <f t="shared" si="242"/>
        <v>0</v>
      </c>
      <c r="ANK33" s="2"/>
      <c r="ANL33" s="2"/>
      <c r="ANM33" s="15"/>
      <c r="ANN33" s="7"/>
      <c r="ANO33" s="16"/>
      <c r="ANP33" s="17">
        <f t="shared" si="150"/>
        <v>0</v>
      </c>
      <c r="ANR33" s="2"/>
      <c r="ANS33" s="2"/>
      <c r="ANT33" s="15"/>
      <c r="ANU33" s="7"/>
      <c r="ANV33" s="16"/>
      <c r="ANW33" s="17">
        <f t="shared" si="235"/>
        <v>0</v>
      </c>
      <c r="ANY33" s="24"/>
      <c r="ANZ33" s="24"/>
      <c r="AOA33" s="23"/>
      <c r="AOB33" s="111"/>
      <c r="AOC33" s="27"/>
      <c r="AOD33" s="42">
        <f t="shared" si="236"/>
        <v>0</v>
      </c>
      <c r="AOF33" s="7"/>
      <c r="AOG33" s="113"/>
      <c r="AOH33" s="15"/>
      <c r="AOI33" s="7"/>
      <c r="AOJ33" s="16"/>
      <c r="AOK33" s="17">
        <f t="shared" si="153"/>
        <v>4537.5</v>
      </c>
      <c r="AOM33" s="7"/>
      <c r="AON33" s="113"/>
      <c r="AOO33" s="15"/>
      <c r="AOP33" s="7"/>
      <c r="AOQ33" s="16"/>
      <c r="AOR33" s="17">
        <f t="shared" si="154"/>
        <v>4537.5</v>
      </c>
      <c r="AOT33" s="24"/>
      <c r="AOU33" s="110"/>
      <c r="AOV33" s="23"/>
      <c r="AOW33" s="111"/>
      <c r="AOX33" s="27"/>
      <c r="AOY33" s="42">
        <f t="shared" si="155"/>
        <v>0</v>
      </c>
      <c r="APA33" s="24"/>
      <c r="APB33" s="24"/>
      <c r="APC33" s="23"/>
      <c r="APD33" s="111"/>
      <c r="APE33" s="27"/>
      <c r="APF33" s="42">
        <f t="shared" si="156"/>
        <v>0</v>
      </c>
      <c r="APH33" s="24"/>
      <c r="API33" s="24"/>
      <c r="APJ33" s="23"/>
      <c r="APK33" s="111"/>
      <c r="APL33" s="27"/>
      <c r="APM33" s="42">
        <f t="shared" si="157"/>
        <v>0</v>
      </c>
      <c r="APO33" s="2"/>
      <c r="APP33" s="2"/>
      <c r="APQ33" s="15"/>
      <c r="APR33" s="7"/>
      <c r="APS33" s="16"/>
      <c r="APT33" s="17">
        <f t="shared" si="158"/>
        <v>0</v>
      </c>
      <c r="APV33" s="427"/>
      <c r="APW33" s="2"/>
      <c r="APX33" s="15"/>
      <c r="APY33" s="427"/>
      <c r="APZ33" s="16"/>
      <c r="AQA33" s="17">
        <f t="shared" si="159"/>
        <v>5325.5</v>
      </c>
      <c r="AQC33" s="427"/>
      <c r="AQE33" s="15"/>
      <c r="AQF33" s="305"/>
      <c r="AQG33" s="16"/>
      <c r="AQH33" s="17">
        <f t="shared" si="160"/>
        <v>0</v>
      </c>
      <c r="AQJ33" s="305"/>
      <c r="AQK33" s="2"/>
      <c r="AQL33" s="15"/>
      <c r="AQM33" s="427"/>
      <c r="AQN33" s="16"/>
      <c r="AQO33" s="17">
        <f t="shared" si="161"/>
        <v>2982</v>
      </c>
      <c r="AQQ33" s="2"/>
      <c r="AQR33" s="2"/>
      <c r="AQS33" s="15"/>
      <c r="AQT33" s="7"/>
      <c r="AQU33" s="16"/>
      <c r="AQV33" s="17">
        <f t="shared" si="162"/>
        <v>0</v>
      </c>
      <c r="AQX33" s="24"/>
      <c r="AQY33" s="24"/>
      <c r="AQZ33" s="23"/>
      <c r="ARA33" s="111"/>
      <c r="ARB33" s="27"/>
      <c r="ARC33" s="42">
        <f t="shared" si="163"/>
        <v>-4260</v>
      </c>
      <c r="ARE33" s="2"/>
      <c r="ARF33" s="2"/>
      <c r="ARG33" s="15"/>
      <c r="ARH33" s="7"/>
      <c r="ARI33" s="16"/>
      <c r="ARJ33" s="17">
        <f t="shared" si="164"/>
        <v>12230.28</v>
      </c>
      <c r="ARL33" s="24"/>
      <c r="ARM33" s="24"/>
      <c r="ARN33" s="23"/>
      <c r="ARO33" s="111"/>
      <c r="ARP33" s="27"/>
      <c r="ARQ33" s="42">
        <f t="shared" si="165"/>
        <v>0</v>
      </c>
      <c r="ARS33" s="2"/>
      <c r="ART33" s="2"/>
      <c r="ARU33" s="15"/>
      <c r="ARV33" s="7"/>
      <c r="ARW33" s="16"/>
      <c r="ARX33" s="17">
        <f t="shared" si="166"/>
        <v>0</v>
      </c>
      <c r="ARZ33" s="24"/>
      <c r="ASA33" s="24"/>
      <c r="ASB33" s="23"/>
      <c r="ASC33" s="111"/>
      <c r="ASD33" s="27"/>
      <c r="ASE33" s="42">
        <f t="shared" si="167"/>
        <v>0</v>
      </c>
      <c r="ASG33" s="24"/>
      <c r="ASH33" s="24"/>
      <c r="ASI33" s="23"/>
      <c r="ASJ33" s="111"/>
      <c r="ASK33" s="27"/>
      <c r="ASL33" s="42">
        <f t="shared" si="168"/>
        <v>0</v>
      </c>
      <c r="ASN33" s="2"/>
      <c r="ASO33" s="2"/>
      <c r="ASP33" s="15"/>
      <c r="ASQ33" s="7"/>
      <c r="ASR33" s="16"/>
      <c r="ASS33" s="17">
        <f t="shared" si="169"/>
        <v>0</v>
      </c>
      <c r="ASU33" s="2"/>
      <c r="ASV33" s="2"/>
      <c r="ASW33" s="15"/>
      <c r="ASX33" s="7"/>
      <c r="ASY33" s="16"/>
      <c r="ASZ33" s="17">
        <f t="shared" si="170"/>
        <v>0</v>
      </c>
      <c r="ATB33" s="307"/>
      <c r="ATC33" s="24"/>
      <c r="ATD33" s="23"/>
      <c r="ATE33" s="307"/>
      <c r="ATF33" s="27"/>
      <c r="ATG33" s="17">
        <f t="shared" si="171"/>
        <v>0</v>
      </c>
      <c r="ATI33" s="49">
        <v>41723</v>
      </c>
      <c r="ATJ33" s="259" t="s">
        <v>2689</v>
      </c>
      <c r="ATK33" s="27">
        <v>1680</v>
      </c>
      <c r="ATL33" s="49"/>
      <c r="ATM33" s="27"/>
      <c r="ATN33" s="17">
        <f t="shared" si="172"/>
        <v>19170</v>
      </c>
      <c r="ATP33" s="7"/>
      <c r="ATQ33" s="2"/>
      <c r="ATR33" s="15"/>
      <c r="ATS33" s="16"/>
      <c r="ATT33" s="16"/>
      <c r="ATU33" s="17">
        <f t="shared" si="173"/>
        <v>35640</v>
      </c>
      <c r="ATW33" s="111"/>
      <c r="ATX33" s="24"/>
      <c r="ATY33" s="23"/>
      <c r="ATZ33" s="27"/>
      <c r="AUA33" s="27"/>
      <c r="AUB33" s="42">
        <f t="shared" si="174"/>
        <v>0</v>
      </c>
      <c r="AUD33" s="111"/>
      <c r="AUE33" s="24"/>
      <c r="AUF33" s="23"/>
      <c r="AUG33" s="27"/>
      <c r="AUH33" s="27"/>
      <c r="AUI33" s="42">
        <f t="shared" si="175"/>
        <v>0</v>
      </c>
      <c r="AUK33" s="305"/>
      <c r="AUL33" s="2"/>
      <c r="AUM33" s="15"/>
      <c r="AUN33" s="7"/>
      <c r="AUO33" s="16"/>
      <c r="AUP33" s="17">
        <f t="shared" si="176"/>
        <v>8898</v>
      </c>
      <c r="AUR33" s="2"/>
      <c r="AUS33" s="2"/>
      <c r="AUT33" s="15"/>
      <c r="AUU33" s="7"/>
      <c r="AUV33" s="16"/>
      <c r="AUW33" s="17">
        <f t="shared" si="177"/>
        <v>0</v>
      </c>
      <c r="AUY33" s="305"/>
      <c r="AUZ33" s="2"/>
      <c r="AVA33" s="15"/>
      <c r="AVB33" s="7"/>
      <c r="AVC33" s="16"/>
      <c r="AVD33" s="17">
        <f t="shared" si="178"/>
        <v>80.300000000000182</v>
      </c>
      <c r="AVF33" s="2"/>
      <c r="AVG33" s="2"/>
      <c r="AVH33" s="15"/>
      <c r="AVI33" s="7"/>
      <c r="AVJ33" s="16"/>
      <c r="AVK33" s="17">
        <f t="shared" si="179"/>
        <v>0</v>
      </c>
      <c r="AVM33" s="2"/>
      <c r="AVN33" s="2"/>
      <c r="AVO33" s="15"/>
      <c r="AVP33" s="7"/>
      <c r="AVQ33" s="16"/>
      <c r="AVR33" s="17">
        <f t="shared" si="180"/>
        <v>0</v>
      </c>
      <c r="AVT33" s="2"/>
      <c r="AVU33" s="2"/>
      <c r="AVV33" s="15"/>
      <c r="AVW33" s="7"/>
      <c r="AVX33" s="16"/>
      <c r="AVY33" s="17">
        <f t="shared" si="181"/>
        <v>0</v>
      </c>
      <c r="AWA33" s="24"/>
      <c r="AWB33" s="24"/>
      <c r="AWC33" s="23"/>
      <c r="AWD33" s="111"/>
      <c r="AWE33" s="27"/>
      <c r="AWF33" s="42">
        <f t="shared" si="182"/>
        <v>1970</v>
      </c>
      <c r="AWH33" s="24"/>
      <c r="AWI33" s="24"/>
      <c r="AWJ33" s="23"/>
      <c r="AWK33" s="111"/>
      <c r="AWL33" s="27"/>
      <c r="AWM33" s="42">
        <f t="shared" si="183"/>
        <v>0</v>
      </c>
      <c r="AWO33" s="24"/>
      <c r="AWP33" s="24"/>
      <c r="AWQ33" s="23"/>
      <c r="AWR33" s="111"/>
      <c r="AWS33" s="27"/>
      <c r="AWT33" s="42">
        <f t="shared" si="184"/>
        <v>0</v>
      </c>
      <c r="AWV33" s="2"/>
      <c r="AWW33" s="2"/>
      <c r="AWX33" s="15"/>
      <c r="AWY33" s="7"/>
      <c r="AWZ33" s="16"/>
      <c r="AXA33" s="17">
        <f t="shared" si="185"/>
        <v>0</v>
      </c>
      <c r="AXC33" s="24"/>
      <c r="AXD33" s="24"/>
      <c r="AXE33" s="23"/>
      <c r="AXF33" s="111"/>
      <c r="AXG33" s="27"/>
      <c r="AXH33" s="42">
        <f t="shared" si="186"/>
        <v>0</v>
      </c>
      <c r="AXJ33" s="24"/>
      <c r="AXK33" s="24"/>
      <c r="AXL33" s="23"/>
      <c r="AXM33" s="111"/>
      <c r="AXN33" s="27"/>
      <c r="AXO33" s="42">
        <f t="shared" si="187"/>
        <v>1556</v>
      </c>
      <c r="AXQ33" s="24"/>
      <c r="AXR33" s="24"/>
      <c r="AXS33" s="23"/>
      <c r="AXT33" s="111"/>
      <c r="AXU33" s="27"/>
      <c r="AXV33" s="42">
        <f t="shared" si="188"/>
        <v>0</v>
      </c>
      <c r="AXX33" s="2"/>
      <c r="AXY33" s="2"/>
      <c r="AXZ33" s="15"/>
      <c r="AYA33" s="7"/>
      <c r="AYB33" s="16"/>
      <c r="AYC33" s="17">
        <f t="shared" si="189"/>
        <v>10984.74</v>
      </c>
      <c r="AYE33" s="31"/>
      <c r="AYF33" s="311"/>
      <c r="AYG33" s="22"/>
      <c r="AYH33" s="31"/>
      <c r="AYI33" s="76"/>
      <c r="AYJ33" s="78">
        <f t="shared" si="190"/>
        <v>1119</v>
      </c>
      <c r="AYL33" s="7"/>
      <c r="AYM33" s="2"/>
      <c r="AYN33" s="15"/>
      <c r="AYO33" s="7"/>
      <c r="AYP33" s="16"/>
      <c r="AYQ33" s="17">
        <f t="shared" si="191"/>
        <v>1119</v>
      </c>
      <c r="AYS33" s="2"/>
      <c r="AYT33" s="2"/>
      <c r="AYU33" s="15"/>
      <c r="AYV33" s="7"/>
      <c r="AYW33" s="16"/>
      <c r="AYX33" s="17">
        <f t="shared" si="192"/>
        <v>0</v>
      </c>
      <c r="AYZ33" s="24"/>
      <c r="AZA33" s="24"/>
      <c r="AZB33" s="23"/>
      <c r="AZC33" s="111"/>
      <c r="AZD33" s="27"/>
      <c r="AZE33" s="42">
        <f t="shared" si="193"/>
        <v>2249</v>
      </c>
      <c r="AZG33" s="358"/>
      <c r="AZH33" s="24"/>
      <c r="AZI33" s="23"/>
      <c r="AZJ33" s="111"/>
      <c r="AZK33" s="27"/>
      <c r="AZL33" s="42">
        <f t="shared" si="194"/>
        <v>0</v>
      </c>
      <c r="AZN33" s="24"/>
      <c r="AZO33" s="24"/>
      <c r="AZP33" s="23"/>
      <c r="AZQ33" s="111"/>
      <c r="AZR33" s="27"/>
      <c r="AZS33" s="42">
        <f t="shared" si="195"/>
        <v>0</v>
      </c>
      <c r="AZU33" s="2"/>
      <c r="AZV33" s="2"/>
      <c r="AZW33" s="81"/>
      <c r="AZX33" s="61"/>
      <c r="AZY33" s="67"/>
      <c r="AZZ33" s="17">
        <f t="shared" si="196"/>
        <v>12300.5</v>
      </c>
      <c r="BAB33" s="2"/>
      <c r="BAC33" s="2"/>
      <c r="BAD33" s="15"/>
      <c r="BAE33" s="7"/>
      <c r="BAF33" s="16"/>
      <c r="BAG33" s="17">
        <f t="shared" si="197"/>
        <v>108</v>
      </c>
      <c r="BAI33" s="7"/>
      <c r="BAJ33" s="114"/>
      <c r="BAK33" s="15"/>
      <c r="BAL33" s="677"/>
      <c r="BAM33" s="16"/>
      <c r="BAN33" s="17">
        <f t="shared" si="198"/>
        <v>0</v>
      </c>
      <c r="BAP33" s="111"/>
      <c r="BAQ33" s="110"/>
      <c r="BAR33" s="23"/>
      <c r="BAS33" s="1556"/>
      <c r="BAT33" s="27"/>
      <c r="BAU33" s="42">
        <f t="shared" si="199"/>
        <v>0</v>
      </c>
      <c r="BAW33" s="111"/>
      <c r="BAX33" s="110"/>
      <c r="BAY33" s="23"/>
      <c r="BAZ33" s="1556"/>
      <c r="BBA33" s="27"/>
      <c r="BBB33" s="42">
        <f t="shared" si="200"/>
        <v>0</v>
      </c>
      <c r="BBD33" s="111"/>
      <c r="BBE33" s="110"/>
      <c r="BBF33" s="23"/>
      <c r="BBG33" s="1556"/>
      <c r="BBH33" s="27"/>
      <c r="BBI33" s="42">
        <f t="shared" si="201"/>
        <v>0</v>
      </c>
      <c r="BBK33" s="2"/>
      <c r="BBL33" s="2"/>
      <c r="BBM33" s="15"/>
      <c r="BBN33" s="7"/>
      <c r="BBO33" s="16"/>
      <c r="BBP33" s="17">
        <f t="shared" si="202"/>
        <v>16540.060000000001</v>
      </c>
      <c r="BBR33" s="2"/>
      <c r="BBS33" s="2"/>
      <c r="BBT33" s="15"/>
      <c r="BBU33" s="7"/>
      <c r="BBV33" s="16"/>
      <c r="BBW33" s="17">
        <f t="shared" si="203"/>
        <v>6938</v>
      </c>
      <c r="BBY33" s="24"/>
      <c r="BBZ33" s="24"/>
      <c r="BCA33" s="23"/>
      <c r="BCB33" s="111"/>
      <c r="BCC33" s="27"/>
      <c r="BCD33" s="42">
        <f t="shared" si="204"/>
        <v>0</v>
      </c>
      <c r="BCF33" s="24"/>
      <c r="BCG33" s="24"/>
      <c r="BCH33" s="23"/>
      <c r="BCI33" s="358"/>
      <c r="BCJ33" s="27"/>
      <c r="BCK33" s="42">
        <f t="shared" si="205"/>
        <v>0</v>
      </c>
      <c r="BCM33" s="2"/>
      <c r="BCN33" s="2"/>
      <c r="BCO33" s="15"/>
      <c r="BCP33" s="7"/>
      <c r="BCQ33" s="16"/>
      <c r="BCR33" s="17">
        <f t="shared" si="206"/>
        <v>0</v>
      </c>
      <c r="BCT33" s="306"/>
      <c r="BCU33" s="2"/>
      <c r="BCV33" s="15"/>
      <c r="BCW33" s="7"/>
      <c r="BCX33" s="16"/>
      <c r="BCY33" s="17">
        <f t="shared" si="207"/>
        <v>0</v>
      </c>
      <c r="BDA33" s="2"/>
      <c r="BDB33" s="2"/>
      <c r="BDC33" s="15"/>
      <c r="BDD33" s="7"/>
      <c r="BDE33" s="16"/>
      <c r="BDF33" s="17">
        <f t="shared" si="208"/>
        <v>0</v>
      </c>
      <c r="BDH33" s="24"/>
      <c r="BDI33" s="24"/>
      <c r="BDJ33" s="23"/>
      <c r="BDK33" s="111"/>
      <c r="BDL33" s="27"/>
      <c r="BDM33" s="42">
        <f t="shared" si="209"/>
        <v>0</v>
      </c>
      <c r="BDO33" s="305"/>
      <c r="BDP33" s="2"/>
      <c r="BDQ33" s="15"/>
      <c r="BDR33" s="7"/>
      <c r="BDS33" s="16"/>
      <c r="BDT33" s="17">
        <f t="shared" si="210"/>
        <v>0</v>
      </c>
      <c r="BDV33" s="307"/>
      <c r="BDW33" s="2"/>
      <c r="BDX33" s="15"/>
      <c r="BDY33" s="627"/>
      <c r="BDZ33" s="572"/>
      <c r="BEA33" s="17">
        <f t="shared" si="211"/>
        <v>10100.5</v>
      </c>
      <c r="BEC33" s="307"/>
      <c r="BED33" s="2"/>
      <c r="BEE33" s="15"/>
      <c r="BEF33" s="7"/>
      <c r="BEG33" s="16"/>
      <c r="BEH33" s="17">
        <f t="shared" si="212"/>
        <v>0</v>
      </c>
      <c r="BEJ33" s="307"/>
      <c r="BEK33" s="24"/>
      <c r="BEL33" s="23"/>
      <c r="BEM33" s="111"/>
      <c r="BEN33" s="27"/>
      <c r="BEO33" s="42">
        <f t="shared" si="213"/>
        <v>0</v>
      </c>
      <c r="BEQ33" s="7"/>
      <c r="BER33" s="2"/>
      <c r="BES33" s="15"/>
      <c r="BET33" s="7"/>
      <c r="BEU33" s="16"/>
      <c r="BEV33" s="17">
        <f t="shared" si="214"/>
        <v>4501</v>
      </c>
      <c r="BEX33" s="2"/>
      <c r="BEY33" s="2"/>
      <c r="BEZ33" s="15"/>
      <c r="BFA33" s="7"/>
      <c r="BFB33" s="16"/>
      <c r="BFC33" s="17">
        <f t="shared" si="215"/>
        <v>1184.5</v>
      </c>
      <c r="BFE33" s="24"/>
      <c r="BFF33" s="24"/>
      <c r="BFG33" s="23"/>
      <c r="BFH33" s="111"/>
      <c r="BFI33" s="27"/>
      <c r="BFJ33" s="42">
        <f t="shared" si="216"/>
        <v>0</v>
      </c>
      <c r="BFL33" s="24"/>
      <c r="BFM33" s="2"/>
      <c r="BFN33" s="15"/>
      <c r="BFO33" s="7"/>
      <c r="BFP33" s="16"/>
      <c r="BFQ33" s="17">
        <f t="shared" si="217"/>
        <v>0</v>
      </c>
      <c r="BFS33" s="24"/>
      <c r="BFT33" s="24"/>
      <c r="BFU33" s="23"/>
      <c r="BFV33" s="111"/>
      <c r="BFW33" s="27"/>
      <c r="BFX33" s="42">
        <f t="shared" si="218"/>
        <v>3985.5</v>
      </c>
      <c r="BFZ33" s="2"/>
      <c r="BGA33" s="2"/>
      <c r="BGB33" s="15"/>
      <c r="BGC33" s="7"/>
      <c r="BGD33" s="16"/>
      <c r="BGE33" s="17">
        <f t="shared" si="219"/>
        <v>0</v>
      </c>
      <c r="BGG33" s="2"/>
      <c r="BGH33" s="2"/>
      <c r="BGI33" s="15"/>
      <c r="BGJ33" s="7"/>
      <c r="BGK33" s="16"/>
      <c r="BGL33" s="17">
        <f t="shared" si="220"/>
        <v>0</v>
      </c>
      <c r="BGN33" s="2"/>
      <c r="BGO33" s="2"/>
      <c r="BGP33" s="15"/>
      <c r="BGQ33" s="7"/>
      <c r="BGR33" s="16"/>
      <c r="BGS33" s="17">
        <f t="shared" si="221"/>
        <v>7051.5</v>
      </c>
      <c r="BGU33" s="111"/>
      <c r="BGV33" s="24"/>
      <c r="BGW33" s="23"/>
      <c r="BGX33" s="111"/>
      <c r="BGY33" s="27"/>
      <c r="BGZ33" s="42">
        <f t="shared" si="222"/>
        <v>0</v>
      </c>
      <c r="BHB33" s="2"/>
      <c r="BHC33" s="2"/>
      <c r="BHD33" s="15"/>
      <c r="BHE33" s="7"/>
      <c r="BHF33" s="16"/>
      <c r="BHG33" s="17">
        <f t="shared" si="223"/>
        <v>0</v>
      </c>
    </row>
    <row r="34" spans="1:1567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1"/>
      <c r="L34" s="27"/>
      <c r="M34" s="42">
        <f t="shared" si="1"/>
        <v>3530</v>
      </c>
      <c r="O34" s="24"/>
      <c r="P34" s="24"/>
      <c r="Q34" s="23"/>
      <c r="R34" s="111"/>
      <c r="S34" s="27"/>
      <c r="T34" s="42">
        <f t="shared" si="2"/>
        <v>0</v>
      </c>
      <c r="V34" s="24"/>
      <c r="W34" s="24"/>
      <c r="X34" s="23"/>
      <c r="Y34" s="111"/>
      <c r="Z34" s="27"/>
      <c r="AA34" s="42">
        <f t="shared" si="3"/>
        <v>0</v>
      </c>
      <c r="AC34" s="24"/>
      <c r="AD34" s="24"/>
      <c r="AE34" s="23"/>
      <c r="AF34" s="111"/>
      <c r="AG34" s="27"/>
      <c r="AH34" s="42">
        <f t="shared" si="4"/>
        <v>0</v>
      </c>
      <c r="AJ34" s="24"/>
      <c r="AK34" s="24"/>
      <c r="AL34" s="23"/>
      <c r="AM34" s="111"/>
      <c r="AN34" s="27"/>
      <c r="AO34" s="42">
        <f t="shared" si="5"/>
        <v>0</v>
      </c>
      <c r="AQ34" s="24"/>
      <c r="AR34" s="24"/>
      <c r="AS34" s="23"/>
      <c r="AT34" s="111"/>
      <c r="AU34" s="27"/>
      <c r="AV34" s="42">
        <f t="shared" si="6"/>
        <v>6543.5</v>
      </c>
      <c r="AY34" s="2"/>
      <c r="AZ34" s="15"/>
      <c r="BA34" s="7"/>
      <c r="BB34" s="16"/>
      <c r="BC34" s="17">
        <f t="shared" si="7"/>
        <v>376</v>
      </c>
      <c r="BE34" s="2"/>
      <c r="BF34" s="2"/>
      <c r="BG34" s="15"/>
      <c r="BH34" s="7"/>
      <c r="BI34" s="16"/>
      <c r="BJ34" s="17">
        <f t="shared" si="8"/>
        <v>1341.7</v>
      </c>
      <c r="BL34" s="2"/>
      <c r="BM34" s="2"/>
      <c r="BN34" s="15"/>
      <c r="BO34" s="7"/>
      <c r="BP34" s="16"/>
      <c r="BQ34" s="17">
        <f t="shared" si="9"/>
        <v>17344</v>
      </c>
      <c r="BS34" s="61"/>
      <c r="BT34" s="36"/>
      <c r="BU34" s="16"/>
      <c r="BV34" s="7"/>
      <c r="BW34" s="16"/>
      <c r="BX34" s="17">
        <f t="shared" si="10"/>
        <v>14526.099999999999</v>
      </c>
      <c r="BZ34" s="427"/>
      <c r="CA34" s="2"/>
      <c r="CB34" s="15"/>
      <c r="CC34" s="7"/>
      <c r="CD34" s="16"/>
      <c r="CE34" s="17">
        <f t="shared" si="11"/>
        <v>24058.04</v>
      </c>
      <c r="CG34" s="2"/>
      <c r="CH34" s="2"/>
      <c r="CI34" s="15"/>
      <c r="CJ34" s="7"/>
      <c r="CK34" s="16"/>
      <c r="CL34" s="17">
        <f t="shared" si="12"/>
        <v>0</v>
      </c>
      <c r="CN34" s="425"/>
      <c r="CO34" s="24"/>
      <c r="CP34" s="23"/>
      <c r="CQ34" s="111"/>
      <c r="CR34" s="27"/>
      <c r="CS34" s="17">
        <f t="shared" si="13"/>
        <v>1668.06</v>
      </c>
      <c r="CU34" s="427"/>
      <c r="CV34" s="1000"/>
      <c r="CW34" s="15"/>
      <c r="CX34" s="322"/>
      <c r="CY34" s="16"/>
      <c r="CZ34" s="17">
        <f t="shared" si="224"/>
        <v>113534</v>
      </c>
      <c r="DB34" s="2"/>
      <c r="DC34" s="2"/>
      <c r="DD34" s="15"/>
      <c r="DE34" s="7"/>
      <c r="DF34" s="16"/>
      <c r="DG34" s="17">
        <f t="shared" si="15"/>
        <v>20286</v>
      </c>
      <c r="DI34" s="1305"/>
      <c r="DJ34" s="1306"/>
      <c r="DK34" s="1307"/>
      <c r="DL34" s="7"/>
      <c r="DM34" s="16"/>
      <c r="DN34" s="17">
        <f t="shared" si="232"/>
        <v>411</v>
      </c>
      <c r="DP34" s="7"/>
      <c r="DQ34" s="2"/>
      <c r="DR34" s="15"/>
      <c r="DS34" s="627"/>
      <c r="DT34" s="16"/>
      <c r="DU34" s="17">
        <f t="shared" si="237"/>
        <v>0</v>
      </c>
      <c r="DW34" s="7"/>
      <c r="DX34" s="2"/>
      <c r="DY34" s="15"/>
      <c r="DZ34" s="7"/>
      <c r="EA34" s="16"/>
      <c r="EB34" s="17">
        <f t="shared" si="238"/>
        <v>0</v>
      </c>
      <c r="ED34" s="567"/>
      <c r="EE34" s="575"/>
      <c r="EF34" s="1694"/>
      <c r="EG34" s="567"/>
      <c r="EH34" s="1688"/>
      <c r="EI34" s="1683">
        <f t="shared" si="239"/>
        <v>456</v>
      </c>
      <c r="EK34" s="111"/>
      <c r="EL34" s="24"/>
      <c r="EM34" s="23"/>
      <c r="EN34" s="111"/>
      <c r="EO34" s="27"/>
      <c r="EP34" s="42">
        <f t="shared" si="240"/>
        <v>0</v>
      </c>
      <c r="ER34" s="111"/>
      <c r="ES34" s="24"/>
      <c r="ET34" s="23"/>
      <c r="EU34" s="111"/>
      <c r="EV34" s="27"/>
      <c r="EW34" s="42">
        <f t="shared" si="21"/>
        <v>0</v>
      </c>
      <c r="EY34" s="7"/>
      <c r="EZ34" s="2"/>
      <c r="FA34" s="15"/>
      <c r="FB34" s="7"/>
      <c r="FC34" s="16"/>
      <c r="FD34" s="17">
        <f t="shared" si="241"/>
        <v>0</v>
      </c>
      <c r="FF34" s="111"/>
      <c r="FG34" s="259"/>
      <c r="FH34" s="41"/>
      <c r="FI34" s="50"/>
      <c r="FJ34" s="287"/>
      <c r="FK34" s="17">
        <f t="shared" si="231"/>
        <v>0</v>
      </c>
      <c r="FM34" s="7"/>
      <c r="FN34" s="2"/>
      <c r="FO34" s="15"/>
      <c r="FP34" s="683"/>
      <c r="FQ34" s="684"/>
      <c r="FR34" s="17">
        <f t="shared" si="24"/>
        <v>0</v>
      </c>
      <c r="FT34" s="111"/>
      <c r="FU34" s="24"/>
      <c r="FV34" s="23"/>
      <c r="FW34" s="681"/>
      <c r="FX34" s="682"/>
      <c r="FY34" s="42">
        <f t="shared" si="25"/>
        <v>0</v>
      </c>
      <c r="GA34" s="2"/>
      <c r="GB34" s="2"/>
      <c r="GC34" s="15"/>
      <c r="GD34" s="7"/>
      <c r="GE34" s="16"/>
      <c r="GF34" s="17">
        <f t="shared" si="26"/>
        <v>6306.7</v>
      </c>
      <c r="GH34" s="24"/>
      <c r="GI34" s="24"/>
      <c r="GJ34" s="23"/>
      <c r="GK34" s="111"/>
      <c r="GL34" s="27"/>
      <c r="GM34" s="42">
        <f t="shared" si="27"/>
        <v>10217.799999999999</v>
      </c>
      <c r="GO34" s="24"/>
      <c r="GP34" s="24"/>
      <c r="GQ34" s="23"/>
      <c r="GR34" s="111"/>
      <c r="GS34" s="27"/>
      <c r="GT34" s="42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4"/>
      <c r="HD34" s="24"/>
      <c r="HE34" s="23"/>
      <c r="HF34" s="111"/>
      <c r="HG34" s="27"/>
      <c r="HH34" s="42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2543</v>
      </c>
      <c r="HX34" s="7"/>
      <c r="HY34" s="2"/>
      <c r="HZ34" s="15"/>
      <c r="IA34" s="7"/>
      <c r="IB34" s="16"/>
      <c r="IC34" s="17">
        <f t="shared" si="33"/>
        <v>7098.5</v>
      </c>
      <c r="IE34" s="325"/>
      <c r="IF34" s="2"/>
      <c r="IG34" s="15"/>
      <c r="IH34" s="7"/>
      <c r="II34" s="16"/>
      <c r="IJ34" s="17">
        <f t="shared" si="34"/>
        <v>1470</v>
      </c>
      <c r="IL34" s="2"/>
      <c r="IM34" s="2"/>
      <c r="IN34" s="15"/>
      <c r="IO34" s="7"/>
      <c r="IP34" s="16"/>
      <c r="IQ34" s="17">
        <f t="shared" si="35"/>
        <v>5020</v>
      </c>
      <c r="IS34" s="7"/>
      <c r="IT34" s="2"/>
      <c r="IU34" s="15"/>
      <c r="IV34" s="7"/>
      <c r="IW34" s="16"/>
      <c r="IX34" s="101">
        <f t="shared" si="36"/>
        <v>0</v>
      </c>
      <c r="IZ34" s="111"/>
      <c r="JA34" s="24"/>
      <c r="JB34" s="23"/>
      <c r="JC34" s="111"/>
      <c r="JD34" s="27"/>
      <c r="JE34" s="101">
        <f t="shared" si="37"/>
        <v>0</v>
      </c>
      <c r="JG34" s="111"/>
      <c r="JH34" s="24"/>
      <c r="JI34" s="23"/>
      <c r="JJ34" s="111"/>
      <c r="JK34" s="27"/>
      <c r="JL34" s="101">
        <f t="shared" si="38"/>
        <v>855.5</v>
      </c>
      <c r="JN34" s="7"/>
      <c r="JO34" s="35"/>
      <c r="JP34" s="15"/>
      <c r="JQ34" s="7"/>
      <c r="JR34" s="16"/>
      <c r="JS34" s="17">
        <f t="shared" si="39"/>
        <v>0</v>
      </c>
      <c r="JU34" s="111"/>
      <c r="JV34" s="110"/>
      <c r="JW34" s="23"/>
      <c r="JX34" s="111"/>
      <c r="JY34" s="27"/>
      <c r="JZ34" s="42">
        <f t="shared" si="40"/>
        <v>0</v>
      </c>
      <c r="KB34" s="7"/>
      <c r="KC34" s="35"/>
      <c r="KD34" s="15"/>
      <c r="KE34" s="7"/>
      <c r="KF34" s="16"/>
      <c r="KG34" s="17">
        <f t="shared" si="41"/>
        <v>0</v>
      </c>
      <c r="KI34" s="111"/>
      <c r="KJ34" s="63"/>
      <c r="KK34" s="23"/>
      <c r="KL34" s="111"/>
      <c r="KM34" s="27"/>
      <c r="KN34" s="42">
        <f t="shared" si="42"/>
        <v>0</v>
      </c>
      <c r="KP34" s="111"/>
      <c r="KQ34" s="63"/>
      <c r="KR34" s="23"/>
      <c r="KS34" s="111"/>
      <c r="KT34" s="27"/>
      <c r="KU34" s="42">
        <f t="shared" si="43"/>
        <v>4446</v>
      </c>
      <c r="KW34" s="7"/>
      <c r="KX34" s="311"/>
      <c r="KY34" s="15"/>
      <c r="KZ34" s="7"/>
      <c r="LA34" s="16"/>
      <c r="LB34" s="17">
        <f t="shared" si="44"/>
        <v>17093.599999999999</v>
      </c>
      <c r="LD34" s="7"/>
      <c r="LE34" s="35"/>
      <c r="LF34" s="15"/>
      <c r="LG34" s="7"/>
      <c r="LH34" s="16"/>
      <c r="LI34" s="17">
        <f t="shared" si="45"/>
        <v>383</v>
      </c>
      <c r="LK34" s="111"/>
      <c r="LL34" s="110"/>
      <c r="LM34" s="23"/>
      <c r="LN34" s="111"/>
      <c r="LO34" s="27"/>
      <c r="LP34" s="42">
        <f t="shared" si="46"/>
        <v>0</v>
      </c>
      <c r="LR34" s="111"/>
      <c r="LS34" s="63"/>
      <c r="LT34" s="23"/>
      <c r="LU34" s="111"/>
      <c r="LV34" s="27"/>
      <c r="LW34" s="42">
        <f t="shared" si="47"/>
        <v>0</v>
      </c>
      <c r="LY34" s="2"/>
      <c r="LZ34" s="2"/>
      <c r="MA34" s="15"/>
      <c r="MB34" s="7"/>
      <c r="MC34" s="16"/>
      <c r="MD34" s="17">
        <f t="shared" si="48"/>
        <v>0</v>
      </c>
      <c r="MF34" s="24"/>
      <c r="MG34" s="24"/>
      <c r="MH34" s="23"/>
      <c r="MI34" s="111"/>
      <c r="MJ34" s="27"/>
      <c r="MK34" s="42">
        <f t="shared" si="49"/>
        <v>0</v>
      </c>
      <c r="MM34" s="24"/>
      <c r="MN34" s="24"/>
      <c r="MO34" s="23"/>
      <c r="MP34" s="111"/>
      <c r="MQ34" s="27"/>
      <c r="MR34" s="42">
        <f t="shared" si="50"/>
        <v>0</v>
      </c>
      <c r="MT34" s="24"/>
      <c r="MU34" s="24"/>
      <c r="MV34" s="23"/>
      <c r="MW34" s="111"/>
      <c r="MX34" s="27"/>
      <c r="MY34" s="42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11333.5</v>
      </c>
      <c r="NV34" s="307"/>
      <c r="NW34" s="24"/>
      <c r="NX34" s="23"/>
      <c r="NY34" s="111"/>
      <c r="NZ34" s="27"/>
      <c r="OA34" s="42">
        <f t="shared" si="55"/>
        <v>6364</v>
      </c>
      <c r="OC34" s="305"/>
      <c r="OD34" s="2"/>
      <c r="OE34" s="15"/>
      <c r="OF34" s="7"/>
      <c r="OG34" s="16"/>
      <c r="OH34" s="17">
        <f t="shared" si="56"/>
        <v>0</v>
      </c>
      <c r="OJ34" s="307"/>
      <c r="OK34" s="24"/>
      <c r="OL34" s="23"/>
      <c r="OM34" s="111"/>
      <c r="ON34" s="27"/>
      <c r="OO34" s="42">
        <f t="shared" si="57"/>
        <v>0</v>
      </c>
      <c r="OQ34" s="481"/>
      <c r="OR34" s="2"/>
      <c r="OS34" s="15"/>
      <c r="OT34" s="7"/>
      <c r="OU34" s="16"/>
      <c r="OV34" s="17">
        <f t="shared" si="233"/>
        <v>22352.5</v>
      </c>
      <c r="OY34" s="2"/>
      <c r="OZ34" s="15"/>
      <c r="PA34" s="7"/>
      <c r="PB34" s="16"/>
      <c r="PC34" s="42">
        <f t="shared" si="59"/>
        <v>0</v>
      </c>
      <c r="PE34" s="2"/>
      <c r="PF34" s="2"/>
      <c r="PG34" s="15"/>
      <c r="PH34" s="7"/>
      <c r="PI34" s="16"/>
      <c r="PJ34" s="42">
        <f t="shared" si="60"/>
        <v>0</v>
      </c>
      <c r="PL34" s="2"/>
      <c r="PM34" s="2"/>
      <c r="PN34" s="15"/>
      <c r="PO34" s="7"/>
      <c r="PP34" s="16"/>
      <c r="PQ34" s="42">
        <f t="shared" si="61"/>
        <v>0</v>
      </c>
      <c r="PS34" s="2"/>
      <c r="PT34" s="2"/>
      <c r="PU34" s="15"/>
      <c r="PV34" s="16"/>
      <c r="PW34" s="16"/>
      <c r="PX34" s="17">
        <f t="shared" si="62"/>
        <v>0</v>
      </c>
      <c r="PZ34" s="2"/>
      <c r="QA34" s="2"/>
      <c r="QB34" s="15"/>
      <c r="QC34" s="16"/>
      <c r="QD34" s="16"/>
      <c r="QE34" s="17">
        <f t="shared" si="63"/>
        <v>0</v>
      </c>
      <c r="QG34" s="2"/>
      <c r="QH34" s="2"/>
      <c r="QI34" s="15"/>
      <c r="QJ34" s="16"/>
      <c r="QK34" s="16"/>
      <c r="QL34" s="17">
        <f t="shared" si="64"/>
        <v>0</v>
      </c>
      <c r="QN34" s="24"/>
      <c r="QO34" s="24"/>
      <c r="QP34" s="23"/>
      <c r="QQ34" s="27"/>
      <c r="QR34" s="27"/>
      <c r="QS34" s="42">
        <f t="shared" si="65"/>
        <v>0</v>
      </c>
      <c r="QU34" s="427"/>
      <c r="QV34" s="2"/>
      <c r="QW34" s="15"/>
      <c r="QX34" s="507"/>
      <c r="QY34" s="16"/>
      <c r="QZ34" s="17">
        <f t="shared" si="66"/>
        <v>13520</v>
      </c>
      <c r="RB34" s="111"/>
      <c r="RC34" s="24"/>
      <c r="RD34" s="23"/>
      <c r="RE34" s="1689"/>
      <c r="RF34" s="27"/>
      <c r="RG34" s="42">
        <f t="shared" si="67"/>
        <v>0</v>
      </c>
      <c r="RI34" s="111"/>
      <c r="RJ34" s="24"/>
      <c r="RK34" s="23"/>
      <c r="RL34" s="1689"/>
      <c r="RM34" s="27"/>
      <c r="RN34" s="42">
        <f t="shared" si="68"/>
        <v>0</v>
      </c>
      <c r="RP34" s="111"/>
      <c r="RQ34" s="24"/>
      <c r="RR34" s="23"/>
      <c r="RS34" s="1689"/>
      <c r="RT34" s="27"/>
      <c r="RU34" s="42">
        <f t="shared" si="69"/>
        <v>0</v>
      </c>
      <c r="RW34" s="7"/>
      <c r="RX34" s="2"/>
      <c r="RY34" s="15"/>
      <c r="RZ34" s="507"/>
      <c r="SA34" s="16"/>
      <c r="SB34" s="17">
        <f t="shared" si="70"/>
        <v>1433.5</v>
      </c>
      <c r="SD34" s="2"/>
      <c r="SE34" s="2"/>
      <c r="SF34" s="15"/>
      <c r="SG34" s="7"/>
      <c r="SH34" s="16"/>
      <c r="SI34" s="17">
        <f t="shared" si="71"/>
        <v>0</v>
      </c>
      <c r="SK34" s="7"/>
      <c r="SL34" s="2"/>
      <c r="SM34" s="15"/>
      <c r="SN34" s="7"/>
      <c r="SO34" s="16"/>
      <c r="SP34" s="17">
        <f t="shared" si="72"/>
        <v>0</v>
      </c>
      <c r="SR34" s="111"/>
      <c r="SS34" s="24"/>
      <c r="ST34" s="23"/>
      <c r="SU34" s="111"/>
      <c r="SV34" s="27"/>
      <c r="SW34" s="42">
        <f t="shared" si="73"/>
        <v>0</v>
      </c>
      <c r="SY34" s="427"/>
      <c r="SZ34" s="114"/>
      <c r="TA34" s="15"/>
      <c r="TB34" s="7"/>
      <c r="TC34" s="16"/>
      <c r="TD34" s="17">
        <f t="shared" si="74"/>
        <v>10277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2"/>
      <c r="TU34" s="113"/>
      <c r="TV34" s="15"/>
      <c r="TW34" s="7"/>
      <c r="TX34" s="16"/>
      <c r="TY34" s="17">
        <f t="shared" si="77"/>
        <v>1124.5</v>
      </c>
      <c r="UA34" s="2"/>
      <c r="UB34" s="113"/>
      <c r="UC34" s="15"/>
      <c r="UD34" s="7"/>
      <c r="UE34" s="16"/>
      <c r="UF34" s="17">
        <f t="shared" si="78"/>
        <v>0</v>
      </c>
      <c r="UH34" s="307"/>
      <c r="UI34" s="110"/>
      <c r="UJ34" s="23"/>
      <c r="UK34" s="111"/>
      <c r="UL34" s="27"/>
      <c r="UM34" s="42">
        <f t="shared" si="79"/>
        <v>4075.5</v>
      </c>
      <c r="UO34" s="2"/>
      <c r="UP34" s="2"/>
      <c r="UQ34" s="15"/>
      <c r="UR34" s="7"/>
      <c r="US34" s="16"/>
      <c r="UT34" s="17">
        <f t="shared" si="80"/>
        <v>200</v>
      </c>
      <c r="UV34" s="2"/>
      <c r="UW34" s="2"/>
      <c r="UX34" s="15"/>
      <c r="UY34" s="7"/>
      <c r="UZ34" s="16"/>
      <c r="VA34" s="17">
        <f t="shared" si="81"/>
        <v>1278</v>
      </c>
      <c r="VC34" s="24"/>
      <c r="VD34" s="24"/>
      <c r="VE34" s="23"/>
      <c r="VF34" s="111"/>
      <c r="VG34" s="27"/>
      <c r="VH34" s="42">
        <f t="shared" si="82"/>
        <v>0</v>
      </c>
      <c r="VJ34" s="24"/>
      <c r="VK34" s="2"/>
      <c r="VL34" s="15"/>
      <c r="VM34" s="7"/>
      <c r="VN34" s="16"/>
      <c r="VO34" s="17">
        <f t="shared" si="83"/>
        <v>0</v>
      </c>
      <c r="VQ34" s="24"/>
      <c r="VR34" s="24"/>
      <c r="VS34" s="23"/>
      <c r="VT34" s="111"/>
      <c r="VU34" s="27"/>
      <c r="VV34" s="42">
        <f t="shared" si="84"/>
        <v>0</v>
      </c>
      <c r="VX34" s="2"/>
      <c r="VY34" s="2"/>
      <c r="VZ34" s="15"/>
      <c r="WA34" s="7"/>
      <c r="WB34" s="16"/>
      <c r="WC34" s="17">
        <f t="shared" si="85"/>
        <v>0</v>
      </c>
      <c r="WE34" s="305"/>
      <c r="WF34" s="2"/>
      <c r="WG34" s="15"/>
      <c r="WH34" s="305"/>
      <c r="WI34" s="16"/>
      <c r="WJ34" s="17">
        <f t="shared" si="86"/>
        <v>112.5</v>
      </c>
      <c r="WL34" s="307"/>
      <c r="WM34" s="24"/>
      <c r="WN34" s="23"/>
      <c r="WO34" s="307"/>
      <c r="WP34" s="27"/>
      <c r="WQ34" s="42">
        <f t="shared" si="87"/>
        <v>7657</v>
      </c>
      <c r="WS34" s="307"/>
      <c r="WT34" s="24"/>
      <c r="WU34" s="23"/>
      <c r="WV34" s="307"/>
      <c r="WW34" s="27"/>
      <c r="WX34" s="42">
        <f t="shared" si="88"/>
        <v>0</v>
      </c>
      <c r="WZ34" s="307"/>
      <c r="XA34" s="24"/>
      <c r="XB34" s="23"/>
      <c r="XC34" s="307"/>
      <c r="XD34" s="27"/>
      <c r="XE34" s="42">
        <f t="shared" si="89"/>
        <v>0</v>
      </c>
      <c r="XG34" s="307"/>
      <c r="XH34" s="24"/>
      <c r="XI34" s="23"/>
      <c r="XJ34" s="307"/>
      <c r="XK34" s="27"/>
      <c r="XL34" s="42">
        <f t="shared" si="90"/>
        <v>0</v>
      </c>
      <c r="XN34" s="425"/>
      <c r="XO34" s="2"/>
      <c r="XP34" s="15"/>
      <c r="XQ34" s="7"/>
      <c r="XR34" s="16"/>
      <c r="XS34" s="17">
        <f t="shared" si="91"/>
        <v>0</v>
      </c>
      <c r="XU34" s="111"/>
      <c r="XV34" s="24"/>
      <c r="XW34" s="23"/>
      <c r="XX34" s="111"/>
      <c r="XY34" s="27"/>
      <c r="XZ34" s="42">
        <f t="shared" si="92"/>
        <v>0</v>
      </c>
      <c r="YB34" s="7"/>
      <c r="YC34" s="2"/>
      <c r="YD34" s="15"/>
      <c r="YE34" s="7"/>
      <c r="YF34" s="16"/>
      <c r="YG34" s="17">
        <f t="shared" si="93"/>
        <v>21712</v>
      </c>
      <c r="YI34" s="2"/>
      <c r="YJ34" s="2"/>
      <c r="YK34" s="15"/>
      <c r="YL34" s="7"/>
      <c r="YM34" s="16"/>
      <c r="YN34" s="17">
        <f t="shared" si="94"/>
        <v>0</v>
      </c>
      <c r="YP34" s="2"/>
      <c r="YQ34" s="2"/>
      <c r="YR34" s="15"/>
      <c r="YS34" s="7"/>
      <c r="YT34" s="16"/>
      <c r="YU34" s="17">
        <f t="shared" si="95"/>
        <v>0</v>
      </c>
      <c r="YW34" s="24"/>
      <c r="YX34" s="24"/>
      <c r="YY34" s="23"/>
      <c r="YZ34" s="111"/>
      <c r="ZA34" s="27"/>
      <c r="ZB34" s="42">
        <f t="shared" si="96"/>
        <v>0</v>
      </c>
      <c r="ZD34" s="420"/>
      <c r="ZE34" s="24"/>
      <c r="ZF34" s="23"/>
      <c r="ZG34" s="111"/>
      <c r="ZH34" s="27"/>
      <c r="ZI34" s="42">
        <f t="shared" si="97"/>
        <v>0</v>
      </c>
      <c r="ZK34" s="2"/>
      <c r="ZL34" s="2"/>
      <c r="ZM34" s="15"/>
      <c r="ZN34" s="7"/>
      <c r="ZO34" s="16"/>
      <c r="ZP34" s="17">
        <f t="shared" si="98"/>
        <v>0</v>
      </c>
      <c r="ZR34" s="24"/>
      <c r="ZS34" s="24"/>
      <c r="ZT34" s="23"/>
      <c r="ZU34" s="111"/>
      <c r="ZV34" s="27"/>
      <c r="ZW34" s="42">
        <f t="shared" si="99"/>
        <v>3633</v>
      </c>
      <c r="ZY34" s="2"/>
      <c r="ZZ34" s="2"/>
      <c r="AAA34" s="15"/>
      <c r="AAB34" s="7"/>
      <c r="AAC34" s="16"/>
      <c r="AAD34" s="17">
        <f t="shared" si="100"/>
        <v>0</v>
      </c>
      <c r="AAF34" s="24"/>
      <c r="AAG34" s="24"/>
      <c r="AAH34" s="23"/>
      <c r="AAI34" s="111"/>
      <c r="AAJ34" s="27"/>
      <c r="AAK34" s="42">
        <f t="shared" si="101"/>
        <v>0</v>
      </c>
      <c r="AAM34" s="24"/>
      <c r="AAN34" s="24"/>
      <c r="AAO34" s="23"/>
      <c r="AAP34" s="111"/>
      <c r="AAQ34" s="27"/>
      <c r="AAR34" s="42">
        <f t="shared" si="102"/>
        <v>15899</v>
      </c>
      <c r="AAT34" s="24"/>
      <c r="AAU34" s="24"/>
      <c r="AAV34" s="23"/>
      <c r="AAW34" s="111"/>
      <c r="AAX34" s="27"/>
      <c r="AAY34" s="42">
        <f t="shared" si="103"/>
        <v>0</v>
      </c>
      <c r="ABA34" s="7"/>
      <c r="ABB34" s="113"/>
      <c r="ABC34" s="15"/>
      <c r="ABD34" s="7"/>
      <c r="ABE34" s="16"/>
      <c r="ABF34" s="17">
        <f t="shared" si="104"/>
        <v>0</v>
      </c>
      <c r="ABH34" s="111"/>
      <c r="ABI34" s="220"/>
      <c r="ABJ34" s="23"/>
      <c r="ABK34" s="111"/>
      <c r="ABL34" s="27"/>
      <c r="ABM34" s="42">
        <f t="shared" si="105"/>
        <v>0</v>
      </c>
      <c r="ABR34" s="679"/>
      <c r="ABS34" s="27"/>
      <c r="ABT34" s="42">
        <f t="shared" si="106"/>
        <v>22956.84</v>
      </c>
      <c r="ABV34" s="2"/>
      <c r="ABW34" s="2"/>
      <c r="ABX34" s="15"/>
      <c r="ABY34" s="7"/>
      <c r="ABZ34" s="16"/>
      <c r="ACA34" s="17">
        <f t="shared" si="107"/>
        <v>3092.5</v>
      </c>
      <c r="ACC34" s="427"/>
      <c r="ACD34" s="113"/>
      <c r="ACE34" s="15"/>
      <c r="ACF34" s="7"/>
      <c r="ACG34" s="16"/>
      <c r="ACH34" s="17">
        <f t="shared" si="108"/>
        <v>0</v>
      </c>
      <c r="ACJ34" s="425"/>
      <c r="ACK34" s="220"/>
      <c r="ACL34" s="23"/>
      <c r="ACM34" s="111"/>
      <c r="ACN34" s="27"/>
      <c r="ACO34" s="42">
        <f t="shared" si="109"/>
        <v>0</v>
      </c>
      <c r="ACQ34" s="425"/>
      <c r="ACR34" s="220"/>
      <c r="ACS34" s="23"/>
      <c r="ACT34" s="111"/>
      <c r="ACU34" s="27"/>
      <c r="ACV34" s="42">
        <f t="shared" si="110"/>
        <v>0</v>
      </c>
      <c r="ACX34" s="305"/>
      <c r="ACY34" s="2"/>
      <c r="ACZ34" s="15"/>
      <c r="ADA34" s="7"/>
      <c r="ADB34" s="16"/>
      <c r="ADC34" s="17">
        <f t="shared" si="243"/>
        <v>0</v>
      </c>
      <c r="ADE34" s="307"/>
      <c r="ADF34" s="24"/>
      <c r="ADG34" s="23"/>
      <c r="ADH34" s="111"/>
      <c r="ADI34" s="27"/>
      <c r="ADJ34" s="42">
        <f t="shared" si="244"/>
        <v>1928</v>
      </c>
      <c r="ADL34" s="2"/>
      <c r="ADM34" s="2"/>
      <c r="ADN34" s="15"/>
      <c r="ADO34" s="7"/>
      <c r="ADP34" s="16"/>
      <c r="ADQ34" s="17">
        <f t="shared" si="113"/>
        <v>0</v>
      </c>
      <c r="ADS34" s="24"/>
      <c r="ADT34" s="24"/>
      <c r="ADU34" s="23"/>
      <c r="ADV34" s="111"/>
      <c r="ADW34" s="27"/>
      <c r="ADX34" s="42">
        <f t="shared" si="114"/>
        <v>0</v>
      </c>
      <c r="ADZ34" s="2"/>
      <c r="AEA34" s="2"/>
      <c r="AEB34" s="15"/>
      <c r="AEC34" s="7"/>
      <c r="AED34" s="16"/>
      <c r="AEE34" s="17">
        <f t="shared" si="115"/>
        <v>0</v>
      </c>
      <c r="AEG34" s="24"/>
      <c r="AEH34" s="24"/>
      <c r="AEI34" s="23"/>
      <c r="AEJ34" s="111"/>
      <c r="AEK34" s="27"/>
      <c r="AEL34" s="42">
        <f t="shared" si="116"/>
        <v>0</v>
      </c>
      <c r="AEN34" s="2"/>
      <c r="AEO34" s="2"/>
      <c r="AEP34" s="15"/>
      <c r="AEQ34" s="7"/>
      <c r="AER34" s="16"/>
      <c r="AES34" s="17">
        <f t="shared" si="117"/>
        <v>0</v>
      </c>
      <c r="AEU34" s="2"/>
      <c r="AEV34" s="2"/>
      <c r="AEW34" s="15"/>
      <c r="AEX34" s="7"/>
      <c r="AEY34" s="16"/>
      <c r="AEZ34" s="17">
        <f t="shared" si="118"/>
        <v>0</v>
      </c>
      <c r="AFB34" s="24"/>
      <c r="AFC34" s="24"/>
      <c r="AFD34" s="23"/>
      <c r="AFE34" s="111"/>
      <c r="AFF34" s="27"/>
      <c r="AFG34" s="42">
        <f t="shared" si="119"/>
        <v>0</v>
      </c>
      <c r="AFI34" s="24"/>
      <c r="AFJ34" s="24"/>
      <c r="AFK34" s="23"/>
      <c r="AFL34" s="111"/>
      <c r="AFM34" s="27"/>
      <c r="AFN34" s="42">
        <f t="shared" si="120"/>
        <v>0</v>
      </c>
      <c r="AFP34" s="24"/>
      <c r="AFQ34" s="24"/>
      <c r="AFR34" s="23"/>
      <c r="AFS34" s="111"/>
      <c r="AFT34" s="27"/>
      <c r="AFU34" s="42">
        <f t="shared" si="121"/>
        <v>0</v>
      </c>
      <c r="AFW34" s="2"/>
      <c r="AFX34" s="2"/>
      <c r="AFY34" s="15"/>
      <c r="AFZ34" s="7"/>
      <c r="AGA34" s="16"/>
      <c r="AGB34" s="17">
        <f t="shared" si="122"/>
        <v>0</v>
      </c>
      <c r="AGD34" s="7"/>
      <c r="AGE34" s="311"/>
      <c r="AGF34" s="15"/>
      <c r="AGG34" s="31"/>
      <c r="AGH34" s="16"/>
      <c r="AGI34" s="17">
        <f t="shared" si="123"/>
        <v>2252</v>
      </c>
      <c r="AGK34" s="305"/>
      <c r="AGL34" s="36"/>
      <c r="AGM34" s="16"/>
      <c r="AGO34" s="16"/>
      <c r="AGP34" s="42">
        <f t="shared" si="124"/>
        <v>0</v>
      </c>
      <c r="AGR34" s="307"/>
      <c r="AGS34" s="259"/>
      <c r="AGT34" s="27"/>
      <c r="AGV34" s="27"/>
      <c r="AGW34" s="42">
        <f t="shared" si="125"/>
        <v>0</v>
      </c>
      <c r="AGY34" s="307"/>
      <c r="AGZ34" s="259"/>
      <c r="AHA34" s="27"/>
      <c r="AHC34" s="27"/>
      <c r="AHD34" s="42">
        <f t="shared" si="126"/>
        <v>0</v>
      </c>
      <c r="AHF34" s="2"/>
      <c r="AHG34" s="2"/>
      <c r="AHH34" s="15"/>
      <c r="AHI34" s="7"/>
      <c r="AHJ34" s="16"/>
      <c r="AHK34" s="17">
        <f t="shared" si="127"/>
        <v>960</v>
      </c>
      <c r="AHM34" s="2"/>
      <c r="AHN34" s="2"/>
      <c r="AHO34" s="15"/>
      <c r="AHP34" s="7"/>
      <c r="AHQ34" s="16"/>
      <c r="AHR34" s="17">
        <f t="shared" si="128"/>
        <v>0</v>
      </c>
      <c r="AHT34" s="427"/>
      <c r="AHU34" s="2"/>
      <c r="AHV34" s="15"/>
      <c r="AHW34" s="305"/>
      <c r="AHX34" s="16"/>
      <c r="AHY34" s="17">
        <f t="shared" si="129"/>
        <v>96358.5</v>
      </c>
      <c r="AIA34" s="2"/>
      <c r="AIB34" s="2"/>
      <c r="AIC34" s="15"/>
      <c r="AID34" s="7"/>
      <c r="AIE34" s="16"/>
      <c r="AIF34" s="17">
        <f t="shared" si="130"/>
        <v>0</v>
      </c>
      <c r="AIH34" s="111"/>
      <c r="AII34" s="69"/>
      <c r="AIJ34" s="27"/>
      <c r="AIK34" s="111"/>
      <c r="AIL34" s="27"/>
      <c r="AIM34" s="17">
        <f t="shared" si="131"/>
        <v>892.5</v>
      </c>
      <c r="AIO34" s="111"/>
      <c r="AIP34" s="69"/>
      <c r="AIQ34" s="27"/>
      <c r="AIR34" s="111"/>
      <c r="AIS34" s="27"/>
      <c r="AIT34" s="17">
        <f t="shared" si="132"/>
        <v>0</v>
      </c>
      <c r="AIV34" s="111"/>
      <c r="AIW34" s="69"/>
      <c r="AIX34" s="27"/>
      <c r="AIY34" s="111"/>
      <c r="AIZ34" s="27"/>
      <c r="AJA34" s="42">
        <f t="shared" si="133"/>
        <v>0</v>
      </c>
      <c r="AJC34" s="2"/>
      <c r="AJD34" s="2"/>
      <c r="AJE34" s="15"/>
      <c r="AJF34" s="7"/>
      <c r="AJG34" s="16"/>
      <c r="AJH34" s="17">
        <f t="shared" si="134"/>
        <v>0</v>
      </c>
      <c r="AJJ34" s="2"/>
      <c r="AJK34" s="2"/>
      <c r="AJL34" s="15"/>
      <c r="AJM34" s="7"/>
      <c r="AJN34" s="16"/>
      <c r="AJO34" s="17">
        <f t="shared" si="135"/>
        <v>0</v>
      </c>
      <c r="AJQ34" s="406"/>
      <c r="AJR34" s="2"/>
      <c r="AJS34" s="15"/>
      <c r="AJT34" s="7"/>
      <c r="AJU34" s="16"/>
      <c r="AJV34" s="17">
        <f t="shared" si="136"/>
        <v>7013</v>
      </c>
      <c r="AJX34" s="2"/>
      <c r="AJY34" s="2"/>
      <c r="AJZ34" s="15"/>
      <c r="AKA34" s="7"/>
      <c r="AKB34" s="16"/>
      <c r="AKC34" s="17">
        <f t="shared" si="137"/>
        <v>0</v>
      </c>
      <c r="AKE34" s="2"/>
      <c r="AKF34" s="2"/>
      <c r="AKG34" s="15"/>
      <c r="AKH34" s="7"/>
      <c r="AKI34" s="16"/>
      <c r="AKJ34" s="17">
        <f t="shared" si="138"/>
        <v>0</v>
      </c>
      <c r="AKL34" s="307"/>
      <c r="AKM34" s="24"/>
      <c r="AKN34" s="23"/>
      <c r="AKO34" s="307"/>
      <c r="AKP34" s="27"/>
      <c r="AKQ34" s="17">
        <f t="shared" si="139"/>
        <v>17381</v>
      </c>
      <c r="AKS34" s="307"/>
      <c r="AKT34" s="24"/>
      <c r="AKU34" s="23"/>
      <c r="AKV34" s="307"/>
      <c r="AKW34" s="27"/>
      <c r="AKX34" s="42">
        <f t="shared" si="140"/>
        <v>0</v>
      </c>
      <c r="AKZ34" s="2"/>
      <c r="ALA34" s="2"/>
      <c r="ALB34" s="15"/>
      <c r="ALC34" s="7"/>
      <c r="ALD34" s="16"/>
      <c r="ALE34" s="17">
        <f t="shared" si="141"/>
        <v>0</v>
      </c>
      <c r="ALI34" s="15"/>
      <c r="ALJ34" s="7"/>
      <c r="ALK34" s="16"/>
      <c r="ALL34" s="42">
        <f t="shared" si="142"/>
        <v>0</v>
      </c>
      <c r="ALP34" s="23"/>
      <c r="ALQ34" s="111"/>
      <c r="ALR34" s="27"/>
      <c r="ALS34" s="42">
        <f t="shared" si="143"/>
        <v>2166.5</v>
      </c>
      <c r="ALU34" s="2"/>
      <c r="ALV34" s="2"/>
      <c r="ALW34" s="15"/>
      <c r="ALX34" s="7"/>
      <c r="ALY34" s="16"/>
      <c r="ALZ34" s="17">
        <f t="shared" si="144"/>
        <v>0</v>
      </c>
      <c r="AMB34" s="2"/>
      <c r="AMC34" s="2"/>
      <c r="AMD34" s="15"/>
      <c r="AME34" s="7"/>
      <c r="AMF34" s="16"/>
      <c r="AMG34" s="17">
        <f t="shared" si="145"/>
        <v>0</v>
      </c>
      <c r="AMI34" s="2"/>
      <c r="AMJ34" s="2"/>
      <c r="AMK34" s="15"/>
      <c r="AML34" s="7"/>
      <c r="AMM34" s="16"/>
      <c r="AMN34" s="17">
        <f t="shared" si="146"/>
        <v>0</v>
      </c>
      <c r="AMP34" s="24"/>
      <c r="AMQ34" s="24"/>
      <c r="AMR34" s="23"/>
      <c r="AMS34" s="111"/>
      <c r="AMT34" s="27"/>
      <c r="AMU34" s="42">
        <f t="shared" si="147"/>
        <v>0</v>
      </c>
      <c r="AMW34" s="24"/>
      <c r="AMX34" s="24"/>
      <c r="AMY34" s="23"/>
      <c r="AMZ34" s="111"/>
      <c r="ANA34" s="27"/>
      <c r="ANB34" s="42">
        <f t="shared" si="148"/>
        <v>596</v>
      </c>
      <c r="AND34" s="2"/>
      <c r="ANE34" s="2"/>
      <c r="ANF34" s="15"/>
      <c r="ANG34" s="7"/>
      <c r="ANH34" s="16"/>
      <c r="ANI34" s="17">
        <f t="shared" si="242"/>
        <v>0</v>
      </c>
      <c r="ANK34" s="2"/>
      <c r="ANL34" s="2"/>
      <c r="ANM34" s="15"/>
      <c r="ANN34" s="7"/>
      <c r="ANO34" s="16"/>
      <c r="ANP34" s="17">
        <f t="shared" si="150"/>
        <v>0</v>
      </c>
      <c r="ANR34" s="2"/>
      <c r="ANS34" s="2"/>
      <c r="ANT34" s="15"/>
      <c r="ANU34" s="7"/>
      <c r="ANV34" s="16"/>
      <c r="ANW34" s="17">
        <f t="shared" si="235"/>
        <v>0</v>
      </c>
      <c r="ANY34" s="24"/>
      <c r="ANZ34" s="24"/>
      <c r="AOA34" s="23"/>
      <c r="AOB34" s="111"/>
      <c r="AOC34" s="27"/>
      <c r="AOD34" s="42">
        <f t="shared" si="236"/>
        <v>0</v>
      </c>
      <c r="AOF34" s="7"/>
      <c r="AOG34" s="113"/>
      <c r="AOH34" s="15"/>
      <c r="AOI34" s="7"/>
      <c r="AOJ34" s="16"/>
      <c r="AOK34" s="17">
        <f t="shared" si="153"/>
        <v>4537.5</v>
      </c>
      <c r="AOM34" s="7"/>
      <c r="AON34" s="113"/>
      <c r="AOO34" s="15"/>
      <c r="AOP34" s="7"/>
      <c r="AOQ34" s="16"/>
      <c r="AOR34" s="17">
        <f t="shared" si="154"/>
        <v>4537.5</v>
      </c>
      <c r="AOT34" s="24"/>
      <c r="AOU34" s="110"/>
      <c r="AOV34" s="23"/>
      <c r="AOW34" s="111"/>
      <c r="AOX34" s="27"/>
      <c r="AOY34" s="42">
        <f t="shared" si="155"/>
        <v>0</v>
      </c>
      <c r="APA34" s="24"/>
      <c r="APB34" s="24"/>
      <c r="APC34" s="23"/>
      <c r="APD34" s="111"/>
      <c r="APE34" s="27"/>
      <c r="APF34" s="42">
        <f t="shared" si="156"/>
        <v>0</v>
      </c>
      <c r="APH34" s="24"/>
      <c r="API34" s="24"/>
      <c r="APJ34" s="23"/>
      <c r="APK34" s="111"/>
      <c r="APL34" s="27"/>
      <c r="APM34" s="42">
        <f t="shared" si="157"/>
        <v>0</v>
      </c>
      <c r="APO34" s="2"/>
      <c r="APP34" s="2"/>
      <c r="APQ34" s="15"/>
      <c r="APR34" s="7"/>
      <c r="APS34" s="16"/>
      <c r="APT34" s="17">
        <f t="shared" si="158"/>
        <v>0</v>
      </c>
      <c r="APV34" s="427"/>
      <c r="APW34" s="2"/>
      <c r="APX34" s="15"/>
      <c r="APY34" s="427"/>
      <c r="APZ34" s="16"/>
      <c r="AQA34" s="17">
        <f t="shared" si="159"/>
        <v>5325.5</v>
      </c>
      <c r="AQC34" s="427"/>
      <c r="AQE34" s="15"/>
      <c r="AQF34" s="305"/>
      <c r="AQG34" s="16"/>
      <c r="AQH34" s="17">
        <f t="shared" si="160"/>
        <v>0</v>
      </c>
      <c r="AQJ34" s="305"/>
      <c r="AQK34" s="2"/>
      <c r="AQL34" s="15"/>
      <c r="AQM34" s="427"/>
      <c r="AQN34" s="16"/>
      <c r="AQO34" s="17">
        <f t="shared" si="161"/>
        <v>2982</v>
      </c>
      <c r="AQQ34" s="2"/>
      <c r="AQR34" s="2"/>
      <c r="AQS34" s="15"/>
      <c r="AQT34" s="7"/>
      <c r="AQU34" s="16"/>
      <c r="AQV34" s="17">
        <f t="shared" si="162"/>
        <v>0</v>
      </c>
      <c r="AQX34" s="24"/>
      <c r="AQY34" s="24"/>
      <c r="AQZ34" s="23"/>
      <c r="ARA34" s="111"/>
      <c r="ARB34" s="27"/>
      <c r="ARC34" s="42">
        <f t="shared" si="163"/>
        <v>-4260</v>
      </c>
      <c r="ARE34" s="2"/>
      <c r="ARF34" s="2"/>
      <c r="ARG34" s="15"/>
      <c r="ARH34" s="7"/>
      <c r="ARI34" s="16"/>
      <c r="ARJ34" s="17">
        <f t="shared" si="164"/>
        <v>12230.28</v>
      </c>
      <c r="ARL34" s="24"/>
      <c r="ARM34" s="24"/>
      <c r="ARN34" s="23"/>
      <c r="ARO34" s="111"/>
      <c r="ARP34" s="27"/>
      <c r="ARQ34" s="42">
        <f t="shared" si="165"/>
        <v>0</v>
      </c>
      <c r="ARS34" s="2"/>
      <c r="ART34" s="2"/>
      <c r="ARU34" s="15"/>
      <c r="ARV34" s="7"/>
      <c r="ARW34" s="16"/>
      <c r="ARX34" s="17">
        <f t="shared" si="166"/>
        <v>0</v>
      </c>
      <c r="ARZ34" s="24"/>
      <c r="ASA34" s="24"/>
      <c r="ASB34" s="23"/>
      <c r="ASC34" s="111"/>
      <c r="ASD34" s="27"/>
      <c r="ASE34" s="42">
        <f t="shared" si="167"/>
        <v>0</v>
      </c>
      <c r="ASG34" s="24"/>
      <c r="ASH34" s="24"/>
      <c r="ASI34" s="23"/>
      <c r="ASJ34" s="111"/>
      <c r="ASK34" s="27"/>
      <c r="ASL34" s="42">
        <f t="shared" si="168"/>
        <v>0</v>
      </c>
      <c r="ASN34" s="2"/>
      <c r="ASO34" s="2"/>
      <c r="ASP34" s="15"/>
      <c r="ASQ34" s="7"/>
      <c r="ASR34" s="16"/>
      <c r="ASS34" s="17">
        <f t="shared" si="169"/>
        <v>0</v>
      </c>
      <c r="ASU34" s="2"/>
      <c r="ASV34" s="2"/>
      <c r="ASW34" s="15"/>
      <c r="ASX34" s="7"/>
      <c r="ASY34" s="16"/>
      <c r="ASZ34" s="17">
        <f t="shared" si="170"/>
        <v>0</v>
      </c>
      <c r="ATB34" s="307"/>
      <c r="ATC34" s="24"/>
      <c r="ATD34" s="23"/>
      <c r="ATE34" s="321"/>
      <c r="ATF34" s="27"/>
      <c r="ATG34" s="17">
        <f t="shared" si="171"/>
        <v>0</v>
      </c>
      <c r="ATI34" s="111"/>
      <c r="ATJ34" s="259"/>
      <c r="ATK34" s="27"/>
      <c r="ATL34" s="49"/>
      <c r="ATM34" s="27"/>
      <c r="ATN34" s="17">
        <f t="shared" si="172"/>
        <v>19170</v>
      </c>
      <c r="ATP34" s="7"/>
      <c r="ATQ34" s="2"/>
      <c r="ATR34" s="15"/>
      <c r="ATS34" s="16"/>
      <c r="ATT34" s="16"/>
      <c r="ATU34" s="17">
        <f t="shared" si="173"/>
        <v>35640</v>
      </c>
      <c r="ATW34" s="111"/>
      <c r="ATX34" s="24"/>
      <c r="ATY34" s="23"/>
      <c r="ATZ34" s="27"/>
      <c r="AUA34" s="27"/>
      <c r="AUB34" s="42">
        <f t="shared" si="174"/>
        <v>0</v>
      </c>
      <c r="AUD34" s="111"/>
      <c r="AUE34" s="24"/>
      <c r="AUF34" s="23"/>
      <c r="AUG34" s="27"/>
      <c r="AUH34" s="27"/>
      <c r="AUI34" s="42">
        <f t="shared" si="175"/>
        <v>0</v>
      </c>
      <c r="AUK34" s="305"/>
      <c r="AUL34" s="2"/>
      <c r="AUM34" s="15"/>
      <c r="AUN34" s="7"/>
      <c r="AUO34" s="16"/>
      <c r="AUP34" s="17">
        <f t="shared" si="176"/>
        <v>8898</v>
      </c>
      <c r="AUR34" s="2"/>
      <c r="AUS34" s="2"/>
      <c r="AUT34" s="15"/>
      <c r="AUU34" s="7"/>
      <c r="AUV34" s="16"/>
      <c r="AUW34" s="17">
        <f t="shared" si="177"/>
        <v>0</v>
      </c>
      <c r="AUY34" s="305"/>
      <c r="AUZ34" s="2"/>
      <c r="AVA34" s="15"/>
      <c r="AVB34" s="7"/>
      <c r="AVC34" s="16"/>
      <c r="AVD34" s="17">
        <f t="shared" si="178"/>
        <v>80.300000000000182</v>
      </c>
      <c r="AVF34" s="2"/>
      <c r="AVG34" s="2"/>
      <c r="AVH34" s="15"/>
      <c r="AVI34" s="7"/>
      <c r="AVJ34" s="16"/>
      <c r="AVK34" s="17">
        <f t="shared" si="179"/>
        <v>0</v>
      </c>
      <c r="AVM34" s="2"/>
      <c r="AVN34" s="2"/>
      <c r="AVO34" s="15"/>
      <c r="AVP34" s="7"/>
      <c r="AVQ34" s="16"/>
      <c r="AVR34" s="17">
        <f t="shared" si="180"/>
        <v>0</v>
      </c>
      <c r="AVT34" s="2"/>
      <c r="AVU34" s="2"/>
      <c r="AVV34" s="15"/>
      <c r="AVW34" s="7"/>
      <c r="AVX34" s="16"/>
      <c r="AVY34" s="17">
        <f t="shared" si="181"/>
        <v>0</v>
      </c>
      <c r="AWA34" s="24"/>
      <c r="AWB34" s="24"/>
      <c r="AWC34" s="23"/>
      <c r="AWD34" s="111"/>
      <c r="AWE34" s="27"/>
      <c r="AWF34" s="42">
        <f t="shared" si="182"/>
        <v>1970</v>
      </c>
      <c r="AWH34" s="24"/>
      <c r="AWI34" s="24"/>
      <c r="AWJ34" s="23"/>
      <c r="AWK34" s="111"/>
      <c r="AWL34" s="27"/>
      <c r="AWM34" s="42">
        <f t="shared" si="183"/>
        <v>0</v>
      </c>
      <c r="AWO34" s="24"/>
      <c r="AWP34" s="24"/>
      <c r="AWQ34" s="23"/>
      <c r="AWR34" s="111"/>
      <c r="AWS34" s="27"/>
      <c r="AWT34" s="42">
        <f t="shared" si="184"/>
        <v>0</v>
      </c>
      <c r="AWV34" s="2"/>
      <c r="AWW34" s="2"/>
      <c r="AWX34" s="15"/>
      <c r="AWY34" s="7"/>
      <c r="AWZ34" s="16"/>
      <c r="AXA34" s="17">
        <f t="shared" si="185"/>
        <v>0</v>
      </c>
      <c r="AXC34" s="24"/>
      <c r="AXD34" s="24"/>
      <c r="AXE34" s="23"/>
      <c r="AXF34" s="111"/>
      <c r="AXG34" s="27"/>
      <c r="AXH34" s="42">
        <f t="shared" si="186"/>
        <v>0</v>
      </c>
      <c r="AXJ34" s="24"/>
      <c r="AXK34" s="24"/>
      <c r="AXL34" s="23"/>
      <c r="AXM34" s="111"/>
      <c r="AXN34" s="27"/>
      <c r="AXO34" s="42">
        <f t="shared" si="187"/>
        <v>1556</v>
      </c>
      <c r="AXQ34" s="24"/>
      <c r="AXR34" s="24"/>
      <c r="AXS34" s="23"/>
      <c r="AXT34" s="111"/>
      <c r="AXU34" s="27"/>
      <c r="AXV34" s="42">
        <f t="shared" si="188"/>
        <v>0</v>
      </c>
      <c r="AXX34" s="2"/>
      <c r="AXY34" s="2"/>
      <c r="AXZ34" s="15"/>
      <c r="AYA34" s="7"/>
      <c r="AYB34" s="16"/>
      <c r="AYC34" s="17">
        <f t="shared" si="189"/>
        <v>10984.74</v>
      </c>
      <c r="AYE34" s="31"/>
      <c r="AYF34" s="311"/>
      <c r="AYG34" s="22"/>
      <c r="AYH34" s="31"/>
      <c r="AYI34" s="76"/>
      <c r="AYJ34" s="78">
        <f t="shared" si="190"/>
        <v>1119</v>
      </c>
      <c r="AYL34" s="7"/>
      <c r="AYM34" s="2"/>
      <c r="AYN34" s="15"/>
      <c r="AYO34" s="7"/>
      <c r="AYP34" s="16"/>
      <c r="AYQ34" s="17">
        <f t="shared" si="191"/>
        <v>1119</v>
      </c>
      <c r="AYS34" s="2"/>
      <c r="AYT34" s="2"/>
      <c r="AYU34" s="15"/>
      <c r="AYV34" s="7"/>
      <c r="AYW34" s="16"/>
      <c r="AYX34" s="17">
        <f t="shared" si="192"/>
        <v>0</v>
      </c>
      <c r="AYZ34" s="24"/>
      <c r="AZA34" s="24"/>
      <c r="AZB34" s="23"/>
      <c r="AZC34" s="111"/>
      <c r="AZD34" s="27"/>
      <c r="AZE34" s="42">
        <f t="shared" si="193"/>
        <v>2249</v>
      </c>
      <c r="AZG34" s="358"/>
      <c r="AZH34" s="24"/>
      <c r="AZI34" s="23"/>
      <c r="AZJ34" s="111"/>
      <c r="AZK34" s="27"/>
      <c r="AZL34" s="42">
        <f t="shared" si="194"/>
        <v>0</v>
      </c>
      <c r="AZN34" s="24"/>
      <c r="AZO34" s="24"/>
      <c r="AZP34" s="23"/>
      <c r="AZQ34" s="111"/>
      <c r="AZR34" s="27"/>
      <c r="AZS34" s="42">
        <f t="shared" si="195"/>
        <v>0</v>
      </c>
      <c r="AZU34" s="2"/>
      <c r="AZV34" s="2"/>
      <c r="AZW34" s="81"/>
      <c r="AZX34" s="689"/>
      <c r="AZY34" s="67"/>
      <c r="AZZ34" s="17">
        <f t="shared" si="196"/>
        <v>12300.5</v>
      </c>
      <c r="BAB34" s="2"/>
      <c r="BAC34" s="2"/>
      <c r="BAD34" s="15"/>
      <c r="BAE34" s="7"/>
      <c r="BAF34" s="16"/>
      <c r="BAG34" s="17">
        <f t="shared" si="197"/>
        <v>108</v>
      </c>
      <c r="BAI34" s="7"/>
      <c r="BAJ34" s="114"/>
      <c r="BAK34" s="15"/>
      <c r="BAL34" s="677"/>
      <c r="BAM34" s="16"/>
      <c r="BAN34" s="17">
        <f t="shared" si="198"/>
        <v>0</v>
      </c>
      <c r="BAP34" s="111"/>
      <c r="BAQ34" s="110"/>
      <c r="BAR34" s="23"/>
      <c r="BAS34" s="1556"/>
      <c r="BAT34" s="27"/>
      <c r="BAU34" s="42">
        <f t="shared" si="199"/>
        <v>0</v>
      </c>
      <c r="BAW34" s="111"/>
      <c r="BAX34" s="110"/>
      <c r="BAY34" s="23"/>
      <c r="BAZ34" s="1556"/>
      <c r="BBA34" s="27"/>
      <c r="BBB34" s="42">
        <f t="shared" si="200"/>
        <v>0</v>
      </c>
      <c r="BBD34" s="111"/>
      <c r="BBE34" s="110"/>
      <c r="BBF34" s="23"/>
      <c r="BBG34" s="1556"/>
      <c r="BBH34" s="27"/>
      <c r="BBI34" s="42">
        <f t="shared" si="201"/>
        <v>0</v>
      </c>
      <c r="BBK34" s="2"/>
      <c r="BBL34" s="2"/>
      <c r="BBM34" s="15"/>
      <c r="BBN34" s="7"/>
      <c r="BBO34" s="16"/>
      <c r="BBP34" s="17">
        <f t="shared" si="202"/>
        <v>16540.060000000001</v>
      </c>
      <c r="BBR34" s="2"/>
      <c r="BBS34" s="2"/>
      <c r="BBT34" s="15"/>
      <c r="BBU34" s="7"/>
      <c r="BBV34" s="16"/>
      <c r="BBW34" s="17">
        <f t="shared" si="203"/>
        <v>6938</v>
      </c>
      <c r="BBY34" s="24"/>
      <c r="BBZ34" s="24"/>
      <c r="BCA34" s="23"/>
      <c r="BCB34" s="111"/>
      <c r="BCC34" s="27"/>
      <c r="BCD34" s="42">
        <f t="shared" si="204"/>
        <v>0</v>
      </c>
      <c r="BCF34" s="24"/>
      <c r="BCG34" s="24"/>
      <c r="BCH34" s="23"/>
      <c r="BCI34" s="358"/>
      <c r="BCJ34" s="27"/>
      <c r="BCK34" s="42">
        <f t="shared" si="205"/>
        <v>0</v>
      </c>
      <c r="BCM34" s="2"/>
      <c r="BCN34" s="2"/>
      <c r="BCO34" s="15"/>
      <c r="BCP34" s="7"/>
      <c r="BCQ34" s="16"/>
      <c r="BCR34" s="17">
        <f t="shared" si="206"/>
        <v>0</v>
      </c>
      <c r="BCT34" s="306"/>
      <c r="BCU34" s="2"/>
      <c r="BCV34" s="15"/>
      <c r="BCW34" s="7"/>
      <c r="BCX34" s="16"/>
      <c r="BCY34" s="17">
        <f t="shared" si="207"/>
        <v>0</v>
      </c>
      <c r="BDA34" s="2"/>
      <c r="BDB34" s="2"/>
      <c r="BDC34" s="15"/>
      <c r="BDD34" s="7"/>
      <c r="BDE34" s="16"/>
      <c r="BDF34" s="17">
        <f t="shared" si="208"/>
        <v>0</v>
      </c>
      <c r="BDH34" s="24"/>
      <c r="BDI34" s="24"/>
      <c r="BDJ34" s="23"/>
      <c r="BDK34" s="111"/>
      <c r="BDL34" s="27"/>
      <c r="BDM34" s="42">
        <f t="shared" si="209"/>
        <v>0</v>
      </c>
      <c r="BDO34" s="305"/>
      <c r="BDP34" s="2"/>
      <c r="BDQ34" s="15"/>
      <c r="BDR34" s="7"/>
      <c r="BDS34" s="16"/>
      <c r="BDT34" s="17">
        <f t="shared" si="210"/>
        <v>0</v>
      </c>
      <c r="BDV34" s="307"/>
      <c r="BDW34" s="2"/>
      <c r="BDX34" s="15"/>
      <c r="BDY34" s="627"/>
      <c r="BDZ34" s="572"/>
      <c r="BEA34" s="17">
        <f t="shared" si="211"/>
        <v>10100.5</v>
      </c>
      <c r="BEC34" s="307"/>
      <c r="BED34" s="2"/>
      <c r="BEE34" s="15"/>
      <c r="BEF34" s="7"/>
      <c r="BEG34" s="16"/>
      <c r="BEH34" s="17">
        <f t="shared" si="212"/>
        <v>0</v>
      </c>
      <c r="BEJ34" s="307"/>
      <c r="BEK34" s="24"/>
      <c r="BEL34" s="23"/>
      <c r="BEM34" s="111"/>
      <c r="BEN34" s="27"/>
      <c r="BEO34" s="42">
        <f t="shared" si="213"/>
        <v>0</v>
      </c>
      <c r="BEQ34" s="2"/>
      <c r="BER34" s="2"/>
      <c r="BES34" s="15"/>
      <c r="BET34" s="7"/>
      <c r="BEU34" s="16"/>
      <c r="BEV34" s="17">
        <f t="shared" si="214"/>
        <v>4501</v>
      </c>
      <c r="BEX34" s="2"/>
      <c r="BEY34" s="2"/>
      <c r="BEZ34" s="15"/>
      <c r="BFA34" s="7"/>
      <c r="BFB34" s="16"/>
      <c r="BFC34" s="17">
        <f t="shared" si="215"/>
        <v>1184.5</v>
      </c>
      <c r="BFE34" s="24"/>
      <c r="BFF34" s="24"/>
      <c r="BFG34" s="23"/>
      <c r="BFH34" s="111"/>
      <c r="BFI34" s="27"/>
      <c r="BFJ34" s="42">
        <f t="shared" si="216"/>
        <v>0</v>
      </c>
      <c r="BFL34" s="24"/>
      <c r="BFM34" s="2"/>
      <c r="BFN34" s="15"/>
      <c r="BFO34" s="7"/>
      <c r="BFP34" s="16"/>
      <c r="BFQ34" s="17">
        <f t="shared" si="217"/>
        <v>0</v>
      </c>
      <c r="BFS34" s="24"/>
      <c r="BFT34" s="24"/>
      <c r="BFU34" s="23"/>
      <c r="BFV34" s="111"/>
      <c r="BFW34" s="27"/>
      <c r="BFX34" s="42">
        <f t="shared" si="218"/>
        <v>3985.5</v>
      </c>
      <c r="BFZ34" s="2"/>
      <c r="BGA34" s="2"/>
      <c r="BGB34" s="15"/>
      <c r="BGC34" s="7"/>
      <c r="BGD34" s="16"/>
      <c r="BGE34" s="17">
        <f t="shared" si="219"/>
        <v>0</v>
      </c>
      <c r="BGG34" s="2"/>
      <c r="BGH34" s="2"/>
      <c r="BGI34" s="15"/>
      <c r="BGJ34" s="7"/>
      <c r="BGK34" s="16"/>
      <c r="BGL34" s="17">
        <f t="shared" si="220"/>
        <v>0</v>
      </c>
      <c r="BGN34" s="2"/>
      <c r="BGO34" s="2"/>
      <c r="BGP34" s="15"/>
      <c r="BGQ34" s="7"/>
      <c r="BGR34" s="16"/>
      <c r="BGS34" s="17">
        <f t="shared" si="221"/>
        <v>7051.5</v>
      </c>
      <c r="BGU34" s="111"/>
      <c r="BGV34" s="24"/>
      <c r="BGW34" s="23"/>
      <c r="BGX34" s="111"/>
      <c r="BGY34" s="27"/>
      <c r="BGZ34" s="42">
        <f t="shared" si="222"/>
        <v>0</v>
      </c>
      <c r="BHB34" s="2"/>
      <c r="BHC34" s="2"/>
      <c r="BHD34" s="15"/>
      <c r="BHE34" s="7"/>
      <c r="BHF34" s="16"/>
      <c r="BHG34" s="17">
        <f t="shared" si="223"/>
        <v>0</v>
      </c>
    </row>
    <row r="35" spans="1:1567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1"/>
      <c r="L35" s="27"/>
      <c r="M35" s="42">
        <f t="shared" si="1"/>
        <v>3530</v>
      </c>
      <c r="O35" s="24"/>
      <c r="P35" s="24"/>
      <c r="Q35" s="23"/>
      <c r="R35" s="111"/>
      <c r="S35" s="27"/>
      <c r="T35" s="42">
        <f t="shared" si="2"/>
        <v>0</v>
      </c>
      <c r="V35" s="24"/>
      <c r="W35" s="24"/>
      <c r="X35" s="23"/>
      <c r="Y35" s="111"/>
      <c r="Z35" s="27"/>
      <c r="AA35" s="42">
        <f t="shared" si="3"/>
        <v>0</v>
      </c>
      <c r="AC35" s="24"/>
      <c r="AD35" s="24"/>
      <c r="AE35" s="23"/>
      <c r="AF35" s="111"/>
      <c r="AG35" s="27"/>
      <c r="AH35" s="42">
        <f t="shared" si="4"/>
        <v>0</v>
      </c>
      <c r="AJ35" s="24"/>
      <c r="AK35" s="24"/>
      <c r="AL35" s="23"/>
      <c r="AM35" s="111"/>
      <c r="AN35" s="27"/>
      <c r="AO35" s="42">
        <f t="shared" si="5"/>
        <v>0</v>
      </c>
      <c r="AQ35" s="24"/>
      <c r="AR35" s="24"/>
      <c r="AS35" s="23"/>
      <c r="AT35" s="111"/>
      <c r="AU35" s="27"/>
      <c r="AV35" s="42">
        <f t="shared" si="6"/>
        <v>6543.5</v>
      </c>
      <c r="AY35" s="2"/>
      <c r="AZ35" s="15"/>
      <c r="BA35" s="7"/>
      <c r="BB35" s="16"/>
      <c r="BC35" s="17">
        <f t="shared" si="7"/>
        <v>376</v>
      </c>
      <c r="BE35" s="2"/>
      <c r="BF35" s="2"/>
      <c r="BG35" s="15"/>
      <c r="BH35" s="7"/>
      <c r="BI35" s="16"/>
      <c r="BJ35" s="17">
        <f t="shared" si="8"/>
        <v>1341.7</v>
      </c>
      <c r="BL35" s="2"/>
      <c r="BM35" s="2"/>
      <c r="BN35" s="15"/>
      <c r="BO35" s="7"/>
      <c r="BP35" s="16"/>
      <c r="BQ35" s="17">
        <f t="shared" si="9"/>
        <v>17344</v>
      </c>
      <c r="BS35" s="61"/>
      <c r="BT35" s="36"/>
      <c r="BU35" s="16"/>
      <c r="BV35" s="7"/>
      <c r="BW35" s="16"/>
      <c r="BX35" s="17">
        <f t="shared" si="10"/>
        <v>14526.099999999999</v>
      </c>
      <c r="BZ35" s="427"/>
      <c r="CA35" s="2"/>
      <c r="CB35" s="15"/>
      <c r="CC35" s="7"/>
      <c r="CD35" s="16"/>
      <c r="CE35" s="17">
        <f t="shared" si="11"/>
        <v>24058.04</v>
      </c>
      <c r="CG35" s="2"/>
      <c r="CH35" s="2"/>
      <c r="CI35" s="15"/>
      <c r="CJ35" s="7"/>
      <c r="CK35" s="16"/>
      <c r="CL35" s="17">
        <f t="shared" si="12"/>
        <v>0</v>
      </c>
      <c r="CN35" s="427"/>
      <c r="CO35" s="2"/>
      <c r="CP35" s="15"/>
      <c r="CQ35" s="7"/>
      <c r="CR35" s="16"/>
      <c r="CS35" s="17">
        <f t="shared" si="13"/>
        <v>1668.06</v>
      </c>
      <c r="CU35" s="427"/>
      <c r="CV35" s="1000"/>
      <c r="CW35" s="15"/>
      <c r="CX35" s="305"/>
      <c r="CY35" s="16"/>
      <c r="CZ35" s="17">
        <f t="shared" si="224"/>
        <v>113534</v>
      </c>
      <c r="DB35" s="2"/>
      <c r="DC35" s="2"/>
      <c r="DD35" s="15"/>
      <c r="DE35" s="7"/>
      <c r="DF35" s="16"/>
      <c r="DG35" s="17">
        <f t="shared" si="15"/>
        <v>20286</v>
      </c>
      <c r="DI35" s="883"/>
      <c r="DJ35" s="1010"/>
      <c r="DK35" s="1308"/>
      <c r="DL35" s="7"/>
      <c r="DM35" s="16"/>
      <c r="DN35" s="17">
        <f t="shared" si="232"/>
        <v>411</v>
      </c>
      <c r="DP35" s="7"/>
      <c r="DQ35" s="2"/>
      <c r="DR35" s="15"/>
      <c r="DS35" s="627"/>
      <c r="DT35" s="16"/>
      <c r="DU35" s="17">
        <f t="shared" si="237"/>
        <v>0</v>
      </c>
      <c r="DW35" s="7"/>
      <c r="DX35" s="2"/>
      <c r="DY35" s="15"/>
      <c r="DZ35" s="7"/>
      <c r="EA35" s="16"/>
      <c r="EB35" s="17">
        <f t="shared" si="238"/>
        <v>0</v>
      </c>
      <c r="ED35" s="567"/>
      <c r="EE35" s="575"/>
      <c r="EF35" s="1694"/>
      <c r="EG35" s="567"/>
      <c r="EH35" s="1688"/>
      <c r="EI35" s="1683">
        <f t="shared" si="239"/>
        <v>456</v>
      </c>
      <c r="EK35" s="111"/>
      <c r="EL35" s="24"/>
      <c r="EM35" s="23"/>
      <c r="EN35" s="111"/>
      <c r="EO35" s="27"/>
      <c r="EP35" s="42">
        <f t="shared" si="240"/>
        <v>0</v>
      </c>
      <c r="ER35" s="111"/>
      <c r="ES35" s="24"/>
      <c r="ET35" s="23"/>
      <c r="EU35" s="111"/>
      <c r="EV35" s="27"/>
      <c r="EW35" s="42">
        <f t="shared" si="21"/>
        <v>0</v>
      </c>
      <c r="EY35" s="7"/>
      <c r="EZ35" s="2"/>
      <c r="FA35" s="15"/>
      <c r="FB35" s="7"/>
      <c r="FC35" s="16"/>
      <c r="FD35" s="17">
        <f t="shared" si="241"/>
        <v>0</v>
      </c>
      <c r="FF35" s="111"/>
      <c r="FG35" s="259"/>
      <c r="FH35" s="41"/>
      <c r="FI35" s="321"/>
      <c r="FJ35" s="287"/>
      <c r="FK35" s="17">
        <f t="shared" si="231"/>
        <v>0</v>
      </c>
      <c r="FM35" s="7"/>
      <c r="FN35" s="2"/>
      <c r="FO35" s="15"/>
      <c r="FP35" s="31"/>
      <c r="FQ35" s="76"/>
      <c r="FR35" s="17">
        <f t="shared" si="24"/>
        <v>0</v>
      </c>
      <c r="FT35" s="111"/>
      <c r="FU35" s="24"/>
      <c r="FV35" s="23"/>
      <c r="FW35" s="681"/>
      <c r="FX35" s="682"/>
      <c r="FY35" s="42">
        <f t="shared" si="25"/>
        <v>0</v>
      </c>
      <c r="GA35" s="2"/>
      <c r="GB35" s="2"/>
      <c r="GC35" s="15"/>
      <c r="GD35" s="7"/>
      <c r="GE35" s="16"/>
      <c r="GF35" s="17">
        <f t="shared" si="26"/>
        <v>6306.7</v>
      </c>
      <c r="GH35" s="24"/>
      <c r="GI35" s="24"/>
      <c r="GJ35" s="23"/>
      <c r="GK35" s="111"/>
      <c r="GL35" s="27"/>
      <c r="GM35" s="42">
        <f t="shared" si="27"/>
        <v>10217.799999999999</v>
      </c>
      <c r="GO35" s="24"/>
      <c r="GP35" s="24"/>
      <c r="GQ35" s="23"/>
      <c r="GR35" s="111"/>
      <c r="GS35" s="27"/>
      <c r="GT35" s="42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4"/>
      <c r="HD35" s="24"/>
      <c r="HE35" s="23"/>
      <c r="HF35" s="111"/>
      <c r="HG35" s="27"/>
      <c r="HH35" s="42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2543</v>
      </c>
      <c r="HX35" s="7"/>
      <c r="HY35" s="2"/>
      <c r="HZ35" s="15"/>
      <c r="IA35" s="7"/>
      <c r="IB35" s="16"/>
      <c r="IC35" s="17">
        <f t="shared" si="33"/>
        <v>7098.5</v>
      </c>
      <c r="IE35" s="325"/>
      <c r="IF35" s="2"/>
      <c r="IG35" s="15"/>
      <c r="IH35" s="7"/>
      <c r="II35" s="16"/>
      <c r="IJ35" s="17">
        <f t="shared" si="34"/>
        <v>1470</v>
      </c>
      <c r="IL35" s="2"/>
      <c r="IM35" s="2"/>
      <c r="IN35" s="15"/>
      <c r="IO35" s="7"/>
      <c r="IP35" s="16"/>
      <c r="IQ35" s="17">
        <f t="shared" si="35"/>
        <v>5020</v>
      </c>
      <c r="IS35" s="7"/>
      <c r="IT35" s="2"/>
      <c r="IU35" s="15"/>
      <c r="IV35" s="7"/>
      <c r="IW35" s="16"/>
      <c r="IX35" s="101">
        <f t="shared" si="36"/>
        <v>0</v>
      </c>
      <c r="IZ35" s="111"/>
      <c r="JA35" s="24"/>
      <c r="JB35" s="23"/>
      <c r="JC35" s="111"/>
      <c r="JD35" s="27"/>
      <c r="JE35" s="101">
        <f t="shared" si="37"/>
        <v>0</v>
      </c>
      <c r="JG35" s="111"/>
      <c r="JH35" s="24"/>
      <c r="JI35" s="23"/>
      <c r="JJ35" s="111"/>
      <c r="JK35" s="27"/>
      <c r="JL35" s="101">
        <f t="shared" si="38"/>
        <v>855.5</v>
      </c>
      <c r="JN35" s="7"/>
      <c r="JO35" s="35"/>
      <c r="JP35" s="15"/>
      <c r="JQ35" s="7"/>
      <c r="JR35" s="16"/>
      <c r="JS35" s="17">
        <f t="shared" si="39"/>
        <v>0</v>
      </c>
      <c r="JU35" s="111"/>
      <c r="JV35" s="110"/>
      <c r="JW35" s="23"/>
      <c r="JX35" s="111"/>
      <c r="JY35" s="27"/>
      <c r="JZ35" s="42">
        <f t="shared" si="40"/>
        <v>0</v>
      </c>
      <c r="KB35" s="7"/>
      <c r="KC35" s="35"/>
      <c r="KD35" s="15"/>
      <c r="KE35" s="7"/>
      <c r="KF35" s="16"/>
      <c r="KG35" s="17">
        <f t="shared" si="41"/>
        <v>0</v>
      </c>
      <c r="KI35" s="111"/>
      <c r="KJ35" s="63"/>
      <c r="KK35" s="23"/>
      <c r="KL35" s="111"/>
      <c r="KM35" s="27"/>
      <c r="KN35" s="42">
        <f t="shared" si="42"/>
        <v>0</v>
      </c>
      <c r="KP35" s="111"/>
      <c r="KQ35" s="63"/>
      <c r="KR35" s="23"/>
      <c r="KS35" s="111"/>
      <c r="KT35" s="27"/>
      <c r="KU35" s="42">
        <f t="shared" si="43"/>
        <v>4446</v>
      </c>
      <c r="KW35" s="7"/>
      <c r="KX35" s="114"/>
      <c r="KY35" s="15"/>
      <c r="KZ35" s="7"/>
      <c r="LA35" s="16"/>
      <c r="LB35" s="17">
        <f t="shared" si="44"/>
        <v>17093.599999999999</v>
      </c>
      <c r="LD35" s="7"/>
      <c r="LE35" s="35"/>
      <c r="LF35" s="15"/>
      <c r="LG35" s="7"/>
      <c r="LH35" s="16"/>
      <c r="LI35" s="17">
        <f t="shared" si="45"/>
        <v>383</v>
      </c>
      <c r="LK35" s="111"/>
      <c r="LL35" s="110"/>
      <c r="LM35" s="23"/>
      <c r="LN35" s="111"/>
      <c r="LO35" s="27"/>
      <c r="LP35" s="42">
        <f t="shared" si="46"/>
        <v>0</v>
      </c>
      <c r="LR35" s="111"/>
      <c r="LS35" s="63"/>
      <c r="LT35" s="23"/>
      <c r="LU35" s="111"/>
      <c r="LV35" s="27"/>
      <c r="LW35" s="42">
        <f t="shared" si="47"/>
        <v>0</v>
      </c>
      <c r="LY35" s="2"/>
      <c r="LZ35" s="2"/>
      <c r="MA35" s="15"/>
      <c r="MB35" s="7"/>
      <c r="MC35" s="16"/>
      <c r="MD35" s="17">
        <f t="shared" si="48"/>
        <v>0</v>
      </c>
      <c r="MF35" s="24"/>
      <c r="MG35" s="24"/>
      <c r="MH35" s="23"/>
      <c r="MI35" s="111"/>
      <c r="MJ35" s="27"/>
      <c r="MK35" s="42">
        <f t="shared" si="49"/>
        <v>0</v>
      </c>
      <c r="MM35" s="24"/>
      <c r="MN35" s="24"/>
      <c r="MO35" s="23"/>
      <c r="MP35" s="111"/>
      <c r="MQ35" s="27"/>
      <c r="MR35" s="42">
        <f t="shared" si="50"/>
        <v>0</v>
      </c>
      <c r="MT35" s="24"/>
      <c r="MU35" s="24"/>
      <c r="MV35" s="23"/>
      <c r="MW35" s="111"/>
      <c r="MX35" s="27"/>
      <c r="MY35" s="42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11333.5</v>
      </c>
      <c r="NV35" s="307"/>
      <c r="NW35" s="24"/>
      <c r="NX35" s="23"/>
      <c r="NY35" s="111"/>
      <c r="NZ35" s="27"/>
      <c r="OA35" s="42">
        <f t="shared" si="55"/>
        <v>6364</v>
      </c>
      <c r="OC35" s="305"/>
      <c r="OD35" s="2"/>
      <c r="OE35" s="15"/>
      <c r="OF35" s="7"/>
      <c r="OG35" s="16"/>
      <c r="OH35" s="17">
        <f t="shared" si="56"/>
        <v>0</v>
      </c>
      <c r="OJ35" s="307"/>
      <c r="OK35" s="24"/>
      <c r="OL35" s="23"/>
      <c r="OM35" s="111"/>
      <c r="ON35" s="27"/>
      <c r="OO35" s="42">
        <f t="shared" si="57"/>
        <v>0</v>
      </c>
      <c r="OQ35" s="481"/>
      <c r="OR35" s="2"/>
      <c r="OS35" s="15"/>
      <c r="OT35" s="7"/>
      <c r="OU35" s="16"/>
      <c r="OV35" s="17">
        <f t="shared" si="233"/>
        <v>22352.5</v>
      </c>
      <c r="OY35" s="2"/>
      <c r="OZ35" s="15"/>
      <c r="PA35" s="7"/>
      <c r="PB35" s="16"/>
      <c r="PC35" s="42">
        <f t="shared" si="59"/>
        <v>0</v>
      </c>
      <c r="PE35" s="2"/>
      <c r="PF35" s="2"/>
      <c r="PG35" s="15"/>
      <c r="PH35" s="7"/>
      <c r="PI35" s="16"/>
      <c r="PJ35" s="42">
        <f t="shared" si="60"/>
        <v>0</v>
      </c>
      <c r="PL35" s="2"/>
      <c r="PM35" s="2"/>
      <c r="PN35" s="15"/>
      <c r="PO35" s="7"/>
      <c r="PP35" s="16"/>
      <c r="PQ35" s="42">
        <f t="shared" si="61"/>
        <v>0</v>
      </c>
      <c r="PS35" s="2"/>
      <c r="PT35" s="2"/>
      <c r="PU35" s="15"/>
      <c r="PV35" s="16"/>
      <c r="PW35" s="16"/>
      <c r="PX35" s="17">
        <f t="shared" si="62"/>
        <v>0</v>
      </c>
      <c r="PZ35" s="2"/>
      <c r="QA35" s="2"/>
      <c r="QB35" s="15"/>
      <c r="QC35" s="16"/>
      <c r="QD35" s="16"/>
      <c r="QE35" s="17">
        <f t="shared" si="63"/>
        <v>0</v>
      </c>
      <c r="QG35" s="2"/>
      <c r="QH35" s="2"/>
      <c r="QI35" s="15"/>
      <c r="QJ35" s="16"/>
      <c r="QK35" s="16"/>
      <c r="QL35" s="17">
        <f t="shared" si="64"/>
        <v>0</v>
      </c>
      <c r="QN35" s="24"/>
      <c r="QO35" s="24"/>
      <c r="QP35" s="23"/>
      <c r="QQ35" s="27"/>
      <c r="QR35" s="27"/>
      <c r="QS35" s="42">
        <f t="shared" si="65"/>
        <v>0</v>
      </c>
      <c r="QU35" s="427"/>
      <c r="QV35" s="2"/>
      <c r="QW35" s="15"/>
      <c r="QX35" s="507"/>
      <c r="QY35" s="16"/>
      <c r="QZ35" s="17">
        <f t="shared" si="66"/>
        <v>13520</v>
      </c>
      <c r="RB35" s="111"/>
      <c r="RC35" s="24"/>
      <c r="RD35" s="23"/>
      <c r="RE35" s="1689"/>
      <c r="RF35" s="27"/>
      <c r="RG35" s="42">
        <f t="shared" si="67"/>
        <v>0</v>
      </c>
      <c r="RI35" s="111"/>
      <c r="RJ35" s="24"/>
      <c r="RK35" s="23"/>
      <c r="RL35" s="1689"/>
      <c r="RM35" s="27"/>
      <c r="RN35" s="42">
        <f t="shared" si="68"/>
        <v>0</v>
      </c>
      <c r="RP35" s="111"/>
      <c r="RQ35" s="24"/>
      <c r="RR35" s="23"/>
      <c r="RS35" s="1689"/>
      <c r="RT35" s="27"/>
      <c r="RU35" s="42">
        <f t="shared" si="69"/>
        <v>0</v>
      </c>
      <c r="RW35" s="7"/>
      <c r="RX35" s="2"/>
      <c r="RY35" s="15"/>
      <c r="RZ35" s="507"/>
      <c r="SA35" s="16"/>
      <c r="SB35" s="17">
        <f t="shared" si="70"/>
        <v>1433.5</v>
      </c>
      <c r="SD35" s="2"/>
      <c r="SE35" s="2"/>
      <c r="SF35" s="15"/>
      <c r="SG35" s="7"/>
      <c r="SH35" s="16"/>
      <c r="SI35" s="17">
        <f t="shared" si="71"/>
        <v>0</v>
      </c>
      <c r="SK35" s="7"/>
      <c r="SL35" s="2"/>
      <c r="SM35" s="15"/>
      <c r="SN35" s="7"/>
      <c r="SO35" s="16"/>
      <c r="SP35" s="17">
        <f t="shared" si="72"/>
        <v>0</v>
      </c>
      <c r="SR35" s="111"/>
      <c r="SS35" s="24"/>
      <c r="ST35" s="23"/>
      <c r="SU35" s="111"/>
      <c r="SV35" s="27"/>
      <c r="SW35" s="42">
        <f t="shared" si="73"/>
        <v>0</v>
      </c>
      <c r="SY35" s="427"/>
      <c r="SZ35" s="114"/>
      <c r="TA35" s="15"/>
      <c r="TB35" s="7"/>
      <c r="TC35" s="16"/>
      <c r="TD35" s="17">
        <f t="shared" si="74"/>
        <v>10277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2"/>
      <c r="TU35" s="113"/>
      <c r="TV35" s="15"/>
      <c r="TW35" s="7"/>
      <c r="TX35" s="16"/>
      <c r="TY35" s="17">
        <f t="shared" si="77"/>
        <v>1124.5</v>
      </c>
      <c r="UA35" s="2"/>
      <c r="UB35" s="113"/>
      <c r="UC35" s="15"/>
      <c r="UD35" s="7"/>
      <c r="UE35" s="16"/>
      <c r="UF35" s="17">
        <f t="shared" si="78"/>
        <v>0</v>
      </c>
      <c r="UH35" s="307"/>
      <c r="UI35" s="110"/>
      <c r="UJ35" s="23"/>
      <c r="UK35" s="111"/>
      <c r="UL35" s="27"/>
      <c r="UM35" s="42">
        <f t="shared" si="79"/>
        <v>4075.5</v>
      </c>
      <c r="UO35" s="2"/>
      <c r="UP35" s="2"/>
      <c r="UQ35" s="15"/>
      <c r="UR35" s="7"/>
      <c r="US35" s="16"/>
      <c r="UT35" s="17">
        <f t="shared" si="80"/>
        <v>200</v>
      </c>
      <c r="UV35" s="2"/>
      <c r="UW35" s="2"/>
      <c r="UX35" s="15"/>
      <c r="UY35" s="7"/>
      <c r="UZ35" s="16"/>
      <c r="VA35" s="17">
        <f t="shared" si="81"/>
        <v>1278</v>
      </c>
      <c r="VC35" s="24"/>
      <c r="VD35" s="24"/>
      <c r="VE35" s="23"/>
      <c r="VF35" s="111"/>
      <c r="VG35" s="27"/>
      <c r="VH35" s="42">
        <f t="shared" si="82"/>
        <v>0</v>
      </c>
      <c r="VJ35" s="24"/>
      <c r="VK35" s="2"/>
      <c r="VL35" s="15"/>
      <c r="VM35" s="7"/>
      <c r="VN35" s="16"/>
      <c r="VO35" s="17">
        <f t="shared" si="83"/>
        <v>0</v>
      </c>
      <c r="VQ35" s="24"/>
      <c r="VR35" s="24"/>
      <c r="VS35" s="23"/>
      <c r="VT35" s="111"/>
      <c r="VU35" s="27"/>
      <c r="VV35" s="42">
        <f t="shared" si="84"/>
        <v>0</v>
      </c>
      <c r="VX35" s="2"/>
      <c r="VY35" s="2"/>
      <c r="VZ35" s="15"/>
      <c r="WA35" s="7"/>
      <c r="WB35" s="16"/>
      <c r="WC35" s="17">
        <f t="shared" si="85"/>
        <v>0</v>
      </c>
      <c r="WE35" s="305"/>
      <c r="WF35" s="2"/>
      <c r="WG35" s="15"/>
      <c r="WH35" s="305"/>
      <c r="WI35" s="16"/>
      <c r="WJ35" s="17">
        <f t="shared" si="86"/>
        <v>112.5</v>
      </c>
      <c r="WL35" s="307"/>
      <c r="WM35" s="24"/>
      <c r="WN35" s="23"/>
      <c r="WO35" s="307"/>
      <c r="WP35" s="27"/>
      <c r="WQ35" s="42">
        <f t="shared" si="87"/>
        <v>7657</v>
      </c>
      <c r="WS35" s="307"/>
      <c r="WT35" s="24"/>
      <c r="WU35" s="23"/>
      <c r="WV35" s="307"/>
      <c r="WW35" s="27"/>
      <c r="WX35" s="42">
        <f t="shared" si="88"/>
        <v>0</v>
      </c>
      <c r="WZ35" s="307"/>
      <c r="XA35" s="24"/>
      <c r="XB35" s="23"/>
      <c r="XC35" s="307"/>
      <c r="XD35" s="27"/>
      <c r="XE35" s="42">
        <f t="shared" si="89"/>
        <v>0</v>
      </c>
      <c r="XG35" s="307"/>
      <c r="XH35" s="24"/>
      <c r="XI35" s="23"/>
      <c r="XJ35" s="307"/>
      <c r="XK35" s="27"/>
      <c r="XL35" s="42">
        <f t="shared" si="90"/>
        <v>0</v>
      </c>
      <c r="XN35" s="425"/>
      <c r="XO35" s="2"/>
      <c r="XP35" s="15"/>
      <c r="XQ35" s="7"/>
      <c r="XR35" s="16"/>
      <c r="XS35" s="17">
        <f t="shared" si="91"/>
        <v>0</v>
      </c>
      <c r="XU35" s="111"/>
      <c r="XV35" s="24"/>
      <c r="XW35" s="23"/>
      <c r="XX35" s="111"/>
      <c r="XY35" s="27"/>
      <c r="XZ35" s="42">
        <f t="shared" si="92"/>
        <v>0</v>
      </c>
      <c r="YB35" s="7"/>
      <c r="YC35" s="2"/>
      <c r="YD35" s="15"/>
      <c r="YE35" s="7"/>
      <c r="YF35" s="16"/>
      <c r="YG35" s="17">
        <f t="shared" si="93"/>
        <v>21712</v>
      </c>
      <c r="YI35" s="2"/>
      <c r="YJ35" s="2"/>
      <c r="YK35" s="15"/>
      <c r="YL35" s="7"/>
      <c r="YM35" s="16"/>
      <c r="YN35" s="17">
        <f t="shared" si="94"/>
        <v>0</v>
      </c>
      <c r="YP35" s="2"/>
      <c r="YQ35" s="2"/>
      <c r="YR35" s="15"/>
      <c r="YS35" s="7"/>
      <c r="YT35" s="16"/>
      <c r="YU35" s="17">
        <f t="shared" si="95"/>
        <v>0</v>
      </c>
      <c r="YW35" s="24"/>
      <c r="YX35" s="24"/>
      <c r="YY35" s="23"/>
      <c r="YZ35" s="111"/>
      <c r="ZA35" s="27"/>
      <c r="ZB35" s="42">
        <f t="shared" si="96"/>
        <v>0</v>
      </c>
      <c r="ZD35" s="420"/>
      <c r="ZE35" s="24"/>
      <c r="ZF35" s="23"/>
      <c r="ZG35" s="111"/>
      <c r="ZH35" s="27"/>
      <c r="ZI35" s="42">
        <f t="shared" si="97"/>
        <v>0</v>
      </c>
      <c r="ZK35" s="2"/>
      <c r="ZL35" s="2"/>
      <c r="ZM35" s="15"/>
      <c r="ZN35" s="7"/>
      <c r="ZO35" s="16"/>
      <c r="ZP35" s="17">
        <f t="shared" si="98"/>
        <v>0</v>
      </c>
      <c r="ZR35" s="24"/>
      <c r="ZS35" s="24"/>
      <c r="ZT35" s="23"/>
      <c r="ZU35" s="111"/>
      <c r="ZV35" s="27"/>
      <c r="ZW35" s="42">
        <f t="shared" si="99"/>
        <v>3633</v>
      </c>
      <c r="ZY35" s="2"/>
      <c r="ZZ35" s="2"/>
      <c r="AAA35" s="15"/>
      <c r="AAB35" s="7"/>
      <c r="AAC35" s="16"/>
      <c r="AAD35" s="17">
        <f t="shared" si="100"/>
        <v>0</v>
      </c>
      <c r="AAF35" s="24"/>
      <c r="AAG35" s="24"/>
      <c r="AAH35" s="23"/>
      <c r="AAI35" s="111"/>
      <c r="AAJ35" s="27"/>
      <c r="AAK35" s="42">
        <f t="shared" si="101"/>
        <v>0</v>
      </c>
      <c r="AAM35" s="24"/>
      <c r="AAN35" s="24"/>
      <c r="AAO35" s="23"/>
      <c r="AAP35" s="111"/>
      <c r="AAQ35" s="27"/>
      <c r="AAR35" s="42">
        <f t="shared" si="102"/>
        <v>15899</v>
      </c>
      <c r="AAT35" s="24"/>
      <c r="AAU35" s="24"/>
      <c r="AAV35" s="23"/>
      <c r="AAW35" s="111"/>
      <c r="AAX35" s="27"/>
      <c r="AAY35" s="42">
        <f t="shared" si="103"/>
        <v>0</v>
      </c>
      <c r="ABA35" s="7"/>
      <c r="ABB35" s="113"/>
      <c r="ABC35" s="15"/>
      <c r="ABD35" s="7"/>
      <c r="ABE35" s="16"/>
      <c r="ABF35" s="17">
        <f t="shared" si="104"/>
        <v>0</v>
      </c>
      <c r="ABH35" s="111"/>
      <c r="ABI35" s="220"/>
      <c r="ABJ35" s="23"/>
      <c r="ABK35" s="111"/>
      <c r="ABL35" s="27"/>
      <c r="ABM35" s="42">
        <f t="shared" si="105"/>
        <v>0</v>
      </c>
      <c r="ABR35" s="679"/>
      <c r="ABS35" s="27"/>
      <c r="ABT35" s="42">
        <f t="shared" si="106"/>
        <v>22956.84</v>
      </c>
      <c r="ABV35" s="2"/>
      <c r="ABW35" s="2"/>
      <c r="ABX35" s="15"/>
      <c r="ABY35" s="7"/>
      <c r="ABZ35" s="16"/>
      <c r="ACA35" s="17">
        <f t="shared" si="107"/>
        <v>3092.5</v>
      </c>
      <c r="ACC35" s="427"/>
      <c r="ACD35" s="113"/>
      <c r="ACE35" s="15"/>
      <c r="ACF35" s="7"/>
      <c r="ACG35" s="16"/>
      <c r="ACH35" s="17">
        <f t="shared" si="108"/>
        <v>0</v>
      </c>
      <c r="ACJ35" s="425"/>
      <c r="ACK35" s="220"/>
      <c r="ACL35" s="23"/>
      <c r="ACM35" s="111"/>
      <c r="ACN35" s="27"/>
      <c r="ACO35" s="42">
        <f t="shared" si="109"/>
        <v>0</v>
      </c>
      <c r="ACQ35" s="425"/>
      <c r="ACR35" s="220"/>
      <c r="ACS35" s="23"/>
      <c r="ACT35" s="111"/>
      <c r="ACU35" s="27"/>
      <c r="ACV35" s="42">
        <f t="shared" si="110"/>
        <v>0</v>
      </c>
      <c r="ACX35" s="305"/>
      <c r="ACY35" s="2"/>
      <c r="ACZ35" s="15"/>
      <c r="ADA35" s="7"/>
      <c r="ADB35" s="16"/>
      <c r="ADC35" s="17">
        <f t="shared" si="243"/>
        <v>0</v>
      </c>
      <c r="ADE35" s="307"/>
      <c r="ADF35" s="24"/>
      <c r="ADG35" s="23"/>
      <c r="ADH35" s="111"/>
      <c r="ADI35" s="27"/>
      <c r="ADJ35" s="42">
        <f t="shared" si="244"/>
        <v>1928</v>
      </c>
      <c r="ADL35" s="2"/>
      <c r="ADM35" s="2"/>
      <c r="ADN35" s="15"/>
      <c r="ADO35" s="7"/>
      <c r="ADP35" s="16"/>
      <c r="ADQ35" s="17">
        <f t="shared" si="113"/>
        <v>0</v>
      </c>
      <c r="ADS35" s="24"/>
      <c r="ADT35" s="24"/>
      <c r="ADU35" s="23"/>
      <c r="ADV35" s="111"/>
      <c r="ADW35" s="27"/>
      <c r="ADX35" s="42">
        <f t="shared" si="114"/>
        <v>0</v>
      </c>
      <c r="ADZ35" s="2"/>
      <c r="AEA35" s="2"/>
      <c r="AEB35" s="15"/>
      <c r="AEC35" s="7"/>
      <c r="AED35" s="16"/>
      <c r="AEE35" s="17">
        <f t="shared" si="115"/>
        <v>0</v>
      </c>
      <c r="AEG35" s="24"/>
      <c r="AEH35" s="24"/>
      <c r="AEI35" s="23"/>
      <c r="AEJ35" s="111"/>
      <c r="AEK35" s="27"/>
      <c r="AEL35" s="42">
        <f t="shared" si="116"/>
        <v>0</v>
      </c>
      <c r="AEN35" s="2"/>
      <c r="AEO35" s="2"/>
      <c r="AEP35" s="15"/>
      <c r="AEQ35" s="7"/>
      <c r="AER35" s="16"/>
      <c r="AES35" s="17">
        <f t="shared" si="117"/>
        <v>0</v>
      </c>
      <c r="AEU35" s="2"/>
      <c r="AEV35" s="2"/>
      <c r="AEW35" s="15"/>
      <c r="AEX35" s="7"/>
      <c r="AEY35" s="16"/>
      <c r="AEZ35" s="17">
        <f t="shared" si="118"/>
        <v>0</v>
      </c>
      <c r="AFB35" s="24"/>
      <c r="AFC35" s="24"/>
      <c r="AFD35" s="23"/>
      <c r="AFE35" s="111"/>
      <c r="AFF35" s="27"/>
      <c r="AFG35" s="42">
        <f t="shared" si="119"/>
        <v>0</v>
      </c>
      <c r="AFI35" s="24"/>
      <c r="AFJ35" s="24"/>
      <c r="AFK35" s="23"/>
      <c r="AFL35" s="111"/>
      <c r="AFM35" s="27"/>
      <c r="AFN35" s="42">
        <f t="shared" si="120"/>
        <v>0</v>
      </c>
      <c r="AFP35" s="24"/>
      <c r="AFQ35" s="24"/>
      <c r="AFR35" s="23"/>
      <c r="AFS35" s="111"/>
      <c r="AFT35" s="27"/>
      <c r="AFU35" s="42">
        <f t="shared" si="121"/>
        <v>0</v>
      </c>
      <c r="AFW35" s="2"/>
      <c r="AFX35" s="2"/>
      <c r="AFY35" s="15"/>
      <c r="AFZ35" s="7"/>
      <c r="AGA35" s="16"/>
      <c r="AGB35" s="17">
        <f t="shared" si="122"/>
        <v>0</v>
      </c>
      <c r="AGD35" s="7"/>
      <c r="AGE35" s="2"/>
      <c r="AGF35" s="15"/>
      <c r="AGG35" s="7"/>
      <c r="AGH35" s="16"/>
      <c r="AGI35" s="17">
        <f t="shared" si="123"/>
        <v>2252</v>
      </c>
      <c r="AGK35" s="305"/>
      <c r="AGL35" s="36"/>
      <c r="AGM35" s="16"/>
      <c r="AGO35" s="16"/>
      <c r="AGP35" s="42">
        <f t="shared" si="124"/>
        <v>0</v>
      </c>
      <c r="AGR35" s="307"/>
      <c r="AGS35" s="259"/>
      <c r="AGT35" s="27"/>
      <c r="AGV35" s="27"/>
      <c r="AGW35" s="42">
        <f t="shared" si="125"/>
        <v>0</v>
      </c>
      <c r="AGY35" s="307"/>
      <c r="AGZ35" s="259"/>
      <c r="AHA35" s="27"/>
      <c r="AHC35" s="27"/>
      <c r="AHD35" s="42">
        <f t="shared" si="126"/>
        <v>0</v>
      </c>
      <c r="AHF35" s="2"/>
      <c r="AHG35" s="2"/>
      <c r="AHH35" s="15"/>
      <c r="AHI35" s="7"/>
      <c r="AHJ35" s="16"/>
      <c r="AHK35" s="17">
        <f t="shared" si="127"/>
        <v>960</v>
      </c>
      <c r="AHM35" s="2"/>
      <c r="AHN35" s="2"/>
      <c r="AHO35" s="15"/>
      <c r="AHP35" s="7"/>
      <c r="AHQ35" s="16"/>
      <c r="AHR35" s="17">
        <f t="shared" si="128"/>
        <v>0</v>
      </c>
      <c r="AHT35" s="427"/>
      <c r="AHU35" s="2"/>
      <c r="AHV35" s="15"/>
      <c r="AHW35" s="305"/>
      <c r="AHX35" s="16"/>
      <c r="AHY35" s="17">
        <f t="shared" si="129"/>
        <v>96358.5</v>
      </c>
      <c r="AIA35" s="2"/>
      <c r="AIB35" s="2"/>
      <c r="AIC35" s="15"/>
      <c r="AID35" s="7"/>
      <c r="AIE35" s="16"/>
      <c r="AIF35" s="17">
        <f t="shared" si="130"/>
        <v>0</v>
      </c>
      <c r="AIH35" s="690"/>
      <c r="AII35" s="69"/>
      <c r="AIJ35" s="27"/>
      <c r="AIK35" s="111"/>
      <c r="AIL35" s="27"/>
      <c r="AIM35" s="17">
        <f t="shared" si="131"/>
        <v>892.5</v>
      </c>
      <c r="AIO35" s="690"/>
      <c r="AIP35" s="69"/>
      <c r="AIQ35" s="27"/>
      <c r="AIR35" s="111"/>
      <c r="AIS35" s="27"/>
      <c r="AIT35" s="17">
        <f t="shared" si="132"/>
        <v>0</v>
      </c>
      <c r="AIV35" s="690"/>
      <c r="AIW35" s="69"/>
      <c r="AIX35" s="27"/>
      <c r="AIY35" s="111"/>
      <c r="AIZ35" s="27"/>
      <c r="AJA35" s="42">
        <f t="shared" si="133"/>
        <v>0</v>
      </c>
      <c r="AJC35" s="2"/>
      <c r="AJD35" s="2"/>
      <c r="AJE35" s="15"/>
      <c r="AJF35" s="7"/>
      <c r="AJG35" s="16"/>
      <c r="AJH35" s="17">
        <f t="shared" si="134"/>
        <v>0</v>
      </c>
      <c r="AJJ35" s="2"/>
      <c r="AJK35" s="2"/>
      <c r="AJL35" s="15"/>
      <c r="AJM35" s="7"/>
      <c r="AJN35" s="16"/>
      <c r="AJO35" s="17">
        <f t="shared" si="135"/>
        <v>0</v>
      </c>
      <c r="AJQ35" s="406"/>
      <c r="AJR35" s="2"/>
      <c r="AJS35" s="15"/>
      <c r="AJT35" s="7"/>
      <c r="AJU35" s="16"/>
      <c r="AJV35" s="17">
        <f t="shared" si="136"/>
        <v>7013</v>
      </c>
      <c r="AJX35" s="2"/>
      <c r="AJY35" s="2"/>
      <c r="AJZ35" s="15"/>
      <c r="AKA35" s="7"/>
      <c r="AKB35" s="16"/>
      <c r="AKC35" s="17">
        <f t="shared" si="137"/>
        <v>0</v>
      </c>
      <c r="AKE35" s="2"/>
      <c r="AKF35" s="2"/>
      <c r="AKG35" s="15"/>
      <c r="AKH35" s="7"/>
      <c r="AKI35" s="16"/>
      <c r="AKJ35" s="17">
        <f t="shared" si="138"/>
        <v>0</v>
      </c>
      <c r="AKL35" s="307"/>
      <c r="AKM35" s="24"/>
      <c r="AKN35" s="23"/>
      <c r="AKO35" s="307"/>
      <c r="AKP35" s="27"/>
      <c r="AKQ35" s="17">
        <f t="shared" si="139"/>
        <v>17381</v>
      </c>
      <c r="AKS35" s="307"/>
      <c r="AKT35" s="24"/>
      <c r="AKU35" s="23"/>
      <c r="AKV35" s="307"/>
      <c r="AKW35" s="27"/>
      <c r="AKX35" s="42">
        <f t="shared" si="140"/>
        <v>0</v>
      </c>
      <c r="AKZ35" s="2"/>
      <c r="ALA35" s="2"/>
      <c r="ALB35" s="15"/>
      <c r="ALC35" s="7"/>
      <c r="ALD35" s="16"/>
      <c r="ALE35" s="17">
        <f t="shared" si="141"/>
        <v>0</v>
      </c>
      <c r="ALI35" s="15"/>
      <c r="ALJ35" s="7"/>
      <c r="ALK35" s="16"/>
      <c r="ALL35" s="42">
        <f t="shared" si="142"/>
        <v>0</v>
      </c>
      <c r="ALP35" s="23"/>
      <c r="ALQ35" s="111"/>
      <c r="ALR35" s="27"/>
      <c r="ALS35" s="42">
        <f t="shared" si="143"/>
        <v>2166.5</v>
      </c>
      <c r="ALU35" s="2"/>
      <c r="ALV35" s="2"/>
      <c r="ALW35" s="15"/>
      <c r="ALX35" s="7"/>
      <c r="ALY35" s="16"/>
      <c r="ALZ35" s="17">
        <f t="shared" si="144"/>
        <v>0</v>
      </c>
      <c r="AMB35" s="2"/>
      <c r="AMC35" s="2"/>
      <c r="AMD35" s="15"/>
      <c r="AME35" s="7"/>
      <c r="AMF35" s="16"/>
      <c r="AMG35" s="17">
        <f t="shared" si="145"/>
        <v>0</v>
      </c>
      <c r="AMI35" s="2"/>
      <c r="AMJ35" s="2"/>
      <c r="AMK35" s="15"/>
      <c r="AML35" s="7"/>
      <c r="AMM35" s="16"/>
      <c r="AMN35" s="17">
        <f t="shared" si="146"/>
        <v>0</v>
      </c>
      <c r="AMP35" s="24"/>
      <c r="AMQ35" s="24"/>
      <c r="AMR35" s="23"/>
      <c r="AMS35" s="111"/>
      <c r="AMT35" s="27"/>
      <c r="AMU35" s="42">
        <f t="shared" si="147"/>
        <v>0</v>
      </c>
      <c r="AMW35" s="24"/>
      <c r="AMX35" s="24"/>
      <c r="AMY35" s="23"/>
      <c r="AMZ35" s="111"/>
      <c r="ANA35" s="27"/>
      <c r="ANB35" s="42">
        <f t="shared" si="148"/>
        <v>596</v>
      </c>
      <c r="AND35" s="2"/>
      <c r="ANE35" s="2"/>
      <c r="ANF35" s="15"/>
      <c r="ANG35" s="7"/>
      <c r="ANH35" s="16"/>
      <c r="ANI35" s="17">
        <f t="shared" si="242"/>
        <v>0</v>
      </c>
      <c r="ANK35" s="2"/>
      <c r="ANL35" s="2"/>
      <c r="ANM35" s="15"/>
      <c r="ANN35" s="7"/>
      <c r="ANO35" s="16"/>
      <c r="ANP35" s="17">
        <f t="shared" si="150"/>
        <v>0</v>
      </c>
      <c r="ANR35" s="2"/>
      <c r="ANS35" s="2"/>
      <c r="ANT35" s="15"/>
      <c r="ANU35" s="7"/>
      <c r="ANV35" s="16"/>
      <c r="ANW35" s="17">
        <f t="shared" si="235"/>
        <v>0</v>
      </c>
      <c r="ANY35" s="111"/>
      <c r="ANZ35" s="24"/>
      <c r="AOA35" s="23"/>
      <c r="AOB35" s="111"/>
      <c r="AOC35" s="27"/>
      <c r="AOD35" s="42">
        <f t="shared" si="236"/>
        <v>0</v>
      </c>
      <c r="AOF35" s="7"/>
      <c r="AOG35" s="113"/>
      <c r="AOH35" s="15"/>
      <c r="AOI35" s="7"/>
      <c r="AOJ35" s="16"/>
      <c r="AOK35" s="17">
        <f t="shared" si="153"/>
        <v>4537.5</v>
      </c>
      <c r="AOM35" s="7"/>
      <c r="AON35" s="113"/>
      <c r="AOO35" s="15"/>
      <c r="AOP35" s="7"/>
      <c r="AOQ35" s="16"/>
      <c r="AOR35" s="17">
        <f t="shared" si="154"/>
        <v>4537.5</v>
      </c>
      <c r="AOT35" s="24"/>
      <c r="AOU35" s="110"/>
      <c r="AOV35" s="23"/>
      <c r="AOW35" s="111"/>
      <c r="AOX35" s="27"/>
      <c r="AOY35" s="42">
        <f t="shared" si="155"/>
        <v>0</v>
      </c>
      <c r="APA35" s="24"/>
      <c r="APB35" s="24"/>
      <c r="APC35" s="23"/>
      <c r="APD35" s="111"/>
      <c r="APE35" s="27"/>
      <c r="APF35" s="42">
        <f t="shared" si="156"/>
        <v>0</v>
      </c>
      <c r="APH35" s="24"/>
      <c r="API35" s="24"/>
      <c r="APJ35" s="23"/>
      <c r="APK35" s="111"/>
      <c r="APL35" s="27"/>
      <c r="APM35" s="42">
        <f t="shared" si="157"/>
        <v>0</v>
      </c>
      <c r="APO35" s="2"/>
      <c r="APP35" s="2"/>
      <c r="APQ35" s="15"/>
      <c r="APR35" s="7"/>
      <c r="APS35" s="16"/>
      <c r="APT35" s="17">
        <f t="shared" si="158"/>
        <v>0</v>
      </c>
      <c r="APV35" s="427"/>
      <c r="APW35" s="2"/>
      <c r="APX35" s="15"/>
      <c r="APY35" s="427"/>
      <c r="APZ35" s="16"/>
      <c r="AQA35" s="17">
        <f t="shared" si="159"/>
        <v>5325.5</v>
      </c>
      <c r="AQC35" s="427"/>
      <c r="AQE35" s="15"/>
      <c r="AQF35" s="305"/>
      <c r="AQG35" s="16"/>
      <c r="AQH35" s="17">
        <f t="shared" si="160"/>
        <v>0</v>
      </c>
      <c r="AQJ35" s="305"/>
      <c r="AQK35" s="2"/>
      <c r="AQL35" s="15"/>
      <c r="AQM35" s="427"/>
      <c r="AQN35" s="16"/>
      <c r="AQO35" s="17">
        <f t="shared" si="161"/>
        <v>2982</v>
      </c>
      <c r="AQQ35" s="2"/>
      <c r="AQR35" s="2"/>
      <c r="AQS35" s="15"/>
      <c r="AQT35" s="7"/>
      <c r="AQU35" s="16"/>
      <c r="AQV35" s="17">
        <f t="shared" si="162"/>
        <v>0</v>
      </c>
      <c r="AQX35" s="24"/>
      <c r="AQY35" s="24"/>
      <c r="AQZ35" s="23"/>
      <c r="ARA35" s="111"/>
      <c r="ARB35" s="27"/>
      <c r="ARC35" s="42">
        <f t="shared" si="163"/>
        <v>-4260</v>
      </c>
      <c r="ARE35" s="2"/>
      <c r="ARF35" s="2"/>
      <c r="ARG35" s="15"/>
      <c r="ARH35" s="7"/>
      <c r="ARI35" s="16"/>
      <c r="ARJ35" s="17">
        <f t="shared" si="164"/>
        <v>12230.28</v>
      </c>
      <c r="ARL35" s="24"/>
      <c r="ARM35" s="24"/>
      <c r="ARN35" s="23"/>
      <c r="ARO35" s="111"/>
      <c r="ARP35" s="27"/>
      <c r="ARQ35" s="42">
        <f t="shared" si="165"/>
        <v>0</v>
      </c>
      <c r="ARS35" s="2"/>
      <c r="ART35" s="2"/>
      <c r="ARU35" s="15"/>
      <c r="ARV35" s="7"/>
      <c r="ARW35" s="16"/>
      <c r="ARX35" s="17">
        <f t="shared" si="166"/>
        <v>0</v>
      </c>
      <c r="ARZ35" s="24"/>
      <c r="ASA35" s="24"/>
      <c r="ASB35" s="23"/>
      <c r="ASC35" s="111"/>
      <c r="ASD35" s="27"/>
      <c r="ASE35" s="42">
        <f t="shared" si="167"/>
        <v>0</v>
      </c>
      <c r="ASG35" s="24"/>
      <c r="ASH35" s="24"/>
      <c r="ASI35" s="23"/>
      <c r="ASJ35" s="111"/>
      <c r="ASK35" s="27"/>
      <c r="ASL35" s="42">
        <f t="shared" si="168"/>
        <v>0</v>
      </c>
      <c r="ASN35" s="2"/>
      <c r="ASO35" s="2"/>
      <c r="ASP35" s="15"/>
      <c r="ASQ35" s="7"/>
      <c r="ASR35" s="16"/>
      <c r="ASS35" s="17">
        <f t="shared" si="169"/>
        <v>0</v>
      </c>
      <c r="ASU35" s="2"/>
      <c r="ASV35" s="2"/>
      <c r="ASW35" s="15"/>
      <c r="ASX35" s="7"/>
      <c r="ASY35" s="16"/>
      <c r="ASZ35" s="17">
        <f t="shared" si="170"/>
        <v>0</v>
      </c>
      <c r="ATB35" s="307"/>
      <c r="ATC35" s="24"/>
      <c r="ATD35" s="104"/>
      <c r="ATE35" s="321"/>
      <c r="ATF35" s="27"/>
      <c r="ATG35" s="17">
        <f t="shared" si="171"/>
        <v>0</v>
      </c>
      <c r="ATI35" s="111">
        <v>41724</v>
      </c>
      <c r="ATJ35" s="259" t="s">
        <v>2690</v>
      </c>
      <c r="ATK35" s="27">
        <v>1830</v>
      </c>
      <c r="ATL35" s="49"/>
      <c r="ATM35" s="27"/>
      <c r="ATN35" s="17">
        <f t="shared" si="172"/>
        <v>21000</v>
      </c>
      <c r="ATP35" s="7"/>
      <c r="ATQ35" s="2"/>
      <c r="ATR35" s="15"/>
      <c r="ATS35" s="16"/>
      <c r="ATT35" s="16"/>
      <c r="ATU35" s="17">
        <f t="shared" si="173"/>
        <v>35640</v>
      </c>
      <c r="ATW35" s="111"/>
      <c r="ATX35" s="24"/>
      <c r="ATY35" s="23"/>
      <c r="ATZ35" s="27"/>
      <c r="AUA35" s="27"/>
      <c r="AUB35" s="42">
        <f t="shared" si="174"/>
        <v>0</v>
      </c>
      <c r="AUD35" s="111"/>
      <c r="AUE35" s="24"/>
      <c r="AUF35" s="23"/>
      <c r="AUG35" s="27"/>
      <c r="AUH35" s="27"/>
      <c r="AUI35" s="42">
        <f t="shared" si="175"/>
        <v>0</v>
      </c>
      <c r="AUK35" s="305"/>
      <c r="AUL35" s="2"/>
      <c r="AUM35" s="15"/>
      <c r="AUN35" s="7"/>
      <c r="AUO35" s="16"/>
      <c r="AUP35" s="17">
        <f t="shared" si="176"/>
        <v>8898</v>
      </c>
      <c r="AUR35" s="2"/>
      <c r="AUS35" s="2"/>
      <c r="AUT35" s="15"/>
      <c r="AUU35" s="7"/>
      <c r="AUV35" s="16"/>
      <c r="AUW35" s="17">
        <f t="shared" si="177"/>
        <v>0</v>
      </c>
      <c r="AUY35" s="305"/>
      <c r="AUZ35" s="2"/>
      <c r="AVA35" s="15"/>
      <c r="AVB35" s="7"/>
      <c r="AVC35" s="16"/>
      <c r="AVD35" s="17">
        <f t="shared" si="178"/>
        <v>80.300000000000182</v>
      </c>
      <c r="AVF35" s="2"/>
      <c r="AVG35" s="2"/>
      <c r="AVH35" s="15"/>
      <c r="AVI35" s="7"/>
      <c r="AVJ35" s="16"/>
      <c r="AVK35" s="17">
        <f t="shared" si="179"/>
        <v>0</v>
      </c>
      <c r="AVM35" s="2"/>
      <c r="AVN35" s="2"/>
      <c r="AVO35" s="15"/>
      <c r="AVP35" s="7"/>
      <c r="AVQ35" s="16"/>
      <c r="AVR35" s="17">
        <f t="shared" si="180"/>
        <v>0</v>
      </c>
      <c r="AVT35" s="2"/>
      <c r="AVU35" s="2"/>
      <c r="AVV35" s="15"/>
      <c r="AVW35" s="7"/>
      <c r="AVX35" s="16"/>
      <c r="AVY35" s="17">
        <f t="shared" si="181"/>
        <v>0</v>
      </c>
      <c r="AWA35" s="24"/>
      <c r="AWB35" s="24"/>
      <c r="AWC35" s="23"/>
      <c r="AWD35" s="111"/>
      <c r="AWE35" s="27"/>
      <c r="AWF35" s="42">
        <f t="shared" si="182"/>
        <v>1970</v>
      </c>
      <c r="AWH35" s="24"/>
      <c r="AWI35" s="24"/>
      <c r="AWJ35" s="23"/>
      <c r="AWK35" s="111"/>
      <c r="AWL35" s="27"/>
      <c r="AWM35" s="42">
        <f t="shared" si="183"/>
        <v>0</v>
      </c>
      <c r="AWO35" s="24"/>
      <c r="AWP35" s="24"/>
      <c r="AWQ35" s="23"/>
      <c r="AWR35" s="111"/>
      <c r="AWS35" s="27"/>
      <c r="AWT35" s="42">
        <f t="shared" si="184"/>
        <v>0</v>
      </c>
      <c r="AWV35" s="2"/>
      <c r="AWW35" s="2"/>
      <c r="AWX35" s="15"/>
      <c r="AWY35" s="7"/>
      <c r="AWZ35" s="16"/>
      <c r="AXA35" s="17">
        <f t="shared" si="185"/>
        <v>0</v>
      </c>
      <c r="AXC35" s="24"/>
      <c r="AXD35" s="24"/>
      <c r="AXE35" s="23"/>
      <c r="AXF35" s="111"/>
      <c r="AXG35" s="27"/>
      <c r="AXH35" s="42">
        <f t="shared" si="186"/>
        <v>0</v>
      </c>
      <c r="AXJ35" s="24"/>
      <c r="AXK35" s="24"/>
      <c r="AXL35" s="23"/>
      <c r="AXM35" s="111"/>
      <c r="AXN35" s="27"/>
      <c r="AXO35" s="42">
        <f t="shared" si="187"/>
        <v>1556</v>
      </c>
      <c r="AXQ35" s="24"/>
      <c r="AXR35" s="24"/>
      <c r="AXS35" s="23"/>
      <c r="AXT35" s="111"/>
      <c r="AXU35" s="27"/>
      <c r="AXV35" s="42">
        <f t="shared" si="188"/>
        <v>0</v>
      </c>
      <c r="AXX35" s="2"/>
      <c r="AXY35" s="2"/>
      <c r="AXZ35" s="15"/>
      <c r="AYA35" s="7"/>
      <c r="AYB35" s="16"/>
      <c r="AYC35" s="17">
        <f t="shared" si="189"/>
        <v>10984.74</v>
      </c>
      <c r="AYE35" s="31"/>
      <c r="AYF35" s="311"/>
      <c r="AYG35" s="22"/>
      <c r="AYH35" s="31"/>
      <c r="AYI35" s="76"/>
      <c r="AYJ35" s="78">
        <f t="shared" si="190"/>
        <v>1119</v>
      </c>
      <c r="AYL35" s="7"/>
      <c r="AYM35" s="2"/>
      <c r="AYN35" s="15"/>
      <c r="AYO35" s="7"/>
      <c r="AYP35" s="16"/>
      <c r="AYQ35" s="17">
        <f t="shared" si="191"/>
        <v>1119</v>
      </c>
      <c r="AYS35" s="2"/>
      <c r="AYT35" s="2"/>
      <c r="AYU35" s="15"/>
      <c r="AYV35" s="7"/>
      <c r="AYW35" s="16"/>
      <c r="AYX35" s="17">
        <f t="shared" si="192"/>
        <v>0</v>
      </c>
      <c r="AYZ35" s="24"/>
      <c r="AZA35" s="24"/>
      <c r="AZB35" s="23"/>
      <c r="AZC35" s="111"/>
      <c r="AZD35" s="27"/>
      <c r="AZE35" s="42">
        <f t="shared" si="193"/>
        <v>2249</v>
      </c>
      <c r="AZG35" s="358"/>
      <c r="AZH35" s="24"/>
      <c r="AZI35" s="23"/>
      <c r="AZJ35" s="111"/>
      <c r="AZK35" s="27"/>
      <c r="AZL35" s="42">
        <f t="shared" si="194"/>
        <v>0</v>
      </c>
      <c r="AZN35" s="24"/>
      <c r="AZO35" s="24"/>
      <c r="AZP35" s="23"/>
      <c r="AZQ35" s="111"/>
      <c r="AZR35" s="27"/>
      <c r="AZS35" s="42">
        <f t="shared" si="195"/>
        <v>0</v>
      </c>
      <c r="AZU35" s="2"/>
      <c r="AZV35" s="2"/>
      <c r="AZW35" s="81"/>
      <c r="AZX35" s="61"/>
      <c r="AZY35" s="67"/>
      <c r="AZZ35" s="17">
        <f t="shared" si="196"/>
        <v>12300.5</v>
      </c>
      <c r="BAB35" s="2"/>
      <c r="BAC35" s="2"/>
      <c r="BAD35" s="15"/>
      <c r="BAE35" s="7"/>
      <c r="BAF35" s="16"/>
      <c r="BAG35" s="17">
        <f t="shared" si="197"/>
        <v>108</v>
      </c>
      <c r="BAI35" s="7"/>
      <c r="BAJ35" s="114"/>
      <c r="BAK35" s="15"/>
      <c r="BAL35" s="677"/>
      <c r="BAM35" s="16"/>
      <c r="BAN35" s="17">
        <f t="shared" si="198"/>
        <v>0</v>
      </c>
      <c r="BAP35" s="111"/>
      <c r="BAQ35" s="110"/>
      <c r="BAR35" s="23"/>
      <c r="BAS35" s="1556"/>
      <c r="BAT35" s="27"/>
      <c r="BAU35" s="42">
        <f t="shared" si="199"/>
        <v>0</v>
      </c>
      <c r="BAW35" s="111"/>
      <c r="BAX35" s="110"/>
      <c r="BAY35" s="23"/>
      <c r="BAZ35" s="1556"/>
      <c r="BBA35" s="27"/>
      <c r="BBB35" s="42">
        <f t="shared" si="200"/>
        <v>0</v>
      </c>
      <c r="BBD35" s="111"/>
      <c r="BBE35" s="110"/>
      <c r="BBF35" s="23"/>
      <c r="BBG35" s="1556"/>
      <c r="BBH35" s="27"/>
      <c r="BBI35" s="42">
        <f t="shared" si="201"/>
        <v>0</v>
      </c>
      <c r="BBK35" s="2"/>
      <c r="BBL35" s="2"/>
      <c r="BBM35" s="15"/>
      <c r="BBN35" s="7"/>
      <c r="BBO35" s="16"/>
      <c r="BBP35" s="17">
        <f t="shared" si="202"/>
        <v>16540.060000000001</v>
      </c>
      <c r="BBR35" s="2"/>
      <c r="BBS35" s="2"/>
      <c r="BBT35" s="15"/>
      <c r="BBU35" s="7"/>
      <c r="BBV35" s="16"/>
      <c r="BBW35" s="17">
        <f t="shared" si="203"/>
        <v>6938</v>
      </c>
      <c r="BBY35" s="24"/>
      <c r="BBZ35" s="24"/>
      <c r="BCA35" s="23"/>
      <c r="BCB35" s="111"/>
      <c r="BCC35" s="27"/>
      <c r="BCD35" s="42">
        <f t="shared" si="204"/>
        <v>0</v>
      </c>
      <c r="BCF35" s="24"/>
      <c r="BCG35" s="24"/>
      <c r="BCH35" s="23"/>
      <c r="BCI35" s="111"/>
      <c r="BCJ35" s="27"/>
      <c r="BCK35" s="42">
        <f t="shared" si="205"/>
        <v>0</v>
      </c>
      <c r="BCM35" s="2"/>
      <c r="BCN35" s="2"/>
      <c r="BCO35" s="15"/>
      <c r="BCP35" s="7"/>
      <c r="BCQ35" s="16"/>
      <c r="BCR35" s="17">
        <f t="shared" si="206"/>
        <v>0</v>
      </c>
      <c r="BCT35" s="306"/>
      <c r="BCU35" s="2"/>
      <c r="BCV35" s="15"/>
      <c r="BCW35" s="7"/>
      <c r="BCX35" s="16"/>
      <c r="BCY35" s="17">
        <f t="shared" si="207"/>
        <v>0</v>
      </c>
      <c r="BDA35" s="2"/>
      <c r="BDB35" s="2"/>
      <c r="BDC35" s="15"/>
      <c r="BDD35" s="7"/>
      <c r="BDE35" s="16"/>
      <c r="BDF35" s="17">
        <f t="shared" si="208"/>
        <v>0</v>
      </c>
      <c r="BDH35" s="24"/>
      <c r="BDI35" s="24"/>
      <c r="BDJ35" s="23"/>
      <c r="BDK35" s="111"/>
      <c r="BDL35" s="27"/>
      <c r="BDM35" s="42">
        <f t="shared" si="209"/>
        <v>0</v>
      </c>
      <c r="BDO35" s="305"/>
      <c r="BDP35" s="2"/>
      <c r="BDQ35" s="15"/>
      <c r="BDR35" s="7"/>
      <c r="BDS35" s="16"/>
      <c r="BDT35" s="17">
        <f t="shared" si="210"/>
        <v>0</v>
      </c>
      <c r="BDV35" s="307"/>
      <c r="BDW35" s="2"/>
      <c r="BDX35" s="15"/>
      <c r="BDY35" s="627"/>
      <c r="BDZ35" s="572"/>
      <c r="BEA35" s="17">
        <f t="shared" si="211"/>
        <v>10100.5</v>
      </c>
      <c r="BEC35" s="307"/>
      <c r="BED35" s="2"/>
      <c r="BEE35" s="15"/>
      <c r="BEF35" s="7"/>
      <c r="BEG35" s="16"/>
      <c r="BEH35" s="17">
        <f t="shared" si="212"/>
        <v>0</v>
      </c>
      <c r="BEJ35" s="307"/>
      <c r="BEK35" s="24"/>
      <c r="BEL35" s="23"/>
      <c r="BEM35" s="111"/>
      <c r="BEN35" s="27"/>
      <c r="BEO35" s="42">
        <f t="shared" si="213"/>
        <v>0</v>
      </c>
      <c r="BEQ35" s="2"/>
      <c r="BER35" s="2"/>
      <c r="BES35" s="15"/>
      <c r="BET35" s="7"/>
      <c r="BEU35" s="16"/>
      <c r="BEV35" s="17">
        <f t="shared" si="214"/>
        <v>4501</v>
      </c>
      <c r="BEX35" s="2"/>
      <c r="BEY35" s="2"/>
      <c r="BEZ35" s="15"/>
      <c r="BFA35" s="7"/>
      <c r="BFB35" s="16"/>
      <c r="BFC35" s="17">
        <f t="shared" si="215"/>
        <v>1184.5</v>
      </c>
      <c r="BFE35" s="24"/>
      <c r="BFF35" s="24"/>
      <c r="BFG35" s="23"/>
      <c r="BFH35" s="111"/>
      <c r="BFI35" s="27"/>
      <c r="BFJ35" s="42">
        <f t="shared" si="216"/>
        <v>0</v>
      </c>
      <c r="BFL35" s="24"/>
      <c r="BFM35" s="2"/>
      <c r="BFN35" s="15"/>
      <c r="BFO35" s="7"/>
      <c r="BFP35" s="16"/>
      <c r="BFQ35" s="17">
        <f t="shared" si="217"/>
        <v>0</v>
      </c>
      <c r="BFS35" s="24"/>
      <c r="BFT35" s="24"/>
      <c r="BFU35" s="23"/>
      <c r="BFV35" s="111"/>
      <c r="BFW35" s="27"/>
      <c r="BFX35" s="42">
        <f t="shared" si="218"/>
        <v>3985.5</v>
      </c>
      <c r="BFZ35" s="2"/>
      <c r="BGA35" s="2"/>
      <c r="BGB35" s="15"/>
      <c r="BGC35" s="7"/>
      <c r="BGD35" s="16"/>
      <c r="BGE35" s="17">
        <f t="shared" si="219"/>
        <v>0</v>
      </c>
      <c r="BGG35" s="2"/>
      <c r="BGH35" s="2"/>
      <c r="BGI35" s="15"/>
      <c r="BGJ35" s="7"/>
      <c r="BGK35" s="16"/>
      <c r="BGL35" s="17">
        <f t="shared" si="220"/>
        <v>0</v>
      </c>
      <c r="BGN35" s="2"/>
      <c r="BGO35" s="2"/>
      <c r="BGP35" s="15"/>
      <c r="BGQ35" s="7"/>
      <c r="BGR35" s="16"/>
      <c r="BGS35" s="17">
        <f t="shared" si="221"/>
        <v>7051.5</v>
      </c>
      <c r="BGU35" s="24"/>
      <c r="BGV35" s="24"/>
      <c r="BGW35" s="23"/>
      <c r="BGX35" s="111"/>
      <c r="BGY35" s="27"/>
      <c r="BGZ35" s="42">
        <f t="shared" si="222"/>
        <v>0</v>
      </c>
      <c r="BHB35" s="2"/>
      <c r="BHC35" s="2"/>
      <c r="BHD35" s="15"/>
      <c r="BHE35" s="7"/>
      <c r="BHF35" s="16"/>
      <c r="BHG35" s="17">
        <f t="shared" si="223"/>
        <v>0</v>
      </c>
    </row>
    <row r="36" spans="1:1567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1"/>
      <c r="L36" s="27"/>
      <c r="M36" s="42">
        <f t="shared" si="1"/>
        <v>3530</v>
      </c>
      <c r="O36" s="24"/>
      <c r="P36" s="24"/>
      <c r="Q36" s="23"/>
      <c r="R36" s="111"/>
      <c r="S36" s="27"/>
      <c r="T36" s="42">
        <f t="shared" si="2"/>
        <v>0</v>
      </c>
      <c r="V36" s="24"/>
      <c r="W36" s="24"/>
      <c r="X36" s="23"/>
      <c r="Y36" s="111"/>
      <c r="Z36" s="27"/>
      <c r="AA36" s="42">
        <f t="shared" si="3"/>
        <v>0</v>
      </c>
      <c r="AC36" s="24"/>
      <c r="AD36" s="24"/>
      <c r="AE36" s="23"/>
      <c r="AF36" s="111"/>
      <c r="AG36" s="27"/>
      <c r="AH36" s="42">
        <f t="shared" si="4"/>
        <v>0</v>
      </c>
      <c r="AJ36" s="24"/>
      <c r="AK36" s="24"/>
      <c r="AL36" s="23"/>
      <c r="AM36" s="111"/>
      <c r="AN36" s="27"/>
      <c r="AO36" s="42">
        <f t="shared" si="5"/>
        <v>0</v>
      </c>
      <c r="AQ36" s="24"/>
      <c r="AR36" s="24"/>
      <c r="AS36" s="23"/>
      <c r="AT36" s="111"/>
      <c r="AU36" s="27"/>
      <c r="AV36" s="42">
        <f t="shared" si="6"/>
        <v>6543.5</v>
      </c>
      <c r="AY36" s="2"/>
      <c r="AZ36" s="15"/>
      <c r="BA36" s="7"/>
      <c r="BB36" s="16"/>
      <c r="BC36" s="17">
        <f t="shared" si="7"/>
        <v>376</v>
      </c>
      <c r="BE36" s="2"/>
      <c r="BF36" s="2"/>
      <c r="BG36" s="15"/>
      <c r="BH36" s="7"/>
      <c r="BI36" s="16"/>
      <c r="BJ36" s="17">
        <f t="shared" si="8"/>
        <v>1341.7</v>
      </c>
      <c r="BL36" s="2"/>
      <c r="BM36" s="2"/>
      <c r="BN36" s="15"/>
      <c r="BO36" s="7"/>
      <c r="BP36" s="16"/>
      <c r="BQ36" s="17">
        <f t="shared" si="9"/>
        <v>17344</v>
      </c>
      <c r="BS36" s="7"/>
      <c r="BT36" s="36"/>
      <c r="BU36" s="16"/>
      <c r="BV36" s="7"/>
      <c r="BW36" s="16"/>
      <c r="BX36" s="17">
        <f t="shared" si="10"/>
        <v>14526.099999999999</v>
      </c>
      <c r="BZ36" s="427"/>
      <c r="CA36" s="2"/>
      <c r="CB36" s="15"/>
      <c r="CC36" s="7"/>
      <c r="CD36" s="16"/>
      <c r="CE36" s="17">
        <f t="shared" si="11"/>
        <v>24058.04</v>
      </c>
      <c r="CG36" s="2"/>
      <c r="CH36" s="2"/>
      <c r="CI36" s="15"/>
      <c r="CJ36" s="7"/>
      <c r="CK36" s="16"/>
      <c r="CL36" s="17">
        <f t="shared" si="12"/>
        <v>0</v>
      </c>
      <c r="CN36" s="427"/>
      <c r="CO36" s="2"/>
      <c r="CP36" s="15"/>
      <c r="CQ36" s="7"/>
      <c r="CR36" s="16"/>
      <c r="CS36" s="17">
        <f t="shared" si="13"/>
        <v>1668.06</v>
      </c>
      <c r="CU36" s="427"/>
      <c r="CV36" s="2"/>
      <c r="CW36" s="15"/>
      <c r="CX36" s="305"/>
      <c r="CY36" s="16"/>
      <c r="CZ36" s="17">
        <f t="shared" si="224"/>
        <v>113534</v>
      </c>
      <c r="DB36" s="2"/>
      <c r="DC36" s="2"/>
      <c r="DD36" s="15"/>
      <c r="DE36" s="7"/>
      <c r="DF36" s="16"/>
      <c r="DG36" s="17">
        <f t="shared" si="15"/>
        <v>20286</v>
      </c>
      <c r="DI36" s="627"/>
      <c r="DJ36" s="1010"/>
      <c r="DK36" s="1308"/>
      <c r="DL36" s="627"/>
      <c r="DM36" s="572"/>
      <c r="DN36" s="17">
        <f t="shared" si="232"/>
        <v>411</v>
      </c>
      <c r="DP36" s="7"/>
      <c r="DQ36" s="2"/>
      <c r="DR36" s="15"/>
      <c r="DS36" s="627"/>
      <c r="DT36" s="16"/>
      <c r="DU36" s="17">
        <f t="shared" si="237"/>
        <v>0</v>
      </c>
      <c r="DW36" s="7"/>
      <c r="DX36" s="2"/>
      <c r="DY36" s="15"/>
      <c r="DZ36" s="7"/>
      <c r="EA36" s="16"/>
      <c r="EB36" s="17">
        <f t="shared" si="238"/>
        <v>0</v>
      </c>
      <c r="ED36" s="567"/>
      <c r="EE36" s="575"/>
      <c r="EF36" s="1694"/>
      <c r="EG36" s="567"/>
      <c r="EH36" s="1688"/>
      <c r="EI36" s="1683">
        <f t="shared" si="239"/>
        <v>456</v>
      </c>
      <c r="EK36" s="111"/>
      <c r="EL36" s="24"/>
      <c r="EM36" s="23"/>
      <c r="EN36" s="111"/>
      <c r="EO36" s="27"/>
      <c r="EP36" s="42">
        <f t="shared" si="240"/>
        <v>0</v>
      </c>
      <c r="ER36" s="111"/>
      <c r="ES36" s="24"/>
      <c r="ET36" s="23"/>
      <c r="EU36" s="111"/>
      <c r="EV36" s="27"/>
      <c r="EW36" s="42">
        <f t="shared" si="21"/>
        <v>0</v>
      </c>
      <c r="EY36" s="7"/>
      <c r="EZ36" s="2"/>
      <c r="FA36" s="15"/>
      <c r="FB36" s="7"/>
      <c r="FC36" s="16"/>
      <c r="FD36" s="17">
        <f t="shared" si="241"/>
        <v>0</v>
      </c>
      <c r="FF36" s="111"/>
      <c r="FG36" s="259"/>
      <c r="FH36" s="41"/>
      <c r="FI36" s="321"/>
      <c r="FJ36" s="287"/>
      <c r="FK36" s="17">
        <f t="shared" si="231"/>
        <v>0</v>
      </c>
      <c r="FM36" s="7"/>
      <c r="FN36" s="2"/>
      <c r="FO36" s="15"/>
      <c r="FP36" s="683"/>
      <c r="FQ36" s="684"/>
      <c r="FR36" s="17">
        <f t="shared" si="24"/>
        <v>0</v>
      </c>
      <c r="FT36" s="111"/>
      <c r="FU36" s="24"/>
      <c r="FV36" s="23"/>
      <c r="FW36" s="681"/>
      <c r="FX36" s="682"/>
      <c r="FY36" s="42">
        <f t="shared" si="25"/>
        <v>0</v>
      </c>
      <c r="GA36" s="2"/>
      <c r="GB36" s="2"/>
      <c r="GC36" s="15"/>
      <c r="GD36" s="7"/>
      <c r="GE36" s="16"/>
      <c r="GF36" s="17">
        <f t="shared" si="26"/>
        <v>6306.7</v>
      </c>
      <c r="GH36" s="24"/>
      <c r="GI36" s="24"/>
      <c r="GJ36" s="23"/>
      <c r="GK36" s="111"/>
      <c r="GL36" s="27"/>
      <c r="GM36" s="42">
        <f t="shared" si="27"/>
        <v>10217.799999999999</v>
      </c>
      <c r="GO36" s="24"/>
      <c r="GP36" s="24"/>
      <c r="GQ36" s="23"/>
      <c r="GR36" s="111"/>
      <c r="GS36" s="27"/>
      <c r="GT36" s="42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4"/>
      <c r="HD36" s="24"/>
      <c r="HE36" s="23"/>
      <c r="HF36" s="111"/>
      <c r="HG36" s="27"/>
      <c r="HH36" s="42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2543</v>
      </c>
      <c r="HX36" s="7"/>
      <c r="HY36" s="2"/>
      <c r="HZ36" s="15"/>
      <c r="IA36" s="7"/>
      <c r="IB36" s="16"/>
      <c r="IC36" s="17">
        <f t="shared" si="33"/>
        <v>7098.5</v>
      </c>
      <c r="IE36" s="325"/>
      <c r="IF36" s="2"/>
      <c r="IG36" s="15"/>
      <c r="IH36" s="7"/>
      <c r="II36" s="16"/>
      <c r="IJ36" s="17">
        <f t="shared" si="34"/>
        <v>1470</v>
      </c>
      <c r="IL36" s="2"/>
      <c r="IM36" s="2"/>
      <c r="IN36" s="15"/>
      <c r="IO36" s="7"/>
      <c r="IP36" s="16"/>
      <c r="IQ36" s="17">
        <f t="shared" si="35"/>
        <v>5020</v>
      </c>
      <c r="IS36" s="7"/>
      <c r="IT36" s="2"/>
      <c r="IU36" s="15"/>
      <c r="IV36" s="7"/>
      <c r="IW36" s="16"/>
      <c r="IX36" s="101">
        <f t="shared" si="36"/>
        <v>0</v>
      </c>
      <c r="IZ36" s="111"/>
      <c r="JA36" s="24"/>
      <c r="JB36" s="23"/>
      <c r="JC36" s="111"/>
      <c r="JD36" s="27"/>
      <c r="JE36" s="101">
        <f t="shared" si="37"/>
        <v>0</v>
      </c>
      <c r="JG36" s="111"/>
      <c r="JH36" s="24"/>
      <c r="JI36" s="23"/>
      <c r="JJ36" s="111"/>
      <c r="JK36" s="27"/>
      <c r="JL36" s="101">
        <f t="shared" si="38"/>
        <v>855.5</v>
      </c>
      <c r="JN36" s="7"/>
      <c r="JO36" s="113"/>
      <c r="JP36" s="15"/>
      <c r="JQ36" s="7"/>
      <c r="JR36" s="16"/>
      <c r="JS36" s="17">
        <f t="shared" si="39"/>
        <v>0</v>
      </c>
      <c r="JU36" s="111"/>
      <c r="JV36" s="110"/>
      <c r="JW36" s="23"/>
      <c r="JX36" s="111"/>
      <c r="JY36" s="27"/>
      <c r="JZ36" s="42">
        <f t="shared" si="40"/>
        <v>0</v>
      </c>
      <c r="KB36" s="7"/>
      <c r="KC36" s="113"/>
      <c r="KD36" s="15"/>
      <c r="KE36" s="7"/>
      <c r="KF36" s="16"/>
      <c r="KG36" s="17">
        <f t="shared" si="41"/>
        <v>0</v>
      </c>
      <c r="KI36" s="111"/>
      <c r="KJ36" s="220"/>
      <c r="KK36" s="23"/>
      <c r="KL36" s="111"/>
      <c r="KM36" s="27"/>
      <c r="KN36" s="42">
        <f t="shared" si="42"/>
        <v>0</v>
      </c>
      <c r="KP36" s="111"/>
      <c r="KQ36" s="220"/>
      <c r="KR36" s="23"/>
      <c r="KS36" s="111"/>
      <c r="KT36" s="27"/>
      <c r="KU36" s="42">
        <f t="shared" si="43"/>
        <v>4446</v>
      </c>
      <c r="KW36" s="7"/>
      <c r="KX36" s="114"/>
      <c r="KY36" s="15"/>
      <c r="KZ36" s="7"/>
      <c r="LA36" s="16"/>
      <c r="LB36" s="17">
        <f t="shared" si="44"/>
        <v>17093.599999999999</v>
      </c>
      <c r="LD36" s="7"/>
      <c r="LE36" s="113"/>
      <c r="LF36" s="15"/>
      <c r="LG36" s="7"/>
      <c r="LH36" s="16"/>
      <c r="LI36" s="17">
        <f t="shared" si="45"/>
        <v>383</v>
      </c>
      <c r="LK36" s="111"/>
      <c r="LL36" s="110"/>
      <c r="LM36" s="23"/>
      <c r="LN36" s="111"/>
      <c r="LO36" s="27"/>
      <c r="LP36" s="42">
        <f t="shared" si="46"/>
        <v>0</v>
      </c>
      <c r="LR36" s="111"/>
      <c r="LS36" s="220"/>
      <c r="LT36" s="23"/>
      <c r="LU36" s="111"/>
      <c r="LV36" s="27"/>
      <c r="LW36" s="42">
        <f t="shared" si="47"/>
        <v>0</v>
      </c>
      <c r="LY36" s="2"/>
      <c r="LZ36" s="2"/>
      <c r="MA36" s="15"/>
      <c r="MB36" s="7"/>
      <c r="MC36" s="16"/>
      <c r="MD36" s="17">
        <f t="shared" si="48"/>
        <v>0</v>
      </c>
      <c r="MF36" s="24"/>
      <c r="MG36" s="24"/>
      <c r="MH36" s="23"/>
      <c r="MI36" s="111"/>
      <c r="MJ36" s="27"/>
      <c r="MK36" s="42">
        <f t="shared" si="49"/>
        <v>0</v>
      </c>
      <c r="MM36" s="24"/>
      <c r="MN36" s="24"/>
      <c r="MO36" s="23"/>
      <c r="MP36" s="111"/>
      <c r="MQ36" s="27"/>
      <c r="MR36" s="42">
        <f t="shared" si="50"/>
        <v>0</v>
      </c>
      <c r="MT36" s="24"/>
      <c r="MU36" s="24"/>
      <c r="MV36" s="23"/>
      <c r="MW36" s="111"/>
      <c r="MX36" s="27"/>
      <c r="MY36" s="42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11333.5</v>
      </c>
      <c r="NV36" s="307"/>
      <c r="NW36" s="24"/>
      <c r="NX36" s="23"/>
      <c r="NY36" s="111"/>
      <c r="NZ36" s="27"/>
      <c r="OA36" s="42">
        <f t="shared" si="55"/>
        <v>6364</v>
      </c>
      <c r="OC36" s="305"/>
      <c r="OD36" s="2"/>
      <c r="OE36" s="15"/>
      <c r="OF36" s="7"/>
      <c r="OG36" s="16"/>
      <c r="OH36" s="17">
        <f t="shared" si="56"/>
        <v>0</v>
      </c>
      <c r="OJ36" s="307"/>
      <c r="OK36" s="24"/>
      <c r="OL36" s="23"/>
      <c r="OM36" s="111"/>
      <c r="ON36" s="27"/>
      <c r="OO36" s="42">
        <f t="shared" si="57"/>
        <v>0</v>
      </c>
      <c r="OQ36" s="481"/>
      <c r="OR36" s="2"/>
      <c r="OS36" s="15"/>
      <c r="OT36" s="7"/>
      <c r="OU36" s="16"/>
      <c r="OV36" s="17">
        <f t="shared" si="233"/>
        <v>22352.5</v>
      </c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16"/>
      <c r="PW36" s="16"/>
      <c r="PX36" s="17">
        <f t="shared" si="62"/>
        <v>0</v>
      </c>
      <c r="PZ36" s="2"/>
      <c r="QA36" s="2"/>
      <c r="QB36" s="15"/>
      <c r="QC36" s="16"/>
      <c r="QD36" s="16"/>
      <c r="QE36" s="17">
        <f t="shared" si="63"/>
        <v>0</v>
      </c>
      <c r="QG36" s="2"/>
      <c r="QH36" s="2"/>
      <c r="QI36" s="15"/>
      <c r="QJ36" s="16"/>
      <c r="QK36" s="16"/>
      <c r="QL36" s="17">
        <f t="shared" si="64"/>
        <v>0</v>
      </c>
      <c r="QN36" s="24"/>
      <c r="QO36" s="24"/>
      <c r="QP36" s="23"/>
      <c r="QQ36" s="27"/>
      <c r="QR36" s="27"/>
      <c r="QS36" s="42">
        <f t="shared" si="65"/>
        <v>0</v>
      </c>
      <c r="QU36" s="427"/>
      <c r="QV36" s="2"/>
      <c r="QW36" s="15"/>
      <c r="QX36" s="911"/>
      <c r="QY36" s="16"/>
      <c r="QZ36" s="17">
        <f t="shared" si="66"/>
        <v>13520</v>
      </c>
      <c r="RB36" s="111"/>
      <c r="RC36" s="24"/>
      <c r="RD36" s="23"/>
      <c r="RE36" s="785"/>
      <c r="RF36" s="27"/>
      <c r="RG36" s="42">
        <f t="shared" si="67"/>
        <v>0</v>
      </c>
      <c r="RI36" s="111"/>
      <c r="RJ36" s="24"/>
      <c r="RK36" s="23"/>
      <c r="RL36" s="785"/>
      <c r="RM36" s="27"/>
      <c r="RN36" s="42">
        <f t="shared" si="68"/>
        <v>0</v>
      </c>
      <c r="RP36" s="111"/>
      <c r="RQ36" s="24"/>
      <c r="RR36" s="23"/>
      <c r="RS36" s="785"/>
      <c r="RT36" s="27"/>
      <c r="RU36" s="42">
        <f t="shared" si="69"/>
        <v>0</v>
      </c>
      <c r="RW36" s="7"/>
      <c r="RX36" s="2"/>
      <c r="RY36" s="15"/>
      <c r="RZ36" s="507"/>
      <c r="SA36" s="16"/>
      <c r="SB36" s="17">
        <f t="shared" si="70"/>
        <v>1433.5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4"/>
      <c r="SS36" s="24"/>
      <c r="ST36" s="23"/>
      <c r="SU36" s="111"/>
      <c r="SV36" s="27"/>
      <c r="SW36" s="42">
        <f t="shared" si="73"/>
        <v>0</v>
      </c>
      <c r="SY36" s="427"/>
      <c r="SZ36" s="114"/>
      <c r="TA36" s="15"/>
      <c r="TB36" s="7"/>
      <c r="TC36" s="16"/>
      <c r="TD36" s="17">
        <f t="shared" si="74"/>
        <v>10277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2"/>
      <c r="TU36" s="113"/>
      <c r="TV36" s="15"/>
      <c r="TW36" s="7"/>
      <c r="TX36" s="16"/>
      <c r="TY36" s="17">
        <f t="shared" si="77"/>
        <v>1124.5</v>
      </c>
      <c r="UA36" s="2"/>
      <c r="UB36" s="113"/>
      <c r="UC36" s="15"/>
      <c r="UD36" s="7"/>
      <c r="UE36" s="16"/>
      <c r="UF36" s="17">
        <f t="shared" si="78"/>
        <v>0</v>
      </c>
      <c r="UH36" s="307"/>
      <c r="UI36" s="110"/>
      <c r="UJ36" s="23"/>
      <c r="UK36" s="111"/>
      <c r="UL36" s="27"/>
      <c r="UM36" s="42">
        <f t="shared" si="79"/>
        <v>4075.5</v>
      </c>
      <c r="UO36" s="2"/>
      <c r="UP36" s="2"/>
      <c r="UQ36" s="15"/>
      <c r="UR36" s="7"/>
      <c r="US36" s="16"/>
      <c r="UT36" s="17">
        <f t="shared" si="80"/>
        <v>200</v>
      </c>
      <c r="UV36" s="2"/>
      <c r="UW36" s="2"/>
      <c r="UX36" s="15"/>
      <c r="UY36" s="7"/>
      <c r="UZ36" s="16"/>
      <c r="VA36" s="17">
        <f t="shared" si="81"/>
        <v>1278</v>
      </c>
      <c r="VC36" s="24"/>
      <c r="VD36" s="24"/>
      <c r="VE36" s="23"/>
      <c r="VF36" s="111"/>
      <c r="VG36" s="27"/>
      <c r="VH36" s="42">
        <f t="shared" si="82"/>
        <v>0</v>
      </c>
      <c r="VJ36" s="24"/>
      <c r="VK36" s="2"/>
      <c r="VL36" s="15"/>
      <c r="VM36" s="7"/>
      <c r="VN36" s="16"/>
      <c r="VO36" s="17">
        <f t="shared" si="83"/>
        <v>0</v>
      </c>
      <c r="VQ36" s="24"/>
      <c r="VR36" s="24"/>
      <c r="VS36" s="23"/>
      <c r="VT36" s="111"/>
      <c r="VU36" s="27"/>
      <c r="VV36" s="42">
        <f t="shared" si="84"/>
        <v>0</v>
      </c>
      <c r="VX36" s="2"/>
      <c r="VY36" s="2"/>
      <c r="VZ36" s="15"/>
      <c r="WA36" s="7"/>
      <c r="WB36" s="16"/>
      <c r="WC36" s="17">
        <f t="shared" si="85"/>
        <v>0</v>
      </c>
      <c r="WE36" s="305"/>
      <c r="WF36" s="2"/>
      <c r="WG36" s="15"/>
      <c r="WH36" s="305"/>
      <c r="WI36" s="16"/>
      <c r="WJ36" s="17">
        <f t="shared" si="86"/>
        <v>112.5</v>
      </c>
      <c r="WL36" s="307"/>
      <c r="WM36" s="24"/>
      <c r="WN36" s="23"/>
      <c r="WO36" s="307"/>
      <c r="WP36" s="27"/>
      <c r="WQ36" s="42">
        <f t="shared" si="87"/>
        <v>7657</v>
      </c>
      <c r="WS36" s="307"/>
      <c r="WT36" s="24"/>
      <c r="WU36" s="23"/>
      <c r="WV36" s="307"/>
      <c r="WW36" s="27"/>
      <c r="WX36" s="42">
        <f t="shared" si="88"/>
        <v>0</v>
      </c>
      <c r="WZ36" s="307"/>
      <c r="XA36" s="24"/>
      <c r="XB36" s="23"/>
      <c r="XC36" s="307"/>
      <c r="XD36" s="27"/>
      <c r="XE36" s="42">
        <f t="shared" si="89"/>
        <v>0</v>
      </c>
      <c r="XG36" s="307"/>
      <c r="XH36" s="24"/>
      <c r="XI36" s="23"/>
      <c r="XJ36" s="307"/>
      <c r="XK36" s="27"/>
      <c r="XL36" s="42">
        <f t="shared" si="90"/>
        <v>0</v>
      </c>
      <c r="XN36" s="425"/>
      <c r="XO36" s="2"/>
      <c r="XP36" s="15"/>
      <c r="XQ36" s="7"/>
      <c r="XR36" s="16"/>
      <c r="XS36" s="17">
        <f t="shared" si="91"/>
        <v>0</v>
      </c>
      <c r="XU36" s="24"/>
      <c r="XV36" s="24"/>
      <c r="XW36" s="23"/>
      <c r="XX36" s="111"/>
      <c r="XY36" s="27"/>
      <c r="XZ36" s="42">
        <f t="shared" si="92"/>
        <v>0</v>
      </c>
      <c r="YB36" s="2"/>
      <c r="YC36" s="2"/>
      <c r="YD36" s="15"/>
      <c r="YE36" s="7"/>
      <c r="YF36" s="16"/>
      <c r="YG36" s="17">
        <f t="shared" si="93"/>
        <v>21712</v>
      </c>
      <c r="YI36" s="2"/>
      <c r="YJ36" s="2"/>
      <c r="YK36" s="15"/>
      <c r="YL36" s="7"/>
      <c r="YM36" s="16"/>
      <c r="YN36" s="17">
        <f t="shared" si="94"/>
        <v>0</v>
      </c>
      <c r="YP36" s="2"/>
      <c r="YQ36" s="2"/>
      <c r="YR36" s="15"/>
      <c r="YS36" s="7"/>
      <c r="YT36" s="16"/>
      <c r="YU36" s="17">
        <f t="shared" si="95"/>
        <v>0</v>
      </c>
      <c r="YW36" s="24"/>
      <c r="YX36" s="24"/>
      <c r="YY36" s="23"/>
      <c r="YZ36" s="111"/>
      <c r="ZA36" s="27"/>
      <c r="ZB36" s="42">
        <f t="shared" si="96"/>
        <v>0</v>
      </c>
      <c r="ZD36" s="24"/>
      <c r="ZE36" s="24"/>
      <c r="ZF36" s="23"/>
      <c r="ZG36" s="111"/>
      <c r="ZH36" s="27"/>
      <c r="ZI36" s="42">
        <f t="shared" si="97"/>
        <v>0</v>
      </c>
      <c r="ZK36" s="2"/>
      <c r="ZL36" s="2"/>
      <c r="ZM36" s="15"/>
      <c r="ZN36" s="7"/>
      <c r="ZO36" s="16"/>
      <c r="ZP36" s="17">
        <f t="shared" si="98"/>
        <v>0</v>
      </c>
      <c r="ZR36" s="24"/>
      <c r="ZS36" s="24"/>
      <c r="ZT36" s="23"/>
      <c r="ZU36" s="111"/>
      <c r="ZV36" s="27"/>
      <c r="ZW36" s="42">
        <f t="shared" si="99"/>
        <v>3633</v>
      </c>
      <c r="ZY36" s="2"/>
      <c r="ZZ36" s="2"/>
      <c r="AAA36" s="15"/>
      <c r="AAB36" s="7"/>
      <c r="AAC36" s="16"/>
      <c r="AAD36" s="17">
        <f t="shared" si="100"/>
        <v>0</v>
      </c>
      <c r="AAF36" s="24"/>
      <c r="AAG36" s="24"/>
      <c r="AAH36" s="23"/>
      <c r="AAI36" s="111"/>
      <c r="AAJ36" s="27"/>
      <c r="AAK36" s="42">
        <f t="shared" si="101"/>
        <v>0</v>
      </c>
      <c r="AAM36" s="24"/>
      <c r="AAN36" s="24"/>
      <c r="AAO36" s="23"/>
      <c r="AAP36" s="111"/>
      <c r="AAQ36" s="27"/>
      <c r="AAR36" s="42">
        <f t="shared" si="102"/>
        <v>15899</v>
      </c>
      <c r="AAT36" s="24"/>
      <c r="AAU36" s="24"/>
      <c r="AAV36" s="23"/>
      <c r="AAW36" s="111"/>
      <c r="AAX36" s="27"/>
      <c r="AAY36" s="42">
        <f t="shared" si="103"/>
        <v>0</v>
      </c>
      <c r="ABA36" s="7"/>
      <c r="ABB36" s="113"/>
      <c r="ABC36" s="15"/>
      <c r="ABD36" s="7"/>
      <c r="ABE36" s="16"/>
      <c r="ABF36" s="17">
        <f t="shared" si="104"/>
        <v>0</v>
      </c>
      <c r="ABH36" s="111"/>
      <c r="ABI36" s="220"/>
      <c r="ABJ36" s="23"/>
      <c r="ABK36" s="111"/>
      <c r="ABL36" s="27"/>
      <c r="ABM36" s="42">
        <f t="shared" si="105"/>
        <v>0</v>
      </c>
      <c r="ABR36" s="679"/>
      <c r="ABS36" s="27"/>
      <c r="ABT36" s="42">
        <f t="shared" si="106"/>
        <v>22956.84</v>
      </c>
      <c r="ABV36" s="2"/>
      <c r="ABW36" s="2"/>
      <c r="ABX36" s="15"/>
      <c r="ABY36" s="7"/>
      <c r="ABZ36" s="16"/>
      <c r="ACA36" s="17">
        <f t="shared" si="107"/>
        <v>3092.5</v>
      </c>
      <c r="ACC36" s="427"/>
      <c r="ACD36" s="113"/>
      <c r="ACE36" s="15"/>
      <c r="ACF36" s="7"/>
      <c r="ACG36" s="16"/>
      <c r="ACH36" s="17">
        <f t="shared" si="108"/>
        <v>0</v>
      </c>
      <c r="ACJ36" s="425"/>
      <c r="ACK36" s="220"/>
      <c r="ACL36" s="23"/>
      <c r="ACM36" s="111"/>
      <c r="ACN36" s="27"/>
      <c r="ACO36" s="42">
        <f t="shared" si="109"/>
        <v>0</v>
      </c>
      <c r="ACQ36" s="425"/>
      <c r="ACR36" s="220"/>
      <c r="ACS36" s="23"/>
      <c r="ACT36" s="111"/>
      <c r="ACU36" s="27"/>
      <c r="ACV36" s="42">
        <f t="shared" si="110"/>
        <v>0</v>
      </c>
      <c r="ACX36" s="305"/>
      <c r="ACY36" s="2"/>
      <c r="ACZ36" s="15"/>
      <c r="ADA36" s="7"/>
      <c r="ADB36" s="16"/>
      <c r="ADC36" s="17">
        <f t="shared" si="243"/>
        <v>0</v>
      </c>
      <c r="ADE36" s="307"/>
      <c r="ADF36" s="24"/>
      <c r="ADG36" s="23"/>
      <c r="ADH36" s="111"/>
      <c r="ADI36" s="27"/>
      <c r="ADJ36" s="42">
        <f t="shared" si="244"/>
        <v>1928</v>
      </c>
      <c r="ADL36" s="2"/>
      <c r="ADM36" s="2"/>
      <c r="ADN36" s="15"/>
      <c r="ADO36" s="7"/>
      <c r="ADP36" s="16"/>
      <c r="ADQ36" s="17">
        <f t="shared" si="113"/>
        <v>0</v>
      </c>
      <c r="ADS36" s="24"/>
      <c r="ADT36" s="24"/>
      <c r="ADU36" s="23"/>
      <c r="ADV36" s="111"/>
      <c r="ADW36" s="27"/>
      <c r="ADX36" s="42">
        <f t="shared" si="114"/>
        <v>0</v>
      </c>
      <c r="ADZ36" s="2"/>
      <c r="AEA36" s="2"/>
      <c r="AEB36" s="15"/>
      <c r="AEC36" s="7"/>
      <c r="AED36" s="16"/>
      <c r="AEE36" s="17">
        <f t="shared" si="115"/>
        <v>0</v>
      </c>
      <c r="AEG36" s="24"/>
      <c r="AEH36" s="24"/>
      <c r="AEI36" s="23"/>
      <c r="AEJ36" s="111"/>
      <c r="AEK36" s="27"/>
      <c r="AEL36" s="42">
        <f t="shared" si="116"/>
        <v>0</v>
      </c>
      <c r="AEN36" s="2"/>
      <c r="AEO36" s="2"/>
      <c r="AEP36" s="15"/>
      <c r="AEQ36" s="7"/>
      <c r="AER36" s="16"/>
      <c r="AES36" s="17">
        <f t="shared" si="117"/>
        <v>0</v>
      </c>
      <c r="AEU36" s="2"/>
      <c r="AEV36" s="2"/>
      <c r="AEW36" s="15"/>
      <c r="AEX36" s="7"/>
      <c r="AEY36" s="16"/>
      <c r="AEZ36" s="17">
        <f t="shared" si="118"/>
        <v>0</v>
      </c>
      <c r="AFB36" s="24"/>
      <c r="AFC36" s="24"/>
      <c r="AFD36" s="23"/>
      <c r="AFE36" s="111"/>
      <c r="AFF36" s="27"/>
      <c r="AFG36" s="42">
        <f t="shared" si="119"/>
        <v>0</v>
      </c>
      <c r="AFI36" s="24"/>
      <c r="AFJ36" s="24"/>
      <c r="AFK36" s="23"/>
      <c r="AFL36" s="111"/>
      <c r="AFM36" s="27"/>
      <c r="AFN36" s="42">
        <f t="shared" si="120"/>
        <v>0</v>
      </c>
      <c r="AFP36" s="24"/>
      <c r="AFQ36" s="24"/>
      <c r="AFR36" s="23"/>
      <c r="AFS36" s="111"/>
      <c r="AFT36" s="27"/>
      <c r="AFU36" s="42">
        <f t="shared" si="121"/>
        <v>0</v>
      </c>
      <c r="AFW36" s="2"/>
      <c r="AFX36" s="2"/>
      <c r="AFY36" s="15"/>
      <c r="AFZ36" s="7"/>
      <c r="AGA36" s="16"/>
      <c r="AGB36" s="17">
        <f t="shared" si="122"/>
        <v>0</v>
      </c>
      <c r="AGD36" s="7"/>
      <c r="AGE36" s="2"/>
      <c r="AGF36" s="15"/>
      <c r="AGG36" s="7"/>
      <c r="AGH36" s="16"/>
      <c r="AGI36" s="17">
        <f t="shared" si="123"/>
        <v>2252</v>
      </c>
      <c r="AGK36" s="305"/>
      <c r="AGL36" s="36"/>
      <c r="AGM36" s="16"/>
      <c r="AGO36" s="16"/>
      <c r="AGP36" s="42">
        <f t="shared" si="124"/>
        <v>0</v>
      </c>
      <c r="AGR36" s="307"/>
      <c r="AGS36" s="259"/>
      <c r="AGT36" s="27"/>
      <c r="AGV36" s="27"/>
      <c r="AGW36" s="42">
        <f t="shared" si="125"/>
        <v>0</v>
      </c>
      <c r="AGY36" s="307"/>
      <c r="AGZ36" s="259"/>
      <c r="AHA36" s="27"/>
      <c r="AHC36" s="27"/>
      <c r="AHD36" s="42">
        <f t="shared" si="126"/>
        <v>0</v>
      </c>
      <c r="AHF36" s="2"/>
      <c r="AHG36" s="2"/>
      <c r="AHH36" s="15"/>
      <c r="AHI36" s="7"/>
      <c r="AHJ36" s="16"/>
      <c r="AHK36" s="17">
        <f t="shared" si="127"/>
        <v>960</v>
      </c>
      <c r="AHM36" s="2"/>
      <c r="AHN36" s="2"/>
      <c r="AHO36" s="15"/>
      <c r="AHP36" s="7"/>
      <c r="AHQ36" s="16"/>
      <c r="AHR36" s="17">
        <f t="shared" si="128"/>
        <v>0</v>
      </c>
      <c r="AHT36" s="427"/>
      <c r="AHU36" s="2"/>
      <c r="AHV36" s="15"/>
      <c r="AHW36" s="305"/>
      <c r="AHX36" s="16"/>
      <c r="AHY36" s="17">
        <f t="shared" si="129"/>
        <v>96358.5</v>
      </c>
      <c r="AIA36" s="2"/>
      <c r="AIB36" s="2"/>
      <c r="AIC36" s="15"/>
      <c r="AID36" s="7"/>
      <c r="AIE36" s="16"/>
      <c r="AIF36" s="17">
        <f t="shared" si="130"/>
        <v>0</v>
      </c>
      <c r="AIH36" s="690"/>
      <c r="AII36" s="69"/>
      <c r="AIJ36" s="27"/>
      <c r="AIK36" s="111"/>
      <c r="AIL36" s="27"/>
      <c r="AIM36" s="17">
        <f t="shared" si="131"/>
        <v>892.5</v>
      </c>
      <c r="AIO36" s="690"/>
      <c r="AIP36" s="69"/>
      <c r="AIQ36" s="27"/>
      <c r="AIR36" s="111"/>
      <c r="AIS36" s="27"/>
      <c r="AIT36" s="17">
        <f t="shared" si="132"/>
        <v>0</v>
      </c>
      <c r="AIV36" s="690"/>
      <c r="AIW36" s="69"/>
      <c r="AIX36" s="27"/>
      <c r="AIY36" s="111"/>
      <c r="AIZ36" s="27"/>
      <c r="AJA36" s="42">
        <f t="shared" si="133"/>
        <v>0</v>
      </c>
      <c r="AJC36" s="2"/>
      <c r="AJD36" s="2"/>
      <c r="AJE36" s="15"/>
      <c r="AJF36" s="7"/>
      <c r="AJG36" s="16"/>
      <c r="AJH36" s="17">
        <f t="shared" si="134"/>
        <v>0</v>
      </c>
      <c r="AJJ36" s="2"/>
      <c r="AJK36" s="2"/>
      <c r="AJL36" s="15"/>
      <c r="AJM36" s="7"/>
      <c r="AJN36" s="16"/>
      <c r="AJO36" s="17">
        <f t="shared" si="135"/>
        <v>0</v>
      </c>
      <c r="AJQ36" s="406"/>
      <c r="AJR36" s="2"/>
      <c r="AJS36" s="15"/>
      <c r="AJT36" s="7"/>
      <c r="AJU36" s="16"/>
      <c r="AJV36" s="17">
        <f t="shared" si="136"/>
        <v>7013</v>
      </c>
      <c r="AJX36" s="2"/>
      <c r="AJY36" s="2"/>
      <c r="AJZ36" s="15"/>
      <c r="AKA36" s="7"/>
      <c r="AKB36" s="16"/>
      <c r="AKC36" s="17">
        <f t="shared" si="137"/>
        <v>0</v>
      </c>
      <c r="AKE36" s="2"/>
      <c r="AKF36" s="2"/>
      <c r="AKG36" s="15"/>
      <c r="AKH36" s="7"/>
      <c r="AKI36" s="16"/>
      <c r="AKJ36" s="17">
        <f t="shared" si="138"/>
        <v>0</v>
      </c>
      <c r="AKL36" s="321"/>
      <c r="AKM36" s="24"/>
      <c r="AKN36" s="23"/>
      <c r="AKO36" s="307"/>
      <c r="AKP36" s="27"/>
      <c r="AKQ36" s="17">
        <f t="shared" si="139"/>
        <v>17381</v>
      </c>
      <c r="AKS36" s="321"/>
      <c r="AKT36" s="24"/>
      <c r="AKU36" s="23"/>
      <c r="AKV36" s="307"/>
      <c r="AKW36" s="27"/>
      <c r="AKX36" s="42">
        <f t="shared" si="140"/>
        <v>0</v>
      </c>
      <c r="AKZ36" s="2"/>
      <c r="ALA36" s="2"/>
      <c r="ALB36" s="15"/>
      <c r="ALC36" s="7"/>
      <c r="ALD36" s="16"/>
      <c r="ALE36" s="17">
        <f t="shared" si="141"/>
        <v>0</v>
      </c>
      <c r="ALI36" s="15"/>
      <c r="ALJ36" s="7"/>
      <c r="ALK36" s="16"/>
      <c r="ALL36" s="42">
        <f t="shared" si="142"/>
        <v>0</v>
      </c>
      <c r="ALP36" s="23"/>
      <c r="ALQ36" s="111"/>
      <c r="ALR36" s="27"/>
      <c r="ALS36" s="42">
        <f t="shared" si="143"/>
        <v>2166.5</v>
      </c>
      <c r="ALU36" s="2"/>
      <c r="ALV36" s="2"/>
      <c r="ALW36" s="15"/>
      <c r="ALX36" s="7"/>
      <c r="ALY36" s="16"/>
      <c r="ALZ36" s="17">
        <f t="shared" si="144"/>
        <v>0</v>
      </c>
      <c r="AMB36" s="2"/>
      <c r="AMC36" s="2"/>
      <c r="AMD36" s="15"/>
      <c r="AME36" s="7"/>
      <c r="AMF36" s="16"/>
      <c r="AMG36" s="17">
        <f t="shared" si="145"/>
        <v>0</v>
      </c>
      <c r="AMI36" s="2"/>
      <c r="AMJ36" s="2"/>
      <c r="AMK36" s="15"/>
      <c r="AML36" s="7"/>
      <c r="AMM36" s="16"/>
      <c r="AMN36" s="17">
        <f t="shared" si="146"/>
        <v>0</v>
      </c>
      <c r="AMP36" s="24"/>
      <c r="AMQ36" s="24"/>
      <c r="AMR36" s="23"/>
      <c r="AMS36" s="111"/>
      <c r="AMT36" s="27"/>
      <c r="AMU36" s="42">
        <f t="shared" si="147"/>
        <v>0</v>
      </c>
      <c r="AMW36" s="24"/>
      <c r="AMX36" s="24"/>
      <c r="AMY36" s="23"/>
      <c r="AMZ36" s="111"/>
      <c r="ANA36" s="27"/>
      <c r="ANB36" s="42">
        <f t="shared" si="148"/>
        <v>596</v>
      </c>
      <c r="AND36" s="2"/>
      <c r="ANE36" s="2"/>
      <c r="ANF36" s="15"/>
      <c r="ANG36" s="7"/>
      <c r="ANH36" s="16"/>
      <c r="ANI36" s="17">
        <f t="shared" si="242"/>
        <v>0</v>
      </c>
      <c r="ANK36" s="2"/>
      <c r="ANL36" s="2"/>
      <c r="ANM36" s="15"/>
      <c r="ANN36" s="7"/>
      <c r="ANO36" s="16"/>
      <c r="ANP36" s="17">
        <f t="shared" si="150"/>
        <v>0</v>
      </c>
      <c r="ANR36" s="2"/>
      <c r="ANS36" s="2"/>
      <c r="ANT36" s="15"/>
      <c r="ANU36" s="7"/>
      <c r="ANV36" s="16"/>
      <c r="ANW36" s="17">
        <f t="shared" si="235"/>
        <v>0</v>
      </c>
      <c r="ANY36" s="24"/>
      <c r="ANZ36" s="229"/>
      <c r="AOA36" s="23"/>
      <c r="AOB36" s="111"/>
      <c r="AOC36" s="27"/>
      <c r="AOD36" s="42">
        <f t="shared" si="236"/>
        <v>0</v>
      </c>
      <c r="AOF36" s="7"/>
      <c r="AOG36" s="113"/>
      <c r="AOH36" s="15"/>
      <c r="AOI36" s="7"/>
      <c r="AOJ36" s="16"/>
      <c r="AOK36" s="17">
        <f t="shared" si="153"/>
        <v>4537.5</v>
      </c>
      <c r="AOM36" s="7"/>
      <c r="AON36" s="113"/>
      <c r="AOO36" s="15"/>
      <c r="AOP36" s="7"/>
      <c r="AOQ36" s="16"/>
      <c r="AOR36" s="17">
        <f t="shared" si="154"/>
        <v>4537.5</v>
      </c>
      <c r="AOT36" s="111"/>
      <c r="AOU36" s="110"/>
      <c r="AOV36" s="23"/>
      <c r="AOW36" s="111"/>
      <c r="AOX36" s="27"/>
      <c r="AOY36" s="42">
        <f t="shared" si="155"/>
        <v>0</v>
      </c>
      <c r="APA36" s="24"/>
      <c r="APB36" s="24"/>
      <c r="APC36" s="23"/>
      <c r="APD36" s="111"/>
      <c r="APE36" s="27"/>
      <c r="APF36" s="42">
        <f t="shared" si="156"/>
        <v>0</v>
      </c>
      <c r="APH36" s="24"/>
      <c r="API36" s="24"/>
      <c r="APJ36" s="23"/>
      <c r="APK36" s="111"/>
      <c r="APL36" s="27"/>
      <c r="APM36" s="42">
        <f t="shared" si="157"/>
        <v>0</v>
      </c>
      <c r="APO36" s="2"/>
      <c r="APP36" s="2"/>
      <c r="APQ36" s="15"/>
      <c r="APR36" s="7"/>
      <c r="APS36" s="16"/>
      <c r="APT36" s="17">
        <f t="shared" si="158"/>
        <v>0</v>
      </c>
      <c r="APV36" s="427"/>
      <c r="APW36" s="2"/>
      <c r="APX36" s="15"/>
      <c r="APY36" s="427"/>
      <c r="APZ36" s="16"/>
      <c r="AQA36" s="17">
        <f t="shared" si="159"/>
        <v>5325.5</v>
      </c>
      <c r="AQC36" s="427"/>
      <c r="AQE36" s="15"/>
      <c r="AQF36" s="305"/>
      <c r="AQG36" s="16"/>
      <c r="AQH36" s="17">
        <f t="shared" si="160"/>
        <v>0</v>
      </c>
      <c r="AQJ36" s="305"/>
      <c r="AQK36" s="2"/>
      <c r="AQL36" s="15"/>
      <c r="AQM36" s="427"/>
      <c r="AQN36" s="16"/>
      <c r="AQO36" s="17">
        <f t="shared" si="161"/>
        <v>2982</v>
      </c>
      <c r="AQQ36" s="2"/>
      <c r="AQR36" s="2"/>
      <c r="AQS36" s="15"/>
      <c r="AQT36" s="7"/>
      <c r="AQU36" s="16"/>
      <c r="AQV36" s="17">
        <f t="shared" si="162"/>
        <v>0</v>
      </c>
      <c r="AQX36" s="24"/>
      <c r="AQY36" s="24"/>
      <c r="AQZ36" s="23"/>
      <c r="ARA36" s="111"/>
      <c r="ARB36" s="27"/>
      <c r="ARC36" s="42">
        <f t="shared" si="163"/>
        <v>-4260</v>
      </c>
      <c r="ARE36" s="2"/>
      <c r="ARF36" s="2"/>
      <c r="ARG36" s="15"/>
      <c r="ARH36" s="7"/>
      <c r="ARI36" s="16"/>
      <c r="ARJ36" s="17">
        <f t="shared" si="164"/>
        <v>12230.28</v>
      </c>
      <c r="ARL36" s="24"/>
      <c r="ARM36" s="24"/>
      <c r="ARN36" s="23"/>
      <c r="ARO36" s="111"/>
      <c r="ARP36" s="27"/>
      <c r="ARQ36" s="42">
        <f t="shared" si="165"/>
        <v>0</v>
      </c>
      <c r="ARS36" s="2"/>
      <c r="ART36" s="2"/>
      <c r="ARU36" s="15"/>
      <c r="ARV36" s="7"/>
      <c r="ARW36" s="16"/>
      <c r="ARX36" s="17">
        <f t="shared" si="166"/>
        <v>0</v>
      </c>
      <c r="ARZ36" s="24"/>
      <c r="ASA36" s="24"/>
      <c r="ASB36" s="23"/>
      <c r="ASC36" s="111"/>
      <c r="ASD36" s="27"/>
      <c r="ASE36" s="42">
        <f t="shared" si="167"/>
        <v>0</v>
      </c>
      <c r="ASG36" s="24"/>
      <c r="ASH36" s="24"/>
      <c r="ASI36" s="23"/>
      <c r="ASJ36" s="111"/>
      <c r="ASK36" s="27"/>
      <c r="ASL36" s="42">
        <f t="shared" si="168"/>
        <v>0</v>
      </c>
      <c r="ASN36" s="2"/>
      <c r="ASO36" s="2"/>
      <c r="ASP36" s="15"/>
      <c r="ASQ36" s="7"/>
      <c r="ASR36" s="16"/>
      <c r="ASS36" s="17">
        <f t="shared" si="169"/>
        <v>0</v>
      </c>
      <c r="ASU36" s="2"/>
      <c r="ASV36" s="2"/>
      <c r="ASW36" s="15"/>
      <c r="ASX36" s="7"/>
      <c r="ASY36" s="16"/>
      <c r="ASZ36" s="17">
        <f t="shared" si="170"/>
        <v>0</v>
      </c>
      <c r="ATB36" s="307"/>
      <c r="ATC36" s="24"/>
      <c r="ATD36" s="104"/>
      <c r="ATE36" s="321"/>
      <c r="ATF36" s="27"/>
      <c r="ATG36" s="17">
        <f t="shared" si="171"/>
        <v>0</v>
      </c>
      <c r="ATI36" s="49">
        <v>41725</v>
      </c>
      <c r="ATJ36" s="259" t="s">
        <v>2691</v>
      </c>
      <c r="ATK36" s="27">
        <v>1830</v>
      </c>
      <c r="ATL36" s="49"/>
      <c r="ATM36" s="27"/>
      <c r="ATN36" s="17">
        <f t="shared" si="172"/>
        <v>22830</v>
      </c>
      <c r="ATP36" s="7"/>
      <c r="ATQ36" s="2"/>
      <c r="ATR36" s="15"/>
      <c r="ATS36" s="16"/>
      <c r="ATT36" s="16"/>
      <c r="ATU36" s="17">
        <f t="shared" si="173"/>
        <v>35640</v>
      </c>
      <c r="ATW36" s="111"/>
      <c r="ATX36" s="24"/>
      <c r="ATY36" s="23"/>
      <c r="ATZ36" s="27"/>
      <c r="AUA36" s="27"/>
      <c r="AUB36" s="42">
        <f t="shared" si="174"/>
        <v>0</v>
      </c>
      <c r="AUD36" s="111"/>
      <c r="AUE36" s="24"/>
      <c r="AUF36" s="23"/>
      <c r="AUG36" s="27"/>
      <c r="AUH36" s="27"/>
      <c r="AUI36" s="42">
        <f t="shared" si="175"/>
        <v>0</v>
      </c>
      <c r="AUK36" s="305"/>
      <c r="AUL36" s="2"/>
      <c r="AUM36" s="15"/>
      <c r="AUN36" s="7"/>
      <c r="AUO36" s="16"/>
      <c r="AUP36" s="17">
        <f t="shared" si="176"/>
        <v>8898</v>
      </c>
      <c r="AUR36" s="2"/>
      <c r="AUS36" s="2"/>
      <c r="AUT36" s="15"/>
      <c r="AUU36" s="7"/>
      <c r="AUV36" s="16"/>
      <c r="AUW36" s="17">
        <f t="shared" si="177"/>
        <v>0</v>
      </c>
      <c r="AUY36" s="305"/>
      <c r="AUZ36" s="2"/>
      <c r="AVA36" s="15"/>
      <c r="AVB36" s="7"/>
      <c r="AVC36" s="16"/>
      <c r="AVD36" s="17">
        <f t="shared" si="178"/>
        <v>80.300000000000182</v>
      </c>
      <c r="AVF36" s="2"/>
      <c r="AVG36" s="2"/>
      <c r="AVH36" s="15"/>
      <c r="AVI36" s="7"/>
      <c r="AVJ36" s="16"/>
      <c r="AVK36" s="17">
        <f t="shared" si="179"/>
        <v>0</v>
      </c>
      <c r="AVM36" s="2"/>
      <c r="AVN36" s="2"/>
      <c r="AVO36" s="15"/>
      <c r="AVP36" s="7"/>
      <c r="AVQ36" s="16"/>
      <c r="AVR36" s="17">
        <f t="shared" si="180"/>
        <v>0</v>
      </c>
      <c r="AVT36" s="2"/>
      <c r="AVU36" s="2"/>
      <c r="AVV36" s="15"/>
      <c r="AVW36" s="7"/>
      <c r="AVX36" s="16"/>
      <c r="AVY36" s="17">
        <f t="shared" si="181"/>
        <v>0</v>
      </c>
      <c r="AWA36" s="24"/>
      <c r="AWB36" s="24"/>
      <c r="AWC36" s="23"/>
      <c r="AWD36" s="111"/>
      <c r="AWE36" s="27"/>
      <c r="AWF36" s="42">
        <f t="shared" si="182"/>
        <v>1970</v>
      </c>
      <c r="AWH36" s="24"/>
      <c r="AWI36" s="24"/>
      <c r="AWJ36" s="23"/>
      <c r="AWK36" s="111"/>
      <c r="AWL36" s="27"/>
      <c r="AWM36" s="42">
        <f t="shared" si="183"/>
        <v>0</v>
      </c>
      <c r="AWO36" s="24"/>
      <c r="AWP36" s="24"/>
      <c r="AWQ36" s="23"/>
      <c r="AWR36" s="111"/>
      <c r="AWS36" s="27"/>
      <c r="AWT36" s="42">
        <f t="shared" si="184"/>
        <v>0</v>
      </c>
      <c r="AWV36" s="2"/>
      <c r="AWW36" s="2"/>
      <c r="AWX36" s="15"/>
      <c r="AWY36" s="7"/>
      <c r="AWZ36" s="16"/>
      <c r="AXA36" s="17">
        <f t="shared" si="185"/>
        <v>0</v>
      </c>
      <c r="AXC36" s="24"/>
      <c r="AXD36" s="24"/>
      <c r="AXE36" s="23"/>
      <c r="AXF36" s="111"/>
      <c r="AXG36" s="27"/>
      <c r="AXH36" s="42">
        <f t="shared" si="186"/>
        <v>0</v>
      </c>
      <c r="AXJ36" s="24"/>
      <c r="AXK36" s="24"/>
      <c r="AXL36" s="23"/>
      <c r="AXM36" s="111"/>
      <c r="AXN36" s="27"/>
      <c r="AXO36" s="42">
        <f t="shared" si="187"/>
        <v>1556</v>
      </c>
      <c r="AXQ36" s="24"/>
      <c r="AXR36" s="24"/>
      <c r="AXS36" s="23"/>
      <c r="AXT36" s="111"/>
      <c r="AXU36" s="27"/>
      <c r="AXV36" s="42">
        <f t="shared" si="188"/>
        <v>0</v>
      </c>
      <c r="AXX36" s="2"/>
      <c r="AXY36" s="2"/>
      <c r="AXZ36" s="15"/>
      <c r="AYA36" s="7"/>
      <c r="AYB36" s="16"/>
      <c r="AYC36" s="17">
        <f t="shared" si="189"/>
        <v>10984.74</v>
      </c>
      <c r="AYE36" s="31"/>
      <c r="AYF36" s="311"/>
      <c r="AYG36" s="22"/>
      <c r="AYH36" s="31"/>
      <c r="AYI36" s="76"/>
      <c r="AYJ36" s="78">
        <f t="shared" si="190"/>
        <v>1119</v>
      </c>
      <c r="AYL36" s="7"/>
      <c r="AYM36" s="2"/>
      <c r="AYN36" s="15"/>
      <c r="AYO36" s="7"/>
      <c r="AYP36" s="16"/>
      <c r="AYQ36" s="17">
        <f t="shared" si="191"/>
        <v>1119</v>
      </c>
      <c r="AYS36" s="2"/>
      <c r="AYT36" s="2"/>
      <c r="AYU36" s="15"/>
      <c r="AYV36" s="7"/>
      <c r="AYW36" s="16"/>
      <c r="AYX36" s="17">
        <f t="shared" si="192"/>
        <v>0</v>
      </c>
      <c r="AYZ36" s="24"/>
      <c r="AZA36" s="24"/>
      <c r="AZB36" s="23"/>
      <c r="AZC36" s="111"/>
      <c r="AZD36" s="27"/>
      <c r="AZE36" s="42">
        <f t="shared" si="193"/>
        <v>2249</v>
      </c>
      <c r="AZG36" s="358"/>
      <c r="AZH36" s="24"/>
      <c r="AZI36" s="23"/>
      <c r="AZJ36" s="111"/>
      <c r="AZK36" s="27"/>
      <c r="AZL36" s="42">
        <f t="shared" si="194"/>
        <v>0</v>
      </c>
      <c r="AZN36" s="24"/>
      <c r="AZO36" s="24"/>
      <c r="AZP36" s="23"/>
      <c r="AZQ36" s="111"/>
      <c r="AZR36" s="27"/>
      <c r="AZS36" s="42">
        <f t="shared" si="195"/>
        <v>0</v>
      </c>
      <c r="AZU36" s="2"/>
      <c r="AZX36" s="61"/>
      <c r="AZY36" s="67"/>
      <c r="AZZ36" s="17">
        <f t="shared" si="196"/>
        <v>12300.5</v>
      </c>
      <c r="BAB36" s="2"/>
      <c r="BAC36" s="2"/>
      <c r="BAD36" s="15"/>
      <c r="BAE36" s="7"/>
      <c r="BAF36" s="16"/>
      <c r="BAG36" s="17">
        <f t="shared" si="197"/>
        <v>108</v>
      </c>
      <c r="BAI36" s="7"/>
      <c r="BAJ36" s="114"/>
      <c r="BAK36" s="15"/>
      <c r="BAL36" s="677"/>
      <c r="BAM36" s="16"/>
      <c r="BAN36" s="17">
        <f t="shared" si="198"/>
        <v>0</v>
      </c>
      <c r="BAP36" s="111"/>
      <c r="BAQ36" s="110"/>
      <c r="BAR36" s="23"/>
      <c r="BAS36" s="1556"/>
      <c r="BAT36" s="27"/>
      <c r="BAU36" s="42">
        <f t="shared" si="199"/>
        <v>0</v>
      </c>
      <c r="BAW36" s="111"/>
      <c r="BAX36" s="110"/>
      <c r="BAY36" s="23"/>
      <c r="BAZ36" s="1556"/>
      <c r="BBA36" s="27"/>
      <c r="BBB36" s="42">
        <f t="shared" si="200"/>
        <v>0</v>
      </c>
      <c r="BBD36" s="111"/>
      <c r="BBE36" s="110"/>
      <c r="BBF36" s="23"/>
      <c r="BBG36" s="1556"/>
      <c r="BBH36" s="27"/>
      <c r="BBI36" s="42">
        <f t="shared" si="201"/>
        <v>0</v>
      </c>
      <c r="BBK36" s="2"/>
      <c r="BBL36" s="2"/>
      <c r="BBM36" s="15"/>
      <c r="BBN36" s="7"/>
      <c r="BBO36" s="16"/>
      <c r="BBP36" s="17">
        <f t="shared" si="202"/>
        <v>16540.060000000001</v>
      </c>
      <c r="BBR36" s="2"/>
      <c r="BBS36" s="2"/>
      <c r="BBT36" s="15"/>
      <c r="BBU36" s="7"/>
      <c r="BBV36" s="16"/>
      <c r="BBW36" s="17">
        <f t="shared" si="203"/>
        <v>6938</v>
      </c>
      <c r="BBY36" s="24"/>
      <c r="BBZ36" s="24"/>
      <c r="BCA36" s="23"/>
      <c r="BCB36" s="111"/>
      <c r="BCC36" s="27"/>
      <c r="BCD36" s="42">
        <f t="shared" si="204"/>
        <v>0</v>
      </c>
      <c r="BCF36" s="24"/>
      <c r="BCG36" s="24"/>
      <c r="BCH36" s="23"/>
      <c r="BCI36" s="111"/>
      <c r="BCJ36" s="27"/>
      <c r="BCK36" s="42">
        <f t="shared" si="205"/>
        <v>0</v>
      </c>
      <c r="BCM36" s="2"/>
      <c r="BCN36" s="2"/>
      <c r="BCO36" s="15"/>
      <c r="BCP36" s="7"/>
      <c r="BCQ36" s="16"/>
      <c r="BCR36" s="17">
        <f t="shared" si="206"/>
        <v>0</v>
      </c>
      <c r="BCT36" s="306"/>
      <c r="BCU36" s="2"/>
      <c r="BCV36" s="15"/>
      <c r="BCW36" s="7"/>
      <c r="BCX36" s="16"/>
      <c r="BCY36" s="17">
        <f t="shared" si="207"/>
        <v>0</v>
      </c>
      <c r="BDA36" s="2"/>
      <c r="BDB36" s="2"/>
      <c r="BDC36" s="15"/>
      <c r="BDD36" s="7"/>
      <c r="BDE36" s="16"/>
      <c r="BDF36" s="17">
        <f t="shared" si="208"/>
        <v>0</v>
      </c>
      <c r="BDH36" s="24"/>
      <c r="BDI36" s="24"/>
      <c r="BDJ36" s="23"/>
      <c r="BDK36" s="111"/>
      <c r="BDL36" s="27"/>
      <c r="BDM36" s="42">
        <f t="shared" si="209"/>
        <v>0</v>
      </c>
      <c r="BDO36" s="305"/>
      <c r="BDP36" s="2"/>
      <c r="BDQ36" s="15"/>
      <c r="BDR36" s="7"/>
      <c r="BDS36" s="16"/>
      <c r="BDT36" s="17">
        <f t="shared" si="210"/>
        <v>0</v>
      </c>
      <c r="BDV36" s="307"/>
      <c r="BDW36" s="2"/>
      <c r="BDX36" s="15"/>
      <c r="BDY36" s="7"/>
      <c r="BDZ36" s="16"/>
      <c r="BEA36" s="17">
        <f t="shared" si="211"/>
        <v>10100.5</v>
      </c>
      <c r="BEC36" s="307"/>
      <c r="BED36" s="2"/>
      <c r="BEE36" s="15"/>
      <c r="BEF36" s="7"/>
      <c r="BEG36" s="16"/>
      <c r="BEH36" s="17">
        <f t="shared" si="212"/>
        <v>0</v>
      </c>
      <c r="BEJ36" s="307"/>
      <c r="BEK36" s="24"/>
      <c r="BEL36" s="23"/>
      <c r="BEM36" s="111"/>
      <c r="BEN36" s="27"/>
      <c r="BEO36" s="42">
        <f t="shared" si="213"/>
        <v>0</v>
      </c>
      <c r="BEQ36" s="2"/>
      <c r="BER36" s="2"/>
      <c r="BES36" s="15"/>
      <c r="BET36" s="7"/>
      <c r="BEU36" s="16"/>
      <c r="BEV36" s="17">
        <f t="shared" si="214"/>
        <v>4501</v>
      </c>
      <c r="BEX36" s="2"/>
      <c r="BEY36" s="2"/>
      <c r="BEZ36" s="15"/>
      <c r="BFA36" s="7"/>
      <c r="BFB36" s="16"/>
      <c r="BFC36" s="17">
        <f t="shared" si="215"/>
        <v>1184.5</v>
      </c>
      <c r="BFE36" s="24"/>
      <c r="BFF36" s="24"/>
      <c r="BFG36" s="23"/>
      <c r="BFH36" s="111"/>
      <c r="BFI36" s="27"/>
      <c r="BFJ36" s="42">
        <f t="shared" si="216"/>
        <v>0</v>
      </c>
      <c r="BFL36" s="24"/>
      <c r="BFM36" s="2"/>
      <c r="BFN36" s="15"/>
      <c r="BFO36" s="7"/>
      <c r="BFP36" s="16"/>
      <c r="BFQ36" s="17">
        <f t="shared" si="217"/>
        <v>0</v>
      </c>
      <c r="BFS36" s="24"/>
      <c r="BFT36" s="24"/>
      <c r="BFU36" s="23"/>
      <c r="BFV36" s="111"/>
      <c r="BFW36" s="27"/>
      <c r="BFX36" s="42">
        <f t="shared" si="218"/>
        <v>3985.5</v>
      </c>
      <c r="BFZ36" s="2"/>
      <c r="BGA36" s="2"/>
      <c r="BGB36" s="15"/>
      <c r="BGC36" s="7"/>
      <c r="BGD36" s="16"/>
      <c r="BGE36" s="17">
        <f t="shared" si="219"/>
        <v>0</v>
      </c>
      <c r="BGG36" s="2"/>
      <c r="BGH36" s="2"/>
      <c r="BGI36" s="15"/>
      <c r="BGJ36" s="7"/>
      <c r="BGK36" s="16"/>
      <c r="BGL36" s="17">
        <f t="shared" si="220"/>
        <v>0</v>
      </c>
      <c r="BGN36" s="2"/>
      <c r="BGO36" s="2"/>
      <c r="BGP36" s="15"/>
      <c r="BGQ36" s="7"/>
      <c r="BGR36" s="16"/>
      <c r="BGS36" s="17">
        <f t="shared" si="221"/>
        <v>7051.5</v>
      </c>
      <c r="BGU36" s="24"/>
      <c r="BGV36" s="24"/>
      <c r="BGW36" s="23"/>
      <c r="BGX36" s="111"/>
      <c r="BGY36" s="27"/>
      <c r="BGZ36" s="42">
        <f t="shared" si="222"/>
        <v>0</v>
      </c>
      <c r="BHB36" s="2"/>
      <c r="BHC36" s="2"/>
      <c r="BHD36" s="15"/>
      <c r="BHE36" s="7"/>
      <c r="BHF36" s="16"/>
      <c r="BHG36" s="17">
        <f t="shared" si="223"/>
        <v>0</v>
      </c>
    </row>
    <row r="37" spans="1:1567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1"/>
      <c r="L37" s="27"/>
      <c r="M37" s="42">
        <f t="shared" si="1"/>
        <v>3530</v>
      </c>
      <c r="O37" s="24"/>
      <c r="P37" s="24"/>
      <c r="Q37" s="23"/>
      <c r="R37" s="111"/>
      <c r="S37" s="27"/>
      <c r="T37" s="42">
        <f t="shared" si="2"/>
        <v>0</v>
      </c>
      <c r="V37" s="24"/>
      <c r="W37" s="24"/>
      <c r="X37" s="23"/>
      <c r="Y37" s="111"/>
      <c r="Z37" s="27"/>
      <c r="AA37" s="42">
        <f t="shared" si="3"/>
        <v>0</v>
      </c>
      <c r="AC37" s="24"/>
      <c r="AD37" s="24"/>
      <c r="AE37" s="23"/>
      <c r="AF37" s="111"/>
      <c r="AG37" s="27"/>
      <c r="AH37" s="42">
        <f t="shared" si="4"/>
        <v>0</v>
      </c>
      <c r="AJ37" s="24"/>
      <c r="AK37" s="24"/>
      <c r="AL37" s="23"/>
      <c r="AM37" s="111"/>
      <c r="AN37" s="27"/>
      <c r="AO37" s="42">
        <f t="shared" si="5"/>
        <v>0</v>
      </c>
      <c r="AQ37" s="24"/>
      <c r="AR37" s="24"/>
      <c r="AS37" s="23"/>
      <c r="AT37" s="111"/>
      <c r="AU37" s="27"/>
      <c r="AV37" s="42">
        <f t="shared" si="6"/>
        <v>6543.5</v>
      </c>
      <c r="AY37" s="2"/>
      <c r="AZ37" s="15"/>
      <c r="BA37" s="7"/>
      <c r="BB37" s="16"/>
      <c r="BC37" s="17">
        <f t="shared" si="7"/>
        <v>376</v>
      </c>
      <c r="BE37" s="2"/>
      <c r="BF37" s="2"/>
      <c r="BG37" s="15"/>
      <c r="BH37" s="7"/>
      <c r="BI37" s="16"/>
      <c r="BJ37" s="17">
        <f t="shared" si="8"/>
        <v>1341.7</v>
      </c>
      <c r="BL37" s="2"/>
      <c r="BM37" s="2"/>
      <c r="BN37" s="15"/>
      <c r="BO37" s="7"/>
      <c r="BP37" s="16"/>
      <c r="BQ37" s="17">
        <f t="shared" si="9"/>
        <v>17344</v>
      </c>
      <c r="BS37" s="7"/>
      <c r="BT37" s="36"/>
      <c r="BU37" s="16"/>
      <c r="BV37" s="7"/>
      <c r="BW37" s="16"/>
      <c r="BX37" s="17">
        <f t="shared" si="10"/>
        <v>14526.099999999999</v>
      </c>
      <c r="BZ37" s="427"/>
      <c r="CA37" s="2"/>
      <c r="CB37" s="15"/>
      <c r="CC37" s="7"/>
      <c r="CD37" s="16"/>
      <c r="CE37" s="17">
        <f t="shared" si="11"/>
        <v>24058.04</v>
      </c>
      <c r="CG37" s="2"/>
      <c r="CH37" s="2"/>
      <c r="CI37" s="15"/>
      <c r="CJ37" s="7"/>
      <c r="CK37" s="16"/>
      <c r="CL37" s="17">
        <f t="shared" si="12"/>
        <v>0</v>
      </c>
      <c r="CN37" s="427"/>
      <c r="CO37" s="2"/>
      <c r="CP37" s="15"/>
      <c r="CQ37" s="7"/>
      <c r="CR37" s="16"/>
      <c r="CS37" s="17">
        <f t="shared" si="13"/>
        <v>1668.06</v>
      </c>
      <c r="CU37" s="427"/>
      <c r="CV37" s="2"/>
      <c r="CW37" s="15"/>
      <c r="CX37" s="305"/>
      <c r="CY37" s="16"/>
      <c r="CZ37" s="17">
        <f t="shared" si="224"/>
        <v>113534</v>
      </c>
      <c r="DB37" s="2"/>
      <c r="DC37" s="2"/>
      <c r="DD37" s="15"/>
      <c r="DE37" s="7"/>
      <c r="DF37" s="16"/>
      <c r="DG37" s="17">
        <f t="shared" si="15"/>
        <v>20286</v>
      </c>
      <c r="DI37" s="7"/>
      <c r="DJ37" s="2"/>
      <c r="DK37" s="15"/>
      <c r="DL37" s="7"/>
      <c r="DM37" s="16"/>
      <c r="DN37" s="17">
        <f t="shared" si="232"/>
        <v>411</v>
      </c>
      <c r="DP37" s="7"/>
      <c r="DQ37" s="2"/>
      <c r="DR37" s="15"/>
      <c r="DS37" s="65"/>
      <c r="DT37" s="16"/>
      <c r="DU37" s="17">
        <f t="shared" si="237"/>
        <v>0</v>
      </c>
      <c r="DW37" s="7"/>
      <c r="DX37" s="2"/>
      <c r="DY37" s="15"/>
      <c r="DZ37" s="7"/>
      <c r="EA37" s="16"/>
      <c r="EB37" s="17">
        <f t="shared" si="238"/>
        <v>0</v>
      </c>
      <c r="ED37" s="567"/>
      <c r="EE37" s="575"/>
      <c r="EF37" s="1694"/>
      <c r="EG37" s="567"/>
      <c r="EH37" s="1688"/>
      <c r="EI37" s="1683">
        <f t="shared" si="239"/>
        <v>456</v>
      </c>
      <c r="EK37" s="111"/>
      <c r="EL37" s="24"/>
      <c r="EM37" s="23"/>
      <c r="EN37" s="111"/>
      <c r="EO37" s="27"/>
      <c r="EP37" s="42">
        <f t="shared" si="240"/>
        <v>0</v>
      </c>
      <c r="ER37" s="111"/>
      <c r="ES37" s="24"/>
      <c r="ET37" s="23"/>
      <c r="EU37" s="111"/>
      <c r="EV37" s="27"/>
      <c r="EW37" s="42">
        <f t="shared" si="21"/>
        <v>0</v>
      </c>
      <c r="EY37" s="7"/>
      <c r="EZ37" s="2"/>
      <c r="FA37" s="15"/>
      <c r="FB37" s="7"/>
      <c r="FC37" s="16"/>
      <c r="FD37" s="17">
        <f t="shared" si="241"/>
        <v>0</v>
      </c>
      <c r="FF37" s="111"/>
      <c r="FG37" s="259"/>
      <c r="FH37" s="41"/>
      <c r="FI37" s="321"/>
      <c r="FJ37" s="287"/>
      <c r="FK37" s="17">
        <f t="shared" si="231"/>
        <v>0</v>
      </c>
      <c r="FM37" s="7"/>
      <c r="FN37" s="2"/>
      <c r="FO37" s="15"/>
      <c r="FP37" s="683"/>
      <c r="FQ37" s="684"/>
      <c r="FR37" s="17">
        <f t="shared" si="24"/>
        <v>0</v>
      </c>
      <c r="FT37" s="111"/>
      <c r="FU37" s="24"/>
      <c r="FV37" s="23"/>
      <c r="FW37" s="681"/>
      <c r="FX37" s="682"/>
      <c r="FY37" s="42">
        <f t="shared" si="25"/>
        <v>0</v>
      </c>
      <c r="GA37" s="2"/>
      <c r="GB37" s="2"/>
      <c r="GC37" s="15"/>
      <c r="GD37" s="7"/>
      <c r="GE37" s="16"/>
      <c r="GF37" s="17">
        <f t="shared" si="26"/>
        <v>6306.7</v>
      </c>
      <c r="GH37" s="24"/>
      <c r="GI37" s="24"/>
      <c r="GJ37" s="23"/>
      <c r="GK37" s="111"/>
      <c r="GL37" s="27"/>
      <c r="GM37" s="42">
        <f t="shared" si="27"/>
        <v>10217.799999999999</v>
      </c>
      <c r="GO37" s="24"/>
      <c r="GP37" s="24"/>
      <c r="GQ37" s="23"/>
      <c r="GR37" s="111"/>
      <c r="GS37" s="27"/>
      <c r="GT37" s="42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4"/>
      <c r="HD37" s="24"/>
      <c r="HE37" s="23"/>
      <c r="HF37" s="111"/>
      <c r="HG37" s="27"/>
      <c r="HH37" s="42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2543</v>
      </c>
      <c r="HX37" s="7"/>
      <c r="HY37" s="2"/>
      <c r="HZ37" s="15"/>
      <c r="IA37" s="7"/>
      <c r="IB37" s="16"/>
      <c r="IC37" s="17">
        <f t="shared" si="33"/>
        <v>7098.5</v>
      </c>
      <c r="IE37" s="325"/>
      <c r="IF37" s="2"/>
      <c r="IG37" s="15"/>
      <c r="IH37" s="7"/>
      <c r="II37" s="16"/>
      <c r="IJ37" s="17">
        <f t="shared" si="34"/>
        <v>1470</v>
      </c>
      <c r="IL37" s="2"/>
      <c r="IM37" s="2"/>
      <c r="IN37" s="15"/>
      <c r="IO37" s="7"/>
      <c r="IP37" s="16"/>
      <c r="IQ37" s="17">
        <f t="shared" si="35"/>
        <v>5020</v>
      </c>
      <c r="IS37" s="7"/>
      <c r="IT37" s="2"/>
      <c r="IU37" s="15"/>
      <c r="IV37" s="7"/>
      <c r="IW37" s="16"/>
      <c r="IX37" s="101">
        <f t="shared" si="36"/>
        <v>0</v>
      </c>
      <c r="IZ37" s="111"/>
      <c r="JA37" s="24"/>
      <c r="JB37" s="23"/>
      <c r="JC37" s="111"/>
      <c r="JD37" s="27"/>
      <c r="JE37" s="101">
        <f t="shared" si="37"/>
        <v>0</v>
      </c>
      <c r="JG37" s="111"/>
      <c r="JH37" s="24"/>
      <c r="JI37" s="23"/>
      <c r="JJ37" s="111"/>
      <c r="JK37" s="27"/>
      <c r="JL37" s="101">
        <f t="shared" si="38"/>
        <v>855.5</v>
      </c>
      <c r="JN37" s="7"/>
      <c r="JO37" s="35"/>
      <c r="JP37" s="15"/>
      <c r="JQ37" s="31"/>
      <c r="JR37" s="16"/>
      <c r="JS37" s="17">
        <f t="shared" si="39"/>
        <v>0</v>
      </c>
      <c r="JU37" s="111"/>
      <c r="JV37" s="110"/>
      <c r="JW37" s="23"/>
      <c r="JX37" s="49"/>
      <c r="JY37" s="27"/>
      <c r="JZ37" s="42">
        <f t="shared" si="40"/>
        <v>0</v>
      </c>
      <c r="KB37" s="7"/>
      <c r="KC37" s="113"/>
      <c r="KD37" s="15"/>
      <c r="KE37" s="7"/>
      <c r="KF37" s="16"/>
      <c r="KG37" s="17">
        <f t="shared" si="41"/>
        <v>0</v>
      </c>
      <c r="KI37" s="111"/>
      <c r="KJ37" s="220"/>
      <c r="KK37" s="23"/>
      <c r="KL37" s="111"/>
      <c r="KM37" s="27"/>
      <c r="KN37" s="42">
        <f t="shared" si="42"/>
        <v>0</v>
      </c>
      <c r="KP37" s="111"/>
      <c r="KQ37" s="220"/>
      <c r="KR37" s="23"/>
      <c r="KS37" s="111"/>
      <c r="KT37" s="27"/>
      <c r="KU37" s="42">
        <f t="shared" si="43"/>
        <v>4446</v>
      </c>
      <c r="KW37" s="7"/>
      <c r="KX37" s="114"/>
      <c r="KY37" s="15"/>
      <c r="KZ37" s="7"/>
      <c r="LA37" s="16"/>
      <c r="LB37" s="17">
        <f t="shared" si="44"/>
        <v>17093.599999999999</v>
      </c>
      <c r="LD37" s="7"/>
      <c r="LE37" s="113"/>
      <c r="LF37" s="15"/>
      <c r="LG37" s="7"/>
      <c r="LH37" s="16"/>
      <c r="LI37" s="17">
        <f t="shared" si="45"/>
        <v>383</v>
      </c>
      <c r="LK37" s="111"/>
      <c r="LL37" s="110"/>
      <c r="LM37" s="23"/>
      <c r="LN37" s="111"/>
      <c r="LO37" s="27"/>
      <c r="LP37" s="42">
        <f t="shared" si="46"/>
        <v>0</v>
      </c>
      <c r="LR37" s="111"/>
      <c r="LS37" s="220"/>
      <c r="LT37" s="23"/>
      <c r="LU37" s="111"/>
      <c r="LV37" s="27"/>
      <c r="LW37" s="42">
        <f t="shared" si="47"/>
        <v>0</v>
      </c>
      <c r="LY37" s="2"/>
      <c r="LZ37" s="2"/>
      <c r="MA37" s="15"/>
      <c r="MB37" s="7"/>
      <c r="MC37" s="16"/>
      <c r="MD37" s="17">
        <f t="shared" si="48"/>
        <v>0</v>
      </c>
      <c r="MF37" s="24"/>
      <c r="MG37" s="24"/>
      <c r="MH37" s="23"/>
      <c r="MI37" s="111"/>
      <c r="MJ37" s="27"/>
      <c r="MK37" s="42">
        <f t="shared" si="49"/>
        <v>0</v>
      </c>
      <c r="MM37" s="24"/>
      <c r="MN37" s="24"/>
      <c r="MO37" s="23"/>
      <c r="MP37" s="111"/>
      <c r="MQ37" s="27"/>
      <c r="MR37" s="42">
        <f t="shared" si="50"/>
        <v>0</v>
      </c>
      <c r="MT37" s="24"/>
      <c r="MU37" s="24"/>
      <c r="MV37" s="23"/>
      <c r="MW37" s="111"/>
      <c r="MX37" s="27"/>
      <c r="MY37" s="42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11333.5</v>
      </c>
      <c r="NV37" s="307"/>
      <c r="NW37" s="24"/>
      <c r="NX37" s="23"/>
      <c r="NY37" s="111"/>
      <c r="NZ37" s="27"/>
      <c r="OA37" s="42">
        <f t="shared" si="55"/>
        <v>6364</v>
      </c>
      <c r="OC37" s="305"/>
      <c r="OD37" s="2"/>
      <c r="OE37" s="15"/>
      <c r="OF37" s="7"/>
      <c r="OG37" s="16"/>
      <c r="OH37" s="17">
        <f t="shared" si="56"/>
        <v>0</v>
      </c>
      <c r="OJ37" s="307"/>
      <c r="OK37" s="24"/>
      <c r="OL37" s="23"/>
      <c r="OM37" s="111"/>
      <c r="ON37" s="27"/>
      <c r="OO37" s="42">
        <f t="shared" si="57"/>
        <v>0</v>
      </c>
      <c r="OQ37" s="481"/>
      <c r="OR37" s="2"/>
      <c r="OS37" s="15"/>
      <c r="OT37" s="7"/>
      <c r="OU37" s="16"/>
      <c r="OV37" s="17">
        <f t="shared" si="233"/>
        <v>22352.5</v>
      </c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16"/>
      <c r="PW37" s="16"/>
      <c r="PX37" s="17">
        <f t="shared" si="62"/>
        <v>0</v>
      </c>
      <c r="PZ37" s="2"/>
      <c r="QA37" s="2"/>
      <c r="QB37" s="15"/>
      <c r="QC37" s="16"/>
      <c r="QD37" s="16"/>
      <c r="QE37" s="17">
        <f t="shared" si="63"/>
        <v>0</v>
      </c>
      <c r="QG37" s="2"/>
      <c r="QH37" s="2"/>
      <c r="QI37" s="15"/>
      <c r="QJ37" s="16"/>
      <c r="QK37" s="16"/>
      <c r="QL37" s="17">
        <f t="shared" si="64"/>
        <v>0</v>
      </c>
      <c r="QN37" s="24"/>
      <c r="QO37" s="24"/>
      <c r="QP37" s="23"/>
      <c r="QQ37" s="27"/>
      <c r="QR37" s="27"/>
      <c r="QS37" s="42">
        <f t="shared" si="65"/>
        <v>0</v>
      </c>
      <c r="QU37" s="427"/>
      <c r="QV37" s="1714"/>
      <c r="QW37" s="296"/>
      <c r="QX37" s="1715"/>
      <c r="QY37" s="77"/>
      <c r="QZ37" s="17">
        <f t="shared" si="66"/>
        <v>13520</v>
      </c>
      <c r="RB37" s="111"/>
      <c r="RC37" s="24"/>
      <c r="RD37" s="23"/>
      <c r="RE37" s="1689"/>
      <c r="RF37" s="27"/>
      <c r="RG37" s="42">
        <f t="shared" si="67"/>
        <v>0</v>
      </c>
      <c r="RI37" s="111"/>
      <c r="RJ37" s="24"/>
      <c r="RK37" s="23"/>
      <c r="RL37" s="1689"/>
      <c r="RM37" s="27"/>
      <c r="RN37" s="42">
        <f t="shared" si="68"/>
        <v>0</v>
      </c>
      <c r="RP37" s="111"/>
      <c r="RQ37" s="24"/>
      <c r="RR37" s="23"/>
      <c r="RS37" s="1689"/>
      <c r="RT37" s="27"/>
      <c r="RU37" s="42">
        <f t="shared" si="69"/>
        <v>0</v>
      </c>
      <c r="RW37" s="7"/>
      <c r="RX37" s="2"/>
      <c r="RY37" s="15"/>
      <c r="RZ37" s="507"/>
      <c r="SA37" s="16"/>
      <c r="SB37" s="17">
        <f t="shared" si="70"/>
        <v>1433.5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4"/>
      <c r="SS37" s="24"/>
      <c r="ST37" s="23"/>
      <c r="SU37" s="111"/>
      <c r="SV37" s="27"/>
      <c r="SW37" s="42">
        <f t="shared" si="73"/>
        <v>0</v>
      </c>
      <c r="SY37" s="427"/>
      <c r="SZ37" s="114"/>
      <c r="TA37" s="15"/>
      <c r="TB37" s="7"/>
      <c r="TC37" s="16"/>
      <c r="TD37" s="17">
        <f t="shared" si="74"/>
        <v>10277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2"/>
      <c r="TU37" s="113"/>
      <c r="TV37" s="15"/>
      <c r="TW37" s="7"/>
      <c r="TX37" s="16"/>
      <c r="TY37" s="17">
        <f t="shared" si="77"/>
        <v>1124.5</v>
      </c>
      <c r="UA37" s="2"/>
      <c r="UB37" s="113"/>
      <c r="UC37" s="15"/>
      <c r="UD37" s="7"/>
      <c r="UE37" s="16"/>
      <c r="UF37" s="17">
        <f t="shared" si="78"/>
        <v>0</v>
      </c>
      <c r="UH37" s="307"/>
      <c r="UI37" s="110"/>
      <c r="UJ37" s="23"/>
      <c r="UK37" s="111"/>
      <c r="UL37" s="27"/>
      <c r="UM37" s="42">
        <f t="shared" si="79"/>
        <v>4075.5</v>
      </c>
      <c r="UO37" s="2"/>
      <c r="UP37" s="2"/>
      <c r="UQ37" s="15"/>
      <c r="UR37" s="7"/>
      <c r="US37" s="16"/>
      <c r="UT37" s="17">
        <f t="shared" si="80"/>
        <v>200</v>
      </c>
      <c r="UV37" s="2"/>
      <c r="UW37" s="2"/>
      <c r="UX37" s="15"/>
      <c r="UY37" s="7"/>
      <c r="UZ37" s="16"/>
      <c r="VA37" s="17">
        <f t="shared" si="81"/>
        <v>1278</v>
      </c>
      <c r="VC37" s="24"/>
      <c r="VD37" s="24"/>
      <c r="VE37" s="23"/>
      <c r="VF37" s="111"/>
      <c r="VG37" s="27"/>
      <c r="VH37" s="42">
        <f t="shared" si="82"/>
        <v>0</v>
      </c>
      <c r="VJ37" s="24"/>
      <c r="VK37" s="2"/>
      <c r="VL37" s="15"/>
      <c r="VM37" s="7"/>
      <c r="VN37" s="16"/>
      <c r="VO37" s="17">
        <f t="shared" si="83"/>
        <v>0</v>
      </c>
      <c r="VQ37" s="24"/>
      <c r="VR37" s="24"/>
      <c r="VS37" s="23"/>
      <c r="VT37" s="111"/>
      <c r="VU37" s="27"/>
      <c r="VV37" s="42">
        <f t="shared" si="84"/>
        <v>0</v>
      </c>
      <c r="VX37" s="2"/>
      <c r="VY37" s="2"/>
      <c r="VZ37" s="15"/>
      <c r="WA37" s="7"/>
      <c r="WB37" s="16"/>
      <c r="WC37" s="17">
        <f t="shared" si="85"/>
        <v>0</v>
      </c>
      <c r="WE37" s="305"/>
      <c r="WF37" s="2"/>
      <c r="WG37" s="15"/>
      <c r="WH37" s="305"/>
      <c r="WI37" s="16"/>
      <c r="WJ37" s="17">
        <f t="shared" si="86"/>
        <v>112.5</v>
      </c>
      <c r="WL37" s="307"/>
      <c r="WM37" s="24"/>
      <c r="WN37" s="23"/>
      <c r="WO37" s="307"/>
      <c r="WP37" s="27"/>
      <c r="WQ37" s="42">
        <f t="shared" si="87"/>
        <v>7657</v>
      </c>
      <c r="WS37" s="307"/>
      <c r="WT37" s="24"/>
      <c r="WU37" s="23"/>
      <c r="WV37" s="307"/>
      <c r="WW37" s="27"/>
      <c r="WX37" s="42">
        <f t="shared" si="88"/>
        <v>0</v>
      </c>
      <c r="WZ37" s="307"/>
      <c r="XA37" s="24"/>
      <c r="XB37" s="23"/>
      <c r="XC37" s="307"/>
      <c r="XD37" s="27"/>
      <c r="XE37" s="42">
        <f t="shared" si="89"/>
        <v>0</v>
      </c>
      <c r="XG37" s="307"/>
      <c r="XH37" s="24"/>
      <c r="XI37" s="23"/>
      <c r="XJ37" s="307"/>
      <c r="XK37" s="27"/>
      <c r="XL37" s="42">
        <f t="shared" si="90"/>
        <v>0</v>
      </c>
      <c r="XN37" s="425"/>
      <c r="XO37" s="2"/>
      <c r="XP37" s="15"/>
      <c r="XQ37" s="7"/>
      <c r="XR37" s="16"/>
      <c r="XS37" s="17">
        <f t="shared" si="91"/>
        <v>0</v>
      </c>
      <c r="XU37" s="24"/>
      <c r="XV37" s="24"/>
      <c r="XW37" s="23"/>
      <c r="XX37" s="111"/>
      <c r="XY37" s="27"/>
      <c r="XZ37" s="42">
        <f t="shared" si="92"/>
        <v>0</v>
      </c>
      <c r="YB37" s="2"/>
      <c r="YC37" s="2"/>
      <c r="YD37" s="15"/>
      <c r="YE37" s="7"/>
      <c r="YF37" s="16"/>
      <c r="YG37" s="17">
        <f t="shared" si="93"/>
        <v>21712</v>
      </c>
      <c r="YI37" s="2"/>
      <c r="YJ37" s="2"/>
      <c r="YK37" s="15"/>
      <c r="YL37" s="7"/>
      <c r="YM37" s="16"/>
      <c r="YN37" s="17">
        <f t="shared" si="94"/>
        <v>0</v>
      </c>
      <c r="YP37" s="2"/>
      <c r="YQ37" s="2"/>
      <c r="YR37" s="15"/>
      <c r="YS37" s="7"/>
      <c r="YT37" s="16"/>
      <c r="YU37" s="17">
        <f t="shared" si="95"/>
        <v>0</v>
      </c>
      <c r="YW37" s="24"/>
      <c r="YX37" s="24"/>
      <c r="YY37" s="23"/>
      <c r="YZ37" s="111"/>
      <c r="ZA37" s="27"/>
      <c r="ZB37" s="42">
        <f t="shared" si="96"/>
        <v>0</v>
      </c>
      <c r="ZD37" s="24"/>
      <c r="ZE37" s="24"/>
      <c r="ZF37" s="23"/>
      <c r="ZG37" s="111"/>
      <c r="ZH37" s="27"/>
      <c r="ZI37" s="42">
        <f t="shared" si="97"/>
        <v>0</v>
      </c>
      <c r="ZK37" s="2"/>
      <c r="ZL37" s="2"/>
      <c r="ZM37" s="15"/>
      <c r="ZN37" s="7"/>
      <c r="ZO37" s="16"/>
      <c r="ZP37" s="17">
        <f t="shared" si="98"/>
        <v>0</v>
      </c>
      <c r="ZR37" s="24"/>
      <c r="ZS37" s="24"/>
      <c r="ZT37" s="23"/>
      <c r="ZU37" s="111"/>
      <c r="ZV37" s="27"/>
      <c r="ZW37" s="42">
        <f t="shared" si="99"/>
        <v>3633</v>
      </c>
      <c r="ZY37" s="2"/>
      <c r="ZZ37" s="2"/>
      <c r="AAA37" s="15"/>
      <c r="AAB37" s="7"/>
      <c r="AAC37" s="16"/>
      <c r="AAD37" s="17">
        <f t="shared" si="100"/>
        <v>0</v>
      </c>
      <c r="AAF37" s="24"/>
      <c r="AAG37" s="24"/>
      <c r="AAH37" s="23"/>
      <c r="AAI37" s="111"/>
      <c r="AAJ37" s="27"/>
      <c r="AAK37" s="42">
        <f t="shared" si="101"/>
        <v>0</v>
      </c>
      <c r="AAM37" s="24"/>
      <c r="AAN37" s="24"/>
      <c r="AAO37" s="23"/>
      <c r="AAP37" s="111"/>
      <c r="AAQ37" s="27"/>
      <c r="AAR37" s="42">
        <f t="shared" si="102"/>
        <v>15899</v>
      </c>
      <c r="AAT37" s="24"/>
      <c r="AAU37" s="24"/>
      <c r="AAV37" s="23"/>
      <c r="AAW37" s="111"/>
      <c r="AAX37" s="27"/>
      <c r="AAY37" s="42">
        <f t="shared" si="103"/>
        <v>0</v>
      </c>
      <c r="ABA37" s="7"/>
      <c r="ABB37" s="113"/>
      <c r="ABC37" s="15"/>
      <c r="ABD37" s="7"/>
      <c r="ABE37" s="16"/>
      <c r="ABF37" s="17">
        <f t="shared" si="104"/>
        <v>0</v>
      </c>
      <c r="ABH37" s="111"/>
      <c r="ABI37" s="220"/>
      <c r="ABJ37" s="23"/>
      <c r="ABK37" s="111"/>
      <c r="ABL37" s="27"/>
      <c r="ABM37" s="42">
        <f t="shared" si="105"/>
        <v>0</v>
      </c>
      <c r="ABR37" s="679"/>
      <c r="ABS37" s="27"/>
      <c r="ABT37" s="42">
        <f t="shared" si="106"/>
        <v>22956.84</v>
      </c>
      <c r="ABV37" s="2"/>
      <c r="ABW37" s="2"/>
      <c r="ABX37" s="15"/>
      <c r="ABY37" s="7"/>
      <c r="ABZ37" s="16"/>
      <c r="ACA37" s="17">
        <f t="shared" si="107"/>
        <v>3092.5</v>
      </c>
      <c r="ACC37" s="427"/>
      <c r="ACD37" s="113"/>
      <c r="ACE37" s="15"/>
      <c r="ACF37" s="7"/>
      <c r="ACG37" s="16"/>
      <c r="ACH37" s="17">
        <f t="shared" si="108"/>
        <v>0</v>
      </c>
      <c r="ACJ37" s="425"/>
      <c r="ACK37" s="220"/>
      <c r="ACL37" s="23"/>
      <c r="ACM37" s="111"/>
      <c r="ACN37" s="27"/>
      <c r="ACO37" s="42">
        <f t="shared" si="109"/>
        <v>0</v>
      </c>
      <c r="ACQ37" s="425"/>
      <c r="ACR37" s="220"/>
      <c r="ACS37" s="23"/>
      <c r="ACT37" s="111"/>
      <c r="ACU37" s="27"/>
      <c r="ACV37" s="42">
        <f t="shared" si="110"/>
        <v>0</v>
      </c>
      <c r="ACX37" s="305"/>
      <c r="ACY37" s="2"/>
      <c r="ACZ37" s="15"/>
      <c r="ADA37" s="7"/>
      <c r="ADB37" s="16"/>
      <c r="ADC37" s="17">
        <f t="shared" si="243"/>
        <v>0</v>
      </c>
      <c r="ADE37" s="307"/>
      <c r="ADF37" s="24"/>
      <c r="ADG37" s="23"/>
      <c r="ADH37" s="111"/>
      <c r="ADI37" s="27"/>
      <c r="ADJ37" s="42">
        <f t="shared" si="244"/>
        <v>1928</v>
      </c>
      <c r="ADL37" s="2"/>
      <c r="ADM37" s="2"/>
      <c r="ADN37" s="15"/>
      <c r="ADO37" s="7"/>
      <c r="ADP37" s="16"/>
      <c r="ADQ37" s="17">
        <f t="shared" si="113"/>
        <v>0</v>
      </c>
      <c r="ADS37" s="24"/>
      <c r="ADT37" s="24"/>
      <c r="ADU37" s="23"/>
      <c r="ADV37" s="111"/>
      <c r="ADW37" s="27"/>
      <c r="ADX37" s="42">
        <f t="shared" si="114"/>
        <v>0</v>
      </c>
      <c r="ADZ37" s="2"/>
      <c r="AEA37" s="2"/>
      <c r="AEB37" s="15"/>
      <c r="AEC37" s="7"/>
      <c r="AED37" s="16"/>
      <c r="AEE37" s="17">
        <f t="shared" si="115"/>
        <v>0</v>
      </c>
      <c r="AEG37" s="24"/>
      <c r="AEH37" s="24"/>
      <c r="AEI37" s="23"/>
      <c r="AEJ37" s="111"/>
      <c r="AEK37" s="27"/>
      <c r="AEL37" s="42">
        <f t="shared" si="116"/>
        <v>0</v>
      </c>
      <c r="AEN37" s="2"/>
      <c r="AEO37" s="2"/>
      <c r="AEP37" s="15"/>
      <c r="AEQ37" s="7"/>
      <c r="AER37" s="16"/>
      <c r="AES37" s="17">
        <f t="shared" si="117"/>
        <v>0</v>
      </c>
      <c r="AEU37" s="2"/>
      <c r="AEV37" s="2"/>
      <c r="AEW37" s="15"/>
      <c r="AEX37" s="7"/>
      <c r="AEY37" s="16"/>
      <c r="AEZ37" s="17">
        <f t="shared" si="118"/>
        <v>0</v>
      </c>
      <c r="AFB37" s="24"/>
      <c r="AFC37" s="24"/>
      <c r="AFD37" s="23"/>
      <c r="AFE37" s="111"/>
      <c r="AFF37" s="27"/>
      <c r="AFG37" s="42">
        <f t="shared" si="119"/>
        <v>0</v>
      </c>
      <c r="AFI37" s="24"/>
      <c r="AFJ37" s="24"/>
      <c r="AFK37" s="23"/>
      <c r="AFL37" s="111"/>
      <c r="AFM37" s="27"/>
      <c r="AFN37" s="42">
        <f t="shared" si="120"/>
        <v>0</v>
      </c>
      <c r="AFP37" s="24"/>
      <c r="AFQ37" s="24"/>
      <c r="AFR37" s="23"/>
      <c r="AFS37" s="111"/>
      <c r="AFT37" s="27"/>
      <c r="AFU37" s="42">
        <f t="shared" si="121"/>
        <v>0</v>
      </c>
      <c r="AFW37" s="2"/>
      <c r="AFX37" s="2"/>
      <c r="AFY37" s="15"/>
      <c r="AFZ37" s="7"/>
      <c r="AGA37" s="16"/>
      <c r="AGB37" s="17">
        <f t="shared" si="122"/>
        <v>0</v>
      </c>
      <c r="AGD37" s="7"/>
      <c r="AGE37" s="2"/>
      <c r="AGF37" s="15"/>
      <c r="AGG37" s="7"/>
      <c r="AGH37" s="16"/>
      <c r="AGI37" s="17">
        <f t="shared" si="123"/>
        <v>2252</v>
      </c>
      <c r="AGK37" s="305"/>
      <c r="AGL37" s="36"/>
      <c r="AGM37" s="16"/>
      <c r="AGO37" s="16"/>
      <c r="AGP37" s="42">
        <f t="shared" si="124"/>
        <v>0</v>
      </c>
      <c r="AGR37" s="307"/>
      <c r="AGS37" s="259"/>
      <c r="AGT37" s="27"/>
      <c r="AGV37" s="27"/>
      <c r="AGW37" s="42">
        <f t="shared" si="125"/>
        <v>0</v>
      </c>
      <c r="AGY37" s="307"/>
      <c r="AGZ37" s="259"/>
      <c r="AHA37" s="27"/>
      <c r="AHC37" s="27"/>
      <c r="AHD37" s="42">
        <f t="shared" si="126"/>
        <v>0</v>
      </c>
      <c r="AHF37" s="2"/>
      <c r="AHG37" s="2"/>
      <c r="AHH37" s="15"/>
      <c r="AHI37" s="7"/>
      <c r="AHJ37" s="16"/>
      <c r="AHK37" s="17">
        <f t="shared" si="127"/>
        <v>960</v>
      </c>
      <c r="AHM37" s="2"/>
      <c r="AHN37" s="2"/>
      <c r="AHO37" s="15"/>
      <c r="AHP37" s="7"/>
      <c r="AHQ37" s="16"/>
      <c r="AHR37" s="17">
        <f t="shared" si="128"/>
        <v>0</v>
      </c>
      <c r="AHT37" s="427"/>
      <c r="AHU37" s="2"/>
      <c r="AHV37" s="15"/>
      <c r="AHW37" s="305"/>
      <c r="AHX37" s="16"/>
      <c r="AHY37" s="17">
        <f t="shared" si="129"/>
        <v>96358.5</v>
      </c>
      <c r="AIA37" s="2"/>
      <c r="AIB37" s="2"/>
      <c r="AIC37" s="15"/>
      <c r="AID37" s="7"/>
      <c r="AIE37" s="16"/>
      <c r="AIF37" s="17">
        <f t="shared" si="130"/>
        <v>0</v>
      </c>
      <c r="AIH37" s="111"/>
      <c r="AII37" s="69"/>
      <c r="AIJ37" s="27"/>
      <c r="AIK37" s="111"/>
      <c r="AIL37" s="27"/>
      <c r="AIM37" s="17">
        <f t="shared" si="131"/>
        <v>892.5</v>
      </c>
      <c r="AIO37" s="24"/>
      <c r="AIP37" s="69"/>
      <c r="AIQ37" s="27"/>
      <c r="AIR37" s="111"/>
      <c r="AIS37" s="27"/>
      <c r="AIT37" s="17">
        <f t="shared" si="132"/>
        <v>0</v>
      </c>
      <c r="AIV37" s="24"/>
      <c r="AIW37" s="69"/>
      <c r="AIX37" s="27"/>
      <c r="AIY37" s="111"/>
      <c r="AIZ37" s="27"/>
      <c r="AJA37" s="42">
        <f t="shared" si="133"/>
        <v>0</v>
      </c>
      <c r="AJC37" s="2"/>
      <c r="AJD37" s="2"/>
      <c r="AJE37" s="15"/>
      <c r="AJF37" s="7"/>
      <c r="AJG37" s="16"/>
      <c r="AJH37" s="17">
        <f t="shared" si="134"/>
        <v>0</v>
      </c>
      <c r="AJJ37" s="2"/>
      <c r="AJK37" s="2"/>
      <c r="AJL37" s="15"/>
      <c r="AJM37" s="7"/>
      <c r="AJN37" s="16"/>
      <c r="AJO37" s="17">
        <f t="shared" si="135"/>
        <v>0</v>
      </c>
      <c r="AJQ37" s="406"/>
      <c r="AJR37" s="2"/>
      <c r="AJS37" s="15"/>
      <c r="AJT37" s="7"/>
      <c r="AJU37" s="16"/>
      <c r="AJV37" s="17">
        <f t="shared" si="136"/>
        <v>7013</v>
      </c>
      <c r="AJX37" s="2"/>
      <c r="AJY37" s="2"/>
      <c r="AJZ37" s="15"/>
      <c r="AKA37" s="7"/>
      <c r="AKB37" s="16"/>
      <c r="AKC37" s="17">
        <f t="shared" si="137"/>
        <v>0</v>
      </c>
      <c r="AKE37" s="2"/>
      <c r="AKF37" s="2"/>
      <c r="AKG37" s="15"/>
      <c r="AKH37" s="7"/>
      <c r="AKI37" s="16"/>
      <c r="AKJ37" s="17">
        <f t="shared" si="138"/>
        <v>0</v>
      </c>
      <c r="AKL37" s="307"/>
      <c r="AKM37" s="24"/>
      <c r="AKN37" s="23"/>
      <c r="AKO37" s="307"/>
      <c r="AKP37" s="27"/>
      <c r="AKQ37" s="17">
        <f t="shared" si="139"/>
        <v>17381</v>
      </c>
      <c r="AKS37" s="307"/>
      <c r="AKT37" s="24"/>
      <c r="AKU37" s="23"/>
      <c r="AKV37" s="307"/>
      <c r="AKW37" s="27"/>
      <c r="AKX37" s="42">
        <f t="shared" si="140"/>
        <v>0</v>
      </c>
      <c r="AKZ37" s="2"/>
      <c r="ALA37" s="2"/>
      <c r="ALB37" s="15"/>
      <c r="ALC37" s="7"/>
      <c r="ALD37" s="16"/>
      <c r="ALE37" s="17">
        <f t="shared" si="141"/>
        <v>0</v>
      </c>
      <c r="ALI37" s="15"/>
      <c r="ALJ37" s="7"/>
      <c r="ALK37" s="16"/>
      <c r="ALL37" s="42">
        <f t="shared" si="142"/>
        <v>0</v>
      </c>
      <c r="ALP37" s="23"/>
      <c r="ALQ37" s="111"/>
      <c r="ALR37" s="27"/>
      <c r="ALS37" s="42">
        <f t="shared" si="143"/>
        <v>2166.5</v>
      </c>
      <c r="ALU37" s="2"/>
      <c r="ALV37" s="2"/>
      <c r="ALW37" s="15"/>
      <c r="ALX37" s="7"/>
      <c r="ALY37" s="16"/>
      <c r="ALZ37" s="17">
        <f t="shared" si="144"/>
        <v>0</v>
      </c>
      <c r="AMB37" s="2"/>
      <c r="AMC37" s="2"/>
      <c r="AMD37" s="15"/>
      <c r="AME37" s="7"/>
      <c r="AMF37" s="16"/>
      <c r="AMG37" s="17">
        <f t="shared" si="145"/>
        <v>0</v>
      </c>
      <c r="AMI37" s="2"/>
      <c r="AMJ37" s="2"/>
      <c r="AMK37" s="15"/>
      <c r="AML37" s="7"/>
      <c r="AMM37" s="16"/>
      <c r="AMN37" s="17">
        <f t="shared" si="146"/>
        <v>0</v>
      </c>
      <c r="AMP37" s="24"/>
      <c r="AMQ37" s="24"/>
      <c r="AMR37" s="23"/>
      <c r="AMS37" s="111"/>
      <c r="AMT37" s="27"/>
      <c r="AMU37" s="42">
        <f t="shared" si="147"/>
        <v>0</v>
      </c>
      <c r="AMW37" s="24"/>
      <c r="AMX37" s="24"/>
      <c r="AMY37" s="23"/>
      <c r="AMZ37" s="111"/>
      <c r="ANA37" s="27"/>
      <c r="ANB37" s="42">
        <f t="shared" si="148"/>
        <v>596</v>
      </c>
      <c r="AND37" s="2"/>
      <c r="ANE37" s="2"/>
      <c r="ANF37" s="15"/>
      <c r="ANG37" s="7"/>
      <c r="ANH37" s="16"/>
      <c r="ANI37" s="17">
        <f t="shared" si="242"/>
        <v>0</v>
      </c>
      <c r="ANK37" s="2"/>
      <c r="ANL37" s="2"/>
      <c r="ANM37" s="15"/>
      <c r="ANN37" s="7"/>
      <c r="ANO37" s="16"/>
      <c r="ANP37" s="17">
        <f t="shared" si="150"/>
        <v>0</v>
      </c>
      <c r="ANR37" s="2"/>
      <c r="ANS37" s="2"/>
      <c r="ANT37" s="15"/>
      <c r="ANU37" s="7"/>
      <c r="ANV37" s="16"/>
      <c r="ANW37" s="17">
        <f t="shared" si="235"/>
        <v>0</v>
      </c>
      <c r="ANY37" s="24"/>
      <c r="ANZ37" s="24"/>
      <c r="AOA37" s="23"/>
      <c r="AOB37" s="111"/>
      <c r="AOC37" s="27"/>
      <c r="AOD37" s="42">
        <f t="shared" si="236"/>
        <v>0</v>
      </c>
      <c r="AOF37" s="7"/>
      <c r="AOG37" s="113"/>
      <c r="AOH37" s="15"/>
      <c r="AOI37" s="7"/>
      <c r="AOJ37" s="16"/>
      <c r="AOK37" s="17">
        <f t="shared" si="153"/>
        <v>4537.5</v>
      </c>
      <c r="AOM37" s="7"/>
      <c r="AON37" s="113"/>
      <c r="AOO37" s="15"/>
      <c r="AOP37" s="7"/>
      <c r="AOQ37" s="16"/>
      <c r="AOR37" s="17">
        <f t="shared" si="154"/>
        <v>4537.5</v>
      </c>
      <c r="AOT37" s="24"/>
      <c r="AOU37" s="229"/>
      <c r="AOV37" s="23"/>
      <c r="AOW37" s="111"/>
      <c r="AOX37" s="27"/>
      <c r="AOY37" s="42">
        <f t="shared" si="155"/>
        <v>0</v>
      </c>
      <c r="APA37" s="24"/>
      <c r="APB37" s="24"/>
      <c r="APC37" s="23"/>
      <c r="APD37" s="111"/>
      <c r="APE37" s="27"/>
      <c r="APF37" s="42">
        <f t="shared" si="156"/>
        <v>0</v>
      </c>
      <c r="APH37" s="24"/>
      <c r="API37" s="24"/>
      <c r="APJ37" s="23"/>
      <c r="APK37" s="111"/>
      <c r="APL37" s="27"/>
      <c r="APM37" s="42">
        <f t="shared" si="157"/>
        <v>0</v>
      </c>
      <c r="APO37" s="2"/>
      <c r="APP37" s="2"/>
      <c r="APQ37" s="15"/>
      <c r="APR37" s="7"/>
      <c r="APS37" s="16"/>
      <c r="APT37" s="17">
        <f t="shared" si="158"/>
        <v>0</v>
      </c>
      <c r="APV37" s="427"/>
      <c r="APW37" s="2"/>
      <c r="APX37" s="15"/>
      <c r="APY37" s="427"/>
      <c r="APZ37" s="16"/>
      <c r="AQA37" s="17">
        <f t="shared" si="159"/>
        <v>5325.5</v>
      </c>
      <c r="AQC37" s="427"/>
      <c r="AQE37" s="15"/>
      <c r="AQF37" s="305"/>
      <c r="AQG37" s="16"/>
      <c r="AQH37" s="17">
        <f t="shared" si="160"/>
        <v>0</v>
      </c>
      <c r="AQJ37" s="305"/>
      <c r="AQK37" s="2"/>
      <c r="AQL37" s="15"/>
      <c r="AQM37" s="427"/>
      <c r="AQN37" s="16"/>
      <c r="AQO37" s="17">
        <f t="shared" si="161"/>
        <v>2982</v>
      </c>
      <c r="AQQ37" s="2"/>
      <c r="AQR37" s="2"/>
      <c r="AQS37" s="15"/>
      <c r="AQT37" s="7"/>
      <c r="AQU37" s="16"/>
      <c r="AQV37" s="17">
        <f t="shared" si="162"/>
        <v>0</v>
      </c>
      <c r="AQX37" s="24"/>
      <c r="AQY37" s="24"/>
      <c r="AQZ37" s="23"/>
      <c r="ARA37" s="111"/>
      <c r="ARB37" s="27"/>
      <c r="ARC37" s="42">
        <f t="shared" si="163"/>
        <v>-4260</v>
      </c>
      <c r="ARE37" s="2"/>
      <c r="ARF37" s="2"/>
      <c r="ARG37" s="15"/>
      <c r="ARH37" s="7"/>
      <c r="ARI37" s="16"/>
      <c r="ARJ37" s="17">
        <f t="shared" si="164"/>
        <v>12230.28</v>
      </c>
      <c r="ARL37" s="24"/>
      <c r="ARM37" s="24"/>
      <c r="ARN37" s="23"/>
      <c r="ARO37" s="111"/>
      <c r="ARP37" s="27"/>
      <c r="ARQ37" s="42">
        <f t="shared" si="165"/>
        <v>0</v>
      </c>
      <c r="ARS37" s="2"/>
      <c r="ART37" s="2"/>
      <c r="ARU37" s="15"/>
      <c r="ARV37" s="7"/>
      <c r="ARW37" s="16"/>
      <c r="ARX37" s="17">
        <f t="shared" si="166"/>
        <v>0</v>
      </c>
      <c r="ARZ37" s="24"/>
      <c r="ASA37" s="24"/>
      <c r="ASB37" s="23"/>
      <c r="ASC37" s="111"/>
      <c r="ASD37" s="27"/>
      <c r="ASE37" s="42">
        <f t="shared" si="167"/>
        <v>0</v>
      </c>
      <c r="ASG37" s="24"/>
      <c r="ASH37" s="24"/>
      <c r="ASI37" s="23"/>
      <c r="ASJ37" s="111"/>
      <c r="ASK37" s="27"/>
      <c r="ASL37" s="42">
        <f t="shared" si="168"/>
        <v>0</v>
      </c>
      <c r="ASN37" s="2"/>
      <c r="ASO37" s="2"/>
      <c r="ASP37" s="15"/>
      <c r="ASQ37" s="7"/>
      <c r="ASR37" s="16"/>
      <c r="ASS37" s="17">
        <f t="shared" si="169"/>
        <v>0</v>
      </c>
      <c r="ASU37" s="2"/>
      <c r="ASV37" s="2"/>
      <c r="ASW37" s="15"/>
      <c r="ASX37" s="7"/>
      <c r="ASY37" s="16"/>
      <c r="ASZ37" s="17">
        <f t="shared" si="170"/>
        <v>0</v>
      </c>
      <c r="ATB37" s="307"/>
      <c r="ATC37" s="24"/>
      <c r="ATD37" s="23"/>
      <c r="ATE37" s="321"/>
      <c r="ATF37" s="27"/>
      <c r="ATG37" s="17">
        <f t="shared" si="171"/>
        <v>0</v>
      </c>
      <c r="ATI37" s="111">
        <v>41726</v>
      </c>
      <c r="ATJ37" s="302" t="s">
        <v>2692</v>
      </c>
      <c r="ATK37" s="27">
        <v>3660</v>
      </c>
      <c r="ATL37" s="49"/>
      <c r="ATM37" s="27"/>
      <c r="ATN37" s="17">
        <f t="shared" si="172"/>
        <v>26490</v>
      </c>
      <c r="ATP37" s="2"/>
      <c r="ATQ37" s="2"/>
      <c r="ATR37" s="15"/>
      <c r="ATS37" s="16"/>
      <c r="ATT37" s="16"/>
      <c r="ATU37" s="17">
        <f t="shared" si="173"/>
        <v>35640</v>
      </c>
      <c r="ATW37" s="24"/>
      <c r="ATX37" s="24"/>
      <c r="ATY37" s="23"/>
      <c r="ATZ37" s="27"/>
      <c r="AUA37" s="27"/>
      <c r="AUB37" s="42">
        <f t="shared" si="174"/>
        <v>0</v>
      </c>
      <c r="AUD37" s="24"/>
      <c r="AUE37" s="24"/>
      <c r="AUF37" s="23"/>
      <c r="AUG37" s="27"/>
      <c r="AUH37" s="27"/>
      <c r="AUI37" s="42">
        <f t="shared" si="175"/>
        <v>0</v>
      </c>
      <c r="AUK37" s="305"/>
      <c r="AUL37" s="2"/>
      <c r="AUM37" s="15"/>
      <c r="AUN37" s="7"/>
      <c r="AUO37" s="16"/>
      <c r="AUP37" s="17">
        <f t="shared" si="176"/>
        <v>8898</v>
      </c>
      <c r="AUR37" s="2"/>
      <c r="AUS37" s="2"/>
      <c r="AUT37" s="15"/>
      <c r="AUU37" s="7"/>
      <c r="AUV37" s="16"/>
      <c r="AUW37" s="17">
        <f t="shared" si="177"/>
        <v>0</v>
      </c>
      <c r="AUY37" s="305"/>
      <c r="AUZ37" s="2"/>
      <c r="AVA37" s="15"/>
      <c r="AVB37" s="7"/>
      <c r="AVC37" s="16"/>
      <c r="AVD37" s="17">
        <f t="shared" si="178"/>
        <v>80.300000000000182</v>
      </c>
      <c r="AVF37" s="2"/>
      <c r="AVG37" s="2"/>
      <c r="AVH37" s="15"/>
      <c r="AVI37" s="7"/>
      <c r="AVJ37" s="16"/>
      <c r="AVK37" s="17">
        <f t="shared" si="179"/>
        <v>0</v>
      </c>
      <c r="AVM37" s="2"/>
      <c r="AVN37" s="2"/>
      <c r="AVO37" s="15"/>
      <c r="AVP37" s="7"/>
      <c r="AVQ37" s="16"/>
      <c r="AVR37" s="17">
        <f t="shared" si="180"/>
        <v>0</v>
      </c>
      <c r="AVT37" s="2"/>
      <c r="AVU37" s="2"/>
      <c r="AVV37" s="15"/>
      <c r="AVW37" s="7"/>
      <c r="AVX37" s="16"/>
      <c r="AVY37" s="17">
        <f t="shared" si="181"/>
        <v>0</v>
      </c>
      <c r="AWA37" s="24"/>
      <c r="AWB37" s="24"/>
      <c r="AWC37" s="23"/>
      <c r="AWD37" s="111"/>
      <c r="AWE37" s="27"/>
      <c r="AWF37" s="42">
        <f t="shared" si="182"/>
        <v>1970</v>
      </c>
      <c r="AWH37" s="24"/>
      <c r="AWI37" s="24"/>
      <c r="AWJ37" s="23"/>
      <c r="AWK37" s="111"/>
      <c r="AWL37" s="27"/>
      <c r="AWM37" s="42">
        <f t="shared" si="183"/>
        <v>0</v>
      </c>
      <c r="AWO37" s="24"/>
      <c r="AWP37" s="24"/>
      <c r="AWQ37" s="23"/>
      <c r="AWR37" s="111"/>
      <c r="AWS37" s="27"/>
      <c r="AWT37" s="42">
        <f t="shared" si="184"/>
        <v>0</v>
      </c>
      <c r="AWV37" s="2"/>
      <c r="AWW37" s="2"/>
      <c r="AWX37" s="15"/>
      <c r="AWY37" s="7"/>
      <c r="AWZ37" s="16"/>
      <c r="AXA37" s="17">
        <f t="shared" si="185"/>
        <v>0</v>
      </c>
      <c r="AXC37" s="24"/>
      <c r="AXD37" s="24"/>
      <c r="AXE37" s="23"/>
      <c r="AXF37" s="111"/>
      <c r="AXG37" s="27"/>
      <c r="AXH37" s="42">
        <f t="shared" si="186"/>
        <v>0</v>
      </c>
      <c r="AXJ37" s="24"/>
      <c r="AXK37" s="24"/>
      <c r="AXL37" s="23"/>
      <c r="AXM37" s="111"/>
      <c r="AXN37" s="27"/>
      <c r="AXO37" s="42">
        <f t="shared" si="187"/>
        <v>1556</v>
      </c>
      <c r="AXQ37" s="24"/>
      <c r="AXR37" s="24"/>
      <c r="AXS37" s="23"/>
      <c r="AXT37" s="111"/>
      <c r="AXU37" s="27"/>
      <c r="AXV37" s="42">
        <f t="shared" si="188"/>
        <v>0</v>
      </c>
      <c r="AXX37" s="2"/>
      <c r="AXY37" s="2"/>
      <c r="AXZ37" s="15"/>
      <c r="AYA37" s="7"/>
      <c r="AYB37" s="16"/>
      <c r="AYC37" s="17">
        <f t="shared" si="189"/>
        <v>10984.74</v>
      </c>
      <c r="AYE37" s="31"/>
      <c r="AYF37" s="311"/>
      <c r="AYG37" s="22"/>
      <c r="AYH37" s="31"/>
      <c r="AYI37" s="76"/>
      <c r="AYJ37" s="78">
        <f t="shared" si="190"/>
        <v>1119</v>
      </c>
      <c r="AYL37" s="7"/>
      <c r="AYM37" s="2"/>
      <c r="AYN37" s="15"/>
      <c r="AYO37" s="7"/>
      <c r="AYP37" s="16"/>
      <c r="AYQ37" s="17">
        <f t="shared" si="191"/>
        <v>1119</v>
      </c>
      <c r="AYS37" s="2"/>
      <c r="AYT37" s="2"/>
      <c r="AYU37" s="15"/>
      <c r="AYV37" s="7"/>
      <c r="AYW37" s="16"/>
      <c r="AYX37" s="17">
        <f t="shared" si="192"/>
        <v>0</v>
      </c>
      <c r="AYZ37" s="24"/>
      <c r="AZA37" s="24"/>
      <c r="AZB37" s="23"/>
      <c r="AZC37" s="111"/>
      <c r="AZD37" s="27"/>
      <c r="AZE37" s="42">
        <f t="shared" si="193"/>
        <v>2249</v>
      </c>
      <c r="AZG37" s="358"/>
      <c r="AZH37" s="24"/>
      <c r="AZI37" s="23"/>
      <c r="AZJ37" s="111"/>
      <c r="AZK37" s="27"/>
      <c r="AZL37" s="42">
        <f t="shared" si="194"/>
        <v>0</v>
      </c>
      <c r="AZN37" s="24"/>
      <c r="AZO37" s="24"/>
      <c r="AZP37" s="23"/>
      <c r="AZQ37" s="111"/>
      <c r="AZR37" s="27"/>
      <c r="AZS37" s="42">
        <f t="shared" si="195"/>
        <v>0</v>
      </c>
      <c r="AZU37" s="2"/>
      <c r="AZX37" s="61"/>
      <c r="AZY37" s="67"/>
      <c r="AZZ37" s="17">
        <f t="shared" si="196"/>
        <v>12300.5</v>
      </c>
      <c r="BAB37" s="2"/>
      <c r="BAC37" s="2"/>
      <c r="BAD37" s="15"/>
      <c r="BAE37" s="7"/>
      <c r="BAF37" s="16"/>
      <c r="BAG37" s="17">
        <f t="shared" si="197"/>
        <v>108</v>
      </c>
      <c r="BAI37" s="7"/>
      <c r="BAJ37" s="2"/>
      <c r="BAK37" s="15"/>
      <c r="BAL37" s="677"/>
      <c r="BAM37" s="16"/>
      <c r="BAN37" s="17">
        <f t="shared" si="198"/>
        <v>0</v>
      </c>
      <c r="BAP37" s="111"/>
      <c r="BAQ37" s="24"/>
      <c r="BAR37" s="23"/>
      <c r="BAS37" s="1556"/>
      <c r="BAT37" s="27"/>
      <c r="BAU37" s="42">
        <f t="shared" si="199"/>
        <v>0</v>
      </c>
      <c r="BAW37" s="111"/>
      <c r="BAX37" s="24"/>
      <c r="BAY37" s="23"/>
      <c r="BAZ37" s="1556"/>
      <c r="BBA37" s="27"/>
      <c r="BBB37" s="42">
        <f t="shared" si="200"/>
        <v>0</v>
      </c>
      <c r="BBD37" s="111"/>
      <c r="BBE37" s="24"/>
      <c r="BBF37" s="23"/>
      <c r="BBG37" s="1556"/>
      <c r="BBH37" s="27"/>
      <c r="BBI37" s="42">
        <f t="shared" si="201"/>
        <v>0</v>
      </c>
      <c r="BBK37" s="2"/>
      <c r="BBL37" s="2"/>
      <c r="BBM37" s="15"/>
      <c r="BBN37" s="7"/>
      <c r="BBO37" s="16"/>
      <c r="BBP37" s="17">
        <f t="shared" si="202"/>
        <v>16540.060000000001</v>
      </c>
      <c r="BBR37" s="2"/>
      <c r="BBS37" s="2"/>
      <c r="BBT37" s="15"/>
      <c r="BBU37" s="7"/>
      <c r="BBV37" s="16"/>
      <c r="BBW37" s="17">
        <f t="shared" si="203"/>
        <v>6938</v>
      </c>
      <c r="BBY37" s="24"/>
      <c r="BBZ37" s="24"/>
      <c r="BCA37" s="23"/>
      <c r="BCB37" s="111"/>
      <c r="BCC37" s="27"/>
      <c r="BCD37" s="42">
        <f t="shared" si="204"/>
        <v>0</v>
      </c>
      <c r="BCF37" s="24"/>
      <c r="BCG37" s="24"/>
      <c r="BCH37" s="23"/>
      <c r="BCI37" s="111"/>
      <c r="BCJ37" s="27"/>
      <c r="BCK37" s="42">
        <f t="shared" si="205"/>
        <v>0</v>
      </c>
      <c r="BCM37" s="2"/>
      <c r="BCN37" s="2"/>
      <c r="BCO37" s="15"/>
      <c r="BCP37" s="7"/>
      <c r="BCQ37" s="16"/>
      <c r="BCR37" s="17">
        <f t="shared" si="206"/>
        <v>0</v>
      </c>
      <c r="BCT37" s="306"/>
      <c r="BCU37" s="2"/>
      <c r="BCV37" s="15"/>
      <c r="BCW37" s="7"/>
      <c r="BCX37" s="16"/>
      <c r="BCY37" s="17">
        <f t="shared" si="207"/>
        <v>0</v>
      </c>
      <c r="BDA37" s="2"/>
      <c r="BDB37" s="2"/>
      <c r="BDC37" s="15"/>
      <c r="BDD37" s="7"/>
      <c r="BDE37" s="16"/>
      <c r="BDF37" s="17">
        <f t="shared" si="208"/>
        <v>0</v>
      </c>
      <c r="BDH37" s="24"/>
      <c r="BDI37" s="24"/>
      <c r="BDJ37" s="23"/>
      <c r="BDK37" s="111"/>
      <c r="BDL37" s="27"/>
      <c r="BDM37" s="42">
        <f t="shared" si="209"/>
        <v>0</v>
      </c>
      <c r="BDO37" s="305"/>
      <c r="BDP37" s="2"/>
      <c r="BDQ37" s="15"/>
      <c r="BDR37" s="7"/>
      <c r="BDS37" s="16"/>
      <c r="BDT37" s="17">
        <f t="shared" si="210"/>
        <v>0</v>
      </c>
      <c r="BDV37" s="307"/>
      <c r="BDW37" s="2"/>
      <c r="BDX37" s="15"/>
      <c r="BDY37" s="7"/>
      <c r="BDZ37" s="16"/>
      <c r="BEA37" s="17">
        <f t="shared" si="211"/>
        <v>10100.5</v>
      </c>
      <c r="BEC37" s="307"/>
      <c r="BED37" s="2"/>
      <c r="BEE37" s="15"/>
      <c r="BEF37" s="7"/>
      <c r="BEG37" s="16"/>
      <c r="BEH37" s="17">
        <f t="shared" si="212"/>
        <v>0</v>
      </c>
      <c r="BEJ37" s="307"/>
      <c r="BEK37" s="24"/>
      <c r="BEL37" s="23"/>
      <c r="BEM37" s="111"/>
      <c r="BEN37" s="27"/>
      <c r="BEO37" s="42">
        <f t="shared" si="213"/>
        <v>0</v>
      </c>
      <c r="BEQ37" s="2"/>
      <c r="BER37" s="2"/>
      <c r="BES37" s="15"/>
      <c r="BET37" s="7"/>
      <c r="BEU37" s="16"/>
      <c r="BEV37" s="17">
        <f t="shared" si="214"/>
        <v>4501</v>
      </c>
      <c r="BEX37" s="2"/>
      <c r="BEY37" s="2"/>
      <c r="BEZ37" s="15"/>
      <c r="BFA37" s="7"/>
      <c r="BFB37" s="16"/>
      <c r="BFC37" s="17">
        <f t="shared" si="215"/>
        <v>1184.5</v>
      </c>
      <c r="BFE37" s="24"/>
      <c r="BFF37" s="24"/>
      <c r="BFG37" s="23"/>
      <c r="BFH37" s="111"/>
      <c r="BFI37" s="27"/>
      <c r="BFJ37" s="42">
        <f t="shared" si="216"/>
        <v>0</v>
      </c>
      <c r="BFL37" s="24"/>
      <c r="BFM37" s="2"/>
      <c r="BFN37" s="15"/>
      <c r="BFO37" s="7"/>
      <c r="BFP37" s="16"/>
      <c r="BFQ37" s="17">
        <f t="shared" si="217"/>
        <v>0</v>
      </c>
      <c r="BFS37" s="24"/>
      <c r="BFT37" s="24"/>
      <c r="BFU37" s="23"/>
      <c r="BFV37" s="111"/>
      <c r="BFW37" s="27"/>
      <c r="BFX37" s="42">
        <f t="shared" si="218"/>
        <v>3985.5</v>
      </c>
      <c r="BFZ37" s="2"/>
      <c r="BGA37" s="2"/>
      <c r="BGB37" s="15"/>
      <c r="BGC37" s="7"/>
      <c r="BGD37" s="16"/>
      <c r="BGE37" s="17">
        <f t="shared" si="219"/>
        <v>0</v>
      </c>
      <c r="BGG37" s="2"/>
      <c r="BGH37" s="2"/>
      <c r="BGI37" s="15"/>
      <c r="BGJ37" s="7"/>
      <c r="BGK37" s="16"/>
      <c r="BGL37" s="17">
        <f t="shared" si="220"/>
        <v>0</v>
      </c>
      <c r="BGN37" s="2"/>
      <c r="BGO37" s="2"/>
      <c r="BGP37" s="15"/>
      <c r="BGQ37" s="7"/>
      <c r="BGR37" s="16"/>
      <c r="BGS37" s="17">
        <f t="shared" si="221"/>
        <v>7051.5</v>
      </c>
      <c r="BGU37" s="24"/>
      <c r="BGV37" s="24"/>
      <c r="BGW37" s="23"/>
      <c r="BGX37" s="111"/>
      <c r="BGY37" s="27"/>
      <c r="BGZ37" s="42">
        <f t="shared" si="222"/>
        <v>0</v>
      </c>
      <c r="BHB37" s="2"/>
      <c r="BHC37" s="2"/>
      <c r="BHD37" s="15"/>
      <c r="BHE37" s="7"/>
      <c r="BHF37" s="16"/>
      <c r="BHG37" s="17">
        <f t="shared" si="223"/>
        <v>0</v>
      </c>
    </row>
    <row r="38" spans="1:1567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1"/>
      <c r="L38" s="27"/>
      <c r="M38" s="42">
        <f t="shared" si="1"/>
        <v>3530</v>
      </c>
      <c r="O38" s="24"/>
      <c r="P38" s="24"/>
      <c r="Q38" s="23"/>
      <c r="R38" s="111"/>
      <c r="S38" s="27"/>
      <c r="T38" s="42">
        <f t="shared" si="2"/>
        <v>0</v>
      </c>
      <c r="V38" s="24"/>
      <c r="W38" s="24"/>
      <c r="X38" s="23"/>
      <c r="Y38" s="111"/>
      <c r="Z38" s="27"/>
      <c r="AA38" s="42">
        <f t="shared" si="3"/>
        <v>0</v>
      </c>
      <c r="AC38" s="24"/>
      <c r="AD38" s="24"/>
      <c r="AE38" s="23"/>
      <c r="AF38" s="111"/>
      <c r="AG38" s="27"/>
      <c r="AH38" s="42">
        <f t="shared" si="4"/>
        <v>0</v>
      </c>
      <c r="AJ38" s="24"/>
      <c r="AK38" s="24"/>
      <c r="AL38" s="23"/>
      <c r="AM38" s="111"/>
      <c r="AN38" s="27"/>
      <c r="AO38" s="42">
        <f t="shared" si="5"/>
        <v>0</v>
      </c>
      <c r="AQ38" s="24"/>
      <c r="AR38" s="24"/>
      <c r="AS38" s="23"/>
      <c r="AT38" s="111"/>
      <c r="AU38" s="27"/>
      <c r="AV38" s="42">
        <f t="shared" si="6"/>
        <v>6543.5</v>
      </c>
      <c r="AY38" s="2"/>
      <c r="AZ38" s="15"/>
      <c r="BA38" s="7"/>
      <c r="BB38" s="16"/>
      <c r="BC38" s="17">
        <f t="shared" si="7"/>
        <v>376</v>
      </c>
      <c r="BE38" s="2"/>
      <c r="BF38" s="2"/>
      <c r="BG38" s="15"/>
      <c r="BH38" s="7"/>
      <c r="BI38" s="16"/>
      <c r="BJ38" s="17">
        <f t="shared" si="8"/>
        <v>1341.7</v>
      </c>
      <c r="BL38" s="2"/>
      <c r="BM38" s="2"/>
      <c r="BN38" s="15"/>
      <c r="BO38" s="7"/>
      <c r="BP38" s="16"/>
      <c r="BQ38" s="17">
        <f t="shared" si="9"/>
        <v>17344</v>
      </c>
      <c r="BT38" s="260"/>
      <c r="BX38" s="17">
        <f t="shared" si="10"/>
        <v>14526.099999999999</v>
      </c>
      <c r="BZ38" s="427"/>
      <c r="CA38" s="2"/>
      <c r="CB38" s="15"/>
      <c r="CC38" s="7"/>
      <c r="CD38" s="16"/>
      <c r="CE38" s="17">
        <f t="shared" si="11"/>
        <v>24058.04</v>
      </c>
      <c r="CG38" s="2"/>
      <c r="CH38" s="2"/>
      <c r="CI38" s="15"/>
      <c r="CJ38" s="7"/>
      <c r="CK38" s="16"/>
      <c r="CL38" s="17">
        <f t="shared" si="12"/>
        <v>0</v>
      </c>
      <c r="CN38" s="427"/>
      <c r="CO38" s="2"/>
      <c r="CP38" s="15"/>
      <c r="CQ38" s="7"/>
      <c r="CR38" s="16"/>
      <c r="CS38" s="17">
        <f t="shared" si="13"/>
        <v>1668.06</v>
      </c>
      <c r="CU38" s="427"/>
      <c r="CV38" s="2"/>
      <c r="CW38" s="15"/>
      <c r="CX38" s="305"/>
      <c r="CY38" s="16"/>
      <c r="CZ38" s="17">
        <f t="shared" si="224"/>
        <v>113534</v>
      </c>
      <c r="DB38" s="2"/>
      <c r="DC38" s="2"/>
      <c r="DD38" s="15"/>
      <c r="DE38" s="7"/>
      <c r="DF38" s="16"/>
      <c r="DG38" s="17">
        <f t="shared" si="15"/>
        <v>20286</v>
      </c>
      <c r="DI38" s="7"/>
      <c r="DJ38" s="2"/>
      <c r="DK38" s="15"/>
      <c r="DL38" s="7"/>
      <c r="DM38" s="16"/>
      <c r="DN38" s="17">
        <f t="shared" si="232"/>
        <v>411</v>
      </c>
      <c r="DP38" s="7"/>
      <c r="DQ38" s="2"/>
      <c r="DR38" s="15"/>
      <c r="DS38" s="65"/>
      <c r="DT38" s="16"/>
      <c r="DU38" s="17">
        <f t="shared" si="237"/>
        <v>0</v>
      </c>
      <c r="DW38" s="7"/>
      <c r="DX38" s="2"/>
      <c r="DY38" s="15"/>
      <c r="DZ38" s="7"/>
      <c r="EA38" s="16"/>
      <c r="EB38" s="17">
        <f t="shared" si="238"/>
        <v>0</v>
      </c>
      <c r="ED38" s="567"/>
      <c r="EE38" s="575"/>
      <c r="EF38" s="1694"/>
      <c r="EG38" s="567"/>
      <c r="EH38" s="1688"/>
      <c r="EI38" s="1683">
        <f t="shared" si="239"/>
        <v>456</v>
      </c>
      <c r="EK38" s="111"/>
      <c r="EL38" s="24"/>
      <c r="EM38" s="23"/>
      <c r="EN38" s="111"/>
      <c r="EO38" s="27"/>
      <c r="EP38" s="42">
        <f t="shared" si="240"/>
        <v>0</v>
      </c>
      <c r="ER38" s="111"/>
      <c r="ES38" s="24"/>
      <c r="ET38" s="23"/>
      <c r="EU38" s="111"/>
      <c r="EV38" s="27"/>
      <c r="EW38" s="42">
        <f t="shared" si="21"/>
        <v>0</v>
      </c>
      <c r="EY38" s="7"/>
      <c r="EZ38" s="2"/>
      <c r="FA38" s="15"/>
      <c r="FB38" s="7"/>
      <c r="FC38" s="16"/>
      <c r="FD38" s="17">
        <f t="shared" si="241"/>
        <v>0</v>
      </c>
      <c r="FF38" s="111"/>
      <c r="FG38" s="259"/>
      <c r="FH38" s="41"/>
      <c r="FI38" s="420"/>
      <c r="FJ38" s="287"/>
      <c r="FK38" s="17">
        <f t="shared" si="231"/>
        <v>0</v>
      </c>
      <c r="FM38" s="7"/>
      <c r="FN38" s="2"/>
      <c r="FO38" s="15"/>
      <c r="FP38" s="683"/>
      <c r="FQ38" s="16"/>
      <c r="FR38" s="17">
        <f>FR37+FO38-FQ38</f>
        <v>0</v>
      </c>
      <c r="FT38" s="111"/>
      <c r="FU38" s="24"/>
      <c r="FV38" s="23"/>
      <c r="FW38" s="681"/>
      <c r="FX38" s="27"/>
      <c r="FY38" s="42">
        <f>FY37+FV38-FX38</f>
        <v>0</v>
      </c>
      <c r="GA38" s="2"/>
      <c r="GB38" s="2"/>
      <c r="GC38" s="15"/>
      <c r="GD38" s="7"/>
      <c r="GE38" s="16"/>
      <c r="GF38" s="17">
        <f t="shared" si="26"/>
        <v>6306.7</v>
      </c>
      <c r="GH38" s="24"/>
      <c r="GI38" s="24"/>
      <c r="GJ38" s="23"/>
      <c r="GK38" s="111"/>
      <c r="GL38" s="27"/>
      <c r="GM38" s="42">
        <f t="shared" si="27"/>
        <v>10217.799999999999</v>
      </c>
      <c r="GO38" s="24"/>
      <c r="GP38" s="24"/>
      <c r="GQ38" s="23"/>
      <c r="GR38" s="111"/>
      <c r="GS38" s="27"/>
      <c r="GT38" s="42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4"/>
      <c r="HD38" s="24"/>
      <c r="HE38" s="23"/>
      <c r="HF38" s="111"/>
      <c r="HG38" s="27"/>
      <c r="HH38" s="42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2543</v>
      </c>
      <c r="HX38" s="7"/>
      <c r="HY38" s="2"/>
      <c r="HZ38" s="15"/>
      <c r="IA38" s="7"/>
      <c r="IB38" s="16"/>
      <c r="IC38" s="17">
        <f t="shared" si="33"/>
        <v>7098.5</v>
      </c>
      <c r="IE38" s="325"/>
      <c r="IF38" s="2"/>
      <c r="IG38" s="15"/>
      <c r="IH38" s="7"/>
      <c r="II38" s="16"/>
      <c r="IJ38" s="17">
        <f t="shared" si="34"/>
        <v>1470</v>
      </c>
      <c r="IL38" s="2"/>
      <c r="IM38" s="2"/>
      <c r="IN38" s="15"/>
      <c r="IO38" s="7"/>
      <c r="IP38" s="16"/>
      <c r="IQ38" s="17">
        <f t="shared" si="35"/>
        <v>5020</v>
      </c>
      <c r="IS38" s="7"/>
      <c r="IT38" s="2"/>
      <c r="IU38" s="15"/>
      <c r="IV38" s="7"/>
      <c r="IW38" s="16"/>
      <c r="IX38" s="101">
        <f t="shared" si="36"/>
        <v>0</v>
      </c>
      <c r="IZ38" s="111"/>
      <c r="JA38" s="24"/>
      <c r="JB38" s="23"/>
      <c r="JC38" s="111"/>
      <c r="JD38" s="27"/>
      <c r="JE38" s="101">
        <f t="shared" si="37"/>
        <v>0</v>
      </c>
      <c r="JG38" s="111"/>
      <c r="JH38" s="24"/>
      <c r="JI38" s="23"/>
      <c r="JJ38" s="111"/>
      <c r="JK38" s="27"/>
      <c r="JL38" s="101">
        <f t="shared" si="38"/>
        <v>855.5</v>
      </c>
      <c r="JN38" s="7"/>
      <c r="JO38" s="35"/>
      <c r="JP38" s="15"/>
      <c r="JQ38" s="7"/>
      <c r="JR38" s="16"/>
      <c r="JS38" s="17">
        <f t="shared" si="39"/>
        <v>0</v>
      </c>
      <c r="JU38" s="111"/>
      <c r="JV38" s="110"/>
      <c r="JW38" s="23"/>
      <c r="JX38" s="111"/>
      <c r="JY38" s="27"/>
      <c r="JZ38" s="42">
        <f t="shared" si="40"/>
        <v>0</v>
      </c>
      <c r="KB38" s="7"/>
      <c r="KC38" s="113"/>
      <c r="KD38" s="15"/>
      <c r="KE38" s="7"/>
      <c r="KF38" s="16"/>
      <c r="KG38" s="17">
        <f t="shared" si="41"/>
        <v>0</v>
      </c>
      <c r="KI38" s="111"/>
      <c r="KJ38" s="220"/>
      <c r="KK38" s="23"/>
      <c r="KL38" s="111"/>
      <c r="KM38" s="27"/>
      <c r="KN38" s="42">
        <f t="shared" si="42"/>
        <v>0</v>
      </c>
      <c r="KP38" s="111"/>
      <c r="KQ38" s="220"/>
      <c r="KR38" s="23"/>
      <c r="KS38" s="111"/>
      <c r="KT38" s="27"/>
      <c r="KU38" s="42">
        <f t="shared" si="43"/>
        <v>4446</v>
      </c>
      <c r="KW38" s="7"/>
      <c r="KX38" s="114"/>
      <c r="KY38" s="15"/>
      <c r="KZ38" s="7"/>
      <c r="LA38" s="16"/>
      <c r="LB38" s="17">
        <f t="shared" si="44"/>
        <v>17093.599999999999</v>
      </c>
      <c r="LD38" s="7"/>
      <c r="LE38" s="113"/>
      <c r="LF38" s="15"/>
      <c r="LG38" s="7"/>
      <c r="LH38" s="16"/>
      <c r="LI38" s="17">
        <f t="shared" si="45"/>
        <v>383</v>
      </c>
      <c r="LK38" s="111"/>
      <c r="LL38" s="110"/>
      <c r="LM38" s="23"/>
      <c r="LN38" s="111"/>
      <c r="LO38" s="27"/>
      <c r="LP38" s="42">
        <f t="shared" si="46"/>
        <v>0</v>
      </c>
      <c r="LR38" s="111"/>
      <c r="LS38" s="220"/>
      <c r="LT38" s="23"/>
      <c r="LU38" s="111"/>
      <c r="LV38" s="27"/>
      <c r="LW38" s="42">
        <f t="shared" si="47"/>
        <v>0</v>
      </c>
      <c r="LY38" s="2"/>
      <c r="LZ38" s="2"/>
      <c r="MA38" s="15"/>
      <c r="MB38" s="7"/>
      <c r="MC38" s="16"/>
      <c r="MD38" s="17">
        <f t="shared" si="48"/>
        <v>0</v>
      </c>
      <c r="MF38" s="24"/>
      <c r="MG38" s="24"/>
      <c r="MH38" s="23"/>
      <c r="MI38" s="111"/>
      <c r="MJ38" s="27"/>
      <c r="MK38" s="42">
        <f t="shared" si="49"/>
        <v>0</v>
      </c>
      <c r="MM38" s="24"/>
      <c r="MN38" s="24"/>
      <c r="MO38" s="23"/>
      <c r="MP38" s="111"/>
      <c r="MQ38" s="27"/>
      <c r="MR38" s="42">
        <f t="shared" si="50"/>
        <v>0</v>
      </c>
      <c r="MT38" s="24"/>
      <c r="MU38" s="24"/>
      <c r="MV38" s="23"/>
      <c r="MW38" s="111"/>
      <c r="MX38" s="27"/>
      <c r="MY38" s="42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11333.5</v>
      </c>
      <c r="NV38" s="307"/>
      <c r="NW38" s="24"/>
      <c r="NX38" s="23"/>
      <c r="NY38" s="111"/>
      <c r="NZ38" s="27"/>
      <c r="OA38" s="42">
        <f t="shared" si="55"/>
        <v>6364</v>
      </c>
      <c r="OC38" s="305"/>
      <c r="OD38" s="2"/>
      <c r="OE38" s="15"/>
      <c r="OF38" s="7"/>
      <c r="OG38" s="16"/>
      <c r="OH38" s="17">
        <f t="shared" si="56"/>
        <v>0</v>
      </c>
      <c r="OJ38" s="307"/>
      <c r="OK38" s="24"/>
      <c r="OL38" s="23"/>
      <c r="OM38" s="111"/>
      <c r="ON38" s="27"/>
      <c r="OO38" s="42">
        <f t="shared" si="57"/>
        <v>0</v>
      </c>
      <c r="OQ38" s="481"/>
      <c r="OR38" s="2"/>
      <c r="OS38" s="15"/>
      <c r="OT38" s="7"/>
      <c r="OU38" s="16"/>
      <c r="OV38" s="17">
        <f t="shared" si="233"/>
        <v>22352.5</v>
      </c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16"/>
      <c r="PW38" s="16"/>
      <c r="PX38" s="17">
        <f t="shared" si="62"/>
        <v>0</v>
      </c>
      <c r="PZ38" s="2"/>
      <c r="QA38" s="2"/>
      <c r="QB38" s="15"/>
      <c r="QC38" s="16"/>
      <c r="QD38" s="16"/>
      <c r="QE38" s="17">
        <f t="shared" si="63"/>
        <v>0</v>
      </c>
      <c r="QG38" s="2"/>
      <c r="QH38" s="2"/>
      <c r="QI38" s="15"/>
      <c r="QJ38" s="16"/>
      <c r="QK38" s="16"/>
      <c r="QL38" s="17">
        <f t="shared" si="64"/>
        <v>0</v>
      </c>
      <c r="QN38" s="24"/>
      <c r="QO38" s="24"/>
      <c r="QP38" s="23"/>
      <c r="QQ38" s="27"/>
      <c r="QR38" s="27"/>
      <c r="QS38" s="42">
        <f t="shared" si="65"/>
        <v>0</v>
      </c>
      <c r="QU38" s="406"/>
      <c r="QV38" s="2"/>
      <c r="QW38" s="296"/>
      <c r="QX38" s="1715"/>
      <c r="QY38" s="77"/>
      <c r="QZ38" s="17">
        <f t="shared" si="66"/>
        <v>13520</v>
      </c>
      <c r="RB38" s="49"/>
      <c r="RC38" s="24"/>
      <c r="RD38" s="23"/>
      <c r="RE38" s="1689"/>
      <c r="RF38" s="27"/>
      <c r="RG38" s="42">
        <f t="shared" si="67"/>
        <v>0</v>
      </c>
      <c r="RI38" s="49"/>
      <c r="RJ38" s="24"/>
      <c r="RK38" s="23"/>
      <c r="RL38" s="1689"/>
      <c r="RM38" s="27"/>
      <c r="RN38" s="42">
        <f t="shared" si="68"/>
        <v>0</v>
      </c>
      <c r="RP38" s="49"/>
      <c r="RQ38" s="24"/>
      <c r="RR38" s="23"/>
      <c r="RS38" s="1689"/>
      <c r="RT38" s="27"/>
      <c r="RU38" s="42">
        <f t="shared" si="69"/>
        <v>0</v>
      </c>
      <c r="RW38" s="7"/>
      <c r="RX38" s="2"/>
      <c r="RY38" s="15"/>
      <c r="RZ38" s="507"/>
      <c r="SA38" s="16"/>
      <c r="SB38" s="17">
        <f t="shared" si="70"/>
        <v>1433.5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4"/>
      <c r="SS38" s="24"/>
      <c r="ST38" s="23"/>
      <c r="SU38" s="111"/>
      <c r="SV38" s="27"/>
      <c r="SW38" s="42">
        <f t="shared" si="73"/>
        <v>0</v>
      </c>
      <c r="SY38" s="427"/>
      <c r="SZ38" s="114"/>
      <c r="TA38" s="15"/>
      <c r="TB38" s="7"/>
      <c r="TC38" s="16"/>
      <c r="TD38" s="17">
        <f t="shared" si="74"/>
        <v>10277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2"/>
      <c r="TU38" s="113"/>
      <c r="TV38" s="15"/>
      <c r="TW38" s="7"/>
      <c r="TX38" s="16"/>
      <c r="TY38" s="17">
        <f t="shared" si="77"/>
        <v>1124.5</v>
      </c>
      <c r="UA38" s="2"/>
      <c r="UB38" s="113"/>
      <c r="UC38" s="15"/>
      <c r="UD38" s="7"/>
      <c r="UE38" s="16"/>
      <c r="UF38" s="17">
        <f t="shared" si="78"/>
        <v>0</v>
      </c>
      <c r="UH38" s="307"/>
      <c r="UI38" s="110"/>
      <c r="UJ38" s="23"/>
      <c r="UK38" s="111"/>
      <c r="UL38" s="27"/>
      <c r="UM38" s="42">
        <f t="shared" si="79"/>
        <v>4075.5</v>
      </c>
      <c r="UO38" s="2"/>
      <c r="UP38" s="2"/>
      <c r="UQ38" s="15"/>
      <c r="UR38" s="7"/>
      <c r="US38" s="16"/>
      <c r="UT38" s="17">
        <f t="shared" si="80"/>
        <v>200</v>
      </c>
      <c r="UV38" s="2"/>
      <c r="UW38" s="2"/>
      <c r="UX38" s="15"/>
      <c r="UY38" s="7"/>
      <c r="UZ38" s="16"/>
      <c r="VA38" s="17">
        <f t="shared" si="81"/>
        <v>1278</v>
      </c>
      <c r="VC38" s="24"/>
      <c r="VD38" s="24"/>
      <c r="VE38" s="23"/>
      <c r="VF38" s="111"/>
      <c r="VG38" s="27"/>
      <c r="VH38" s="42">
        <f t="shared" si="82"/>
        <v>0</v>
      </c>
      <c r="VJ38" s="24"/>
      <c r="VK38" s="2"/>
      <c r="VL38" s="15"/>
      <c r="VM38" s="7"/>
      <c r="VN38" s="16"/>
      <c r="VO38" s="17">
        <f t="shared" si="83"/>
        <v>0</v>
      </c>
      <c r="VQ38" s="24"/>
      <c r="VR38" s="24"/>
      <c r="VS38" s="23"/>
      <c r="VT38" s="111"/>
      <c r="VU38" s="27"/>
      <c r="VV38" s="42">
        <f t="shared" si="84"/>
        <v>0</v>
      </c>
      <c r="VX38" s="2"/>
      <c r="VY38" s="2"/>
      <c r="VZ38" s="15"/>
      <c r="WA38" s="7"/>
      <c r="WB38" s="16"/>
      <c r="WC38" s="17">
        <f t="shared" si="85"/>
        <v>0</v>
      </c>
      <c r="WE38" s="305"/>
      <c r="WF38" s="2"/>
      <c r="WG38" s="15"/>
      <c r="WH38" s="305"/>
      <c r="WI38" s="16"/>
      <c r="WJ38" s="17">
        <f t="shared" si="86"/>
        <v>112.5</v>
      </c>
      <c r="WL38" s="307"/>
      <c r="WM38" s="24"/>
      <c r="WN38" s="23"/>
      <c r="WO38" s="307"/>
      <c r="WP38" s="27"/>
      <c r="WQ38" s="42">
        <f t="shared" si="87"/>
        <v>7657</v>
      </c>
      <c r="WS38" s="307"/>
      <c r="WT38" s="24"/>
      <c r="WU38" s="23"/>
      <c r="WV38" s="307"/>
      <c r="WW38" s="27"/>
      <c r="WX38" s="42">
        <f t="shared" si="88"/>
        <v>0</v>
      </c>
      <c r="WZ38" s="307"/>
      <c r="XA38" s="24"/>
      <c r="XB38" s="23"/>
      <c r="XC38" s="307"/>
      <c r="XD38" s="27"/>
      <c r="XE38" s="42">
        <f t="shared" si="89"/>
        <v>0</v>
      </c>
      <c r="XG38" s="307"/>
      <c r="XH38" s="24"/>
      <c r="XI38" s="23"/>
      <c r="XJ38" s="307"/>
      <c r="XK38" s="27"/>
      <c r="XL38" s="42">
        <f t="shared" si="90"/>
        <v>0</v>
      </c>
      <c r="XN38" s="425"/>
      <c r="XO38" s="2"/>
      <c r="XP38" s="15"/>
      <c r="XQ38" s="7"/>
      <c r="XR38" s="16"/>
      <c r="XS38" s="17">
        <f t="shared" si="91"/>
        <v>0</v>
      </c>
      <c r="XU38" s="24"/>
      <c r="XV38" s="24"/>
      <c r="XW38" s="23"/>
      <c r="XX38" s="111"/>
      <c r="XY38" s="27"/>
      <c r="XZ38" s="42">
        <f t="shared" si="92"/>
        <v>0</v>
      </c>
      <c r="YB38" s="2"/>
      <c r="YC38" s="2"/>
      <c r="YD38" s="15"/>
      <c r="YE38" s="7"/>
      <c r="YF38" s="16"/>
      <c r="YG38" s="17">
        <f t="shared" si="93"/>
        <v>21712</v>
      </c>
      <c r="YI38" s="2"/>
      <c r="YJ38" s="2"/>
      <c r="YK38" s="15"/>
      <c r="YL38" s="7"/>
      <c r="YM38" s="16"/>
      <c r="YN38" s="17">
        <f t="shared" si="94"/>
        <v>0</v>
      </c>
      <c r="YP38" s="2"/>
      <c r="YQ38" s="2"/>
      <c r="YR38" s="15"/>
      <c r="YS38" s="7"/>
      <c r="YT38" s="16"/>
      <c r="YU38" s="17">
        <f t="shared" si="95"/>
        <v>0</v>
      </c>
      <c r="YW38" s="24"/>
      <c r="YX38" s="24"/>
      <c r="YY38" s="23"/>
      <c r="YZ38" s="111"/>
      <c r="ZA38" s="27"/>
      <c r="ZB38" s="42">
        <f t="shared" si="96"/>
        <v>0</v>
      </c>
      <c r="ZD38" s="24"/>
      <c r="ZE38" s="24"/>
      <c r="ZF38" s="23"/>
      <c r="ZG38" s="111"/>
      <c r="ZH38" s="27"/>
      <c r="ZI38" s="42">
        <f t="shared" si="97"/>
        <v>0</v>
      </c>
      <c r="ZK38" s="2"/>
      <c r="ZL38" s="2"/>
      <c r="ZM38" s="15"/>
      <c r="ZN38" s="7"/>
      <c r="ZO38" s="16"/>
      <c r="ZP38" s="17">
        <f t="shared" si="98"/>
        <v>0</v>
      </c>
      <c r="ZR38" s="24"/>
      <c r="ZS38" s="24"/>
      <c r="ZT38" s="23"/>
      <c r="ZU38" s="111"/>
      <c r="ZV38" s="27"/>
      <c r="ZW38" s="42">
        <f t="shared" si="99"/>
        <v>3633</v>
      </c>
      <c r="ZY38" s="2"/>
      <c r="ZZ38" s="2"/>
      <c r="AAA38" s="15"/>
      <c r="AAB38" s="7"/>
      <c r="AAC38" s="16"/>
      <c r="AAD38" s="17">
        <f t="shared" si="100"/>
        <v>0</v>
      </c>
      <c r="AAF38" s="24"/>
      <c r="AAG38" s="24"/>
      <c r="AAH38" s="23"/>
      <c r="AAI38" s="111"/>
      <c r="AAJ38" s="27"/>
      <c r="AAK38" s="42">
        <f t="shared" si="101"/>
        <v>0</v>
      </c>
      <c r="AAM38" s="24"/>
      <c r="AAN38" s="24"/>
      <c r="AAO38" s="23"/>
      <c r="AAP38" s="111"/>
      <c r="AAQ38" s="27"/>
      <c r="AAR38" s="42">
        <f t="shared" si="102"/>
        <v>15899</v>
      </c>
      <c r="AAT38" s="24"/>
      <c r="AAU38" s="24"/>
      <c r="AAV38" s="23"/>
      <c r="AAW38" s="111"/>
      <c r="AAX38" s="27"/>
      <c r="AAY38" s="42">
        <f t="shared" si="103"/>
        <v>0</v>
      </c>
      <c r="ABA38" s="7"/>
      <c r="ABB38" s="113"/>
      <c r="ABC38" s="15"/>
      <c r="ABD38" s="7"/>
      <c r="ABE38" s="16"/>
      <c r="ABF38" s="17">
        <f t="shared" si="104"/>
        <v>0</v>
      </c>
      <c r="ABH38" s="111"/>
      <c r="ABI38" s="220"/>
      <c r="ABJ38" s="23"/>
      <c r="ABK38" s="111"/>
      <c r="ABL38" s="27"/>
      <c r="ABM38" s="42">
        <f t="shared" si="105"/>
        <v>0</v>
      </c>
      <c r="ABR38" s="679"/>
      <c r="ABS38" s="27"/>
      <c r="ABT38" s="42">
        <f t="shared" si="106"/>
        <v>22956.84</v>
      </c>
      <c r="ABV38" s="2"/>
      <c r="ABW38" s="2"/>
      <c r="ABX38" s="15"/>
      <c r="ABY38" s="7"/>
      <c r="ABZ38" s="16"/>
      <c r="ACA38" s="17">
        <f t="shared" si="107"/>
        <v>3092.5</v>
      </c>
      <c r="ACC38" s="427"/>
      <c r="ACD38" s="113"/>
      <c r="ACE38" s="15"/>
      <c r="ACF38" s="7"/>
      <c r="ACG38" s="16"/>
      <c r="ACH38" s="17">
        <f t="shared" si="108"/>
        <v>0</v>
      </c>
      <c r="ACJ38" s="425"/>
      <c r="ACK38" s="220"/>
      <c r="ACL38" s="23"/>
      <c r="ACM38" s="111"/>
      <c r="ACN38" s="27"/>
      <c r="ACO38" s="42">
        <f t="shared" si="109"/>
        <v>0</v>
      </c>
      <c r="ACQ38" s="425"/>
      <c r="ACR38" s="220"/>
      <c r="ACS38" s="23"/>
      <c r="ACT38" s="111"/>
      <c r="ACU38" s="27"/>
      <c r="ACV38" s="42">
        <f t="shared" si="110"/>
        <v>0</v>
      </c>
      <c r="ACX38" s="305"/>
      <c r="ACY38" s="2"/>
      <c r="ACZ38" s="15"/>
      <c r="ADA38" s="7"/>
      <c r="ADB38" s="16"/>
      <c r="ADC38" s="17">
        <f t="shared" si="243"/>
        <v>0</v>
      </c>
      <c r="ADE38" s="307"/>
      <c r="ADF38" s="24"/>
      <c r="ADG38" s="23"/>
      <c r="ADH38" s="111"/>
      <c r="ADI38" s="27"/>
      <c r="ADJ38" s="42">
        <f t="shared" si="244"/>
        <v>1928</v>
      </c>
      <c r="ADL38" s="2"/>
      <c r="ADM38" s="2"/>
      <c r="ADN38" s="15"/>
      <c r="ADO38" s="7"/>
      <c r="ADP38" s="16"/>
      <c r="ADQ38" s="17">
        <f t="shared" si="113"/>
        <v>0</v>
      </c>
      <c r="ADS38" s="24"/>
      <c r="ADT38" s="24"/>
      <c r="ADU38" s="23"/>
      <c r="ADV38" s="111"/>
      <c r="ADW38" s="27"/>
      <c r="ADX38" s="42">
        <f t="shared" si="114"/>
        <v>0</v>
      </c>
      <c r="ADZ38" s="2"/>
      <c r="AEA38" s="2"/>
      <c r="AEB38" s="15"/>
      <c r="AEC38" s="7"/>
      <c r="AED38" s="16"/>
      <c r="AEE38" s="17">
        <f t="shared" si="115"/>
        <v>0</v>
      </c>
      <c r="AEG38" s="24"/>
      <c r="AEH38" s="24"/>
      <c r="AEI38" s="23"/>
      <c r="AEJ38" s="111"/>
      <c r="AEK38" s="27"/>
      <c r="AEL38" s="42">
        <f t="shared" si="116"/>
        <v>0</v>
      </c>
      <c r="AEN38" s="2"/>
      <c r="AEO38" s="2"/>
      <c r="AEP38" s="15"/>
      <c r="AEQ38" s="7"/>
      <c r="AER38" s="16"/>
      <c r="AES38" s="17">
        <f t="shared" si="117"/>
        <v>0</v>
      </c>
      <c r="AEU38" s="2"/>
      <c r="AEV38" s="2"/>
      <c r="AEW38" s="15"/>
      <c r="AEX38" s="7"/>
      <c r="AEY38" s="16"/>
      <c r="AEZ38" s="17">
        <f t="shared" si="118"/>
        <v>0</v>
      </c>
      <c r="AFB38" s="24"/>
      <c r="AFC38" s="24"/>
      <c r="AFD38" s="23"/>
      <c r="AFE38" s="111"/>
      <c r="AFF38" s="27"/>
      <c r="AFG38" s="42">
        <f t="shared" si="119"/>
        <v>0</v>
      </c>
      <c r="AFI38" s="24"/>
      <c r="AFJ38" s="24"/>
      <c r="AFK38" s="23"/>
      <c r="AFL38" s="111"/>
      <c r="AFM38" s="27"/>
      <c r="AFN38" s="42">
        <f t="shared" si="120"/>
        <v>0</v>
      </c>
      <c r="AFP38" s="24"/>
      <c r="AFQ38" s="24"/>
      <c r="AFR38" s="23"/>
      <c r="AFS38" s="111"/>
      <c r="AFT38" s="27"/>
      <c r="AFU38" s="42">
        <f t="shared" si="121"/>
        <v>0</v>
      </c>
      <c r="AFW38" s="2"/>
      <c r="AFX38" s="2"/>
      <c r="AFY38" s="15"/>
      <c r="AFZ38" s="7"/>
      <c r="AGA38" s="16"/>
      <c r="AGB38" s="17">
        <f t="shared" si="122"/>
        <v>0</v>
      </c>
      <c r="AGD38" s="7"/>
      <c r="AGE38" s="114"/>
      <c r="AGF38" s="15"/>
      <c r="AGG38" s="7"/>
      <c r="AGH38" s="76"/>
      <c r="AGI38" s="17">
        <f t="shared" si="123"/>
        <v>2252</v>
      </c>
      <c r="AGK38" s="305"/>
      <c r="AGL38" s="36"/>
      <c r="AGM38" s="16"/>
      <c r="AGO38" s="16"/>
      <c r="AGP38" s="42">
        <f t="shared" si="124"/>
        <v>0</v>
      </c>
      <c r="AGR38" s="307"/>
      <c r="AGS38" s="259"/>
      <c r="AGT38" s="27"/>
      <c r="AGV38" s="27"/>
      <c r="AGW38" s="42">
        <f t="shared" si="125"/>
        <v>0</v>
      </c>
      <c r="AGY38" s="307"/>
      <c r="AGZ38" s="259"/>
      <c r="AHA38" s="27"/>
      <c r="AHC38" s="27"/>
      <c r="AHD38" s="42">
        <f t="shared" si="126"/>
        <v>0</v>
      </c>
      <c r="AHF38" s="2"/>
      <c r="AHG38" s="2"/>
      <c r="AHH38" s="15"/>
      <c r="AHI38" s="7"/>
      <c r="AHJ38" s="16"/>
      <c r="AHK38" s="17">
        <f t="shared" si="127"/>
        <v>960</v>
      </c>
      <c r="AHM38" s="2"/>
      <c r="AHN38" s="2"/>
      <c r="AHO38" s="15"/>
      <c r="AHP38" s="7"/>
      <c r="AHQ38" s="16"/>
      <c r="AHR38" s="17">
        <f t="shared" si="128"/>
        <v>0</v>
      </c>
      <c r="AHT38" s="427"/>
      <c r="AHU38" s="2"/>
      <c r="AHV38" s="15"/>
      <c r="AHW38" s="305"/>
      <c r="AHX38" s="16"/>
      <c r="AHY38" s="17">
        <f t="shared" si="129"/>
        <v>96358.5</v>
      </c>
      <c r="AIA38" s="2"/>
      <c r="AIB38" s="2"/>
      <c r="AIC38" s="15"/>
      <c r="AID38" s="7"/>
      <c r="AIE38" s="16"/>
      <c r="AIF38" s="17">
        <f t="shared" si="130"/>
        <v>0</v>
      </c>
      <c r="AIH38" s="7"/>
      <c r="AII38" s="40"/>
      <c r="AIJ38" s="16"/>
      <c r="AIK38" s="7"/>
      <c r="AIL38" s="16"/>
      <c r="AIM38" s="17">
        <f t="shared" si="131"/>
        <v>892.5</v>
      </c>
      <c r="AIO38" s="2"/>
      <c r="AIP38" s="40"/>
      <c r="AIQ38" s="16"/>
      <c r="AIR38" s="7"/>
      <c r="AIS38" s="16"/>
      <c r="AIT38" s="17">
        <f t="shared" si="132"/>
        <v>0</v>
      </c>
      <c r="AIV38" s="24"/>
      <c r="AIW38" s="69"/>
      <c r="AIX38" s="27"/>
      <c r="AIY38" s="111"/>
      <c r="AIZ38" s="27"/>
      <c r="AJA38" s="42">
        <f t="shared" si="133"/>
        <v>0</v>
      </c>
      <c r="AJC38" s="2"/>
      <c r="AJD38" s="2"/>
      <c r="AJE38" s="15"/>
      <c r="AJF38" s="7"/>
      <c r="AJG38" s="16"/>
      <c r="AJH38" s="17">
        <f t="shared" si="134"/>
        <v>0</v>
      </c>
      <c r="AJJ38" s="2"/>
      <c r="AJK38" s="2"/>
      <c r="AJL38" s="15"/>
      <c r="AJM38" s="7"/>
      <c r="AJN38" s="16"/>
      <c r="AJO38" s="17">
        <f t="shared" si="135"/>
        <v>0</v>
      </c>
      <c r="AJQ38" s="406"/>
      <c r="AJR38" s="2"/>
      <c r="AJS38" s="15"/>
      <c r="AJT38" s="7"/>
      <c r="AJU38" s="16"/>
      <c r="AJV38" s="17">
        <f t="shared" si="136"/>
        <v>7013</v>
      </c>
      <c r="AJX38" s="2"/>
      <c r="AJY38" s="2"/>
      <c r="AJZ38" s="15"/>
      <c r="AKA38" s="7"/>
      <c r="AKB38" s="16"/>
      <c r="AKC38" s="17">
        <f t="shared" si="137"/>
        <v>0</v>
      </c>
      <c r="AKE38" s="2"/>
      <c r="AKF38" s="2"/>
      <c r="AKG38" s="15"/>
      <c r="AKH38" s="7"/>
      <c r="AKI38" s="16"/>
      <c r="AKJ38" s="17">
        <f t="shared" si="138"/>
        <v>0</v>
      </c>
      <c r="AKL38" s="305"/>
      <c r="AKM38" s="2"/>
      <c r="AKN38" s="15"/>
      <c r="AKO38" s="322"/>
      <c r="AKP38" s="16"/>
      <c r="AKQ38" s="17">
        <f t="shared" si="139"/>
        <v>17381</v>
      </c>
      <c r="AKS38" s="307"/>
      <c r="AKT38" s="24"/>
      <c r="AKU38" s="23"/>
      <c r="AKV38" s="321"/>
      <c r="AKW38" s="27"/>
      <c r="AKX38" s="42">
        <f t="shared" si="140"/>
        <v>0</v>
      </c>
      <c r="AKZ38" s="2"/>
      <c r="ALA38" s="2"/>
      <c r="ALB38" s="15"/>
      <c r="ALC38" s="7"/>
      <c r="ALD38" s="16"/>
      <c r="ALE38" s="17">
        <f t="shared" si="141"/>
        <v>0</v>
      </c>
      <c r="ALI38" s="15"/>
      <c r="ALJ38" s="7"/>
      <c r="ALK38" s="16"/>
      <c r="ALL38" s="42">
        <f t="shared" si="142"/>
        <v>0</v>
      </c>
      <c r="ALP38" s="23"/>
      <c r="ALQ38" s="111"/>
      <c r="ALR38" s="27"/>
      <c r="ALS38" s="42">
        <f t="shared" si="143"/>
        <v>2166.5</v>
      </c>
      <c r="ALU38" s="2"/>
      <c r="ALV38" s="2"/>
      <c r="ALW38" s="15"/>
      <c r="ALX38" s="7"/>
      <c r="ALY38" s="16"/>
      <c r="ALZ38" s="17">
        <f t="shared" si="144"/>
        <v>0</v>
      </c>
      <c r="AMB38" s="2"/>
      <c r="AMC38" s="2"/>
      <c r="AMD38" s="15"/>
      <c r="AME38" s="7"/>
      <c r="AMF38" s="16"/>
      <c r="AMG38" s="17">
        <f t="shared" si="145"/>
        <v>0</v>
      </c>
      <c r="AMI38" s="2"/>
      <c r="AMJ38" s="2"/>
      <c r="AMK38" s="15"/>
      <c r="AML38" s="7"/>
      <c r="AMM38" s="16"/>
      <c r="AMN38" s="17">
        <f t="shared" si="146"/>
        <v>0</v>
      </c>
      <c r="AMP38" s="24"/>
      <c r="AMQ38" s="24"/>
      <c r="AMR38" s="23"/>
      <c r="AMS38" s="111"/>
      <c r="AMT38" s="27"/>
      <c r="AMU38" s="42">
        <f t="shared" si="147"/>
        <v>0</v>
      </c>
      <c r="AMW38" s="24"/>
      <c r="AMX38" s="24"/>
      <c r="AMY38" s="23"/>
      <c r="AMZ38" s="111"/>
      <c r="ANA38" s="27"/>
      <c r="ANB38" s="42">
        <f t="shared" si="148"/>
        <v>596</v>
      </c>
      <c r="AND38" s="2"/>
      <c r="ANE38" s="2"/>
      <c r="ANF38" s="15"/>
      <c r="ANG38" s="7"/>
      <c r="ANH38" s="16"/>
      <c r="ANI38" s="17">
        <f t="shared" si="242"/>
        <v>0</v>
      </c>
      <c r="ANK38" s="2"/>
      <c r="ANL38" s="2"/>
      <c r="ANM38" s="15"/>
      <c r="ANN38" s="7"/>
      <c r="ANO38" s="16"/>
      <c r="ANP38" s="17">
        <f t="shared" si="150"/>
        <v>0</v>
      </c>
      <c r="ANR38" s="2"/>
      <c r="ANS38" s="2"/>
      <c r="ANT38" s="15"/>
      <c r="ANU38" s="7"/>
      <c r="ANV38" s="16"/>
      <c r="ANW38" s="17">
        <f t="shared" si="235"/>
        <v>0</v>
      </c>
      <c r="ANY38" s="24"/>
      <c r="ANZ38" s="24"/>
      <c r="AOA38" s="23"/>
      <c r="AOB38" s="111"/>
      <c r="AOC38" s="27"/>
      <c r="AOD38" s="42">
        <f t="shared" si="236"/>
        <v>0</v>
      </c>
      <c r="AOF38" s="7"/>
      <c r="AOG38" s="113"/>
      <c r="AOH38" s="15"/>
      <c r="AOI38" s="7"/>
      <c r="AOJ38" s="16"/>
      <c r="AOK38" s="17">
        <f t="shared" si="153"/>
        <v>4537.5</v>
      </c>
      <c r="AOM38" s="7"/>
      <c r="AON38" s="113"/>
      <c r="AOO38" s="15"/>
      <c r="AOP38" s="7"/>
      <c r="AOQ38" s="16"/>
      <c r="AOR38" s="17">
        <f t="shared" si="154"/>
        <v>4537.5</v>
      </c>
      <c r="AOT38" s="24"/>
      <c r="AOU38" s="110"/>
      <c r="AOV38" s="23"/>
      <c r="AOW38" s="111"/>
      <c r="AOX38" s="27"/>
      <c r="AOY38" s="42">
        <f t="shared" si="155"/>
        <v>0</v>
      </c>
      <c r="APA38" s="24"/>
      <c r="APB38" s="24"/>
      <c r="APC38" s="23"/>
      <c r="APD38" s="111"/>
      <c r="APE38" s="27"/>
      <c r="APF38" s="42">
        <f t="shared" si="156"/>
        <v>0</v>
      </c>
      <c r="APH38" s="24"/>
      <c r="API38" s="24"/>
      <c r="APJ38" s="23"/>
      <c r="APK38" s="111"/>
      <c r="APL38" s="27"/>
      <c r="APM38" s="42">
        <f t="shared" si="157"/>
        <v>0</v>
      </c>
      <c r="APO38" s="2"/>
      <c r="APP38" s="2"/>
      <c r="APQ38" s="15"/>
      <c r="APR38" s="7"/>
      <c r="APS38" s="16"/>
      <c r="APT38" s="17">
        <f t="shared" si="158"/>
        <v>0</v>
      </c>
      <c r="APV38" s="427"/>
      <c r="APW38" s="2"/>
      <c r="APX38" s="15"/>
      <c r="APY38" s="427"/>
      <c r="APZ38" s="16"/>
      <c r="AQA38" s="17">
        <f t="shared" si="159"/>
        <v>5325.5</v>
      </c>
      <c r="AQC38" s="427"/>
      <c r="AQE38" s="15"/>
      <c r="AQF38" s="305"/>
      <c r="AQG38" s="16"/>
      <c r="AQH38" s="17">
        <f t="shared" si="160"/>
        <v>0</v>
      </c>
      <c r="AQJ38" s="305"/>
      <c r="AQK38" s="2"/>
      <c r="AQL38" s="15"/>
      <c r="AQM38" s="427"/>
      <c r="AQN38" s="16"/>
      <c r="AQO38" s="17">
        <f t="shared" si="161"/>
        <v>2982</v>
      </c>
      <c r="AQQ38" s="2"/>
      <c r="AQR38" s="2"/>
      <c r="AQS38" s="15"/>
      <c r="AQT38" s="7"/>
      <c r="AQU38" s="16"/>
      <c r="AQV38" s="17">
        <f t="shared" si="162"/>
        <v>0</v>
      </c>
      <c r="AQX38" s="24"/>
      <c r="AQY38" s="24"/>
      <c r="AQZ38" s="23"/>
      <c r="ARA38" s="111"/>
      <c r="ARB38" s="27"/>
      <c r="ARC38" s="42">
        <f t="shared" si="163"/>
        <v>-4260</v>
      </c>
      <c r="ARE38" s="2"/>
      <c r="ARF38" s="2"/>
      <c r="ARG38" s="15"/>
      <c r="ARH38" s="7"/>
      <c r="ARI38" s="16"/>
      <c r="ARJ38" s="17">
        <f t="shared" si="164"/>
        <v>12230.28</v>
      </c>
      <c r="ARL38" s="24"/>
      <c r="ARM38" s="24"/>
      <c r="ARN38" s="23"/>
      <c r="ARO38" s="111"/>
      <c r="ARP38" s="27"/>
      <c r="ARQ38" s="42">
        <f t="shared" si="165"/>
        <v>0</v>
      </c>
      <c r="ARS38" s="2"/>
      <c r="ART38" s="2"/>
      <c r="ARU38" s="15"/>
      <c r="ARV38" s="7"/>
      <c r="ARW38" s="16"/>
      <c r="ARX38" s="17">
        <f t="shared" si="166"/>
        <v>0</v>
      </c>
      <c r="ARZ38" s="24"/>
      <c r="ASA38" s="24"/>
      <c r="ASB38" s="23"/>
      <c r="ASC38" s="111"/>
      <c r="ASD38" s="27"/>
      <c r="ASE38" s="42">
        <f t="shared" si="167"/>
        <v>0</v>
      </c>
      <c r="ASG38" s="24"/>
      <c r="ASH38" s="24"/>
      <c r="ASI38" s="23"/>
      <c r="ASJ38" s="111"/>
      <c r="ASK38" s="27"/>
      <c r="ASL38" s="42">
        <f t="shared" si="168"/>
        <v>0</v>
      </c>
      <c r="ASN38" s="2"/>
      <c r="ASO38" s="2"/>
      <c r="ASP38" s="15"/>
      <c r="ASQ38" s="7"/>
      <c r="ASR38" s="16"/>
      <c r="ASS38" s="17">
        <f t="shared" si="169"/>
        <v>0</v>
      </c>
      <c r="ASU38" s="2"/>
      <c r="ASV38" s="2"/>
      <c r="ASW38" s="15"/>
      <c r="ASX38" s="7"/>
      <c r="ASY38" s="16"/>
      <c r="ASZ38" s="17">
        <f t="shared" si="170"/>
        <v>0</v>
      </c>
      <c r="ATB38" s="307"/>
      <c r="ATC38" s="24"/>
      <c r="ATD38" s="23"/>
      <c r="ATE38" s="321"/>
      <c r="ATF38" s="27"/>
      <c r="ATG38" s="17">
        <f t="shared" si="171"/>
        <v>0</v>
      </c>
      <c r="ATI38" s="111">
        <v>41727</v>
      </c>
      <c r="ATJ38" s="259" t="s">
        <v>2693</v>
      </c>
      <c r="ATK38" s="27">
        <v>3660</v>
      </c>
      <c r="ATL38" s="49"/>
      <c r="ATM38" s="27"/>
      <c r="ATN38" s="17">
        <f t="shared" si="172"/>
        <v>30150</v>
      </c>
      <c r="ATP38" s="7"/>
      <c r="ATQ38" s="2"/>
      <c r="ATR38" s="15"/>
      <c r="ATS38" s="16"/>
      <c r="ATT38" s="16"/>
      <c r="ATU38" s="17">
        <f t="shared" si="173"/>
        <v>35640</v>
      </c>
      <c r="ATW38" s="111"/>
      <c r="ATX38" s="24"/>
      <c r="ATY38" s="23"/>
      <c r="ATZ38" s="27"/>
      <c r="AUA38" s="27"/>
      <c r="AUB38" s="42">
        <f t="shared" si="174"/>
        <v>0</v>
      </c>
      <c r="AUD38" s="111"/>
      <c r="AUE38" s="24"/>
      <c r="AUF38" s="23"/>
      <c r="AUG38" s="27"/>
      <c r="AUH38" s="27"/>
      <c r="AUI38" s="42">
        <f t="shared" si="175"/>
        <v>0</v>
      </c>
      <c r="AUK38" s="305"/>
      <c r="AUL38" s="2"/>
      <c r="AUM38" s="15"/>
      <c r="AUN38" s="7"/>
      <c r="AUO38" s="16"/>
      <c r="AUP38" s="17">
        <f t="shared" si="176"/>
        <v>8898</v>
      </c>
      <c r="AUR38" s="2"/>
      <c r="AUS38" s="2"/>
      <c r="AUT38" s="15"/>
      <c r="AUU38" s="7"/>
      <c r="AUV38" s="16"/>
      <c r="AUW38" s="17">
        <f t="shared" si="177"/>
        <v>0</v>
      </c>
      <c r="AUY38" s="305"/>
      <c r="AUZ38" s="2"/>
      <c r="AVA38" s="15"/>
      <c r="AVB38" s="7"/>
      <c r="AVC38" s="16"/>
      <c r="AVD38" s="17">
        <f t="shared" si="178"/>
        <v>80.300000000000182</v>
      </c>
      <c r="AVF38" s="2"/>
      <c r="AVG38" s="2"/>
      <c r="AVH38" s="15"/>
      <c r="AVI38" s="7"/>
      <c r="AVJ38" s="16"/>
      <c r="AVK38" s="17">
        <f t="shared" si="179"/>
        <v>0</v>
      </c>
      <c r="AVM38" s="2"/>
      <c r="AVN38" s="2"/>
      <c r="AVO38" s="15"/>
      <c r="AVP38" s="7"/>
      <c r="AVQ38" s="16"/>
      <c r="AVR38" s="17">
        <f t="shared" si="180"/>
        <v>0</v>
      </c>
      <c r="AVT38" s="2"/>
      <c r="AVU38" s="2"/>
      <c r="AVV38" s="15"/>
      <c r="AVW38" s="7"/>
      <c r="AVX38" s="16"/>
      <c r="AVY38" s="17">
        <f t="shared" si="181"/>
        <v>0</v>
      </c>
      <c r="AWA38" s="24"/>
      <c r="AWB38" s="24"/>
      <c r="AWC38" s="23"/>
      <c r="AWD38" s="111"/>
      <c r="AWE38" s="27"/>
      <c r="AWF38" s="42">
        <f t="shared" si="182"/>
        <v>1970</v>
      </c>
      <c r="AWH38" s="24"/>
      <c r="AWI38" s="24"/>
      <c r="AWJ38" s="23"/>
      <c r="AWK38" s="111"/>
      <c r="AWL38" s="27"/>
      <c r="AWM38" s="42">
        <f t="shared" si="183"/>
        <v>0</v>
      </c>
      <c r="AWO38" s="24"/>
      <c r="AWP38" s="24"/>
      <c r="AWQ38" s="23"/>
      <c r="AWR38" s="111"/>
      <c r="AWS38" s="27"/>
      <c r="AWT38" s="42">
        <f t="shared" si="184"/>
        <v>0</v>
      </c>
      <c r="AWV38" s="2"/>
      <c r="AWW38" s="2"/>
      <c r="AWX38" s="15"/>
      <c r="AWY38" s="7"/>
      <c r="AWZ38" s="16"/>
      <c r="AXA38" s="17">
        <f t="shared" si="185"/>
        <v>0</v>
      </c>
      <c r="AXC38" s="24"/>
      <c r="AXD38" s="24"/>
      <c r="AXE38" s="23"/>
      <c r="AXF38" s="111"/>
      <c r="AXG38" s="27"/>
      <c r="AXH38" s="42">
        <f t="shared" si="186"/>
        <v>0</v>
      </c>
      <c r="AXJ38" s="24"/>
      <c r="AXK38" s="24"/>
      <c r="AXL38" s="23"/>
      <c r="AXM38" s="111"/>
      <c r="AXN38" s="27"/>
      <c r="AXO38" s="42">
        <f t="shared" si="187"/>
        <v>1556</v>
      </c>
      <c r="AXQ38" s="24"/>
      <c r="AXR38" s="24"/>
      <c r="AXS38" s="23"/>
      <c r="AXT38" s="111"/>
      <c r="AXU38" s="27"/>
      <c r="AXV38" s="42">
        <f t="shared" si="188"/>
        <v>0</v>
      </c>
      <c r="AXX38" s="2"/>
      <c r="AXY38" s="2"/>
      <c r="AXZ38" s="15"/>
      <c r="AYA38" s="7"/>
      <c r="AYB38" s="16"/>
      <c r="AYC38" s="17">
        <f t="shared" si="189"/>
        <v>10984.74</v>
      </c>
      <c r="AYE38" s="31"/>
      <c r="AYF38" s="311"/>
      <c r="AYG38" s="22"/>
      <c r="AYH38" s="31"/>
      <c r="AYI38" s="76"/>
      <c r="AYJ38" s="78">
        <f t="shared" si="190"/>
        <v>1119</v>
      </c>
      <c r="AYL38" s="7"/>
      <c r="AYM38" s="2"/>
      <c r="AYN38" s="15"/>
      <c r="AYO38" s="7"/>
      <c r="AYP38" s="16"/>
      <c r="AYQ38" s="17">
        <f t="shared" si="191"/>
        <v>1119</v>
      </c>
      <c r="AYS38" s="2"/>
      <c r="AYT38" s="2"/>
      <c r="AYU38" s="15"/>
      <c r="AYV38" s="7"/>
      <c r="AYW38" s="16"/>
      <c r="AYX38" s="17">
        <f t="shared" si="192"/>
        <v>0</v>
      </c>
      <c r="AYZ38" s="24"/>
      <c r="AZA38" s="24"/>
      <c r="AZB38" s="23"/>
      <c r="AZC38" s="111"/>
      <c r="AZD38" s="27"/>
      <c r="AZE38" s="42">
        <f t="shared" si="193"/>
        <v>2249</v>
      </c>
      <c r="AZG38" s="358"/>
      <c r="AZH38" s="24"/>
      <c r="AZI38" s="23"/>
      <c r="AZJ38" s="111"/>
      <c r="AZK38" s="27"/>
      <c r="AZL38" s="42">
        <f t="shared" si="194"/>
        <v>0</v>
      </c>
      <c r="AZN38" s="24"/>
      <c r="AZO38" s="24"/>
      <c r="AZP38" s="23"/>
      <c r="AZQ38" s="111"/>
      <c r="AZR38" s="27"/>
      <c r="AZS38" s="42">
        <f t="shared" si="195"/>
        <v>0</v>
      </c>
      <c r="AZU38" s="2"/>
      <c r="AZV38" s="2"/>
      <c r="AZW38" s="15"/>
      <c r="AZX38" s="7"/>
      <c r="AZY38" s="16"/>
      <c r="AZZ38" s="17">
        <f t="shared" si="196"/>
        <v>12300.5</v>
      </c>
      <c r="BAB38" s="7"/>
      <c r="BAC38" s="2"/>
      <c r="BAD38" s="15"/>
      <c r="BAE38" s="7"/>
      <c r="BAF38" s="16"/>
      <c r="BAG38" s="17">
        <f t="shared" si="197"/>
        <v>108</v>
      </c>
      <c r="BAI38" s="7"/>
      <c r="BAJ38" s="2"/>
      <c r="BAK38" s="15"/>
      <c r="BAL38" s="677"/>
      <c r="BAM38" s="16"/>
      <c r="BAN38" s="17">
        <f t="shared" si="198"/>
        <v>0</v>
      </c>
      <c r="BAP38" s="111"/>
      <c r="BAQ38" s="24"/>
      <c r="BAR38" s="23"/>
      <c r="BAS38" s="1556"/>
      <c r="BAT38" s="27"/>
      <c r="BAU38" s="42">
        <f t="shared" si="199"/>
        <v>0</v>
      </c>
      <c r="BAW38" s="111"/>
      <c r="BAX38" s="24"/>
      <c r="BAY38" s="23"/>
      <c r="BAZ38" s="1556"/>
      <c r="BBA38" s="27"/>
      <c r="BBB38" s="42">
        <f t="shared" si="200"/>
        <v>0</v>
      </c>
      <c r="BBD38" s="111"/>
      <c r="BBE38" s="24"/>
      <c r="BBF38" s="23"/>
      <c r="BBG38" s="1556"/>
      <c r="BBH38" s="27"/>
      <c r="BBI38" s="42">
        <f t="shared" si="201"/>
        <v>0</v>
      </c>
      <c r="BBK38" s="2"/>
      <c r="BBL38" s="2"/>
      <c r="BBM38" s="15"/>
      <c r="BBN38" s="7"/>
      <c r="BBO38" s="16"/>
      <c r="BBP38" s="17">
        <f t="shared" si="202"/>
        <v>16540.060000000001</v>
      </c>
      <c r="BBR38" s="2"/>
      <c r="BBS38" s="2"/>
      <c r="BBT38" s="15"/>
      <c r="BBU38" s="7"/>
      <c r="BBV38" s="16"/>
      <c r="BBW38" s="17">
        <f t="shared" si="203"/>
        <v>6938</v>
      </c>
      <c r="BBY38" s="24"/>
      <c r="BBZ38" s="24"/>
      <c r="BCA38" s="23"/>
      <c r="BCB38" s="111"/>
      <c r="BCC38" s="27"/>
      <c r="BCD38" s="42">
        <f t="shared" si="204"/>
        <v>0</v>
      </c>
      <c r="BCF38" s="24"/>
      <c r="BCG38" s="24"/>
      <c r="BCH38" s="23"/>
      <c r="BCI38" s="111"/>
      <c r="BCJ38" s="27"/>
      <c r="BCK38" s="42">
        <f t="shared" si="205"/>
        <v>0</v>
      </c>
      <c r="BCM38" s="2"/>
      <c r="BCN38" s="2"/>
      <c r="BCO38" s="15"/>
      <c r="BCP38" s="7"/>
      <c r="BCQ38" s="16"/>
      <c r="BCR38" s="17">
        <f t="shared" si="206"/>
        <v>0</v>
      </c>
      <c r="BCT38" s="306"/>
      <c r="BCU38" s="2"/>
      <c r="BCV38" s="15"/>
      <c r="BCW38" s="7"/>
      <c r="BCX38" s="16"/>
      <c r="BCY38" s="17">
        <f t="shared" si="207"/>
        <v>0</v>
      </c>
      <c r="BDA38" s="2"/>
      <c r="BDB38" s="2"/>
      <c r="BDC38" s="15"/>
      <c r="BDD38" s="7"/>
      <c r="BDE38" s="16"/>
      <c r="BDF38" s="17">
        <f t="shared" si="208"/>
        <v>0</v>
      </c>
      <c r="BDH38" s="24"/>
      <c r="BDI38" s="24"/>
      <c r="BDJ38" s="23"/>
      <c r="BDK38" s="111"/>
      <c r="BDL38" s="27"/>
      <c r="BDM38" s="42">
        <f t="shared" si="209"/>
        <v>0</v>
      </c>
      <c r="BDO38" s="2"/>
      <c r="BDP38" s="2"/>
      <c r="BDQ38" s="15"/>
      <c r="BDR38" s="7"/>
      <c r="BDS38" s="16"/>
      <c r="BDT38" s="17">
        <f t="shared" si="210"/>
        <v>0</v>
      </c>
      <c r="BDV38" s="307"/>
      <c r="BDW38" s="2"/>
      <c r="BDX38" s="15"/>
      <c r="BDY38" s="7"/>
      <c r="BDZ38" s="16"/>
      <c r="BEA38" s="17">
        <f t="shared" si="211"/>
        <v>10100.5</v>
      </c>
      <c r="BEC38" s="307"/>
      <c r="BED38" s="2"/>
      <c r="BEE38" s="15"/>
      <c r="BEF38" s="7"/>
      <c r="BEG38" s="16"/>
      <c r="BEH38" s="17">
        <f t="shared" si="212"/>
        <v>0</v>
      </c>
      <c r="BEJ38" s="307"/>
      <c r="BEK38" s="24"/>
      <c r="BEL38" s="23"/>
      <c r="BEM38" s="111"/>
      <c r="BEN38" s="27"/>
      <c r="BEO38" s="42">
        <f t="shared" si="213"/>
        <v>0</v>
      </c>
      <c r="BEQ38" s="2"/>
      <c r="BER38" s="2"/>
      <c r="BES38" s="15"/>
      <c r="BET38" s="7"/>
      <c r="BEU38" s="16"/>
      <c r="BEV38" s="17">
        <f t="shared" si="214"/>
        <v>4501</v>
      </c>
      <c r="BEX38" s="2"/>
      <c r="BEY38" s="2"/>
      <c r="BEZ38" s="15"/>
      <c r="BFA38" s="7"/>
      <c r="BFB38" s="16"/>
      <c r="BFC38" s="17">
        <f t="shared" si="215"/>
        <v>1184.5</v>
      </c>
      <c r="BFE38" s="24"/>
      <c r="BFF38" s="24"/>
      <c r="BFG38" s="23"/>
      <c r="BFH38" s="111"/>
      <c r="BFI38" s="27"/>
      <c r="BFJ38" s="42">
        <f t="shared" si="216"/>
        <v>0</v>
      </c>
      <c r="BFL38" s="24"/>
      <c r="BFM38" s="2"/>
      <c r="BFN38" s="15"/>
      <c r="BFO38" s="7"/>
      <c r="BFP38" s="16"/>
      <c r="BFQ38" s="17">
        <f t="shared" si="217"/>
        <v>0</v>
      </c>
      <c r="BFS38" s="24"/>
      <c r="BFT38" s="24"/>
      <c r="BFU38" s="23"/>
      <c r="BFV38" s="111"/>
      <c r="BFW38" s="27"/>
      <c r="BFX38" s="42">
        <f t="shared" si="218"/>
        <v>3985.5</v>
      </c>
      <c r="BFZ38" s="2"/>
      <c r="BGA38" s="2"/>
      <c r="BGB38" s="15"/>
      <c r="BGC38" s="7"/>
      <c r="BGD38" s="16"/>
      <c r="BGE38" s="17">
        <f t="shared" si="219"/>
        <v>0</v>
      </c>
      <c r="BGG38" s="2"/>
      <c r="BGH38" s="2"/>
      <c r="BGI38" s="15"/>
      <c r="BGJ38" s="7"/>
      <c r="BGK38" s="16"/>
      <c r="BGL38" s="17">
        <f t="shared" si="220"/>
        <v>0</v>
      </c>
      <c r="BGN38" s="2"/>
      <c r="BGO38" s="2"/>
      <c r="BGP38" s="15"/>
      <c r="BGQ38" s="7"/>
      <c r="BGR38" s="16"/>
      <c r="BGS38" s="17">
        <f t="shared" si="221"/>
        <v>7051.5</v>
      </c>
      <c r="BGU38" s="24"/>
      <c r="BGV38" s="24"/>
      <c r="BGW38" s="23"/>
      <c r="BGX38" s="111"/>
      <c r="BGY38" s="27"/>
      <c r="BGZ38" s="42">
        <f t="shared" si="222"/>
        <v>0</v>
      </c>
      <c r="BHB38" s="2"/>
      <c r="BHC38" s="2"/>
      <c r="BHD38" s="15"/>
      <c r="BHE38" s="7"/>
      <c r="BHF38" s="16"/>
      <c r="BHG38" s="17">
        <f t="shared" si="223"/>
        <v>0</v>
      </c>
    </row>
    <row r="39" spans="1:1567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1"/>
      <c r="L39" s="27"/>
      <c r="M39" s="42">
        <f t="shared" si="1"/>
        <v>3530</v>
      </c>
      <c r="O39" s="24"/>
      <c r="P39" s="24"/>
      <c r="Q39" s="23"/>
      <c r="R39" s="111"/>
      <c r="S39" s="27"/>
      <c r="T39" s="42">
        <f t="shared" si="2"/>
        <v>0</v>
      </c>
      <c r="V39" s="24"/>
      <c r="W39" s="24"/>
      <c r="X39" s="23"/>
      <c r="Y39" s="111"/>
      <c r="Z39" s="27"/>
      <c r="AA39" s="42">
        <f t="shared" si="3"/>
        <v>0</v>
      </c>
      <c r="AC39" s="24"/>
      <c r="AD39" s="24"/>
      <c r="AE39" s="23"/>
      <c r="AF39" s="111"/>
      <c r="AG39" s="27"/>
      <c r="AH39" s="42">
        <f t="shared" si="4"/>
        <v>0</v>
      </c>
      <c r="AJ39" s="24"/>
      <c r="AK39" s="24"/>
      <c r="AL39" s="23"/>
      <c r="AM39" s="111"/>
      <c r="AN39" s="27"/>
      <c r="AO39" s="42">
        <f t="shared" si="5"/>
        <v>0</v>
      </c>
      <c r="AQ39" s="24"/>
      <c r="AR39" s="24"/>
      <c r="AS39" s="23"/>
      <c r="AT39" s="111"/>
      <c r="AU39" s="27"/>
      <c r="AV39" s="42">
        <f t="shared" si="6"/>
        <v>6543.5</v>
      </c>
      <c r="AY39" s="2"/>
      <c r="AZ39" s="15"/>
      <c r="BA39" s="7"/>
      <c r="BB39" s="16"/>
      <c r="BC39" s="17">
        <f t="shared" si="7"/>
        <v>376</v>
      </c>
      <c r="BE39" s="2"/>
      <c r="BF39" s="2"/>
      <c r="BG39" s="15"/>
      <c r="BH39" s="7"/>
      <c r="BI39" s="16"/>
      <c r="BJ39" s="17">
        <f t="shared" si="8"/>
        <v>1341.7</v>
      </c>
      <c r="BL39" s="2"/>
      <c r="BM39" s="2"/>
      <c r="BN39" s="15"/>
      <c r="BO39" s="7"/>
      <c r="BP39" s="16"/>
      <c r="BQ39" s="17">
        <f t="shared" si="9"/>
        <v>17344</v>
      </c>
      <c r="BS39" s="2"/>
      <c r="BT39" s="36"/>
      <c r="BV39" s="7"/>
      <c r="BW39" s="16"/>
      <c r="BX39" s="17">
        <f t="shared" si="10"/>
        <v>14526.099999999999</v>
      </c>
      <c r="BZ39" s="427"/>
      <c r="CA39" s="2"/>
      <c r="CB39" s="15"/>
      <c r="CC39" s="7"/>
      <c r="CD39" s="16"/>
      <c r="CE39" s="17">
        <f t="shared" si="11"/>
        <v>24058.04</v>
      </c>
      <c r="CG39" s="2"/>
      <c r="CH39" s="2"/>
      <c r="CI39" s="15"/>
      <c r="CJ39" s="7"/>
      <c r="CK39" s="16"/>
      <c r="CL39" s="17">
        <f t="shared" si="12"/>
        <v>0</v>
      </c>
      <c r="CN39" s="427"/>
      <c r="CO39" s="2"/>
      <c r="CP39" s="23"/>
      <c r="CQ39" s="111"/>
      <c r="CR39" s="27"/>
      <c r="CS39" s="17">
        <f t="shared" si="13"/>
        <v>1668.06</v>
      </c>
      <c r="CU39" s="427"/>
      <c r="CV39" s="2"/>
      <c r="CW39" s="15"/>
      <c r="CX39" s="305"/>
      <c r="CY39" s="16"/>
      <c r="CZ39" s="17">
        <f>CZ38+CW39-CY39</f>
        <v>113534</v>
      </c>
      <c r="DB39" s="2"/>
      <c r="DC39" s="2"/>
      <c r="DD39" s="15"/>
      <c r="DE39" s="7"/>
      <c r="DF39" s="16"/>
      <c r="DG39" s="17">
        <f>DG38+DD39-DF39</f>
        <v>20286</v>
      </c>
      <c r="DI39" s="7"/>
      <c r="DJ39" s="2"/>
      <c r="DK39" s="15"/>
      <c r="DL39" s="7"/>
      <c r="DM39" s="16"/>
      <c r="DN39" s="17">
        <f t="shared" si="232"/>
        <v>411</v>
      </c>
      <c r="DP39" s="7"/>
      <c r="DQ39" s="2"/>
      <c r="DR39" s="15"/>
      <c r="DS39" s="65"/>
      <c r="DT39" s="76"/>
      <c r="DU39" s="17">
        <f t="shared" si="237"/>
        <v>0</v>
      </c>
      <c r="DW39" s="7"/>
      <c r="DX39" s="2"/>
      <c r="DY39" s="15"/>
      <c r="DZ39" s="7"/>
      <c r="EA39" s="76"/>
      <c r="EB39" s="17">
        <f t="shared" si="238"/>
        <v>0</v>
      </c>
      <c r="ED39" s="567"/>
      <c r="EE39" s="575"/>
      <c r="EF39" s="1694"/>
      <c r="EG39" s="567"/>
      <c r="EH39" s="569"/>
      <c r="EI39" s="1683">
        <f t="shared" si="239"/>
        <v>456</v>
      </c>
      <c r="EK39" s="111"/>
      <c r="EL39" s="24"/>
      <c r="EM39" s="23"/>
      <c r="EN39" s="111"/>
      <c r="EO39" s="139"/>
      <c r="EP39" s="42">
        <f t="shared" si="240"/>
        <v>0</v>
      </c>
      <c r="ER39" s="111"/>
      <c r="ES39" s="24"/>
      <c r="ET39" s="23"/>
      <c r="EU39" s="111"/>
      <c r="EV39" s="139"/>
      <c r="EW39" s="42">
        <f t="shared" si="21"/>
        <v>0</v>
      </c>
      <c r="EY39" s="7"/>
      <c r="EZ39" s="2"/>
      <c r="FA39" s="15"/>
      <c r="FB39" s="7"/>
      <c r="FC39" s="76"/>
      <c r="FD39" s="17">
        <f t="shared" si="241"/>
        <v>0</v>
      </c>
      <c r="FF39" s="111"/>
      <c r="FG39" s="259"/>
      <c r="FH39" s="41"/>
      <c r="FI39" s="111"/>
      <c r="FJ39" s="287"/>
      <c r="FK39" s="17">
        <f t="shared" si="231"/>
        <v>0</v>
      </c>
      <c r="FM39" s="7"/>
      <c r="FN39" s="34"/>
      <c r="FO39" s="23"/>
      <c r="FP39" s="683"/>
      <c r="FQ39" s="16"/>
      <c r="FR39" s="17">
        <f t="shared" ref="FR39:FR50" si="245">FR38+FO39-FQ39</f>
        <v>0</v>
      </c>
      <c r="FT39" s="111"/>
      <c r="FU39" s="34"/>
      <c r="FV39" s="23"/>
      <c r="FW39" s="681"/>
      <c r="FX39" s="27"/>
      <c r="FY39" s="42">
        <f t="shared" ref="FY39:FY50" si="246">FY38+FV39-FX39</f>
        <v>0</v>
      </c>
      <c r="GA39" s="2"/>
      <c r="GB39" s="2"/>
      <c r="GC39" s="15"/>
      <c r="GD39" s="7"/>
      <c r="GE39" s="16"/>
      <c r="GF39" s="17">
        <f t="shared" si="26"/>
        <v>6306.7</v>
      </c>
      <c r="GH39" s="24"/>
      <c r="GI39" s="24"/>
      <c r="GJ39" s="23"/>
      <c r="GK39" s="111"/>
      <c r="GL39" s="27"/>
      <c r="GM39" s="42">
        <f t="shared" si="27"/>
        <v>10217.799999999999</v>
      </c>
      <c r="GO39" s="24"/>
      <c r="GP39" s="24"/>
      <c r="GQ39" s="23"/>
      <c r="GR39" s="111"/>
      <c r="GS39" s="27"/>
      <c r="GT39" s="42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4"/>
      <c r="HD39" s="24"/>
      <c r="HE39" s="23"/>
      <c r="HF39" s="111"/>
      <c r="HG39" s="27"/>
      <c r="HH39" s="42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2543</v>
      </c>
      <c r="HX39" s="7"/>
      <c r="HY39" s="2"/>
      <c r="HZ39" s="15"/>
      <c r="IA39" s="7"/>
      <c r="IB39" s="16"/>
      <c r="IC39" s="17">
        <f t="shared" si="33"/>
        <v>7098.5</v>
      </c>
      <c r="IE39" s="325"/>
      <c r="IF39" s="2"/>
      <c r="IG39" s="15"/>
      <c r="IH39" s="7"/>
      <c r="II39" s="16"/>
      <c r="IJ39" s="17">
        <f t="shared" si="34"/>
        <v>1470</v>
      </c>
      <c r="IL39" s="2"/>
      <c r="IM39" s="2"/>
      <c r="IN39" s="15"/>
      <c r="IO39" s="7"/>
      <c r="IP39" s="16"/>
      <c r="IQ39" s="17">
        <f t="shared" si="35"/>
        <v>5020</v>
      </c>
      <c r="IS39" s="2"/>
      <c r="IT39" s="2"/>
      <c r="IU39" s="15"/>
      <c r="IV39" s="7"/>
      <c r="IW39" s="16"/>
      <c r="IX39" s="101">
        <f t="shared" si="36"/>
        <v>0</v>
      </c>
      <c r="IZ39" s="24"/>
      <c r="JA39" s="24"/>
      <c r="JB39" s="23"/>
      <c r="JC39" s="111"/>
      <c r="JD39" s="27"/>
      <c r="JE39" s="101">
        <f t="shared" si="37"/>
        <v>0</v>
      </c>
      <c r="JG39" s="24"/>
      <c r="JH39" s="24"/>
      <c r="JI39" s="23"/>
      <c r="JJ39" s="111"/>
      <c r="JK39" s="27"/>
      <c r="JL39" s="101">
        <f t="shared" si="38"/>
        <v>855.5</v>
      </c>
      <c r="JN39" s="7"/>
      <c r="JO39" s="113"/>
      <c r="JP39" s="15"/>
      <c r="JQ39" s="7"/>
      <c r="JR39" s="16"/>
      <c r="JS39" s="17">
        <f t="shared" si="39"/>
        <v>0</v>
      </c>
      <c r="JU39" s="111"/>
      <c r="JV39" s="110"/>
      <c r="JW39" s="23"/>
      <c r="JX39" s="111"/>
      <c r="JY39" s="27"/>
      <c r="JZ39" s="42">
        <f t="shared" si="40"/>
        <v>0</v>
      </c>
      <c r="KB39" s="7"/>
      <c r="KC39" s="113"/>
      <c r="KD39" s="15"/>
      <c r="KE39" s="7"/>
      <c r="KF39" s="16"/>
      <c r="KG39" s="17">
        <f t="shared" si="41"/>
        <v>0</v>
      </c>
      <c r="KI39" s="111"/>
      <c r="KJ39" s="220"/>
      <c r="KK39" s="23"/>
      <c r="KL39" s="111"/>
      <c r="KM39" s="27"/>
      <c r="KN39" s="42">
        <f t="shared" si="42"/>
        <v>0</v>
      </c>
      <c r="KP39" s="111"/>
      <c r="KQ39" s="220"/>
      <c r="KR39" s="23"/>
      <c r="KS39" s="111"/>
      <c r="KT39" s="27"/>
      <c r="KU39" s="42">
        <f t="shared" si="43"/>
        <v>4446</v>
      </c>
      <c r="KW39" s="7"/>
      <c r="KX39" s="114"/>
      <c r="KY39" s="15"/>
      <c r="KZ39" s="7"/>
      <c r="LA39" s="16"/>
      <c r="LB39" s="17">
        <f t="shared" si="44"/>
        <v>17093.599999999999</v>
      </c>
      <c r="LD39" s="7"/>
      <c r="LE39" s="113"/>
      <c r="LF39" s="15"/>
      <c r="LG39" s="7"/>
      <c r="LH39" s="16"/>
      <c r="LI39" s="17">
        <f t="shared" si="45"/>
        <v>383</v>
      </c>
      <c r="LK39" s="111"/>
      <c r="LL39" s="110"/>
      <c r="LM39" s="23"/>
      <c r="LN39" s="111"/>
      <c r="LO39" s="27"/>
      <c r="LP39" s="42">
        <f t="shared" si="46"/>
        <v>0</v>
      </c>
      <c r="LR39" s="111"/>
      <c r="LS39" s="220"/>
      <c r="LT39" s="23"/>
      <c r="LU39" s="111"/>
      <c r="LV39" s="27"/>
      <c r="LW39" s="42">
        <f t="shared" si="47"/>
        <v>0</v>
      </c>
      <c r="LY39" s="2"/>
      <c r="LZ39" s="2"/>
      <c r="MA39" s="15"/>
      <c r="MB39" s="7"/>
      <c r="MC39" s="16"/>
      <c r="MD39" s="17">
        <f t="shared" si="48"/>
        <v>0</v>
      </c>
      <c r="MF39" s="24"/>
      <c r="MG39" s="24"/>
      <c r="MH39" s="23"/>
      <c r="MI39" s="111"/>
      <c r="MJ39" s="27"/>
      <c r="MK39" s="42">
        <f t="shared" si="49"/>
        <v>0</v>
      </c>
      <c r="MM39" s="24"/>
      <c r="MN39" s="24"/>
      <c r="MO39" s="23"/>
      <c r="MP39" s="111"/>
      <c r="MQ39" s="27"/>
      <c r="MR39" s="42">
        <f t="shared" si="50"/>
        <v>0</v>
      </c>
      <c r="MT39" s="24"/>
      <c r="MU39" s="24"/>
      <c r="MV39" s="23"/>
      <c r="MW39" s="111"/>
      <c r="MX39" s="27"/>
      <c r="MY39" s="42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11333.5</v>
      </c>
      <c r="NV39" s="307"/>
      <c r="NW39" s="24"/>
      <c r="NX39" s="23"/>
      <c r="NY39" s="111"/>
      <c r="NZ39" s="27"/>
      <c r="OA39" s="42">
        <f t="shared" si="55"/>
        <v>6364</v>
      </c>
      <c r="OC39" s="305"/>
      <c r="OD39" s="2"/>
      <c r="OE39" s="15"/>
      <c r="OF39" s="7"/>
      <c r="OG39" s="16"/>
      <c r="OH39" s="17">
        <f t="shared" si="56"/>
        <v>0</v>
      </c>
      <c r="OJ39" s="307"/>
      <c r="OK39" s="24"/>
      <c r="OL39" s="23"/>
      <c r="OM39" s="111"/>
      <c r="ON39" s="27"/>
      <c r="OO39" s="42">
        <f t="shared" si="57"/>
        <v>0</v>
      </c>
      <c r="OQ39" s="481"/>
      <c r="OR39" s="2"/>
      <c r="OS39" s="15"/>
      <c r="OT39" s="7"/>
      <c r="OU39" s="16"/>
      <c r="OV39" s="17">
        <f t="shared" si="233"/>
        <v>22352.5</v>
      </c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16"/>
      <c r="PW39" s="16"/>
      <c r="PX39" s="17">
        <f t="shared" si="62"/>
        <v>0</v>
      </c>
      <c r="PZ39" s="2"/>
      <c r="QA39" s="2"/>
      <c r="QB39" s="15"/>
      <c r="QC39" s="16"/>
      <c r="QD39" s="16"/>
      <c r="QE39" s="17">
        <f t="shared" si="63"/>
        <v>0</v>
      </c>
      <c r="QG39" s="2"/>
      <c r="QH39" s="2"/>
      <c r="QI39" s="15"/>
      <c r="QJ39" s="16"/>
      <c r="QK39" s="16"/>
      <c r="QL39" s="17">
        <f t="shared" si="64"/>
        <v>0</v>
      </c>
      <c r="QN39" s="24"/>
      <c r="QO39" s="24"/>
      <c r="QP39" s="23"/>
      <c r="QQ39" s="27"/>
      <c r="QR39" s="27"/>
      <c r="QS39" s="42">
        <f t="shared" si="65"/>
        <v>0</v>
      </c>
      <c r="QU39" s="427"/>
      <c r="QV39" s="2"/>
      <c r="QW39" s="296"/>
      <c r="QX39" s="911"/>
      <c r="QY39" s="77"/>
      <c r="QZ39" s="17">
        <f t="shared" si="66"/>
        <v>13520</v>
      </c>
      <c r="RB39" s="111"/>
      <c r="RC39" s="24"/>
      <c r="RD39" s="23"/>
      <c r="RE39" s="1689"/>
      <c r="RF39" s="27"/>
      <c r="RG39" s="42">
        <f t="shared" si="67"/>
        <v>0</v>
      </c>
      <c r="RI39" s="111"/>
      <c r="RJ39" s="24"/>
      <c r="RK39" s="23"/>
      <c r="RL39" s="1689"/>
      <c r="RM39" s="27"/>
      <c r="RN39" s="42">
        <f t="shared" si="68"/>
        <v>0</v>
      </c>
      <c r="RP39" s="111"/>
      <c r="RQ39" s="24"/>
      <c r="RR39" s="23"/>
      <c r="RS39" s="1689"/>
      <c r="RT39" s="27"/>
      <c r="RU39" s="42">
        <f t="shared" si="69"/>
        <v>0</v>
      </c>
      <c r="RW39" s="7"/>
      <c r="RX39" s="2"/>
      <c r="RY39" s="15"/>
      <c r="RZ39" s="507"/>
      <c r="SA39" s="16"/>
      <c r="SB39" s="17">
        <f t="shared" si="70"/>
        <v>1433.5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4"/>
      <c r="SS39" s="24"/>
      <c r="ST39" s="23"/>
      <c r="SU39" s="111"/>
      <c r="SV39" s="27"/>
      <c r="SW39" s="42">
        <f t="shared" si="73"/>
        <v>0</v>
      </c>
      <c r="SY39" s="427"/>
      <c r="SZ39" s="114"/>
      <c r="TA39" s="15"/>
      <c r="TB39" s="7"/>
      <c r="TC39" s="16"/>
      <c r="TD39" s="17">
        <f t="shared" si="74"/>
        <v>10277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2"/>
      <c r="TU39" s="113"/>
      <c r="TV39" s="15"/>
      <c r="TW39" s="7"/>
      <c r="TX39" s="16"/>
      <c r="TY39" s="17">
        <f t="shared" si="77"/>
        <v>1124.5</v>
      </c>
      <c r="UA39" s="2"/>
      <c r="UB39" s="113"/>
      <c r="UC39" s="15"/>
      <c r="UD39" s="7"/>
      <c r="UE39" s="16"/>
      <c r="UF39" s="17">
        <f t="shared" si="78"/>
        <v>0</v>
      </c>
      <c r="UH39" s="307"/>
      <c r="UI39" s="110"/>
      <c r="UJ39" s="23"/>
      <c r="UK39" s="111"/>
      <c r="UL39" s="27"/>
      <c r="UM39" s="42">
        <f t="shared" si="79"/>
        <v>4075.5</v>
      </c>
      <c r="UO39" s="2"/>
      <c r="UP39" s="2"/>
      <c r="UQ39" s="15"/>
      <c r="UR39" s="7"/>
      <c r="US39" s="16"/>
      <c r="UT39" s="17">
        <f t="shared" si="80"/>
        <v>200</v>
      </c>
      <c r="UV39" s="2"/>
      <c r="UW39" s="2"/>
      <c r="UX39" s="15"/>
      <c r="UY39" s="7"/>
      <c r="UZ39" s="16"/>
      <c r="VA39" s="17">
        <f t="shared" si="81"/>
        <v>1278</v>
      </c>
      <c r="VC39" s="24"/>
      <c r="VD39" s="24"/>
      <c r="VE39" s="23"/>
      <c r="VF39" s="111"/>
      <c r="VG39" s="27"/>
      <c r="VH39" s="42">
        <f t="shared" si="82"/>
        <v>0</v>
      </c>
      <c r="VJ39" s="24"/>
      <c r="VK39" s="2"/>
      <c r="VL39" s="15"/>
      <c r="VM39" s="7"/>
      <c r="VN39" s="16"/>
      <c r="VO39" s="17">
        <f t="shared" si="83"/>
        <v>0</v>
      </c>
      <c r="VQ39" s="24"/>
      <c r="VR39" s="24"/>
      <c r="VS39" s="23"/>
      <c r="VT39" s="111"/>
      <c r="VU39" s="27"/>
      <c r="VV39" s="42">
        <f t="shared" si="84"/>
        <v>0</v>
      </c>
      <c r="VX39" s="2"/>
      <c r="VY39" s="2"/>
      <c r="VZ39" s="15"/>
      <c r="WA39" s="7"/>
      <c r="WB39" s="16"/>
      <c r="WC39" s="17">
        <f t="shared" si="85"/>
        <v>0</v>
      </c>
      <c r="WE39" s="305"/>
      <c r="WF39" s="2"/>
      <c r="WG39" s="15"/>
      <c r="WH39" s="305"/>
      <c r="WI39" s="16"/>
      <c r="WJ39" s="17">
        <f t="shared" si="86"/>
        <v>112.5</v>
      </c>
      <c r="WL39" s="307"/>
      <c r="WM39" s="24"/>
      <c r="WN39" s="23"/>
      <c r="WO39" s="307"/>
      <c r="WP39" s="27"/>
      <c r="WQ39" s="42">
        <f t="shared" si="87"/>
        <v>7657</v>
      </c>
      <c r="WS39" s="307"/>
      <c r="WT39" s="24"/>
      <c r="WU39" s="23"/>
      <c r="WV39" s="307"/>
      <c r="WW39" s="27"/>
      <c r="WX39" s="42">
        <f t="shared" si="88"/>
        <v>0</v>
      </c>
      <c r="WZ39" s="307"/>
      <c r="XA39" s="24"/>
      <c r="XB39" s="23"/>
      <c r="XC39" s="307"/>
      <c r="XD39" s="27"/>
      <c r="XE39" s="42">
        <f t="shared" si="89"/>
        <v>0</v>
      </c>
      <c r="XG39" s="307"/>
      <c r="XH39" s="24"/>
      <c r="XI39" s="23"/>
      <c r="XJ39" s="307"/>
      <c r="XK39" s="27"/>
      <c r="XL39" s="42">
        <f t="shared" si="90"/>
        <v>0</v>
      </c>
      <c r="XN39" s="425"/>
      <c r="XO39" s="2"/>
      <c r="XP39" s="15"/>
      <c r="XQ39" s="7"/>
      <c r="XR39" s="16"/>
      <c r="XS39" s="17">
        <f t="shared" si="91"/>
        <v>0</v>
      </c>
      <c r="XU39" s="24"/>
      <c r="XV39" s="24"/>
      <c r="XW39" s="23"/>
      <c r="XX39" s="111"/>
      <c r="XY39" s="27"/>
      <c r="XZ39" s="42">
        <f t="shared" si="92"/>
        <v>0</v>
      </c>
      <c r="YB39" s="2"/>
      <c r="YC39" s="2"/>
      <c r="YD39" s="15"/>
      <c r="YE39" s="7"/>
      <c r="YF39" s="16"/>
      <c r="YG39" s="17">
        <f t="shared" si="93"/>
        <v>21712</v>
      </c>
      <c r="YI39" s="2"/>
      <c r="YJ39" s="2"/>
      <c r="YK39" s="15"/>
      <c r="YL39" s="7"/>
      <c r="YM39" s="16"/>
      <c r="YN39" s="17">
        <f t="shared" si="94"/>
        <v>0</v>
      </c>
      <c r="YP39" s="2"/>
      <c r="YQ39" s="2"/>
      <c r="YR39" s="15"/>
      <c r="YS39" s="7"/>
      <c r="YT39" s="16"/>
      <c r="YU39" s="17">
        <f t="shared" si="95"/>
        <v>0</v>
      </c>
      <c r="YW39" s="24"/>
      <c r="YX39" s="24"/>
      <c r="YY39" s="23"/>
      <c r="YZ39" s="111"/>
      <c r="ZA39" s="27"/>
      <c r="ZB39" s="42">
        <f t="shared" si="96"/>
        <v>0</v>
      </c>
      <c r="ZD39" s="24"/>
      <c r="ZE39" s="24"/>
      <c r="ZF39" s="23"/>
      <c r="ZG39" s="111"/>
      <c r="ZH39" s="27"/>
      <c r="ZI39" s="42">
        <f t="shared" si="97"/>
        <v>0</v>
      </c>
      <c r="ZK39" s="2"/>
      <c r="ZL39" s="2"/>
      <c r="ZM39" s="15"/>
      <c r="ZN39" s="7"/>
      <c r="ZO39" s="16"/>
      <c r="ZP39" s="17">
        <f t="shared" si="98"/>
        <v>0</v>
      </c>
      <c r="ZR39" s="24"/>
      <c r="ZS39" s="24"/>
      <c r="ZT39" s="23"/>
      <c r="ZU39" s="111"/>
      <c r="ZV39" s="27"/>
      <c r="ZW39" s="42">
        <f t="shared" si="99"/>
        <v>3633</v>
      </c>
      <c r="ZY39" s="2"/>
      <c r="ZZ39" s="2"/>
      <c r="AAA39" s="15"/>
      <c r="AAB39" s="7"/>
      <c r="AAC39" s="16"/>
      <c r="AAD39" s="17">
        <f t="shared" si="100"/>
        <v>0</v>
      </c>
      <c r="AAF39" s="24"/>
      <c r="AAG39" s="24"/>
      <c r="AAH39" s="23"/>
      <c r="AAI39" s="111"/>
      <c r="AAJ39" s="27"/>
      <c r="AAK39" s="42">
        <f t="shared" si="101"/>
        <v>0</v>
      </c>
      <c r="AAM39" s="24"/>
      <c r="AAN39" s="24"/>
      <c r="AAO39" s="23"/>
      <c r="AAP39" s="111"/>
      <c r="AAQ39" s="27"/>
      <c r="AAR39" s="42">
        <f t="shared" si="102"/>
        <v>15899</v>
      </c>
      <c r="AAT39" s="24"/>
      <c r="AAU39" s="24"/>
      <c r="AAV39" s="23"/>
      <c r="AAW39" s="111"/>
      <c r="AAX39" s="27"/>
      <c r="AAY39" s="42">
        <f t="shared" si="103"/>
        <v>0</v>
      </c>
      <c r="ABA39" s="7"/>
      <c r="ABB39" s="113"/>
      <c r="ABC39" s="15"/>
      <c r="ABD39" s="7"/>
      <c r="ABE39" s="16"/>
      <c r="ABF39" s="17">
        <f t="shared" si="104"/>
        <v>0</v>
      </c>
      <c r="ABH39" s="111"/>
      <c r="ABI39" s="220"/>
      <c r="ABJ39" s="23"/>
      <c r="ABK39" s="111"/>
      <c r="ABL39" s="27"/>
      <c r="ABM39" s="42">
        <f t="shared" si="105"/>
        <v>0</v>
      </c>
      <c r="ABR39" s="679"/>
      <c r="ABS39" s="27"/>
      <c r="ABT39" s="42">
        <f t="shared" si="106"/>
        <v>22956.84</v>
      </c>
      <c r="ABV39" s="2"/>
      <c r="ABW39" s="2"/>
      <c r="ABX39" s="15"/>
      <c r="ABY39" s="7"/>
      <c r="ABZ39" s="16"/>
      <c r="ACA39" s="17">
        <f t="shared" si="107"/>
        <v>3092.5</v>
      </c>
      <c r="ACC39" s="427"/>
      <c r="ACD39" s="113"/>
      <c r="ACE39" s="15"/>
      <c r="ACF39" s="7"/>
      <c r="ACG39" s="16"/>
      <c r="ACH39" s="17">
        <f t="shared" si="108"/>
        <v>0</v>
      </c>
      <c r="ACJ39" s="425"/>
      <c r="ACK39" s="220"/>
      <c r="ACL39" s="23"/>
      <c r="ACM39" s="111"/>
      <c r="ACN39" s="27"/>
      <c r="ACO39" s="42">
        <f t="shared" si="109"/>
        <v>0</v>
      </c>
      <c r="ACQ39" s="425"/>
      <c r="ACR39" s="220"/>
      <c r="ACS39" s="23"/>
      <c r="ACT39" s="111"/>
      <c r="ACU39" s="27"/>
      <c r="ACV39" s="42">
        <f t="shared" si="110"/>
        <v>0</v>
      </c>
      <c r="ACX39" s="305"/>
      <c r="ACY39" s="2"/>
      <c r="ACZ39" s="15"/>
      <c r="ADA39" s="7"/>
      <c r="ADB39" s="16"/>
      <c r="ADC39" s="17">
        <f t="shared" si="243"/>
        <v>0</v>
      </c>
      <c r="ADE39" s="307"/>
      <c r="ADF39" s="24"/>
      <c r="ADG39" s="23"/>
      <c r="ADH39" s="111"/>
      <c r="ADI39" s="27"/>
      <c r="ADJ39" s="42">
        <f t="shared" si="244"/>
        <v>1928</v>
      </c>
      <c r="ADL39" s="2"/>
      <c r="ADM39" s="2"/>
      <c r="ADN39" s="15"/>
      <c r="ADO39" s="7"/>
      <c r="ADP39" s="16"/>
      <c r="ADQ39" s="17">
        <f t="shared" si="113"/>
        <v>0</v>
      </c>
      <c r="ADS39" s="24"/>
      <c r="ADT39" s="24"/>
      <c r="ADU39" s="23"/>
      <c r="ADV39" s="111"/>
      <c r="ADW39" s="27"/>
      <c r="ADX39" s="42">
        <f t="shared" si="114"/>
        <v>0</v>
      </c>
      <c r="ADZ39" s="2"/>
      <c r="AEA39" s="2"/>
      <c r="AEB39" s="15"/>
      <c r="AEC39" s="7"/>
      <c r="AED39" s="16"/>
      <c r="AEE39" s="17">
        <f t="shared" si="115"/>
        <v>0</v>
      </c>
      <c r="AEG39" s="24"/>
      <c r="AEH39" s="24"/>
      <c r="AEI39" s="23"/>
      <c r="AEJ39" s="111"/>
      <c r="AEK39" s="27"/>
      <c r="AEL39" s="42">
        <f t="shared" si="116"/>
        <v>0</v>
      </c>
      <c r="AEN39" s="2"/>
      <c r="AEO39" s="2"/>
      <c r="AEP39" s="15"/>
      <c r="AEQ39" s="7"/>
      <c r="AER39" s="16"/>
      <c r="AES39" s="17">
        <f t="shared" si="117"/>
        <v>0</v>
      </c>
      <c r="AEU39" s="2"/>
      <c r="AEV39" s="2"/>
      <c r="AEW39" s="15"/>
      <c r="AEX39" s="7"/>
      <c r="AEY39" s="16"/>
      <c r="AEZ39" s="17">
        <f t="shared" si="118"/>
        <v>0</v>
      </c>
      <c r="AFB39" s="24"/>
      <c r="AFC39" s="24"/>
      <c r="AFD39" s="23"/>
      <c r="AFE39" s="111"/>
      <c r="AFF39" s="27"/>
      <c r="AFG39" s="42">
        <f t="shared" si="119"/>
        <v>0</v>
      </c>
      <c r="AFI39" s="24"/>
      <c r="AFJ39" s="24"/>
      <c r="AFK39" s="23"/>
      <c r="AFL39" s="111"/>
      <c r="AFM39" s="27"/>
      <c r="AFN39" s="42">
        <f t="shared" si="120"/>
        <v>0</v>
      </c>
      <c r="AFP39" s="24"/>
      <c r="AFQ39" s="24"/>
      <c r="AFR39" s="23"/>
      <c r="AFS39" s="111"/>
      <c r="AFT39" s="27"/>
      <c r="AFU39" s="42">
        <f t="shared" si="121"/>
        <v>0</v>
      </c>
      <c r="AFW39" s="2"/>
      <c r="AFX39" s="2"/>
      <c r="AFY39" s="15"/>
      <c r="AFZ39" s="7"/>
      <c r="AGA39" s="16"/>
      <c r="AGB39" s="17">
        <f t="shared" si="122"/>
        <v>0</v>
      </c>
      <c r="AGD39" s="7"/>
      <c r="AGE39" s="114"/>
      <c r="AGF39" s="15"/>
      <c r="AGG39" s="7"/>
      <c r="AGH39" s="16"/>
      <c r="AGI39" s="17">
        <f t="shared" si="123"/>
        <v>2252</v>
      </c>
      <c r="AGK39" s="305"/>
      <c r="AGL39" s="36"/>
      <c r="AGM39" s="16"/>
      <c r="AGO39" s="16"/>
      <c r="AGP39" s="42">
        <f t="shared" si="124"/>
        <v>0</v>
      </c>
      <c r="AGR39" s="307"/>
      <c r="AGS39" s="259"/>
      <c r="AGT39" s="27"/>
      <c r="AGV39" s="27"/>
      <c r="AGW39" s="42">
        <f t="shared" si="125"/>
        <v>0</v>
      </c>
      <c r="AGY39" s="307"/>
      <c r="AGZ39" s="259"/>
      <c r="AHA39" s="27"/>
      <c r="AHC39" s="27"/>
      <c r="AHD39" s="42">
        <f t="shared" si="126"/>
        <v>0</v>
      </c>
      <c r="AHF39" s="2"/>
      <c r="AHG39" s="2"/>
      <c r="AHH39" s="15"/>
      <c r="AHI39" s="7"/>
      <c r="AHJ39" s="16"/>
      <c r="AHK39" s="17">
        <f t="shared" si="127"/>
        <v>960</v>
      </c>
      <c r="AHM39" s="2"/>
      <c r="AHN39" s="2"/>
      <c r="AHO39" s="15"/>
      <c r="AHP39" s="7"/>
      <c r="AHQ39" s="16"/>
      <c r="AHR39" s="17">
        <f t="shared" si="128"/>
        <v>0</v>
      </c>
      <c r="AHT39" s="427"/>
      <c r="AHU39" s="2"/>
      <c r="AHV39" s="15"/>
      <c r="AHW39" s="305"/>
      <c r="AHX39" s="16"/>
      <c r="AHY39" s="17">
        <f t="shared" si="129"/>
        <v>96358.5</v>
      </c>
      <c r="AIA39" s="2"/>
      <c r="AIB39" s="2"/>
      <c r="AIC39" s="15"/>
      <c r="AID39" s="7"/>
      <c r="AIE39" s="16"/>
      <c r="AIF39" s="17">
        <f t="shared" si="130"/>
        <v>0</v>
      </c>
      <c r="AIH39" s="2"/>
      <c r="AII39" s="40"/>
      <c r="AIJ39" s="16"/>
      <c r="AIK39" s="7"/>
      <c r="AIL39" s="16"/>
      <c r="AIM39" s="17">
        <f t="shared" si="131"/>
        <v>892.5</v>
      </c>
      <c r="AIO39" s="2"/>
      <c r="AIP39" s="40"/>
      <c r="AIQ39" s="16"/>
      <c r="AIR39" s="7"/>
      <c r="AIS39" s="16"/>
      <c r="AIT39" s="17">
        <f t="shared" si="132"/>
        <v>0</v>
      </c>
      <c r="AIV39" s="24"/>
      <c r="AIW39" s="69"/>
      <c r="AIX39" s="27"/>
      <c r="AIY39" s="111"/>
      <c r="AIZ39" s="27"/>
      <c r="AJA39" s="42">
        <f t="shared" si="133"/>
        <v>0</v>
      </c>
      <c r="AJC39" s="2"/>
      <c r="AJD39" s="2"/>
      <c r="AJE39" s="15"/>
      <c r="AJF39" s="7"/>
      <c r="AJG39" s="16"/>
      <c r="AJH39" s="17">
        <f t="shared" si="134"/>
        <v>0</v>
      </c>
      <c r="AJJ39" s="2"/>
      <c r="AJK39" s="2"/>
      <c r="AJL39" s="15"/>
      <c r="AJM39" s="7"/>
      <c r="AJN39" s="16"/>
      <c r="AJO39" s="17">
        <f t="shared" si="135"/>
        <v>0</v>
      </c>
      <c r="AJQ39" s="406"/>
      <c r="AJR39" s="2"/>
      <c r="AJS39" s="15"/>
      <c r="AJT39" s="7"/>
      <c r="AJU39" s="16"/>
      <c r="AJV39" s="17">
        <f t="shared" si="136"/>
        <v>7013</v>
      </c>
      <c r="AJX39" s="2"/>
      <c r="AJY39" s="2"/>
      <c r="AJZ39" s="15"/>
      <c r="AKA39" s="7"/>
      <c r="AKB39" s="16"/>
      <c r="AKC39" s="17">
        <f t="shared" si="137"/>
        <v>0</v>
      </c>
      <c r="AKE39" s="2"/>
      <c r="AKF39" s="2"/>
      <c r="AKG39" s="15"/>
      <c r="AKH39" s="7"/>
      <c r="AKI39" s="16"/>
      <c r="AKJ39" s="17">
        <f t="shared" si="138"/>
        <v>0</v>
      </c>
      <c r="AKL39" s="305"/>
      <c r="AKM39" s="2"/>
      <c r="AKN39" s="15"/>
      <c r="AKO39" s="305"/>
      <c r="AKP39" s="16"/>
      <c r="AKQ39" s="17">
        <f t="shared" si="139"/>
        <v>17381</v>
      </c>
      <c r="AKS39" s="307">
        <v>41506</v>
      </c>
      <c r="AKT39" s="24" t="s">
        <v>1803</v>
      </c>
      <c r="AKU39" s="23">
        <v>58</v>
      </c>
      <c r="AKV39" s="307">
        <v>41507</v>
      </c>
      <c r="AKW39" s="27">
        <v>58</v>
      </c>
      <c r="AKX39" s="42">
        <f t="shared" si="140"/>
        <v>0</v>
      </c>
      <c r="AKZ39" s="2"/>
      <c r="ALA39" s="2"/>
      <c r="ALB39" s="15"/>
      <c r="ALC39" s="7"/>
      <c r="ALD39" s="16"/>
      <c r="ALE39" s="17">
        <f t="shared" si="141"/>
        <v>0</v>
      </c>
      <c r="ALI39" s="15"/>
      <c r="ALJ39" s="7"/>
      <c r="ALK39" s="16"/>
      <c r="ALL39" s="42">
        <f t="shared" si="142"/>
        <v>0</v>
      </c>
      <c r="ALP39" s="23"/>
      <c r="ALQ39" s="111"/>
      <c r="ALR39" s="27"/>
      <c r="ALS39" s="42">
        <f t="shared" si="143"/>
        <v>2166.5</v>
      </c>
      <c r="ALU39" s="2"/>
      <c r="ALV39" s="2"/>
      <c r="ALW39" s="15"/>
      <c r="ALX39" s="7"/>
      <c r="ALY39" s="16"/>
      <c r="ALZ39" s="17">
        <f t="shared" si="144"/>
        <v>0</v>
      </c>
      <c r="AMB39" s="2"/>
      <c r="AMC39" s="2"/>
      <c r="AMD39" s="15"/>
      <c r="AME39" s="7"/>
      <c r="AMF39" s="16"/>
      <c r="AMG39" s="17">
        <f t="shared" si="145"/>
        <v>0</v>
      </c>
      <c r="AMI39" s="2"/>
      <c r="AMJ39" s="2"/>
      <c r="AMK39" s="15"/>
      <c r="AML39" s="7"/>
      <c r="AMM39" s="16"/>
      <c r="AMN39" s="17">
        <f t="shared" si="146"/>
        <v>0</v>
      </c>
      <c r="AMP39" s="24"/>
      <c r="AMQ39" s="24"/>
      <c r="AMR39" s="23"/>
      <c r="AMS39" s="111"/>
      <c r="AMT39" s="27"/>
      <c r="AMU39" s="42">
        <f t="shared" si="147"/>
        <v>0</v>
      </c>
      <c r="AMW39" s="24"/>
      <c r="AMX39" s="24"/>
      <c r="AMY39" s="23"/>
      <c r="AMZ39" s="111"/>
      <c r="ANA39" s="27"/>
      <c r="ANB39" s="42">
        <f t="shared" si="148"/>
        <v>596</v>
      </c>
      <c r="AND39" s="2"/>
      <c r="ANE39" s="2"/>
      <c r="ANF39" s="15"/>
      <c r="ANG39" s="7"/>
      <c r="ANH39" s="16"/>
      <c r="ANI39" s="17">
        <f t="shared" si="242"/>
        <v>0</v>
      </c>
      <c r="ANK39" s="2"/>
      <c r="ANL39" s="2"/>
      <c r="ANM39" s="15"/>
      <c r="ANN39" s="7"/>
      <c r="ANO39" s="16"/>
      <c r="ANP39" s="17">
        <f t="shared" si="150"/>
        <v>0</v>
      </c>
      <c r="ANR39" s="2"/>
      <c r="ANS39" s="2"/>
      <c r="ANT39" s="15"/>
      <c r="ANU39" s="7"/>
      <c r="ANV39" s="16"/>
      <c r="ANW39" s="17">
        <f t="shared" si="235"/>
        <v>0</v>
      </c>
      <c r="ANY39" s="24"/>
      <c r="ANZ39" s="24"/>
      <c r="AOA39" s="23"/>
      <c r="AOB39" s="111"/>
      <c r="AOC39" s="27"/>
      <c r="AOD39" s="42">
        <f t="shared" si="236"/>
        <v>0</v>
      </c>
      <c r="AOF39" s="7"/>
      <c r="AOG39" s="113"/>
      <c r="AOH39" s="15"/>
      <c r="AOI39" s="7"/>
      <c r="AOJ39" s="16"/>
      <c r="AOK39" s="17">
        <f t="shared" si="153"/>
        <v>4537.5</v>
      </c>
      <c r="AOM39" s="7"/>
      <c r="AON39" s="113"/>
      <c r="AOO39" s="15"/>
      <c r="AOP39" s="7"/>
      <c r="AOQ39" s="16"/>
      <c r="AOR39" s="17">
        <f t="shared" si="154"/>
        <v>4537.5</v>
      </c>
      <c r="AOT39" s="24"/>
      <c r="AOU39" s="110"/>
      <c r="AOV39" s="23"/>
      <c r="AOW39" s="111"/>
      <c r="AOX39" s="27"/>
      <c r="AOY39" s="42">
        <f t="shared" si="155"/>
        <v>0</v>
      </c>
      <c r="APA39" s="24"/>
      <c r="APB39" s="24"/>
      <c r="APC39" s="23"/>
      <c r="APD39" s="111"/>
      <c r="APE39" s="27"/>
      <c r="APF39" s="42">
        <f t="shared" si="156"/>
        <v>0</v>
      </c>
      <c r="APH39" s="24"/>
      <c r="API39" s="24"/>
      <c r="APJ39" s="23"/>
      <c r="APK39" s="111"/>
      <c r="APL39" s="27"/>
      <c r="APM39" s="42">
        <f t="shared" si="157"/>
        <v>0</v>
      </c>
      <c r="APO39" s="2"/>
      <c r="APP39" s="2"/>
      <c r="APQ39" s="15"/>
      <c r="APR39" s="7"/>
      <c r="APS39" s="16"/>
      <c r="APT39" s="17">
        <f t="shared" si="158"/>
        <v>0</v>
      </c>
      <c r="APV39" s="427"/>
      <c r="APW39" s="2"/>
      <c r="APX39" s="15"/>
      <c r="APY39" s="427"/>
      <c r="APZ39" s="16"/>
      <c r="AQA39" s="17">
        <f t="shared" si="159"/>
        <v>5325.5</v>
      </c>
      <c r="AQC39" s="427"/>
      <c r="AQE39" s="15"/>
      <c r="AQF39" s="305"/>
      <c r="AQG39" s="16"/>
      <c r="AQH39" s="17">
        <f t="shared" si="160"/>
        <v>0</v>
      </c>
      <c r="AQJ39" s="305"/>
      <c r="AQK39" s="2"/>
      <c r="AQL39" s="15"/>
      <c r="AQM39" s="427"/>
      <c r="AQN39" s="16"/>
      <c r="AQO39" s="17">
        <f t="shared" si="161"/>
        <v>2982</v>
      </c>
      <c r="AQQ39" s="2"/>
      <c r="AQR39" s="2"/>
      <c r="AQS39" s="15"/>
      <c r="AQT39" s="7"/>
      <c r="AQU39" s="16"/>
      <c r="AQV39" s="17">
        <f t="shared" si="162"/>
        <v>0</v>
      </c>
      <c r="AQX39" s="24"/>
      <c r="AQY39" s="24"/>
      <c r="AQZ39" s="23"/>
      <c r="ARA39" s="111"/>
      <c r="ARB39" s="27"/>
      <c r="ARC39" s="42">
        <f t="shared" si="163"/>
        <v>-4260</v>
      </c>
      <c r="ARE39" s="2"/>
      <c r="ARF39" s="2"/>
      <c r="ARG39" s="15"/>
      <c r="ARH39" s="7"/>
      <c r="ARI39" s="16"/>
      <c r="ARJ39" s="17">
        <f t="shared" si="164"/>
        <v>12230.28</v>
      </c>
      <c r="ARL39" s="24"/>
      <c r="ARM39" s="24"/>
      <c r="ARN39" s="23"/>
      <c r="ARO39" s="111"/>
      <c r="ARP39" s="27"/>
      <c r="ARQ39" s="42">
        <f t="shared" si="165"/>
        <v>0</v>
      </c>
      <c r="ARS39" s="2"/>
      <c r="ART39" s="2"/>
      <c r="ARU39" s="15"/>
      <c r="ARV39" s="7"/>
      <c r="ARW39" s="16"/>
      <c r="ARX39" s="17">
        <f t="shared" si="166"/>
        <v>0</v>
      </c>
      <c r="ARZ39" s="24"/>
      <c r="ASA39" s="24"/>
      <c r="ASB39" s="23"/>
      <c r="ASC39" s="111"/>
      <c r="ASD39" s="27"/>
      <c r="ASE39" s="42">
        <f t="shared" si="167"/>
        <v>0</v>
      </c>
      <c r="ASG39" s="24"/>
      <c r="ASH39" s="24"/>
      <c r="ASI39" s="23"/>
      <c r="ASJ39" s="111"/>
      <c r="ASK39" s="27"/>
      <c r="ASL39" s="42">
        <f t="shared" si="168"/>
        <v>0</v>
      </c>
      <c r="ASN39" s="2"/>
      <c r="ASO39" s="2"/>
      <c r="ASP39" s="15"/>
      <c r="ASQ39" s="7"/>
      <c r="ASR39" s="16"/>
      <c r="ASS39" s="17">
        <f t="shared" si="169"/>
        <v>0</v>
      </c>
      <c r="ASU39" s="2"/>
      <c r="ASV39" s="2"/>
      <c r="ASW39" s="15"/>
      <c r="ASX39" s="7"/>
      <c r="ASY39" s="16"/>
      <c r="ASZ39" s="17">
        <f t="shared" si="170"/>
        <v>0</v>
      </c>
      <c r="ATB39" s="307"/>
      <c r="ATC39" s="24"/>
      <c r="ATD39" s="290"/>
      <c r="ATE39" s="321"/>
      <c r="ATF39" s="27"/>
      <c r="ATG39" s="17">
        <f t="shared" si="171"/>
        <v>0</v>
      </c>
      <c r="ATI39" s="111">
        <v>41728</v>
      </c>
      <c r="ATJ39" s="259" t="s">
        <v>2694</v>
      </c>
      <c r="ATK39" s="27">
        <v>3660</v>
      </c>
      <c r="ATL39" s="49"/>
      <c r="ATM39" s="27"/>
      <c r="ATN39" s="17">
        <f t="shared" si="172"/>
        <v>33810</v>
      </c>
      <c r="ATP39" s="7"/>
      <c r="ATQ39" s="2"/>
      <c r="ATR39" s="15"/>
      <c r="ATS39" s="16"/>
      <c r="ATT39" s="16"/>
      <c r="ATU39" s="17">
        <f t="shared" si="173"/>
        <v>35640</v>
      </c>
      <c r="ATW39" s="111"/>
      <c r="ATX39" s="24"/>
      <c r="ATY39" s="23"/>
      <c r="ATZ39" s="27"/>
      <c r="AUA39" s="27"/>
      <c r="AUB39" s="42">
        <f t="shared" si="174"/>
        <v>0</v>
      </c>
      <c r="AUD39" s="111"/>
      <c r="AUE39" s="24"/>
      <c r="AUF39" s="23"/>
      <c r="AUG39" s="27"/>
      <c r="AUH39" s="27"/>
      <c r="AUI39" s="42">
        <f t="shared" si="175"/>
        <v>0</v>
      </c>
      <c r="AUK39" s="305"/>
      <c r="AUL39" s="2"/>
      <c r="AUM39" s="15"/>
      <c r="AUN39" s="7"/>
      <c r="AUO39" s="16"/>
      <c r="AUP39" s="17">
        <f t="shared" si="176"/>
        <v>8898</v>
      </c>
      <c r="AUR39" s="2"/>
      <c r="AUS39" s="2"/>
      <c r="AUT39" s="15"/>
      <c r="AUU39" s="7"/>
      <c r="AUV39" s="16"/>
      <c r="AUW39" s="17">
        <f t="shared" si="177"/>
        <v>0</v>
      </c>
      <c r="AUY39" s="305"/>
      <c r="AUZ39" s="2"/>
      <c r="AVA39" s="15"/>
      <c r="AVB39" s="7"/>
      <c r="AVC39" s="16"/>
      <c r="AVD39" s="17">
        <f t="shared" si="178"/>
        <v>80.300000000000182</v>
      </c>
      <c r="AVF39" s="2"/>
      <c r="AVG39" s="2"/>
      <c r="AVH39" s="15"/>
      <c r="AVI39" s="7"/>
      <c r="AVJ39" s="16"/>
      <c r="AVK39" s="17">
        <f t="shared" si="179"/>
        <v>0</v>
      </c>
      <c r="AVM39" s="2"/>
      <c r="AVN39" s="2"/>
      <c r="AVO39" s="15"/>
      <c r="AVP39" s="7"/>
      <c r="AVQ39" s="16"/>
      <c r="AVR39" s="17">
        <f t="shared" si="180"/>
        <v>0</v>
      </c>
      <c r="AVT39" s="2"/>
      <c r="AVU39" s="2"/>
      <c r="AVV39" s="15"/>
      <c r="AVW39" s="7"/>
      <c r="AVX39" s="16"/>
      <c r="AVY39" s="17">
        <f t="shared" si="181"/>
        <v>0</v>
      </c>
      <c r="AWA39" s="24"/>
      <c r="AWB39" s="24"/>
      <c r="AWC39" s="23"/>
      <c r="AWD39" s="111"/>
      <c r="AWE39" s="27"/>
      <c r="AWF39" s="42">
        <f t="shared" si="182"/>
        <v>1970</v>
      </c>
      <c r="AWH39" s="24"/>
      <c r="AWI39" s="24"/>
      <c r="AWJ39" s="23"/>
      <c r="AWK39" s="111"/>
      <c r="AWL39" s="27"/>
      <c r="AWM39" s="42">
        <f t="shared" si="183"/>
        <v>0</v>
      </c>
      <c r="AWO39" s="24"/>
      <c r="AWP39" s="24"/>
      <c r="AWQ39" s="23"/>
      <c r="AWR39" s="111"/>
      <c r="AWS39" s="27"/>
      <c r="AWT39" s="42">
        <f t="shared" si="184"/>
        <v>0</v>
      </c>
      <c r="AWV39" s="2"/>
      <c r="AWW39" s="2"/>
      <c r="AWX39" s="15"/>
      <c r="AWY39" s="7"/>
      <c r="AWZ39" s="16"/>
      <c r="AXA39" s="17">
        <f t="shared" si="185"/>
        <v>0</v>
      </c>
      <c r="AXC39" s="24"/>
      <c r="AXD39" s="24"/>
      <c r="AXE39" s="23"/>
      <c r="AXF39" s="111"/>
      <c r="AXG39" s="27"/>
      <c r="AXH39" s="42">
        <f t="shared" si="186"/>
        <v>0</v>
      </c>
      <c r="AXJ39" s="24"/>
      <c r="AXK39" s="24"/>
      <c r="AXL39" s="23"/>
      <c r="AXM39" s="111"/>
      <c r="AXN39" s="27"/>
      <c r="AXO39" s="42">
        <f t="shared" si="187"/>
        <v>1556</v>
      </c>
      <c r="AXQ39" s="24"/>
      <c r="AXR39" s="24"/>
      <c r="AXS39" s="23"/>
      <c r="AXT39" s="111"/>
      <c r="AXU39" s="27"/>
      <c r="AXV39" s="42">
        <f t="shared" si="188"/>
        <v>0</v>
      </c>
      <c r="AXX39" s="2"/>
      <c r="AXY39" s="2"/>
      <c r="AXZ39" s="15"/>
      <c r="AYA39" s="7"/>
      <c r="AYB39" s="16"/>
      <c r="AYC39" s="17">
        <f t="shared" si="189"/>
        <v>10984.74</v>
      </c>
      <c r="AYE39" s="31"/>
      <c r="AYF39" s="311"/>
      <c r="AYG39" s="22"/>
      <c r="AYH39" s="31"/>
      <c r="AYI39" s="76"/>
      <c r="AYJ39" s="78">
        <f t="shared" si="190"/>
        <v>1119</v>
      </c>
      <c r="AYL39" s="7"/>
      <c r="AYM39" s="2"/>
      <c r="AYN39" s="15"/>
      <c r="AYO39" s="7"/>
      <c r="AYP39" s="16"/>
      <c r="AYQ39" s="17">
        <f t="shared" si="191"/>
        <v>1119</v>
      </c>
      <c r="AYS39" s="2"/>
      <c r="AYT39" s="2"/>
      <c r="AYU39" s="15"/>
      <c r="AYV39" s="7"/>
      <c r="AYW39" s="16"/>
      <c r="AYX39" s="17">
        <f t="shared" si="192"/>
        <v>0</v>
      </c>
      <c r="AYZ39" s="24"/>
      <c r="AZA39" s="24"/>
      <c r="AZB39" s="23"/>
      <c r="AZC39" s="111"/>
      <c r="AZD39" s="27"/>
      <c r="AZE39" s="42">
        <f t="shared" si="193"/>
        <v>2249</v>
      </c>
      <c r="AZG39" s="358"/>
      <c r="AZH39" s="24"/>
      <c r="AZI39" s="23"/>
      <c r="AZJ39" s="111"/>
      <c r="AZK39" s="27"/>
      <c r="AZL39" s="42">
        <f t="shared" si="194"/>
        <v>0</v>
      </c>
      <c r="AZN39" s="24"/>
      <c r="AZO39" s="24"/>
      <c r="AZP39" s="23"/>
      <c r="AZQ39" s="111"/>
      <c r="AZR39" s="27"/>
      <c r="AZS39" s="42">
        <f t="shared" si="195"/>
        <v>0</v>
      </c>
      <c r="AZU39" s="2"/>
      <c r="AZV39" s="2"/>
      <c r="AZW39" s="15"/>
      <c r="AZX39" s="7"/>
      <c r="AZY39" s="16"/>
      <c r="AZZ39" s="17">
        <f>AZZ38+AZW39-AZY39</f>
        <v>12300.5</v>
      </c>
      <c r="BAB39" s="2"/>
      <c r="BAC39" s="2"/>
      <c r="BAD39" s="15"/>
      <c r="BAE39" s="7"/>
      <c r="BAF39" s="16"/>
      <c r="BAG39" s="17">
        <f t="shared" si="197"/>
        <v>108</v>
      </c>
      <c r="BAI39" s="7"/>
      <c r="BAJ39" s="2"/>
      <c r="BAK39" s="15"/>
      <c r="BAL39" s="677"/>
      <c r="BAM39" s="16"/>
      <c r="BAN39" s="17">
        <f t="shared" si="198"/>
        <v>0</v>
      </c>
      <c r="BAP39" s="111"/>
      <c r="BAQ39" s="24"/>
      <c r="BAR39" s="23"/>
      <c r="BAS39" s="1556"/>
      <c r="BAT39" s="27"/>
      <c r="BAU39" s="42">
        <f t="shared" si="199"/>
        <v>0</v>
      </c>
      <c r="BAW39" s="111"/>
      <c r="BAX39" s="24"/>
      <c r="BAY39" s="23"/>
      <c r="BAZ39" s="1556"/>
      <c r="BBA39" s="27"/>
      <c r="BBB39" s="42">
        <f t="shared" si="200"/>
        <v>0</v>
      </c>
      <c r="BBD39" s="111"/>
      <c r="BBE39" s="24"/>
      <c r="BBF39" s="23"/>
      <c r="BBG39" s="1556"/>
      <c r="BBH39" s="27"/>
      <c r="BBI39" s="42">
        <f t="shared" si="201"/>
        <v>0</v>
      </c>
      <c r="BBK39" s="7"/>
      <c r="BBL39" s="2"/>
      <c r="BBM39" s="15"/>
      <c r="BBN39" s="7"/>
      <c r="BBO39" s="16"/>
      <c r="BBP39" s="17">
        <f t="shared" si="202"/>
        <v>16540.060000000001</v>
      </c>
      <c r="BBR39" s="2"/>
      <c r="BBS39" s="2"/>
      <c r="BBT39" s="15"/>
      <c r="BBU39" s="7"/>
      <c r="BBV39" s="16"/>
      <c r="BBW39" s="17">
        <f t="shared" si="203"/>
        <v>6938</v>
      </c>
      <c r="BBY39" s="24"/>
      <c r="BBZ39" s="24"/>
      <c r="BCA39" s="23"/>
      <c r="BCB39" s="111"/>
      <c r="BCC39" s="27"/>
      <c r="BCD39" s="42">
        <f t="shared" si="204"/>
        <v>0</v>
      </c>
      <c r="BCF39" s="24"/>
      <c r="BCG39" s="24"/>
      <c r="BCH39" s="23"/>
      <c r="BCI39" s="111"/>
      <c r="BCJ39" s="27"/>
      <c r="BCK39" s="42">
        <f t="shared" si="205"/>
        <v>0</v>
      </c>
      <c r="BCM39" s="2"/>
      <c r="BCN39" s="2"/>
      <c r="BCO39" s="15"/>
      <c r="BCP39" s="7"/>
      <c r="BCQ39" s="16"/>
      <c r="BCR39" s="17">
        <f t="shared" si="206"/>
        <v>0</v>
      </c>
      <c r="BCT39" s="306"/>
      <c r="BCU39" s="2"/>
      <c r="BCV39" s="15"/>
      <c r="BCW39" s="7"/>
      <c r="BCX39" s="16"/>
      <c r="BCY39" s="17">
        <f t="shared" si="207"/>
        <v>0</v>
      </c>
      <c r="BDA39" s="2"/>
      <c r="BDB39" s="2"/>
      <c r="BDC39" s="15"/>
      <c r="BDD39" s="7"/>
      <c r="BDE39" s="16"/>
      <c r="BDF39" s="17">
        <f t="shared" si="208"/>
        <v>0</v>
      </c>
      <c r="BDH39" s="24"/>
      <c r="BDI39" s="24"/>
      <c r="BDJ39" s="23"/>
      <c r="BDK39" s="111"/>
      <c r="BDL39" s="27"/>
      <c r="BDM39" s="42">
        <f t="shared" si="209"/>
        <v>0</v>
      </c>
      <c r="BDO39" s="2"/>
      <c r="BDP39" s="2"/>
      <c r="BDQ39" s="15"/>
      <c r="BDR39" s="7"/>
      <c r="BDS39" s="16"/>
      <c r="BDT39" s="17">
        <f t="shared" si="210"/>
        <v>0</v>
      </c>
      <c r="BDV39" s="307"/>
      <c r="BDW39" s="2"/>
      <c r="BDX39" s="15"/>
      <c r="BDY39" s="7"/>
      <c r="BDZ39" s="16"/>
      <c r="BEA39" s="17">
        <f t="shared" si="211"/>
        <v>10100.5</v>
      </c>
      <c r="BEC39" s="307"/>
      <c r="BED39" s="2"/>
      <c r="BEE39" s="15"/>
      <c r="BEF39" s="7"/>
      <c r="BEG39" s="16"/>
      <c r="BEH39" s="17">
        <f t="shared" si="212"/>
        <v>0</v>
      </c>
      <c r="BEJ39" s="307"/>
      <c r="BEK39" s="24"/>
      <c r="BEL39" s="23"/>
      <c r="BEM39" s="111"/>
      <c r="BEN39" s="27"/>
      <c r="BEO39" s="42">
        <f t="shared" si="213"/>
        <v>0</v>
      </c>
      <c r="BEQ39" s="2"/>
      <c r="BER39" s="2"/>
      <c r="BES39" s="15"/>
      <c r="BET39" s="7"/>
      <c r="BEU39" s="16"/>
      <c r="BEV39" s="17">
        <f t="shared" si="214"/>
        <v>4501</v>
      </c>
      <c r="BEX39" s="2"/>
      <c r="BEY39" s="2"/>
      <c r="BEZ39" s="15"/>
      <c r="BFA39" s="7"/>
      <c r="BFB39" s="16"/>
      <c r="BFC39" s="17">
        <f t="shared" si="215"/>
        <v>1184.5</v>
      </c>
      <c r="BFE39" s="24"/>
      <c r="BFF39" s="24"/>
      <c r="BFG39" s="23"/>
      <c r="BFH39" s="111"/>
      <c r="BFI39" s="27"/>
      <c r="BFJ39" s="42">
        <f t="shared" si="216"/>
        <v>0</v>
      </c>
      <c r="BFL39" s="24"/>
      <c r="BFM39" s="2"/>
      <c r="BFN39" s="15"/>
      <c r="BFO39" s="7"/>
      <c r="BFP39" s="16"/>
      <c r="BFQ39" s="17">
        <f t="shared" si="217"/>
        <v>0</v>
      </c>
      <c r="BFS39" s="24"/>
      <c r="BFT39" s="24"/>
      <c r="BFU39" s="23"/>
      <c r="BFV39" s="111"/>
      <c r="BFW39" s="27"/>
      <c r="BFX39" s="42">
        <f t="shared" si="218"/>
        <v>3985.5</v>
      </c>
      <c r="BFZ39" s="2"/>
      <c r="BGA39" s="2"/>
      <c r="BGB39" s="15"/>
      <c r="BGC39" s="7"/>
      <c r="BGD39" s="16"/>
      <c r="BGE39" s="17">
        <f t="shared" si="219"/>
        <v>0</v>
      </c>
      <c r="BGG39" s="2"/>
      <c r="BGH39" s="2"/>
      <c r="BGI39" s="15"/>
      <c r="BGJ39" s="7"/>
      <c r="BGK39" s="16"/>
      <c r="BGL39" s="17">
        <f t="shared" si="220"/>
        <v>0</v>
      </c>
      <c r="BGN39" s="2"/>
      <c r="BGO39" s="2"/>
      <c r="BGP39" s="15"/>
      <c r="BGQ39" s="7"/>
      <c r="BGR39" s="16"/>
      <c r="BGS39" s="17">
        <f t="shared" si="221"/>
        <v>7051.5</v>
      </c>
      <c r="BGU39" s="24"/>
      <c r="BGV39" s="24"/>
      <c r="BGW39" s="23"/>
      <c r="BGX39" s="111"/>
      <c r="BGY39" s="27"/>
      <c r="BGZ39" s="42">
        <f t="shared" si="222"/>
        <v>0</v>
      </c>
      <c r="BHB39" s="2"/>
      <c r="BHC39" s="2"/>
      <c r="BHD39" s="15"/>
      <c r="BHE39" s="7"/>
      <c r="BHF39" s="16"/>
      <c r="BHG39" s="17">
        <f t="shared" si="223"/>
        <v>0</v>
      </c>
    </row>
    <row r="40" spans="1:1567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1"/>
      <c r="L40" s="27"/>
      <c r="M40" s="42">
        <f t="shared" si="1"/>
        <v>3530</v>
      </c>
      <c r="O40" s="24"/>
      <c r="P40" s="24"/>
      <c r="Q40" s="23"/>
      <c r="R40" s="111"/>
      <c r="S40" s="27"/>
      <c r="T40" s="42">
        <f t="shared" si="2"/>
        <v>0</v>
      </c>
      <c r="V40" s="24"/>
      <c r="W40" s="24"/>
      <c r="X40" s="23"/>
      <c r="Y40" s="111"/>
      <c r="Z40" s="27"/>
      <c r="AA40" s="42">
        <f t="shared" si="3"/>
        <v>0</v>
      </c>
      <c r="AC40" s="24"/>
      <c r="AD40" s="24"/>
      <c r="AE40" s="23"/>
      <c r="AF40" s="111"/>
      <c r="AG40" s="27"/>
      <c r="AH40" s="42">
        <f t="shared" si="4"/>
        <v>0</v>
      </c>
      <c r="AJ40" s="24"/>
      <c r="AK40" s="24"/>
      <c r="AL40" s="23"/>
      <c r="AM40" s="111"/>
      <c r="AN40" s="27"/>
      <c r="AO40" s="42">
        <f t="shared" si="5"/>
        <v>0</v>
      </c>
      <c r="AQ40" s="24"/>
      <c r="AR40" s="24"/>
      <c r="AS40" s="23"/>
      <c r="AT40" s="111"/>
      <c r="AU40" s="27"/>
      <c r="AV40" s="42">
        <f t="shared" si="6"/>
        <v>6543.5</v>
      </c>
      <c r="AY40" s="2"/>
      <c r="AZ40" s="15"/>
      <c r="BA40" s="7"/>
      <c r="BB40" s="16"/>
      <c r="BC40" s="17">
        <f>BC39+AZ40-BB40</f>
        <v>376</v>
      </c>
      <c r="BE40" s="2"/>
      <c r="BF40" s="2"/>
      <c r="BG40" s="15"/>
      <c r="BH40" s="7"/>
      <c r="BI40" s="16"/>
      <c r="BJ40" s="17">
        <f>BJ39+BG40-BI40</f>
        <v>1341.7</v>
      </c>
      <c r="BL40" s="2"/>
      <c r="BM40" s="2"/>
      <c r="BN40" s="15"/>
      <c r="BO40" s="7"/>
      <c r="BP40" s="16"/>
      <c r="BQ40" s="17">
        <f>BQ39+BN40-BP40</f>
        <v>17344</v>
      </c>
      <c r="BS40" s="2"/>
      <c r="BT40" s="36"/>
      <c r="BV40" s="7"/>
      <c r="BW40" s="16"/>
      <c r="BX40" s="17">
        <f t="shared" si="10"/>
        <v>14526.099999999999</v>
      </c>
      <c r="BZ40" s="427"/>
      <c r="CA40" s="2"/>
      <c r="CB40" s="15"/>
      <c r="CC40" s="7"/>
      <c r="CD40" s="16"/>
      <c r="CE40" s="17">
        <f>CE39+CB40-CD40</f>
        <v>24058.04</v>
      </c>
      <c r="CG40" s="2"/>
      <c r="CH40" s="2"/>
      <c r="CI40" s="15"/>
      <c r="CJ40" s="7"/>
      <c r="CK40" s="16"/>
      <c r="CL40" s="17">
        <f t="shared" si="12"/>
        <v>0</v>
      </c>
      <c r="CN40" s="427"/>
      <c r="CO40" s="2"/>
      <c r="CP40" s="15"/>
      <c r="CQ40" s="7"/>
      <c r="CR40" s="16"/>
      <c r="CS40" s="17">
        <f t="shared" si="13"/>
        <v>1668.06</v>
      </c>
      <c r="CU40" s="427"/>
      <c r="CV40" s="2"/>
      <c r="CW40" s="15"/>
      <c r="CX40" s="305"/>
      <c r="CY40" s="16"/>
      <c r="CZ40" s="17">
        <f>CZ39+CW40-CY40</f>
        <v>113534</v>
      </c>
      <c r="DB40" s="2"/>
      <c r="DC40" s="2"/>
      <c r="DD40" s="15"/>
      <c r="DE40" s="7"/>
      <c r="DF40" s="16"/>
      <c r="DG40" s="17">
        <f>DG39+DD40-DF40</f>
        <v>20286</v>
      </c>
      <c r="DI40" s="7"/>
      <c r="DJ40" s="2"/>
      <c r="DK40" s="15"/>
      <c r="DL40" s="7"/>
      <c r="DM40" s="16"/>
      <c r="DN40" s="17">
        <f t="shared" si="232"/>
        <v>411</v>
      </c>
      <c r="DP40" s="7"/>
      <c r="DQ40" s="2"/>
      <c r="DR40" s="15"/>
      <c r="DS40" s="65"/>
      <c r="DT40" s="16"/>
      <c r="DU40" s="17">
        <f t="shared" si="237"/>
        <v>0</v>
      </c>
      <c r="DW40" s="7"/>
      <c r="DX40" s="2"/>
      <c r="DY40" s="15"/>
      <c r="DZ40" s="7"/>
      <c r="EA40" s="16"/>
      <c r="EB40" s="17">
        <f t="shared" si="238"/>
        <v>0</v>
      </c>
      <c r="ED40" s="567"/>
      <c r="EE40" s="575"/>
      <c r="EF40" s="1694"/>
      <c r="EG40" s="567"/>
      <c r="EH40" s="1688"/>
      <c r="EI40" s="1683">
        <f t="shared" si="239"/>
        <v>456</v>
      </c>
      <c r="EK40" s="111"/>
      <c r="EL40" s="24"/>
      <c r="EM40" s="23"/>
      <c r="EN40" s="111"/>
      <c r="EO40" s="27"/>
      <c r="EP40" s="42">
        <f t="shared" si="240"/>
        <v>0</v>
      </c>
      <c r="ER40" s="111"/>
      <c r="ES40" s="24"/>
      <c r="ET40" s="23"/>
      <c r="EU40" s="111"/>
      <c r="EV40" s="27"/>
      <c r="EW40" s="42">
        <f t="shared" si="21"/>
        <v>0</v>
      </c>
      <c r="EY40" s="7"/>
      <c r="EZ40" s="2"/>
      <c r="FA40" s="15"/>
      <c r="FB40" s="7"/>
      <c r="FC40" s="16"/>
      <c r="FD40" s="17">
        <f t="shared" si="241"/>
        <v>0</v>
      </c>
      <c r="FF40" s="111"/>
      <c r="FG40" s="259"/>
      <c r="FH40" s="41"/>
      <c r="FI40" s="111"/>
      <c r="FJ40" s="287"/>
      <c r="FK40" s="17">
        <f t="shared" si="231"/>
        <v>0</v>
      </c>
      <c r="FM40" s="7"/>
      <c r="FN40" s="34"/>
      <c r="FO40" s="15"/>
      <c r="FP40" s="7"/>
      <c r="FQ40" s="16"/>
      <c r="FR40" s="17">
        <f t="shared" si="245"/>
        <v>0</v>
      </c>
      <c r="FT40" s="111"/>
      <c r="FU40" s="34"/>
      <c r="FV40" s="23"/>
      <c r="FW40" s="111"/>
      <c r="FX40" s="27"/>
      <c r="FY40" s="42">
        <f t="shared" si="246"/>
        <v>0</v>
      </c>
      <c r="GA40" s="2"/>
      <c r="GB40" s="2"/>
      <c r="GC40" s="15"/>
      <c r="GD40" s="7"/>
      <c r="GE40" s="16"/>
      <c r="GF40" s="17">
        <f t="shared" si="26"/>
        <v>6306.7</v>
      </c>
      <c r="GH40" s="24"/>
      <c r="GI40" s="24"/>
      <c r="GJ40" s="23"/>
      <c r="GK40" s="111"/>
      <c r="GL40" s="27"/>
      <c r="GM40" s="42">
        <f t="shared" si="27"/>
        <v>10217.799999999999</v>
      </c>
      <c r="GO40" s="24"/>
      <c r="GP40" s="24"/>
      <c r="GQ40" s="23"/>
      <c r="GR40" s="111"/>
      <c r="GS40" s="27"/>
      <c r="GT40" s="42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4"/>
      <c r="HD40" s="24"/>
      <c r="HE40" s="23"/>
      <c r="HF40" s="111"/>
      <c r="HG40" s="27"/>
      <c r="HH40" s="42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2543</v>
      </c>
      <c r="HX40" s="7"/>
      <c r="HY40" s="2"/>
      <c r="HZ40" s="15"/>
      <c r="IA40" s="7"/>
      <c r="IB40" s="16"/>
      <c r="IC40" s="17">
        <f t="shared" si="33"/>
        <v>7098.5</v>
      </c>
      <c r="IE40" s="2"/>
      <c r="IF40" s="2"/>
      <c r="IG40" s="15"/>
      <c r="IH40" s="7"/>
      <c r="II40" s="16"/>
      <c r="IJ40" s="17">
        <f t="shared" si="34"/>
        <v>1470</v>
      </c>
      <c r="IL40" s="2"/>
      <c r="IM40" s="2"/>
      <c r="IN40" s="15"/>
      <c r="IO40" s="7"/>
      <c r="IP40" s="16"/>
      <c r="IQ40" s="17">
        <f t="shared" si="35"/>
        <v>5020</v>
      </c>
      <c r="IS40" s="2"/>
      <c r="IT40" s="2"/>
      <c r="IU40" s="15"/>
      <c r="IV40" s="7"/>
      <c r="IW40" s="16"/>
      <c r="IX40" s="101">
        <f t="shared" si="36"/>
        <v>0</v>
      </c>
      <c r="IZ40" s="24"/>
      <c r="JA40" s="24"/>
      <c r="JB40" s="23"/>
      <c r="JC40" s="111"/>
      <c r="JD40" s="27"/>
      <c r="JE40" s="101">
        <f t="shared" si="37"/>
        <v>0</v>
      </c>
      <c r="JG40" s="24"/>
      <c r="JH40" s="24"/>
      <c r="JI40" s="23"/>
      <c r="JJ40" s="111"/>
      <c r="JK40" s="27"/>
      <c r="JL40" s="101">
        <f t="shared" si="38"/>
        <v>855.5</v>
      </c>
      <c r="JN40" s="7"/>
      <c r="JO40" s="113"/>
      <c r="JP40" s="15"/>
      <c r="JQ40" s="7"/>
      <c r="JR40" s="16"/>
      <c r="JS40" s="17">
        <f t="shared" si="39"/>
        <v>0</v>
      </c>
      <c r="JU40" s="111"/>
      <c r="JV40" s="110"/>
      <c r="JW40" s="23"/>
      <c r="JX40" s="111"/>
      <c r="JY40" s="27"/>
      <c r="JZ40" s="42">
        <f t="shared" si="40"/>
        <v>0</v>
      </c>
      <c r="KB40" s="7"/>
      <c r="KC40" s="113"/>
      <c r="KD40" s="15"/>
      <c r="KE40" s="7"/>
      <c r="KF40" s="16"/>
      <c r="KG40" s="17">
        <f t="shared" si="41"/>
        <v>0</v>
      </c>
      <c r="KI40" s="111"/>
      <c r="KJ40" s="220"/>
      <c r="KK40" s="23"/>
      <c r="KL40" s="111"/>
      <c r="KM40" s="27"/>
      <c r="KN40" s="42">
        <f t="shared" si="42"/>
        <v>0</v>
      </c>
      <c r="KP40" s="111"/>
      <c r="KQ40" s="220"/>
      <c r="KR40" s="23"/>
      <c r="KS40" s="111"/>
      <c r="KT40" s="27"/>
      <c r="KU40" s="42">
        <f t="shared" si="43"/>
        <v>4446</v>
      </c>
      <c r="KW40" s="7"/>
      <c r="KX40" s="114"/>
      <c r="KY40" s="15"/>
      <c r="KZ40" s="7"/>
      <c r="LA40" s="16"/>
      <c r="LB40" s="17">
        <f t="shared" si="44"/>
        <v>17093.599999999999</v>
      </c>
      <c r="LD40" s="7"/>
      <c r="LE40" s="113"/>
      <c r="LF40" s="15"/>
      <c r="LG40" s="7"/>
      <c r="LH40" s="16"/>
      <c r="LI40" s="17">
        <f t="shared" si="45"/>
        <v>383</v>
      </c>
      <c r="LK40" s="111"/>
      <c r="LL40" s="110"/>
      <c r="LM40" s="23"/>
      <c r="LN40" s="111"/>
      <c r="LO40" s="27"/>
      <c r="LP40" s="42">
        <f t="shared" si="46"/>
        <v>0</v>
      </c>
      <c r="LR40" s="111"/>
      <c r="LS40" s="220"/>
      <c r="LT40" s="23"/>
      <c r="LU40" s="111"/>
      <c r="LV40" s="27"/>
      <c r="LW40" s="42">
        <f t="shared" si="47"/>
        <v>0</v>
      </c>
      <c r="LY40" s="2"/>
      <c r="LZ40" s="2"/>
      <c r="MA40" s="15"/>
      <c r="MB40" s="7"/>
      <c r="MC40" s="16"/>
      <c r="MD40" s="17">
        <f t="shared" si="48"/>
        <v>0</v>
      </c>
      <c r="MF40" s="24"/>
      <c r="MG40" s="24"/>
      <c r="MH40" s="23"/>
      <c r="MI40" s="111"/>
      <c r="MJ40" s="27"/>
      <c r="MK40" s="42">
        <f t="shared" si="49"/>
        <v>0</v>
      </c>
      <c r="MM40" s="24"/>
      <c r="MN40" s="24"/>
      <c r="MO40" s="23"/>
      <c r="MP40" s="111"/>
      <c r="MQ40" s="27"/>
      <c r="MR40" s="42">
        <f t="shared" si="50"/>
        <v>0</v>
      </c>
      <c r="MT40" s="24"/>
      <c r="MU40" s="24"/>
      <c r="MV40" s="23"/>
      <c r="MW40" s="111"/>
      <c r="MX40" s="27"/>
      <c r="MY40" s="42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11333.5</v>
      </c>
      <c r="NV40" s="307"/>
      <c r="NW40" s="24"/>
      <c r="NX40" s="23"/>
      <c r="NY40" s="111"/>
      <c r="NZ40" s="27"/>
      <c r="OA40" s="42">
        <f t="shared" si="55"/>
        <v>6364</v>
      </c>
      <c r="OC40" s="305"/>
      <c r="OD40" s="2"/>
      <c r="OE40" s="15"/>
      <c r="OF40" s="7"/>
      <c r="OG40" s="16"/>
      <c r="OH40" s="17">
        <f t="shared" si="56"/>
        <v>0</v>
      </c>
      <c r="OJ40" s="307"/>
      <c r="OK40" s="24"/>
      <c r="OL40" s="23"/>
      <c r="OM40" s="111"/>
      <c r="ON40" s="27"/>
      <c r="OO40" s="42">
        <f t="shared" si="57"/>
        <v>0</v>
      </c>
      <c r="OQ40" s="481"/>
      <c r="OR40" s="2"/>
      <c r="OS40" s="15"/>
      <c r="OT40" s="7"/>
      <c r="OU40" s="16"/>
      <c r="OV40" s="17">
        <f t="shared" si="233"/>
        <v>22352.5</v>
      </c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16"/>
      <c r="PW40" s="16"/>
      <c r="PX40" s="17">
        <f t="shared" si="62"/>
        <v>0</v>
      </c>
      <c r="PZ40" s="2"/>
      <c r="QA40" s="2"/>
      <c r="QB40" s="15"/>
      <c r="QC40" s="16"/>
      <c r="QD40" s="16"/>
      <c r="QE40" s="17">
        <f t="shared" si="63"/>
        <v>0</v>
      </c>
      <c r="QG40" s="2"/>
      <c r="QH40" s="2"/>
      <c r="QI40" s="15"/>
      <c r="QJ40" s="16"/>
      <c r="QK40" s="16"/>
      <c r="QL40" s="17">
        <f t="shared" si="64"/>
        <v>0</v>
      </c>
      <c r="QN40" s="24"/>
      <c r="QO40" s="24"/>
      <c r="QP40" s="23"/>
      <c r="QQ40" s="27"/>
      <c r="QR40" s="27"/>
      <c r="QS40" s="42">
        <f t="shared" si="65"/>
        <v>0</v>
      </c>
      <c r="QU40" s="427"/>
      <c r="QV40" s="2"/>
      <c r="QW40" s="15"/>
      <c r="QX40" s="507"/>
      <c r="QY40" s="16"/>
      <c r="QZ40" s="17">
        <f t="shared" si="66"/>
        <v>13520</v>
      </c>
      <c r="RB40" s="111"/>
      <c r="RC40" s="24"/>
      <c r="RD40" s="23"/>
      <c r="RE40" s="1689"/>
      <c r="RF40" s="27"/>
      <c r="RG40" s="42">
        <f t="shared" si="67"/>
        <v>0</v>
      </c>
      <c r="RI40" s="111"/>
      <c r="RJ40" s="24"/>
      <c r="RK40" s="23"/>
      <c r="RL40" s="1689"/>
      <c r="RM40" s="27"/>
      <c r="RN40" s="42">
        <f t="shared" si="68"/>
        <v>0</v>
      </c>
      <c r="RP40" s="111"/>
      <c r="RQ40" s="24"/>
      <c r="RR40" s="23"/>
      <c r="RS40" s="1689"/>
      <c r="RT40" s="27"/>
      <c r="RU40" s="42">
        <f t="shared" si="69"/>
        <v>0</v>
      </c>
      <c r="RW40" s="7"/>
      <c r="RX40" s="2"/>
      <c r="RY40" s="15"/>
      <c r="RZ40" s="507"/>
      <c r="SA40" s="16"/>
      <c r="SB40" s="17">
        <f t="shared" si="70"/>
        <v>1433.5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4"/>
      <c r="SS40" s="24"/>
      <c r="ST40" s="23"/>
      <c r="SU40" s="111"/>
      <c r="SV40" s="27"/>
      <c r="SW40" s="42">
        <f t="shared" si="73"/>
        <v>0</v>
      </c>
      <c r="SY40" s="427"/>
      <c r="SZ40" s="114"/>
      <c r="TA40" s="15"/>
      <c r="TB40" s="7"/>
      <c r="TC40" s="16"/>
      <c r="TD40" s="17">
        <f t="shared" si="74"/>
        <v>10277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2"/>
      <c r="TU40" s="113"/>
      <c r="TV40" s="15"/>
      <c r="TW40" s="7"/>
      <c r="TX40" s="16"/>
      <c r="TY40" s="17">
        <f t="shared" si="77"/>
        <v>1124.5</v>
      </c>
      <c r="UA40" s="2"/>
      <c r="UB40" s="113"/>
      <c r="UC40" s="15"/>
      <c r="UD40" s="7"/>
      <c r="UE40" s="16"/>
      <c r="UF40" s="17">
        <f t="shared" si="78"/>
        <v>0</v>
      </c>
      <c r="UH40" s="307"/>
      <c r="UI40" s="110"/>
      <c r="UJ40" s="23"/>
      <c r="UK40" s="111"/>
      <c r="UL40" s="27"/>
      <c r="UM40" s="42">
        <f t="shared" si="79"/>
        <v>4075.5</v>
      </c>
      <c r="UO40" s="2"/>
      <c r="UP40" s="2"/>
      <c r="UQ40" s="15"/>
      <c r="UR40" s="7"/>
      <c r="US40" s="16"/>
      <c r="UT40" s="17">
        <f t="shared" si="80"/>
        <v>200</v>
      </c>
      <c r="UV40" s="2"/>
      <c r="UW40" s="2"/>
      <c r="UX40" s="15"/>
      <c r="UY40" s="7"/>
      <c r="UZ40" s="16"/>
      <c r="VA40" s="17">
        <f t="shared" si="81"/>
        <v>1278</v>
      </c>
      <c r="VC40" s="24"/>
      <c r="VD40" s="24"/>
      <c r="VE40" s="23"/>
      <c r="VF40" s="111"/>
      <c r="VG40" s="27"/>
      <c r="VH40" s="42">
        <f t="shared" si="82"/>
        <v>0</v>
      </c>
      <c r="VJ40" s="24"/>
      <c r="VK40" s="2"/>
      <c r="VL40" s="15"/>
      <c r="VM40" s="7"/>
      <c r="VN40" s="16"/>
      <c r="VO40" s="17">
        <f t="shared" si="83"/>
        <v>0</v>
      </c>
      <c r="VQ40" s="24"/>
      <c r="VR40" s="24"/>
      <c r="VS40" s="23"/>
      <c r="VT40" s="111"/>
      <c r="VU40" s="27"/>
      <c r="VV40" s="42">
        <f t="shared" si="84"/>
        <v>0</v>
      </c>
      <c r="VX40" s="2"/>
      <c r="VY40" s="2"/>
      <c r="VZ40" s="15"/>
      <c r="WA40" s="7"/>
      <c r="WB40" s="16"/>
      <c r="WC40" s="17">
        <f t="shared" si="85"/>
        <v>0</v>
      </c>
      <c r="WE40" s="305"/>
      <c r="WF40" s="2"/>
      <c r="WG40" s="15"/>
      <c r="WH40" s="305"/>
      <c r="WI40" s="16"/>
      <c r="WJ40" s="17">
        <f t="shared" si="86"/>
        <v>112.5</v>
      </c>
      <c r="WL40" s="307"/>
      <c r="WM40" s="24"/>
      <c r="WN40" s="23"/>
      <c r="WO40" s="307"/>
      <c r="WP40" s="27"/>
      <c r="WQ40" s="42">
        <f t="shared" si="87"/>
        <v>7657</v>
      </c>
      <c r="WS40" s="307"/>
      <c r="WT40" s="24"/>
      <c r="WU40" s="23"/>
      <c r="WV40" s="307"/>
      <c r="WW40" s="27"/>
      <c r="WX40" s="42">
        <f t="shared" si="88"/>
        <v>0</v>
      </c>
      <c r="WZ40" s="307"/>
      <c r="XA40" s="24"/>
      <c r="XB40" s="23"/>
      <c r="XC40" s="307"/>
      <c r="XD40" s="27"/>
      <c r="XE40" s="42">
        <f t="shared" si="89"/>
        <v>0</v>
      </c>
      <c r="XG40" s="307"/>
      <c r="XH40" s="24"/>
      <c r="XI40" s="23"/>
      <c r="XJ40" s="307"/>
      <c r="XK40" s="27"/>
      <c r="XL40" s="42">
        <f t="shared" si="90"/>
        <v>0</v>
      </c>
      <c r="XN40" s="425"/>
      <c r="XO40" s="2"/>
      <c r="XP40" s="15"/>
      <c r="XQ40" s="7"/>
      <c r="XR40" s="16"/>
      <c r="XS40" s="17">
        <f t="shared" si="91"/>
        <v>0</v>
      </c>
      <c r="XU40" s="24"/>
      <c r="XV40" s="24"/>
      <c r="XW40" s="23"/>
      <c r="XX40" s="111"/>
      <c r="XY40" s="27"/>
      <c r="XZ40" s="42">
        <f t="shared" si="92"/>
        <v>0</v>
      </c>
      <c r="YB40" s="2"/>
      <c r="YC40" s="2"/>
      <c r="YD40" s="15"/>
      <c r="YE40" s="7"/>
      <c r="YF40" s="16"/>
      <c r="YG40" s="17">
        <f t="shared" si="93"/>
        <v>21712</v>
      </c>
      <c r="YI40" s="2"/>
      <c r="YJ40" s="2"/>
      <c r="YK40" s="15"/>
      <c r="YL40" s="7"/>
      <c r="YM40" s="16"/>
      <c r="YN40" s="17">
        <f t="shared" si="94"/>
        <v>0</v>
      </c>
      <c r="YP40" s="2"/>
      <c r="YQ40" s="2"/>
      <c r="YR40" s="15"/>
      <c r="YS40" s="7"/>
      <c r="YT40" s="16"/>
      <c r="YU40" s="17">
        <f t="shared" si="95"/>
        <v>0</v>
      </c>
      <c r="YW40" s="24"/>
      <c r="YX40" s="24"/>
      <c r="YY40" s="23"/>
      <c r="YZ40" s="111"/>
      <c r="ZA40" s="27"/>
      <c r="ZB40" s="42">
        <f t="shared" si="96"/>
        <v>0</v>
      </c>
      <c r="ZD40" s="24"/>
      <c r="ZE40" s="24"/>
      <c r="ZF40" s="23"/>
      <c r="ZG40" s="111"/>
      <c r="ZH40" s="27"/>
      <c r="ZI40" s="42">
        <f t="shared" si="97"/>
        <v>0</v>
      </c>
      <c r="ZK40" s="2"/>
      <c r="ZL40" s="2"/>
      <c r="ZM40" s="15"/>
      <c r="ZN40" s="7"/>
      <c r="ZO40" s="16"/>
      <c r="ZP40" s="17">
        <f t="shared" si="98"/>
        <v>0</v>
      </c>
      <c r="ZR40" s="24"/>
      <c r="ZS40" s="24"/>
      <c r="ZT40" s="23"/>
      <c r="ZU40" s="111"/>
      <c r="ZV40" s="27"/>
      <c r="ZW40" s="42">
        <f t="shared" si="99"/>
        <v>3633</v>
      </c>
      <c r="ZY40" s="2"/>
      <c r="ZZ40" s="2"/>
      <c r="AAA40" s="15"/>
      <c r="AAB40" s="7"/>
      <c r="AAC40" s="16"/>
      <c r="AAD40" s="17">
        <f t="shared" si="100"/>
        <v>0</v>
      </c>
      <c r="AAF40" s="24"/>
      <c r="AAG40" s="24"/>
      <c r="AAH40" s="23"/>
      <c r="AAI40" s="111"/>
      <c r="AAJ40" s="27"/>
      <c r="AAK40" s="42">
        <f t="shared" si="101"/>
        <v>0</v>
      </c>
      <c r="AAM40" s="24"/>
      <c r="AAN40" s="24"/>
      <c r="AAO40" s="23"/>
      <c r="AAP40" s="111"/>
      <c r="AAQ40" s="27"/>
      <c r="AAR40" s="42">
        <f t="shared" si="102"/>
        <v>15899</v>
      </c>
      <c r="AAT40" s="24"/>
      <c r="AAU40" s="24"/>
      <c r="AAV40" s="23"/>
      <c r="AAW40" s="111"/>
      <c r="AAX40" s="27"/>
      <c r="AAY40" s="42">
        <f t="shared" si="103"/>
        <v>0</v>
      </c>
      <c r="ABA40" s="7"/>
      <c r="ABB40" s="113"/>
      <c r="ABC40" s="15"/>
      <c r="ABD40" s="7"/>
      <c r="ABE40" s="16"/>
      <c r="ABF40" s="17">
        <f t="shared" si="104"/>
        <v>0</v>
      </c>
      <c r="ABH40" s="111"/>
      <c r="ABI40" s="220"/>
      <c r="ABJ40" s="23"/>
      <c r="ABK40" s="111"/>
      <c r="ABL40" s="27"/>
      <c r="ABM40" s="42">
        <f t="shared" si="105"/>
        <v>0</v>
      </c>
      <c r="ABR40" s="679"/>
      <c r="ABS40" s="27"/>
      <c r="ABT40" s="42">
        <f t="shared" si="106"/>
        <v>22956.84</v>
      </c>
      <c r="ABV40" s="2"/>
      <c r="ABW40" s="2"/>
      <c r="ABX40" s="15"/>
      <c r="ABY40" s="7"/>
      <c r="ABZ40" s="16"/>
      <c r="ACA40" s="17">
        <f t="shared" si="107"/>
        <v>3092.5</v>
      </c>
      <c r="ACC40" s="427"/>
      <c r="ACD40" s="113"/>
      <c r="ACE40" s="15"/>
      <c r="ACF40" s="7"/>
      <c r="ACG40" s="16"/>
      <c r="ACH40" s="17">
        <f t="shared" si="108"/>
        <v>0</v>
      </c>
      <c r="ACJ40" s="425"/>
      <c r="ACK40" s="220"/>
      <c r="ACL40" s="23"/>
      <c r="ACM40" s="111"/>
      <c r="ACN40" s="27"/>
      <c r="ACO40" s="42">
        <f t="shared" si="109"/>
        <v>0</v>
      </c>
      <c r="ACQ40" s="425"/>
      <c r="ACR40" s="220"/>
      <c r="ACS40" s="23"/>
      <c r="ACT40" s="111"/>
      <c r="ACU40" s="27"/>
      <c r="ACV40" s="42">
        <f t="shared" si="110"/>
        <v>0</v>
      </c>
      <c r="ACX40" s="305"/>
      <c r="ACY40" s="2"/>
      <c r="ACZ40" s="15"/>
      <c r="ADA40" s="7"/>
      <c r="ADB40" s="16"/>
      <c r="ADC40" s="17">
        <f t="shared" si="243"/>
        <v>0</v>
      </c>
      <c r="ADE40" s="307"/>
      <c r="ADF40" s="24"/>
      <c r="ADG40" s="23"/>
      <c r="ADH40" s="111"/>
      <c r="ADI40" s="27"/>
      <c r="ADJ40" s="42">
        <f t="shared" si="244"/>
        <v>1928</v>
      </c>
      <c r="ADL40" s="2"/>
      <c r="ADM40" s="2"/>
      <c r="ADN40" s="15"/>
      <c r="ADO40" s="7"/>
      <c r="ADP40" s="16"/>
      <c r="ADQ40" s="17">
        <f t="shared" si="113"/>
        <v>0</v>
      </c>
      <c r="ADS40" s="24"/>
      <c r="ADT40" s="24"/>
      <c r="ADU40" s="23"/>
      <c r="ADV40" s="111"/>
      <c r="ADW40" s="27"/>
      <c r="ADX40" s="42">
        <f t="shared" si="114"/>
        <v>0</v>
      </c>
      <c r="ADZ40" s="2"/>
      <c r="AEA40" s="2"/>
      <c r="AEB40" s="15"/>
      <c r="AEC40" s="7"/>
      <c r="AED40" s="16"/>
      <c r="AEE40" s="17">
        <f t="shared" si="115"/>
        <v>0</v>
      </c>
      <c r="AEG40" s="24"/>
      <c r="AEH40" s="24"/>
      <c r="AEI40" s="23"/>
      <c r="AEJ40" s="111"/>
      <c r="AEK40" s="27"/>
      <c r="AEL40" s="42">
        <f t="shared" si="116"/>
        <v>0</v>
      </c>
      <c r="AEN40" s="2"/>
      <c r="AEO40" s="2"/>
      <c r="AEP40" s="15"/>
      <c r="AEQ40" s="7"/>
      <c r="AER40" s="16"/>
      <c r="AES40" s="17">
        <f t="shared" si="117"/>
        <v>0</v>
      </c>
      <c r="AEU40" s="2"/>
      <c r="AEV40" s="2"/>
      <c r="AEW40" s="15"/>
      <c r="AEX40" s="7"/>
      <c r="AEY40" s="16"/>
      <c r="AEZ40" s="17">
        <f t="shared" si="118"/>
        <v>0</v>
      </c>
      <c r="AFB40" s="24"/>
      <c r="AFC40" s="24"/>
      <c r="AFD40" s="23"/>
      <c r="AFE40" s="111"/>
      <c r="AFF40" s="27"/>
      <c r="AFG40" s="42">
        <f t="shared" si="119"/>
        <v>0</v>
      </c>
      <c r="AFI40" s="24"/>
      <c r="AFJ40" s="24"/>
      <c r="AFK40" s="23"/>
      <c r="AFL40" s="111"/>
      <c r="AFM40" s="27"/>
      <c r="AFN40" s="42">
        <f t="shared" si="120"/>
        <v>0</v>
      </c>
      <c r="AFP40" s="24"/>
      <c r="AFQ40" s="24"/>
      <c r="AFR40" s="23"/>
      <c r="AFS40" s="111"/>
      <c r="AFT40" s="27"/>
      <c r="AFU40" s="42">
        <f t="shared" si="121"/>
        <v>0</v>
      </c>
      <c r="AFW40" s="2"/>
      <c r="AFX40" s="2"/>
      <c r="AFY40" s="15"/>
      <c r="AFZ40" s="7"/>
      <c r="AGA40" s="16"/>
      <c r="AGB40" s="17">
        <f t="shared" si="122"/>
        <v>0</v>
      </c>
      <c r="AGD40" s="7"/>
      <c r="AGE40" s="114"/>
      <c r="AGF40" s="15"/>
      <c r="AGG40" s="7"/>
      <c r="AGH40" s="16"/>
      <c r="AGI40" s="17">
        <f t="shared" si="123"/>
        <v>2252</v>
      </c>
      <c r="AGK40" s="305"/>
      <c r="AGL40" s="36"/>
      <c r="AGM40" s="16"/>
      <c r="AGO40" s="16"/>
      <c r="AGP40" s="42">
        <f t="shared" si="124"/>
        <v>0</v>
      </c>
      <c r="AGR40" s="307"/>
      <c r="AGS40" s="259"/>
      <c r="AGT40" s="27"/>
      <c r="AGV40" s="27"/>
      <c r="AGW40" s="42">
        <f t="shared" si="125"/>
        <v>0</v>
      </c>
      <c r="AGY40" s="307"/>
      <c r="AGZ40" s="259"/>
      <c r="AHA40" s="27"/>
      <c r="AHC40" s="27"/>
      <c r="AHD40" s="42">
        <f t="shared" si="126"/>
        <v>0</v>
      </c>
      <c r="AHF40" s="2"/>
      <c r="AHG40" s="2"/>
      <c r="AHH40" s="15"/>
      <c r="AHI40" s="7"/>
      <c r="AHJ40" s="16"/>
      <c r="AHK40" s="17">
        <f t="shared" si="127"/>
        <v>960</v>
      </c>
      <c r="AHM40" s="2"/>
      <c r="AHN40" s="2"/>
      <c r="AHO40" s="15"/>
      <c r="AHP40" s="7"/>
      <c r="AHQ40" s="16"/>
      <c r="AHR40" s="17">
        <f t="shared" si="128"/>
        <v>0</v>
      </c>
      <c r="AHT40" s="427"/>
      <c r="AHU40" s="2"/>
      <c r="AHV40" s="15"/>
      <c r="AHW40" s="305"/>
      <c r="AHX40" s="16"/>
      <c r="AHY40" s="17">
        <f t="shared" si="129"/>
        <v>96358.5</v>
      </c>
      <c r="AIA40" s="2"/>
      <c r="AIB40" s="2"/>
      <c r="AIC40" s="15"/>
      <c r="AID40" s="7"/>
      <c r="AIE40" s="16"/>
      <c r="AIF40" s="17">
        <f t="shared" si="130"/>
        <v>0</v>
      </c>
      <c r="AIH40" s="2"/>
      <c r="AII40" s="40"/>
      <c r="AIJ40" s="16"/>
      <c r="AIK40" s="7"/>
      <c r="AIL40" s="16"/>
      <c r="AIM40" s="17">
        <f t="shared" si="131"/>
        <v>892.5</v>
      </c>
      <c r="AIO40" s="2"/>
      <c r="AIP40" s="40"/>
      <c r="AIQ40" s="16"/>
      <c r="AIR40" s="7"/>
      <c r="AIS40" s="16"/>
      <c r="AIT40" s="17">
        <f t="shared" si="132"/>
        <v>0</v>
      </c>
      <c r="AIV40" s="24"/>
      <c r="AIW40" s="69"/>
      <c r="AIX40" s="27"/>
      <c r="AIY40" s="111"/>
      <c r="AIZ40" s="27"/>
      <c r="AJA40" s="42">
        <f t="shared" si="133"/>
        <v>0</v>
      </c>
      <c r="AJC40" s="2"/>
      <c r="AJD40" s="2"/>
      <c r="AJE40" s="15"/>
      <c r="AJF40" s="7"/>
      <c r="AJG40" s="16"/>
      <c r="AJH40" s="17">
        <f t="shared" si="134"/>
        <v>0</v>
      </c>
      <c r="AJJ40" s="2"/>
      <c r="AJK40" s="2"/>
      <c r="AJL40" s="15"/>
      <c r="AJM40" s="7"/>
      <c r="AJN40" s="16"/>
      <c r="AJO40" s="17">
        <f t="shared" si="135"/>
        <v>0</v>
      </c>
      <c r="AJQ40" s="406"/>
      <c r="AJR40" s="2"/>
      <c r="AJS40" s="15"/>
      <c r="AJT40" s="7"/>
      <c r="AJU40" s="16"/>
      <c r="AJV40" s="17">
        <f t="shared" si="136"/>
        <v>7013</v>
      </c>
      <c r="AJX40" s="2"/>
      <c r="AJY40" s="2"/>
      <c r="AJZ40" s="15"/>
      <c r="AKA40" s="7"/>
      <c r="AKB40" s="16"/>
      <c r="AKC40" s="17">
        <f t="shared" si="137"/>
        <v>0</v>
      </c>
      <c r="AKE40" s="2"/>
      <c r="AKF40" s="2"/>
      <c r="AKG40" s="15"/>
      <c r="AKH40" s="7"/>
      <c r="AKI40" s="16"/>
      <c r="AKJ40" s="17">
        <f t="shared" si="138"/>
        <v>0</v>
      </c>
      <c r="AKL40" s="305"/>
      <c r="AKM40" s="2"/>
      <c r="AKN40" s="15"/>
      <c r="AKO40" s="305"/>
      <c r="AKP40" s="16"/>
      <c r="AKQ40" s="17">
        <f t="shared" si="139"/>
        <v>17381</v>
      </c>
      <c r="AKS40" s="307"/>
      <c r="AKT40" s="24"/>
      <c r="AKU40" s="23"/>
      <c r="AKV40" s="307"/>
      <c r="AKW40" s="27"/>
      <c r="AKX40" s="42">
        <f t="shared" si="140"/>
        <v>0</v>
      </c>
      <c r="AKZ40" s="2"/>
      <c r="ALA40" s="2"/>
      <c r="ALB40" s="15"/>
      <c r="ALC40" s="7"/>
      <c r="ALD40" s="16"/>
      <c r="ALE40" s="17">
        <f t="shared" si="141"/>
        <v>0</v>
      </c>
      <c r="ALI40" s="15"/>
      <c r="ALJ40" s="7"/>
      <c r="ALK40" s="16"/>
      <c r="ALL40" s="42">
        <f t="shared" si="142"/>
        <v>0</v>
      </c>
      <c r="ALP40" s="23"/>
      <c r="ALQ40" s="111"/>
      <c r="ALR40" s="27"/>
      <c r="ALS40" s="42">
        <f t="shared" si="143"/>
        <v>2166.5</v>
      </c>
      <c r="ALU40" s="2"/>
      <c r="ALV40" s="2"/>
      <c r="ALW40" s="15"/>
      <c r="ALX40" s="7"/>
      <c r="ALY40" s="16"/>
      <c r="ALZ40" s="17">
        <f t="shared" si="144"/>
        <v>0</v>
      </c>
      <c r="AMB40" s="2"/>
      <c r="AMC40" s="2"/>
      <c r="AMD40" s="15"/>
      <c r="AME40" s="7"/>
      <c r="AMF40" s="16"/>
      <c r="AMG40" s="17">
        <f t="shared" si="145"/>
        <v>0</v>
      </c>
      <c r="AMI40" s="2"/>
      <c r="AMJ40" s="2"/>
      <c r="AMK40" s="15"/>
      <c r="AML40" s="7"/>
      <c r="AMM40" s="16"/>
      <c r="AMN40" s="17">
        <f t="shared" si="146"/>
        <v>0</v>
      </c>
      <c r="AMP40" s="24"/>
      <c r="AMQ40" s="24"/>
      <c r="AMR40" s="23"/>
      <c r="AMS40" s="111"/>
      <c r="AMT40" s="27"/>
      <c r="AMU40" s="42">
        <f t="shared" si="147"/>
        <v>0</v>
      </c>
      <c r="AMW40" s="24"/>
      <c r="AMX40" s="24"/>
      <c r="AMY40" s="23"/>
      <c r="AMZ40" s="111"/>
      <c r="ANA40" s="27"/>
      <c r="ANB40" s="42">
        <f t="shared" si="148"/>
        <v>596</v>
      </c>
      <c r="AND40" s="2"/>
      <c r="ANE40" s="2"/>
      <c r="ANF40" s="15"/>
      <c r="ANG40" s="7"/>
      <c r="ANH40" s="16"/>
      <c r="ANI40" s="17">
        <f t="shared" si="242"/>
        <v>0</v>
      </c>
      <c r="ANK40" s="2"/>
      <c r="ANL40" s="2"/>
      <c r="ANM40" s="15"/>
      <c r="ANN40" s="7"/>
      <c r="ANO40" s="16"/>
      <c r="ANP40" s="17">
        <f t="shared" si="150"/>
        <v>0</v>
      </c>
      <c r="ANR40" s="2"/>
      <c r="ANS40" s="2"/>
      <c r="ANT40" s="15"/>
      <c r="ANU40" s="7"/>
      <c r="ANV40" s="16"/>
      <c r="ANW40" s="17">
        <f t="shared" si="235"/>
        <v>0</v>
      </c>
      <c r="ANY40" s="24"/>
      <c r="ANZ40" s="24"/>
      <c r="AOA40" s="23"/>
      <c r="AOB40" s="111"/>
      <c r="AOC40" s="27"/>
      <c r="AOD40" s="42">
        <f t="shared" si="236"/>
        <v>0</v>
      </c>
      <c r="AOF40" s="7"/>
      <c r="AOG40" s="113"/>
      <c r="AOH40" s="15"/>
      <c r="AOI40" s="7"/>
      <c r="AOJ40" s="16"/>
      <c r="AOK40" s="17">
        <f t="shared" si="153"/>
        <v>4537.5</v>
      </c>
      <c r="AOM40" s="7"/>
      <c r="AON40" s="113"/>
      <c r="AOO40" s="15"/>
      <c r="AOP40" s="7"/>
      <c r="AOQ40" s="16"/>
      <c r="AOR40" s="17">
        <f t="shared" si="154"/>
        <v>4537.5</v>
      </c>
      <c r="AOT40" s="24"/>
      <c r="AOU40" s="110"/>
      <c r="AOV40" s="23"/>
      <c r="AOW40" s="111"/>
      <c r="AOX40" s="27"/>
      <c r="AOY40" s="42">
        <f t="shared" si="155"/>
        <v>0</v>
      </c>
      <c r="APA40" s="24"/>
      <c r="APB40" s="24"/>
      <c r="APC40" s="23"/>
      <c r="APD40" s="111"/>
      <c r="APE40" s="27"/>
      <c r="APF40" s="42">
        <f t="shared" si="156"/>
        <v>0</v>
      </c>
      <c r="APH40" s="24"/>
      <c r="API40" s="24"/>
      <c r="APJ40" s="23"/>
      <c r="APK40" s="111"/>
      <c r="APL40" s="27"/>
      <c r="APM40" s="42">
        <f t="shared" si="157"/>
        <v>0</v>
      </c>
      <c r="APO40" s="2"/>
      <c r="APP40" s="2"/>
      <c r="APQ40" s="15"/>
      <c r="APR40" s="7"/>
      <c r="APS40" s="16"/>
      <c r="APT40" s="17">
        <f t="shared" si="158"/>
        <v>0</v>
      </c>
      <c r="APV40" s="427"/>
      <c r="APW40" s="2"/>
      <c r="APX40" s="15"/>
      <c r="APY40" s="427"/>
      <c r="APZ40" s="16"/>
      <c r="AQA40" s="17">
        <f t="shared" si="159"/>
        <v>5325.5</v>
      </c>
      <c r="AQC40" s="427"/>
      <c r="AQE40" s="15"/>
      <c r="AQF40" s="305"/>
      <c r="AQG40" s="16"/>
      <c r="AQH40" s="17">
        <f t="shared" si="160"/>
        <v>0</v>
      </c>
      <c r="AQJ40" s="305"/>
      <c r="AQK40" s="2"/>
      <c r="AQL40" s="15"/>
      <c r="AQM40" s="427"/>
      <c r="AQN40" s="16"/>
      <c r="AQO40" s="17">
        <f t="shared" si="161"/>
        <v>2982</v>
      </c>
      <c r="AQQ40" s="2"/>
      <c r="AQR40" s="2"/>
      <c r="AQS40" s="15"/>
      <c r="AQT40" s="7"/>
      <c r="AQU40" s="16"/>
      <c r="AQV40" s="17">
        <f t="shared" si="162"/>
        <v>0</v>
      </c>
      <c r="AQX40" s="24"/>
      <c r="AQY40" s="24"/>
      <c r="AQZ40" s="23"/>
      <c r="ARA40" s="111"/>
      <c r="ARB40" s="27"/>
      <c r="ARC40" s="42">
        <f t="shared" si="163"/>
        <v>-4260</v>
      </c>
      <c r="ARE40" s="2"/>
      <c r="ARF40" s="2"/>
      <c r="ARG40" s="15"/>
      <c r="ARH40" s="7"/>
      <c r="ARI40" s="16"/>
      <c r="ARJ40" s="17">
        <f t="shared" si="164"/>
        <v>12230.28</v>
      </c>
      <c r="ARL40" s="24"/>
      <c r="ARM40" s="24"/>
      <c r="ARN40" s="23"/>
      <c r="ARO40" s="111"/>
      <c r="ARP40" s="27"/>
      <c r="ARQ40" s="42">
        <f t="shared" si="165"/>
        <v>0</v>
      </c>
      <c r="ARS40" s="2"/>
      <c r="ART40" s="2"/>
      <c r="ARU40" s="15"/>
      <c r="ARV40" s="7"/>
      <c r="ARW40" s="16"/>
      <c r="ARX40" s="17">
        <f t="shared" si="166"/>
        <v>0</v>
      </c>
      <c r="ARZ40" s="24"/>
      <c r="ASA40" s="24"/>
      <c r="ASB40" s="23"/>
      <c r="ASC40" s="111"/>
      <c r="ASD40" s="27"/>
      <c r="ASE40" s="42">
        <f t="shared" si="167"/>
        <v>0</v>
      </c>
      <c r="ASG40" s="24"/>
      <c r="ASH40" s="24"/>
      <c r="ASI40" s="23"/>
      <c r="ASJ40" s="111"/>
      <c r="ASK40" s="27"/>
      <c r="ASL40" s="42">
        <f t="shared" si="168"/>
        <v>0</v>
      </c>
      <c r="ASN40" s="2"/>
      <c r="ASO40" s="2"/>
      <c r="ASP40" s="15"/>
      <c r="ASQ40" s="7"/>
      <c r="ASR40" s="16"/>
      <c r="ASS40" s="17">
        <f t="shared" si="169"/>
        <v>0</v>
      </c>
      <c r="ASU40" s="2"/>
      <c r="ASV40" s="2"/>
      <c r="ASW40" s="15"/>
      <c r="ASX40" s="7"/>
      <c r="ASY40" s="16"/>
      <c r="ASZ40" s="17">
        <f t="shared" si="170"/>
        <v>0</v>
      </c>
      <c r="ATB40" s="307"/>
      <c r="ATC40" s="24"/>
      <c r="ATD40" s="290"/>
      <c r="ATE40" s="321"/>
      <c r="ATF40" s="27"/>
      <c r="ATG40" s="17">
        <f t="shared" si="171"/>
        <v>0</v>
      </c>
      <c r="ATI40" s="111">
        <v>41729</v>
      </c>
      <c r="ATJ40" s="259" t="s">
        <v>2695</v>
      </c>
      <c r="ATK40" s="41">
        <v>1830</v>
      </c>
      <c r="ATL40" s="50"/>
      <c r="ATM40" s="27"/>
      <c r="ATN40" s="17">
        <f t="shared" si="172"/>
        <v>35640</v>
      </c>
      <c r="ATP40" s="7"/>
      <c r="ATQ40" s="2"/>
      <c r="ATR40" s="15"/>
      <c r="ATS40" s="16"/>
      <c r="ATT40" s="16"/>
      <c r="ATU40" s="17">
        <f t="shared" si="173"/>
        <v>35640</v>
      </c>
      <c r="ATW40" s="111"/>
      <c r="ATX40" s="24"/>
      <c r="ATY40" s="23"/>
      <c r="ATZ40" s="27"/>
      <c r="AUA40" s="27"/>
      <c r="AUB40" s="42">
        <f t="shared" si="174"/>
        <v>0</v>
      </c>
      <c r="AUD40" s="111"/>
      <c r="AUE40" s="24"/>
      <c r="AUF40" s="23"/>
      <c r="AUG40" s="27"/>
      <c r="AUH40" s="27"/>
      <c r="AUI40" s="42">
        <f t="shared" si="175"/>
        <v>0</v>
      </c>
      <c r="AUK40" s="305"/>
      <c r="AUL40" s="2"/>
      <c r="AUM40" s="15"/>
      <c r="AUN40" s="7"/>
      <c r="AUO40" s="16"/>
      <c r="AUP40" s="17">
        <f t="shared" si="176"/>
        <v>8898</v>
      </c>
      <c r="AUR40" s="2"/>
      <c r="AUS40" s="2"/>
      <c r="AUT40" s="15"/>
      <c r="AUU40" s="7"/>
      <c r="AUV40" s="16"/>
      <c r="AUW40" s="17">
        <f t="shared" si="177"/>
        <v>0</v>
      </c>
      <c r="AUY40" s="305"/>
      <c r="AUZ40" s="2"/>
      <c r="AVA40" s="15"/>
      <c r="AVB40" s="7"/>
      <c r="AVC40" s="16"/>
      <c r="AVD40" s="17">
        <f t="shared" si="178"/>
        <v>80.300000000000182</v>
      </c>
      <c r="AVF40" s="2"/>
      <c r="AVG40" s="2"/>
      <c r="AVH40" s="15"/>
      <c r="AVI40" s="7"/>
      <c r="AVJ40" s="16"/>
      <c r="AVK40" s="17">
        <f t="shared" si="179"/>
        <v>0</v>
      </c>
      <c r="AVM40" s="2"/>
      <c r="AVN40" s="2"/>
      <c r="AVO40" s="15"/>
      <c r="AVP40" s="7"/>
      <c r="AVQ40" s="16"/>
      <c r="AVR40" s="17">
        <f t="shared" si="180"/>
        <v>0</v>
      </c>
      <c r="AVT40" s="2"/>
      <c r="AVU40" s="2"/>
      <c r="AVV40" s="15"/>
      <c r="AVW40" s="7"/>
      <c r="AVX40" s="16"/>
      <c r="AVY40" s="17">
        <f t="shared" si="181"/>
        <v>0</v>
      </c>
      <c r="AWA40" s="24"/>
      <c r="AWB40" s="24"/>
      <c r="AWC40" s="23"/>
      <c r="AWD40" s="111"/>
      <c r="AWE40" s="27"/>
      <c r="AWF40" s="42">
        <f t="shared" si="182"/>
        <v>1970</v>
      </c>
      <c r="AWH40" s="24"/>
      <c r="AWI40" s="24"/>
      <c r="AWJ40" s="23"/>
      <c r="AWK40" s="111"/>
      <c r="AWL40" s="27"/>
      <c r="AWM40" s="42">
        <f t="shared" si="183"/>
        <v>0</v>
      </c>
      <c r="AWO40" s="24"/>
      <c r="AWP40" s="24"/>
      <c r="AWQ40" s="23"/>
      <c r="AWR40" s="111"/>
      <c r="AWS40" s="27"/>
      <c r="AWT40" s="42">
        <f t="shared" si="184"/>
        <v>0</v>
      </c>
      <c r="AWV40" s="2"/>
      <c r="AWW40" s="2"/>
      <c r="AWX40" s="15"/>
      <c r="AWY40" s="7"/>
      <c r="AWZ40" s="16"/>
      <c r="AXA40" s="17">
        <f t="shared" si="185"/>
        <v>0</v>
      </c>
      <c r="AXC40" s="24"/>
      <c r="AXD40" s="24"/>
      <c r="AXE40" s="23"/>
      <c r="AXF40" s="111"/>
      <c r="AXG40" s="27"/>
      <c r="AXH40" s="42">
        <f t="shared" si="186"/>
        <v>0</v>
      </c>
      <c r="AXJ40" s="24"/>
      <c r="AXK40" s="24"/>
      <c r="AXL40" s="23"/>
      <c r="AXM40" s="111"/>
      <c r="AXN40" s="27"/>
      <c r="AXO40" s="42">
        <f t="shared" si="187"/>
        <v>1556</v>
      </c>
      <c r="AXQ40" s="24"/>
      <c r="AXR40" s="24"/>
      <c r="AXS40" s="23"/>
      <c r="AXT40" s="111"/>
      <c r="AXU40" s="27"/>
      <c r="AXV40" s="42">
        <f t="shared" si="188"/>
        <v>0</v>
      </c>
      <c r="AXX40" s="2"/>
      <c r="AXY40" s="2"/>
      <c r="AXZ40" s="15"/>
      <c r="AYA40" s="7"/>
      <c r="AYB40" s="16"/>
      <c r="AYC40" s="17">
        <f t="shared" si="189"/>
        <v>10984.74</v>
      </c>
      <c r="AYE40" s="31"/>
      <c r="AYF40" s="311"/>
      <c r="AYG40" s="22"/>
      <c r="AYH40" s="31"/>
      <c r="AYI40" s="76"/>
      <c r="AYJ40" s="78">
        <f t="shared" si="190"/>
        <v>1119</v>
      </c>
      <c r="AYL40" s="7"/>
      <c r="AYM40" s="2"/>
      <c r="AYN40" s="15"/>
      <c r="AYO40" s="7"/>
      <c r="AYP40" s="16"/>
      <c r="AYQ40" s="17">
        <f t="shared" si="191"/>
        <v>1119</v>
      </c>
      <c r="AYS40" s="2"/>
      <c r="AYT40" s="2"/>
      <c r="AYU40" s="15"/>
      <c r="AYV40" s="7"/>
      <c r="AYW40" s="16"/>
      <c r="AYX40" s="17">
        <f t="shared" si="192"/>
        <v>0</v>
      </c>
      <c r="AYZ40" s="24"/>
      <c r="AZA40" s="24"/>
      <c r="AZB40" s="23"/>
      <c r="AZC40" s="111"/>
      <c r="AZD40" s="27"/>
      <c r="AZE40" s="42">
        <f t="shared" si="193"/>
        <v>2249</v>
      </c>
      <c r="AZG40" s="358"/>
      <c r="AZH40" s="24"/>
      <c r="AZI40" s="23"/>
      <c r="AZJ40" s="111"/>
      <c r="AZK40" s="27"/>
      <c r="AZL40" s="42">
        <f t="shared" si="194"/>
        <v>0</v>
      </c>
      <c r="AZN40" s="24"/>
      <c r="AZO40" s="24"/>
      <c r="AZP40" s="23"/>
      <c r="AZQ40" s="111"/>
      <c r="AZR40" s="27"/>
      <c r="AZS40" s="42">
        <f t="shared" si="195"/>
        <v>0</v>
      </c>
      <c r="AZU40" s="2"/>
      <c r="AZV40" s="2"/>
      <c r="AZW40" s="15"/>
      <c r="AZX40" s="7"/>
      <c r="AZY40" s="16"/>
      <c r="AZZ40" s="17">
        <f>AZZ39+AZW40-AZY40</f>
        <v>12300.5</v>
      </c>
      <c r="BAB40" s="2"/>
      <c r="BAC40" s="2"/>
      <c r="BAD40" s="15"/>
      <c r="BAE40" s="7"/>
      <c r="BAF40" s="16"/>
      <c r="BAG40" s="17">
        <f t="shared" si="197"/>
        <v>108</v>
      </c>
      <c r="BAI40" s="7"/>
      <c r="BAJ40" s="2"/>
      <c r="BAK40" s="15"/>
      <c r="BAL40" s="677"/>
      <c r="BAM40" s="16"/>
      <c r="BAN40" s="17">
        <f t="shared" si="198"/>
        <v>0</v>
      </c>
      <c r="BAP40" s="111"/>
      <c r="BAQ40" s="24"/>
      <c r="BAR40" s="23"/>
      <c r="BAS40" s="1556"/>
      <c r="BAT40" s="27"/>
      <c r="BAU40" s="42">
        <f t="shared" si="199"/>
        <v>0</v>
      </c>
      <c r="BAW40" s="111"/>
      <c r="BAX40" s="24"/>
      <c r="BAY40" s="23"/>
      <c r="BAZ40" s="1556"/>
      <c r="BBA40" s="27"/>
      <c r="BBB40" s="42">
        <f t="shared" si="200"/>
        <v>0</v>
      </c>
      <c r="BBD40" s="111"/>
      <c r="BBE40" s="24"/>
      <c r="BBF40" s="23"/>
      <c r="BBG40" s="1556"/>
      <c r="BBH40" s="27"/>
      <c r="BBI40" s="42">
        <f t="shared" si="201"/>
        <v>0</v>
      </c>
      <c r="BBK40" s="7"/>
      <c r="BBL40" s="2"/>
      <c r="BBM40" s="15"/>
      <c r="BBN40" s="7"/>
      <c r="BBO40" s="16"/>
      <c r="BBP40" s="17">
        <f t="shared" si="202"/>
        <v>16540.060000000001</v>
      </c>
      <c r="BBR40" s="2"/>
      <c r="BBS40" s="2"/>
      <c r="BBT40" s="15"/>
      <c r="BBU40" s="7"/>
      <c r="BBV40" s="16"/>
      <c r="BBW40" s="17">
        <f t="shared" si="203"/>
        <v>6938</v>
      </c>
      <c r="BBY40" s="24"/>
      <c r="BBZ40" s="24"/>
      <c r="BCA40" s="23"/>
      <c r="BCB40" s="111"/>
      <c r="BCC40" s="27"/>
      <c r="BCD40" s="42">
        <f t="shared" si="204"/>
        <v>0</v>
      </c>
      <c r="BCF40" s="24"/>
      <c r="BCG40" s="24"/>
      <c r="BCH40" s="23"/>
      <c r="BCI40" s="111"/>
      <c r="BCJ40" s="27"/>
      <c r="BCK40" s="42">
        <f t="shared" si="205"/>
        <v>0</v>
      </c>
      <c r="BCM40" s="2"/>
      <c r="BCN40" s="2"/>
      <c r="BCO40" s="15"/>
      <c r="BCP40" s="7"/>
      <c r="BCQ40" s="16"/>
      <c r="BCR40" s="17">
        <f>BCR39+BCO40-BCQ40</f>
        <v>0</v>
      </c>
      <c r="BCT40" s="306"/>
      <c r="BCU40" s="2"/>
      <c r="BCV40" s="15"/>
      <c r="BCW40" s="7"/>
      <c r="BCX40" s="16"/>
      <c r="BCY40" s="17">
        <f>BCY39+BCV40-BCX40</f>
        <v>0</v>
      </c>
      <c r="BDA40" s="2"/>
      <c r="BDB40" s="2"/>
      <c r="BDC40" s="15"/>
      <c r="BDD40" s="7"/>
      <c r="BDE40" s="16"/>
      <c r="BDF40" s="17">
        <f t="shared" si="208"/>
        <v>0</v>
      </c>
      <c r="BDH40" s="24"/>
      <c r="BDI40" s="24"/>
      <c r="BDJ40" s="23"/>
      <c r="BDK40" s="111"/>
      <c r="BDL40" s="27"/>
      <c r="BDM40" s="42">
        <f t="shared" si="209"/>
        <v>0</v>
      </c>
      <c r="BDO40" s="2"/>
      <c r="BDP40" s="2"/>
      <c r="BDQ40" s="15"/>
      <c r="BDR40" s="7"/>
      <c r="BDS40" s="16"/>
      <c r="BDT40" s="17">
        <f t="shared" si="210"/>
        <v>0</v>
      </c>
      <c r="BDV40" s="307"/>
      <c r="BDW40" s="2"/>
      <c r="BDX40" s="15"/>
      <c r="BDY40" s="7"/>
      <c r="BDZ40" s="16"/>
      <c r="BEA40" s="17">
        <f t="shared" si="211"/>
        <v>10100.5</v>
      </c>
      <c r="BEC40" s="307"/>
      <c r="BED40" s="2"/>
      <c r="BEE40" s="15"/>
      <c r="BEF40" s="7"/>
      <c r="BEG40" s="16"/>
      <c r="BEH40" s="17">
        <f t="shared" si="212"/>
        <v>0</v>
      </c>
      <c r="BEJ40" s="307"/>
      <c r="BEK40" s="24"/>
      <c r="BEL40" s="23"/>
      <c r="BEM40" s="111"/>
      <c r="BEN40" s="27"/>
      <c r="BEO40" s="42">
        <f t="shared" si="213"/>
        <v>0</v>
      </c>
      <c r="BEQ40" s="2"/>
      <c r="BER40" s="2"/>
      <c r="BES40" s="15"/>
      <c r="BET40" s="7"/>
      <c r="BEU40" s="16"/>
      <c r="BEV40" s="17">
        <f t="shared" si="214"/>
        <v>4501</v>
      </c>
      <c r="BEX40" s="2"/>
      <c r="BEY40" s="2"/>
      <c r="BEZ40" s="15"/>
      <c r="BFA40" s="7"/>
      <c r="BFB40" s="16"/>
      <c r="BFC40" s="17">
        <f t="shared" si="215"/>
        <v>1184.5</v>
      </c>
      <c r="BFE40" s="24"/>
      <c r="BFF40" s="24"/>
      <c r="BFG40" s="23"/>
      <c r="BFH40" s="111"/>
      <c r="BFI40" s="27"/>
      <c r="BFJ40" s="42">
        <f t="shared" si="216"/>
        <v>0</v>
      </c>
      <c r="BFL40" s="24"/>
      <c r="BFM40" s="2"/>
      <c r="BFN40" s="15"/>
      <c r="BFO40" s="7"/>
      <c r="BFP40" s="16"/>
      <c r="BFQ40" s="17">
        <f t="shared" si="217"/>
        <v>0</v>
      </c>
      <c r="BFS40" s="24"/>
      <c r="BFT40" s="24"/>
      <c r="BFU40" s="23"/>
      <c r="BFV40" s="111"/>
      <c r="BFW40" s="27"/>
      <c r="BFX40" s="42">
        <f t="shared" si="218"/>
        <v>3985.5</v>
      </c>
      <c r="BFZ40" s="2"/>
      <c r="BGA40" s="2"/>
      <c r="BGB40" s="15"/>
      <c r="BGC40" s="7"/>
      <c r="BGD40" s="16"/>
      <c r="BGE40" s="17">
        <f t="shared" si="219"/>
        <v>0</v>
      </c>
      <c r="BGG40" s="2"/>
      <c r="BGH40" s="2"/>
      <c r="BGI40" s="15"/>
      <c r="BGJ40" s="7"/>
      <c r="BGK40" s="16"/>
      <c r="BGL40" s="17">
        <f t="shared" si="220"/>
        <v>0</v>
      </c>
      <c r="BGN40" s="2"/>
      <c r="BGO40" s="2"/>
      <c r="BGP40" s="15"/>
      <c r="BGQ40" s="7"/>
      <c r="BGR40" s="16"/>
      <c r="BGS40" s="17">
        <f t="shared" si="221"/>
        <v>7051.5</v>
      </c>
      <c r="BGU40" s="24"/>
      <c r="BGV40" s="24"/>
      <c r="BGW40" s="23"/>
      <c r="BGX40" s="111"/>
      <c r="BGY40" s="27"/>
      <c r="BGZ40" s="42">
        <f t="shared" si="222"/>
        <v>0</v>
      </c>
      <c r="BHB40" s="2"/>
      <c r="BHC40" s="2"/>
      <c r="BHD40" s="15"/>
      <c r="BHE40" s="7"/>
      <c r="BHF40" s="16"/>
      <c r="BHG40" s="17">
        <f t="shared" si="223"/>
        <v>0</v>
      </c>
    </row>
    <row r="41" spans="1:1567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1"/>
      <c r="L41" s="27"/>
      <c r="M41" s="42">
        <f t="shared" si="1"/>
        <v>3530</v>
      </c>
      <c r="O41" s="24"/>
      <c r="P41" s="24"/>
      <c r="Q41" s="23"/>
      <c r="R41" s="111"/>
      <c r="S41" s="27"/>
      <c r="T41" s="42">
        <f t="shared" si="2"/>
        <v>0</v>
      </c>
      <c r="V41" s="24"/>
      <c r="W41" s="24"/>
      <c r="X41" s="23"/>
      <c r="Y41" s="111"/>
      <c r="Z41" s="27"/>
      <c r="AA41" s="42">
        <f t="shared" si="3"/>
        <v>0</v>
      </c>
      <c r="AC41" s="24"/>
      <c r="AD41" s="24"/>
      <c r="AE41" s="23"/>
      <c r="AF41" s="111"/>
      <c r="AG41" s="27"/>
      <c r="AH41" s="42">
        <f t="shared" si="4"/>
        <v>0</v>
      </c>
      <c r="AJ41" s="24"/>
      <c r="AK41" s="24"/>
      <c r="AL41" s="23"/>
      <c r="AM41" s="111"/>
      <c r="AN41" s="27"/>
      <c r="AO41" s="42">
        <f t="shared" si="5"/>
        <v>0</v>
      </c>
      <c r="AQ41" s="24"/>
      <c r="AR41" s="24"/>
      <c r="AS41" s="23"/>
      <c r="AT41" s="111"/>
      <c r="AU41" s="27"/>
      <c r="AV41" s="42">
        <f t="shared" si="6"/>
        <v>6543.5</v>
      </c>
      <c r="AY41" s="2"/>
      <c r="AZ41" s="15"/>
      <c r="BA41" s="7"/>
      <c r="BB41" s="16"/>
      <c r="BC41" s="17">
        <f>BC40+AZ41-BB41</f>
        <v>376</v>
      </c>
      <c r="BE41" s="2"/>
      <c r="BF41" s="2"/>
      <c r="BG41" s="15"/>
      <c r="BH41" s="7"/>
      <c r="BI41" s="16"/>
      <c r="BJ41" s="17">
        <f>BJ40+BG41-BI41</f>
        <v>1341.7</v>
      </c>
      <c r="BL41" s="2"/>
      <c r="BM41" s="2"/>
      <c r="BN41" s="15"/>
      <c r="BO41" s="7"/>
      <c r="BP41" s="16"/>
      <c r="BQ41" s="17">
        <f>BQ40+BN41-BP41</f>
        <v>17344</v>
      </c>
      <c r="BS41" s="2"/>
      <c r="BT41" s="36"/>
      <c r="BV41" s="7"/>
      <c r="BW41" s="16"/>
      <c r="BX41" s="17">
        <f t="shared" si="10"/>
        <v>14526.099999999999</v>
      </c>
      <c r="BZ41" s="427"/>
      <c r="CA41" s="2"/>
      <c r="CB41" s="15"/>
      <c r="CC41" s="7"/>
      <c r="CD41" s="16"/>
      <c r="CE41" s="17">
        <f>CE40+CB41-CD41</f>
        <v>24058.04</v>
      </c>
      <c r="CG41" s="2"/>
      <c r="CH41" s="2"/>
      <c r="CI41" s="15"/>
      <c r="CJ41" s="7"/>
      <c r="CK41" s="16"/>
      <c r="CL41" s="17">
        <f t="shared" si="12"/>
        <v>0</v>
      </c>
      <c r="CN41" s="427"/>
      <c r="CO41" s="2"/>
      <c r="CP41" s="15"/>
      <c r="CQ41" s="7"/>
      <c r="CR41" s="16"/>
      <c r="CS41" s="17">
        <f t="shared" si="13"/>
        <v>1668.06</v>
      </c>
      <c r="CU41" s="427"/>
      <c r="CV41" s="2"/>
      <c r="CW41" s="15"/>
      <c r="CX41" s="305"/>
      <c r="CY41" s="16"/>
      <c r="CZ41" s="17">
        <f>CZ40+CW41-CY41</f>
        <v>113534</v>
      </c>
      <c r="DB41" s="2"/>
      <c r="DC41" s="2"/>
      <c r="DD41" s="15"/>
      <c r="DE41" s="7"/>
      <c r="DF41" s="16"/>
      <c r="DG41" s="17">
        <f>DG40+DD41-DF41</f>
        <v>20286</v>
      </c>
      <c r="DI41" s="7"/>
      <c r="DJ41" s="2"/>
      <c r="DK41" s="15"/>
      <c r="DL41" s="7"/>
      <c r="DM41" s="16"/>
      <c r="DN41" s="17">
        <f t="shared" si="232"/>
        <v>411</v>
      </c>
      <c r="DP41" s="7"/>
      <c r="DQ41" s="2"/>
      <c r="DR41" s="15"/>
      <c r="DS41" s="65"/>
      <c r="DT41" s="16"/>
      <c r="DU41" s="17">
        <f t="shared" si="237"/>
        <v>0</v>
      </c>
      <c r="DW41" s="7"/>
      <c r="DX41" s="2"/>
      <c r="DY41" s="15"/>
      <c r="DZ41" s="7"/>
      <c r="EA41" s="16"/>
      <c r="EB41" s="17">
        <f t="shared" si="238"/>
        <v>0</v>
      </c>
      <c r="ED41" s="567"/>
      <c r="EE41" s="575"/>
      <c r="EF41" s="1694"/>
      <c r="EG41" s="567"/>
      <c r="EH41" s="1688"/>
      <c r="EI41" s="1683">
        <f t="shared" si="239"/>
        <v>456</v>
      </c>
      <c r="EK41" s="111"/>
      <c r="EL41" s="24"/>
      <c r="EM41" s="23"/>
      <c r="EN41" s="111"/>
      <c r="EO41" s="27"/>
      <c r="EP41" s="42">
        <f t="shared" si="240"/>
        <v>0</v>
      </c>
      <c r="ER41" s="111"/>
      <c r="ES41" s="24"/>
      <c r="ET41" s="23"/>
      <c r="EU41" s="111"/>
      <c r="EV41" s="27"/>
      <c r="EW41" s="42">
        <f t="shared" si="21"/>
        <v>0</v>
      </c>
      <c r="EY41" s="7"/>
      <c r="EZ41" s="2"/>
      <c r="FA41" s="15"/>
      <c r="FB41" s="7"/>
      <c r="FC41" s="16"/>
      <c r="FD41" s="17">
        <f t="shared" si="241"/>
        <v>0</v>
      </c>
      <c r="FF41" s="111"/>
      <c r="FG41" s="259"/>
      <c r="FH41" s="41"/>
      <c r="FI41" s="111"/>
      <c r="FJ41" s="287"/>
      <c r="FK41" s="17">
        <f t="shared" si="231"/>
        <v>0</v>
      </c>
      <c r="FM41" s="7"/>
      <c r="FN41" s="34"/>
      <c r="FO41" s="23"/>
      <c r="FP41" s="7"/>
      <c r="FQ41" s="16"/>
      <c r="FR41" s="17">
        <f t="shared" si="245"/>
        <v>0</v>
      </c>
      <c r="FT41" s="111"/>
      <c r="FU41" s="34"/>
      <c r="FV41" s="23"/>
      <c r="FW41" s="111"/>
      <c r="FX41" s="27"/>
      <c r="FY41" s="42">
        <f t="shared" si="246"/>
        <v>0</v>
      </c>
      <c r="GA41" s="2"/>
      <c r="GB41" s="2"/>
      <c r="GC41" s="15"/>
      <c r="GD41" s="7"/>
      <c r="GE41" s="16"/>
      <c r="GF41" s="17">
        <f t="shared" si="26"/>
        <v>6306.7</v>
      </c>
      <c r="GH41" s="24"/>
      <c r="GI41" s="24"/>
      <c r="GJ41" s="23"/>
      <c r="GK41" s="111"/>
      <c r="GL41" s="27"/>
      <c r="GM41" s="42">
        <f t="shared" si="27"/>
        <v>10217.799999999999</v>
      </c>
      <c r="GO41" s="24"/>
      <c r="GP41" s="24"/>
      <c r="GQ41" s="23"/>
      <c r="GR41" s="111"/>
      <c r="GS41" s="27"/>
      <c r="GT41" s="42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4"/>
      <c r="HD41" s="24"/>
      <c r="HE41" s="23"/>
      <c r="HF41" s="111"/>
      <c r="HG41" s="27"/>
      <c r="HH41" s="42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2543</v>
      </c>
      <c r="HX41" s="7"/>
      <c r="HY41" s="2"/>
      <c r="HZ41" s="15"/>
      <c r="IA41" s="7"/>
      <c r="IB41" s="16"/>
      <c r="IC41" s="17">
        <f t="shared" si="33"/>
        <v>7098.5</v>
      </c>
      <c r="IE41" s="2"/>
      <c r="IF41" s="2"/>
      <c r="IG41" s="15"/>
      <c r="IH41" s="7"/>
      <c r="II41" s="16"/>
      <c r="IJ41" s="17">
        <f t="shared" si="34"/>
        <v>1470</v>
      </c>
      <c r="IL41" s="2"/>
      <c r="IM41" s="2"/>
      <c r="IN41" s="15"/>
      <c r="IO41" s="7"/>
      <c r="IP41" s="16"/>
      <c r="IQ41" s="17">
        <f t="shared" si="35"/>
        <v>5020</v>
      </c>
      <c r="IS41" s="2"/>
      <c r="IT41" s="2"/>
      <c r="IU41" s="15"/>
      <c r="IV41" s="7"/>
      <c r="IW41" s="16"/>
      <c r="IX41" s="101">
        <f t="shared" si="36"/>
        <v>0</v>
      </c>
      <c r="IZ41" s="24"/>
      <c r="JA41" s="24"/>
      <c r="JB41" s="23"/>
      <c r="JC41" s="111"/>
      <c r="JD41" s="27"/>
      <c r="JE41" s="101">
        <f t="shared" si="37"/>
        <v>0</v>
      </c>
      <c r="JG41" s="24"/>
      <c r="JH41" s="24"/>
      <c r="JI41" s="23"/>
      <c r="JJ41" s="111"/>
      <c r="JK41" s="27"/>
      <c r="JL41" s="101">
        <f t="shared" si="38"/>
        <v>855.5</v>
      </c>
      <c r="JN41" s="7"/>
      <c r="JO41" s="35"/>
      <c r="JP41" s="15"/>
      <c r="JQ41" s="7"/>
      <c r="JR41" s="16"/>
      <c r="JS41" s="17">
        <f t="shared" si="39"/>
        <v>0</v>
      </c>
      <c r="JU41" s="111"/>
      <c r="JV41" s="110"/>
      <c r="JW41" s="23"/>
      <c r="JX41" s="111"/>
      <c r="JY41" s="27"/>
      <c r="JZ41" s="42">
        <f t="shared" si="40"/>
        <v>0</v>
      </c>
      <c r="KB41" s="7"/>
      <c r="KC41" s="35"/>
      <c r="KD41" s="15"/>
      <c r="KE41" s="7"/>
      <c r="KF41" s="16"/>
      <c r="KG41" s="17">
        <f t="shared" si="41"/>
        <v>0</v>
      </c>
      <c r="KI41" s="111"/>
      <c r="KJ41" s="63"/>
      <c r="KK41" s="23"/>
      <c r="KL41" s="111"/>
      <c r="KM41" s="27"/>
      <c r="KN41" s="42">
        <f t="shared" si="42"/>
        <v>0</v>
      </c>
      <c r="KP41" s="111"/>
      <c r="KQ41" s="63"/>
      <c r="KR41" s="23"/>
      <c r="KS41" s="111"/>
      <c r="KT41" s="27"/>
      <c r="KU41" s="42">
        <f t="shared" si="43"/>
        <v>4446</v>
      </c>
      <c r="KW41" s="7"/>
      <c r="KX41" s="114"/>
      <c r="KY41" s="15"/>
      <c r="KZ41" s="7"/>
      <c r="LA41" s="16"/>
      <c r="LB41" s="17">
        <f t="shared" si="44"/>
        <v>17093.599999999999</v>
      </c>
      <c r="LD41" s="7"/>
      <c r="LE41" s="35"/>
      <c r="LF41" s="15"/>
      <c r="LG41" s="7"/>
      <c r="LH41" s="16"/>
      <c r="LI41" s="17">
        <f t="shared" si="45"/>
        <v>383</v>
      </c>
      <c r="LK41" s="111"/>
      <c r="LL41" s="110"/>
      <c r="LM41" s="23"/>
      <c r="LN41" s="111"/>
      <c r="LO41" s="27"/>
      <c r="LP41" s="42">
        <f t="shared" si="46"/>
        <v>0</v>
      </c>
      <c r="LR41" s="111"/>
      <c r="LS41" s="63"/>
      <c r="LT41" s="23"/>
      <c r="LU41" s="111"/>
      <c r="LV41" s="27"/>
      <c r="LW41" s="42">
        <f t="shared" si="47"/>
        <v>0</v>
      </c>
      <c r="LY41" s="2"/>
      <c r="LZ41" s="2"/>
      <c r="MA41" s="15"/>
      <c r="MB41" s="7"/>
      <c r="MC41" s="16"/>
      <c r="MD41" s="17">
        <f t="shared" si="48"/>
        <v>0</v>
      </c>
      <c r="MF41" s="24"/>
      <c r="MG41" s="24"/>
      <c r="MH41" s="23"/>
      <c r="MI41" s="111"/>
      <c r="MJ41" s="27"/>
      <c r="MK41" s="42">
        <f t="shared" si="49"/>
        <v>0</v>
      </c>
      <c r="MM41" s="24"/>
      <c r="MN41" s="24"/>
      <c r="MO41" s="23"/>
      <c r="MP41" s="111"/>
      <c r="MQ41" s="27"/>
      <c r="MR41" s="42">
        <f t="shared" si="50"/>
        <v>0</v>
      </c>
      <c r="MT41" s="24"/>
      <c r="MU41" s="24"/>
      <c r="MV41" s="23"/>
      <c r="MW41" s="111"/>
      <c r="MX41" s="27"/>
      <c r="MY41" s="42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11333.5</v>
      </c>
      <c r="NV41" s="307"/>
      <c r="NW41" s="24"/>
      <c r="NX41" s="23"/>
      <c r="NY41" s="111"/>
      <c r="NZ41" s="27"/>
      <c r="OA41" s="42">
        <f t="shared" si="55"/>
        <v>6364</v>
      </c>
      <c r="OC41" s="305"/>
      <c r="OD41" s="2"/>
      <c r="OE41" s="15"/>
      <c r="OF41" s="7"/>
      <c r="OG41" s="16"/>
      <c r="OH41" s="17">
        <f t="shared" si="56"/>
        <v>0</v>
      </c>
      <c r="OJ41" s="307"/>
      <c r="OK41" s="24"/>
      <c r="OL41" s="23"/>
      <c r="OM41" s="111"/>
      <c r="ON41" s="27"/>
      <c r="OO41" s="42">
        <f t="shared" si="57"/>
        <v>0</v>
      </c>
      <c r="OQ41" s="481"/>
      <c r="OR41" s="2"/>
      <c r="OS41" s="15"/>
      <c r="OT41" s="7"/>
      <c r="OU41" s="16"/>
      <c r="OV41" s="17">
        <f t="shared" si="233"/>
        <v>22352.5</v>
      </c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16"/>
      <c r="PW41" s="16"/>
      <c r="PX41" s="17">
        <f t="shared" si="62"/>
        <v>0</v>
      </c>
      <c r="PZ41" s="2"/>
      <c r="QA41" s="2"/>
      <c r="QB41" s="15"/>
      <c r="QC41" s="16"/>
      <c r="QD41" s="16"/>
      <c r="QE41" s="17">
        <f t="shared" si="63"/>
        <v>0</v>
      </c>
      <c r="QG41" s="2"/>
      <c r="QH41" s="2"/>
      <c r="QI41" s="15"/>
      <c r="QJ41" s="16"/>
      <c r="QK41" s="16"/>
      <c r="QL41" s="17">
        <f t="shared" si="64"/>
        <v>0</v>
      </c>
      <c r="QN41" s="24"/>
      <c r="QO41" s="24"/>
      <c r="QP41" s="23"/>
      <c r="QQ41" s="27"/>
      <c r="QR41" s="27"/>
      <c r="QS41" s="42">
        <f t="shared" si="65"/>
        <v>0</v>
      </c>
      <c r="QU41" s="427"/>
      <c r="QV41" s="2"/>
      <c r="QW41" s="15"/>
      <c r="QX41" s="507"/>
      <c r="QY41" s="16"/>
      <c r="QZ41" s="17">
        <f t="shared" si="66"/>
        <v>13520</v>
      </c>
      <c r="RB41" s="111"/>
      <c r="RC41" s="24"/>
      <c r="RD41" s="23"/>
      <c r="RE41" s="1689"/>
      <c r="RF41" s="27"/>
      <c r="RG41" s="42">
        <f t="shared" si="67"/>
        <v>0</v>
      </c>
      <c r="RI41" s="111"/>
      <c r="RJ41" s="24"/>
      <c r="RK41" s="23"/>
      <c r="RL41" s="1689"/>
      <c r="RM41" s="27"/>
      <c r="RN41" s="42">
        <f t="shared" si="68"/>
        <v>0</v>
      </c>
      <c r="RP41" s="111"/>
      <c r="RQ41" s="24"/>
      <c r="RR41" s="23"/>
      <c r="RS41" s="1689"/>
      <c r="RT41" s="27"/>
      <c r="RU41" s="42">
        <f t="shared" si="69"/>
        <v>0</v>
      </c>
      <c r="RW41" s="7"/>
      <c r="RX41" s="2"/>
      <c r="RY41" s="15"/>
      <c r="RZ41" s="507"/>
      <c r="SA41" s="16"/>
      <c r="SB41" s="17">
        <f t="shared" si="70"/>
        <v>1433.5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4"/>
      <c r="SS41" s="24"/>
      <c r="ST41" s="23"/>
      <c r="SU41" s="111"/>
      <c r="SV41" s="27"/>
      <c r="SW41" s="42">
        <f t="shared" si="73"/>
        <v>0</v>
      </c>
      <c r="SY41" s="427"/>
      <c r="SZ41" s="114"/>
      <c r="TA41" s="15"/>
      <c r="TB41" s="7"/>
      <c r="TC41" s="16"/>
      <c r="TD41" s="17">
        <f t="shared" si="74"/>
        <v>10277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2"/>
      <c r="TU41" s="113"/>
      <c r="TV41" s="15"/>
      <c r="TW41" s="7"/>
      <c r="TX41" s="16"/>
      <c r="TY41" s="17">
        <f t="shared" si="77"/>
        <v>1124.5</v>
      </c>
      <c r="UA41" s="2"/>
      <c r="UB41" s="113"/>
      <c r="UC41" s="15"/>
      <c r="UD41" s="7"/>
      <c r="UE41" s="16"/>
      <c r="UF41" s="17">
        <f t="shared" si="78"/>
        <v>0</v>
      </c>
      <c r="UH41" s="307"/>
      <c r="UI41" s="110"/>
      <c r="UJ41" s="23"/>
      <c r="UK41" s="111"/>
      <c r="UL41" s="27"/>
      <c r="UM41" s="42">
        <f t="shared" si="79"/>
        <v>4075.5</v>
      </c>
      <c r="UO41" s="2"/>
      <c r="UP41" s="2"/>
      <c r="UQ41" s="15"/>
      <c r="UR41" s="7"/>
      <c r="US41" s="16"/>
      <c r="UT41" s="17">
        <f t="shared" si="80"/>
        <v>200</v>
      </c>
      <c r="UV41" s="2"/>
      <c r="UW41" s="2"/>
      <c r="UX41" s="15"/>
      <c r="UY41" s="7"/>
      <c r="UZ41" s="16"/>
      <c r="VA41" s="17">
        <f t="shared" si="81"/>
        <v>1278</v>
      </c>
      <c r="VC41" s="24"/>
      <c r="VD41" s="24"/>
      <c r="VE41" s="23"/>
      <c r="VF41" s="111"/>
      <c r="VG41" s="27"/>
      <c r="VH41" s="42">
        <f t="shared" si="82"/>
        <v>0</v>
      </c>
      <c r="VJ41" s="24"/>
      <c r="VK41" s="2"/>
      <c r="VL41" s="15"/>
      <c r="VM41" s="7"/>
      <c r="VN41" s="16"/>
      <c r="VO41" s="17">
        <f t="shared" si="83"/>
        <v>0</v>
      </c>
      <c r="VQ41" s="24"/>
      <c r="VR41" s="24"/>
      <c r="VS41" s="23"/>
      <c r="VT41" s="111"/>
      <c r="VU41" s="27"/>
      <c r="VV41" s="42">
        <f t="shared" si="84"/>
        <v>0</v>
      </c>
      <c r="VX41" s="2"/>
      <c r="VY41" s="2"/>
      <c r="VZ41" s="15"/>
      <c r="WA41" s="7"/>
      <c r="WB41" s="16"/>
      <c r="WC41" s="17">
        <f t="shared" si="85"/>
        <v>0</v>
      </c>
      <c r="WE41" s="305"/>
      <c r="WF41" s="2"/>
      <c r="WG41" s="15"/>
      <c r="WH41" s="305"/>
      <c r="WI41" s="16"/>
      <c r="WJ41" s="17">
        <f t="shared" si="86"/>
        <v>112.5</v>
      </c>
      <c r="WL41" s="307"/>
      <c r="WM41" s="24"/>
      <c r="WN41" s="23"/>
      <c r="WO41" s="307"/>
      <c r="WP41" s="27"/>
      <c r="WQ41" s="42">
        <f t="shared" si="87"/>
        <v>7657</v>
      </c>
      <c r="WS41" s="307"/>
      <c r="WT41" s="24"/>
      <c r="WU41" s="23"/>
      <c r="WV41" s="307"/>
      <c r="WW41" s="27"/>
      <c r="WX41" s="42">
        <f t="shared" si="88"/>
        <v>0</v>
      </c>
      <c r="WZ41" s="307"/>
      <c r="XA41" s="24"/>
      <c r="XB41" s="23"/>
      <c r="XC41" s="307"/>
      <c r="XD41" s="27"/>
      <c r="XE41" s="42">
        <f t="shared" si="89"/>
        <v>0</v>
      </c>
      <c r="XG41" s="307"/>
      <c r="XH41" s="24"/>
      <c r="XI41" s="23"/>
      <c r="XJ41" s="307"/>
      <c r="XK41" s="27"/>
      <c r="XL41" s="42">
        <f t="shared" si="90"/>
        <v>0</v>
      </c>
      <c r="XN41" s="425"/>
      <c r="XO41" s="2"/>
      <c r="XP41" s="15"/>
      <c r="XQ41" s="7"/>
      <c r="XR41" s="16"/>
      <c r="XS41" s="17">
        <f t="shared" si="91"/>
        <v>0</v>
      </c>
      <c r="XU41" s="24"/>
      <c r="XV41" s="24"/>
      <c r="XW41" s="23"/>
      <c r="XX41" s="111"/>
      <c r="XY41" s="27"/>
      <c r="XZ41" s="42">
        <f t="shared" si="92"/>
        <v>0</v>
      </c>
      <c r="YB41" s="2"/>
      <c r="YC41" s="2"/>
      <c r="YD41" s="15"/>
      <c r="YE41" s="7"/>
      <c r="YF41" s="16"/>
      <c r="YG41" s="17">
        <f t="shared" si="93"/>
        <v>21712</v>
      </c>
      <c r="YI41" s="2"/>
      <c r="YJ41" s="2"/>
      <c r="YK41" s="15"/>
      <c r="YL41" s="7"/>
      <c r="YM41" s="16"/>
      <c r="YN41" s="17">
        <f t="shared" si="94"/>
        <v>0</v>
      </c>
      <c r="YP41" s="2"/>
      <c r="YQ41" s="2"/>
      <c r="YR41" s="15"/>
      <c r="YS41" s="7"/>
      <c r="YT41" s="16"/>
      <c r="YU41" s="17">
        <f t="shared" si="95"/>
        <v>0</v>
      </c>
      <c r="YW41" s="24"/>
      <c r="YX41" s="24"/>
      <c r="YY41" s="23"/>
      <c r="YZ41" s="111"/>
      <c r="ZA41" s="27"/>
      <c r="ZB41" s="42">
        <f t="shared" si="96"/>
        <v>0</v>
      </c>
      <c r="ZD41" s="24"/>
      <c r="ZE41" s="24"/>
      <c r="ZF41" s="23"/>
      <c r="ZG41" s="111"/>
      <c r="ZH41" s="27"/>
      <c r="ZI41" s="42">
        <f t="shared" si="97"/>
        <v>0</v>
      </c>
      <c r="ZK41" s="2"/>
      <c r="ZL41" s="2"/>
      <c r="ZM41" s="15"/>
      <c r="ZN41" s="7"/>
      <c r="ZO41" s="16"/>
      <c r="ZP41" s="17">
        <f t="shared" si="98"/>
        <v>0</v>
      </c>
      <c r="ZR41" s="24"/>
      <c r="ZS41" s="24"/>
      <c r="ZT41" s="23"/>
      <c r="ZU41" s="111"/>
      <c r="ZV41" s="27"/>
      <c r="ZW41" s="42">
        <f t="shared" si="99"/>
        <v>3633</v>
      </c>
      <c r="ZY41" s="2"/>
      <c r="ZZ41" s="2"/>
      <c r="AAA41" s="15"/>
      <c r="AAB41" s="7"/>
      <c r="AAC41" s="16"/>
      <c r="AAD41" s="17">
        <f t="shared" si="100"/>
        <v>0</v>
      </c>
      <c r="AAF41" s="24"/>
      <c r="AAG41" s="24"/>
      <c r="AAH41" s="23"/>
      <c r="AAI41" s="111"/>
      <c r="AAJ41" s="27"/>
      <c r="AAK41" s="42">
        <f t="shared" si="101"/>
        <v>0</v>
      </c>
      <c r="AAM41" s="24"/>
      <c r="AAN41" s="24"/>
      <c r="AAO41" s="23"/>
      <c r="AAP41" s="111"/>
      <c r="AAQ41" s="27"/>
      <c r="AAR41" s="42">
        <f t="shared" si="102"/>
        <v>15899</v>
      </c>
      <c r="AAT41" s="24"/>
      <c r="AAU41" s="24"/>
      <c r="AAV41" s="23"/>
      <c r="AAW41" s="111"/>
      <c r="AAX41" s="27"/>
      <c r="AAY41" s="42">
        <f t="shared" si="103"/>
        <v>0</v>
      </c>
      <c r="ABA41" s="7"/>
      <c r="ABB41" s="113"/>
      <c r="ABC41" s="15"/>
      <c r="ABD41" s="7"/>
      <c r="ABE41" s="16"/>
      <c r="ABF41" s="17">
        <f t="shared" si="104"/>
        <v>0</v>
      </c>
      <c r="ABH41" s="111"/>
      <c r="ABI41" s="220"/>
      <c r="ABJ41" s="23"/>
      <c r="ABK41" s="111"/>
      <c r="ABL41" s="27"/>
      <c r="ABM41" s="42">
        <f t="shared" si="105"/>
        <v>0</v>
      </c>
      <c r="ABO41" s="901"/>
      <c r="ABP41" s="99"/>
      <c r="ABR41" s="679"/>
      <c r="ABS41" s="27"/>
      <c r="ABT41" s="42">
        <f t="shared" si="106"/>
        <v>22956.84</v>
      </c>
      <c r="ABV41" s="2"/>
      <c r="ABW41" s="2"/>
      <c r="ABX41" s="15"/>
      <c r="ABY41" s="7"/>
      <c r="ABZ41" s="16"/>
      <c r="ACA41" s="17">
        <f t="shared" si="107"/>
        <v>3092.5</v>
      </c>
      <c r="ACC41" s="427"/>
      <c r="ACD41" s="113"/>
      <c r="ACE41" s="15"/>
      <c r="ACF41" s="7"/>
      <c r="ACG41" s="16"/>
      <c r="ACH41" s="17">
        <f t="shared" si="108"/>
        <v>0</v>
      </c>
      <c r="ACJ41" s="425"/>
      <c r="ACK41" s="220"/>
      <c r="ACL41" s="23"/>
      <c r="ACM41" s="111"/>
      <c r="ACN41" s="27"/>
      <c r="ACO41" s="42">
        <f t="shared" si="109"/>
        <v>0</v>
      </c>
      <c r="ACQ41" s="425"/>
      <c r="ACR41" s="220"/>
      <c r="ACS41" s="23"/>
      <c r="ACT41" s="111"/>
      <c r="ACU41" s="27"/>
      <c r="ACV41" s="42">
        <f t="shared" si="110"/>
        <v>0</v>
      </c>
      <c r="ACX41" s="305"/>
      <c r="ACY41" s="2"/>
      <c r="ACZ41" s="15"/>
      <c r="ADA41" s="7"/>
      <c r="ADB41" s="16"/>
      <c r="ADC41" s="17">
        <f t="shared" si="243"/>
        <v>0</v>
      </c>
      <c r="ADE41" s="307"/>
      <c r="ADF41" s="24"/>
      <c r="ADG41" s="23"/>
      <c r="ADH41" s="111"/>
      <c r="ADI41" s="27"/>
      <c r="ADJ41" s="42">
        <f t="shared" si="244"/>
        <v>1928</v>
      </c>
      <c r="ADL41" s="2"/>
      <c r="ADM41" s="2"/>
      <c r="ADN41" s="15"/>
      <c r="ADO41" s="7"/>
      <c r="ADP41" s="16"/>
      <c r="ADQ41" s="17">
        <f t="shared" si="113"/>
        <v>0</v>
      </c>
      <c r="ADS41" s="24"/>
      <c r="ADT41" s="24"/>
      <c r="ADU41" s="23"/>
      <c r="ADV41" s="111"/>
      <c r="ADW41" s="27"/>
      <c r="ADX41" s="42">
        <f t="shared" si="114"/>
        <v>0</v>
      </c>
      <c r="ADZ41" s="2"/>
      <c r="AEA41" s="2"/>
      <c r="AEB41" s="15"/>
      <c r="AEC41" s="7"/>
      <c r="AED41" s="16"/>
      <c r="AEE41" s="17">
        <f t="shared" si="115"/>
        <v>0</v>
      </c>
      <c r="AEG41" s="24"/>
      <c r="AEH41" s="24"/>
      <c r="AEI41" s="23"/>
      <c r="AEJ41" s="111"/>
      <c r="AEK41" s="27"/>
      <c r="AEL41" s="42">
        <f t="shared" si="116"/>
        <v>0</v>
      </c>
      <c r="AEN41" s="2"/>
      <c r="AEO41" s="2"/>
      <c r="AEP41" s="15"/>
      <c r="AEQ41" s="7"/>
      <c r="AER41" s="16"/>
      <c r="AES41" s="17">
        <f t="shared" si="117"/>
        <v>0</v>
      </c>
      <c r="AEU41" s="2"/>
      <c r="AEV41" s="2"/>
      <c r="AEW41" s="15"/>
      <c r="AEX41" s="7"/>
      <c r="AEY41" s="16"/>
      <c r="AEZ41" s="17">
        <f t="shared" si="118"/>
        <v>0</v>
      </c>
      <c r="AFB41" s="24"/>
      <c r="AFC41" s="24"/>
      <c r="AFD41" s="23"/>
      <c r="AFE41" s="111"/>
      <c r="AFF41" s="27"/>
      <c r="AFG41" s="42">
        <f t="shared" si="119"/>
        <v>0</v>
      </c>
      <c r="AFI41" s="24"/>
      <c r="AFJ41" s="24"/>
      <c r="AFK41" s="23"/>
      <c r="AFL41" s="111"/>
      <c r="AFM41" s="27"/>
      <c r="AFN41" s="42">
        <f t="shared" si="120"/>
        <v>0</v>
      </c>
      <c r="AFP41" s="24"/>
      <c r="AFQ41" s="24"/>
      <c r="AFR41" s="23"/>
      <c r="AFS41" s="111"/>
      <c r="AFT41" s="27"/>
      <c r="AFU41" s="42">
        <f t="shared" si="121"/>
        <v>0</v>
      </c>
      <c r="AFW41" s="2"/>
      <c r="AFX41" s="2"/>
      <c r="AFY41" s="15"/>
      <c r="AFZ41" s="7"/>
      <c r="AGA41" s="16"/>
      <c r="AGB41" s="17">
        <f t="shared" si="122"/>
        <v>0</v>
      </c>
      <c r="AGD41" s="7"/>
      <c r="AGE41" s="114"/>
      <c r="AGF41" s="15"/>
      <c r="AGG41" s="7"/>
      <c r="AGH41" s="16"/>
      <c r="AGI41" s="17">
        <f t="shared" si="123"/>
        <v>2252</v>
      </c>
      <c r="AGK41" s="305"/>
      <c r="AGL41" s="36"/>
      <c r="AGM41" s="16"/>
      <c r="AGO41" s="16"/>
      <c r="AGP41" s="42">
        <f t="shared" si="124"/>
        <v>0</v>
      </c>
      <c r="AGR41" s="307"/>
      <c r="AGS41" s="259"/>
      <c r="AGT41" s="27"/>
      <c r="AGV41" s="27"/>
      <c r="AGW41" s="42">
        <f t="shared" si="125"/>
        <v>0</v>
      </c>
      <c r="AGY41" s="307"/>
      <c r="AGZ41" s="259"/>
      <c r="AHA41" s="27"/>
      <c r="AHC41" s="27"/>
      <c r="AHD41" s="42">
        <f t="shared" si="126"/>
        <v>0</v>
      </c>
      <c r="AHF41" s="2"/>
      <c r="AHG41" s="2"/>
      <c r="AHH41" s="15"/>
      <c r="AHI41" s="7"/>
      <c r="AHJ41" s="16"/>
      <c r="AHK41" s="17">
        <f t="shared" si="127"/>
        <v>960</v>
      </c>
      <c r="AHM41" s="2"/>
      <c r="AHN41" s="2"/>
      <c r="AHO41" s="15"/>
      <c r="AHP41" s="7"/>
      <c r="AHQ41" s="16"/>
      <c r="AHR41" s="17">
        <f t="shared" si="128"/>
        <v>0</v>
      </c>
      <c r="AHT41" s="427"/>
      <c r="AHU41" s="2"/>
      <c r="AHV41" s="15"/>
      <c r="AHW41" s="305"/>
      <c r="AHX41" s="16"/>
      <c r="AHY41" s="17">
        <f t="shared" si="129"/>
        <v>96358.5</v>
      </c>
      <c r="AIA41" s="2"/>
      <c r="AIB41" s="2"/>
      <c r="AIC41" s="15"/>
      <c r="AID41" s="7"/>
      <c r="AIE41" s="16"/>
      <c r="AIF41" s="17">
        <f t="shared" si="130"/>
        <v>0</v>
      </c>
      <c r="AIH41" s="2"/>
      <c r="AII41" s="40"/>
      <c r="AIJ41" s="16"/>
      <c r="AIK41" s="7"/>
      <c r="AIL41" s="16"/>
      <c r="AIM41" s="17">
        <f t="shared" si="131"/>
        <v>892.5</v>
      </c>
      <c r="AIO41" s="2"/>
      <c r="AIP41" s="40"/>
      <c r="AIQ41" s="16"/>
      <c r="AIR41" s="7"/>
      <c r="AIS41" s="16"/>
      <c r="AIT41" s="17">
        <f t="shared" si="132"/>
        <v>0</v>
      </c>
      <c r="AIV41" s="24"/>
      <c r="AIW41" s="69"/>
      <c r="AIX41" s="27"/>
      <c r="AIY41" s="111"/>
      <c r="AIZ41" s="27"/>
      <c r="AJA41" s="42">
        <f t="shared" si="133"/>
        <v>0</v>
      </c>
      <c r="AJC41" s="2"/>
      <c r="AJD41" s="2"/>
      <c r="AJE41" s="15"/>
      <c r="AJF41" s="7"/>
      <c r="AJG41" s="16"/>
      <c r="AJH41" s="17">
        <f t="shared" si="134"/>
        <v>0</v>
      </c>
      <c r="AJJ41" s="2"/>
      <c r="AJK41" s="2"/>
      <c r="AJL41" s="15"/>
      <c r="AJM41" s="7"/>
      <c r="AJN41" s="16"/>
      <c r="AJO41" s="17">
        <f t="shared" si="135"/>
        <v>0</v>
      </c>
      <c r="AJQ41" s="406"/>
      <c r="AJR41" s="2"/>
      <c r="AJS41" s="15"/>
      <c r="AJT41" s="7"/>
      <c r="AJU41" s="16"/>
      <c r="AJV41" s="17">
        <f t="shared" si="136"/>
        <v>7013</v>
      </c>
      <c r="AJX41" s="2"/>
      <c r="AJY41" s="2"/>
      <c r="AJZ41" s="15"/>
      <c r="AKA41" s="7"/>
      <c r="AKB41" s="16"/>
      <c r="AKC41" s="17">
        <f t="shared" si="137"/>
        <v>0</v>
      </c>
      <c r="AKE41" s="2"/>
      <c r="AKF41" s="2"/>
      <c r="AKG41" s="15"/>
      <c r="AKH41" s="7"/>
      <c r="AKI41" s="16"/>
      <c r="AKJ41" s="17">
        <f t="shared" si="138"/>
        <v>0</v>
      </c>
      <c r="AKL41" s="305"/>
      <c r="AKM41" s="2"/>
      <c r="AKN41" s="15"/>
      <c r="AKO41" s="305"/>
      <c r="AKP41" s="16"/>
      <c r="AKQ41" s="17">
        <f t="shared" si="139"/>
        <v>17381</v>
      </c>
      <c r="AKS41" s="307"/>
      <c r="AKT41" s="24"/>
      <c r="AKU41" s="23"/>
      <c r="AKV41" s="307"/>
      <c r="AKW41" s="27"/>
      <c r="AKX41" s="42">
        <f t="shared" si="140"/>
        <v>0</v>
      </c>
      <c r="AKZ41" s="2"/>
      <c r="ALA41" s="2"/>
      <c r="ALB41" s="15"/>
      <c r="ALC41" s="7"/>
      <c r="ALD41" s="16"/>
      <c r="ALE41" s="17">
        <f t="shared" si="141"/>
        <v>0</v>
      </c>
      <c r="ALI41" s="15"/>
      <c r="ALJ41" s="7"/>
      <c r="ALK41" s="16"/>
      <c r="ALL41" s="42">
        <f t="shared" si="142"/>
        <v>0</v>
      </c>
      <c r="ALP41" s="23"/>
      <c r="ALQ41" s="111"/>
      <c r="ALR41" s="27"/>
      <c r="ALS41" s="42">
        <f t="shared" si="143"/>
        <v>2166.5</v>
      </c>
      <c r="ALU41" s="2"/>
      <c r="ALV41" s="2"/>
      <c r="ALW41" s="15"/>
      <c r="ALX41" s="7"/>
      <c r="ALY41" s="16"/>
      <c r="ALZ41" s="17">
        <f t="shared" si="144"/>
        <v>0</v>
      </c>
      <c r="AMB41" s="2"/>
      <c r="AMC41" s="2"/>
      <c r="AMD41" s="15"/>
      <c r="AME41" s="7"/>
      <c r="AMF41" s="16"/>
      <c r="AMG41" s="17">
        <f t="shared" si="145"/>
        <v>0</v>
      </c>
      <c r="AMI41" s="2"/>
      <c r="AMJ41" s="2"/>
      <c r="AMK41" s="15"/>
      <c r="AML41" s="7"/>
      <c r="AMM41" s="16"/>
      <c r="AMN41" s="17">
        <f t="shared" si="146"/>
        <v>0</v>
      </c>
      <c r="AMP41" s="24"/>
      <c r="AMQ41" s="24"/>
      <c r="AMR41" s="23"/>
      <c r="AMS41" s="111"/>
      <c r="AMT41" s="27"/>
      <c r="AMU41" s="42">
        <f t="shared" si="147"/>
        <v>0</v>
      </c>
      <c r="AMW41" s="24"/>
      <c r="AMX41" s="24"/>
      <c r="AMY41" s="23"/>
      <c r="AMZ41" s="111"/>
      <c r="ANA41" s="27"/>
      <c r="ANB41" s="42">
        <f t="shared" si="148"/>
        <v>596</v>
      </c>
      <c r="AND41" s="2"/>
      <c r="ANE41" s="2"/>
      <c r="ANF41" s="15"/>
      <c r="ANG41" s="7"/>
      <c r="ANH41" s="16"/>
      <c r="ANI41" s="17">
        <f t="shared" si="242"/>
        <v>0</v>
      </c>
      <c r="ANK41" s="2"/>
      <c r="ANL41" s="2"/>
      <c r="ANM41" s="15"/>
      <c r="ANN41" s="7"/>
      <c r="ANO41" s="16"/>
      <c r="ANP41" s="17">
        <f t="shared" si="150"/>
        <v>0</v>
      </c>
      <c r="ANR41" s="2"/>
      <c r="ANS41" s="2"/>
      <c r="ANT41" s="15"/>
      <c r="ANU41" s="7"/>
      <c r="ANV41" s="16"/>
      <c r="ANW41" s="17">
        <f t="shared" si="235"/>
        <v>0</v>
      </c>
      <c r="ANY41" s="24"/>
      <c r="ANZ41" s="24"/>
      <c r="AOA41" s="23"/>
      <c r="AOB41" s="111"/>
      <c r="AOC41" s="27"/>
      <c r="AOD41" s="42">
        <f t="shared" si="236"/>
        <v>0</v>
      </c>
      <c r="AOF41" s="7"/>
      <c r="AOG41" s="113"/>
      <c r="AOH41" s="15"/>
      <c r="AOI41" s="7"/>
      <c r="AOJ41" s="16"/>
      <c r="AOK41" s="17">
        <f t="shared" si="153"/>
        <v>4537.5</v>
      </c>
      <c r="AOM41" s="7"/>
      <c r="AON41" s="113"/>
      <c r="AOO41" s="15"/>
      <c r="AOP41" s="7"/>
      <c r="AOQ41" s="16"/>
      <c r="AOR41" s="17">
        <f t="shared" si="154"/>
        <v>4537.5</v>
      </c>
      <c r="AOT41" s="24"/>
      <c r="AOU41" s="110"/>
      <c r="AOV41" s="23"/>
      <c r="AOW41" s="111"/>
      <c r="AOX41" s="27"/>
      <c r="AOY41" s="42">
        <f t="shared" si="155"/>
        <v>0</v>
      </c>
      <c r="APA41" s="24"/>
      <c r="APB41" s="24"/>
      <c r="APC41" s="23"/>
      <c r="APD41" s="111"/>
      <c r="APE41" s="27"/>
      <c r="APF41" s="42">
        <f t="shared" si="156"/>
        <v>0</v>
      </c>
      <c r="APH41" s="24"/>
      <c r="API41" s="24"/>
      <c r="APJ41" s="23"/>
      <c r="APK41" s="111"/>
      <c r="APL41" s="27"/>
      <c r="APM41" s="42">
        <f t="shared" si="157"/>
        <v>0</v>
      </c>
      <c r="APO41" s="2"/>
      <c r="APP41" s="2"/>
      <c r="APQ41" s="15"/>
      <c r="APR41" s="7"/>
      <c r="APS41" s="16"/>
      <c r="APT41" s="17">
        <f t="shared" si="158"/>
        <v>0</v>
      </c>
      <c r="APV41" s="427"/>
      <c r="APW41" s="2"/>
      <c r="APX41" s="15"/>
      <c r="APY41" s="427"/>
      <c r="APZ41" s="16"/>
      <c r="AQA41" s="17">
        <f t="shared" si="159"/>
        <v>5325.5</v>
      </c>
      <c r="AQC41" s="427"/>
      <c r="AQE41" s="15"/>
      <c r="AQF41" s="305"/>
      <c r="AQG41" s="16"/>
      <c r="AQH41" s="17">
        <f t="shared" si="160"/>
        <v>0</v>
      </c>
      <c r="AQJ41" s="305"/>
      <c r="AQK41" s="2"/>
      <c r="AQL41" s="15"/>
      <c r="AQM41" s="427"/>
      <c r="AQN41" s="16"/>
      <c r="AQO41" s="17">
        <f t="shared" si="161"/>
        <v>2982</v>
      </c>
      <c r="AQQ41" s="2"/>
      <c r="AQR41" s="2"/>
      <c r="AQS41" s="15"/>
      <c r="AQT41" s="7"/>
      <c r="AQU41" s="16"/>
      <c r="AQV41" s="17">
        <f t="shared" si="162"/>
        <v>0</v>
      </c>
      <c r="AQX41" s="24"/>
      <c r="AQY41" s="24"/>
      <c r="AQZ41" s="23"/>
      <c r="ARA41" s="111"/>
      <c r="ARB41" s="27"/>
      <c r="ARC41" s="42">
        <f t="shared" si="163"/>
        <v>-4260</v>
      </c>
      <c r="ARE41" s="2"/>
      <c r="ARF41" s="2"/>
      <c r="ARG41" s="15"/>
      <c r="ARH41" s="7"/>
      <c r="ARI41" s="16"/>
      <c r="ARJ41" s="17">
        <f t="shared" si="164"/>
        <v>12230.28</v>
      </c>
      <c r="ARL41" s="24"/>
      <c r="ARM41" s="24"/>
      <c r="ARN41" s="23"/>
      <c r="ARO41" s="111"/>
      <c r="ARP41" s="27"/>
      <c r="ARQ41" s="42">
        <f t="shared" si="165"/>
        <v>0</v>
      </c>
      <c r="ARS41" s="2"/>
      <c r="ART41" s="2"/>
      <c r="ARU41" s="15"/>
      <c r="ARV41" s="7"/>
      <c r="ARW41" s="16"/>
      <c r="ARX41" s="17">
        <f t="shared" si="166"/>
        <v>0</v>
      </c>
      <c r="ARZ41" s="24"/>
      <c r="ASA41" s="24"/>
      <c r="ASB41" s="23"/>
      <c r="ASC41" s="111"/>
      <c r="ASD41" s="27"/>
      <c r="ASE41" s="42">
        <f t="shared" si="167"/>
        <v>0</v>
      </c>
      <c r="ASG41" s="24"/>
      <c r="ASH41" s="24"/>
      <c r="ASI41" s="23"/>
      <c r="ASJ41" s="111"/>
      <c r="ASK41" s="27"/>
      <c r="ASL41" s="42">
        <f t="shared" si="168"/>
        <v>0</v>
      </c>
      <c r="ASN41" s="2"/>
      <c r="ASO41" s="2"/>
      <c r="ASP41" s="15"/>
      <c r="ASQ41" s="7"/>
      <c r="ASR41" s="16"/>
      <c r="ASS41" s="17">
        <f t="shared" si="169"/>
        <v>0</v>
      </c>
      <c r="ASU41" s="7"/>
      <c r="ASV41" s="2"/>
      <c r="ASW41" s="15"/>
      <c r="ASX41" s="7"/>
      <c r="ASY41" s="16"/>
      <c r="ASZ41" s="17">
        <f t="shared" si="170"/>
        <v>0</v>
      </c>
      <c r="ATB41" s="307"/>
      <c r="ATC41" s="24"/>
      <c r="ATD41" s="290"/>
      <c r="ATE41" s="321"/>
      <c r="ATF41" s="27"/>
      <c r="ATG41" s="17">
        <f t="shared" si="171"/>
        <v>0</v>
      </c>
      <c r="ATI41" s="111"/>
      <c r="ATJ41" s="259"/>
      <c r="ATK41" s="27"/>
      <c r="ATL41" s="50"/>
      <c r="ATM41" s="27"/>
      <c r="ATN41" s="17">
        <f t="shared" si="172"/>
        <v>35640</v>
      </c>
      <c r="ATP41" s="7"/>
      <c r="ATQ41" s="2"/>
      <c r="ATR41" s="15"/>
      <c r="ATS41" s="16"/>
      <c r="ATT41" s="16"/>
      <c r="ATU41" s="17">
        <f t="shared" si="173"/>
        <v>35640</v>
      </c>
      <c r="ATW41" s="111"/>
      <c r="ATX41" s="24"/>
      <c r="ATY41" s="23"/>
      <c r="ATZ41" s="27"/>
      <c r="AUA41" s="27"/>
      <c r="AUB41" s="42">
        <f t="shared" si="174"/>
        <v>0</v>
      </c>
      <c r="AUD41" s="111"/>
      <c r="AUE41" s="24"/>
      <c r="AUF41" s="23"/>
      <c r="AUG41" s="27"/>
      <c r="AUH41" s="27"/>
      <c r="AUI41" s="42">
        <f t="shared" si="175"/>
        <v>0</v>
      </c>
      <c r="AUK41" s="305"/>
      <c r="AUL41" s="2"/>
      <c r="AUM41" s="15"/>
      <c r="AUN41" s="7"/>
      <c r="AUO41" s="16"/>
      <c r="AUP41" s="17">
        <f t="shared" si="176"/>
        <v>8898</v>
      </c>
      <c r="AUR41" s="2"/>
      <c r="AUS41" s="2"/>
      <c r="AUT41" s="15"/>
      <c r="AUU41" s="7"/>
      <c r="AUV41" s="16"/>
      <c r="AUW41" s="17">
        <f t="shared" si="177"/>
        <v>0</v>
      </c>
      <c r="AUY41" s="305"/>
      <c r="AUZ41" s="2"/>
      <c r="AVA41" s="15"/>
      <c r="AVB41" s="7"/>
      <c r="AVC41" s="16"/>
      <c r="AVD41" s="17">
        <f t="shared" si="178"/>
        <v>80.300000000000182</v>
      </c>
      <c r="AVF41" s="2"/>
      <c r="AVG41" s="2"/>
      <c r="AVH41" s="15"/>
      <c r="AVI41" s="7"/>
      <c r="AVJ41" s="16"/>
      <c r="AVK41" s="17">
        <f t="shared" si="179"/>
        <v>0</v>
      </c>
      <c r="AVM41" s="2"/>
      <c r="AVN41" s="2"/>
      <c r="AVO41" s="15"/>
      <c r="AVP41" s="7"/>
      <c r="AVQ41" s="16"/>
      <c r="AVR41" s="17">
        <f t="shared" si="180"/>
        <v>0</v>
      </c>
      <c r="AVT41" s="2"/>
      <c r="AVU41" s="2"/>
      <c r="AVV41" s="15"/>
      <c r="AVW41" s="7"/>
      <c r="AVX41" s="16"/>
      <c r="AVY41" s="17">
        <f t="shared" si="181"/>
        <v>0</v>
      </c>
      <c r="AWA41" s="24"/>
      <c r="AWB41" s="24"/>
      <c r="AWC41" s="23"/>
      <c r="AWD41" s="111"/>
      <c r="AWE41" s="27"/>
      <c r="AWF41" s="42">
        <f t="shared" si="182"/>
        <v>1970</v>
      </c>
      <c r="AWH41" s="24"/>
      <c r="AWI41" s="24"/>
      <c r="AWJ41" s="23"/>
      <c r="AWK41" s="111"/>
      <c r="AWL41" s="27"/>
      <c r="AWM41" s="42">
        <f t="shared" si="183"/>
        <v>0</v>
      </c>
      <c r="AWO41" s="24"/>
      <c r="AWP41" s="24"/>
      <c r="AWQ41" s="23"/>
      <c r="AWR41" s="111"/>
      <c r="AWS41" s="27"/>
      <c r="AWT41" s="42">
        <f t="shared" si="184"/>
        <v>0</v>
      </c>
      <c r="AWV41" s="2"/>
      <c r="AWW41" s="2"/>
      <c r="AWX41" s="15"/>
      <c r="AWY41" s="7"/>
      <c r="AWZ41" s="16"/>
      <c r="AXA41" s="17">
        <f t="shared" si="185"/>
        <v>0</v>
      </c>
      <c r="AXC41" s="24"/>
      <c r="AXD41" s="24"/>
      <c r="AXE41" s="23"/>
      <c r="AXF41" s="111"/>
      <c r="AXG41" s="27"/>
      <c r="AXH41" s="42">
        <f t="shared" si="186"/>
        <v>0</v>
      </c>
      <c r="AXJ41" s="24"/>
      <c r="AXK41" s="24"/>
      <c r="AXL41" s="23"/>
      <c r="AXM41" s="111"/>
      <c r="AXN41" s="27"/>
      <c r="AXO41" s="42">
        <f t="shared" si="187"/>
        <v>1556</v>
      </c>
      <c r="AXQ41" s="24"/>
      <c r="AXR41" s="24"/>
      <c r="AXS41" s="23"/>
      <c r="AXT41" s="111"/>
      <c r="AXU41" s="27"/>
      <c r="AXV41" s="42">
        <f t="shared" si="188"/>
        <v>0</v>
      </c>
      <c r="AXX41" s="2"/>
      <c r="AXY41" s="2"/>
      <c r="AXZ41" s="15"/>
      <c r="AYA41" s="7"/>
      <c r="AYB41" s="16"/>
      <c r="AYC41" s="17">
        <f t="shared" si="189"/>
        <v>10984.74</v>
      </c>
      <c r="AYE41" s="31"/>
      <c r="AYF41" s="311"/>
      <c r="AYG41" s="22"/>
      <c r="AYH41" s="31"/>
      <c r="AYI41" s="76"/>
      <c r="AYJ41" s="78">
        <f t="shared" si="190"/>
        <v>1119</v>
      </c>
      <c r="AYL41" s="7"/>
      <c r="AYM41" s="2"/>
      <c r="AYN41" s="15"/>
      <c r="AYO41" s="7"/>
      <c r="AYP41" s="16"/>
      <c r="AYQ41" s="17">
        <f t="shared" si="191"/>
        <v>1119</v>
      </c>
      <c r="AYS41" s="2"/>
      <c r="AYT41" s="2"/>
      <c r="AYU41" s="15"/>
      <c r="AYV41" s="7"/>
      <c r="AYW41" s="16"/>
      <c r="AYX41" s="17">
        <f t="shared" si="192"/>
        <v>0</v>
      </c>
      <c r="AYZ41" s="24"/>
      <c r="AZA41" s="24"/>
      <c r="AZB41" s="23"/>
      <c r="AZC41" s="111"/>
      <c r="AZD41" s="27"/>
      <c r="AZE41" s="42">
        <f t="shared" si="193"/>
        <v>2249</v>
      </c>
      <c r="AZG41" s="358"/>
      <c r="AZH41" s="24"/>
      <c r="AZI41" s="23"/>
      <c r="AZJ41" s="111"/>
      <c r="AZK41" s="27"/>
      <c r="AZL41" s="42">
        <f t="shared" si="194"/>
        <v>0</v>
      </c>
      <c r="AZN41" s="24"/>
      <c r="AZO41" s="24"/>
      <c r="AZP41" s="23"/>
      <c r="AZQ41" s="111"/>
      <c r="AZR41" s="27"/>
      <c r="AZS41" s="42">
        <f t="shared" si="195"/>
        <v>0</v>
      </c>
      <c r="AZU41" s="2"/>
      <c r="AZV41" s="2"/>
      <c r="AZW41" s="15"/>
      <c r="AZX41" s="7"/>
      <c r="AZY41" s="16"/>
      <c r="AZZ41" s="17">
        <f>AZZ40+AZW41-AZY41</f>
        <v>12300.5</v>
      </c>
      <c r="BAB41" s="2"/>
      <c r="BAC41" s="2"/>
      <c r="BAD41" s="15"/>
      <c r="BAE41" s="7"/>
      <c r="BAF41" s="16"/>
      <c r="BAG41" s="17">
        <f t="shared" si="197"/>
        <v>108</v>
      </c>
      <c r="BAI41" s="7"/>
      <c r="BAJ41" s="2"/>
      <c r="BAK41" s="15"/>
      <c r="BAL41" s="677"/>
      <c r="BAM41" s="16"/>
      <c r="BAN41" s="17">
        <f t="shared" si="198"/>
        <v>0</v>
      </c>
      <c r="BAP41" s="111"/>
      <c r="BAQ41" s="24"/>
      <c r="BAR41" s="23"/>
      <c r="BAS41" s="1556"/>
      <c r="BAT41" s="27"/>
      <c r="BAU41" s="42">
        <f t="shared" si="199"/>
        <v>0</v>
      </c>
      <c r="BAW41" s="111"/>
      <c r="BAX41" s="24"/>
      <c r="BAY41" s="23"/>
      <c r="BAZ41" s="1556"/>
      <c r="BBA41" s="27"/>
      <c r="BBB41" s="42">
        <f t="shared" si="200"/>
        <v>0</v>
      </c>
      <c r="BBD41" s="111"/>
      <c r="BBE41" s="24"/>
      <c r="BBF41" s="23"/>
      <c r="BBG41" s="1556"/>
      <c r="BBH41" s="27"/>
      <c r="BBI41" s="42">
        <f t="shared" si="201"/>
        <v>0</v>
      </c>
      <c r="BBK41" s="2"/>
      <c r="BBL41" s="2"/>
      <c r="BBM41" s="15"/>
      <c r="BBN41" s="7"/>
      <c r="BBO41" s="16"/>
      <c r="BBP41" s="17">
        <f t="shared" si="202"/>
        <v>16540.060000000001</v>
      </c>
      <c r="BBR41" s="2"/>
      <c r="BBS41" s="2"/>
      <c r="BBT41" s="15"/>
      <c r="BBU41" s="7"/>
      <c r="BBV41" s="16"/>
      <c r="BBW41" s="17">
        <f t="shared" si="203"/>
        <v>6938</v>
      </c>
      <c r="BBY41" s="24"/>
      <c r="BBZ41" s="24"/>
      <c r="BCA41" s="23"/>
      <c r="BCB41" s="111"/>
      <c r="BCC41" s="27"/>
      <c r="BCD41" s="42">
        <f t="shared" si="204"/>
        <v>0</v>
      </c>
      <c r="BCF41" s="24"/>
      <c r="BCG41" s="24"/>
      <c r="BCH41" s="23"/>
      <c r="BCI41" s="111"/>
      <c r="BCJ41" s="27"/>
      <c r="BCK41" s="42">
        <f t="shared" si="205"/>
        <v>0</v>
      </c>
      <c r="BCM41" s="2"/>
      <c r="BCN41" s="2"/>
      <c r="BCO41" s="15"/>
      <c r="BCP41" s="7"/>
      <c r="BCQ41" s="16"/>
      <c r="BCR41" s="17">
        <f>BCR40+BCO41-BCQ41</f>
        <v>0</v>
      </c>
      <c r="BCT41" s="306"/>
      <c r="BCU41" s="2"/>
      <c r="BCV41" s="15"/>
      <c r="BCW41" s="7"/>
      <c r="BCX41" s="16"/>
      <c r="BCY41" s="17">
        <f>BCY40+BCV41-BCX41</f>
        <v>0</v>
      </c>
      <c r="BDA41" s="2"/>
      <c r="BDB41" s="2"/>
      <c r="BDC41" s="15"/>
      <c r="BDD41" s="7"/>
      <c r="BDE41" s="16"/>
      <c r="BDF41" s="17">
        <f t="shared" si="208"/>
        <v>0</v>
      </c>
      <c r="BDH41" s="24"/>
      <c r="BDI41" s="24"/>
      <c r="BDJ41" s="23"/>
      <c r="BDK41" s="111"/>
      <c r="BDL41" s="27"/>
      <c r="BDM41" s="42">
        <f t="shared" si="209"/>
        <v>0</v>
      </c>
      <c r="BDO41" s="2"/>
      <c r="BDP41" s="2"/>
      <c r="BDQ41" s="15"/>
      <c r="BDR41" s="7"/>
      <c r="BDS41" s="16"/>
      <c r="BDT41" s="17">
        <f t="shared" si="210"/>
        <v>0</v>
      </c>
      <c r="BDV41" s="307"/>
      <c r="BDW41" s="2"/>
      <c r="BDX41" s="15"/>
      <c r="BDY41" s="7"/>
      <c r="BDZ41" s="16"/>
      <c r="BEA41" s="17">
        <f t="shared" si="211"/>
        <v>10100.5</v>
      </c>
      <c r="BEC41" s="307"/>
      <c r="BED41" s="2"/>
      <c r="BEE41" s="15"/>
      <c r="BEF41" s="7"/>
      <c r="BEG41" s="16"/>
      <c r="BEH41" s="17">
        <f t="shared" si="212"/>
        <v>0</v>
      </c>
      <c r="BEJ41" s="307"/>
      <c r="BEK41" s="24"/>
      <c r="BEL41" s="23"/>
      <c r="BEM41" s="111"/>
      <c r="BEN41" s="27"/>
      <c r="BEO41" s="42">
        <f t="shared" si="213"/>
        <v>0</v>
      </c>
      <c r="BEQ41" s="2"/>
      <c r="BER41" s="2"/>
      <c r="BES41" s="15"/>
      <c r="BET41" s="7"/>
      <c r="BEU41" s="16"/>
      <c r="BEV41" s="17">
        <f t="shared" si="214"/>
        <v>4501</v>
      </c>
      <c r="BEX41" s="2"/>
      <c r="BEY41" s="2"/>
      <c r="BEZ41" s="15"/>
      <c r="BFA41" s="7"/>
      <c r="BFB41" s="16"/>
      <c r="BFC41" s="17">
        <f t="shared" si="215"/>
        <v>1184.5</v>
      </c>
      <c r="BFE41" s="24"/>
      <c r="BFF41" s="24"/>
      <c r="BFG41" s="23"/>
      <c r="BFH41" s="111"/>
      <c r="BFI41" s="27"/>
      <c r="BFJ41" s="42">
        <f t="shared" si="216"/>
        <v>0</v>
      </c>
      <c r="BFL41" s="24"/>
      <c r="BFM41" s="2"/>
      <c r="BFN41" s="15"/>
      <c r="BFO41" s="7"/>
      <c r="BFP41" s="16"/>
      <c r="BFQ41" s="17">
        <f t="shared" si="217"/>
        <v>0</v>
      </c>
      <c r="BFS41" s="24"/>
      <c r="BFT41" s="24"/>
      <c r="BFU41" s="23"/>
      <c r="BFV41" s="111"/>
      <c r="BFW41" s="27"/>
      <c r="BFX41" s="42">
        <f t="shared" si="218"/>
        <v>3985.5</v>
      </c>
      <c r="BFZ41" s="2"/>
      <c r="BGA41" s="2"/>
      <c r="BGB41" s="15"/>
      <c r="BGC41" s="7"/>
      <c r="BGD41" s="16"/>
      <c r="BGE41" s="17">
        <f t="shared" si="219"/>
        <v>0</v>
      </c>
      <c r="BGG41" s="2"/>
      <c r="BGH41" s="2"/>
      <c r="BGI41" s="15"/>
      <c r="BGJ41" s="7"/>
      <c r="BGK41" s="16"/>
      <c r="BGL41" s="17">
        <f t="shared" si="220"/>
        <v>0</v>
      </c>
      <c r="BGN41" s="2"/>
      <c r="BGO41" s="2"/>
      <c r="BGP41" s="15"/>
      <c r="BGQ41" s="7"/>
      <c r="BGR41" s="16"/>
      <c r="BGS41" s="17">
        <f t="shared" si="221"/>
        <v>7051.5</v>
      </c>
      <c r="BGU41" s="24"/>
      <c r="BGV41" s="24"/>
      <c r="BGW41" s="23"/>
      <c r="BGX41" s="111"/>
      <c r="BGY41" s="27"/>
      <c r="BGZ41" s="42">
        <f t="shared" si="222"/>
        <v>0</v>
      </c>
      <c r="BHB41" s="2"/>
      <c r="BHC41" s="2"/>
      <c r="BHD41" s="15"/>
      <c r="BHE41" s="7"/>
      <c r="BHF41" s="16"/>
      <c r="BHG41" s="17">
        <f t="shared" si="223"/>
        <v>0</v>
      </c>
    </row>
    <row r="42" spans="1:1567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1"/>
      <c r="L42" s="27"/>
      <c r="M42" s="42">
        <f t="shared" si="1"/>
        <v>3530</v>
      </c>
      <c r="O42" s="24"/>
      <c r="P42" s="24"/>
      <c r="Q42" s="23"/>
      <c r="R42" s="111"/>
      <c r="S42" s="27"/>
      <c r="T42" s="42">
        <f t="shared" si="2"/>
        <v>0</v>
      </c>
      <c r="V42" s="24"/>
      <c r="W42" s="24"/>
      <c r="X42" s="23"/>
      <c r="Y42" s="111"/>
      <c r="Z42" s="27"/>
      <c r="AA42" s="42">
        <f t="shared" si="3"/>
        <v>0</v>
      </c>
      <c r="AC42" s="24"/>
      <c r="AD42" s="24"/>
      <c r="AE42" s="23"/>
      <c r="AF42" s="111"/>
      <c r="AG42" s="27"/>
      <c r="AH42" s="42">
        <f t="shared" si="4"/>
        <v>0</v>
      </c>
      <c r="AJ42" s="24"/>
      <c r="AK42" s="24"/>
      <c r="AL42" s="23"/>
      <c r="AM42" s="111"/>
      <c r="AN42" s="27"/>
      <c r="AO42" s="42">
        <f t="shared" si="5"/>
        <v>0</v>
      </c>
      <c r="AQ42" s="24"/>
      <c r="AR42" s="24"/>
      <c r="AS42" s="23"/>
      <c r="AT42" s="111"/>
      <c r="AU42" s="27"/>
      <c r="AV42" s="42">
        <f t="shared" si="6"/>
        <v>6543.5</v>
      </c>
      <c r="AY42" s="2"/>
      <c r="AZ42" s="15"/>
      <c r="BA42" s="7"/>
      <c r="BB42" s="16"/>
      <c r="BC42" s="17">
        <f>BC41+AZ42-BB42</f>
        <v>376</v>
      </c>
      <c r="BE42" s="2"/>
      <c r="BF42" s="2"/>
      <c r="BG42" s="15"/>
      <c r="BH42" s="7"/>
      <c r="BI42" s="16"/>
      <c r="BJ42" s="17">
        <f>BJ41+BG42-BI42</f>
        <v>1341.7</v>
      </c>
      <c r="BL42" s="2"/>
      <c r="BM42" s="2"/>
      <c r="BN42" s="15"/>
      <c r="BO42" s="7"/>
      <c r="BP42" s="16"/>
      <c r="BQ42" s="17">
        <f>BQ41+BN42-BP42</f>
        <v>17344</v>
      </c>
      <c r="BS42" s="2"/>
      <c r="BT42" s="36"/>
      <c r="BV42" s="7"/>
      <c r="BW42" s="16"/>
      <c r="BX42" s="17">
        <f t="shared" si="10"/>
        <v>14526.099999999999</v>
      </c>
      <c r="BZ42" s="427"/>
      <c r="CA42" s="2"/>
      <c r="CB42" s="15"/>
      <c r="CC42" s="7"/>
      <c r="CD42" s="16"/>
      <c r="CE42" s="17">
        <f>CE41+CB42-CD42</f>
        <v>24058.04</v>
      </c>
      <c r="CG42" s="2"/>
      <c r="CH42" s="2"/>
      <c r="CI42" s="15"/>
      <c r="CJ42" s="7"/>
      <c r="CK42" s="16"/>
      <c r="CL42" s="17">
        <f t="shared" si="12"/>
        <v>0</v>
      </c>
      <c r="CN42" s="427"/>
      <c r="CO42" s="2"/>
      <c r="CP42" s="15"/>
      <c r="CQ42" s="7"/>
      <c r="CR42" s="16"/>
      <c r="CS42" s="17">
        <f t="shared" si="13"/>
        <v>1668.06</v>
      </c>
      <c r="CU42" s="427"/>
      <c r="CV42" s="2"/>
      <c r="CW42" s="15"/>
      <c r="CX42" s="305"/>
      <c r="CY42" s="16"/>
      <c r="CZ42" s="17">
        <f>CZ41+CW42-CY42</f>
        <v>113534</v>
      </c>
      <c r="DB42" s="2"/>
      <c r="DC42" s="2"/>
      <c r="DD42" s="15"/>
      <c r="DE42" s="7"/>
      <c r="DF42" s="16"/>
      <c r="DG42" s="17">
        <f>DG41+DD42-DF42</f>
        <v>20286</v>
      </c>
      <c r="DI42" s="7"/>
      <c r="DJ42" s="2"/>
      <c r="DK42" s="15"/>
      <c r="DL42" s="7"/>
      <c r="DM42" s="16"/>
      <c r="DN42" s="17">
        <f t="shared" si="232"/>
        <v>411</v>
      </c>
      <c r="DP42" s="7"/>
      <c r="DQ42" s="2"/>
      <c r="DR42" s="15"/>
      <c r="DS42" s="65"/>
      <c r="DT42" s="16"/>
      <c r="DU42" s="17">
        <f t="shared" si="237"/>
        <v>0</v>
      </c>
      <c r="DW42" s="7"/>
      <c r="DX42" s="2"/>
      <c r="DY42" s="15"/>
      <c r="DZ42" s="7"/>
      <c r="EA42" s="16"/>
      <c r="EB42" s="17">
        <f t="shared" si="238"/>
        <v>0</v>
      </c>
      <c r="ED42" s="567"/>
      <c r="EE42" s="575"/>
      <c r="EF42" s="1694"/>
      <c r="EG42" s="567"/>
      <c r="EH42" s="1688"/>
      <c r="EI42" s="1683">
        <f t="shared" si="239"/>
        <v>456</v>
      </c>
      <c r="EK42" s="111"/>
      <c r="EL42" s="24"/>
      <c r="EM42" s="23"/>
      <c r="EN42" s="111"/>
      <c r="EO42" s="27"/>
      <c r="EP42" s="42">
        <f t="shared" si="240"/>
        <v>0</v>
      </c>
      <c r="ER42" s="111"/>
      <c r="ES42" s="24"/>
      <c r="ET42" s="23"/>
      <c r="EU42" s="111"/>
      <c r="EV42" s="27"/>
      <c r="EW42" s="42">
        <f t="shared" si="21"/>
        <v>0</v>
      </c>
      <c r="EY42" s="7"/>
      <c r="EZ42" s="2"/>
      <c r="FA42" s="15"/>
      <c r="FB42" s="7"/>
      <c r="FC42" s="16"/>
      <c r="FD42" s="17">
        <f t="shared" si="241"/>
        <v>0</v>
      </c>
      <c r="FF42" s="111"/>
      <c r="FG42" s="302"/>
      <c r="FH42" s="41"/>
      <c r="FI42" s="111"/>
      <c r="FJ42" s="287"/>
      <c r="FK42" s="17">
        <f t="shared" si="231"/>
        <v>0</v>
      </c>
      <c r="FM42" s="7"/>
      <c r="FN42" s="34"/>
      <c r="FO42" s="15"/>
      <c r="FP42" s="7"/>
      <c r="FQ42" s="16"/>
      <c r="FR42" s="17">
        <f t="shared" si="245"/>
        <v>0</v>
      </c>
      <c r="FT42" s="111"/>
      <c r="FU42" s="34"/>
      <c r="FV42" s="23"/>
      <c r="FW42" s="111"/>
      <c r="FX42" s="27"/>
      <c r="FY42" s="42">
        <f t="shared" si="246"/>
        <v>0</v>
      </c>
      <c r="GA42" s="7"/>
      <c r="GB42" s="2"/>
      <c r="GC42" s="15"/>
      <c r="GD42" s="7"/>
      <c r="GE42" s="16"/>
      <c r="GF42" s="17">
        <f t="shared" si="26"/>
        <v>6306.7</v>
      </c>
      <c r="GH42" s="24"/>
      <c r="GI42" s="24"/>
      <c r="GJ42" s="23"/>
      <c r="GK42" s="111"/>
      <c r="GL42" s="27"/>
      <c r="GM42" s="42">
        <f t="shared" si="27"/>
        <v>10217.799999999999</v>
      </c>
      <c r="GO42" s="24"/>
      <c r="GP42" s="24"/>
      <c r="GQ42" s="23"/>
      <c r="GR42" s="111"/>
      <c r="GS42" s="27"/>
      <c r="GT42" s="42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4"/>
      <c r="HD42" s="24"/>
      <c r="HE42" s="23"/>
      <c r="HF42" s="111"/>
      <c r="HG42" s="27"/>
      <c r="HH42" s="42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2543</v>
      </c>
      <c r="HX42" s="7"/>
      <c r="HY42" s="2"/>
      <c r="HZ42" s="15"/>
      <c r="IA42" s="7"/>
      <c r="IB42" s="16"/>
      <c r="IC42" s="17">
        <f t="shared" si="33"/>
        <v>7098.5</v>
      </c>
      <c r="IE42" s="2"/>
      <c r="IF42" s="2"/>
      <c r="IG42" s="15"/>
      <c r="IH42" s="7"/>
      <c r="II42" s="16"/>
      <c r="IJ42" s="17">
        <f t="shared" si="34"/>
        <v>1470</v>
      </c>
      <c r="IL42" s="2"/>
      <c r="IM42" s="2"/>
      <c r="IN42" s="15"/>
      <c r="IO42" s="7"/>
      <c r="IP42" s="16"/>
      <c r="IQ42" s="17">
        <f t="shared" si="35"/>
        <v>5020</v>
      </c>
      <c r="IS42" s="2"/>
      <c r="IT42" s="2"/>
      <c r="IU42" s="15"/>
      <c r="IV42" s="7"/>
      <c r="IW42" s="16"/>
      <c r="IX42" s="101">
        <f t="shared" si="36"/>
        <v>0</v>
      </c>
      <c r="IZ42" s="24"/>
      <c r="JA42" s="24"/>
      <c r="JB42" s="23"/>
      <c r="JC42" s="111"/>
      <c r="JD42" s="27"/>
      <c r="JE42" s="101">
        <f t="shared" si="37"/>
        <v>0</v>
      </c>
      <c r="JG42" s="24"/>
      <c r="JH42" s="24"/>
      <c r="JI42" s="23"/>
      <c r="JJ42" s="111"/>
      <c r="JK42" s="27"/>
      <c r="JL42" s="101">
        <f t="shared" si="38"/>
        <v>855.5</v>
      </c>
      <c r="JN42" s="7"/>
      <c r="JO42" s="35"/>
      <c r="JP42" s="15"/>
      <c r="JQ42" s="7"/>
      <c r="JR42" s="16"/>
      <c r="JS42" s="17">
        <f t="shared" si="39"/>
        <v>0</v>
      </c>
      <c r="JU42" s="111"/>
      <c r="JV42" s="110"/>
      <c r="JW42" s="23"/>
      <c r="JX42" s="111"/>
      <c r="JY42" s="27"/>
      <c r="JZ42" s="42">
        <f t="shared" si="40"/>
        <v>0</v>
      </c>
      <c r="KB42" s="7"/>
      <c r="KC42" s="35"/>
      <c r="KD42" s="15"/>
      <c r="KE42" s="7"/>
      <c r="KF42" s="16"/>
      <c r="KG42" s="17">
        <f t="shared" si="41"/>
        <v>0</v>
      </c>
      <c r="KI42" s="111"/>
      <c r="KJ42" s="63"/>
      <c r="KK42" s="23"/>
      <c r="KL42" s="111"/>
      <c r="KM42" s="27"/>
      <c r="KN42" s="42">
        <f t="shared" si="42"/>
        <v>0</v>
      </c>
      <c r="KP42" s="111"/>
      <c r="KQ42" s="63"/>
      <c r="KR42" s="23"/>
      <c r="KS42" s="111"/>
      <c r="KT42" s="27"/>
      <c r="KU42" s="42">
        <f t="shared" si="43"/>
        <v>4446</v>
      </c>
      <c r="KW42" s="7"/>
      <c r="KX42" s="114"/>
      <c r="KY42" s="15"/>
      <c r="KZ42" s="7"/>
      <c r="LA42" s="16"/>
      <c r="LB42" s="17">
        <f t="shared" si="44"/>
        <v>17093.599999999999</v>
      </c>
      <c r="LD42" s="7"/>
      <c r="LE42" s="35"/>
      <c r="LF42" s="15"/>
      <c r="LG42" s="7"/>
      <c r="LH42" s="16"/>
      <c r="LI42" s="17">
        <f t="shared" si="45"/>
        <v>383</v>
      </c>
      <c r="LK42" s="111"/>
      <c r="LL42" s="110"/>
      <c r="LM42" s="23"/>
      <c r="LN42" s="111"/>
      <c r="LO42" s="27"/>
      <c r="LP42" s="42">
        <f t="shared" si="46"/>
        <v>0</v>
      </c>
      <c r="LR42" s="111"/>
      <c r="LS42" s="63"/>
      <c r="LT42" s="23"/>
      <c r="LU42" s="111"/>
      <c r="LV42" s="27"/>
      <c r="LW42" s="42">
        <f t="shared" si="47"/>
        <v>0</v>
      </c>
      <c r="LY42" s="2"/>
      <c r="LZ42" s="2"/>
      <c r="MA42" s="15"/>
      <c r="MB42" s="7"/>
      <c r="MC42" s="16"/>
      <c r="MD42" s="17">
        <f t="shared" si="48"/>
        <v>0</v>
      </c>
      <c r="MF42" s="24"/>
      <c r="MG42" s="24"/>
      <c r="MH42" s="23"/>
      <c r="MI42" s="111"/>
      <c r="MJ42" s="27"/>
      <c r="MK42" s="42">
        <f t="shared" si="49"/>
        <v>0</v>
      </c>
      <c r="MM42" s="24"/>
      <c r="MN42" s="24"/>
      <c r="MO42" s="23"/>
      <c r="MP42" s="111"/>
      <c r="MQ42" s="27"/>
      <c r="MR42" s="42">
        <f t="shared" si="50"/>
        <v>0</v>
      </c>
      <c r="MT42" s="24"/>
      <c r="MU42" s="24"/>
      <c r="MV42" s="23"/>
      <c r="MW42" s="111"/>
      <c r="MX42" s="27"/>
      <c r="MY42" s="42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11333.5</v>
      </c>
      <c r="NV42" s="307"/>
      <c r="NW42" s="24"/>
      <c r="NX42" s="23"/>
      <c r="NY42" s="111"/>
      <c r="NZ42" s="27"/>
      <c r="OA42" s="42">
        <f t="shared" si="55"/>
        <v>6364</v>
      </c>
      <c r="OC42" s="305"/>
      <c r="OD42" s="2"/>
      <c r="OE42" s="15"/>
      <c r="OF42" s="7"/>
      <c r="OG42" s="16"/>
      <c r="OH42" s="17">
        <f t="shared" si="56"/>
        <v>0</v>
      </c>
      <c r="OJ42" s="307"/>
      <c r="OK42" s="24"/>
      <c r="OL42" s="23"/>
      <c r="OM42" s="111"/>
      <c r="ON42" s="27"/>
      <c r="OO42" s="42">
        <f t="shared" si="57"/>
        <v>0</v>
      </c>
      <c r="OQ42" s="481"/>
      <c r="OR42" s="2"/>
      <c r="OS42" s="15"/>
      <c r="OT42" s="7"/>
      <c r="OU42" s="16"/>
      <c r="OV42" s="17">
        <f t="shared" si="233"/>
        <v>22352.5</v>
      </c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16"/>
      <c r="PW42" s="16"/>
      <c r="PX42" s="17">
        <f t="shared" si="62"/>
        <v>0</v>
      </c>
      <c r="PZ42" s="2"/>
      <c r="QA42" s="2"/>
      <c r="QB42" s="15"/>
      <c r="QC42" s="16"/>
      <c r="QD42" s="16"/>
      <c r="QE42" s="17">
        <f t="shared" si="63"/>
        <v>0</v>
      </c>
      <c r="QG42" s="2"/>
      <c r="QH42" s="2"/>
      <c r="QI42" s="15"/>
      <c r="QJ42" s="16"/>
      <c r="QK42" s="16"/>
      <c r="QL42" s="17">
        <f t="shared" si="64"/>
        <v>0</v>
      </c>
      <c r="QN42" s="24"/>
      <c r="QO42" s="24"/>
      <c r="QP42" s="23"/>
      <c r="QQ42" s="27"/>
      <c r="QR42" s="27"/>
      <c r="QS42" s="42">
        <f t="shared" si="65"/>
        <v>0</v>
      </c>
      <c r="QU42" s="427"/>
      <c r="QV42" s="2"/>
      <c r="QW42" s="15"/>
      <c r="QX42" s="507"/>
      <c r="QY42" s="16"/>
      <c r="QZ42" s="17">
        <f t="shared" si="66"/>
        <v>13520</v>
      </c>
      <c r="RB42" s="111"/>
      <c r="RC42" s="24"/>
      <c r="RD42" s="23"/>
      <c r="RE42" s="1689"/>
      <c r="RF42" s="27"/>
      <c r="RG42" s="42">
        <f t="shared" si="67"/>
        <v>0</v>
      </c>
      <c r="RI42" s="111"/>
      <c r="RJ42" s="24"/>
      <c r="RK42" s="23"/>
      <c r="RL42" s="1689"/>
      <c r="RM42" s="27"/>
      <c r="RN42" s="42">
        <f t="shared" si="68"/>
        <v>0</v>
      </c>
      <c r="RP42" s="111"/>
      <c r="RQ42" s="24"/>
      <c r="RR42" s="23"/>
      <c r="RS42" s="1689"/>
      <c r="RT42" s="27"/>
      <c r="RU42" s="42">
        <f t="shared" si="69"/>
        <v>0</v>
      </c>
      <c r="RW42" s="7"/>
      <c r="RX42" s="2"/>
      <c r="RY42" s="15"/>
      <c r="RZ42" s="507"/>
      <c r="SA42" s="16"/>
      <c r="SB42" s="17">
        <f t="shared" si="70"/>
        <v>1433.5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4"/>
      <c r="SS42" s="24"/>
      <c r="ST42" s="23"/>
      <c r="SU42" s="111"/>
      <c r="SV42" s="27"/>
      <c r="SW42" s="42">
        <f t="shared" si="73"/>
        <v>0</v>
      </c>
      <c r="SY42" s="427"/>
      <c r="SZ42" s="114"/>
      <c r="TA42" s="15"/>
      <c r="TB42" s="7"/>
      <c r="TC42" s="16"/>
      <c r="TD42" s="17">
        <f t="shared" si="74"/>
        <v>10277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2"/>
      <c r="TU42" s="113"/>
      <c r="TV42" s="15"/>
      <c r="TW42" s="7"/>
      <c r="TX42" s="16"/>
      <c r="TY42" s="17">
        <f t="shared" si="77"/>
        <v>1124.5</v>
      </c>
      <c r="UA42" s="2"/>
      <c r="UB42" s="113"/>
      <c r="UC42" s="15"/>
      <c r="UD42" s="7"/>
      <c r="UE42" s="16"/>
      <c r="UF42" s="17">
        <f t="shared" si="78"/>
        <v>0</v>
      </c>
      <c r="UH42" s="307"/>
      <c r="UI42" s="110"/>
      <c r="UJ42" s="23"/>
      <c r="UK42" s="111"/>
      <c r="UL42" s="27"/>
      <c r="UM42" s="42">
        <f t="shared" si="79"/>
        <v>4075.5</v>
      </c>
      <c r="UO42" s="2"/>
      <c r="UP42" s="2"/>
      <c r="UQ42" s="15"/>
      <c r="UR42" s="7"/>
      <c r="US42" s="16"/>
      <c r="UT42" s="17">
        <f t="shared" si="80"/>
        <v>200</v>
      </c>
      <c r="UV42" s="2"/>
      <c r="UW42" s="2"/>
      <c r="UX42" s="15"/>
      <c r="UY42" s="7"/>
      <c r="UZ42" s="16"/>
      <c r="VA42" s="17">
        <f t="shared" si="81"/>
        <v>1278</v>
      </c>
      <c r="VC42" s="24"/>
      <c r="VD42" s="24"/>
      <c r="VE42" s="23"/>
      <c r="VF42" s="111"/>
      <c r="VG42" s="27"/>
      <c r="VH42" s="42">
        <f t="shared" si="82"/>
        <v>0</v>
      </c>
      <c r="VJ42" s="24"/>
      <c r="VK42" s="2"/>
      <c r="VL42" s="15"/>
      <c r="VM42" s="7"/>
      <c r="VN42" s="16"/>
      <c r="VO42" s="17">
        <f t="shared" si="83"/>
        <v>0</v>
      </c>
      <c r="VQ42" s="24"/>
      <c r="VR42" s="24"/>
      <c r="VS42" s="23"/>
      <c r="VT42" s="111"/>
      <c r="VU42" s="27"/>
      <c r="VV42" s="42">
        <f t="shared" si="84"/>
        <v>0</v>
      </c>
      <c r="VX42" s="2"/>
      <c r="VY42" s="2"/>
      <c r="VZ42" s="15"/>
      <c r="WA42" s="7"/>
      <c r="WB42" s="16"/>
      <c r="WC42" s="17">
        <f t="shared" si="85"/>
        <v>0</v>
      </c>
      <c r="WE42" s="305"/>
      <c r="WF42" s="2"/>
      <c r="WG42" s="15"/>
      <c r="WH42" s="305"/>
      <c r="WI42" s="16"/>
      <c r="WJ42" s="17">
        <f t="shared" si="86"/>
        <v>112.5</v>
      </c>
      <c r="WL42" s="307"/>
      <c r="WM42" s="24"/>
      <c r="WN42" s="23"/>
      <c r="WO42" s="307"/>
      <c r="WP42" s="27"/>
      <c r="WQ42" s="42">
        <f t="shared" si="87"/>
        <v>7657</v>
      </c>
      <c r="WS42" s="307"/>
      <c r="WT42" s="24"/>
      <c r="WU42" s="23"/>
      <c r="WV42" s="307"/>
      <c r="WW42" s="27"/>
      <c r="WX42" s="42">
        <f t="shared" si="88"/>
        <v>0</v>
      </c>
      <c r="WZ42" s="307"/>
      <c r="XA42" s="24"/>
      <c r="XB42" s="23"/>
      <c r="XC42" s="307"/>
      <c r="XD42" s="27"/>
      <c r="XE42" s="42">
        <f t="shared" si="89"/>
        <v>0</v>
      </c>
      <c r="XG42" s="307"/>
      <c r="XH42" s="24"/>
      <c r="XI42" s="23"/>
      <c r="XJ42" s="307"/>
      <c r="XK42" s="27"/>
      <c r="XL42" s="42">
        <f t="shared" si="90"/>
        <v>0</v>
      </c>
      <c r="XN42" s="425"/>
      <c r="XO42" s="2"/>
      <c r="XP42" s="15"/>
      <c r="XQ42" s="7"/>
      <c r="XR42" s="16"/>
      <c r="XS42" s="17">
        <f t="shared" si="91"/>
        <v>0</v>
      </c>
      <c r="XU42" s="24"/>
      <c r="XV42" s="24"/>
      <c r="XW42" s="23"/>
      <c r="XX42" s="111"/>
      <c r="XY42" s="27"/>
      <c r="XZ42" s="42">
        <f t="shared" si="92"/>
        <v>0</v>
      </c>
      <c r="YB42" s="2"/>
      <c r="YC42" s="2"/>
      <c r="YD42" s="15"/>
      <c r="YE42" s="7"/>
      <c r="YF42" s="16"/>
      <c r="YG42" s="17">
        <f t="shared" si="93"/>
        <v>21712</v>
      </c>
      <c r="YI42" s="2"/>
      <c r="YJ42" s="2"/>
      <c r="YK42" s="15"/>
      <c r="YL42" s="7"/>
      <c r="YM42" s="16"/>
      <c r="YN42" s="17">
        <f t="shared" si="94"/>
        <v>0</v>
      </c>
      <c r="YP42" s="2"/>
      <c r="YQ42" s="2"/>
      <c r="YR42" s="15"/>
      <c r="YS42" s="7"/>
      <c r="YT42" s="16"/>
      <c r="YU42" s="17">
        <f t="shared" si="95"/>
        <v>0</v>
      </c>
      <c r="YW42" s="24"/>
      <c r="YX42" s="24"/>
      <c r="YY42" s="23"/>
      <c r="YZ42" s="111"/>
      <c r="ZA42" s="27"/>
      <c r="ZB42" s="42">
        <f t="shared" si="96"/>
        <v>0</v>
      </c>
      <c r="ZD42" s="24"/>
      <c r="ZE42" s="24"/>
      <c r="ZF42" s="23"/>
      <c r="ZG42" s="111"/>
      <c r="ZH42" s="27"/>
      <c r="ZI42" s="42">
        <f t="shared" si="97"/>
        <v>0</v>
      </c>
      <c r="ZK42" s="2"/>
      <c r="ZL42" s="2"/>
      <c r="ZM42" s="15"/>
      <c r="ZN42" s="7"/>
      <c r="ZO42" s="16"/>
      <c r="ZP42" s="17">
        <f t="shared" si="98"/>
        <v>0</v>
      </c>
      <c r="ZR42" s="24"/>
      <c r="ZS42" s="24"/>
      <c r="ZT42" s="23"/>
      <c r="ZU42" s="111"/>
      <c r="ZV42" s="27"/>
      <c r="ZW42" s="42">
        <f t="shared" si="99"/>
        <v>3633</v>
      </c>
      <c r="ZY42" s="2"/>
      <c r="ZZ42" s="2"/>
      <c r="AAA42" s="15"/>
      <c r="AAB42" s="7"/>
      <c r="AAC42" s="16"/>
      <c r="AAD42" s="17">
        <f t="shared" si="100"/>
        <v>0</v>
      </c>
      <c r="AAF42" s="24"/>
      <c r="AAG42" s="24"/>
      <c r="AAH42" s="23"/>
      <c r="AAI42" s="111"/>
      <c r="AAJ42" s="27"/>
      <c r="AAK42" s="42">
        <f t="shared" si="101"/>
        <v>0</v>
      </c>
      <c r="AAM42" s="24"/>
      <c r="AAN42" s="24"/>
      <c r="AAO42" s="23"/>
      <c r="AAP42" s="111"/>
      <c r="AAQ42" s="27"/>
      <c r="AAR42" s="42">
        <f t="shared" si="102"/>
        <v>15899</v>
      </c>
      <c r="AAT42" s="24"/>
      <c r="AAU42" s="24"/>
      <c r="AAV42" s="23"/>
      <c r="AAW42" s="111"/>
      <c r="AAX42" s="27"/>
      <c r="AAY42" s="42">
        <f t="shared" si="103"/>
        <v>0</v>
      </c>
      <c r="ABA42" s="7"/>
      <c r="ABB42" s="113"/>
      <c r="ABC42" s="15"/>
      <c r="ABD42" s="7"/>
      <c r="ABE42" s="16"/>
      <c r="ABF42" s="17">
        <f t="shared" si="104"/>
        <v>0</v>
      </c>
      <c r="ABH42" s="111"/>
      <c r="ABI42" s="220"/>
      <c r="ABJ42" s="23"/>
      <c r="ABK42" s="111"/>
      <c r="ABL42" s="27"/>
      <c r="ABM42" s="42">
        <f t="shared" si="105"/>
        <v>0</v>
      </c>
      <c r="ABO42" s="901"/>
      <c r="ABP42" s="99"/>
      <c r="ABR42" s="679"/>
      <c r="ABS42" s="27"/>
      <c r="ABT42" s="42">
        <f t="shared" si="106"/>
        <v>22956.84</v>
      </c>
      <c r="ABV42" s="2"/>
      <c r="ABW42" s="2"/>
      <c r="ABX42" s="15"/>
      <c r="ABY42" s="7"/>
      <c r="ABZ42" s="16"/>
      <c r="ACA42" s="17">
        <f t="shared" si="107"/>
        <v>3092.5</v>
      </c>
      <c r="ACC42" s="427"/>
      <c r="ACD42" s="113"/>
      <c r="ACE42" s="15"/>
      <c r="ACF42" s="7"/>
      <c r="ACG42" s="16"/>
      <c r="ACH42" s="17">
        <f t="shared" si="108"/>
        <v>0</v>
      </c>
      <c r="ACJ42" s="425"/>
      <c r="ACK42" s="220"/>
      <c r="ACL42" s="23"/>
      <c r="ACM42" s="111"/>
      <c r="ACN42" s="27"/>
      <c r="ACO42" s="42">
        <f t="shared" si="109"/>
        <v>0</v>
      </c>
      <c r="ACQ42" s="425"/>
      <c r="ACR42" s="220"/>
      <c r="ACS42" s="23"/>
      <c r="ACT42" s="111"/>
      <c r="ACU42" s="27"/>
      <c r="ACV42" s="42">
        <f t="shared" si="110"/>
        <v>0</v>
      </c>
      <c r="ACX42" s="305"/>
      <c r="ACY42" s="2"/>
      <c r="ACZ42" s="15"/>
      <c r="ADA42" s="7"/>
      <c r="ADB42" s="16"/>
      <c r="ADC42" s="17">
        <f t="shared" si="243"/>
        <v>0</v>
      </c>
      <c r="ADE42" s="307"/>
      <c r="ADF42" s="24"/>
      <c r="ADG42" s="23"/>
      <c r="ADH42" s="111"/>
      <c r="ADI42" s="27"/>
      <c r="ADJ42" s="42">
        <f t="shared" si="244"/>
        <v>1928</v>
      </c>
      <c r="ADL42" s="2"/>
      <c r="ADM42" s="2"/>
      <c r="ADN42" s="15"/>
      <c r="ADO42" s="7"/>
      <c r="ADP42" s="16"/>
      <c r="ADQ42" s="17">
        <f t="shared" si="113"/>
        <v>0</v>
      </c>
      <c r="ADS42" s="24"/>
      <c r="ADT42" s="24"/>
      <c r="ADU42" s="23"/>
      <c r="ADV42" s="111"/>
      <c r="ADW42" s="27"/>
      <c r="ADX42" s="42">
        <f t="shared" si="114"/>
        <v>0</v>
      </c>
      <c r="ADZ42" s="2"/>
      <c r="AEA42" s="2"/>
      <c r="AEB42" s="15"/>
      <c r="AEC42" s="7"/>
      <c r="AED42" s="16"/>
      <c r="AEE42" s="17">
        <f t="shared" si="115"/>
        <v>0</v>
      </c>
      <c r="AEG42" s="24"/>
      <c r="AEH42" s="24"/>
      <c r="AEI42" s="23"/>
      <c r="AEJ42" s="111"/>
      <c r="AEK42" s="27"/>
      <c r="AEL42" s="42">
        <f t="shared" si="116"/>
        <v>0</v>
      </c>
      <c r="AEN42" s="2"/>
      <c r="AEO42" s="2"/>
      <c r="AEP42" s="15"/>
      <c r="AEQ42" s="7"/>
      <c r="AER42" s="16"/>
      <c r="AES42" s="17">
        <f t="shared" si="117"/>
        <v>0</v>
      </c>
      <c r="AEU42" s="2"/>
      <c r="AEV42" s="2"/>
      <c r="AEW42" s="15"/>
      <c r="AEX42" s="7"/>
      <c r="AEY42" s="16"/>
      <c r="AEZ42" s="17">
        <f t="shared" si="118"/>
        <v>0</v>
      </c>
      <c r="AFB42" s="24"/>
      <c r="AFC42" s="24"/>
      <c r="AFD42" s="23"/>
      <c r="AFE42" s="111"/>
      <c r="AFF42" s="27"/>
      <c r="AFG42" s="42">
        <f t="shared" si="119"/>
        <v>0</v>
      </c>
      <c r="AFI42" s="24"/>
      <c r="AFJ42" s="24"/>
      <c r="AFK42" s="23"/>
      <c r="AFL42" s="111"/>
      <c r="AFM42" s="27"/>
      <c r="AFN42" s="42">
        <f t="shared" si="120"/>
        <v>0</v>
      </c>
      <c r="AFP42" s="24"/>
      <c r="AFQ42" s="24"/>
      <c r="AFR42" s="23"/>
      <c r="AFS42" s="111"/>
      <c r="AFT42" s="27"/>
      <c r="AFU42" s="42">
        <f t="shared" si="121"/>
        <v>0</v>
      </c>
      <c r="AFW42" s="2"/>
      <c r="AFX42" s="2"/>
      <c r="AFY42" s="15"/>
      <c r="AFZ42" s="7"/>
      <c r="AGA42" s="16"/>
      <c r="AGB42" s="17">
        <f t="shared" si="122"/>
        <v>0</v>
      </c>
      <c r="AGD42" s="7"/>
      <c r="AGE42" s="114"/>
      <c r="AGF42" s="15"/>
      <c r="AGG42" s="7"/>
      <c r="AGH42" s="16"/>
      <c r="AGI42" s="17">
        <f t="shared" si="123"/>
        <v>2252</v>
      </c>
      <c r="AGK42" s="305"/>
      <c r="AGL42" s="36"/>
      <c r="AGM42" s="16"/>
      <c r="AGO42" s="16"/>
      <c r="AGP42" s="42">
        <f t="shared" si="124"/>
        <v>0</v>
      </c>
      <c r="AGR42" s="307"/>
      <c r="AGS42" s="259"/>
      <c r="AGT42" s="27"/>
      <c r="AGV42" s="27"/>
      <c r="AGW42" s="42">
        <f t="shared" si="125"/>
        <v>0</v>
      </c>
      <c r="AGY42" s="307"/>
      <c r="AGZ42" s="259"/>
      <c r="AHA42" s="27"/>
      <c r="AHC42" s="27"/>
      <c r="AHD42" s="42">
        <f t="shared" si="126"/>
        <v>0</v>
      </c>
      <c r="AHF42" s="2"/>
      <c r="AHG42" s="2"/>
      <c r="AHH42" s="15"/>
      <c r="AHI42" s="7"/>
      <c r="AHJ42" s="16"/>
      <c r="AHK42" s="17">
        <f t="shared" si="127"/>
        <v>960</v>
      </c>
      <c r="AHM42" s="7"/>
      <c r="AHN42" s="2"/>
      <c r="AHO42" s="15"/>
      <c r="AHP42" s="7"/>
      <c r="AHQ42" s="16"/>
      <c r="AHR42" s="17">
        <f t="shared" si="128"/>
        <v>0</v>
      </c>
      <c r="AHT42" s="427"/>
      <c r="AHU42" s="2"/>
      <c r="AHV42" s="15"/>
      <c r="AHW42" s="305"/>
      <c r="AHX42" s="16"/>
      <c r="AHY42" s="17">
        <f t="shared" si="129"/>
        <v>96358.5</v>
      </c>
      <c r="AIA42" s="2"/>
      <c r="AIB42" s="2"/>
      <c r="AIC42" s="15"/>
      <c r="AID42" s="7"/>
      <c r="AIE42" s="16"/>
      <c r="AIF42" s="17">
        <f t="shared" si="130"/>
        <v>0</v>
      </c>
      <c r="AIH42" s="2"/>
      <c r="AII42" s="40"/>
      <c r="AIJ42" s="16"/>
      <c r="AIK42" s="7"/>
      <c r="AIL42" s="16"/>
      <c r="AIM42" s="17">
        <f t="shared" si="131"/>
        <v>892.5</v>
      </c>
      <c r="AIO42" s="2"/>
      <c r="AIP42" s="40"/>
      <c r="AIQ42" s="16"/>
      <c r="AIR42" s="7"/>
      <c r="AIS42" s="16"/>
      <c r="AIT42" s="17">
        <f t="shared" si="132"/>
        <v>0</v>
      </c>
      <c r="AIV42" s="24"/>
      <c r="AIW42" s="69"/>
      <c r="AIX42" s="27"/>
      <c r="AIY42" s="111"/>
      <c r="AIZ42" s="27"/>
      <c r="AJA42" s="42">
        <f t="shared" si="133"/>
        <v>0</v>
      </c>
      <c r="AJC42" s="2"/>
      <c r="AJD42" s="2"/>
      <c r="AJE42" s="15"/>
      <c r="AJF42" s="7"/>
      <c r="AJG42" s="16"/>
      <c r="AJH42" s="17">
        <f>AJH41+AJE42-AJG42</f>
        <v>0</v>
      </c>
      <c r="AJJ42" s="2"/>
      <c r="AJK42" s="2"/>
      <c r="AJL42" s="15"/>
      <c r="AJM42" s="7"/>
      <c r="AJN42" s="16"/>
      <c r="AJO42" s="17">
        <f>AJO41+AJL42-AJN42</f>
        <v>0</v>
      </c>
      <c r="AJQ42" s="406"/>
      <c r="AJR42" s="2"/>
      <c r="AJS42" s="15"/>
      <c r="AJT42" s="7"/>
      <c r="AJU42" s="16"/>
      <c r="AJV42" s="17">
        <f t="shared" si="136"/>
        <v>7013</v>
      </c>
      <c r="AJX42" s="2"/>
      <c r="AJY42" s="2"/>
      <c r="AJZ42" s="15"/>
      <c r="AKA42" s="7"/>
      <c r="AKB42" s="16"/>
      <c r="AKC42" s="17">
        <f t="shared" si="137"/>
        <v>0</v>
      </c>
      <c r="AKE42" s="2"/>
      <c r="AKF42" s="2"/>
      <c r="AKG42" s="15"/>
      <c r="AKH42" s="7"/>
      <c r="AKI42" s="16"/>
      <c r="AKJ42" s="17">
        <f t="shared" si="138"/>
        <v>0</v>
      </c>
      <c r="AKL42" s="305"/>
      <c r="AKM42" s="2"/>
      <c r="AKN42" s="15"/>
      <c r="AKO42" s="305"/>
      <c r="AKP42" s="16"/>
      <c r="AKQ42" s="17">
        <f t="shared" si="139"/>
        <v>17381</v>
      </c>
      <c r="AKS42" s="307"/>
      <c r="AKT42" s="24"/>
      <c r="AKU42" s="23"/>
      <c r="AKV42" s="307"/>
      <c r="AKW42" s="27"/>
      <c r="AKX42" s="42">
        <f t="shared" si="140"/>
        <v>0</v>
      </c>
      <c r="AKZ42" s="2"/>
      <c r="ALA42" s="2"/>
      <c r="ALB42" s="15"/>
      <c r="ALC42" s="7"/>
      <c r="ALD42" s="16"/>
      <c r="ALE42" s="17">
        <f t="shared" si="141"/>
        <v>0</v>
      </c>
      <c r="ALI42" s="15"/>
      <c r="ALJ42" s="7"/>
      <c r="ALK42" s="16"/>
      <c r="ALL42" s="42">
        <f t="shared" si="142"/>
        <v>0</v>
      </c>
      <c r="ALP42" s="23"/>
      <c r="ALQ42" s="111"/>
      <c r="ALR42" s="27"/>
      <c r="ALS42" s="42">
        <f t="shared" si="143"/>
        <v>2166.5</v>
      </c>
      <c r="ALU42" s="2"/>
      <c r="ALV42" s="2"/>
      <c r="ALW42" s="15"/>
      <c r="ALX42" s="7"/>
      <c r="ALY42" s="16"/>
      <c r="ALZ42" s="17">
        <f t="shared" si="144"/>
        <v>0</v>
      </c>
      <c r="AMB42" s="2"/>
      <c r="AMC42" s="2"/>
      <c r="AMD42" s="15"/>
      <c r="AME42" s="7"/>
      <c r="AMF42" s="16"/>
      <c r="AMG42" s="17">
        <f t="shared" si="145"/>
        <v>0</v>
      </c>
      <c r="AMI42" s="2"/>
      <c r="AMJ42" s="2"/>
      <c r="AMK42" s="15"/>
      <c r="AML42" s="7"/>
      <c r="AMM42" s="16"/>
      <c r="AMN42" s="17">
        <f t="shared" si="146"/>
        <v>0</v>
      </c>
      <c r="AMP42" s="24"/>
      <c r="AMQ42" s="24"/>
      <c r="AMR42" s="23"/>
      <c r="AMS42" s="111"/>
      <c r="AMT42" s="27"/>
      <c r="AMU42" s="42">
        <f t="shared" si="147"/>
        <v>0</v>
      </c>
      <c r="AMW42" s="24"/>
      <c r="AMX42" s="24"/>
      <c r="AMY42" s="23"/>
      <c r="AMZ42" s="111"/>
      <c r="ANA42" s="27"/>
      <c r="ANB42" s="42">
        <f t="shared" si="148"/>
        <v>596</v>
      </c>
      <c r="AND42" s="2"/>
      <c r="ANE42" s="2"/>
      <c r="ANF42" s="15"/>
      <c r="ANG42" s="7"/>
      <c r="ANH42" s="16"/>
      <c r="ANI42" s="17">
        <f>ANI41+ANF42-ANH42</f>
        <v>0</v>
      </c>
      <c r="ANK42" s="2"/>
      <c r="ANL42" s="2"/>
      <c r="ANM42" s="15"/>
      <c r="ANN42" s="7"/>
      <c r="ANO42" s="16"/>
      <c r="ANP42" s="17">
        <f t="shared" si="150"/>
        <v>0</v>
      </c>
      <c r="ANR42" s="2"/>
      <c r="ANS42" s="2"/>
      <c r="ANT42" s="15"/>
      <c r="ANU42" s="7"/>
      <c r="ANV42" s="16"/>
      <c r="ANW42" s="17">
        <f>ANW41+ANT42-ANV42</f>
        <v>0</v>
      </c>
      <c r="ANY42" s="24"/>
      <c r="ANZ42" s="24"/>
      <c r="AOA42" s="23"/>
      <c r="AOB42" s="111"/>
      <c r="AOC42" s="27"/>
      <c r="AOD42" s="42">
        <f>AOD41+AOA42-AOC42</f>
        <v>0</v>
      </c>
      <c r="AOF42" s="7"/>
      <c r="AOG42" s="113"/>
      <c r="AOH42" s="15"/>
      <c r="AOI42" s="7"/>
      <c r="AOJ42" s="16"/>
      <c r="AOK42" s="17">
        <f t="shared" si="153"/>
        <v>4537.5</v>
      </c>
      <c r="AOM42" s="7"/>
      <c r="AON42" s="113"/>
      <c r="AOO42" s="15"/>
      <c r="AOP42" s="7"/>
      <c r="AOQ42" s="16"/>
      <c r="AOR42" s="17">
        <f t="shared" si="154"/>
        <v>4537.5</v>
      </c>
      <c r="AOT42" s="24"/>
      <c r="AOU42" s="110"/>
      <c r="AOV42" s="23"/>
      <c r="AOW42" s="111"/>
      <c r="AOX42" s="27"/>
      <c r="AOY42" s="42">
        <f t="shared" si="155"/>
        <v>0</v>
      </c>
      <c r="APA42" s="24"/>
      <c r="APB42" s="24"/>
      <c r="APC42" s="23"/>
      <c r="APD42" s="111"/>
      <c r="APE42" s="27"/>
      <c r="APF42" s="42">
        <f t="shared" si="156"/>
        <v>0</v>
      </c>
      <c r="APH42" s="24"/>
      <c r="API42" s="24"/>
      <c r="APJ42" s="23"/>
      <c r="APK42" s="111"/>
      <c r="APL42" s="27"/>
      <c r="APM42" s="42">
        <f t="shared" si="157"/>
        <v>0</v>
      </c>
      <c r="APO42" s="2"/>
      <c r="APP42" s="2"/>
      <c r="APQ42" s="15"/>
      <c r="APR42" s="7"/>
      <c r="APS42" s="16"/>
      <c r="APT42" s="17">
        <f t="shared" si="158"/>
        <v>0</v>
      </c>
      <c r="APV42" s="427"/>
      <c r="APW42" s="2"/>
      <c r="APX42" s="15"/>
      <c r="APY42" s="427"/>
      <c r="APZ42" s="16"/>
      <c r="AQA42" s="17">
        <f t="shared" si="159"/>
        <v>5325.5</v>
      </c>
      <c r="AQC42" s="427"/>
      <c r="AQE42" s="15"/>
      <c r="AQF42" s="305"/>
      <c r="AQG42" s="16"/>
      <c r="AQH42" s="17">
        <f t="shared" si="160"/>
        <v>0</v>
      </c>
      <c r="AQJ42" s="305"/>
      <c r="AQK42" s="2"/>
      <c r="AQL42" s="15"/>
      <c r="AQM42" s="427"/>
      <c r="AQN42" s="16"/>
      <c r="AQO42" s="17">
        <f t="shared" si="161"/>
        <v>2982</v>
      </c>
      <c r="AQQ42" s="2"/>
      <c r="AQR42" s="2"/>
      <c r="AQS42" s="15"/>
      <c r="AQT42" s="7"/>
      <c r="AQU42" s="16"/>
      <c r="AQV42" s="17">
        <f t="shared" si="162"/>
        <v>0</v>
      </c>
      <c r="AQX42" s="24"/>
      <c r="AQY42" s="24"/>
      <c r="AQZ42" s="23"/>
      <c r="ARA42" s="111"/>
      <c r="ARB42" s="27"/>
      <c r="ARC42" s="42">
        <f t="shared" si="163"/>
        <v>-4260</v>
      </c>
      <c r="ARE42" s="2"/>
      <c r="ARF42" s="2"/>
      <c r="ARG42" s="15"/>
      <c r="ARH42" s="7"/>
      <c r="ARI42" s="16"/>
      <c r="ARJ42" s="17">
        <f t="shared" si="164"/>
        <v>12230.28</v>
      </c>
      <c r="ARL42" s="24"/>
      <c r="ARM42" s="24"/>
      <c r="ARN42" s="23"/>
      <c r="ARO42" s="111"/>
      <c r="ARP42" s="27"/>
      <c r="ARQ42" s="42">
        <f t="shared" si="165"/>
        <v>0</v>
      </c>
      <c r="ARS42" s="2"/>
      <c r="ART42" s="2"/>
      <c r="ARU42" s="15"/>
      <c r="ARV42" s="7"/>
      <c r="ARW42" s="16"/>
      <c r="ARX42" s="17">
        <f t="shared" si="166"/>
        <v>0</v>
      </c>
      <c r="ARZ42" s="24"/>
      <c r="ASA42" s="24"/>
      <c r="ASB42" s="23"/>
      <c r="ASC42" s="111"/>
      <c r="ASD42" s="27"/>
      <c r="ASE42" s="42">
        <f t="shared" si="167"/>
        <v>0</v>
      </c>
      <c r="ASG42" s="24"/>
      <c r="ASH42" s="24"/>
      <c r="ASI42" s="23"/>
      <c r="ASJ42" s="111"/>
      <c r="ASK42" s="27"/>
      <c r="ASL42" s="42">
        <f t="shared" si="168"/>
        <v>0</v>
      </c>
      <c r="ASN42" s="2"/>
      <c r="ASO42" s="2"/>
      <c r="ASP42" s="15"/>
      <c r="ASQ42" s="7"/>
      <c r="ASR42" s="16"/>
      <c r="ASS42" s="17">
        <f t="shared" si="169"/>
        <v>0</v>
      </c>
      <c r="ASU42" s="2"/>
      <c r="ASV42" s="2"/>
      <c r="ASW42" s="15"/>
      <c r="ASX42" s="7"/>
      <c r="ASY42" s="16"/>
      <c r="ASZ42" s="17">
        <f t="shared" si="170"/>
        <v>0</v>
      </c>
      <c r="ATB42" s="307"/>
      <c r="ATC42" s="24"/>
      <c r="ATD42" s="290"/>
      <c r="ATE42" s="691"/>
      <c r="ATF42" s="27"/>
      <c r="ATG42" s="17">
        <f t="shared" si="171"/>
        <v>0</v>
      </c>
      <c r="ATI42" s="49"/>
      <c r="ATJ42" s="259"/>
      <c r="ATK42" s="27"/>
      <c r="ATL42" s="50"/>
      <c r="ATM42" s="27"/>
      <c r="ATN42" s="17">
        <f t="shared" si="172"/>
        <v>35640</v>
      </c>
      <c r="ATP42" s="2"/>
      <c r="ATQ42" s="2"/>
      <c r="ATR42" s="15"/>
      <c r="ATS42" s="16"/>
      <c r="ATT42" s="16"/>
      <c r="ATU42" s="17">
        <f t="shared" si="173"/>
        <v>35640</v>
      </c>
      <c r="ATW42" s="24"/>
      <c r="ATX42" s="24"/>
      <c r="ATY42" s="23"/>
      <c r="ATZ42" s="27"/>
      <c r="AUA42" s="27"/>
      <c r="AUB42" s="42">
        <f t="shared" si="174"/>
        <v>0</v>
      </c>
      <c r="AUD42" s="24"/>
      <c r="AUE42" s="24"/>
      <c r="AUF42" s="23"/>
      <c r="AUG42" s="27"/>
      <c r="AUH42" s="27"/>
      <c r="AUI42" s="42">
        <f t="shared" si="175"/>
        <v>0</v>
      </c>
      <c r="AUK42" s="305"/>
      <c r="AUL42" s="2"/>
      <c r="AUM42" s="15"/>
      <c r="AUN42" s="7"/>
      <c r="AUO42" s="16"/>
      <c r="AUP42" s="17">
        <f t="shared" si="176"/>
        <v>8898</v>
      </c>
      <c r="AUR42" s="2"/>
      <c r="AUS42" s="2"/>
      <c r="AUT42" s="15"/>
      <c r="AUU42" s="7"/>
      <c r="AUV42" s="16"/>
      <c r="AUW42" s="17">
        <f t="shared" si="177"/>
        <v>0</v>
      </c>
      <c r="AUY42" s="305"/>
      <c r="AUZ42" s="2"/>
      <c r="AVA42" s="15"/>
      <c r="AVB42" s="7"/>
      <c r="AVC42" s="16"/>
      <c r="AVD42" s="17">
        <f t="shared" si="178"/>
        <v>80.300000000000182</v>
      </c>
      <c r="AVF42" s="2"/>
      <c r="AVG42" s="2"/>
      <c r="AVH42" s="15"/>
      <c r="AVI42" s="7"/>
      <c r="AVJ42" s="16"/>
      <c r="AVK42" s="17">
        <f t="shared" si="179"/>
        <v>0</v>
      </c>
      <c r="AVM42" s="2"/>
      <c r="AVN42" s="2"/>
      <c r="AVO42" s="15"/>
      <c r="AVP42" s="7"/>
      <c r="AVQ42" s="16"/>
      <c r="AVR42" s="17">
        <f t="shared" si="180"/>
        <v>0</v>
      </c>
      <c r="AVT42" s="2"/>
      <c r="AVU42" s="2"/>
      <c r="AVV42" s="15"/>
      <c r="AVW42" s="7"/>
      <c r="AVX42" s="16"/>
      <c r="AVY42" s="17">
        <f t="shared" si="181"/>
        <v>0</v>
      </c>
      <c r="AWA42" s="24"/>
      <c r="AWB42" s="24"/>
      <c r="AWC42" s="23"/>
      <c r="AWD42" s="111"/>
      <c r="AWE42" s="27"/>
      <c r="AWF42" s="42">
        <f t="shared" si="182"/>
        <v>1970</v>
      </c>
      <c r="AWH42" s="24"/>
      <c r="AWI42" s="24"/>
      <c r="AWJ42" s="23"/>
      <c r="AWK42" s="111"/>
      <c r="AWL42" s="27"/>
      <c r="AWM42" s="42">
        <f t="shared" si="183"/>
        <v>0</v>
      </c>
      <c r="AWO42" s="24"/>
      <c r="AWP42" s="24"/>
      <c r="AWQ42" s="23"/>
      <c r="AWR42" s="111"/>
      <c r="AWS42" s="27"/>
      <c r="AWT42" s="42">
        <f t="shared" si="184"/>
        <v>0</v>
      </c>
      <c r="AWV42" s="2"/>
      <c r="AWW42" s="2"/>
      <c r="AWX42" s="15"/>
      <c r="AWY42" s="7"/>
      <c r="AWZ42" s="16"/>
      <c r="AXA42" s="17">
        <f t="shared" si="185"/>
        <v>0</v>
      </c>
      <c r="AXC42" s="24"/>
      <c r="AXD42" s="24"/>
      <c r="AXE42" s="23"/>
      <c r="AXF42" s="111"/>
      <c r="AXG42" s="27"/>
      <c r="AXH42" s="42">
        <f t="shared" si="186"/>
        <v>0</v>
      </c>
      <c r="AXJ42" s="24"/>
      <c r="AXK42" s="24"/>
      <c r="AXL42" s="23"/>
      <c r="AXM42" s="111"/>
      <c r="AXN42" s="27"/>
      <c r="AXO42" s="42">
        <f t="shared" si="187"/>
        <v>1556</v>
      </c>
      <c r="AXQ42" s="24"/>
      <c r="AXR42" s="24"/>
      <c r="AXS42" s="23"/>
      <c r="AXT42" s="111"/>
      <c r="AXU42" s="27"/>
      <c r="AXV42" s="42">
        <f t="shared" si="188"/>
        <v>0</v>
      </c>
      <c r="AXX42" s="2"/>
      <c r="AXY42" s="2"/>
      <c r="AXZ42" s="15"/>
      <c r="AYA42" s="7"/>
      <c r="AYB42" s="16"/>
      <c r="AYC42" s="17">
        <f t="shared" si="189"/>
        <v>10984.74</v>
      </c>
      <c r="AYE42" s="31"/>
      <c r="AYF42" s="311"/>
      <c r="AYG42" s="22"/>
      <c r="AYH42" s="31"/>
      <c r="AYI42" s="76"/>
      <c r="AYJ42" s="78">
        <f t="shared" si="190"/>
        <v>1119</v>
      </c>
      <c r="AYL42" s="7"/>
      <c r="AYM42" s="36"/>
      <c r="AYN42" s="16"/>
      <c r="AYO42" s="7"/>
      <c r="AYP42" s="16"/>
      <c r="AYQ42" s="17">
        <f t="shared" si="191"/>
        <v>1119</v>
      </c>
      <c r="AYS42" s="7"/>
      <c r="AYT42" s="2"/>
      <c r="AYU42" s="15"/>
      <c r="AYV42" s="7"/>
      <c r="AYW42" s="16"/>
      <c r="AYX42" s="17">
        <f t="shared" si="192"/>
        <v>0</v>
      </c>
      <c r="AYZ42" s="111"/>
      <c r="AZA42" s="24"/>
      <c r="AZB42" s="23"/>
      <c r="AZC42" s="111"/>
      <c r="AZD42" s="27"/>
      <c r="AZE42" s="42">
        <f t="shared" si="193"/>
        <v>2249</v>
      </c>
      <c r="AZG42" s="358"/>
      <c r="AZH42" s="24"/>
      <c r="AZI42" s="23"/>
      <c r="AZJ42" s="111"/>
      <c r="AZK42" s="27"/>
      <c r="AZL42" s="42">
        <f t="shared" si="194"/>
        <v>0</v>
      </c>
      <c r="AZN42" s="24"/>
      <c r="AZO42" s="24"/>
      <c r="AZP42" s="23"/>
      <c r="AZQ42" s="111"/>
      <c r="AZR42" s="27"/>
      <c r="AZS42" s="42">
        <f t="shared" si="195"/>
        <v>0</v>
      </c>
      <c r="AZU42" s="2"/>
      <c r="AZV42" s="2"/>
      <c r="AZW42" s="15"/>
      <c r="AZX42" s="7"/>
      <c r="AZY42" s="16"/>
      <c r="AZZ42" s="17">
        <f>AZZ41+AZW42-AZY42</f>
        <v>12300.5</v>
      </c>
      <c r="BAB42" s="2"/>
      <c r="BAC42" s="2"/>
      <c r="BAD42" s="15"/>
      <c r="BAE42" s="7"/>
      <c r="BAF42" s="16"/>
      <c r="BAG42" s="17">
        <f t="shared" si="197"/>
        <v>108</v>
      </c>
      <c r="BAI42" s="7"/>
      <c r="BAJ42" s="2"/>
      <c r="BAK42" s="15"/>
      <c r="BAL42" s="677"/>
      <c r="BAM42" s="16"/>
      <c r="BAN42" s="17">
        <f t="shared" si="198"/>
        <v>0</v>
      </c>
      <c r="BAP42" s="111"/>
      <c r="BAQ42" s="24"/>
      <c r="BAR42" s="23"/>
      <c r="BAS42" s="1556"/>
      <c r="BAT42" s="27"/>
      <c r="BAU42" s="42">
        <f t="shared" si="199"/>
        <v>0</v>
      </c>
      <c r="BAW42" s="111"/>
      <c r="BAX42" s="24"/>
      <c r="BAY42" s="23"/>
      <c r="BAZ42" s="1556"/>
      <c r="BBA42" s="27"/>
      <c r="BBB42" s="42">
        <f t="shared" si="200"/>
        <v>0</v>
      </c>
      <c r="BBD42" s="111"/>
      <c r="BBE42" s="24"/>
      <c r="BBF42" s="23"/>
      <c r="BBG42" s="1556"/>
      <c r="BBH42" s="27"/>
      <c r="BBI42" s="42">
        <f t="shared" si="201"/>
        <v>0</v>
      </c>
      <c r="BBK42" s="2"/>
      <c r="BBL42" s="2"/>
      <c r="BBM42" s="15"/>
      <c r="BBN42" s="7"/>
      <c r="BBO42" s="16"/>
      <c r="BBP42" s="17">
        <f t="shared" si="202"/>
        <v>16540.060000000001</v>
      </c>
      <c r="BBR42" s="2"/>
      <c r="BBS42" s="2"/>
      <c r="BBT42" s="15"/>
      <c r="BBU42" s="7"/>
      <c r="BBV42" s="16"/>
      <c r="BBW42" s="17">
        <f t="shared" si="203"/>
        <v>6938</v>
      </c>
      <c r="BBY42" s="24"/>
      <c r="BBZ42" s="24"/>
      <c r="BCA42" s="23"/>
      <c r="BCB42" s="111"/>
      <c r="BCC42" s="27"/>
      <c r="BCD42" s="42">
        <f t="shared" si="204"/>
        <v>0</v>
      </c>
      <c r="BCF42" s="24"/>
      <c r="BCG42" s="24"/>
      <c r="BCH42" s="23"/>
      <c r="BCI42" s="111"/>
      <c r="BCJ42" s="27"/>
      <c r="BCK42" s="42">
        <f t="shared" si="205"/>
        <v>0</v>
      </c>
      <c r="BCM42" s="2"/>
      <c r="BCN42" s="2"/>
      <c r="BCO42" s="15"/>
      <c r="BCP42" s="7"/>
      <c r="BCQ42" s="16"/>
      <c r="BCR42" s="17">
        <f>BCR41+BCO42-BCQ42</f>
        <v>0</v>
      </c>
      <c r="BCT42" s="306"/>
      <c r="BCU42" s="2"/>
      <c r="BCV42" s="15"/>
      <c r="BCW42" s="7"/>
      <c r="BCX42" s="16"/>
      <c r="BCY42" s="17">
        <f>BCY41+BCV42-BCX42</f>
        <v>0</v>
      </c>
      <c r="BDA42" s="2"/>
      <c r="BDB42" s="2"/>
      <c r="BDC42" s="15"/>
      <c r="BDD42" s="7"/>
      <c r="BDE42" s="16"/>
      <c r="BDF42" s="17">
        <f t="shared" si="208"/>
        <v>0</v>
      </c>
      <c r="BDH42" s="24"/>
      <c r="BDI42" s="24"/>
      <c r="BDJ42" s="23"/>
      <c r="BDK42" s="111"/>
      <c r="BDL42" s="27"/>
      <c r="BDM42" s="42">
        <f t="shared" si="209"/>
        <v>0</v>
      </c>
      <c r="BDO42" s="7"/>
      <c r="BDP42" s="2"/>
      <c r="BDQ42" s="15"/>
      <c r="BDR42" s="7"/>
      <c r="BDS42" s="16"/>
      <c r="BDT42" s="17">
        <f t="shared" si="210"/>
        <v>0</v>
      </c>
      <c r="BDV42" s="307"/>
      <c r="BDW42" s="2"/>
      <c r="BDX42" s="15"/>
      <c r="BDY42" s="7"/>
      <c r="BDZ42" s="16"/>
      <c r="BEA42" s="17">
        <f t="shared" si="211"/>
        <v>10100.5</v>
      </c>
      <c r="BEC42" s="307"/>
      <c r="BED42" s="2"/>
      <c r="BEE42" s="15"/>
      <c r="BEF42" s="7"/>
      <c r="BEG42" s="16"/>
      <c r="BEH42" s="17">
        <f t="shared" si="212"/>
        <v>0</v>
      </c>
      <c r="BEJ42" s="307"/>
      <c r="BEK42" s="24"/>
      <c r="BEL42" s="23"/>
      <c r="BEM42" s="111"/>
      <c r="BEN42" s="27"/>
      <c r="BEO42" s="42">
        <f t="shared" si="213"/>
        <v>0</v>
      </c>
      <c r="BEQ42" s="2"/>
      <c r="BER42" s="2"/>
      <c r="BES42" s="15"/>
      <c r="BET42" s="7"/>
      <c r="BEU42" s="16"/>
      <c r="BEV42" s="17">
        <f t="shared" si="214"/>
        <v>4501</v>
      </c>
      <c r="BEX42" s="2"/>
      <c r="BEY42" s="2"/>
      <c r="BEZ42" s="15"/>
      <c r="BFA42" s="7"/>
      <c r="BFB42" s="16"/>
      <c r="BFC42" s="17">
        <f t="shared" si="215"/>
        <v>1184.5</v>
      </c>
      <c r="BFE42" s="24"/>
      <c r="BFF42" s="24"/>
      <c r="BFG42" s="23"/>
      <c r="BFH42" s="111"/>
      <c r="BFI42" s="27"/>
      <c r="BFJ42" s="42">
        <f t="shared" si="216"/>
        <v>0</v>
      </c>
      <c r="BFL42" s="24"/>
      <c r="BFM42" s="2"/>
      <c r="BFN42" s="15"/>
      <c r="BFO42" s="7"/>
      <c r="BFP42" s="16"/>
      <c r="BFQ42" s="17">
        <f t="shared" si="217"/>
        <v>0</v>
      </c>
      <c r="BFS42" s="24"/>
      <c r="BFT42" s="24"/>
      <c r="BFU42" s="23"/>
      <c r="BFV42" s="111"/>
      <c r="BFW42" s="27"/>
      <c r="BFX42" s="42">
        <f t="shared" si="218"/>
        <v>3985.5</v>
      </c>
      <c r="BFZ42" s="2"/>
      <c r="BGA42" s="2"/>
      <c r="BGB42" s="15"/>
      <c r="BGC42" s="7"/>
      <c r="BGD42" s="16"/>
      <c r="BGE42" s="17">
        <f t="shared" si="219"/>
        <v>0</v>
      </c>
      <c r="BGG42" s="2"/>
      <c r="BGH42" s="2"/>
      <c r="BGI42" s="15"/>
      <c r="BGJ42" s="7"/>
      <c r="BGK42" s="16"/>
      <c r="BGL42" s="17">
        <f t="shared" si="220"/>
        <v>0</v>
      </c>
      <c r="BGN42" s="2"/>
      <c r="BGO42" s="2"/>
      <c r="BGP42" s="15"/>
      <c r="BGQ42" s="7"/>
      <c r="BGR42" s="16"/>
      <c r="BGS42" s="17">
        <f t="shared" si="221"/>
        <v>7051.5</v>
      </c>
      <c r="BGU42" s="24"/>
      <c r="BGV42" s="24"/>
      <c r="BGW42" s="23"/>
      <c r="BGX42" s="111"/>
      <c r="BGY42" s="27"/>
      <c r="BGZ42" s="42">
        <f t="shared" si="222"/>
        <v>0</v>
      </c>
      <c r="BHB42" s="2"/>
      <c r="BHC42" s="2"/>
      <c r="BHD42" s="15"/>
      <c r="BHE42" s="7"/>
      <c r="BHF42" s="16"/>
      <c r="BHG42" s="17">
        <f t="shared" si="223"/>
        <v>0</v>
      </c>
    </row>
    <row r="43" spans="1:1567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1"/>
      <c r="L43" s="27"/>
      <c r="M43" s="42">
        <f t="shared" si="1"/>
        <v>3530</v>
      </c>
      <c r="O43" s="24"/>
      <c r="P43" s="24"/>
      <c r="Q43" s="23"/>
      <c r="R43" s="111"/>
      <c r="S43" s="27"/>
      <c r="T43" s="42">
        <f t="shared" si="2"/>
        <v>0</v>
      </c>
      <c r="V43" s="24"/>
      <c r="W43" s="24"/>
      <c r="X43" s="23"/>
      <c r="Y43" s="111"/>
      <c r="Z43" s="27"/>
      <c r="AA43" s="42">
        <f t="shared" si="3"/>
        <v>0</v>
      </c>
      <c r="AC43" s="24"/>
      <c r="AD43" s="24"/>
      <c r="AE43" s="23"/>
      <c r="AF43" s="111"/>
      <c r="AG43" s="27"/>
      <c r="AH43" s="42">
        <f t="shared" si="4"/>
        <v>0</v>
      </c>
      <c r="AJ43" s="24"/>
      <c r="AK43" s="24"/>
      <c r="AL43" s="23"/>
      <c r="AM43" s="111"/>
      <c r="AN43" s="27"/>
      <c r="AO43" s="42">
        <f t="shared" si="5"/>
        <v>0</v>
      </c>
      <c r="AQ43" s="24"/>
      <c r="AR43" s="24"/>
      <c r="AS43" s="23"/>
      <c r="AT43" s="111"/>
      <c r="AU43" s="27"/>
      <c r="AV43" s="42">
        <f t="shared" si="6"/>
        <v>6543.5</v>
      </c>
      <c r="AY43" s="2"/>
      <c r="AZ43" s="15"/>
      <c r="BA43" s="7"/>
      <c r="BB43" s="16"/>
      <c r="BC43" s="17">
        <f>BC42+AZ43-BB43</f>
        <v>376</v>
      </c>
      <c r="BE43" s="2"/>
      <c r="BF43" s="2"/>
      <c r="BG43" s="15"/>
      <c r="BH43" s="7"/>
      <c r="BI43" s="16"/>
      <c r="BJ43" s="17">
        <f>BJ42+BG43-BI43</f>
        <v>1341.7</v>
      </c>
      <c r="BL43" s="2"/>
      <c r="BM43" s="2"/>
      <c r="BN43" s="15"/>
      <c r="BO43" s="7"/>
      <c r="BP43" s="16"/>
      <c r="BQ43" s="17">
        <f>BQ42+BN43-BP43</f>
        <v>17344</v>
      </c>
      <c r="BS43" s="7"/>
      <c r="BT43" s="36"/>
      <c r="BU43" s="16"/>
      <c r="BV43" s="7"/>
      <c r="BW43" s="16"/>
      <c r="BX43" s="17">
        <f t="shared" si="10"/>
        <v>14526.099999999999</v>
      </c>
      <c r="BZ43" s="427"/>
      <c r="CA43" s="2"/>
      <c r="CB43" s="15"/>
      <c r="CC43" s="7"/>
      <c r="CD43" s="16"/>
      <c r="CE43" s="17">
        <f>CE42+CB43-CD43</f>
        <v>24058.04</v>
      </c>
      <c r="CG43" s="2"/>
      <c r="CH43" s="2"/>
      <c r="CI43" s="15"/>
      <c r="CJ43" s="7"/>
      <c r="CK43" s="16"/>
      <c r="CL43" s="17">
        <f t="shared" si="12"/>
        <v>0</v>
      </c>
      <c r="CN43" s="427"/>
      <c r="CO43" s="2"/>
      <c r="CP43" s="15"/>
      <c r="CQ43" s="7"/>
      <c r="CR43" s="16"/>
      <c r="CS43" s="17">
        <f>CS42+CP43-CR43</f>
        <v>1668.06</v>
      </c>
      <c r="CU43" s="427"/>
      <c r="CV43" s="1000"/>
      <c r="CW43" s="15"/>
      <c r="CX43" s="305"/>
      <c r="CY43" s="16"/>
      <c r="CZ43" s="17">
        <f>CZ42+CW43-CY43</f>
        <v>113534</v>
      </c>
      <c r="DB43" s="2"/>
      <c r="DC43" s="2"/>
      <c r="DD43" s="15"/>
      <c r="DE43" s="7"/>
      <c r="DF43" s="16"/>
      <c r="DG43" s="17">
        <f>DG42+DD43-DF43</f>
        <v>20286</v>
      </c>
      <c r="DI43" s="7"/>
      <c r="DJ43" s="36"/>
      <c r="DK43" s="16"/>
      <c r="DL43" s="7"/>
      <c r="DM43" s="27"/>
      <c r="DN43" s="17">
        <f t="shared" si="232"/>
        <v>411</v>
      </c>
      <c r="DP43" s="7"/>
      <c r="DQ43" s="2"/>
      <c r="DR43" s="15"/>
      <c r="DS43" s="65"/>
      <c r="DT43" s="16"/>
      <c r="DU43" s="42">
        <f t="shared" si="237"/>
        <v>0</v>
      </c>
      <c r="DW43" s="7"/>
      <c r="DX43" s="2"/>
      <c r="DY43" s="15"/>
      <c r="DZ43" s="7"/>
      <c r="EA43" s="16"/>
      <c r="EB43" s="42">
        <f t="shared" si="238"/>
        <v>0</v>
      </c>
      <c r="ED43" s="567"/>
      <c r="EE43" s="575"/>
      <c r="EF43" s="1694"/>
      <c r="EG43" s="567"/>
      <c r="EH43" s="1688"/>
      <c r="EI43" s="1683">
        <f t="shared" si="239"/>
        <v>456</v>
      </c>
      <c r="EK43" s="111"/>
      <c r="EL43" s="24"/>
      <c r="EM43" s="23"/>
      <c r="EN43" s="111"/>
      <c r="EO43" s="27"/>
      <c r="EP43" s="42">
        <f t="shared" si="240"/>
        <v>0</v>
      </c>
      <c r="ER43" s="111"/>
      <c r="ES43" s="24"/>
      <c r="ET43" s="23"/>
      <c r="EU43" s="111"/>
      <c r="EV43" s="27"/>
      <c r="EW43" s="42">
        <f t="shared" si="21"/>
        <v>0</v>
      </c>
      <c r="EY43" s="7"/>
      <c r="EZ43" s="2"/>
      <c r="FA43" s="15"/>
      <c r="FB43" s="7"/>
      <c r="FC43" s="16"/>
      <c r="FD43" s="42">
        <f t="shared" si="241"/>
        <v>0</v>
      </c>
      <c r="FF43" s="111"/>
      <c r="FG43" s="259"/>
      <c r="FH43" s="41"/>
      <c r="FI43" s="111"/>
      <c r="FJ43" s="287"/>
      <c r="FK43" s="17">
        <f t="shared" si="231"/>
        <v>0</v>
      </c>
      <c r="FM43" s="7"/>
      <c r="FN43" s="34"/>
      <c r="FO43" s="15"/>
      <c r="FP43" s="7"/>
      <c r="FQ43" s="16"/>
      <c r="FR43" s="17">
        <f t="shared" si="245"/>
        <v>0</v>
      </c>
      <c r="FT43" s="111"/>
      <c r="FU43" s="34"/>
      <c r="FV43" s="23"/>
      <c r="FW43" s="111"/>
      <c r="FX43" s="27"/>
      <c r="FY43" s="42">
        <f t="shared" si="246"/>
        <v>0</v>
      </c>
      <c r="GA43" s="2"/>
      <c r="GB43" s="2"/>
      <c r="GC43" s="15"/>
      <c r="GD43" s="7"/>
      <c r="GE43" s="16"/>
      <c r="GF43" s="17">
        <f t="shared" si="26"/>
        <v>6306.7</v>
      </c>
      <c r="GH43" s="24"/>
      <c r="GI43" s="24"/>
      <c r="GJ43" s="23"/>
      <c r="GK43" s="111"/>
      <c r="GL43" s="27"/>
      <c r="GM43" s="42">
        <f t="shared" si="27"/>
        <v>10217.799999999999</v>
      </c>
      <c r="GO43" s="24"/>
      <c r="GP43" s="24"/>
      <c r="GQ43" s="23"/>
      <c r="GR43" s="111"/>
      <c r="GS43" s="27"/>
      <c r="GT43" s="42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4"/>
      <c r="HD43" s="24"/>
      <c r="HE43" s="23"/>
      <c r="HF43" s="111"/>
      <c r="HG43" s="27"/>
      <c r="HH43" s="42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2543</v>
      </c>
      <c r="HX43" s="7"/>
      <c r="HY43" s="2"/>
      <c r="HZ43" s="15"/>
      <c r="IA43" s="7"/>
      <c r="IB43" s="16"/>
      <c r="IC43" s="17">
        <f t="shared" si="33"/>
        <v>7098.5</v>
      </c>
      <c r="IE43" s="2"/>
      <c r="IF43" s="2"/>
      <c r="IG43" s="15"/>
      <c r="IH43" s="7"/>
      <c r="II43" s="16"/>
      <c r="IJ43" s="17">
        <f t="shared" si="34"/>
        <v>1470</v>
      </c>
      <c r="IL43" s="2"/>
      <c r="IM43" s="2"/>
      <c r="IN43" s="15"/>
      <c r="IO43" s="7"/>
      <c r="IP43" s="16"/>
      <c r="IQ43" s="17">
        <f t="shared" si="35"/>
        <v>5020</v>
      </c>
      <c r="IS43" s="2"/>
      <c r="IT43" s="2"/>
      <c r="IU43" s="15"/>
      <c r="IV43" s="7"/>
      <c r="IW43" s="16"/>
      <c r="IX43" s="17">
        <f t="shared" si="36"/>
        <v>0</v>
      </c>
      <c r="IZ43" s="24"/>
      <c r="JA43" s="24"/>
      <c r="JB43" s="23"/>
      <c r="JC43" s="111"/>
      <c r="JD43" s="27"/>
      <c r="JE43" s="42">
        <f t="shared" si="37"/>
        <v>0</v>
      </c>
      <c r="JG43" s="24"/>
      <c r="JH43" s="24"/>
      <c r="JI43" s="23"/>
      <c r="JJ43" s="111"/>
      <c r="JK43" s="27"/>
      <c r="JL43" s="42">
        <f t="shared" si="38"/>
        <v>855.5</v>
      </c>
      <c r="JN43" s="7"/>
      <c r="JO43" s="113"/>
      <c r="JP43" s="15"/>
      <c r="JQ43" s="7"/>
      <c r="JR43" s="16"/>
      <c r="JS43" s="17">
        <f t="shared" si="39"/>
        <v>0</v>
      </c>
      <c r="JU43" s="111"/>
      <c r="JV43" s="110"/>
      <c r="JW43" s="23"/>
      <c r="JX43" s="111"/>
      <c r="JY43" s="27"/>
      <c r="JZ43" s="42">
        <f t="shared" si="40"/>
        <v>0</v>
      </c>
      <c r="KB43" s="7"/>
      <c r="KC43" s="113"/>
      <c r="KD43" s="15"/>
      <c r="KE43" s="7"/>
      <c r="KF43" s="16"/>
      <c r="KG43" s="17">
        <f t="shared" si="41"/>
        <v>0</v>
      </c>
      <c r="KI43" s="111"/>
      <c r="KJ43" s="220"/>
      <c r="KK43" s="23"/>
      <c r="KL43" s="111"/>
      <c r="KM43" s="27"/>
      <c r="KN43" s="42">
        <f t="shared" si="42"/>
        <v>0</v>
      </c>
      <c r="KP43" s="111"/>
      <c r="KQ43" s="220"/>
      <c r="KR43" s="23"/>
      <c r="KS43" s="111"/>
      <c r="KT43" s="27"/>
      <c r="KU43" s="42">
        <f t="shared" si="43"/>
        <v>4446</v>
      </c>
      <c r="KW43" s="7"/>
      <c r="KX43" s="114"/>
      <c r="KY43" s="15"/>
      <c r="KZ43" s="7"/>
      <c r="LA43" s="16"/>
      <c r="LB43" s="17">
        <f t="shared" si="44"/>
        <v>17093.599999999999</v>
      </c>
      <c r="LD43" s="7"/>
      <c r="LE43" s="692"/>
      <c r="LF43" s="18"/>
      <c r="LG43" s="693"/>
      <c r="LH43" s="19"/>
      <c r="LI43" s="20">
        <f t="shared" si="45"/>
        <v>383</v>
      </c>
      <c r="LK43" s="111"/>
      <c r="LL43" s="1716"/>
      <c r="LM43" s="1273"/>
      <c r="LN43" s="1553"/>
      <c r="LO43" s="53"/>
      <c r="LP43" s="459">
        <f t="shared" si="46"/>
        <v>0</v>
      </c>
      <c r="LR43" s="111"/>
      <c r="LS43" s="1552"/>
      <c r="LT43" s="1273"/>
      <c r="LU43" s="1553"/>
      <c r="LV43" s="53"/>
      <c r="LW43" s="459">
        <f t="shared" si="47"/>
        <v>0</v>
      </c>
      <c r="LY43" s="2"/>
      <c r="LZ43" s="2"/>
      <c r="MA43" s="15"/>
      <c r="MB43" s="7"/>
      <c r="MC43" s="16"/>
      <c r="MD43" s="17">
        <f t="shared" si="48"/>
        <v>0</v>
      </c>
      <c r="MF43" s="24"/>
      <c r="MG43" s="24"/>
      <c r="MH43" s="23"/>
      <c r="MI43" s="111"/>
      <c r="MJ43" s="27"/>
      <c r="MK43" s="42">
        <f t="shared" si="49"/>
        <v>0</v>
      </c>
      <c r="MM43" s="24"/>
      <c r="MN43" s="24"/>
      <c r="MO43" s="23"/>
      <c r="MP43" s="111"/>
      <c r="MQ43" s="27"/>
      <c r="MR43" s="42">
        <f t="shared" si="50"/>
        <v>0</v>
      </c>
      <c r="MT43" s="24"/>
      <c r="MU43" s="24"/>
      <c r="MV43" s="23"/>
      <c r="MW43" s="111"/>
      <c r="MX43" s="27"/>
      <c r="MY43" s="42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11333.5</v>
      </c>
      <c r="NV43" s="307"/>
      <c r="NW43" s="24"/>
      <c r="NX43" s="23"/>
      <c r="NY43" s="111"/>
      <c r="NZ43" s="27"/>
      <c r="OA43" s="42">
        <f t="shared" si="55"/>
        <v>6364</v>
      </c>
      <c r="OC43" s="305"/>
      <c r="OD43" s="2"/>
      <c r="OE43" s="15"/>
      <c r="OF43" s="7"/>
      <c r="OG43" s="16"/>
      <c r="OH43" s="17">
        <f t="shared" si="56"/>
        <v>0</v>
      </c>
      <c r="OJ43" s="307"/>
      <c r="OK43" s="24"/>
      <c r="OL43" s="23"/>
      <c r="OM43" s="111"/>
      <c r="ON43" s="27"/>
      <c r="OO43" s="42">
        <f t="shared" si="57"/>
        <v>0</v>
      </c>
      <c r="OQ43" s="481"/>
      <c r="OR43" s="2"/>
      <c r="OS43" s="15"/>
      <c r="OT43" s="7"/>
      <c r="OU43" s="16"/>
      <c r="OV43" s="17">
        <f t="shared" si="233"/>
        <v>22352.5</v>
      </c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16"/>
      <c r="PW43" s="16"/>
      <c r="PX43" s="17">
        <f t="shared" si="62"/>
        <v>0</v>
      </c>
      <c r="PZ43" s="2"/>
      <c r="QA43" s="2"/>
      <c r="QB43" s="15"/>
      <c r="QC43" s="16"/>
      <c r="QD43" s="16"/>
      <c r="QE43" s="17">
        <f t="shared" si="63"/>
        <v>0</v>
      </c>
      <c r="QG43" s="2"/>
      <c r="QH43" s="2"/>
      <c r="QI43" s="15"/>
      <c r="QJ43" s="16"/>
      <c r="QK43" s="16"/>
      <c r="QL43" s="17">
        <f t="shared" si="64"/>
        <v>0</v>
      </c>
      <c r="QN43" s="24"/>
      <c r="QO43" s="24"/>
      <c r="QP43" s="23"/>
      <c r="QQ43" s="27"/>
      <c r="QR43" s="27"/>
      <c r="QS43" s="42">
        <f t="shared" si="65"/>
        <v>0</v>
      </c>
      <c r="QU43" s="425"/>
      <c r="QV43" s="259"/>
      <c r="QW43" s="16"/>
      <c r="QX43" s="507"/>
      <c r="QY43" s="16"/>
      <c r="QZ43" s="17">
        <f t="shared" si="66"/>
        <v>13520</v>
      </c>
      <c r="RB43" s="111"/>
      <c r="RC43" s="259"/>
      <c r="RD43" s="27"/>
      <c r="RE43" s="1689"/>
      <c r="RF43" s="27"/>
      <c r="RG43" s="42">
        <f t="shared" si="67"/>
        <v>0</v>
      </c>
      <c r="RI43" s="111"/>
      <c r="RJ43" s="259"/>
      <c r="RK43" s="27"/>
      <c r="RL43" s="1689"/>
      <c r="RM43" s="27"/>
      <c r="RN43" s="42">
        <f t="shared" si="68"/>
        <v>0</v>
      </c>
      <c r="RP43" s="111"/>
      <c r="RQ43" s="259"/>
      <c r="RR43" s="27"/>
      <c r="RS43" s="1689"/>
      <c r="RT43" s="27"/>
      <c r="RU43" s="42">
        <f t="shared" si="69"/>
        <v>0</v>
      </c>
      <c r="RW43" s="111"/>
      <c r="RX43" s="259"/>
      <c r="RY43" s="16"/>
      <c r="RZ43" s="507"/>
      <c r="SA43" s="16"/>
      <c r="SB43" s="17">
        <f t="shared" si="70"/>
        <v>1433.5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4"/>
      <c r="SS43" s="24"/>
      <c r="ST43" s="23"/>
      <c r="SU43" s="111"/>
      <c r="SV43" s="27"/>
      <c r="SW43" s="42">
        <f t="shared" si="73"/>
        <v>0</v>
      </c>
      <c r="SY43" s="427"/>
      <c r="SZ43" s="114"/>
      <c r="TA43" s="15"/>
      <c r="TB43" s="7"/>
      <c r="TC43" s="16"/>
      <c r="TD43" s="17">
        <f t="shared" si="74"/>
        <v>10277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2"/>
      <c r="TU43" s="113"/>
      <c r="TV43" s="15"/>
      <c r="TW43" s="7"/>
      <c r="TX43" s="16"/>
      <c r="TY43" s="17">
        <f t="shared" si="77"/>
        <v>1124.5</v>
      </c>
      <c r="UA43" s="2"/>
      <c r="UB43" s="113"/>
      <c r="UC43" s="15"/>
      <c r="UD43" s="7"/>
      <c r="UE43" s="16"/>
      <c r="UF43" s="17">
        <f t="shared" si="78"/>
        <v>0</v>
      </c>
      <c r="UH43" s="307"/>
      <c r="UI43" s="110"/>
      <c r="UJ43" s="23"/>
      <c r="UK43" s="111"/>
      <c r="UL43" s="27"/>
      <c r="UM43" s="42">
        <f t="shared" si="79"/>
        <v>4075.5</v>
      </c>
      <c r="UO43" s="2"/>
      <c r="UP43" s="2"/>
      <c r="UQ43" s="15"/>
      <c r="UR43" s="7"/>
      <c r="US43" s="16"/>
      <c r="UT43" s="17">
        <f t="shared" si="80"/>
        <v>200</v>
      </c>
      <c r="UV43" s="2"/>
      <c r="UW43" s="2"/>
      <c r="UX43" s="15"/>
      <c r="UY43" s="7"/>
      <c r="UZ43" s="16"/>
      <c r="VA43" s="17">
        <f t="shared" si="81"/>
        <v>1278</v>
      </c>
      <c r="VC43" s="24"/>
      <c r="VD43" s="24"/>
      <c r="VE43" s="23"/>
      <c r="VF43" s="111"/>
      <c r="VG43" s="27"/>
      <c r="VH43" s="42">
        <f t="shared" si="82"/>
        <v>0</v>
      </c>
      <c r="VJ43" s="24"/>
      <c r="VK43" s="2"/>
      <c r="VL43" s="15"/>
      <c r="VM43" s="7"/>
      <c r="VN43" s="16"/>
      <c r="VO43" s="17">
        <f t="shared" si="83"/>
        <v>0</v>
      </c>
      <c r="VQ43" s="24"/>
      <c r="VR43" s="24"/>
      <c r="VS43" s="23"/>
      <c r="VT43" s="111"/>
      <c r="VU43" s="27"/>
      <c r="VV43" s="42">
        <f t="shared" si="84"/>
        <v>0</v>
      </c>
      <c r="VX43" s="2"/>
      <c r="VY43" s="2"/>
      <c r="VZ43" s="15"/>
      <c r="WA43" s="7"/>
      <c r="WB43" s="16"/>
      <c r="WC43" s="17">
        <f>WC42+VZ43-WB43+WC13</f>
        <v>14527.66</v>
      </c>
      <c r="WE43" s="305"/>
      <c r="WF43" s="2"/>
      <c r="WG43" s="15"/>
      <c r="WH43" s="305"/>
      <c r="WI43" s="16"/>
      <c r="WJ43" s="17">
        <f t="shared" si="86"/>
        <v>112.5</v>
      </c>
      <c r="WL43" s="307"/>
      <c r="WM43" s="24"/>
      <c r="WN43" s="23"/>
      <c r="WO43" s="307"/>
      <c r="WP43" s="27"/>
      <c r="WQ43" s="42">
        <f t="shared" si="87"/>
        <v>7657</v>
      </c>
      <c r="WS43" s="307"/>
      <c r="WT43" s="24"/>
      <c r="WU43" s="23"/>
      <c r="WV43" s="307"/>
      <c r="WW43" s="27"/>
      <c r="WX43" s="42">
        <f t="shared" si="88"/>
        <v>0</v>
      </c>
      <c r="WZ43" s="307"/>
      <c r="XA43" s="24"/>
      <c r="XB43" s="23"/>
      <c r="XC43" s="307"/>
      <c r="XD43" s="27"/>
      <c r="XE43" s="42">
        <f t="shared" si="89"/>
        <v>0</v>
      </c>
      <c r="XG43" s="307"/>
      <c r="XH43" s="24"/>
      <c r="XI43" s="23"/>
      <c r="XJ43" s="307"/>
      <c r="XK43" s="27"/>
      <c r="XL43" s="42">
        <f t="shared" si="90"/>
        <v>0</v>
      </c>
      <c r="XN43" s="425"/>
      <c r="XO43" s="2"/>
      <c r="XP43" s="15"/>
      <c r="XQ43" s="7"/>
      <c r="XR43" s="16"/>
      <c r="XS43" s="17">
        <f t="shared" si="91"/>
        <v>0</v>
      </c>
      <c r="XU43" s="24"/>
      <c r="XV43" s="24"/>
      <c r="XW43" s="23"/>
      <c r="XX43" s="111"/>
      <c r="XY43" s="27"/>
      <c r="XZ43" s="42">
        <f t="shared" si="92"/>
        <v>0</v>
      </c>
      <c r="YB43" s="2"/>
      <c r="YC43" s="2"/>
      <c r="YD43" s="15"/>
      <c r="YE43" s="7"/>
      <c r="YF43" s="16"/>
      <c r="YG43" s="17">
        <f t="shared" si="93"/>
        <v>21712</v>
      </c>
      <c r="YI43" s="2"/>
      <c r="YJ43" s="2"/>
      <c r="YK43" s="15"/>
      <c r="YL43" s="7"/>
      <c r="YM43" s="16"/>
      <c r="YN43" s="17">
        <f t="shared" si="94"/>
        <v>0</v>
      </c>
      <c r="YP43" s="2"/>
      <c r="YQ43" s="2"/>
      <c r="YR43" s="15"/>
      <c r="YS43" s="7"/>
      <c r="YT43" s="16"/>
      <c r="YU43" s="17">
        <f t="shared" si="95"/>
        <v>0</v>
      </c>
      <c r="YW43" s="24"/>
      <c r="YX43" s="24"/>
      <c r="YY43" s="23"/>
      <c r="YZ43" s="111"/>
      <c r="ZA43" s="27"/>
      <c r="ZB43" s="42">
        <f t="shared" si="96"/>
        <v>0</v>
      </c>
      <c r="ZD43" s="24"/>
      <c r="ZE43" s="24"/>
      <c r="ZF43" s="23"/>
      <c r="ZG43" s="111"/>
      <c r="ZH43" s="27"/>
      <c r="ZI43" s="42">
        <f t="shared" si="97"/>
        <v>0</v>
      </c>
      <c r="ZK43" s="2"/>
      <c r="ZL43" s="2"/>
      <c r="ZM43" s="15"/>
      <c r="ZN43" s="7"/>
      <c r="ZO43" s="16"/>
      <c r="ZP43" s="17">
        <f t="shared" si="98"/>
        <v>0</v>
      </c>
      <c r="ZR43" s="24"/>
      <c r="ZS43" s="24"/>
      <c r="ZT43" s="23"/>
      <c r="ZU43" s="111"/>
      <c r="ZV43" s="27"/>
      <c r="ZW43" s="42">
        <f t="shared" si="99"/>
        <v>3633</v>
      </c>
      <c r="ZY43" s="2"/>
      <c r="ZZ43" s="2"/>
      <c r="AAA43" s="15"/>
      <c r="AAB43" s="7"/>
      <c r="AAC43" s="16"/>
      <c r="AAD43" s="17">
        <f t="shared" si="100"/>
        <v>0</v>
      </c>
      <c r="AAF43" s="24"/>
      <c r="AAG43" s="24"/>
      <c r="AAH43" s="23"/>
      <c r="AAI43" s="111"/>
      <c r="AAJ43" s="27"/>
      <c r="AAK43" s="42">
        <f t="shared" si="101"/>
        <v>0</v>
      </c>
      <c r="AAM43" s="24"/>
      <c r="AAN43" s="24"/>
      <c r="AAO43" s="23"/>
      <c r="AAP43" s="111"/>
      <c r="AAQ43" s="27"/>
      <c r="AAR43" s="42">
        <f t="shared" si="102"/>
        <v>15899</v>
      </c>
      <c r="AAT43" s="24"/>
      <c r="AAU43" s="24"/>
      <c r="AAV43" s="23"/>
      <c r="AAW43" s="111"/>
      <c r="AAX43" s="27"/>
      <c r="AAY43" s="42">
        <f t="shared" si="103"/>
        <v>0</v>
      </c>
      <c r="ABA43" s="7"/>
      <c r="ABB43" s="113"/>
      <c r="ABC43" s="15"/>
      <c r="ABD43" s="7"/>
      <c r="ABE43" s="16"/>
      <c r="ABF43" s="42">
        <f t="shared" si="104"/>
        <v>0</v>
      </c>
      <c r="ABH43" s="111"/>
      <c r="ABI43" s="220"/>
      <c r="ABJ43" s="23"/>
      <c r="ABK43" s="111"/>
      <c r="ABL43" s="27"/>
      <c r="ABM43" s="42">
        <f t="shared" si="105"/>
        <v>0</v>
      </c>
      <c r="ABO43" s="901"/>
      <c r="ABP43" s="99"/>
      <c r="ABR43" s="679"/>
      <c r="ABS43" s="27"/>
      <c r="ABT43" s="42">
        <f t="shared" si="106"/>
        <v>22956.84</v>
      </c>
      <c r="ABV43" s="2"/>
      <c r="ABW43" s="2"/>
      <c r="ABX43" s="15"/>
      <c r="ABY43" s="7"/>
      <c r="ABZ43" s="16"/>
      <c r="ACA43" s="17">
        <f t="shared" si="107"/>
        <v>3092.5</v>
      </c>
      <c r="ACC43" s="427"/>
      <c r="ACD43" s="113"/>
      <c r="ACE43" s="15"/>
      <c r="ACF43" s="7"/>
      <c r="ACG43" s="16"/>
      <c r="ACH43" s="17">
        <f t="shared" si="108"/>
        <v>0</v>
      </c>
      <c r="ACJ43" s="425"/>
      <c r="ACK43" s="220"/>
      <c r="ACL43" s="23"/>
      <c r="ACM43" s="111"/>
      <c r="ACN43" s="27"/>
      <c r="ACO43" s="42">
        <f t="shared" si="109"/>
        <v>0</v>
      </c>
      <c r="ACQ43" s="425"/>
      <c r="ACR43" s="220"/>
      <c r="ACS43" s="23"/>
      <c r="ACT43" s="111"/>
      <c r="ACU43" s="27"/>
      <c r="ACV43" s="42">
        <f t="shared" si="110"/>
        <v>0</v>
      </c>
      <c r="ACX43" s="305"/>
      <c r="ACY43" s="2"/>
      <c r="ACZ43" s="15"/>
      <c r="ADA43" s="7"/>
      <c r="ADB43" s="16"/>
      <c r="ADC43" s="17">
        <f t="shared" si="243"/>
        <v>0</v>
      </c>
      <c r="ADE43" s="307"/>
      <c r="ADF43" s="24"/>
      <c r="ADG43" s="23"/>
      <c r="ADH43" s="111"/>
      <c r="ADI43" s="27"/>
      <c r="ADJ43" s="42">
        <f t="shared" si="244"/>
        <v>1928</v>
      </c>
      <c r="ADL43" s="2"/>
      <c r="ADM43" s="2"/>
      <c r="ADN43" s="15"/>
      <c r="ADO43" s="7"/>
      <c r="ADP43" s="16"/>
      <c r="ADQ43" s="17">
        <f t="shared" si="113"/>
        <v>0</v>
      </c>
      <c r="ADS43" s="24"/>
      <c r="ADT43" s="24"/>
      <c r="ADU43" s="23"/>
      <c r="ADV43" s="111"/>
      <c r="ADW43" s="27"/>
      <c r="ADX43" s="42">
        <f t="shared" si="114"/>
        <v>0</v>
      </c>
      <c r="ADZ43" s="2"/>
      <c r="AEA43" s="2"/>
      <c r="AEB43" s="15"/>
      <c r="AEC43" s="7"/>
      <c r="AED43" s="16"/>
      <c r="AEE43" s="17">
        <f t="shared" si="115"/>
        <v>0</v>
      </c>
      <c r="AEG43" s="24"/>
      <c r="AEH43" s="24"/>
      <c r="AEI43" s="23"/>
      <c r="AEJ43" s="111"/>
      <c r="AEK43" s="27"/>
      <c r="AEL43" s="42">
        <f t="shared" si="116"/>
        <v>0</v>
      </c>
      <c r="AEN43" s="2"/>
      <c r="AEO43" s="2"/>
      <c r="AEP43" s="15"/>
      <c r="AEQ43" s="7"/>
      <c r="AER43" s="16"/>
      <c r="AES43" s="17">
        <f t="shared" si="117"/>
        <v>0</v>
      </c>
      <c r="AEU43" s="2"/>
      <c r="AEV43" s="2"/>
      <c r="AEW43" s="15"/>
      <c r="AEX43" s="7"/>
      <c r="AEY43" s="16"/>
      <c r="AEZ43" s="17">
        <f t="shared" si="118"/>
        <v>0</v>
      </c>
      <c r="AFB43" s="24"/>
      <c r="AFC43" s="24"/>
      <c r="AFD43" s="23"/>
      <c r="AFE43" s="111"/>
      <c r="AFF43" s="27"/>
      <c r="AFG43" s="42">
        <f t="shared" si="119"/>
        <v>0</v>
      </c>
      <c r="AFI43" s="24"/>
      <c r="AFJ43" s="24"/>
      <c r="AFK43" s="23"/>
      <c r="AFL43" s="111"/>
      <c r="AFM43" s="27"/>
      <c r="AFN43" s="42">
        <f t="shared" si="120"/>
        <v>0</v>
      </c>
      <c r="AFP43" s="24"/>
      <c r="AFQ43" s="24"/>
      <c r="AFR43" s="23"/>
      <c r="AFS43" s="111"/>
      <c r="AFT43" s="27"/>
      <c r="AFU43" s="42">
        <f t="shared" si="121"/>
        <v>0</v>
      </c>
      <c r="AFW43" s="2"/>
      <c r="AFX43" s="2"/>
      <c r="AFY43" s="15"/>
      <c r="AFZ43" s="7"/>
      <c r="AGA43" s="16"/>
      <c r="AGB43" s="17">
        <f t="shared" si="122"/>
        <v>0</v>
      </c>
      <c r="AGD43" s="7"/>
      <c r="AGE43" s="114"/>
      <c r="AGF43" s="15"/>
      <c r="AGG43" s="7"/>
      <c r="AGH43" s="27"/>
      <c r="AGI43" s="17">
        <f t="shared" si="123"/>
        <v>2252</v>
      </c>
      <c r="AGK43" s="305"/>
      <c r="AGL43" s="2"/>
      <c r="AGM43" s="15"/>
      <c r="AGO43" s="16"/>
      <c r="AGP43" s="42">
        <f t="shared" si="124"/>
        <v>0</v>
      </c>
      <c r="AGR43" s="307"/>
      <c r="AGS43" s="259"/>
      <c r="AGT43" s="27"/>
      <c r="AGV43" s="27"/>
      <c r="AGW43" s="42">
        <f t="shared" si="125"/>
        <v>0</v>
      </c>
      <c r="AGY43" s="307"/>
      <c r="AGZ43" s="259"/>
      <c r="AHA43" s="27"/>
      <c r="AHC43" s="27"/>
      <c r="AHD43" s="42">
        <f t="shared" si="126"/>
        <v>0</v>
      </c>
      <c r="AHF43" s="2"/>
      <c r="AHG43" s="2"/>
      <c r="AHH43" s="15"/>
      <c r="AHI43" s="7"/>
      <c r="AHJ43" s="16"/>
      <c r="AHK43" s="17">
        <f t="shared" si="127"/>
        <v>960</v>
      </c>
      <c r="AHM43" s="7"/>
      <c r="AHN43" s="2"/>
      <c r="AHO43" s="15"/>
      <c r="AHP43" s="7"/>
      <c r="AHQ43" s="16"/>
      <c r="AHR43" s="17">
        <f t="shared" si="128"/>
        <v>0</v>
      </c>
      <c r="AHT43" s="427"/>
      <c r="AHU43" s="2"/>
      <c r="AHV43" s="15"/>
      <c r="AHW43" s="305"/>
      <c r="AHX43" s="16"/>
      <c r="AHY43" s="17">
        <f t="shared" si="129"/>
        <v>96358.5</v>
      </c>
      <c r="AIA43" s="2"/>
      <c r="AIB43" s="2"/>
      <c r="AIC43" s="15"/>
      <c r="AID43" s="7"/>
      <c r="AIE43" s="16"/>
      <c r="AIF43" s="17">
        <f t="shared" si="130"/>
        <v>0</v>
      </c>
      <c r="AIH43" s="2"/>
      <c r="AII43" s="40"/>
      <c r="AIJ43" s="16"/>
      <c r="AIK43" s="7"/>
      <c r="AIL43" s="16"/>
      <c r="AIM43" s="17">
        <f t="shared" si="131"/>
        <v>892.5</v>
      </c>
      <c r="AIO43" s="2"/>
      <c r="AIP43" s="40"/>
      <c r="AIQ43" s="16"/>
      <c r="AIR43" s="7"/>
      <c r="AIS43" s="16"/>
      <c r="AIT43" s="17">
        <f t="shared" si="132"/>
        <v>0</v>
      </c>
      <c r="AIV43" s="24"/>
      <c r="AIW43" s="69"/>
      <c r="AIX43" s="27"/>
      <c r="AIY43" s="111"/>
      <c r="AIZ43" s="27"/>
      <c r="AJA43" s="42">
        <f t="shared" si="133"/>
        <v>0</v>
      </c>
      <c r="AJC43" s="2"/>
      <c r="AJD43" s="2"/>
      <c r="AJE43" s="15"/>
      <c r="AJF43" s="7"/>
      <c r="AJG43" s="16"/>
      <c r="AJH43" s="17">
        <f>AJH42+AJE43-AJG43</f>
        <v>0</v>
      </c>
      <c r="AJJ43" s="2"/>
      <c r="AJK43" s="2"/>
      <c r="AJL43" s="15"/>
      <c r="AJM43" s="7"/>
      <c r="AJN43" s="16"/>
      <c r="AJO43" s="17">
        <f>AJO42+AJL43-AJN43</f>
        <v>0</v>
      </c>
      <c r="AJQ43" s="406"/>
      <c r="AJR43" s="2"/>
      <c r="AJS43" s="15"/>
      <c r="AJT43" s="7"/>
      <c r="AJU43" s="16"/>
      <c r="AJV43" s="17">
        <f t="shared" si="136"/>
        <v>7013</v>
      </c>
      <c r="AJX43" s="2"/>
      <c r="AJY43" s="2"/>
      <c r="AJZ43" s="15"/>
      <c r="AKA43" s="7"/>
      <c r="AKB43" s="16"/>
      <c r="AKC43" s="17">
        <f t="shared" si="137"/>
        <v>0</v>
      </c>
      <c r="AKE43" s="2"/>
      <c r="AKF43" s="2"/>
      <c r="AKG43" s="15"/>
      <c r="AKH43" s="7"/>
      <c r="AKI43" s="16"/>
      <c r="AKJ43" s="17">
        <f t="shared" si="138"/>
        <v>0</v>
      </c>
      <c r="AKL43" s="305"/>
      <c r="AKM43" s="2"/>
      <c r="AKN43" s="15"/>
      <c r="AKO43" s="305"/>
      <c r="AKP43" s="16"/>
      <c r="AKQ43" s="17">
        <f t="shared" si="139"/>
        <v>17381</v>
      </c>
      <c r="AKS43" s="307"/>
      <c r="AKT43" s="24"/>
      <c r="AKU43" s="23"/>
      <c r="AKV43" s="307"/>
      <c r="AKW43" s="27"/>
      <c r="AKX43" s="42">
        <f t="shared" si="140"/>
        <v>0</v>
      </c>
      <c r="AKZ43" s="2"/>
      <c r="ALA43" s="2"/>
      <c r="ALB43" s="15"/>
      <c r="ALC43" s="7"/>
      <c r="ALD43" s="16"/>
      <c r="ALE43" s="17">
        <f t="shared" si="141"/>
        <v>0</v>
      </c>
      <c r="ALI43" s="15"/>
      <c r="ALJ43" s="7"/>
      <c r="ALK43" s="16"/>
      <c r="ALL43" s="42">
        <f t="shared" si="142"/>
        <v>0</v>
      </c>
      <c r="ALP43" s="23"/>
      <c r="ALQ43" s="111"/>
      <c r="ALR43" s="27"/>
      <c r="ALS43" s="42">
        <f t="shared" si="143"/>
        <v>2166.5</v>
      </c>
      <c r="ALU43" s="2"/>
      <c r="ALV43" s="2"/>
      <c r="ALW43" s="15"/>
      <c r="ALX43" s="7"/>
      <c r="ALY43" s="16"/>
      <c r="ALZ43" s="17">
        <f t="shared" si="144"/>
        <v>0</v>
      </c>
      <c r="AMB43" s="2"/>
      <c r="AMC43" s="2"/>
      <c r="AMD43" s="15"/>
      <c r="AME43" s="7"/>
      <c r="AMF43" s="16"/>
      <c r="AMG43" s="17">
        <f t="shared" si="145"/>
        <v>0</v>
      </c>
      <c r="AMI43" s="2"/>
      <c r="AMJ43" s="2"/>
      <c r="AMK43" s="15"/>
      <c r="AML43" s="7"/>
      <c r="AMM43" s="16"/>
      <c r="AMN43" s="17">
        <f t="shared" si="146"/>
        <v>0</v>
      </c>
      <c r="AMP43" s="24"/>
      <c r="AMQ43" s="24"/>
      <c r="AMR43" s="23"/>
      <c r="AMS43" s="111"/>
      <c r="AMT43" s="27"/>
      <c r="AMU43" s="42">
        <f t="shared" si="147"/>
        <v>0</v>
      </c>
      <c r="AMW43" s="24"/>
      <c r="AMX43" s="24"/>
      <c r="AMY43" s="23"/>
      <c r="AMZ43" s="111"/>
      <c r="ANA43" s="27"/>
      <c r="ANB43" s="42">
        <f t="shared" si="148"/>
        <v>596</v>
      </c>
      <c r="AND43" s="2"/>
      <c r="ANE43" s="2"/>
      <c r="ANF43" s="15"/>
      <c r="ANG43" s="7"/>
      <c r="ANH43" s="16"/>
      <c r="ANI43" s="17">
        <f>ANI42+ANF43-ANH43</f>
        <v>0</v>
      </c>
      <c r="ANK43" s="2"/>
      <c r="ANL43" s="2"/>
      <c r="ANM43" s="15"/>
      <c r="ANN43" s="7"/>
      <c r="ANO43" s="16"/>
      <c r="ANP43" s="17">
        <f t="shared" si="150"/>
        <v>0</v>
      </c>
      <c r="ANR43" s="2"/>
      <c r="ANS43" s="2"/>
      <c r="ANT43" s="15"/>
      <c r="ANU43" s="7"/>
      <c r="ANV43" s="16"/>
      <c r="ANW43" s="17">
        <f>ANW42+ANT43-ANV43</f>
        <v>0</v>
      </c>
      <c r="ANY43" s="24"/>
      <c r="ANZ43" s="24"/>
      <c r="AOA43" s="23"/>
      <c r="AOB43" s="111"/>
      <c r="AOC43" s="27"/>
      <c r="AOD43" s="42">
        <f>AOD42+AOA43-AOC43</f>
        <v>0</v>
      </c>
      <c r="AOF43" s="7"/>
      <c r="AOG43" s="113"/>
      <c r="AOH43" s="15"/>
      <c r="AOI43" s="7"/>
      <c r="AOJ43" s="16"/>
      <c r="AOK43" s="17">
        <f t="shared" si="153"/>
        <v>4537.5</v>
      </c>
      <c r="AOM43" s="7"/>
      <c r="AON43" s="113"/>
      <c r="AOO43" s="15"/>
      <c r="AOP43" s="7"/>
      <c r="AOQ43" s="16"/>
      <c r="AOR43" s="17">
        <f t="shared" si="154"/>
        <v>4537.5</v>
      </c>
      <c r="AOT43" s="24"/>
      <c r="AOU43" s="110"/>
      <c r="AOV43" s="23"/>
      <c r="AOW43" s="111"/>
      <c r="AOX43" s="27"/>
      <c r="AOY43" s="42">
        <f t="shared" si="155"/>
        <v>0</v>
      </c>
      <c r="APA43" s="24"/>
      <c r="APB43" s="24"/>
      <c r="APC43" s="23"/>
      <c r="APD43" s="111"/>
      <c r="APE43" s="27"/>
      <c r="APF43" s="42">
        <f t="shared" si="156"/>
        <v>0</v>
      </c>
      <c r="APH43" s="24"/>
      <c r="API43" s="24"/>
      <c r="APJ43" s="23"/>
      <c r="APK43" s="111"/>
      <c r="APL43" s="27"/>
      <c r="APM43" s="42">
        <f t="shared" si="157"/>
        <v>0</v>
      </c>
      <c r="APO43" s="2"/>
      <c r="APP43" s="2"/>
      <c r="APQ43" s="15"/>
      <c r="APR43" s="7"/>
      <c r="APS43" s="16"/>
      <c r="APT43" s="17">
        <f t="shared" si="158"/>
        <v>0</v>
      </c>
      <c r="APV43" s="427"/>
      <c r="APW43" s="2"/>
      <c r="APX43" s="15"/>
      <c r="APY43" s="427"/>
      <c r="APZ43" s="16"/>
      <c r="AQA43" s="17">
        <f t="shared" si="159"/>
        <v>5325.5</v>
      </c>
      <c r="AQC43" s="427"/>
      <c r="AQE43" s="15"/>
      <c r="AQF43" s="305"/>
      <c r="AQG43" s="16"/>
      <c r="AQH43" s="17">
        <f t="shared" si="160"/>
        <v>0</v>
      </c>
      <c r="AQJ43" s="305"/>
      <c r="AQK43" s="2"/>
      <c r="AQL43" s="15"/>
      <c r="AQM43" s="427"/>
      <c r="AQN43" s="16"/>
      <c r="AQO43" s="17">
        <f t="shared" si="161"/>
        <v>2982</v>
      </c>
      <c r="AQQ43" s="2"/>
      <c r="AQR43" s="2"/>
      <c r="AQS43" s="15"/>
      <c r="AQT43" s="7"/>
      <c r="AQU43" s="16"/>
      <c r="AQV43" s="17">
        <f t="shared" si="162"/>
        <v>0</v>
      </c>
      <c r="AQX43" s="24"/>
      <c r="AQY43" s="24"/>
      <c r="AQZ43" s="23"/>
      <c r="ARA43" s="111"/>
      <c r="ARB43" s="27"/>
      <c r="ARC43" s="42">
        <f t="shared" si="163"/>
        <v>-4260</v>
      </c>
      <c r="ARE43" s="2"/>
      <c r="ARF43" s="2"/>
      <c r="ARG43" s="15"/>
      <c r="ARH43" s="7"/>
      <c r="ARI43" s="16"/>
      <c r="ARJ43" s="17">
        <f t="shared" si="164"/>
        <v>12230.28</v>
      </c>
      <c r="ARL43" s="24"/>
      <c r="ARM43" s="24"/>
      <c r="ARN43" s="23"/>
      <c r="ARO43" s="111"/>
      <c r="ARP43" s="27"/>
      <c r="ARQ43" s="42">
        <f t="shared" si="165"/>
        <v>0</v>
      </c>
      <c r="ARS43" s="2"/>
      <c r="ART43" s="2"/>
      <c r="ARU43" s="15"/>
      <c r="ARV43" s="7"/>
      <c r="ARW43" s="16"/>
      <c r="ARX43" s="17">
        <f t="shared" si="166"/>
        <v>0</v>
      </c>
      <c r="ARZ43" s="24"/>
      <c r="ASA43" s="24"/>
      <c r="ASB43" s="23"/>
      <c r="ASC43" s="111"/>
      <c r="ASD43" s="27"/>
      <c r="ASE43" s="42">
        <f t="shared" si="167"/>
        <v>0</v>
      </c>
      <c r="ASG43" s="24"/>
      <c r="ASH43" s="24"/>
      <c r="ASI43" s="23"/>
      <c r="ASJ43" s="111"/>
      <c r="ASK43" s="27"/>
      <c r="ASL43" s="42">
        <f t="shared" si="168"/>
        <v>0</v>
      </c>
      <c r="ASN43" s="2"/>
      <c r="ASO43" s="2"/>
      <c r="ASP43" s="15"/>
      <c r="ASQ43" s="7"/>
      <c r="ASR43" s="16"/>
      <c r="ASS43" s="17">
        <f t="shared" si="169"/>
        <v>0</v>
      </c>
      <c r="ASU43" s="2"/>
      <c r="ASV43" s="2"/>
      <c r="ASW43" s="15"/>
      <c r="ASX43" s="7"/>
      <c r="ASY43" s="16"/>
      <c r="ASZ43" s="17">
        <f t="shared" si="170"/>
        <v>0</v>
      </c>
      <c r="ATB43" s="307"/>
      <c r="ATC43" s="24"/>
      <c r="ATD43" s="290"/>
      <c r="ATE43" s="321"/>
      <c r="ATF43" s="27"/>
      <c r="ATG43" s="17">
        <f t="shared" si="171"/>
        <v>0</v>
      </c>
      <c r="ATI43" s="49"/>
      <c r="ATJ43" s="259"/>
      <c r="ATK43" s="27"/>
      <c r="ATL43" s="50"/>
      <c r="ATM43" s="27"/>
      <c r="ATN43" s="17">
        <f t="shared" si="172"/>
        <v>35640</v>
      </c>
      <c r="ATP43" s="2"/>
      <c r="ATQ43" s="2"/>
      <c r="ATR43" s="15"/>
      <c r="ATS43" s="16"/>
      <c r="ATT43" s="16"/>
      <c r="ATU43" s="17">
        <f t="shared" si="173"/>
        <v>35640</v>
      </c>
      <c r="ATW43" s="24"/>
      <c r="ATX43" s="24"/>
      <c r="ATY43" s="23"/>
      <c r="ATZ43" s="27"/>
      <c r="AUA43" s="27"/>
      <c r="AUB43" s="42">
        <f t="shared" si="174"/>
        <v>0</v>
      </c>
      <c r="AUD43" s="24"/>
      <c r="AUE43" s="24"/>
      <c r="AUF43" s="23"/>
      <c r="AUG43" s="27"/>
      <c r="AUH43" s="27"/>
      <c r="AUI43" s="42">
        <f t="shared" si="175"/>
        <v>0</v>
      </c>
      <c r="AUK43" s="305"/>
      <c r="AUL43" s="2"/>
      <c r="AUM43" s="15"/>
      <c r="AUN43" s="7"/>
      <c r="AUO43" s="16"/>
      <c r="AUP43" s="17">
        <f t="shared" si="176"/>
        <v>8898</v>
      </c>
      <c r="AUR43" s="2"/>
      <c r="AUS43" s="2"/>
      <c r="AUT43" s="15"/>
      <c r="AUU43" s="7"/>
      <c r="AUV43" s="16"/>
      <c r="AUW43" s="17">
        <f t="shared" si="177"/>
        <v>0</v>
      </c>
      <c r="AUY43" s="305"/>
      <c r="AUZ43" s="2"/>
      <c r="AVA43" s="15"/>
      <c r="AVB43" s="7"/>
      <c r="AVC43" s="16"/>
      <c r="AVD43" s="17">
        <f t="shared" si="178"/>
        <v>80.300000000000182</v>
      </c>
      <c r="AVF43" s="2"/>
      <c r="AVG43" s="2"/>
      <c r="AVH43" s="15"/>
      <c r="AVI43" s="7"/>
      <c r="AVJ43" s="16"/>
      <c r="AVK43" s="17">
        <f t="shared" si="179"/>
        <v>0</v>
      </c>
      <c r="AVM43" s="2"/>
      <c r="AVN43" s="2"/>
      <c r="AVO43" s="15"/>
      <c r="AVP43" s="7"/>
      <c r="AVQ43" s="16"/>
      <c r="AVR43" s="17">
        <f t="shared" si="180"/>
        <v>0</v>
      </c>
      <c r="AVT43" s="2"/>
      <c r="AVU43" s="2"/>
      <c r="AVV43" s="15"/>
      <c r="AVW43" s="7"/>
      <c r="AVX43" s="16"/>
      <c r="AVY43" s="17">
        <f t="shared" si="181"/>
        <v>0</v>
      </c>
      <c r="AWA43" s="24"/>
      <c r="AWB43" s="24"/>
      <c r="AWC43" s="23"/>
      <c r="AWD43" s="111"/>
      <c r="AWE43" s="27"/>
      <c r="AWF43" s="42">
        <f t="shared" si="182"/>
        <v>1970</v>
      </c>
      <c r="AWH43" s="24"/>
      <c r="AWI43" s="24"/>
      <c r="AWJ43" s="23"/>
      <c r="AWK43" s="111"/>
      <c r="AWL43" s="27"/>
      <c r="AWM43" s="42">
        <f t="shared" si="183"/>
        <v>0</v>
      </c>
      <c r="AWO43" s="24"/>
      <c r="AWP43" s="24"/>
      <c r="AWQ43" s="23"/>
      <c r="AWR43" s="111"/>
      <c r="AWS43" s="27"/>
      <c r="AWT43" s="42">
        <f t="shared" si="184"/>
        <v>0</v>
      </c>
      <c r="AWV43" s="2"/>
      <c r="AWW43" s="2"/>
      <c r="AWX43" s="15"/>
      <c r="AWY43" s="7"/>
      <c r="AWZ43" s="16"/>
      <c r="AXA43" s="17">
        <f t="shared" si="185"/>
        <v>0</v>
      </c>
      <c r="AXC43" s="24"/>
      <c r="AXD43" s="24"/>
      <c r="AXE43" s="23"/>
      <c r="AXF43" s="111"/>
      <c r="AXG43" s="27"/>
      <c r="AXH43" s="42">
        <f t="shared" si="186"/>
        <v>0</v>
      </c>
      <c r="AXJ43" s="24"/>
      <c r="AXK43" s="24"/>
      <c r="AXL43" s="23"/>
      <c r="AXM43" s="111"/>
      <c r="AXN43" s="27"/>
      <c r="AXO43" s="42">
        <f t="shared" si="187"/>
        <v>1556</v>
      </c>
      <c r="AXQ43" s="24"/>
      <c r="AXR43" s="24"/>
      <c r="AXS43" s="23"/>
      <c r="AXT43" s="111"/>
      <c r="AXU43" s="27"/>
      <c r="AXV43" s="42">
        <f t="shared" si="188"/>
        <v>0</v>
      </c>
      <c r="AXX43" s="2"/>
      <c r="AXY43" s="2"/>
      <c r="AXZ43" s="15"/>
      <c r="AYA43" s="7"/>
      <c r="AYB43" s="16"/>
      <c r="AYC43" s="17">
        <f t="shared" si="189"/>
        <v>10984.74</v>
      </c>
      <c r="AYE43" s="31"/>
      <c r="AYF43" s="311"/>
      <c r="AYG43" s="22"/>
      <c r="AYH43" s="810"/>
      <c r="AYI43" s="76"/>
      <c r="AYJ43" s="78">
        <f t="shared" si="190"/>
        <v>1119</v>
      </c>
      <c r="AYL43" s="7"/>
      <c r="AYM43" s="36"/>
      <c r="AYN43" s="16"/>
      <c r="AYO43" s="7"/>
      <c r="AYP43" s="16"/>
      <c r="AYQ43" s="17">
        <f t="shared" si="191"/>
        <v>1119</v>
      </c>
      <c r="AYS43" s="2"/>
      <c r="AYT43" s="2"/>
      <c r="AYU43" s="15"/>
      <c r="AYV43" s="7"/>
      <c r="AYW43" s="16"/>
      <c r="AYX43" s="17">
        <f t="shared" si="192"/>
        <v>0</v>
      </c>
      <c r="AYZ43" s="24"/>
      <c r="AZA43" s="24"/>
      <c r="AZB43" s="23"/>
      <c r="AZC43" s="111"/>
      <c r="AZD43" s="27"/>
      <c r="AZE43" s="42">
        <f t="shared" si="193"/>
        <v>2249</v>
      </c>
      <c r="AZG43" s="358"/>
      <c r="AZH43" s="24"/>
      <c r="AZI43" s="23"/>
      <c r="AZJ43" s="111"/>
      <c r="AZK43" s="27"/>
      <c r="AZL43" s="42">
        <f t="shared" si="194"/>
        <v>0</v>
      </c>
      <c r="AZN43" s="24"/>
      <c r="AZO43" s="24"/>
      <c r="AZP43" s="23"/>
      <c r="AZQ43" s="111"/>
      <c r="AZR43" s="27"/>
      <c r="AZS43" s="42">
        <f t="shared" si="195"/>
        <v>0</v>
      </c>
      <c r="AZU43" s="2"/>
      <c r="AZV43" s="2"/>
      <c r="AZW43" s="15"/>
      <c r="AZX43" s="7"/>
      <c r="AZY43" s="16"/>
      <c r="AZZ43" s="17">
        <f>AZZ42+AZW43-AZY43</f>
        <v>12300.5</v>
      </c>
      <c r="BAB43" s="2"/>
      <c r="BAC43" s="2"/>
      <c r="BAD43" s="15"/>
      <c r="BAE43" s="7"/>
      <c r="BAF43" s="16"/>
      <c r="BAG43" s="17">
        <f t="shared" si="197"/>
        <v>108</v>
      </c>
      <c r="BAI43" s="7"/>
      <c r="BAJ43" s="2"/>
      <c r="BAK43" s="15"/>
      <c r="BAL43" s="677"/>
      <c r="BAM43" s="16"/>
      <c r="BAN43" s="17">
        <f t="shared" si="198"/>
        <v>0</v>
      </c>
      <c r="BAP43" s="111"/>
      <c r="BAQ43" s="24"/>
      <c r="BAR43" s="23"/>
      <c r="BAS43" s="1556"/>
      <c r="BAT43" s="27"/>
      <c r="BAU43" s="42">
        <f t="shared" si="199"/>
        <v>0</v>
      </c>
      <c r="BAW43" s="111"/>
      <c r="BAX43" s="24"/>
      <c r="BAY43" s="23"/>
      <c r="BAZ43" s="1556"/>
      <c r="BBA43" s="27"/>
      <c r="BBB43" s="42">
        <f t="shared" si="200"/>
        <v>0</v>
      </c>
      <c r="BBD43" s="111"/>
      <c r="BBE43" s="24"/>
      <c r="BBF43" s="23"/>
      <c r="BBG43" s="1556"/>
      <c r="BBH43" s="27"/>
      <c r="BBI43" s="42">
        <f t="shared" si="201"/>
        <v>0</v>
      </c>
      <c r="BBK43" s="2"/>
      <c r="BBL43" s="2"/>
      <c r="BBM43" s="15"/>
      <c r="BBN43" s="7"/>
      <c r="BBO43" s="16"/>
      <c r="BBP43" s="17">
        <f t="shared" si="202"/>
        <v>16540.060000000001</v>
      </c>
      <c r="BBR43" s="2"/>
      <c r="BBS43" s="2"/>
      <c r="BBT43" s="15"/>
      <c r="BBU43" s="7"/>
      <c r="BBV43" s="16"/>
      <c r="BBW43" s="17">
        <f t="shared" si="203"/>
        <v>6938</v>
      </c>
      <c r="BBY43" s="24"/>
      <c r="BBZ43" s="24"/>
      <c r="BCA43" s="23"/>
      <c r="BCB43" s="111"/>
      <c r="BCC43" s="27"/>
      <c r="BCD43" s="42">
        <f t="shared" si="204"/>
        <v>0</v>
      </c>
      <c r="BCF43" s="24"/>
      <c r="BCG43" s="24"/>
      <c r="BCH43" s="23"/>
      <c r="BCI43" s="111"/>
      <c r="BCJ43" s="27"/>
      <c r="BCK43" s="42">
        <f t="shared" si="205"/>
        <v>0</v>
      </c>
      <c r="BCM43" s="2"/>
      <c r="BCN43" s="2"/>
      <c r="BCO43" s="15"/>
      <c r="BCP43" s="7"/>
      <c r="BCQ43" s="16"/>
      <c r="BCR43" s="17">
        <f>BCR42+BCO43-BCQ43</f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 t="shared" si="208"/>
        <v>0</v>
      </c>
      <c r="BDH43" s="24"/>
      <c r="BDI43" s="24"/>
      <c r="BDJ43" s="23"/>
      <c r="BDK43" s="111"/>
      <c r="BDL43" s="27"/>
      <c r="BDM43" s="42">
        <f t="shared" si="209"/>
        <v>0</v>
      </c>
      <c r="BDO43" s="2"/>
      <c r="BDP43" s="2"/>
      <c r="BDQ43" s="15"/>
      <c r="BDR43" s="7"/>
      <c r="BDS43" s="16"/>
      <c r="BDT43" s="17">
        <f t="shared" si="210"/>
        <v>0</v>
      </c>
      <c r="BDV43" s="307"/>
      <c r="BDW43" s="2"/>
      <c r="BDX43" s="15"/>
      <c r="BDY43" s="7"/>
      <c r="BDZ43" s="16"/>
      <c r="BEA43" s="17">
        <f t="shared" si="211"/>
        <v>10100.5</v>
      </c>
      <c r="BEC43" s="307"/>
      <c r="BED43" s="2"/>
      <c r="BEE43" s="15"/>
      <c r="BEF43" s="7"/>
      <c r="BEG43" s="16"/>
      <c r="BEH43" s="17">
        <f t="shared" si="212"/>
        <v>0</v>
      </c>
      <c r="BEJ43" s="307"/>
      <c r="BEK43" s="24"/>
      <c r="BEL43" s="23"/>
      <c r="BEM43" s="111"/>
      <c r="BEN43" s="27"/>
      <c r="BEO43" s="42">
        <f t="shared" si="213"/>
        <v>0</v>
      </c>
      <c r="BEQ43" s="2"/>
      <c r="BER43" s="2"/>
      <c r="BES43" s="15"/>
      <c r="BET43" s="7"/>
      <c r="BEU43" s="16"/>
      <c r="BEV43" s="17">
        <f t="shared" si="214"/>
        <v>4501</v>
      </c>
      <c r="BEX43" s="2"/>
      <c r="BEY43" s="2"/>
      <c r="BEZ43" s="15"/>
      <c r="BFA43" s="7"/>
      <c r="BFB43" s="16"/>
      <c r="BFC43" s="17">
        <f t="shared" si="215"/>
        <v>1184.5</v>
      </c>
      <c r="BFE43" s="24"/>
      <c r="BFF43" s="24"/>
      <c r="BFG43" s="23"/>
      <c r="BFH43" s="111"/>
      <c r="BFI43" s="27"/>
      <c r="BFJ43" s="42">
        <f t="shared" si="216"/>
        <v>0</v>
      </c>
      <c r="BFL43" s="24"/>
      <c r="BFM43" s="2"/>
      <c r="BFN43" s="15"/>
      <c r="BFO43" s="7"/>
      <c r="BFP43" s="16"/>
      <c r="BFQ43" s="17">
        <f t="shared" si="217"/>
        <v>0</v>
      </c>
      <c r="BFS43" s="24"/>
      <c r="BFT43" s="24"/>
      <c r="BFU43" s="23"/>
      <c r="BFV43" s="111"/>
      <c r="BFW43" s="27"/>
      <c r="BFX43" s="42">
        <f t="shared" si="218"/>
        <v>3985.5</v>
      </c>
      <c r="BFZ43" s="2"/>
      <c r="BGA43" s="2"/>
      <c r="BGB43" s="15"/>
      <c r="BGC43" s="7"/>
      <c r="BGD43" s="16"/>
      <c r="BGE43" s="17">
        <f t="shared" si="219"/>
        <v>0</v>
      </c>
      <c r="BGG43" s="2"/>
      <c r="BGH43" s="2"/>
      <c r="BGI43" s="15"/>
      <c r="BGJ43" s="7"/>
      <c r="BGK43" s="16"/>
      <c r="BGL43" s="17">
        <f t="shared" si="220"/>
        <v>0</v>
      </c>
      <c r="BGN43" s="2"/>
      <c r="BGO43" s="2"/>
      <c r="BGP43" s="15"/>
      <c r="BGQ43" s="7"/>
      <c r="BGR43" s="16"/>
      <c r="BGS43" s="17">
        <f t="shared" si="221"/>
        <v>7051.5</v>
      </c>
      <c r="BGU43" s="24"/>
      <c r="BGV43" s="24"/>
      <c r="BGW43" s="23"/>
      <c r="BGX43" s="111"/>
      <c r="BGY43" s="27"/>
      <c r="BGZ43" s="42">
        <f t="shared" si="222"/>
        <v>0</v>
      </c>
      <c r="BHB43" s="2"/>
      <c r="BHC43" s="2"/>
      <c r="BHD43" s="15"/>
      <c r="BHE43" s="7"/>
      <c r="BHF43" s="16"/>
      <c r="BHG43" s="17">
        <f t="shared" si="223"/>
        <v>0</v>
      </c>
    </row>
    <row r="44" spans="1:1567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273"/>
      <c r="K44" s="53"/>
      <c r="L44" s="53"/>
      <c r="M44" s="459"/>
      <c r="O44" s="24"/>
      <c r="P44" s="24"/>
      <c r="Q44" s="1273"/>
      <c r="R44" s="53"/>
      <c r="S44" s="53"/>
      <c r="T44" s="459"/>
      <c r="V44" s="24"/>
      <c r="W44" s="24"/>
      <c r="X44" s="1273"/>
      <c r="Y44" s="53"/>
      <c r="Z44" s="53"/>
      <c r="AA44" s="459"/>
      <c r="AC44" s="24"/>
      <c r="AD44" s="24"/>
      <c r="AE44" s="1273"/>
      <c r="AF44" s="53"/>
      <c r="AG44" s="53"/>
      <c r="AH44" s="459"/>
      <c r="AJ44" s="24"/>
      <c r="AK44" s="24"/>
      <c r="AL44" s="1273"/>
      <c r="AM44" s="53"/>
      <c r="AN44" s="53"/>
      <c r="AO44" s="459"/>
      <c r="AQ44" s="24"/>
      <c r="AR44" s="24"/>
      <c r="AS44" s="1273"/>
      <c r="AT44" s="53"/>
      <c r="AU44" s="53"/>
      <c r="AV44" s="459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1309"/>
      <c r="BU44" s="243"/>
      <c r="BV44" s="19"/>
      <c r="BW44" s="19"/>
      <c r="BX44" s="19"/>
      <c r="BY44" s="79"/>
      <c r="BZ44" s="427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427"/>
      <c r="CO44" s="2"/>
      <c r="CP44" s="18"/>
      <c r="CQ44" s="19"/>
      <c r="CR44" s="19"/>
      <c r="CS44" s="20"/>
      <c r="CU44" s="427"/>
      <c r="CV44" s="1000"/>
      <c r="CW44" s="15"/>
      <c r="CX44" s="2019"/>
      <c r="CY44" s="19"/>
      <c r="CZ44" s="20"/>
      <c r="DB44" s="2"/>
      <c r="DC44" s="2"/>
      <c r="DD44" s="18"/>
      <c r="DE44" s="19"/>
      <c r="DF44" s="19"/>
      <c r="DG44" s="20"/>
      <c r="DI44" s="7"/>
      <c r="DJ44" s="36"/>
      <c r="DK44" s="16"/>
      <c r="DL44" s="677"/>
      <c r="DM44" s="16"/>
      <c r="DN44" s="17">
        <f t="shared" si="232"/>
        <v>411</v>
      </c>
      <c r="DP44" s="7"/>
      <c r="DQ44" s="2"/>
      <c r="DR44" s="15"/>
      <c r="DS44" s="1715"/>
      <c r="DT44" s="16"/>
      <c r="DU44" s="42">
        <f t="shared" si="237"/>
        <v>0</v>
      </c>
      <c r="DW44" s="7"/>
      <c r="DX44" s="198"/>
      <c r="DY44" s="18"/>
      <c r="DZ44" s="490"/>
      <c r="EA44" s="19"/>
      <c r="EB44" s="459"/>
      <c r="ED44" s="567"/>
      <c r="EE44" s="1717"/>
      <c r="EF44" s="1718"/>
      <c r="EG44" s="1719"/>
      <c r="EH44" s="1720"/>
      <c r="EI44" s="1721"/>
      <c r="EK44" s="111"/>
      <c r="EL44" s="707"/>
      <c r="EM44" s="1273"/>
      <c r="EN44" s="1540"/>
      <c r="EO44" s="53"/>
      <c r="EP44" s="459"/>
      <c r="ER44" s="111"/>
      <c r="ES44" s="707"/>
      <c r="ET44" s="1273"/>
      <c r="EU44" s="1540"/>
      <c r="EV44" s="53"/>
      <c r="EW44" s="459"/>
      <c r="EY44" s="7"/>
      <c r="EZ44" s="198"/>
      <c r="FA44" s="18"/>
      <c r="FB44" s="490"/>
      <c r="FC44" s="19"/>
      <c r="FD44" s="459"/>
      <c r="FF44" s="111"/>
      <c r="FG44" s="259"/>
      <c r="FH44" s="41"/>
      <c r="FI44" s="111"/>
      <c r="FJ44" s="287"/>
      <c r="FK44" s="17">
        <f t="shared" si="231"/>
        <v>0</v>
      </c>
      <c r="FM44" s="7"/>
      <c r="FN44" s="34"/>
      <c r="FO44" s="23"/>
      <c r="FP44" s="16"/>
      <c r="FQ44" s="16"/>
      <c r="FR44" s="17">
        <f t="shared" si="245"/>
        <v>0</v>
      </c>
      <c r="FT44" s="111"/>
      <c r="FU44" s="34"/>
      <c r="FV44" s="23"/>
      <c r="FW44" s="27"/>
      <c r="FX44" s="27"/>
      <c r="FY44" s="42">
        <f t="shared" si="246"/>
        <v>0</v>
      </c>
      <c r="GA44" s="2"/>
      <c r="GB44" s="2"/>
      <c r="GC44" s="18"/>
      <c r="GD44" s="19"/>
      <c r="GE44" s="19"/>
      <c r="GF44" s="20"/>
      <c r="GH44" s="24"/>
      <c r="GI44" s="24"/>
      <c r="GJ44" s="1273"/>
      <c r="GK44" s="53"/>
      <c r="GL44" s="53"/>
      <c r="GM44" s="459"/>
      <c r="GO44" s="24"/>
      <c r="GP44" s="24"/>
      <c r="GQ44" s="1273"/>
      <c r="GR44" s="53"/>
      <c r="GS44" s="53"/>
      <c r="GT44" s="459"/>
      <c r="GV44" s="2"/>
      <c r="GW44" s="2"/>
      <c r="GX44" s="18"/>
      <c r="GY44" s="19"/>
      <c r="GZ44" s="19"/>
      <c r="HA44" s="20"/>
      <c r="HC44" s="24"/>
      <c r="HD44" s="24"/>
      <c r="HE44" s="1273"/>
      <c r="HF44" s="53"/>
      <c r="HG44" s="53"/>
      <c r="HH44" s="459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4"/>
      <c r="JA44" s="24"/>
      <c r="JB44" s="1273"/>
      <c r="JC44" s="53"/>
      <c r="JD44" s="53"/>
      <c r="JE44" s="459"/>
      <c r="JG44" s="24"/>
      <c r="JH44" s="24"/>
      <c r="JI44" s="1273"/>
      <c r="JJ44" s="53"/>
      <c r="JK44" s="53"/>
      <c r="JL44" s="459"/>
      <c r="JN44" s="33"/>
      <c r="JO44" s="694"/>
      <c r="JP44" s="16"/>
      <c r="JQ44" s="695"/>
      <c r="JR44" s="16"/>
      <c r="JS44" s="17">
        <f t="shared" si="39"/>
        <v>0</v>
      </c>
      <c r="JU44" s="98"/>
      <c r="JV44" s="138"/>
      <c r="JW44" s="27"/>
      <c r="JX44" s="1554"/>
      <c r="JY44" s="27"/>
      <c r="JZ44" s="42">
        <f t="shared" si="40"/>
        <v>0</v>
      </c>
      <c r="KB44" s="33"/>
      <c r="KC44" s="694"/>
      <c r="KD44" s="16"/>
      <c r="KE44" s="695"/>
      <c r="KF44" s="16"/>
      <c r="KG44" s="17">
        <f t="shared" si="41"/>
        <v>0</v>
      </c>
      <c r="KI44" s="98"/>
      <c r="KJ44" s="650"/>
      <c r="KK44" s="27"/>
      <c r="KL44" s="1554"/>
      <c r="KM44" s="27"/>
      <c r="KN44" s="42">
        <f t="shared" si="42"/>
        <v>0</v>
      </c>
      <c r="KP44" s="98"/>
      <c r="KQ44" s="650"/>
      <c r="KR44" s="27"/>
      <c r="KS44" s="1554"/>
      <c r="KT44" s="27"/>
      <c r="KU44" s="42">
        <f t="shared" si="43"/>
        <v>4446</v>
      </c>
      <c r="KW44" s="33"/>
      <c r="KX44" s="1722"/>
      <c r="KY44" s="16"/>
      <c r="KZ44" s="695"/>
      <c r="LA44" s="16"/>
      <c r="LB44" s="17">
        <f t="shared" si="44"/>
        <v>17093.599999999999</v>
      </c>
      <c r="LD44" s="33"/>
      <c r="LE44" s="694"/>
      <c r="LF44" s="16"/>
      <c r="LG44" s="695"/>
      <c r="LH44" s="16"/>
      <c r="LI44" s="16"/>
      <c r="LK44" s="98"/>
      <c r="LL44" s="138"/>
      <c r="LM44" s="27"/>
      <c r="LN44" s="1554"/>
      <c r="LO44" s="27"/>
      <c r="LP44" s="27"/>
      <c r="LR44" s="98"/>
      <c r="LS44" s="650"/>
      <c r="LT44" s="27"/>
      <c r="LU44" s="1554"/>
      <c r="LV44" s="27"/>
      <c r="LW44" s="27"/>
      <c r="LY44" s="2"/>
      <c r="LZ44" s="2"/>
      <c r="MA44" s="18"/>
      <c r="MB44" s="19"/>
      <c r="MC44" s="19"/>
      <c r="MD44" s="20"/>
      <c r="MF44" s="24"/>
      <c r="MG44" s="24"/>
      <c r="MH44" s="1273"/>
      <c r="MI44" s="53"/>
      <c r="MJ44" s="53"/>
      <c r="MK44" s="459"/>
      <c r="MM44" s="24"/>
      <c r="MN44" s="24"/>
      <c r="MO44" s="1273"/>
      <c r="MP44" s="53"/>
      <c r="MQ44" s="53"/>
      <c r="MR44" s="459"/>
      <c r="MT44" s="24"/>
      <c r="MU44" s="24"/>
      <c r="MV44" s="1273"/>
      <c r="MW44" s="53"/>
      <c r="MX44" s="53"/>
      <c r="MY44" s="459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307"/>
      <c r="NW44" s="24"/>
      <c r="NX44" s="1273"/>
      <c r="NY44" s="53"/>
      <c r="NZ44" s="53"/>
      <c r="OA44" s="459"/>
      <c r="OC44" s="305"/>
      <c r="OD44" s="2"/>
      <c r="OE44" s="18"/>
      <c r="OF44" s="19"/>
      <c r="OG44" s="19"/>
      <c r="OH44" s="20"/>
      <c r="OJ44" s="307"/>
      <c r="OK44" s="24"/>
      <c r="OL44" s="1273"/>
      <c r="OM44" s="53"/>
      <c r="ON44" s="53"/>
      <c r="OO44" s="459"/>
      <c r="OQ44" s="481"/>
      <c r="OR44" s="2"/>
      <c r="OS44" s="18"/>
      <c r="OT44" s="19"/>
      <c r="OU44" s="19"/>
      <c r="OV44" s="20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4"/>
      <c r="QO44" s="24"/>
      <c r="QP44" s="1273"/>
      <c r="QQ44" s="53"/>
      <c r="QR44" s="53"/>
      <c r="QS44" s="459"/>
      <c r="QU44" s="427"/>
      <c r="QV44" s="36"/>
      <c r="QW44" s="16"/>
      <c r="QX44" s="507"/>
      <c r="QY44" s="16"/>
      <c r="QZ44" s="17">
        <f t="shared" si="66"/>
        <v>13520</v>
      </c>
      <c r="RB44" s="111"/>
      <c r="RC44" s="259"/>
      <c r="RD44" s="27"/>
      <c r="RE44" s="1689"/>
      <c r="RF44" s="27"/>
      <c r="RG44" s="42">
        <f t="shared" si="67"/>
        <v>0</v>
      </c>
      <c r="RI44" s="111"/>
      <c r="RJ44" s="259"/>
      <c r="RK44" s="27"/>
      <c r="RL44" s="1689"/>
      <c r="RM44" s="27"/>
      <c r="RN44" s="42">
        <f t="shared" si="68"/>
        <v>0</v>
      </c>
      <c r="RP44" s="111"/>
      <c r="RQ44" s="259"/>
      <c r="RR44" s="27"/>
      <c r="RS44" s="1689"/>
      <c r="RT44" s="27"/>
      <c r="RU44" s="42">
        <f t="shared" si="69"/>
        <v>0</v>
      </c>
      <c r="RW44" s="7"/>
      <c r="RX44" s="36"/>
      <c r="RY44" s="16"/>
      <c r="RZ44" s="507"/>
      <c r="SA44" s="16"/>
      <c r="SB44" s="17">
        <f t="shared" si="70"/>
        <v>1433.5</v>
      </c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4"/>
      <c r="SS44" s="24"/>
      <c r="ST44" s="1273"/>
      <c r="SU44" s="53"/>
      <c r="SV44" s="53"/>
      <c r="SW44" s="459"/>
      <c r="SY44" s="427"/>
      <c r="SZ44" s="114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113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307"/>
      <c r="UI44" s="110"/>
      <c r="UJ44" s="1273"/>
      <c r="UK44" s="53"/>
      <c r="UL44" s="53"/>
      <c r="UM44" s="459"/>
      <c r="UO44" s="2"/>
      <c r="UP44" s="2"/>
      <c r="UQ44" s="18"/>
      <c r="UR44" s="19"/>
      <c r="US44" s="19"/>
      <c r="UT44" s="20"/>
      <c r="UV44" s="2"/>
      <c r="UW44" s="2"/>
      <c r="UX44" s="18"/>
      <c r="UY44" s="19"/>
      <c r="UZ44" s="19"/>
      <c r="VA44" s="20"/>
      <c r="VC44" s="24"/>
      <c r="VD44" s="24"/>
      <c r="VE44" s="1273"/>
      <c r="VF44" s="53"/>
      <c r="VG44" s="53"/>
      <c r="VH44" s="459"/>
      <c r="VJ44" s="24"/>
      <c r="VK44" s="2"/>
      <c r="VL44" s="18"/>
      <c r="VM44" s="19"/>
      <c r="VN44" s="19"/>
      <c r="VO44" s="20"/>
      <c r="VQ44" s="24"/>
      <c r="VR44" s="24"/>
      <c r="VS44" s="1273"/>
      <c r="VT44" s="53"/>
      <c r="VU44" s="53"/>
      <c r="VV44" s="459"/>
      <c r="VX44" s="2"/>
      <c r="VY44" s="2"/>
      <c r="VZ44" s="18"/>
      <c r="WA44" s="19"/>
      <c r="WB44" s="19"/>
      <c r="WC44" s="20"/>
      <c r="WE44" s="305"/>
      <c r="WF44" s="2"/>
      <c r="WG44" s="18"/>
      <c r="WH44" s="490"/>
      <c r="WI44" s="19"/>
      <c r="WJ44" s="20"/>
      <c r="WL44" s="307"/>
      <c r="WM44" s="24"/>
      <c r="WN44" s="1273"/>
      <c r="WO44" s="1540"/>
      <c r="WP44" s="53"/>
      <c r="WQ44" s="459"/>
      <c r="WS44" s="307"/>
      <c r="WT44" s="24"/>
      <c r="WU44" s="1273"/>
      <c r="WV44" s="1540"/>
      <c r="WW44" s="53"/>
      <c r="WX44" s="459"/>
      <c r="WZ44" s="307"/>
      <c r="XA44" s="24"/>
      <c r="XB44" s="1273"/>
      <c r="XC44" s="1540"/>
      <c r="XD44" s="53"/>
      <c r="XE44" s="459"/>
      <c r="XG44" s="307"/>
      <c r="XH44" s="24"/>
      <c r="XI44" s="1273"/>
      <c r="XJ44" s="1540"/>
      <c r="XK44" s="53"/>
      <c r="XL44" s="459"/>
      <c r="XN44" s="425"/>
      <c r="XO44" s="2"/>
      <c r="XP44" s="18"/>
      <c r="XQ44" s="19"/>
      <c r="XR44" s="19"/>
      <c r="XS44" s="20"/>
      <c r="XU44" s="24"/>
      <c r="XV44" s="24"/>
      <c r="XW44" s="1273"/>
      <c r="XX44" s="53"/>
      <c r="XY44" s="53"/>
      <c r="XZ44" s="459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4"/>
      <c r="YX44" s="24"/>
      <c r="YY44" s="1273"/>
      <c r="YZ44" s="53"/>
      <c r="ZA44" s="53"/>
      <c r="ZB44" s="459"/>
      <c r="ZD44" s="24"/>
      <c r="ZE44" s="24"/>
      <c r="ZF44" s="1273"/>
      <c r="ZG44" s="53"/>
      <c r="ZH44" s="53"/>
      <c r="ZI44" s="459"/>
      <c r="ZK44" s="2"/>
      <c r="ZL44" s="2"/>
      <c r="ZM44" s="18"/>
      <c r="ZN44" s="19"/>
      <c r="ZO44" s="19"/>
      <c r="ZP44" s="20"/>
      <c r="ZR44" s="24"/>
      <c r="ZS44" s="24"/>
      <c r="ZT44" s="1273"/>
      <c r="ZU44" s="53"/>
      <c r="ZV44" s="53"/>
      <c r="ZW44" s="459"/>
      <c r="ZY44" s="2"/>
      <c r="ZZ44" s="2"/>
      <c r="AAA44" s="18"/>
      <c r="AAB44" s="19"/>
      <c r="AAC44" s="19"/>
      <c r="AAD44" s="20"/>
      <c r="AAF44" s="24"/>
      <c r="AAG44" s="24"/>
      <c r="AAH44" s="1273"/>
      <c r="AAI44" s="53"/>
      <c r="AAJ44" s="53"/>
      <c r="AAK44" s="459"/>
      <c r="AAM44" s="24"/>
      <c r="AAN44" s="24"/>
      <c r="AAO44" s="1273"/>
      <c r="AAP44" s="53"/>
      <c r="AAQ44" s="53"/>
      <c r="AAR44" s="459"/>
      <c r="AAT44" s="24"/>
      <c r="AAU44" s="24"/>
      <c r="AAV44" s="1273"/>
      <c r="AAW44" s="53"/>
      <c r="AAX44" s="53"/>
      <c r="AAY44" s="459"/>
      <c r="ABA44" s="7"/>
      <c r="ABB44" s="113"/>
      <c r="ABC44" s="15"/>
      <c r="ABD44" s="7"/>
      <c r="ABE44" s="16"/>
      <c r="ABF44" s="42">
        <f t="shared" si="104"/>
        <v>0</v>
      </c>
      <c r="ABH44" s="111"/>
      <c r="ABI44" s="220"/>
      <c r="ABJ44" s="23"/>
      <c r="ABK44" s="111"/>
      <c r="ABL44" s="27"/>
      <c r="ABM44" s="42">
        <f t="shared" si="105"/>
        <v>0</v>
      </c>
      <c r="ABO44" s="1310"/>
      <c r="ABP44" s="1311"/>
      <c r="ABQ44" s="164"/>
      <c r="ABR44" s="1312"/>
      <c r="ABS44" s="164"/>
      <c r="ABT44" s="1313">
        <f>ABT43+ABQ44-ABS44</f>
        <v>22956.84</v>
      </c>
      <c r="ABV44" s="2"/>
      <c r="ABW44" s="2"/>
      <c r="ABX44" s="18"/>
      <c r="ABY44" s="19"/>
      <c r="ABZ44" s="19"/>
      <c r="ACA44" s="20"/>
      <c r="ACC44" s="427"/>
      <c r="ACD44" s="2"/>
      <c r="ACE44" s="18"/>
      <c r="ACF44" s="19"/>
      <c r="ACG44" s="19"/>
      <c r="ACH44" s="20"/>
      <c r="ACJ44" s="425"/>
      <c r="ACK44" s="24"/>
      <c r="ACL44" s="1273"/>
      <c r="ACM44" s="53"/>
      <c r="ACN44" s="53"/>
      <c r="ACO44" s="459"/>
      <c r="ACQ44" s="425"/>
      <c r="ACR44" s="24"/>
      <c r="ACS44" s="1273"/>
      <c r="ACT44" s="53"/>
      <c r="ACU44" s="53"/>
      <c r="ACV44" s="459"/>
      <c r="ACX44" s="305"/>
      <c r="ACY44" s="2"/>
      <c r="ACZ44" s="18"/>
      <c r="ADA44" s="19"/>
      <c r="ADB44" s="19"/>
      <c r="ADC44" s="20"/>
      <c r="ADE44" s="307"/>
      <c r="ADF44" s="24"/>
      <c r="ADG44" s="1273"/>
      <c r="ADH44" s="53"/>
      <c r="ADI44" s="53"/>
      <c r="ADJ44" s="459"/>
      <c r="ADL44" s="2"/>
      <c r="ADM44" s="2"/>
      <c r="ADN44" s="18"/>
      <c r="ADO44" s="19"/>
      <c r="ADP44" s="19"/>
      <c r="ADQ44" s="20"/>
      <c r="ADS44" s="24"/>
      <c r="ADT44" s="24"/>
      <c r="ADU44" s="1273"/>
      <c r="ADV44" s="53"/>
      <c r="ADW44" s="53"/>
      <c r="ADX44" s="459"/>
      <c r="ADZ44" s="2"/>
      <c r="AEA44" s="2"/>
      <c r="AEB44" s="18"/>
      <c r="AEC44" s="19"/>
      <c r="AED44" s="19"/>
      <c r="AEE44" s="20"/>
      <c r="AEG44" s="24"/>
      <c r="AEH44" s="24"/>
      <c r="AEI44" s="1273"/>
      <c r="AEJ44" s="53"/>
      <c r="AEK44" s="53"/>
      <c r="AEL44" s="459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4"/>
      <c r="AFC44" s="24"/>
      <c r="AFD44" s="1273"/>
      <c r="AFE44" s="53"/>
      <c r="AFF44" s="53"/>
      <c r="AFG44" s="459"/>
      <c r="AFI44" s="24"/>
      <c r="AFJ44" s="24"/>
      <c r="AFK44" s="1273"/>
      <c r="AFL44" s="53"/>
      <c r="AFM44" s="53"/>
      <c r="AFN44" s="459"/>
      <c r="AFP44" s="24"/>
      <c r="AFQ44" s="24"/>
      <c r="AFR44" s="1273"/>
      <c r="AFS44" s="53"/>
      <c r="AFT44" s="53"/>
      <c r="AFU44" s="459"/>
      <c r="AFW44" s="2"/>
      <c r="AFX44" s="2"/>
      <c r="AFY44" s="18"/>
      <c r="AFZ44" s="19"/>
      <c r="AGA44" s="19"/>
      <c r="AGB44" s="20"/>
      <c r="AGD44" s="7"/>
      <c r="AGE44" s="114"/>
      <c r="AGF44" s="16"/>
      <c r="AGG44" s="677"/>
      <c r="AGH44" s="16"/>
      <c r="AGI44" s="17">
        <f t="shared" si="123"/>
        <v>2252</v>
      </c>
      <c r="AGK44" s="305"/>
      <c r="AGL44" s="2"/>
      <c r="AGM44" s="18"/>
      <c r="AGN44" s="560"/>
      <c r="AGO44" s="19"/>
      <c r="AGP44" s="20"/>
      <c r="AGR44" s="307"/>
      <c r="AGS44" s="24"/>
      <c r="AGT44" s="1273"/>
      <c r="AGU44" s="1542"/>
      <c r="AGV44" s="53"/>
      <c r="AGW44" s="459"/>
      <c r="AGY44" s="307"/>
      <c r="AGZ44" s="24"/>
      <c r="AHA44" s="1273"/>
      <c r="AHB44" s="1542"/>
      <c r="AHC44" s="53"/>
      <c r="AHD44" s="459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427"/>
      <c r="AHU44" s="2"/>
      <c r="AHV44" s="18"/>
      <c r="AHW44" s="490"/>
      <c r="AHX44" s="19"/>
      <c r="AHY44" s="20"/>
      <c r="AIA44" s="2"/>
      <c r="AIB44" s="2"/>
      <c r="AIC44" s="18"/>
      <c r="AID44" s="19"/>
      <c r="AIE44" s="19"/>
      <c r="AIF44" s="20"/>
      <c r="AIH44" s="2"/>
      <c r="AII44" s="40"/>
      <c r="AIJ44" s="19"/>
      <c r="AIK44" s="19"/>
      <c r="AIL44" s="19"/>
      <c r="AIM44" s="20"/>
      <c r="AIO44" s="2"/>
      <c r="AIP44" s="40"/>
      <c r="AIQ44" s="19"/>
      <c r="AIR44" s="19"/>
      <c r="AIS44" s="19"/>
      <c r="AIT44" s="20"/>
      <c r="AIV44" s="24"/>
      <c r="AIW44" s="69"/>
      <c r="AIX44" s="53"/>
      <c r="AIY44" s="53"/>
      <c r="AIZ44" s="53"/>
      <c r="AJA44" s="459"/>
      <c r="AJC44" s="2"/>
      <c r="AJD44" s="2"/>
      <c r="AJE44" s="18"/>
      <c r="AJF44" s="19"/>
      <c r="AJG44" s="19"/>
      <c r="AJH44" s="20"/>
      <c r="AJJ44" s="2"/>
      <c r="AJK44" s="2"/>
      <c r="AJL44" s="18"/>
      <c r="AJM44" s="19"/>
      <c r="AJN44" s="19"/>
      <c r="AJO44" s="20"/>
      <c r="AJQ44" s="406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305"/>
      <c r="AKM44" s="2"/>
      <c r="AKN44" s="18"/>
      <c r="AKO44" s="490"/>
      <c r="AKP44" s="19"/>
      <c r="AKQ44" s="20"/>
      <c r="AKS44" s="307"/>
      <c r="AKT44" s="24"/>
      <c r="AKU44" s="1273"/>
      <c r="AKV44" s="1540"/>
      <c r="AKW44" s="53"/>
      <c r="AKX44" s="459"/>
      <c r="AKZ44" s="2"/>
      <c r="ALA44" s="2"/>
      <c r="ALB44" s="18"/>
      <c r="ALC44" s="19"/>
      <c r="ALD44" s="19"/>
      <c r="ALE44" s="20"/>
      <c r="ALI44" s="18"/>
      <c r="ALJ44" s="19"/>
      <c r="ALK44" s="19"/>
      <c r="ALL44" s="20"/>
      <c r="ALP44" s="1273"/>
      <c r="ALQ44" s="53"/>
      <c r="ALR44" s="53"/>
      <c r="ALS44" s="459"/>
      <c r="ALU44" s="2"/>
      <c r="ALV44" s="2"/>
      <c r="ALW44" s="18"/>
      <c r="ALX44" s="19"/>
      <c r="ALY44" s="19"/>
      <c r="ALZ44" s="20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4"/>
      <c r="AMQ44" s="24"/>
      <c r="AMR44" s="1273"/>
      <c r="AMS44" s="53"/>
      <c r="AMT44" s="53"/>
      <c r="AMU44" s="459"/>
      <c r="AMW44" s="24"/>
      <c r="AMX44" s="24"/>
      <c r="AMY44" s="1273"/>
      <c r="AMZ44" s="53"/>
      <c r="ANA44" s="53"/>
      <c r="ANB44" s="459"/>
      <c r="AND44" s="2"/>
      <c r="ANE44" s="2"/>
      <c r="ANF44" s="18"/>
      <c r="ANG44" s="19"/>
      <c r="ANH44" s="19"/>
      <c r="ANI44" s="20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4"/>
      <c r="ANZ44" s="24"/>
      <c r="AOA44" s="1273"/>
      <c r="AOB44" s="53"/>
      <c r="AOC44" s="53"/>
      <c r="AOD44" s="459"/>
      <c r="AOF44" s="7"/>
      <c r="AOG44" s="113"/>
      <c r="AOH44" s="15"/>
      <c r="AOI44" s="7"/>
      <c r="AOJ44" s="16"/>
      <c r="AOK44" s="17">
        <f t="shared" si="153"/>
        <v>4537.5</v>
      </c>
      <c r="AOM44" s="7"/>
      <c r="AON44" s="113"/>
      <c r="AOO44" s="15"/>
      <c r="AOP44" s="7"/>
      <c r="AOQ44" s="16"/>
      <c r="AOR44" s="17">
        <f t="shared" si="154"/>
        <v>4537.5</v>
      </c>
      <c r="AOT44" s="24"/>
      <c r="AOU44" s="110"/>
      <c r="AOV44" s="1273"/>
      <c r="AOW44" s="53"/>
      <c r="AOX44" s="53"/>
      <c r="AOY44" s="459"/>
      <c r="APA44" s="24"/>
      <c r="APB44" s="24"/>
      <c r="APC44" s="1273"/>
      <c r="APD44" s="53"/>
      <c r="APE44" s="53"/>
      <c r="APF44" s="459"/>
      <c r="APH44" s="24"/>
      <c r="API44" s="24"/>
      <c r="APJ44" s="1273"/>
      <c r="APK44" s="53"/>
      <c r="APL44" s="53"/>
      <c r="APM44" s="459"/>
      <c r="APO44" s="2"/>
      <c r="APP44" s="2"/>
      <c r="APQ44" s="18"/>
      <c r="APR44" s="19"/>
      <c r="APS44" s="19"/>
      <c r="APT44" s="20"/>
      <c r="APV44" s="427"/>
      <c r="APW44" s="36"/>
      <c r="APX44" s="16"/>
      <c r="APY44" s="677"/>
      <c r="APZ44" s="16"/>
      <c r="AQA44" s="17">
        <f t="shared" si="159"/>
        <v>5325.5</v>
      </c>
      <c r="AQC44" s="427"/>
      <c r="AQE44" s="18"/>
      <c r="AQF44" s="490"/>
      <c r="AQG44" s="19"/>
      <c r="AQH44" s="20"/>
      <c r="AQJ44" s="305"/>
      <c r="AQK44" s="2"/>
      <c r="AQL44" s="18"/>
      <c r="AQM44" s="428"/>
      <c r="AQN44" s="19"/>
      <c r="AQO44" s="20"/>
      <c r="AQQ44" s="2"/>
      <c r="AQR44" s="2"/>
      <c r="AQS44" s="18"/>
      <c r="AQT44" s="19"/>
      <c r="AQU44" s="19"/>
      <c r="AQV44" s="20"/>
      <c r="AQX44" s="24"/>
      <c r="AQY44" s="24"/>
      <c r="AQZ44" s="1273"/>
      <c r="ARA44" s="53"/>
      <c r="ARB44" s="53"/>
      <c r="ARC44" s="459"/>
      <c r="ARE44" s="2"/>
      <c r="ARF44" s="2"/>
      <c r="ARG44" s="18"/>
      <c r="ARH44" s="19"/>
      <c r="ARI44" s="19"/>
      <c r="ARJ44" s="20"/>
      <c r="ARL44" s="24"/>
      <c r="ARM44" s="24"/>
      <c r="ARN44" s="1273"/>
      <c r="ARO44" s="53"/>
      <c r="ARP44" s="53"/>
      <c r="ARQ44" s="459"/>
      <c r="ARS44" s="2"/>
      <c r="ART44" s="2"/>
      <c r="ARU44" s="18"/>
      <c r="ARV44" s="19"/>
      <c r="ARW44" s="19"/>
      <c r="ARX44" s="20"/>
      <c r="ARZ44" s="24"/>
      <c r="ASA44" s="24"/>
      <c r="ASB44" s="1273"/>
      <c r="ASC44" s="53"/>
      <c r="ASD44" s="53"/>
      <c r="ASE44" s="459"/>
      <c r="ASG44" s="24"/>
      <c r="ASH44" s="24"/>
      <c r="ASI44" s="1273"/>
      <c r="ASJ44" s="53"/>
      <c r="ASK44" s="53"/>
      <c r="ASL44" s="459"/>
      <c r="ASN44" s="2"/>
      <c r="ASO44" s="2"/>
      <c r="ASP44" s="18"/>
      <c r="ASQ44" s="19"/>
      <c r="ASR44" s="19"/>
      <c r="ASS44" s="20"/>
      <c r="ASU44" s="2"/>
      <c r="ASV44" s="2"/>
      <c r="ASW44" s="18"/>
      <c r="ASX44" s="19"/>
      <c r="ASY44" s="19"/>
      <c r="ASZ44" s="20"/>
      <c r="ATB44" s="307"/>
      <c r="ATC44" s="24"/>
      <c r="ATD44" s="696"/>
      <c r="ATE44" s="400"/>
      <c r="ATF44" s="16"/>
      <c r="ATG44" s="17">
        <f t="shared" si="171"/>
        <v>0</v>
      </c>
      <c r="ATI44" s="111"/>
      <c r="ATJ44" s="259"/>
      <c r="ATK44" s="27"/>
      <c r="ATL44" s="50"/>
      <c r="ATM44" s="27"/>
      <c r="ATN44" s="17">
        <f t="shared" si="172"/>
        <v>35640</v>
      </c>
      <c r="ATP44" s="2"/>
      <c r="ATQ44" s="2"/>
      <c r="ATR44" s="18"/>
      <c r="ATS44" s="19"/>
      <c r="ATT44" s="19"/>
      <c r="ATU44" s="20"/>
      <c r="ATW44" s="24"/>
      <c r="ATX44" s="24"/>
      <c r="ATY44" s="1273"/>
      <c r="ATZ44" s="53"/>
      <c r="AUA44" s="53"/>
      <c r="AUB44" s="459"/>
      <c r="AUD44" s="24"/>
      <c r="AUE44" s="24"/>
      <c r="AUF44" s="1273"/>
      <c r="AUG44" s="53"/>
      <c r="AUH44" s="53"/>
      <c r="AUI44" s="459"/>
      <c r="AUK44" s="305"/>
      <c r="AUL44" s="2"/>
      <c r="AUM44" s="18"/>
      <c r="AUN44" s="19"/>
      <c r="AUO44" s="19"/>
      <c r="AUP44" s="20"/>
      <c r="AUR44" s="2"/>
      <c r="AUS44" s="2"/>
      <c r="AUT44" s="18"/>
      <c r="AUU44" s="19"/>
      <c r="AUV44" s="19"/>
      <c r="AUW44" s="20"/>
      <c r="AUY44" s="305"/>
      <c r="AUZ44" s="2"/>
      <c r="AVA44" s="18"/>
      <c r="AVB44" s="19"/>
      <c r="AVC44" s="19"/>
      <c r="AVD44" s="20"/>
      <c r="AVF44" s="2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4"/>
      <c r="AWB44" s="24"/>
      <c r="AWC44" s="1273"/>
      <c r="AWD44" s="53"/>
      <c r="AWE44" s="53"/>
      <c r="AWF44" s="459"/>
      <c r="AWH44" s="24"/>
      <c r="AWI44" s="24"/>
      <c r="AWJ44" s="1273"/>
      <c r="AWK44" s="53"/>
      <c r="AWL44" s="53"/>
      <c r="AWM44" s="459"/>
      <c r="AWO44" s="24"/>
      <c r="AWP44" s="24"/>
      <c r="AWQ44" s="1273"/>
      <c r="AWR44" s="53"/>
      <c r="AWS44" s="53"/>
      <c r="AWT44" s="459"/>
      <c r="AWV44" s="2"/>
      <c r="AWW44" s="2"/>
      <c r="AWX44" s="18"/>
      <c r="AWY44" s="19"/>
      <c r="AWZ44" s="19"/>
      <c r="AXA44" s="20"/>
      <c r="AXC44" s="24"/>
      <c r="AXD44" s="24"/>
      <c r="AXE44" s="1273"/>
      <c r="AXF44" s="53"/>
      <c r="AXG44" s="53"/>
      <c r="AXH44" s="459"/>
      <c r="AXJ44" s="24"/>
      <c r="AXK44" s="24"/>
      <c r="AXL44" s="1273"/>
      <c r="AXM44" s="53"/>
      <c r="AXN44" s="53"/>
      <c r="AXO44" s="459"/>
      <c r="AXQ44" s="24"/>
      <c r="AXR44" s="24"/>
      <c r="AXS44" s="1273"/>
      <c r="AXT44" s="53"/>
      <c r="AXU44" s="53"/>
      <c r="AXV44" s="459"/>
      <c r="AXX44" s="2"/>
      <c r="AXY44" s="2"/>
      <c r="AXZ44" s="18"/>
      <c r="AYA44" s="19"/>
      <c r="AYB44" s="19"/>
      <c r="AYC44" s="20"/>
      <c r="AYE44" s="31"/>
      <c r="AYF44" s="311"/>
      <c r="AYG44" s="76"/>
      <c r="AYH44" s="913"/>
      <c r="AYI44" s="76"/>
      <c r="AYJ44" s="78">
        <f t="shared" si="190"/>
        <v>1119</v>
      </c>
      <c r="AYL44" s="7"/>
      <c r="AYM44" s="36"/>
      <c r="AYN44" s="16"/>
      <c r="AYO44" s="16"/>
      <c r="AYP44" s="16"/>
      <c r="AYQ44" s="17">
        <f t="shared" si="191"/>
        <v>1119</v>
      </c>
      <c r="AYS44" s="2"/>
      <c r="AYT44" s="2"/>
      <c r="AYU44" s="18"/>
      <c r="AYV44" s="19"/>
      <c r="AYW44" s="19"/>
      <c r="AYX44" s="20"/>
      <c r="AYZ44" s="24"/>
      <c r="AZA44" s="24"/>
      <c r="AZB44" s="1273"/>
      <c r="AZC44" s="53"/>
      <c r="AZD44" s="53"/>
      <c r="AZE44" s="459"/>
      <c r="AZG44" s="358"/>
      <c r="AZH44" s="24"/>
      <c r="AZI44" s="1273"/>
      <c r="AZJ44" s="53"/>
      <c r="AZK44" s="53"/>
      <c r="AZL44" s="459"/>
      <c r="AZN44" s="24"/>
      <c r="AZO44" s="24"/>
      <c r="AZP44" s="1273"/>
      <c r="AZQ44" s="53"/>
      <c r="AZR44" s="53"/>
      <c r="AZS44" s="459"/>
      <c r="AZU44" s="2"/>
      <c r="AZV44" s="2"/>
      <c r="AZW44" s="18"/>
      <c r="AZX44" s="19"/>
      <c r="AZY44" s="19"/>
      <c r="AZZ44" s="20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4"/>
      <c r="BAQ44" s="24"/>
      <c r="BAR44" s="1273"/>
      <c r="BAS44" s="53"/>
      <c r="BAT44" s="53"/>
      <c r="BAU44" s="459"/>
      <c r="BAW44" s="24"/>
      <c r="BAX44" s="24"/>
      <c r="BAY44" s="1273"/>
      <c r="BAZ44" s="53"/>
      <c r="BBA44" s="53"/>
      <c r="BBB44" s="459"/>
      <c r="BBD44" s="24"/>
      <c r="BBE44" s="24"/>
      <c r="BBF44" s="1273"/>
      <c r="BBG44" s="53"/>
      <c r="BBH44" s="53"/>
      <c r="BBI44" s="459"/>
      <c r="BBK44" s="2"/>
      <c r="BBL44" s="2"/>
      <c r="BBM44" s="18"/>
      <c r="BBN44" s="19"/>
      <c r="BBO44" s="19"/>
      <c r="BBP44" s="20"/>
      <c r="BBR44" s="2"/>
      <c r="BBS44" s="2"/>
      <c r="BBT44" s="18"/>
      <c r="BBU44" s="19"/>
      <c r="BBV44" s="19"/>
      <c r="BBW44" s="20"/>
      <c r="BBY44" s="24"/>
      <c r="BBZ44" s="24"/>
      <c r="BCA44" s="1273"/>
      <c r="BCB44" s="53"/>
      <c r="BCC44" s="53"/>
      <c r="BCD44" s="459"/>
      <c r="BCF44" s="24"/>
      <c r="BCG44" s="24"/>
      <c r="BCH44" s="1273"/>
      <c r="BCI44" s="53"/>
      <c r="BCJ44" s="53"/>
      <c r="BCK44" s="459"/>
      <c r="BCM44" s="2"/>
      <c r="BCN44" s="2"/>
      <c r="BCO44" s="18"/>
      <c r="BCP44" s="19"/>
      <c r="BCQ44" s="19"/>
      <c r="BCR44" s="20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17">
        <f t="shared" si="208"/>
        <v>0</v>
      </c>
      <c r="BDH44" s="24"/>
      <c r="BDI44" s="24"/>
      <c r="BDJ44" s="1273"/>
      <c r="BDK44" s="53"/>
      <c r="BDL44" s="53"/>
      <c r="BDM44" s="42">
        <f t="shared" si="209"/>
        <v>0</v>
      </c>
      <c r="BDO44" s="2"/>
      <c r="BDP44" s="2"/>
      <c r="BDQ44" s="18"/>
      <c r="BDR44" s="19"/>
      <c r="BDS44" s="19"/>
      <c r="BDT44" s="17">
        <f t="shared" si="210"/>
        <v>0</v>
      </c>
      <c r="BDV44" s="2"/>
      <c r="BDW44" s="2"/>
      <c r="BDX44" s="18"/>
      <c r="BDY44" s="19"/>
      <c r="BDZ44" s="19"/>
      <c r="BEA44" s="17">
        <f t="shared" si="211"/>
        <v>10100.5</v>
      </c>
      <c r="BEC44" s="2"/>
      <c r="BED44" s="2"/>
      <c r="BEE44" s="18"/>
      <c r="BEF44" s="19"/>
      <c r="BEG44" s="19"/>
      <c r="BEH44" s="17">
        <f t="shared" si="212"/>
        <v>0</v>
      </c>
      <c r="BEJ44" s="24"/>
      <c r="BEK44" s="24"/>
      <c r="BEL44" s="1273"/>
      <c r="BEM44" s="53"/>
      <c r="BEN44" s="53"/>
      <c r="BEO44" s="42">
        <f t="shared" si="213"/>
        <v>0</v>
      </c>
      <c r="BEQ44" s="2"/>
      <c r="BER44" s="2"/>
      <c r="BES44" s="18"/>
      <c r="BET44" s="19"/>
      <c r="BEU44" s="19"/>
      <c r="BEV44" s="20"/>
      <c r="BEX44" s="2"/>
      <c r="BEY44" s="2"/>
      <c r="BEZ44" s="18"/>
      <c r="BFA44" s="19"/>
      <c r="BFB44" s="19"/>
      <c r="BFC44" s="20"/>
      <c r="BFE44" s="24"/>
      <c r="BFF44" s="24"/>
      <c r="BFG44" s="1273"/>
      <c r="BFH44" s="53"/>
      <c r="BFI44" s="53"/>
      <c r="BFJ44" s="459"/>
      <c r="BFL44" s="24"/>
      <c r="BFM44" s="2"/>
      <c r="BFN44" s="18"/>
      <c r="BFO44" s="19"/>
      <c r="BFP44" s="19"/>
      <c r="BFQ44" s="20"/>
      <c r="BFS44" s="24"/>
      <c r="BFT44" s="24"/>
      <c r="BFU44" s="1273"/>
      <c r="BFV44" s="53"/>
      <c r="BFW44" s="53"/>
      <c r="BFX44" s="459"/>
      <c r="BFZ44" s="2"/>
      <c r="BGA44" s="2"/>
      <c r="BGB44" s="18"/>
      <c r="BGC44" s="19"/>
      <c r="BGD44" s="19"/>
      <c r="BGE44" s="20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4"/>
      <c r="BGV44" s="24"/>
      <c r="BGW44" s="1273"/>
      <c r="BGX44" s="53"/>
      <c r="BGY44" s="53"/>
      <c r="BGZ44" s="459"/>
      <c r="BHB44" s="2"/>
      <c r="BHC44" s="2"/>
      <c r="BHD44" s="18"/>
      <c r="BHE44" s="19"/>
      <c r="BHF44" s="19"/>
      <c r="BHG44" s="20"/>
    </row>
    <row r="45" spans="1:1567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Y45" s="2"/>
      <c r="BE45" s="2"/>
      <c r="BF45" s="2"/>
      <c r="BL45" s="2"/>
      <c r="BM45" s="2"/>
      <c r="BS45" s="7"/>
      <c r="BT45" s="2"/>
      <c r="BU45" s="27"/>
      <c r="BV45" s="65"/>
      <c r="BW45" s="16"/>
      <c r="BX45" s="16"/>
      <c r="BY45" s="79"/>
      <c r="CU45" s="427"/>
      <c r="CV45" s="2"/>
      <c r="CW45" s="3"/>
      <c r="CY45" s="3"/>
      <c r="DB45" s="2"/>
      <c r="DC45" s="2"/>
      <c r="DI45" s="7"/>
      <c r="DJ45" s="36"/>
      <c r="DK45" s="27"/>
      <c r="DL45" s="422"/>
      <c r="DM45" s="27"/>
      <c r="DN45" s="17">
        <f t="shared" si="232"/>
        <v>411</v>
      </c>
      <c r="DP45" s="7"/>
      <c r="DQ45" s="2"/>
      <c r="DR45" s="291"/>
      <c r="DS45" s="658"/>
      <c r="DT45" s="27"/>
      <c r="DU45" s="42">
        <f t="shared" si="237"/>
        <v>0</v>
      </c>
      <c r="DW45" s="7"/>
      <c r="DX45" s="99"/>
      <c r="DY45" s="293"/>
      <c r="DZ45" s="697"/>
      <c r="EA45" s="27"/>
      <c r="EB45" s="27"/>
      <c r="EC45" s="79"/>
      <c r="ED45" s="567"/>
      <c r="EE45" s="1723"/>
      <c r="EF45" s="1724"/>
      <c r="EG45" s="1725"/>
      <c r="EH45" s="1688"/>
      <c r="EI45" s="1688"/>
      <c r="EJ45" s="121"/>
      <c r="EK45" s="111"/>
      <c r="EL45" s="34"/>
      <c r="EM45" s="286"/>
      <c r="EN45" s="1726"/>
      <c r="EO45" s="27"/>
      <c r="EP45" s="27"/>
      <c r="EQ45" s="79"/>
      <c r="ER45" s="111"/>
      <c r="ES45" s="34"/>
      <c r="ET45" s="286"/>
      <c r="EU45" s="1726"/>
      <c r="EV45" s="27"/>
      <c r="EW45" s="27"/>
      <c r="EX45" s="79"/>
      <c r="EY45" s="7"/>
      <c r="EZ45" s="99"/>
      <c r="FA45" s="293"/>
      <c r="FB45" s="697"/>
      <c r="FC45" s="27"/>
      <c r="FD45" s="27"/>
      <c r="FE45" s="79"/>
      <c r="FF45" s="111"/>
      <c r="FG45" s="259"/>
      <c r="FH45" s="41"/>
      <c r="FI45" s="111"/>
      <c r="FJ45" s="287"/>
      <c r="FK45" s="17">
        <f t="shared" si="231"/>
        <v>0</v>
      </c>
      <c r="FO45" s="15"/>
      <c r="FR45" s="17">
        <f t="shared" si="245"/>
        <v>0</v>
      </c>
      <c r="FV45" s="23"/>
      <c r="FY45" s="42">
        <f t="shared" si="246"/>
        <v>0</v>
      </c>
      <c r="GA45" s="2"/>
      <c r="GB45" s="2"/>
      <c r="GH45" s="24"/>
      <c r="GI45" s="24"/>
      <c r="GO45" s="24"/>
      <c r="GP45" s="24"/>
      <c r="GV45" s="2"/>
      <c r="GW45" s="2"/>
      <c r="HC45" s="24"/>
      <c r="HD45" s="24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4"/>
      <c r="JA45" s="24"/>
      <c r="JG45" s="24"/>
      <c r="JH45" s="24"/>
      <c r="JN45" s="7"/>
      <c r="JO45" s="113"/>
      <c r="JP45" s="27"/>
      <c r="JQ45" s="698"/>
      <c r="JR45" s="27"/>
      <c r="JS45" s="17">
        <f t="shared" si="39"/>
        <v>0</v>
      </c>
      <c r="JU45" s="111"/>
      <c r="JV45" s="110"/>
      <c r="JW45" s="27"/>
      <c r="JX45" s="1555"/>
      <c r="JY45" s="27"/>
      <c r="JZ45" s="42">
        <f t="shared" si="40"/>
        <v>0</v>
      </c>
      <c r="KB45" s="7"/>
      <c r="KC45" s="113"/>
      <c r="KD45" s="27"/>
      <c r="KE45" s="698"/>
      <c r="KF45" s="27"/>
      <c r="KG45" s="17">
        <f t="shared" si="41"/>
        <v>0</v>
      </c>
      <c r="KI45" s="111"/>
      <c r="KJ45" s="220"/>
      <c r="KK45" s="27"/>
      <c r="KL45" s="1555"/>
      <c r="KM45" s="27"/>
      <c r="KN45" s="42">
        <f t="shared" si="42"/>
        <v>0</v>
      </c>
      <c r="KP45" s="111"/>
      <c r="KQ45" s="220"/>
      <c r="KR45" s="27"/>
      <c r="KS45" s="1555"/>
      <c r="KT45" s="27"/>
      <c r="KU45" s="42">
        <f t="shared" si="43"/>
        <v>4446</v>
      </c>
      <c r="KW45" s="7"/>
      <c r="KX45" s="114"/>
      <c r="KY45" s="27"/>
      <c r="KZ45" s="698"/>
      <c r="LA45" s="27"/>
      <c r="LB45" s="17">
        <f t="shared" si="44"/>
        <v>17093.599999999999</v>
      </c>
      <c r="LD45" s="7"/>
      <c r="LE45" s="113"/>
      <c r="LF45" s="27"/>
      <c r="LG45" s="698"/>
      <c r="LH45" s="27"/>
      <c r="LI45" s="16"/>
      <c r="LK45" s="111"/>
      <c r="LL45" s="110"/>
      <c r="LM45" s="27"/>
      <c r="LN45" s="1555"/>
      <c r="LO45" s="27"/>
      <c r="LP45" s="27"/>
      <c r="LR45" s="111"/>
      <c r="LS45" s="220"/>
      <c r="LT45" s="27"/>
      <c r="LU45" s="1555"/>
      <c r="LV45" s="27"/>
      <c r="LW45" s="27"/>
      <c r="LY45" s="2"/>
      <c r="LZ45" s="2"/>
      <c r="MF45" s="24"/>
      <c r="MG45" s="24"/>
      <c r="MM45" s="24"/>
      <c r="MN45" s="24"/>
      <c r="MT45" s="24"/>
      <c r="MU45" s="24"/>
      <c r="NA45" s="2"/>
      <c r="NB45" s="2"/>
      <c r="NH45" s="2"/>
      <c r="NI45" s="2"/>
      <c r="NO45" s="2"/>
      <c r="NP45" s="2"/>
      <c r="NV45" s="307"/>
      <c r="NW45" s="24"/>
      <c r="OC45" s="305"/>
      <c r="OD45" s="2"/>
      <c r="OJ45" s="307"/>
      <c r="OK45" s="24"/>
      <c r="OQ45" s="481"/>
      <c r="OR45" s="2"/>
      <c r="OY45" s="2"/>
      <c r="PE45" s="2"/>
      <c r="PF45" s="2"/>
      <c r="PL45" s="2"/>
      <c r="PM45" s="2"/>
      <c r="PS45" s="2"/>
      <c r="PT45" s="2"/>
      <c r="PZ45" s="2"/>
      <c r="QA45" s="2"/>
      <c r="QG45" s="2"/>
      <c r="QH45" s="2"/>
      <c r="QN45" s="24"/>
      <c r="QO45" s="24"/>
      <c r="QU45" s="427"/>
      <c r="QV45" s="36"/>
      <c r="QW45" s="27"/>
      <c r="QX45" s="343"/>
      <c r="QY45" s="27"/>
      <c r="QZ45" s="17">
        <f t="shared" si="66"/>
        <v>13520</v>
      </c>
      <c r="RB45" s="111"/>
      <c r="RC45" s="259"/>
      <c r="RD45" s="27"/>
      <c r="RE45" s="691"/>
      <c r="RF45" s="27"/>
      <c r="RG45" s="42">
        <f t="shared" si="67"/>
        <v>0</v>
      </c>
      <c r="RI45" s="111"/>
      <c r="RJ45" s="259"/>
      <c r="RK45" s="27"/>
      <c r="RL45" s="691"/>
      <c r="RM45" s="27"/>
      <c r="RN45" s="42">
        <f t="shared" si="68"/>
        <v>0</v>
      </c>
      <c r="RP45" s="111"/>
      <c r="RQ45" s="259"/>
      <c r="RR45" s="27"/>
      <c r="RS45" s="691"/>
      <c r="RT45" s="27"/>
      <c r="RU45" s="42">
        <f t="shared" si="69"/>
        <v>0</v>
      </c>
      <c r="RW45" s="7"/>
      <c r="RX45" s="36"/>
      <c r="RY45" s="27"/>
      <c r="RZ45" s="343"/>
      <c r="SA45" s="27"/>
      <c r="SB45" s="17">
        <f t="shared" si="70"/>
        <v>1433.5</v>
      </c>
      <c r="SD45" s="2"/>
      <c r="SE45" s="2"/>
      <c r="SK45" s="2"/>
      <c r="SL45" s="2"/>
      <c r="SR45" s="24"/>
      <c r="SS45" s="24"/>
      <c r="SY45" s="427"/>
      <c r="SZ45" s="114"/>
      <c r="TF45" s="2"/>
      <c r="TG45" s="2"/>
      <c r="TM45" s="2"/>
      <c r="TN45" s="2"/>
      <c r="TT45" s="2"/>
      <c r="TU45" s="2"/>
      <c r="UA45" s="2"/>
      <c r="UB45" s="2"/>
      <c r="UH45" s="307"/>
      <c r="UI45" s="110"/>
      <c r="UO45" s="2"/>
      <c r="UP45" s="2"/>
      <c r="UV45" s="2"/>
      <c r="UW45" s="2"/>
      <c r="VC45" s="24"/>
      <c r="VD45" s="24"/>
      <c r="VJ45" s="24"/>
      <c r="VK45" s="2"/>
      <c r="VQ45" s="24"/>
      <c r="VR45" s="24"/>
      <c r="VX45" s="2"/>
      <c r="VY45" s="2"/>
      <c r="WE45" s="305"/>
      <c r="WF45" s="2"/>
      <c r="WL45" s="307"/>
      <c r="WM45" s="24"/>
      <c r="WS45" s="307"/>
      <c r="WT45" s="24"/>
      <c r="WZ45" s="307"/>
      <c r="XA45" s="24"/>
      <c r="XG45" s="307"/>
      <c r="XH45" s="24"/>
      <c r="XN45" s="425"/>
      <c r="XO45" s="2"/>
      <c r="XU45" s="24"/>
      <c r="XV45" s="24"/>
      <c r="YB45" s="2"/>
      <c r="YC45" s="2"/>
      <c r="YI45" s="2"/>
      <c r="YJ45" s="2"/>
      <c r="YP45" s="2"/>
      <c r="YQ45" s="2"/>
      <c r="YW45" s="24"/>
      <c r="YX45" s="24"/>
      <c r="ZD45" s="24"/>
      <c r="ZE45" s="24"/>
      <c r="ZK45" s="2"/>
      <c r="ZL45" s="2"/>
      <c r="ZR45" s="24"/>
      <c r="ZS45" s="24"/>
      <c r="ZY45" s="2"/>
      <c r="ZZ45" s="2"/>
      <c r="AAF45" s="24"/>
      <c r="AAG45" s="24"/>
      <c r="AAM45" s="24"/>
      <c r="AAN45" s="24"/>
      <c r="AAT45" s="24"/>
      <c r="AAU45" s="24"/>
      <c r="ABA45" s="7"/>
      <c r="ABB45" s="113"/>
      <c r="ABC45" s="291"/>
      <c r="ABD45" s="7"/>
      <c r="ABE45" s="27"/>
      <c r="ABF45" s="42">
        <f t="shared" si="104"/>
        <v>0</v>
      </c>
      <c r="ABH45" s="111"/>
      <c r="ABI45" s="220"/>
      <c r="ABJ45" s="290"/>
      <c r="ABK45" s="111"/>
      <c r="ABL45" s="27"/>
      <c r="ABM45" s="42">
        <f t="shared" si="105"/>
        <v>0</v>
      </c>
      <c r="ABO45" s="901"/>
      <c r="ABP45" s="99"/>
      <c r="ABQ45" s="16"/>
      <c r="ABR45" s="699"/>
      <c r="ABS45" s="3"/>
      <c r="ABT45" s="42"/>
      <c r="ABV45" s="2"/>
      <c r="ABW45" s="2"/>
      <c r="ACC45" s="427"/>
      <c r="ACD45" s="2"/>
      <c r="ACJ45" s="425"/>
      <c r="ACK45" s="24"/>
      <c r="ACQ45" s="425"/>
      <c r="ACR45" s="24"/>
      <c r="ACX45" s="305"/>
      <c r="ACY45" s="2"/>
      <c r="ADE45" s="307"/>
      <c r="ADF45" s="24"/>
      <c r="ADL45" s="2"/>
      <c r="ADM45" s="2"/>
      <c r="ADS45" s="24"/>
      <c r="ADT45" s="24"/>
      <c r="ADZ45" s="2"/>
      <c r="AEA45" s="2"/>
      <c r="AEG45" s="24"/>
      <c r="AEH45" s="24"/>
      <c r="AEN45" s="2"/>
      <c r="AEO45" s="2"/>
      <c r="AEU45" s="2"/>
      <c r="AEV45" s="2"/>
      <c r="AFB45" s="24"/>
      <c r="AFC45" s="24"/>
      <c r="AFI45" s="24"/>
      <c r="AFJ45" s="24"/>
      <c r="AFP45" s="24"/>
      <c r="AFQ45" s="24"/>
      <c r="AFW45" s="2"/>
      <c r="AFX45" s="2"/>
      <c r="AGD45" s="7"/>
      <c r="AGE45" s="114"/>
      <c r="AGF45" s="27"/>
      <c r="AGG45" s="422"/>
      <c r="AGH45" s="27"/>
      <c r="AGI45" s="17">
        <f t="shared" si="123"/>
        <v>2252</v>
      </c>
      <c r="AGK45" s="305"/>
      <c r="AGL45" s="2"/>
      <c r="AGR45" s="307"/>
      <c r="AGS45" s="24"/>
      <c r="AGY45" s="307"/>
      <c r="AGZ45" s="24"/>
      <c r="AHF45" s="2"/>
      <c r="AHG45" s="2"/>
      <c r="AHM45" s="2"/>
      <c r="AHN45" s="2"/>
      <c r="AHT45" s="427"/>
      <c r="AHU45" s="2"/>
      <c r="AIA45" s="2"/>
      <c r="AIB45" s="2"/>
      <c r="AIH45" s="2"/>
      <c r="AII45" s="2"/>
      <c r="AIO45" s="2"/>
      <c r="AIP45" s="2"/>
      <c r="AIV45" s="24"/>
      <c r="AIW45" s="24"/>
      <c r="AJC45" s="2"/>
      <c r="AJD45" s="2"/>
      <c r="AJJ45" s="2"/>
      <c r="AJK45" s="2"/>
      <c r="AJQ45" s="406"/>
      <c r="AJR45" s="2"/>
      <c r="AJX45" s="2"/>
      <c r="AJY45" s="2"/>
      <c r="AKE45" s="2"/>
      <c r="AKF45" s="2"/>
      <c r="AKL45" s="305"/>
      <c r="AKM45" s="2"/>
      <c r="AKS45" s="307"/>
      <c r="AKT45" s="24"/>
      <c r="AKZ45" s="2"/>
      <c r="ALA45" s="2"/>
      <c r="ALU45" s="2"/>
      <c r="ALV45" s="2"/>
      <c r="AMB45" s="2"/>
      <c r="AMC45" s="2"/>
      <c r="AMI45" s="2"/>
      <c r="AMJ45" s="2"/>
      <c r="AMP45" s="24"/>
      <c r="AMQ45" s="24"/>
      <c r="AMW45" s="24"/>
      <c r="AMX45" s="24"/>
      <c r="AND45" s="2"/>
      <c r="ANE45" s="2"/>
      <c r="ANK45" s="2"/>
      <c r="ANL45" s="2"/>
      <c r="ANR45" s="2"/>
      <c r="ANS45" s="2"/>
      <c r="ANY45" s="24"/>
      <c r="ANZ45" s="24"/>
      <c r="AOF45" s="7"/>
      <c r="AOG45" s="113"/>
      <c r="AOH45" s="15"/>
      <c r="AOI45" s="31"/>
      <c r="AOJ45" s="16"/>
      <c r="AOK45" s="17">
        <f t="shared" si="153"/>
        <v>4537.5</v>
      </c>
      <c r="AOM45" s="7"/>
      <c r="AON45" s="113"/>
      <c r="AOO45" s="15"/>
      <c r="AOP45" s="7"/>
      <c r="AOQ45" s="16"/>
      <c r="AOR45" s="17">
        <f t="shared" si="154"/>
        <v>4537.5</v>
      </c>
      <c r="AOT45" s="24"/>
      <c r="AOU45" s="110"/>
      <c r="APA45" s="24"/>
      <c r="APB45" s="24"/>
      <c r="APH45" s="24"/>
      <c r="API45" s="24"/>
      <c r="APO45" s="2"/>
      <c r="APP45" s="2"/>
      <c r="APV45" s="427"/>
      <c r="APW45" s="36"/>
      <c r="APX45" s="27"/>
      <c r="APZ45" s="27"/>
      <c r="AQA45" s="17">
        <f t="shared" si="159"/>
        <v>5325.5</v>
      </c>
      <c r="AQC45" s="427"/>
      <c r="AQJ45" s="305"/>
      <c r="AQK45" s="2"/>
      <c r="AQQ45" s="2"/>
      <c r="AQR45" s="2"/>
      <c r="AQX45" s="24"/>
      <c r="AQY45" s="24"/>
      <c r="ARE45" s="2"/>
      <c r="ARF45" s="2"/>
      <c r="ARL45" s="24"/>
      <c r="ARM45" s="24"/>
      <c r="ARS45" s="2"/>
      <c r="ART45" s="2"/>
      <c r="ARZ45" s="24"/>
      <c r="ASA45" s="24"/>
      <c r="ASG45" s="24"/>
      <c r="ASH45" s="24"/>
      <c r="ASN45" s="2"/>
      <c r="ASO45" s="2"/>
      <c r="ASU45" s="2"/>
      <c r="ASV45" s="2"/>
      <c r="ATB45" s="307"/>
      <c r="ATC45" s="24"/>
      <c r="ATD45" s="696"/>
      <c r="ATE45" s="400"/>
      <c r="ATF45" s="27"/>
      <c r="ATG45" s="17">
        <f t="shared" si="171"/>
        <v>0</v>
      </c>
      <c r="ATI45" s="111"/>
      <c r="ATJ45" s="259"/>
      <c r="ATK45" s="27"/>
      <c r="ATL45" s="50"/>
      <c r="ATM45" s="27"/>
      <c r="ATN45" s="17">
        <f t="shared" si="172"/>
        <v>35640</v>
      </c>
      <c r="ATP45" s="2"/>
      <c r="ATQ45" s="2"/>
      <c r="ATW45" s="24"/>
      <c r="ATX45" s="24"/>
      <c r="AUD45" s="24"/>
      <c r="AUE45" s="24"/>
      <c r="AUK45" s="305"/>
      <c r="AUL45" s="2"/>
      <c r="AUR45" s="2"/>
      <c r="AUS45" s="2"/>
      <c r="AUY45" s="305"/>
      <c r="AUZ45" s="2"/>
      <c r="AVF45" s="2"/>
      <c r="AVG45" s="2"/>
      <c r="AVM45" s="2"/>
      <c r="AVN45" s="2"/>
      <c r="AVT45" s="2"/>
      <c r="AVU45" s="2"/>
      <c r="AWA45" s="24"/>
      <c r="AWB45" s="24"/>
      <c r="AWH45" s="24"/>
      <c r="AWI45" s="24"/>
      <c r="AWO45" s="24"/>
      <c r="AWP45" s="24"/>
      <c r="AWV45" s="2"/>
      <c r="AWW45" s="2"/>
      <c r="AXC45" s="24"/>
      <c r="AXD45" s="24"/>
      <c r="AXJ45" s="24"/>
      <c r="AXK45" s="24"/>
      <c r="AXQ45" s="24"/>
      <c r="AXR45" s="24"/>
      <c r="AXX45" s="2"/>
      <c r="AXY45" s="2"/>
      <c r="AYE45" s="31"/>
      <c r="AYF45" s="936"/>
      <c r="AYG45" s="22"/>
      <c r="AYH45" s="810"/>
      <c r="AYI45" s="139"/>
      <c r="AYJ45" s="78">
        <f t="shared" si="190"/>
        <v>1119</v>
      </c>
      <c r="AYK45" s="79"/>
      <c r="AYL45" s="7"/>
      <c r="AYM45" s="36"/>
      <c r="AYN45" s="79"/>
      <c r="AYO45" s="79"/>
      <c r="AYP45" s="79"/>
      <c r="AYQ45" s="17">
        <f t="shared" si="191"/>
        <v>1119</v>
      </c>
      <c r="AYR45" s="79"/>
      <c r="AYS45" s="2"/>
      <c r="AYT45" s="2"/>
      <c r="AYZ45" s="24"/>
      <c r="AZA45" s="24"/>
      <c r="AZG45" s="358"/>
      <c r="AZH45" s="24"/>
      <c r="AZN45" s="24"/>
      <c r="AZO45" s="24"/>
      <c r="AZU45" s="2"/>
      <c r="AZV45" s="2"/>
      <c r="BAB45" s="2"/>
      <c r="BAC45" s="2"/>
      <c r="BAI45" s="2"/>
      <c r="BAJ45" s="2"/>
      <c r="BAP45" s="24"/>
      <c r="BAQ45" s="24"/>
      <c r="BAW45" s="24"/>
      <c r="BAX45" s="24"/>
      <c r="BBD45" s="24"/>
      <c r="BBE45" s="24"/>
      <c r="BBK45" s="2"/>
      <c r="BBL45" s="2"/>
      <c r="BBR45" s="2"/>
      <c r="BBS45" s="2"/>
      <c r="BBY45" s="24"/>
      <c r="BBZ45" s="24"/>
      <c r="BCF45" s="24"/>
      <c r="BCG45" s="24"/>
      <c r="BCM45" s="2"/>
      <c r="BCN45" s="2"/>
      <c r="BCT45" s="2"/>
      <c r="BCU45" s="2"/>
      <c r="BDA45" s="2"/>
      <c r="BDB45" s="2"/>
      <c r="BDH45" s="24"/>
      <c r="BDI45" s="24"/>
      <c r="BDO45" s="2"/>
      <c r="BDP45" s="2"/>
      <c r="BDV45" s="2"/>
      <c r="BDW45" s="2"/>
      <c r="BEC45" s="2"/>
      <c r="BED45" s="2"/>
      <c r="BEJ45" s="24"/>
      <c r="BEK45" s="24"/>
      <c r="BGG45" s="2"/>
      <c r="BGH45" s="2"/>
      <c r="BGN45" s="2"/>
      <c r="BGO45" s="2"/>
    </row>
    <row r="46" spans="1:1567" ht="15.75" x14ac:dyDescent="0.25">
      <c r="AY46" s="2"/>
      <c r="BE46" s="2"/>
      <c r="BF46" s="2"/>
      <c r="BL46" s="2"/>
      <c r="BM46" s="2"/>
      <c r="BS46" s="2"/>
      <c r="BT46" s="2"/>
      <c r="BW46" s="16"/>
      <c r="BX46" s="16"/>
      <c r="BY46" s="79"/>
      <c r="CU46" s="427"/>
      <c r="CV46" s="34"/>
      <c r="CW46" s="3"/>
      <c r="CY46" s="3"/>
      <c r="DI46" s="7"/>
      <c r="DJ46" s="36"/>
      <c r="DK46" s="27"/>
      <c r="DL46" s="422"/>
      <c r="DM46" s="27"/>
      <c r="DN46" s="17">
        <f t="shared" si="232"/>
        <v>411</v>
      </c>
      <c r="DP46" s="7"/>
      <c r="DQ46" s="2"/>
      <c r="DR46" s="291"/>
      <c r="DS46" s="658"/>
      <c r="DT46" s="27"/>
      <c r="DU46" s="42">
        <f t="shared" si="237"/>
        <v>0</v>
      </c>
      <c r="DW46" s="7"/>
      <c r="DX46" s="99"/>
      <c r="DY46" s="293"/>
      <c r="DZ46" s="697"/>
      <c r="EA46" s="27"/>
      <c r="EB46" s="27"/>
      <c r="EC46" s="79"/>
      <c r="ED46" s="567"/>
      <c r="EE46" s="1723"/>
      <c r="EF46" s="1724"/>
      <c r="EG46" s="1725"/>
      <c r="EH46" s="1688"/>
      <c r="EI46" s="1688"/>
      <c r="EJ46" s="121"/>
      <c r="EK46" s="111"/>
      <c r="EL46" s="34"/>
      <c r="EM46" s="286"/>
      <c r="EN46" s="1726"/>
      <c r="EO46" s="27"/>
      <c r="EP46" s="27"/>
      <c r="EQ46" s="79"/>
      <c r="ER46" s="111"/>
      <c r="ES46" s="34"/>
      <c r="ET46" s="286"/>
      <c r="EU46" s="1726"/>
      <c r="EV46" s="27"/>
      <c r="EW46" s="27"/>
      <c r="EX46" s="79"/>
      <c r="EY46" s="7"/>
      <c r="EZ46" s="99"/>
      <c r="FA46" s="293"/>
      <c r="FB46" s="697"/>
      <c r="FC46" s="27"/>
      <c r="FD46" s="27"/>
      <c r="FE46" s="79"/>
      <c r="FF46" s="111"/>
      <c r="FG46" s="259"/>
      <c r="FH46" s="41"/>
      <c r="FI46" s="111"/>
      <c r="FJ46" s="287"/>
      <c r="FK46" s="17">
        <f t="shared" si="231"/>
        <v>0</v>
      </c>
      <c r="FM46" s="1"/>
      <c r="FN46" s="34"/>
      <c r="FO46" s="15"/>
      <c r="FR46" s="17">
        <f t="shared" si="245"/>
        <v>0</v>
      </c>
      <c r="FT46" s="38"/>
      <c r="FU46" s="34"/>
      <c r="FV46" s="23"/>
      <c r="FY46" s="42">
        <f t="shared" si="246"/>
        <v>0</v>
      </c>
      <c r="GA46" s="2"/>
      <c r="GB46" s="2"/>
      <c r="GH46" s="24"/>
      <c r="GI46" s="24"/>
      <c r="GO46" s="24"/>
      <c r="GP46" s="24"/>
      <c r="GV46" s="2"/>
      <c r="GW46" s="2"/>
      <c r="HC46" s="24"/>
      <c r="HD46" s="24"/>
      <c r="HJ46" s="2"/>
      <c r="HK46" s="2"/>
      <c r="HQ46" s="2"/>
      <c r="HR46" s="2"/>
      <c r="JN46" s="7"/>
      <c r="JO46" s="201"/>
      <c r="JP46" s="27"/>
      <c r="JQ46" s="698"/>
      <c r="JR46" s="27"/>
      <c r="JS46" s="17">
        <f t="shared" si="39"/>
        <v>0</v>
      </c>
      <c r="JU46" s="111"/>
      <c r="JV46" s="138"/>
      <c r="JW46" s="27"/>
      <c r="JX46" s="1555"/>
      <c r="JY46" s="27"/>
      <c r="JZ46" s="42">
        <f t="shared" si="40"/>
        <v>0</v>
      </c>
      <c r="KB46" s="7"/>
      <c r="KC46" s="201"/>
      <c r="KD46" s="27"/>
      <c r="KE46" s="698"/>
      <c r="KF46" s="27"/>
      <c r="KG46" s="17">
        <f t="shared" si="41"/>
        <v>0</v>
      </c>
      <c r="KI46" s="111"/>
      <c r="KJ46" s="201"/>
      <c r="KK46" s="27"/>
      <c r="KL46" s="1555"/>
      <c r="KM46" s="27"/>
      <c r="KN46" s="42">
        <f t="shared" si="42"/>
        <v>0</v>
      </c>
      <c r="KP46" s="111"/>
      <c r="KQ46" s="201"/>
      <c r="KR46" s="27"/>
      <c r="KS46" s="1555"/>
      <c r="KT46" s="27"/>
      <c r="KU46" s="42">
        <f t="shared" si="43"/>
        <v>4446</v>
      </c>
      <c r="KW46" s="7"/>
      <c r="KX46" s="138"/>
      <c r="KY46" s="27"/>
      <c r="KZ46" s="698"/>
      <c r="LA46" s="27"/>
      <c r="LB46" s="17">
        <f t="shared" si="44"/>
        <v>17093.599999999999</v>
      </c>
      <c r="LD46" s="7"/>
      <c r="LE46" s="201"/>
      <c r="LF46" s="27"/>
      <c r="LG46" s="698"/>
      <c r="LH46" s="27"/>
      <c r="LI46" s="16"/>
      <c r="LK46" s="111"/>
      <c r="LL46" s="201"/>
      <c r="LM46" s="27"/>
      <c r="LN46" s="1555"/>
      <c r="LO46" s="27"/>
      <c r="LP46" s="27"/>
      <c r="LR46" s="111"/>
      <c r="LS46" s="201"/>
      <c r="LT46" s="27"/>
      <c r="LU46" s="1555"/>
      <c r="LV46" s="27"/>
      <c r="LW46" s="27"/>
      <c r="OY46" s="2"/>
      <c r="PE46" s="2"/>
      <c r="PF46" s="2"/>
      <c r="PL46" s="2"/>
      <c r="PM46" s="2"/>
      <c r="QU46" s="427"/>
      <c r="QV46" s="36"/>
      <c r="QW46" s="27"/>
      <c r="QX46" s="343"/>
      <c r="QY46" s="27"/>
      <c r="QZ46" s="17">
        <f t="shared" si="66"/>
        <v>13520</v>
      </c>
      <c r="RB46" s="111"/>
      <c r="RC46" s="259"/>
      <c r="RD46" s="27"/>
      <c r="RE46" s="691"/>
      <c r="RF46" s="27"/>
      <c r="RG46" s="42">
        <f t="shared" si="67"/>
        <v>0</v>
      </c>
      <c r="RI46" s="111"/>
      <c r="RJ46" s="259"/>
      <c r="RK46" s="27"/>
      <c r="RL46" s="691"/>
      <c r="RM46" s="27"/>
      <c r="RN46" s="42">
        <f t="shared" si="68"/>
        <v>0</v>
      </c>
      <c r="RP46" s="111"/>
      <c r="RQ46" s="259"/>
      <c r="RR46" s="27"/>
      <c r="RS46" s="691"/>
      <c r="RT46" s="27"/>
      <c r="RU46" s="42">
        <f t="shared" si="69"/>
        <v>0</v>
      </c>
      <c r="RW46" s="7"/>
      <c r="RX46" s="36"/>
      <c r="RY46" s="27"/>
      <c r="RZ46" s="343"/>
      <c r="SA46" s="27"/>
      <c r="SB46" s="17">
        <f t="shared" si="70"/>
        <v>1433.5</v>
      </c>
      <c r="SZ46" s="323"/>
      <c r="UI46" s="48"/>
      <c r="XN46" s="425"/>
      <c r="XO46" s="2"/>
      <c r="XU46" s="24"/>
      <c r="XV46" s="24"/>
      <c r="YB46" s="2"/>
      <c r="YC46" s="2"/>
      <c r="ABA46" s="7"/>
      <c r="ABB46" s="113"/>
      <c r="ABC46" s="291"/>
      <c r="ABD46" s="7"/>
      <c r="ABE46" s="27"/>
      <c r="ABF46" s="42">
        <f t="shared" si="104"/>
        <v>0</v>
      </c>
      <c r="ABH46" s="111"/>
      <c r="ABI46" s="220"/>
      <c r="ABJ46" s="290"/>
      <c r="ABK46" s="111"/>
      <c r="ABL46" s="27"/>
      <c r="ABM46" s="42">
        <f t="shared" si="105"/>
        <v>0</v>
      </c>
      <c r="ABO46" s="901"/>
      <c r="ABP46" s="99"/>
      <c r="ABQ46" s="16"/>
      <c r="ABR46" s="507"/>
      <c r="ABS46" s="16"/>
      <c r="ABT46" s="27"/>
      <c r="AGD46" s="1"/>
      <c r="AGE46" s="138"/>
      <c r="AGF46" s="27"/>
      <c r="AGG46" s="422"/>
      <c r="AGH46" s="27"/>
      <c r="AGI46" s="17">
        <f t="shared" si="123"/>
        <v>2252</v>
      </c>
      <c r="AHF46" s="2"/>
      <c r="AHG46" s="2"/>
      <c r="AHM46" s="2"/>
      <c r="AHN46" s="2"/>
      <c r="AHT46" s="427"/>
      <c r="AHU46" s="2"/>
      <c r="AIH46" s="2"/>
      <c r="AII46" s="2"/>
      <c r="AIO46" s="2"/>
      <c r="AIP46" s="2"/>
      <c r="AIV46" s="24"/>
      <c r="AIW46" s="24"/>
      <c r="AJX46" s="2"/>
      <c r="AJY46" s="2"/>
      <c r="AKE46" s="2"/>
      <c r="AKF46" s="2"/>
      <c r="AKL46" s="305"/>
      <c r="AKM46" s="2"/>
      <c r="AKS46" s="307"/>
      <c r="AKT46" s="24"/>
      <c r="AKZ46" s="2"/>
      <c r="ALA46" s="2"/>
      <c r="ALG46" s="550"/>
      <c r="ALH46" s="550"/>
      <c r="ALN46" s="37"/>
      <c r="ALO46" s="37"/>
      <c r="AND46" s="2"/>
      <c r="ANE46" s="2"/>
      <c r="ANK46" s="2"/>
      <c r="ANL46" s="2"/>
      <c r="ANR46" s="2"/>
      <c r="ANY46" s="24"/>
      <c r="AOF46" s="7"/>
      <c r="AOG46" s="113"/>
      <c r="AOH46" s="15"/>
      <c r="AOI46" s="7"/>
      <c r="AOJ46" s="16"/>
      <c r="AOK46" s="17">
        <f t="shared" si="153"/>
        <v>4537.5</v>
      </c>
      <c r="AOM46" s="7"/>
      <c r="AON46" s="113"/>
      <c r="AOO46" s="15"/>
      <c r="AOP46" s="7"/>
      <c r="AOQ46" s="16"/>
      <c r="AOR46" s="17">
        <f t="shared" si="154"/>
        <v>4537.5</v>
      </c>
      <c r="AOU46" s="48"/>
      <c r="APV46" s="427"/>
      <c r="APW46" s="36"/>
      <c r="APX46" s="27"/>
      <c r="APZ46" s="27"/>
      <c r="AQA46" s="17">
        <f t="shared" si="159"/>
        <v>5325.5</v>
      </c>
      <c r="AQC46" s="427"/>
      <c r="ATB46" s="305"/>
      <c r="ATC46" s="2"/>
      <c r="ATD46" s="278"/>
      <c r="ATF46" s="27"/>
      <c r="ATG46" s="17">
        <f t="shared" si="171"/>
        <v>0</v>
      </c>
      <c r="ATI46" s="111"/>
      <c r="ATJ46" s="259"/>
      <c r="ATK46" s="27"/>
      <c r="ATL46" s="50"/>
      <c r="ATM46" s="27"/>
      <c r="ATN46" s="17">
        <f t="shared" si="172"/>
        <v>35640</v>
      </c>
      <c r="ATP46" s="2"/>
      <c r="ATQ46" s="2"/>
      <c r="ATW46" s="24"/>
      <c r="ATX46" s="24"/>
      <c r="AUD46" s="24"/>
      <c r="AUE46" s="24"/>
      <c r="AVM46" s="2"/>
      <c r="AVN46" s="2"/>
      <c r="AVT46" s="2"/>
      <c r="AVU46" s="2"/>
      <c r="AWA46" s="24"/>
      <c r="AWB46" s="24"/>
      <c r="AWH46" s="24"/>
      <c r="AWI46" s="24"/>
      <c r="AWO46" s="24"/>
      <c r="AWP46" s="24"/>
      <c r="AWV46" s="2"/>
      <c r="AWW46" s="2"/>
      <c r="AXC46" s="24"/>
      <c r="AXD46" s="24"/>
      <c r="AXJ46" s="24"/>
      <c r="AXK46" s="24"/>
      <c r="AXQ46" s="24"/>
      <c r="AXR46" s="24"/>
      <c r="AYE46" s="31"/>
      <c r="AYF46" s="1460"/>
      <c r="AYG46" s="22"/>
      <c r="AYH46" s="810"/>
      <c r="AYI46" s="139"/>
      <c r="AYJ46" s="78">
        <f t="shared" si="190"/>
        <v>1119</v>
      </c>
      <c r="AYK46" s="79"/>
      <c r="AYL46" s="7"/>
      <c r="AYM46" s="259"/>
      <c r="AYN46" s="79"/>
      <c r="AYO46" s="79"/>
      <c r="AYP46" s="79"/>
      <c r="AYQ46" s="17">
        <f t="shared" si="191"/>
        <v>1119</v>
      </c>
      <c r="AYR46" s="79"/>
      <c r="AZG46" s="1848"/>
      <c r="BAB46" s="2"/>
      <c r="BAC46" s="2"/>
    </row>
    <row r="47" spans="1:1567" ht="15.75" x14ac:dyDescent="0.25">
      <c r="BS47" s="7"/>
      <c r="BT47" s="34"/>
      <c r="BU47" s="27"/>
      <c r="BV47" s="1"/>
      <c r="BW47" s="16"/>
      <c r="BX47" s="16"/>
      <c r="BY47" s="79"/>
      <c r="CV47" s="34"/>
      <c r="CW47" s="3"/>
      <c r="CY47" s="3"/>
      <c r="DI47" s="7"/>
      <c r="DJ47" s="36"/>
      <c r="DK47" s="27"/>
      <c r="DL47" s="422"/>
      <c r="DM47" s="27"/>
      <c r="DN47" s="17">
        <f t="shared" si="232"/>
        <v>411</v>
      </c>
      <c r="DP47" s="7"/>
      <c r="DQ47" s="2"/>
      <c r="DR47" s="291"/>
      <c r="DS47" s="658"/>
      <c r="DT47" s="27"/>
      <c r="DU47" s="42">
        <f t="shared" si="237"/>
        <v>0</v>
      </c>
      <c r="DW47" s="7"/>
      <c r="DX47" s="99"/>
      <c r="DY47" s="293"/>
      <c r="DZ47" s="697"/>
      <c r="EA47" s="27"/>
      <c r="EB47" s="27"/>
      <c r="EC47" s="79"/>
      <c r="ED47" s="567"/>
      <c r="EE47" s="1723"/>
      <c r="EF47" s="1724"/>
      <c r="EG47" s="1725"/>
      <c r="EH47" s="1688"/>
      <c r="EI47" s="1688"/>
      <c r="EJ47" s="121"/>
      <c r="EK47" s="111"/>
      <c r="EL47" s="34"/>
      <c r="EM47" s="286"/>
      <c r="EN47" s="1726"/>
      <c r="EO47" s="27"/>
      <c r="EP47" s="27"/>
      <c r="EQ47" s="79"/>
      <c r="ER47" s="111"/>
      <c r="ES47" s="34"/>
      <c r="ET47" s="286"/>
      <c r="EU47" s="1726"/>
      <c r="EV47" s="27"/>
      <c r="EW47" s="27"/>
      <c r="EX47" s="79"/>
      <c r="EY47" s="79"/>
      <c r="EZ47" s="79"/>
      <c r="FA47" s="79"/>
      <c r="FB47" s="79"/>
      <c r="FC47" s="79"/>
      <c r="FD47" s="79"/>
      <c r="FE47" s="79"/>
      <c r="FF47" s="111"/>
      <c r="FG47" s="259"/>
      <c r="FH47" s="41"/>
      <c r="FI47" s="111"/>
      <c r="FJ47" s="287"/>
      <c r="FK47" s="17">
        <f t="shared" si="231"/>
        <v>0</v>
      </c>
      <c r="FM47" s="1"/>
      <c r="FN47" s="34"/>
      <c r="FO47" s="15"/>
      <c r="FR47" s="17">
        <f t="shared" si="245"/>
        <v>0</v>
      </c>
      <c r="FT47" s="38"/>
      <c r="FU47" s="34"/>
      <c r="FV47" s="23"/>
      <c r="FY47" s="42">
        <f t="shared" si="246"/>
        <v>0</v>
      </c>
      <c r="JN47" s="1"/>
      <c r="JO47" s="201"/>
      <c r="JP47" s="27"/>
      <c r="JQ47" s="698"/>
      <c r="JR47" s="27"/>
      <c r="JS47" s="17">
        <f t="shared" si="39"/>
        <v>0</v>
      </c>
      <c r="JU47" s="38"/>
      <c r="JV47" s="138"/>
      <c r="JW47" s="27"/>
      <c r="JX47" s="1555"/>
      <c r="JY47" s="27"/>
      <c r="JZ47" s="42">
        <f t="shared" si="40"/>
        <v>0</v>
      </c>
      <c r="KB47" s="1"/>
      <c r="KC47" s="201"/>
      <c r="KD47" s="27"/>
      <c r="KE47" s="698"/>
      <c r="KF47" s="27"/>
      <c r="KG47" s="17">
        <f t="shared" si="41"/>
        <v>0</v>
      </c>
      <c r="KI47" s="38"/>
      <c r="KJ47" s="201"/>
      <c r="KK47" s="27"/>
      <c r="KL47" s="1555"/>
      <c r="KM47" s="27"/>
      <c r="KN47" s="42">
        <f t="shared" si="42"/>
        <v>0</v>
      </c>
      <c r="KP47" s="38"/>
      <c r="KQ47" s="201"/>
      <c r="KR47" s="27"/>
      <c r="KS47" s="1555"/>
      <c r="KT47" s="27"/>
      <c r="KU47" s="42">
        <f t="shared" si="43"/>
        <v>4446</v>
      </c>
      <c r="KW47" s="1"/>
      <c r="KX47" s="138"/>
      <c r="KY47" s="27"/>
      <c r="KZ47" s="698"/>
      <c r="LA47" s="27"/>
      <c r="LB47" s="17">
        <f t="shared" si="44"/>
        <v>17093.599999999999</v>
      </c>
      <c r="LD47" s="1"/>
      <c r="LE47" s="201"/>
      <c r="LF47" s="27"/>
      <c r="LG47" s="698"/>
      <c r="LH47" s="27"/>
      <c r="LI47" s="16"/>
      <c r="LK47" s="38"/>
      <c r="LL47" s="201"/>
      <c r="LM47" s="27"/>
      <c r="LN47" s="1555"/>
      <c r="LO47" s="27"/>
      <c r="LP47" s="27"/>
      <c r="LR47" s="38"/>
      <c r="LS47" s="201"/>
      <c r="LT47" s="27"/>
      <c r="LU47" s="1555"/>
      <c r="LV47" s="27"/>
      <c r="LW47" s="27"/>
      <c r="QU47" s="427"/>
      <c r="QV47" s="36"/>
      <c r="QW47" s="27"/>
      <c r="QX47" s="343"/>
      <c r="QY47" s="27"/>
      <c r="QZ47" s="17">
        <f t="shared" si="66"/>
        <v>13520</v>
      </c>
      <c r="RB47" s="111"/>
      <c r="RC47" s="259"/>
      <c r="RD47" s="27"/>
      <c r="RE47" s="691"/>
      <c r="RF47" s="27"/>
      <c r="RG47" s="42">
        <f t="shared" si="67"/>
        <v>0</v>
      </c>
      <c r="RI47" s="111"/>
      <c r="RJ47" s="259"/>
      <c r="RK47" s="27"/>
      <c r="RL47" s="691"/>
      <c r="RM47" s="27"/>
      <c r="RN47" s="42">
        <f t="shared" si="68"/>
        <v>0</v>
      </c>
      <c r="RP47" s="111"/>
      <c r="RQ47" s="259"/>
      <c r="RR47" s="27"/>
      <c r="RS47" s="691"/>
      <c r="RT47" s="27"/>
      <c r="RU47" s="42">
        <f t="shared" si="69"/>
        <v>0</v>
      </c>
      <c r="RW47" s="7"/>
      <c r="RX47" s="36"/>
      <c r="RY47" s="27"/>
      <c r="RZ47" s="343"/>
      <c r="SA47" s="27"/>
      <c r="SB47" s="17">
        <f t="shared" si="70"/>
        <v>1433.5</v>
      </c>
      <c r="SZ47" s="323"/>
      <c r="UI47" s="48"/>
      <c r="ABA47" s="7"/>
      <c r="ABB47" s="113"/>
      <c r="ABC47" s="291"/>
      <c r="ABD47" s="7"/>
      <c r="ABE47" s="27"/>
      <c r="ABF47" s="42">
        <f t="shared" si="104"/>
        <v>0</v>
      </c>
      <c r="ABH47" s="111"/>
      <c r="ABI47" s="220"/>
      <c r="ABJ47" s="290"/>
      <c r="ABK47" s="111"/>
      <c r="ABL47" s="27"/>
      <c r="ABM47" s="42">
        <f t="shared" si="105"/>
        <v>0</v>
      </c>
      <c r="ABO47" s="901"/>
      <c r="ABP47" s="99"/>
      <c r="ABQ47" s="16"/>
      <c r="ABR47" s="1314"/>
      <c r="ABS47" s="67"/>
      <c r="ABT47" s="27"/>
      <c r="AGD47" s="1"/>
      <c r="AGE47" s="138"/>
      <c r="AGF47" s="27"/>
      <c r="AGG47" s="422"/>
      <c r="AGH47" s="27"/>
      <c r="AGI47" s="17">
        <f t="shared" si="123"/>
        <v>2252</v>
      </c>
      <c r="AJX47" s="2"/>
      <c r="AJY47" s="2"/>
      <c r="ALG47" s="550"/>
      <c r="ALH47" s="550"/>
      <c r="ALN47" s="37"/>
      <c r="ALO47" s="37"/>
      <c r="ANR47" s="2"/>
      <c r="ANY47" s="24"/>
      <c r="AOF47" s="7"/>
      <c r="AOG47" s="113"/>
      <c r="AOH47" s="15"/>
      <c r="AOI47" s="7"/>
      <c r="AOJ47" s="16"/>
      <c r="AOK47" s="17">
        <f t="shared" si="153"/>
        <v>4537.5</v>
      </c>
      <c r="AOM47" s="7"/>
      <c r="AON47" s="113"/>
      <c r="AOO47" s="15"/>
      <c r="AOP47" s="7"/>
      <c r="AOQ47" s="16"/>
      <c r="AOR47" s="17">
        <f t="shared" si="154"/>
        <v>4537.5</v>
      </c>
      <c r="AOU47" s="48"/>
      <c r="APW47" s="780"/>
      <c r="APX47" s="27"/>
      <c r="APZ47" s="27"/>
      <c r="AQA47" s="17">
        <f t="shared" si="159"/>
        <v>5325.5</v>
      </c>
      <c r="ATB47" s="305"/>
      <c r="ATC47" s="2"/>
      <c r="ATD47" s="291"/>
      <c r="ATF47" s="278"/>
      <c r="ATG47" s="17">
        <f t="shared" si="171"/>
        <v>0</v>
      </c>
      <c r="ATI47" s="49"/>
      <c r="ATJ47" s="259"/>
      <c r="ATK47" s="27"/>
      <c r="ATL47" s="50"/>
      <c r="ATM47" s="27"/>
      <c r="ATN47" s="17">
        <f t="shared" si="172"/>
        <v>35640</v>
      </c>
      <c r="AYE47" s="31"/>
      <c r="AYF47" s="780"/>
      <c r="AYG47" s="139"/>
      <c r="AYH47" s="31"/>
      <c r="AYI47" s="139"/>
      <c r="AYJ47" s="78">
        <f t="shared" si="190"/>
        <v>1119</v>
      </c>
      <c r="AYM47" s="260"/>
      <c r="AYN47" s="79"/>
      <c r="AYQ47" s="17">
        <f t="shared" si="191"/>
        <v>1119</v>
      </c>
      <c r="AZG47" s="1848"/>
    </row>
    <row r="48" spans="1:1567" ht="15.75" customHeight="1" x14ac:dyDescent="0.25">
      <c r="J48" s="2271">
        <f>F43+M43+AA43+AH43+AO43+AV43+BC43+BJ43+BQ43+BX43+CE43+CS43+CZ43+DG43+DN65+DU60+EB43+FD43+FK72+FR50+GF43+GT43+HA43+HO43+HV43+IC43+IJ43+IQ43+IX43+JL43+JS58+KG58+LB58+LI43+LW43+MD43+MK43+MR43+MY43+NM43+NT43+OH43+OO43+OV43+PC43+PJ43+PQ43+PX43+QE43+QL43+QS43+QZ70+RU70+SB70+SI43+SP43+TD43+TK43+TR43+TY43+UF43+UT43+VA43+VH43+VO43+VV43+WC43+WJ43+WQ43+XE43+XL43+XS43+YG43+YN43+ZP43+ZW43+AAD43+ABF66+ABT44+ACA43+ACH43+ACV43+ADC43+ADQ43+AEE43+AES43+AEZ43+AFN43+AGB43+AGI50+AGP43+AGW43+AHK43+AHR43+AHY43+AIF43+AIM43+AIT43+AJH43+AJO43+AJV43+AKC43+AKJ43+AKQ43+AKX43+ALL43+ALS43+ALZ43+AMG43+AMN43+ANB43+ANI43+ANP43+ANW43+AOR70+APF43+APT43+AQA70+AQH43+AQO43+AQV43+ARC43+ARJ43+ARQ43+ARX43+ASL43+ASZ43+ATG73+ATU43+AUB43+AUP43+AUW43+AVD43+AVK43+AVR43+AVY43+AWF43+AXA43+AXO43+AYC43+AYQ62+AYX43+AZS43+AZZ43+BAG43+BAN43+BAU43+BBI43+BBP43+BBW43+BCR43+BCY43+BDF44+BDT44+BEA44+BEH44+BEV43+BFC43+BFJ43+BFQ43+BFX43+BGE43+BGL43+BGS43+BHG43+EI43+EP43+FY50+LP43+RN70+UM43+WX43+YU43+ZB43+ZI43+ADJ43+AFU43+AOD43+AOY43+APM43+AZE43+BEO44+BGZ43+HH43+JE43+OA43+XZ43+AAK43+ACO43+AJA43+ASE43+BBB43+BCD43+JZ58+KN58+KU58+AHD43+AMU43+AXH43+AZL43+BDM44+EW43+GM43+RG70+SW43+AAR43+ABM66+ADX43+AFG43+AWM43+AWT43+AXV43+BCK43+AAY43+AEL43+T43+AUI43</f>
        <v>703256.88000000012</v>
      </c>
      <c r="K48" s="2272"/>
      <c r="L48" s="2272"/>
      <c r="BS48" s="2"/>
      <c r="BT48" s="2"/>
      <c r="BW48" s="16"/>
      <c r="BX48" s="16"/>
      <c r="BY48" s="79"/>
      <c r="CW48" s="3"/>
      <c r="CY48" s="3"/>
      <c r="DI48" s="7"/>
      <c r="DJ48" s="36"/>
      <c r="DK48" s="27"/>
      <c r="DL48" s="422"/>
      <c r="DM48" s="27"/>
      <c r="DN48" s="17">
        <f t="shared" si="232"/>
        <v>411</v>
      </c>
      <c r="DR48" s="291"/>
      <c r="DS48" s="323"/>
      <c r="DU48" s="42">
        <f t="shared" si="237"/>
        <v>0</v>
      </c>
      <c r="DX48" s="79"/>
      <c r="DY48" s="293"/>
      <c r="DZ48" s="79"/>
      <c r="EA48" s="79"/>
      <c r="EB48" s="27"/>
      <c r="EC48" s="79"/>
      <c r="EE48" s="1727"/>
      <c r="EF48" s="1724"/>
      <c r="EG48" s="1727"/>
      <c r="EH48" s="1727"/>
      <c r="EI48" s="1688"/>
      <c r="EJ48" s="121"/>
      <c r="EL48" s="121"/>
      <c r="EM48" s="286"/>
      <c r="EN48" s="121"/>
      <c r="EO48" s="121"/>
      <c r="EP48" s="27"/>
      <c r="EQ48" s="79"/>
      <c r="ES48" s="121"/>
      <c r="ET48" s="286"/>
      <c r="EU48" s="121"/>
      <c r="EV48" s="121"/>
      <c r="EW48" s="27"/>
      <c r="EX48" s="79"/>
      <c r="EY48" s="79"/>
      <c r="EZ48" s="79"/>
      <c r="FA48" s="79"/>
      <c r="FB48" s="79"/>
      <c r="FC48" s="79"/>
      <c r="FD48" s="79"/>
      <c r="FE48" s="79"/>
      <c r="FF48" s="24"/>
      <c r="FG48" s="1711"/>
      <c r="FH48" s="37"/>
      <c r="FI48" s="111"/>
      <c r="FJ48" s="287"/>
      <c r="FK48" s="17">
        <f t="shared" si="231"/>
        <v>0</v>
      </c>
      <c r="FM48" s="700"/>
      <c r="FN48" s="2"/>
      <c r="FO48" s="15"/>
      <c r="FR48" s="17">
        <f t="shared" si="245"/>
        <v>0</v>
      </c>
      <c r="FT48" s="344"/>
      <c r="FU48" s="24"/>
      <c r="FV48" s="23"/>
      <c r="FY48" s="42">
        <f t="shared" si="246"/>
        <v>0</v>
      </c>
      <c r="JN48" s="1"/>
      <c r="JO48" s="201"/>
      <c r="JP48" s="27"/>
      <c r="JQ48" s="698"/>
      <c r="JR48" s="27"/>
      <c r="JS48" s="17">
        <f t="shared" si="39"/>
        <v>0</v>
      </c>
      <c r="JU48" s="38"/>
      <c r="JV48" s="138"/>
      <c r="JW48" s="27"/>
      <c r="JX48" s="1555"/>
      <c r="JY48" s="27"/>
      <c r="JZ48" s="42">
        <f t="shared" si="40"/>
        <v>0</v>
      </c>
      <c r="KB48" s="1"/>
      <c r="KC48" s="201"/>
      <c r="KD48" s="27"/>
      <c r="KE48" s="698"/>
      <c r="KF48" s="27"/>
      <c r="KG48" s="17">
        <f t="shared" si="41"/>
        <v>0</v>
      </c>
      <c r="KI48" s="38"/>
      <c r="KJ48" s="201"/>
      <c r="KK48" s="27"/>
      <c r="KL48" s="1555"/>
      <c r="KM48" s="27"/>
      <c r="KN48" s="42">
        <f t="shared" si="42"/>
        <v>0</v>
      </c>
      <c r="KP48" s="38"/>
      <c r="KQ48" s="201"/>
      <c r="KR48" s="27"/>
      <c r="KS48" s="1555"/>
      <c r="KT48" s="27"/>
      <c r="KU48" s="42">
        <f t="shared" si="43"/>
        <v>4446</v>
      </c>
      <c r="KW48" s="1"/>
      <c r="KX48" s="138"/>
      <c r="KY48" s="27"/>
      <c r="KZ48" s="698"/>
      <c r="LA48" s="27"/>
      <c r="LB48" s="17">
        <f t="shared" si="44"/>
        <v>17093.599999999999</v>
      </c>
      <c r="LD48" s="1"/>
      <c r="LE48" s="201"/>
      <c r="LF48" s="27"/>
      <c r="LG48" s="698"/>
      <c r="LH48" s="27"/>
      <c r="LI48" s="16"/>
      <c r="LK48" s="38"/>
      <c r="LL48" s="201"/>
      <c r="LM48" s="27"/>
      <c r="LN48" s="1555"/>
      <c r="LO48" s="27"/>
      <c r="LP48" s="27"/>
      <c r="LR48" s="38"/>
      <c r="LS48" s="201"/>
      <c r="LT48" s="27"/>
      <c r="LU48" s="1555"/>
      <c r="LV48" s="27"/>
      <c r="LW48" s="27"/>
      <c r="QU48" s="427"/>
      <c r="QV48" s="2"/>
      <c r="QW48" s="15"/>
      <c r="QX48" s="343"/>
      <c r="QY48" s="27"/>
      <c r="QZ48" s="17">
        <f t="shared" si="66"/>
        <v>13520</v>
      </c>
      <c r="RB48" s="111"/>
      <c r="RC48" s="24"/>
      <c r="RD48" s="23"/>
      <c r="RE48" s="691"/>
      <c r="RF48" s="27"/>
      <c r="RG48" s="42">
        <f t="shared" si="67"/>
        <v>0</v>
      </c>
      <c r="RI48" s="111"/>
      <c r="RJ48" s="24"/>
      <c r="RK48" s="23"/>
      <c r="RL48" s="691"/>
      <c r="RM48" s="27"/>
      <c r="RN48" s="42">
        <f t="shared" si="68"/>
        <v>0</v>
      </c>
      <c r="RP48" s="111"/>
      <c r="RQ48" s="24"/>
      <c r="RR48" s="23"/>
      <c r="RS48" s="691"/>
      <c r="RT48" s="27"/>
      <c r="RU48" s="42">
        <f t="shared" si="69"/>
        <v>0</v>
      </c>
      <c r="RW48" s="7"/>
      <c r="RX48" s="2"/>
      <c r="RY48" s="15"/>
      <c r="RZ48" s="343"/>
      <c r="SA48" s="27"/>
      <c r="SB48" s="17">
        <f t="shared" si="70"/>
        <v>1433.5</v>
      </c>
      <c r="SZ48" s="323"/>
      <c r="UI48" s="48"/>
      <c r="ABA48" s="7"/>
      <c r="ABB48" s="113"/>
      <c r="ABC48" s="291"/>
      <c r="ABF48" s="42">
        <f t="shared" si="104"/>
        <v>0</v>
      </c>
      <c r="ABH48" s="111"/>
      <c r="ABI48" s="220"/>
      <c r="ABJ48" s="290"/>
      <c r="ABM48" s="42">
        <f t="shared" si="105"/>
        <v>0</v>
      </c>
      <c r="ABO48" s="901"/>
      <c r="ABP48" s="99"/>
      <c r="ABQ48" s="16"/>
      <c r="ABR48" s="1314"/>
      <c r="ABS48" s="67"/>
      <c r="ABT48" s="27"/>
      <c r="AGD48" s="1"/>
      <c r="AGE48" s="138"/>
      <c r="AGF48" s="27"/>
      <c r="AGG48" s="422"/>
      <c r="AGH48" s="27"/>
      <c r="AGI48" s="17">
        <f t="shared" si="123"/>
        <v>2252</v>
      </c>
      <c r="AJX48" s="2"/>
      <c r="AJY48" s="2"/>
      <c r="ALG48" s="550"/>
      <c r="ALH48" s="550"/>
      <c r="ALN48" s="37"/>
      <c r="ALO48" s="37"/>
      <c r="ANR48" s="2"/>
      <c r="ANY48" s="24"/>
      <c r="AOF48" s="7"/>
      <c r="AOG48" s="113"/>
      <c r="AOH48" s="15"/>
      <c r="AOI48" s="7"/>
      <c r="AOJ48" s="16"/>
      <c r="AOK48" s="17">
        <f t="shared" si="153"/>
        <v>4537.5</v>
      </c>
      <c r="AOM48" s="7"/>
      <c r="AON48" s="113"/>
      <c r="AOO48" s="15"/>
      <c r="AOP48" s="7"/>
      <c r="AOQ48" s="16"/>
      <c r="AOR48" s="17">
        <f t="shared" si="154"/>
        <v>4537.5</v>
      </c>
      <c r="AOU48" s="48"/>
      <c r="APW48" s="36"/>
      <c r="APX48" s="27"/>
      <c r="APZ48" s="27"/>
      <c r="AQA48" s="17">
        <f t="shared" si="159"/>
        <v>5325.5</v>
      </c>
      <c r="ATC48" s="34"/>
      <c r="ATD48" s="278"/>
      <c r="ATF48" s="278"/>
      <c r="ATG48" s="17">
        <f t="shared" si="171"/>
        <v>0</v>
      </c>
      <c r="ATI48" s="49"/>
      <c r="ATJ48" s="259"/>
      <c r="ATK48" s="27"/>
      <c r="ATL48" s="50"/>
      <c r="ATM48" s="27"/>
      <c r="ATN48" s="17">
        <f t="shared" si="172"/>
        <v>35640</v>
      </c>
      <c r="AYE48" s="31"/>
      <c r="AYF48" s="780"/>
      <c r="AYG48" s="76"/>
      <c r="AYH48" s="31"/>
      <c r="AYI48" s="139"/>
      <c r="AYJ48" s="78">
        <f t="shared" si="190"/>
        <v>1119</v>
      </c>
      <c r="AYM48" s="260"/>
      <c r="AYN48" s="79"/>
      <c r="AYQ48" s="17">
        <f t="shared" si="191"/>
        <v>1119</v>
      </c>
      <c r="AZG48" s="1848"/>
    </row>
    <row r="49" spans="2:1008 1030:1560" ht="15.75" customHeight="1" x14ac:dyDescent="0.25">
      <c r="J49" s="2272"/>
      <c r="K49" s="2272"/>
      <c r="L49" s="2272"/>
      <c r="BS49" s="2"/>
      <c r="BT49" s="2"/>
      <c r="BW49" s="16"/>
      <c r="BX49" s="16"/>
      <c r="BY49" s="79"/>
      <c r="CW49" s="3"/>
      <c r="CY49" s="3"/>
      <c r="DI49" s="7"/>
      <c r="DJ49" s="36"/>
      <c r="DK49" s="27"/>
      <c r="DL49" s="422"/>
      <c r="DM49" s="27"/>
      <c r="DN49" s="17">
        <f t="shared" si="232"/>
        <v>411</v>
      </c>
      <c r="DR49" s="291"/>
      <c r="DS49" s="323"/>
      <c r="DU49" s="42">
        <f t="shared" si="237"/>
        <v>0</v>
      </c>
      <c r="DX49" s="79"/>
      <c r="DY49" s="293"/>
      <c r="DZ49" s="79"/>
      <c r="EA49" s="79"/>
      <c r="EB49" s="27"/>
      <c r="EC49" s="79"/>
      <c r="EE49" s="1727"/>
      <c r="EF49" s="1724"/>
      <c r="EG49" s="1727"/>
      <c r="EH49" s="1727"/>
      <c r="EI49" s="1688"/>
      <c r="EJ49" s="121"/>
      <c r="EL49" s="121"/>
      <c r="EM49" s="286"/>
      <c r="EN49" s="121"/>
      <c r="EO49" s="121"/>
      <c r="EP49" s="27"/>
      <c r="EQ49" s="79"/>
      <c r="ES49" s="121"/>
      <c r="ET49" s="286"/>
      <c r="EU49" s="121"/>
      <c r="EV49" s="121"/>
      <c r="EW49" s="27"/>
      <c r="EX49" s="79"/>
      <c r="EY49" s="79"/>
      <c r="EZ49" s="79"/>
      <c r="FA49" s="79"/>
      <c r="FB49" s="79"/>
      <c r="FC49" s="79"/>
      <c r="FD49" s="79"/>
      <c r="FE49" s="79"/>
      <c r="FF49" s="24"/>
      <c r="FG49" s="1711"/>
      <c r="FH49" s="37"/>
      <c r="FI49" s="111"/>
      <c r="FJ49" s="287"/>
      <c r="FK49" s="17">
        <f t="shared" si="231"/>
        <v>0</v>
      </c>
      <c r="FM49" s="700"/>
      <c r="FN49" s="2"/>
      <c r="FO49" s="15"/>
      <c r="FR49" s="17">
        <f t="shared" si="245"/>
        <v>0</v>
      </c>
      <c r="FT49" s="344"/>
      <c r="FU49" s="24"/>
      <c r="FV49" s="23"/>
      <c r="FY49" s="42">
        <f t="shared" si="246"/>
        <v>0</v>
      </c>
      <c r="JN49" s="1"/>
      <c r="JO49" s="650"/>
      <c r="JP49" s="27"/>
      <c r="JQ49" s="698"/>
      <c r="JR49" s="27"/>
      <c r="JS49" s="17">
        <f t="shared" si="39"/>
        <v>0</v>
      </c>
      <c r="JU49" s="38"/>
      <c r="JV49" s="138"/>
      <c r="JW49" s="27"/>
      <c r="JX49" s="1555"/>
      <c r="JY49" s="27"/>
      <c r="JZ49" s="42">
        <f t="shared" si="40"/>
        <v>0</v>
      </c>
      <c r="KB49" s="1"/>
      <c r="KC49" s="650"/>
      <c r="KD49" s="27"/>
      <c r="KE49" s="698"/>
      <c r="KF49" s="27"/>
      <c r="KG49" s="17">
        <f t="shared" si="41"/>
        <v>0</v>
      </c>
      <c r="KI49" s="38"/>
      <c r="KJ49" s="650"/>
      <c r="KK49" s="27"/>
      <c r="KL49" s="1555"/>
      <c r="KM49" s="27"/>
      <c r="KN49" s="42">
        <f t="shared" si="42"/>
        <v>0</v>
      </c>
      <c r="KP49" s="38"/>
      <c r="KQ49" s="650"/>
      <c r="KR49" s="27"/>
      <c r="KS49" s="1555"/>
      <c r="KT49" s="27"/>
      <c r="KU49" s="42">
        <f t="shared" si="43"/>
        <v>4446</v>
      </c>
      <c r="KW49" s="1"/>
      <c r="KX49" s="138"/>
      <c r="KY49" s="27"/>
      <c r="KZ49" s="698"/>
      <c r="LA49" s="27"/>
      <c r="LB49" s="17">
        <f t="shared" si="44"/>
        <v>17093.599999999999</v>
      </c>
      <c r="LD49" s="1"/>
      <c r="LE49" s="650"/>
      <c r="LF49" s="27"/>
      <c r="LG49" s="698"/>
      <c r="LH49" s="27"/>
      <c r="LI49" s="16"/>
      <c r="LK49" s="38"/>
      <c r="LL49" s="650"/>
      <c r="LM49" s="27"/>
      <c r="LN49" s="1555"/>
      <c r="LO49" s="27"/>
      <c r="LP49" s="27"/>
      <c r="LR49" s="38"/>
      <c r="LS49" s="650"/>
      <c r="LT49" s="27"/>
      <c r="LU49" s="1555"/>
      <c r="LV49" s="27"/>
      <c r="LW49" s="27"/>
      <c r="QU49" s="425"/>
      <c r="QV49" s="24"/>
      <c r="QW49" s="23"/>
      <c r="QX49" s="343"/>
      <c r="QY49" s="27"/>
      <c r="QZ49" s="17">
        <f t="shared" si="66"/>
        <v>13520</v>
      </c>
      <c r="RB49" s="111"/>
      <c r="RC49" s="24"/>
      <c r="RD49" s="23"/>
      <c r="RE49" s="691"/>
      <c r="RF49" s="27"/>
      <c r="RG49" s="42">
        <f t="shared" si="67"/>
        <v>0</v>
      </c>
      <c r="RI49" s="111"/>
      <c r="RJ49" s="24"/>
      <c r="RK49" s="23"/>
      <c r="RL49" s="691"/>
      <c r="RM49" s="27"/>
      <c r="RN49" s="42">
        <f t="shared" si="68"/>
        <v>0</v>
      </c>
      <c r="RP49" s="111"/>
      <c r="RQ49" s="24"/>
      <c r="RR49" s="23"/>
      <c r="RS49" s="691"/>
      <c r="RT49" s="27"/>
      <c r="RU49" s="42">
        <f t="shared" si="69"/>
        <v>0</v>
      </c>
      <c r="RW49" s="111"/>
      <c r="RX49" s="24"/>
      <c r="RY49" s="23"/>
      <c r="RZ49" s="343"/>
      <c r="SA49" s="27"/>
      <c r="SB49" s="17">
        <f t="shared" si="70"/>
        <v>1433.5</v>
      </c>
      <c r="SZ49" s="323"/>
      <c r="UI49" s="48"/>
      <c r="ABA49" s="7"/>
      <c r="ABB49" s="113"/>
      <c r="ABC49" s="291"/>
      <c r="ABD49" s="1"/>
      <c r="ABE49" s="27"/>
      <c r="ABF49" s="42">
        <f t="shared" si="104"/>
        <v>0</v>
      </c>
      <c r="ABH49" s="111"/>
      <c r="ABI49" s="220"/>
      <c r="ABJ49" s="290"/>
      <c r="ABK49" s="38"/>
      <c r="ABL49" s="27"/>
      <c r="ABM49" s="42">
        <f t="shared" si="105"/>
        <v>0</v>
      </c>
      <c r="ABO49" s="901"/>
      <c r="ABP49" s="99"/>
      <c r="ABQ49" s="16"/>
      <c r="ABR49" s="1314"/>
      <c r="ABS49" s="67"/>
      <c r="ABT49" s="27"/>
      <c r="AGD49" s="697"/>
      <c r="AGE49" s="138"/>
      <c r="AGF49" s="27"/>
      <c r="AGG49" s="677"/>
      <c r="AGH49" s="27"/>
      <c r="AGI49" s="17">
        <f t="shared" si="123"/>
        <v>2252</v>
      </c>
      <c r="AJX49" s="2"/>
      <c r="AJY49" s="2"/>
      <c r="ALG49" s="550"/>
      <c r="ALH49" s="550"/>
      <c r="ALN49" s="37"/>
      <c r="ALO49" s="37"/>
      <c r="ALS49" s="550"/>
      <c r="ALT49" s="550"/>
      <c r="AMP49" s="550"/>
      <c r="AMQ49" s="550"/>
      <c r="AMR49" s="550"/>
      <c r="AMS49" s="550"/>
      <c r="AMT49" s="550"/>
      <c r="AMU49" s="550"/>
      <c r="AMW49" s="550"/>
      <c r="AMX49" s="550"/>
      <c r="AMY49" s="550"/>
      <c r="AMZ49" s="550"/>
      <c r="ANA49" s="550"/>
      <c r="ANB49" s="550"/>
      <c r="ANC49" s="550"/>
      <c r="ANR49" s="2"/>
      <c r="ANY49" s="24"/>
      <c r="AOF49" s="7"/>
      <c r="AOG49" s="113"/>
      <c r="AOH49" s="15"/>
      <c r="AOI49" s="7"/>
      <c r="AOJ49" s="16"/>
      <c r="AOK49" s="17">
        <f t="shared" si="153"/>
        <v>4537.5</v>
      </c>
      <c r="AOM49" s="7"/>
      <c r="AON49" s="113"/>
      <c r="AOO49" s="15"/>
      <c r="AOP49" s="7"/>
      <c r="AOQ49" s="16"/>
      <c r="AOR49" s="17">
        <f t="shared" si="154"/>
        <v>4537.5</v>
      </c>
      <c r="AOU49" s="48"/>
      <c r="AOV49" s="550"/>
      <c r="AOW49" s="550"/>
      <c r="AOX49" s="550"/>
      <c r="AOY49" s="550"/>
      <c r="APA49" s="550"/>
      <c r="APB49" s="550"/>
      <c r="APC49" s="550"/>
      <c r="APD49" s="550"/>
      <c r="APE49" s="550"/>
      <c r="APF49" s="550"/>
      <c r="APG49" s="550"/>
      <c r="APH49" s="550"/>
      <c r="API49" s="550"/>
      <c r="APJ49" s="550"/>
      <c r="APK49" s="550"/>
      <c r="APL49" s="550"/>
      <c r="APM49" s="550"/>
      <c r="APN49" s="550"/>
      <c r="APW49" s="36"/>
      <c r="APX49" s="27"/>
      <c r="APZ49" s="27"/>
      <c r="AQA49" s="17">
        <f t="shared" si="159"/>
        <v>5325.5</v>
      </c>
      <c r="AQC49" s="550"/>
      <c r="AQD49" s="550"/>
      <c r="AQF49" s="550"/>
      <c r="AQJ49" s="550"/>
      <c r="AQM49" s="550"/>
      <c r="AQX49" s="550"/>
      <c r="AQY49" s="550"/>
      <c r="AQZ49" s="550"/>
      <c r="ARA49" s="550"/>
      <c r="ARB49" s="550"/>
      <c r="ARC49" s="550"/>
      <c r="ARD49" s="550"/>
      <c r="ARL49" s="550"/>
      <c r="ARM49" s="550"/>
      <c r="ARN49" s="550"/>
      <c r="ARO49" s="550"/>
      <c r="ARP49" s="550"/>
      <c r="ARQ49" s="550"/>
      <c r="ARR49" s="550"/>
      <c r="ATC49" s="34"/>
      <c r="ATD49" s="278"/>
      <c r="ATF49" s="278"/>
      <c r="ATG49" s="17">
        <f t="shared" si="171"/>
        <v>0</v>
      </c>
      <c r="ATI49" s="49"/>
      <c r="ATJ49" s="259"/>
      <c r="ATK49" s="27"/>
      <c r="ATL49" s="49"/>
      <c r="ATM49" s="27"/>
      <c r="ATN49" s="17">
        <f t="shared" si="172"/>
        <v>35640</v>
      </c>
      <c r="AUC49" s="550"/>
      <c r="AUD49" s="550"/>
      <c r="AUE49" s="550"/>
      <c r="AUF49" s="550"/>
      <c r="AUG49" s="550"/>
      <c r="AUH49" s="550"/>
      <c r="AUI49" s="550"/>
      <c r="AUJ49" s="550"/>
      <c r="AWA49" s="550"/>
      <c r="AWB49" s="550"/>
      <c r="AWC49" s="550"/>
      <c r="AWD49" s="550"/>
      <c r="AWE49" s="550"/>
      <c r="AWF49" s="550"/>
      <c r="AWG49" s="550"/>
      <c r="AWN49" s="550"/>
      <c r="AWU49" s="550"/>
      <c r="AXJ49" s="550"/>
      <c r="AXK49" s="550"/>
      <c r="AXL49" s="550"/>
      <c r="AXM49" s="550"/>
      <c r="AXN49" s="550"/>
      <c r="AXO49" s="550"/>
      <c r="AXP49" s="550"/>
      <c r="AXW49" s="550"/>
      <c r="AYE49" s="31"/>
      <c r="AYF49" s="780"/>
      <c r="AYG49" s="76"/>
      <c r="AYH49" s="31"/>
      <c r="AYI49" s="139"/>
      <c r="AYJ49" s="78">
        <f t="shared" si="190"/>
        <v>1119</v>
      </c>
      <c r="AYM49" s="260"/>
      <c r="AYN49" s="79"/>
      <c r="AYQ49" s="17">
        <f t="shared" si="191"/>
        <v>1119</v>
      </c>
      <c r="AZG49" s="1848"/>
      <c r="AZN49" s="550"/>
      <c r="AZO49" s="550"/>
      <c r="AZP49" s="550"/>
      <c r="AZQ49" s="550"/>
      <c r="AZR49" s="550"/>
      <c r="AZS49" s="550"/>
      <c r="AZT49" s="550"/>
      <c r="BFE49" s="550"/>
      <c r="BFF49" s="550"/>
      <c r="BFG49" s="550"/>
      <c r="BFH49" s="550"/>
      <c r="BFI49" s="550"/>
      <c r="BFJ49" s="550"/>
      <c r="BFK49" s="550"/>
      <c r="BFL49" s="550"/>
      <c r="BFS49" s="550"/>
      <c r="BFT49" s="550"/>
      <c r="BFU49" s="550"/>
      <c r="BFV49" s="550"/>
      <c r="BFW49" s="550"/>
      <c r="BFX49" s="550"/>
      <c r="BFY49" s="550"/>
      <c r="BGU49" s="550"/>
      <c r="BGV49" s="550"/>
      <c r="BGW49" s="550"/>
      <c r="BGX49" s="550"/>
      <c r="BGY49" s="550"/>
      <c r="BGZ49" s="550"/>
    </row>
    <row r="50" spans="2:1008 1030:1560" ht="16.5" thickBot="1" x14ac:dyDescent="0.3">
      <c r="B50" s="79"/>
      <c r="I50" s="121"/>
      <c r="P50" s="121"/>
      <c r="W50" s="121"/>
      <c r="BS50" s="2"/>
      <c r="BT50" s="2"/>
      <c r="BW50" s="16"/>
      <c r="BX50" s="16"/>
      <c r="BY50" s="79"/>
      <c r="CW50" s="3"/>
      <c r="CY50" s="3"/>
      <c r="DI50" s="7"/>
      <c r="DJ50" s="36"/>
      <c r="DK50" s="27"/>
      <c r="DL50" s="422"/>
      <c r="DM50" s="27"/>
      <c r="DN50" s="17">
        <f t="shared" si="232"/>
        <v>411</v>
      </c>
      <c r="DR50" s="291"/>
      <c r="DS50" s="323"/>
      <c r="DU50" s="42">
        <f t="shared" si="237"/>
        <v>0</v>
      </c>
      <c r="DX50" s="79"/>
      <c r="DY50" s="293"/>
      <c r="DZ50" s="79"/>
      <c r="EA50" s="79"/>
      <c r="EB50" s="27"/>
      <c r="EC50" s="79"/>
      <c r="EE50" s="1727"/>
      <c r="EF50" s="1724"/>
      <c r="EG50" s="1727"/>
      <c r="EH50" s="1727"/>
      <c r="EI50" s="1688"/>
      <c r="EJ50" s="121"/>
      <c r="EL50" s="121"/>
      <c r="EM50" s="286"/>
      <c r="EN50" s="121"/>
      <c r="EO50" s="121"/>
      <c r="EP50" s="27"/>
      <c r="EQ50" s="79"/>
      <c r="ES50" s="121"/>
      <c r="ET50" s="286"/>
      <c r="EU50" s="121"/>
      <c r="EV50" s="121"/>
      <c r="EW50" s="27"/>
      <c r="EX50" s="79"/>
      <c r="EY50" s="79"/>
      <c r="EZ50" s="79"/>
      <c r="FA50" s="79"/>
      <c r="FB50" s="79"/>
      <c r="FC50" s="79"/>
      <c r="FD50" s="79"/>
      <c r="FE50" s="79"/>
      <c r="FF50" s="24"/>
      <c r="FG50" s="1711"/>
      <c r="FH50" s="37"/>
      <c r="FI50" s="111"/>
      <c r="FJ50" s="287"/>
      <c r="FK50" s="17">
        <f t="shared" si="231"/>
        <v>0</v>
      </c>
      <c r="FM50" s="700"/>
      <c r="FN50" s="198"/>
      <c r="FO50" s="18"/>
      <c r="FP50" s="243"/>
      <c r="FQ50" s="243"/>
      <c r="FR50" s="20">
        <f t="shared" si="245"/>
        <v>0</v>
      </c>
      <c r="FT50" s="344"/>
      <c r="FU50" s="707"/>
      <c r="FV50" s="1273"/>
      <c r="FW50" s="1728"/>
      <c r="FX50" s="1728"/>
      <c r="FY50" s="459">
        <f t="shared" si="246"/>
        <v>0</v>
      </c>
      <c r="JN50" s="1"/>
      <c r="JO50" s="650"/>
      <c r="JP50" s="27"/>
      <c r="JQ50" s="698"/>
      <c r="JR50" s="27"/>
      <c r="JS50" s="17">
        <f t="shared" si="39"/>
        <v>0</v>
      </c>
      <c r="JU50" s="38"/>
      <c r="JV50" s="138"/>
      <c r="JW50" s="27"/>
      <c r="JX50" s="1555"/>
      <c r="JY50" s="27"/>
      <c r="JZ50" s="42">
        <f t="shared" si="40"/>
        <v>0</v>
      </c>
      <c r="KB50" s="1"/>
      <c r="KC50" s="650"/>
      <c r="KD50" s="27"/>
      <c r="KE50" s="698"/>
      <c r="KF50" s="27"/>
      <c r="KG50" s="17">
        <f t="shared" si="41"/>
        <v>0</v>
      </c>
      <c r="KI50" s="38"/>
      <c r="KJ50" s="650"/>
      <c r="KK50" s="27"/>
      <c r="KL50" s="1555"/>
      <c r="KM50" s="27"/>
      <c r="KN50" s="42">
        <f t="shared" si="42"/>
        <v>0</v>
      </c>
      <c r="KP50" s="38"/>
      <c r="KQ50" s="650"/>
      <c r="KR50" s="27"/>
      <c r="KS50" s="1555"/>
      <c r="KT50" s="27"/>
      <c r="KU50" s="42">
        <f t="shared" si="43"/>
        <v>4446</v>
      </c>
      <c r="KW50" s="1"/>
      <c r="KX50" s="138"/>
      <c r="KY50" s="27"/>
      <c r="KZ50" s="698"/>
      <c r="LA50" s="27"/>
      <c r="LB50" s="17">
        <f t="shared" si="44"/>
        <v>17093.599999999999</v>
      </c>
      <c r="LD50" s="1"/>
      <c r="LE50" s="650"/>
      <c r="LF50" s="27"/>
      <c r="LG50" s="698"/>
      <c r="LH50" s="27"/>
      <c r="LI50" s="16"/>
      <c r="LK50" s="38"/>
      <c r="LL50" s="650"/>
      <c r="LM50" s="27"/>
      <c r="LN50" s="1555"/>
      <c r="LO50" s="27"/>
      <c r="LP50" s="27"/>
      <c r="LR50" s="38"/>
      <c r="LS50" s="650"/>
      <c r="LT50" s="27"/>
      <c r="LU50" s="1555"/>
      <c r="LV50" s="27"/>
      <c r="LW50" s="27"/>
      <c r="QU50" s="427"/>
      <c r="QV50" s="36"/>
      <c r="QW50" s="23"/>
      <c r="QX50" s="343"/>
      <c r="QY50" s="27"/>
      <c r="QZ50" s="17">
        <f t="shared" si="66"/>
        <v>13520</v>
      </c>
      <c r="RB50" s="111"/>
      <c r="RC50" s="259"/>
      <c r="RD50" s="23"/>
      <c r="RE50" s="691"/>
      <c r="RF50" s="27"/>
      <c r="RG50" s="42">
        <f t="shared" si="67"/>
        <v>0</v>
      </c>
      <c r="RI50" s="111"/>
      <c r="RJ50" s="259"/>
      <c r="RK50" s="23"/>
      <c r="RL50" s="691"/>
      <c r="RM50" s="27"/>
      <c r="RN50" s="42">
        <f t="shared" si="68"/>
        <v>0</v>
      </c>
      <c r="RP50" s="111"/>
      <c r="RQ50" s="259"/>
      <c r="RR50" s="23"/>
      <c r="RS50" s="691"/>
      <c r="RT50" s="27"/>
      <c r="RU50" s="42">
        <f t="shared" si="69"/>
        <v>0</v>
      </c>
      <c r="RW50" s="7"/>
      <c r="RX50" s="36"/>
      <c r="RY50" s="23"/>
      <c r="RZ50" s="343"/>
      <c r="SA50" s="27"/>
      <c r="SB50" s="17">
        <f t="shared" si="70"/>
        <v>1433.5</v>
      </c>
      <c r="SZ50" s="323"/>
      <c r="UI50" s="48"/>
      <c r="ABA50" s="2"/>
      <c r="ABB50" s="318"/>
      <c r="ABC50" s="291"/>
      <c r="ABF50" s="42">
        <f t="shared" si="104"/>
        <v>0</v>
      </c>
      <c r="ABH50" s="24"/>
      <c r="ABI50" s="1849"/>
      <c r="ABJ50" s="290"/>
      <c r="ABM50" s="42">
        <f t="shared" si="105"/>
        <v>0</v>
      </c>
      <c r="ABO50" s="901"/>
      <c r="ABP50" s="99"/>
      <c r="ABQ50" s="16"/>
      <c r="ABR50" s="1314"/>
      <c r="ABS50" s="67"/>
      <c r="ABT50" s="27"/>
      <c r="AGD50" s="1850"/>
      <c r="AGE50" s="1851"/>
      <c r="AGF50" s="19"/>
      <c r="AGG50" s="1852"/>
      <c r="AGH50" s="243"/>
      <c r="AGI50" s="20">
        <f t="shared" si="123"/>
        <v>2252</v>
      </c>
      <c r="ALS50" s="550"/>
      <c r="ALT50" s="550"/>
      <c r="AMP50" s="550"/>
      <c r="AMQ50" s="550"/>
      <c r="AMR50" s="550"/>
      <c r="AMS50" s="550"/>
      <c r="AMT50" s="550"/>
      <c r="AMU50" s="550"/>
      <c r="AMW50" s="550"/>
      <c r="AMX50" s="550"/>
      <c r="AMY50" s="550"/>
      <c r="AMZ50" s="550"/>
      <c r="ANA50" s="550"/>
      <c r="ANB50" s="550"/>
      <c r="ANC50" s="550"/>
      <c r="ANR50" s="2"/>
      <c r="ANY50" s="24"/>
      <c r="AOF50" s="7"/>
      <c r="AOG50" s="113"/>
      <c r="AOH50" s="15"/>
      <c r="AOI50" s="7"/>
      <c r="AOJ50" s="16"/>
      <c r="AOK50" s="17">
        <f t="shared" si="153"/>
        <v>4537.5</v>
      </c>
      <c r="AOM50" s="7"/>
      <c r="AON50" s="113"/>
      <c r="AOO50" s="15"/>
      <c r="AOP50" s="7"/>
      <c r="AOQ50" s="16"/>
      <c r="AOR50" s="17">
        <f t="shared" si="154"/>
        <v>4537.5</v>
      </c>
      <c r="AOU50" s="48"/>
      <c r="AOV50" s="550"/>
      <c r="AOW50" s="550"/>
      <c r="AOX50" s="550"/>
      <c r="AOY50" s="550"/>
      <c r="APA50" s="550"/>
      <c r="APB50" s="550"/>
      <c r="APC50" s="550"/>
      <c r="APD50" s="550"/>
      <c r="APE50" s="550"/>
      <c r="APF50" s="550"/>
      <c r="APG50" s="550"/>
      <c r="APH50" s="550"/>
      <c r="API50" s="550"/>
      <c r="APJ50" s="550"/>
      <c r="APK50" s="550"/>
      <c r="APL50" s="550"/>
      <c r="APM50" s="550"/>
      <c r="APN50" s="550"/>
      <c r="APW50" s="36"/>
      <c r="APX50" s="27"/>
      <c r="APZ50" s="27"/>
      <c r="AQA50" s="17">
        <f t="shared" si="159"/>
        <v>5325.5</v>
      </c>
      <c r="AQC50" s="550"/>
      <c r="AQD50" s="550"/>
      <c r="AQF50" s="550"/>
      <c r="AQJ50" s="550"/>
      <c r="AQM50" s="550"/>
      <c r="AQX50" s="550"/>
      <c r="AQY50" s="550"/>
      <c r="AQZ50" s="550"/>
      <c r="ARA50" s="550"/>
      <c r="ARB50" s="550"/>
      <c r="ARC50" s="550"/>
      <c r="ARD50" s="550"/>
      <c r="ARL50" s="550"/>
      <c r="ARM50" s="550"/>
      <c r="ARN50" s="550"/>
      <c r="ARO50" s="550"/>
      <c r="ARP50" s="550"/>
      <c r="ARQ50" s="550"/>
      <c r="ARR50" s="550"/>
      <c r="ATC50" s="34"/>
      <c r="ATD50" s="278"/>
      <c r="ATF50" s="278"/>
      <c r="ATG50" s="17">
        <f t="shared" si="171"/>
        <v>0</v>
      </c>
      <c r="ATI50" s="111"/>
      <c r="ATJ50" s="259"/>
      <c r="ATK50" s="27"/>
      <c r="ATL50" s="50"/>
      <c r="ATM50" s="27"/>
      <c r="ATN50" s="17">
        <f t="shared" si="172"/>
        <v>35640</v>
      </c>
      <c r="AUC50" s="550"/>
      <c r="AUD50" s="550"/>
      <c r="AUE50" s="550"/>
      <c r="AUF50" s="550"/>
      <c r="AUG50" s="550"/>
      <c r="AUH50" s="550"/>
      <c r="AUI50" s="550"/>
      <c r="AUJ50" s="550"/>
      <c r="AWA50" s="550"/>
      <c r="AWB50" s="550"/>
      <c r="AWC50" s="550"/>
      <c r="AWD50" s="550"/>
      <c r="AWE50" s="550"/>
      <c r="AWF50" s="550"/>
      <c r="AWG50" s="550"/>
      <c r="AWN50" s="550"/>
      <c r="AWU50" s="550"/>
      <c r="AXJ50" s="550"/>
      <c r="AXK50" s="550"/>
      <c r="AXL50" s="550"/>
      <c r="AXM50" s="550"/>
      <c r="AXN50" s="550"/>
      <c r="AXO50" s="550"/>
      <c r="AXP50" s="550"/>
      <c r="AXW50" s="550"/>
      <c r="AYE50" s="31"/>
      <c r="AYF50" s="780"/>
      <c r="AYG50" s="76"/>
      <c r="AYH50" s="31"/>
      <c r="AYI50" s="139"/>
      <c r="AYJ50" s="78">
        <f t="shared" si="190"/>
        <v>1119</v>
      </c>
      <c r="AYM50" s="260"/>
      <c r="AYN50" s="79"/>
      <c r="AYQ50" s="17">
        <f t="shared" si="191"/>
        <v>1119</v>
      </c>
      <c r="AZN50" s="550"/>
      <c r="AZO50" s="550"/>
      <c r="AZP50" s="550"/>
      <c r="AZQ50" s="550"/>
      <c r="AZR50" s="550"/>
      <c r="AZS50" s="550"/>
      <c r="AZT50" s="550"/>
      <c r="BFE50" s="550"/>
      <c r="BFF50" s="550"/>
      <c r="BFG50" s="550"/>
      <c r="BFH50" s="550"/>
      <c r="BFI50" s="550"/>
      <c r="BFJ50" s="550"/>
      <c r="BFK50" s="550"/>
      <c r="BFL50" s="550"/>
      <c r="BFS50" s="550"/>
      <c r="BFT50" s="550"/>
      <c r="BFU50" s="550"/>
      <c r="BFV50" s="550"/>
      <c r="BFW50" s="550"/>
      <c r="BFX50" s="550"/>
      <c r="BFY50" s="550"/>
      <c r="BGU50" s="550"/>
      <c r="BGV50" s="550"/>
      <c r="BGW50" s="550"/>
      <c r="BGX50" s="550"/>
      <c r="BGY50" s="550"/>
      <c r="BGZ50" s="550"/>
    </row>
    <row r="51" spans="2:1008 1030:1560" ht="16.5" thickTop="1" x14ac:dyDescent="0.25">
      <c r="B51" s="121"/>
      <c r="I51" s="121"/>
      <c r="P51" s="121"/>
      <c r="W51" s="121"/>
      <c r="AX51" s="406"/>
      <c r="BS51" s="2"/>
      <c r="BT51" s="2"/>
      <c r="BW51" s="16"/>
      <c r="BX51" s="16"/>
      <c r="BY51" s="79"/>
      <c r="CW51" s="3"/>
      <c r="CY51" s="3"/>
      <c r="DI51" s="7"/>
      <c r="DJ51" s="36"/>
      <c r="DK51" s="27"/>
      <c r="DL51" s="422"/>
      <c r="DM51" s="27"/>
      <c r="DN51" s="17">
        <f t="shared" si="232"/>
        <v>411</v>
      </c>
      <c r="DR51" s="291"/>
      <c r="DU51" s="42">
        <f t="shared" si="237"/>
        <v>0</v>
      </c>
      <c r="DX51" s="79"/>
      <c r="DY51" s="293"/>
      <c r="DZ51" s="79"/>
      <c r="EA51" s="79"/>
      <c r="EB51" s="27"/>
      <c r="EC51" s="79"/>
      <c r="EE51" s="1727"/>
      <c r="EF51" s="1724"/>
      <c r="EG51" s="1727"/>
      <c r="EH51" s="1727"/>
      <c r="EI51" s="1688"/>
      <c r="EJ51" s="121"/>
      <c r="EL51" s="121"/>
      <c r="EM51" s="286"/>
      <c r="EN51" s="121"/>
      <c r="EO51" s="121"/>
      <c r="EP51" s="27"/>
      <c r="EQ51" s="79"/>
      <c r="ES51" s="121"/>
      <c r="ET51" s="286"/>
      <c r="EU51" s="121"/>
      <c r="EV51" s="121"/>
      <c r="EW51" s="27"/>
      <c r="EX51" s="79"/>
      <c r="EY51" s="79"/>
      <c r="EZ51" s="79"/>
      <c r="FA51" s="79"/>
      <c r="FB51" s="79"/>
      <c r="FC51" s="79"/>
      <c r="FD51" s="79"/>
      <c r="FE51" s="79"/>
      <c r="FF51" s="24"/>
      <c r="FG51" s="1711"/>
      <c r="FH51" s="37"/>
      <c r="FI51" s="111"/>
      <c r="FJ51" s="287"/>
      <c r="FK51" s="17">
        <f t="shared" si="231"/>
        <v>0</v>
      </c>
      <c r="FM51" s="700"/>
      <c r="FN51" s="2"/>
      <c r="FO51" s="3"/>
      <c r="FR51" s="17"/>
      <c r="FT51" s="344"/>
      <c r="FU51" s="24"/>
      <c r="FV51" s="41"/>
      <c r="FY51" s="42"/>
      <c r="JQ51" s="698"/>
      <c r="JS51" s="17">
        <f t="shared" si="39"/>
        <v>0</v>
      </c>
      <c r="JV51" s="48"/>
      <c r="JX51" s="1555"/>
      <c r="JZ51" s="42">
        <f t="shared" si="40"/>
        <v>0</v>
      </c>
      <c r="KE51" s="698"/>
      <c r="KG51" s="17">
        <f t="shared" si="41"/>
        <v>0</v>
      </c>
      <c r="KL51" s="1555"/>
      <c r="KN51" s="42">
        <f t="shared" si="42"/>
        <v>0</v>
      </c>
      <c r="KS51" s="1555"/>
      <c r="KU51" s="42">
        <f t="shared" si="43"/>
        <v>4446</v>
      </c>
      <c r="KX51" s="323"/>
      <c r="KZ51" s="698"/>
      <c r="LB51" s="17">
        <f t="shared" si="44"/>
        <v>17093.599999999999</v>
      </c>
      <c r="LG51" s="698"/>
      <c r="LI51" s="16"/>
      <c r="LN51" s="1555"/>
      <c r="LP51" s="27"/>
      <c r="LU51" s="1555"/>
      <c r="LW51" s="27"/>
      <c r="QU51" s="427"/>
      <c r="QV51" s="36"/>
      <c r="QW51" s="23"/>
      <c r="QX51" s="343"/>
      <c r="QY51" s="27"/>
      <c r="QZ51" s="17">
        <f t="shared" si="66"/>
        <v>13520</v>
      </c>
      <c r="RB51" s="111"/>
      <c r="RC51" s="259"/>
      <c r="RD51" s="23"/>
      <c r="RE51" s="691"/>
      <c r="RF51" s="27"/>
      <c r="RG51" s="42">
        <f t="shared" si="67"/>
        <v>0</v>
      </c>
      <c r="RI51" s="111"/>
      <c r="RJ51" s="259"/>
      <c r="RK51" s="23"/>
      <c r="RL51" s="691"/>
      <c r="RM51" s="27"/>
      <c r="RN51" s="42">
        <f t="shared" si="68"/>
        <v>0</v>
      </c>
      <c r="RP51" s="111"/>
      <c r="RQ51" s="259"/>
      <c r="RR51" s="23"/>
      <c r="RS51" s="691"/>
      <c r="RT51" s="27"/>
      <c r="RU51" s="42">
        <f t="shared" si="69"/>
        <v>0</v>
      </c>
      <c r="RW51" s="7"/>
      <c r="RX51" s="36"/>
      <c r="RY51" s="23"/>
      <c r="RZ51" s="343"/>
      <c r="SA51" s="27"/>
      <c r="SB51" s="17">
        <f t="shared" si="70"/>
        <v>1433.5</v>
      </c>
      <c r="SZ51" s="323"/>
      <c r="ABA51" s="2"/>
      <c r="ABB51" s="318"/>
      <c r="ABC51" s="291"/>
      <c r="ABF51" s="42">
        <f t="shared" si="104"/>
        <v>0</v>
      </c>
      <c r="ABH51" s="24"/>
      <c r="ABI51" s="1849"/>
      <c r="ABJ51" s="290"/>
      <c r="ABM51" s="42">
        <f t="shared" si="105"/>
        <v>0</v>
      </c>
      <c r="ABO51" s="901"/>
      <c r="ABP51" s="99"/>
      <c r="ABQ51" s="16"/>
      <c r="ABR51" s="1314"/>
      <c r="ABS51" s="67"/>
      <c r="ABT51" s="27"/>
      <c r="AGD51" s="1853">
        <v>41608</v>
      </c>
      <c r="AGE51" s="138" t="s">
        <v>2122</v>
      </c>
      <c r="AGF51" s="27">
        <v>7975</v>
      </c>
      <c r="AGG51" s="1853">
        <v>41608</v>
      </c>
      <c r="AGH51" s="27">
        <v>7975</v>
      </c>
      <c r="ALJ51" s="2235"/>
      <c r="ALK51" s="2235"/>
      <c r="ALQ51" s="2273"/>
      <c r="ALR51" s="2273"/>
      <c r="ALS51" s="550"/>
      <c r="ALT51" s="550"/>
      <c r="AMP51" s="550"/>
      <c r="AMQ51" s="550"/>
      <c r="AMR51" s="550"/>
      <c r="AMS51" s="550"/>
      <c r="AMT51" s="550"/>
      <c r="AMU51" s="550"/>
      <c r="AMW51" s="550"/>
      <c r="AMX51" s="550"/>
      <c r="AMY51" s="550"/>
      <c r="AMZ51" s="550"/>
      <c r="ANA51" s="550"/>
      <c r="ANB51" s="550"/>
      <c r="ANC51" s="550"/>
      <c r="ANR51" s="2"/>
      <c r="ANY51" s="24"/>
      <c r="AOF51" s="7"/>
      <c r="AOG51" s="113"/>
      <c r="AOH51" s="15"/>
      <c r="AOI51" s="31"/>
      <c r="AOJ51" s="16"/>
      <c r="AOK51" s="17">
        <f t="shared" si="153"/>
        <v>4537.5</v>
      </c>
      <c r="AOM51" s="7"/>
      <c r="AON51" s="113"/>
      <c r="AOO51" s="15"/>
      <c r="AOP51" s="7"/>
      <c r="AOQ51" s="16"/>
      <c r="AOR51" s="17">
        <f t="shared" si="154"/>
        <v>4537.5</v>
      </c>
      <c r="AOU51" s="48"/>
      <c r="AOV51" s="550"/>
      <c r="AOW51" s="550"/>
      <c r="AOX51" s="550"/>
      <c r="AOY51" s="550"/>
      <c r="APA51" s="550"/>
      <c r="APB51" s="550"/>
      <c r="APC51" s="550"/>
      <c r="APD51" s="550"/>
      <c r="APE51" s="550"/>
      <c r="APF51" s="550"/>
      <c r="APG51" s="550"/>
      <c r="APH51" s="550"/>
      <c r="API51" s="550"/>
      <c r="APJ51" s="550"/>
      <c r="APK51" s="550"/>
      <c r="APL51" s="550"/>
      <c r="APM51" s="550"/>
      <c r="APN51" s="550"/>
      <c r="APW51" s="36"/>
      <c r="APX51" s="27"/>
      <c r="APZ51" s="27"/>
      <c r="AQA51" s="17">
        <f t="shared" si="159"/>
        <v>5325.5</v>
      </c>
      <c r="AQC51" s="550"/>
      <c r="AQD51" s="550"/>
      <c r="AQF51" s="550"/>
      <c r="AQJ51" s="550"/>
      <c r="AQM51" s="550"/>
      <c r="AQX51" s="550"/>
      <c r="AQY51" s="550"/>
      <c r="AQZ51" s="550"/>
      <c r="ARA51" s="550"/>
      <c r="ARB51" s="550"/>
      <c r="ARC51" s="550"/>
      <c r="ARD51" s="550"/>
      <c r="ARL51" s="550"/>
      <c r="ARM51" s="550"/>
      <c r="ARN51" s="550"/>
      <c r="ARO51" s="550"/>
      <c r="ARP51" s="550"/>
      <c r="ARQ51" s="550"/>
      <c r="ARR51" s="550"/>
      <c r="ATB51" s="305"/>
      <c r="ATC51" s="2"/>
      <c r="ATD51" s="291"/>
      <c r="ATF51" s="278"/>
      <c r="ATG51" s="17">
        <f t="shared" si="171"/>
        <v>0</v>
      </c>
      <c r="ATI51" s="111"/>
      <c r="ATJ51" s="259"/>
      <c r="ATK51" s="27"/>
      <c r="ATL51" s="50"/>
      <c r="ATM51" s="27"/>
      <c r="ATN51" s="17">
        <f t="shared" si="172"/>
        <v>35640</v>
      </c>
      <c r="AUC51" s="550"/>
      <c r="AUD51" s="550"/>
      <c r="AUE51" s="550"/>
      <c r="AUF51" s="550"/>
      <c r="AUG51" s="550"/>
      <c r="AUH51" s="550"/>
      <c r="AUI51" s="550"/>
      <c r="AUJ51" s="550"/>
      <c r="AWA51" s="550"/>
      <c r="AWB51" s="550"/>
      <c r="AWC51" s="550"/>
      <c r="AWD51" s="550"/>
      <c r="AWE51" s="550"/>
      <c r="AWF51" s="550"/>
      <c r="AWG51" s="550"/>
      <c r="AWN51" s="550"/>
      <c r="AWU51" s="550"/>
      <c r="AXJ51" s="550"/>
      <c r="AXK51" s="550"/>
      <c r="AXL51" s="550"/>
      <c r="AXM51" s="550"/>
      <c r="AXN51" s="550"/>
      <c r="AXO51" s="550"/>
      <c r="AXP51" s="550"/>
      <c r="AXW51" s="550"/>
      <c r="AYE51" s="31"/>
      <c r="AYF51" s="780"/>
      <c r="AYG51" s="76"/>
      <c r="AYH51" s="31"/>
      <c r="AYI51" s="139"/>
      <c r="AYJ51" s="78">
        <f t="shared" si="190"/>
        <v>1119</v>
      </c>
      <c r="AYM51" s="260"/>
      <c r="AYN51" s="79"/>
      <c r="AYQ51" s="17">
        <f t="shared" si="191"/>
        <v>1119</v>
      </c>
      <c r="AZN51" s="550"/>
      <c r="AZO51" s="550"/>
      <c r="AZP51" s="550"/>
      <c r="AZQ51" s="550"/>
      <c r="AZR51" s="550"/>
      <c r="AZS51" s="550"/>
      <c r="AZT51" s="550"/>
      <c r="BFE51" s="550"/>
      <c r="BFF51" s="550"/>
      <c r="BFG51" s="550"/>
      <c r="BFH51" s="550"/>
      <c r="BFI51" s="550"/>
      <c r="BFJ51" s="550"/>
      <c r="BFK51" s="550"/>
      <c r="BFL51" s="550"/>
      <c r="BFS51" s="550"/>
      <c r="BFT51" s="550"/>
      <c r="BFU51" s="550"/>
      <c r="BFV51" s="550"/>
      <c r="BFW51" s="550"/>
      <c r="BFX51" s="550"/>
      <c r="BFY51" s="550"/>
      <c r="BGU51" s="550"/>
      <c r="BGV51" s="550"/>
      <c r="BGW51" s="550"/>
      <c r="BGX51" s="550"/>
      <c r="BGY51" s="550"/>
      <c r="BGZ51" s="550"/>
    </row>
    <row r="52" spans="2:1008 1030:1560" ht="15.75" x14ac:dyDescent="0.25">
      <c r="B52" s="79"/>
      <c r="I52" s="121"/>
      <c r="P52" s="121"/>
      <c r="W52" s="121"/>
      <c r="BS52" s="2"/>
      <c r="BT52" s="2"/>
      <c r="BW52" s="16"/>
      <c r="BX52" s="16"/>
      <c r="BY52" s="79"/>
      <c r="CW52" s="3"/>
      <c r="CY52" s="3"/>
      <c r="DI52" s="7"/>
      <c r="DJ52" s="36"/>
      <c r="DK52" s="27"/>
      <c r="DL52" s="422"/>
      <c r="DM52" s="27"/>
      <c r="DN52" s="17">
        <f t="shared" si="232"/>
        <v>411</v>
      </c>
      <c r="DR52" s="291"/>
      <c r="DU52" s="42">
        <f t="shared" si="237"/>
        <v>0</v>
      </c>
      <c r="DX52" s="79"/>
      <c r="DY52" s="293"/>
      <c r="DZ52" s="79"/>
      <c r="EA52" s="79"/>
      <c r="EB52" s="27"/>
      <c r="EC52" s="79"/>
      <c r="EE52" s="1727"/>
      <c r="EF52" s="1724"/>
      <c r="EG52" s="1727"/>
      <c r="EH52" s="1727"/>
      <c r="EI52" s="1688"/>
      <c r="EJ52" s="121"/>
      <c r="EL52" s="121"/>
      <c r="EM52" s="286"/>
      <c r="EN52" s="121"/>
      <c r="EO52" s="121"/>
      <c r="EP52" s="27"/>
      <c r="EQ52" s="79"/>
      <c r="ES52" s="121"/>
      <c r="ET52" s="286"/>
      <c r="EU52" s="121"/>
      <c r="EV52" s="121"/>
      <c r="EW52" s="27"/>
      <c r="EX52" s="79"/>
      <c r="EY52" s="79"/>
      <c r="EZ52" s="79"/>
      <c r="FA52" s="79"/>
      <c r="FB52" s="79"/>
      <c r="FC52" s="79"/>
      <c r="FD52" s="79"/>
      <c r="FE52" s="79"/>
      <c r="FF52" s="24"/>
      <c r="FG52" s="1711"/>
      <c r="FH52" s="37"/>
      <c r="FI52" s="111"/>
      <c r="FJ52" s="287"/>
      <c r="FK52" s="17">
        <f t="shared" si="231"/>
        <v>0</v>
      </c>
      <c r="FM52" s="701"/>
      <c r="FN52" s="2"/>
      <c r="FO52" s="3"/>
      <c r="FR52" s="16"/>
      <c r="FT52" s="289"/>
      <c r="FU52" s="24"/>
      <c r="FV52" s="41"/>
      <c r="FY52" s="27"/>
      <c r="JQ52" s="698"/>
      <c r="JS52" s="17">
        <f t="shared" si="39"/>
        <v>0</v>
      </c>
      <c r="JV52" s="48"/>
      <c r="JX52" s="1555"/>
      <c r="JZ52" s="42">
        <f t="shared" si="40"/>
        <v>0</v>
      </c>
      <c r="KE52" s="698"/>
      <c r="KG52" s="17">
        <f t="shared" si="41"/>
        <v>0</v>
      </c>
      <c r="KL52" s="1555"/>
      <c r="KN52" s="42">
        <f t="shared" si="42"/>
        <v>0</v>
      </c>
      <c r="KS52" s="1555"/>
      <c r="KU52" s="42">
        <f t="shared" si="43"/>
        <v>4446</v>
      </c>
      <c r="KX52" s="323"/>
      <c r="KZ52" s="698"/>
      <c r="LB52" s="17">
        <f t="shared" si="44"/>
        <v>17093.599999999999</v>
      </c>
      <c r="LG52" s="698"/>
      <c r="LI52" s="16"/>
      <c r="LN52" s="1555"/>
      <c r="LP52" s="27"/>
      <c r="LU52" s="1555"/>
      <c r="LW52" s="27"/>
      <c r="QU52" s="427"/>
      <c r="QV52" s="36"/>
      <c r="QW52" s="23"/>
      <c r="QX52" s="343"/>
      <c r="QY52" s="27"/>
      <c r="QZ52" s="17">
        <f t="shared" si="66"/>
        <v>13520</v>
      </c>
      <c r="RB52" s="111"/>
      <c r="RC52" s="259"/>
      <c r="RD52" s="23"/>
      <c r="RE52" s="691"/>
      <c r="RF52" s="27"/>
      <c r="RG52" s="42">
        <f t="shared" si="67"/>
        <v>0</v>
      </c>
      <c r="RI52" s="111"/>
      <c r="RJ52" s="259"/>
      <c r="RK52" s="23"/>
      <c r="RL52" s="691"/>
      <c r="RM52" s="27"/>
      <c r="RN52" s="42">
        <f t="shared" si="68"/>
        <v>0</v>
      </c>
      <c r="RP52" s="111"/>
      <c r="RQ52" s="259"/>
      <c r="RR52" s="23"/>
      <c r="RS52" s="691"/>
      <c r="RT52" s="27"/>
      <c r="RU52" s="42">
        <f t="shared" si="69"/>
        <v>0</v>
      </c>
      <c r="RW52" s="7"/>
      <c r="RX52" s="36"/>
      <c r="RY52" s="23"/>
      <c r="RZ52" s="343"/>
      <c r="SA52" s="27"/>
      <c r="SB52" s="17">
        <f t="shared" si="70"/>
        <v>1433.5</v>
      </c>
      <c r="SZ52" s="323"/>
      <c r="ABA52" s="2"/>
      <c r="ABB52" s="318"/>
      <c r="ABC52" s="291"/>
      <c r="ABF52" s="42">
        <f t="shared" si="104"/>
        <v>0</v>
      </c>
      <c r="ABH52" s="24"/>
      <c r="ABI52" s="1849"/>
      <c r="ABJ52" s="290"/>
      <c r="ABM52" s="42">
        <f t="shared" si="105"/>
        <v>0</v>
      </c>
      <c r="ABO52" s="901"/>
      <c r="ABP52" s="99"/>
      <c r="ABQ52" s="16"/>
      <c r="ABR52" s="507"/>
      <c r="ABS52" s="16"/>
      <c r="ABT52" s="27"/>
      <c r="ALS52" s="550"/>
      <c r="ALT52" s="550"/>
      <c r="AMP52" s="550"/>
      <c r="AMQ52" s="550"/>
      <c r="AMR52" s="550"/>
      <c r="AMS52" s="550"/>
      <c r="AMT52" s="550"/>
      <c r="AMU52" s="550"/>
      <c r="AMW52" s="550"/>
      <c r="AMX52" s="550"/>
      <c r="AMY52" s="550"/>
      <c r="AMZ52" s="550"/>
      <c r="ANA52" s="550"/>
      <c r="ANB52" s="550"/>
      <c r="ANC52" s="550"/>
      <c r="ANR52" s="2"/>
      <c r="ANY52" s="24"/>
      <c r="AOF52" s="7"/>
      <c r="AOG52" s="113"/>
      <c r="AOH52" s="15"/>
      <c r="AOI52" s="7"/>
      <c r="AOJ52" s="16"/>
      <c r="AOK52" s="17">
        <f t="shared" si="153"/>
        <v>4537.5</v>
      </c>
      <c r="AOM52" s="7"/>
      <c r="AON52" s="113"/>
      <c r="AOO52" s="15"/>
      <c r="AOP52" s="7"/>
      <c r="AOQ52" s="16"/>
      <c r="AOR52" s="17">
        <f t="shared" si="154"/>
        <v>4537.5</v>
      </c>
      <c r="AOU52" s="48"/>
      <c r="AOV52" s="550"/>
      <c r="AOW52" s="550"/>
      <c r="AOX52" s="550"/>
      <c r="AOY52" s="550"/>
      <c r="APA52" s="550"/>
      <c r="APB52" s="550"/>
      <c r="APC52" s="550"/>
      <c r="APD52" s="550"/>
      <c r="APE52" s="550"/>
      <c r="APF52" s="550"/>
      <c r="APG52" s="550"/>
      <c r="APH52" s="550"/>
      <c r="API52" s="550"/>
      <c r="APJ52" s="550"/>
      <c r="APK52" s="550"/>
      <c r="APL52" s="550"/>
      <c r="APM52" s="550"/>
      <c r="APN52" s="550"/>
      <c r="APW52" s="36"/>
      <c r="APX52" s="27"/>
      <c r="APZ52" s="27"/>
      <c r="AQA52" s="17">
        <f t="shared" si="159"/>
        <v>5325.5</v>
      </c>
      <c r="AQC52" s="550"/>
      <c r="AQD52" s="550"/>
      <c r="AQF52" s="550"/>
      <c r="AQJ52" s="550"/>
      <c r="AQM52" s="550"/>
      <c r="AQX52" s="550"/>
      <c r="AQY52" s="550"/>
      <c r="AQZ52" s="550"/>
      <c r="ARA52" s="550"/>
      <c r="ARB52" s="550"/>
      <c r="ARC52" s="550"/>
      <c r="ARD52" s="550"/>
      <c r="ARL52" s="550"/>
      <c r="ARM52" s="550"/>
      <c r="ARN52" s="550"/>
      <c r="ARO52" s="550"/>
      <c r="ARP52" s="550"/>
      <c r="ARQ52" s="550"/>
      <c r="ARR52" s="550"/>
      <c r="ATB52" s="305"/>
      <c r="ATC52" s="2"/>
      <c r="ATD52" s="291"/>
      <c r="ATF52" s="278"/>
      <c r="ATG52" s="17">
        <f t="shared" si="171"/>
        <v>0</v>
      </c>
      <c r="ATI52" s="49"/>
      <c r="ATJ52" s="259"/>
      <c r="ATK52" s="27"/>
      <c r="ATL52" s="50"/>
      <c r="ATM52" s="27"/>
      <c r="ATN52" s="17">
        <f t="shared" si="172"/>
        <v>35640</v>
      </c>
      <c r="AUC52" s="550"/>
      <c r="AUD52" s="550"/>
      <c r="AUE52" s="550"/>
      <c r="AUF52" s="550"/>
      <c r="AUG52" s="550"/>
      <c r="AUH52" s="550"/>
      <c r="AUI52" s="550"/>
      <c r="AUJ52" s="550"/>
      <c r="AWA52" s="550"/>
      <c r="AWB52" s="550"/>
      <c r="AWC52" s="550"/>
      <c r="AWD52" s="550"/>
      <c r="AWE52" s="550"/>
      <c r="AWF52" s="550"/>
      <c r="AWG52" s="550"/>
      <c r="AWN52" s="550"/>
      <c r="AWU52" s="550"/>
      <c r="AXJ52" s="550"/>
      <c r="AXK52" s="550"/>
      <c r="AXL52" s="550"/>
      <c r="AXM52" s="550"/>
      <c r="AXN52" s="550"/>
      <c r="AXO52" s="550"/>
      <c r="AXP52" s="550"/>
      <c r="AXW52" s="550"/>
      <c r="AYE52" s="31"/>
      <c r="AYF52" s="780"/>
      <c r="AYG52" s="76"/>
      <c r="AYH52" s="31"/>
      <c r="AYI52" s="139"/>
      <c r="AYJ52" s="78">
        <f t="shared" si="190"/>
        <v>1119</v>
      </c>
      <c r="AYM52" s="260"/>
      <c r="AYN52" s="79"/>
      <c r="AYQ52" s="17">
        <f t="shared" si="191"/>
        <v>1119</v>
      </c>
      <c r="AZN52" s="550"/>
      <c r="AZO52" s="550"/>
      <c r="AZP52" s="550"/>
      <c r="AZQ52" s="550"/>
      <c r="AZR52" s="550"/>
      <c r="AZS52" s="550"/>
      <c r="AZT52" s="550"/>
      <c r="BFE52" s="550"/>
      <c r="BFF52" s="550"/>
      <c r="BFG52" s="550"/>
      <c r="BFH52" s="550"/>
      <c r="BFI52" s="550"/>
      <c r="BFJ52" s="550"/>
      <c r="BFK52" s="550"/>
      <c r="BFL52" s="550"/>
      <c r="BFS52" s="550"/>
      <c r="BFT52" s="550"/>
      <c r="BFU52" s="550"/>
      <c r="BFV52" s="550"/>
      <c r="BFW52" s="550"/>
      <c r="BFX52" s="550"/>
      <c r="BFY52" s="550"/>
      <c r="BGU52" s="550"/>
      <c r="BGV52" s="550"/>
      <c r="BGW52" s="550"/>
      <c r="BGX52" s="550"/>
      <c r="BGY52" s="550"/>
      <c r="BGZ52" s="550"/>
    </row>
    <row r="53" spans="2:1008 1030:1560" ht="15.75" x14ac:dyDescent="0.25">
      <c r="B53" s="121"/>
      <c r="I53" s="121"/>
      <c r="P53" s="121"/>
      <c r="W53" s="121"/>
      <c r="BS53" s="2"/>
      <c r="BT53" s="2"/>
      <c r="BW53" s="16"/>
      <c r="BX53" s="16"/>
      <c r="BY53" s="79"/>
      <c r="CW53" s="3"/>
      <c r="CY53" s="3"/>
      <c r="DI53" s="7"/>
      <c r="DJ53" s="36"/>
      <c r="DK53" s="27"/>
      <c r="DL53" s="422"/>
      <c r="DM53" s="27"/>
      <c r="DN53" s="17">
        <f t="shared" si="232"/>
        <v>411</v>
      </c>
      <c r="DR53" s="291"/>
      <c r="DU53" s="42">
        <f t="shared" si="237"/>
        <v>0</v>
      </c>
      <c r="DX53" s="79"/>
      <c r="DY53" s="293"/>
      <c r="DZ53" s="79"/>
      <c r="EA53" s="79"/>
      <c r="EB53" s="27"/>
      <c r="EC53" s="79"/>
      <c r="EE53" s="1727"/>
      <c r="EF53" s="1724"/>
      <c r="EG53" s="1727"/>
      <c r="EH53" s="1727"/>
      <c r="EI53" s="1688"/>
      <c r="EJ53" s="121"/>
      <c r="EL53" s="121"/>
      <c r="EM53" s="286"/>
      <c r="EN53" s="121"/>
      <c r="EO53" s="121"/>
      <c r="EP53" s="27"/>
      <c r="EQ53" s="79"/>
      <c r="ES53" s="121"/>
      <c r="ET53" s="286"/>
      <c r="EU53" s="121"/>
      <c r="EV53" s="121"/>
      <c r="EW53" s="27"/>
      <c r="EX53" s="79"/>
      <c r="EY53" s="79"/>
      <c r="EZ53" s="79"/>
      <c r="FA53" s="79"/>
      <c r="FB53" s="79"/>
      <c r="FC53" s="79"/>
      <c r="FD53" s="79"/>
      <c r="FE53" s="79"/>
      <c r="FF53" s="24"/>
      <c r="FG53" s="1711"/>
      <c r="FH53" s="37"/>
      <c r="FI53" s="111"/>
      <c r="FJ53" s="287"/>
      <c r="FK53" s="17">
        <f t="shared" si="231"/>
        <v>0</v>
      </c>
      <c r="FM53" s="701"/>
      <c r="FN53" s="2"/>
      <c r="FO53" s="3"/>
      <c r="FR53" s="16"/>
      <c r="FT53" s="289"/>
      <c r="FU53" s="24"/>
      <c r="FV53" s="41"/>
      <c r="FY53" s="27"/>
      <c r="JQ53" s="698"/>
      <c r="JS53" s="17">
        <f t="shared" si="39"/>
        <v>0</v>
      </c>
      <c r="JV53" s="48"/>
      <c r="JX53" s="1555"/>
      <c r="JZ53" s="42">
        <f t="shared" si="40"/>
        <v>0</v>
      </c>
      <c r="KE53" s="698"/>
      <c r="KG53" s="17">
        <f t="shared" si="41"/>
        <v>0</v>
      </c>
      <c r="KL53" s="1555"/>
      <c r="KN53" s="42">
        <f t="shared" si="42"/>
        <v>0</v>
      </c>
      <c r="KS53" s="1555"/>
      <c r="KU53" s="42">
        <f t="shared" si="43"/>
        <v>4446</v>
      </c>
      <c r="KX53" s="323"/>
      <c r="KZ53" s="698"/>
      <c r="LB53" s="17">
        <f t="shared" si="44"/>
        <v>17093.599999999999</v>
      </c>
      <c r="LG53" s="698"/>
      <c r="LI53" s="16"/>
      <c r="LN53" s="1555"/>
      <c r="LP53" s="27"/>
      <c r="LU53" s="1555"/>
      <c r="LW53" s="27"/>
      <c r="QU53" s="427"/>
      <c r="QV53" s="36"/>
      <c r="QW53" s="23"/>
      <c r="QX53" s="343"/>
      <c r="QY53" s="27"/>
      <c r="QZ53" s="17">
        <f t="shared" si="66"/>
        <v>13520</v>
      </c>
      <c r="RB53" s="111"/>
      <c r="RC53" s="259"/>
      <c r="RD53" s="23"/>
      <c r="RE53" s="691"/>
      <c r="RF53" s="27"/>
      <c r="RG53" s="42">
        <f t="shared" si="67"/>
        <v>0</v>
      </c>
      <c r="RI53" s="111"/>
      <c r="RJ53" s="259"/>
      <c r="RK53" s="23"/>
      <c r="RL53" s="691"/>
      <c r="RM53" s="27"/>
      <c r="RN53" s="42">
        <f t="shared" si="68"/>
        <v>0</v>
      </c>
      <c r="RP53" s="111"/>
      <c r="RQ53" s="259"/>
      <c r="RR53" s="23"/>
      <c r="RS53" s="691"/>
      <c r="RT53" s="27"/>
      <c r="RU53" s="42">
        <f t="shared" si="69"/>
        <v>0</v>
      </c>
      <c r="RW53" s="7"/>
      <c r="RX53" s="36"/>
      <c r="RY53" s="23"/>
      <c r="RZ53" s="343"/>
      <c r="SA53" s="27"/>
      <c r="SB53" s="17">
        <f t="shared" si="70"/>
        <v>1433.5</v>
      </c>
      <c r="SZ53" s="323"/>
      <c r="ABA53" s="2"/>
      <c r="ABB53" s="318"/>
      <c r="ABC53" s="291"/>
      <c r="ABF53" s="42">
        <f t="shared" si="104"/>
        <v>0</v>
      </c>
      <c r="ABH53" s="24"/>
      <c r="ABI53" s="1849"/>
      <c r="ABJ53" s="290"/>
      <c r="ABM53" s="42">
        <f t="shared" si="105"/>
        <v>0</v>
      </c>
      <c r="ABO53" s="901"/>
      <c r="ABP53" s="99"/>
      <c r="ABQ53" s="16"/>
      <c r="ABR53" s="1314"/>
      <c r="ABS53" s="67"/>
      <c r="ABT53" s="27"/>
      <c r="ALS53" s="550"/>
      <c r="ALT53" s="550"/>
      <c r="AMP53" s="550"/>
      <c r="AMQ53" s="550"/>
      <c r="AMR53" s="550"/>
      <c r="AMS53" s="550"/>
      <c r="AMT53" s="550"/>
      <c r="AMU53" s="550"/>
      <c r="AMW53" s="550"/>
      <c r="AMX53" s="550"/>
      <c r="AMY53" s="550"/>
      <c r="AMZ53" s="550"/>
      <c r="ANA53" s="550"/>
      <c r="ANB53" s="550"/>
      <c r="ANC53" s="550"/>
      <c r="AOF53" s="7"/>
      <c r="AOG53" s="782"/>
      <c r="AOH53" s="15"/>
      <c r="AOI53" s="7"/>
      <c r="AOJ53" s="16"/>
      <c r="AOK53" s="17">
        <f t="shared" si="153"/>
        <v>4537.5</v>
      </c>
      <c r="AOM53" s="7"/>
      <c r="AON53" s="113"/>
      <c r="AOO53" s="15"/>
      <c r="AOP53" s="7"/>
      <c r="AOQ53" s="16"/>
      <c r="AOR53" s="17">
        <f t="shared" si="154"/>
        <v>4537.5</v>
      </c>
      <c r="AOU53" s="48"/>
      <c r="AOV53" s="550"/>
      <c r="AOW53" s="550"/>
      <c r="AOX53" s="550"/>
      <c r="AOY53" s="550"/>
      <c r="APA53" s="550"/>
      <c r="APB53" s="550"/>
      <c r="APC53" s="550"/>
      <c r="APD53" s="550"/>
      <c r="APE53" s="550"/>
      <c r="APF53" s="550"/>
      <c r="APG53" s="550"/>
      <c r="APH53" s="550"/>
      <c r="API53" s="550"/>
      <c r="APJ53" s="550"/>
      <c r="APK53" s="550"/>
      <c r="APL53" s="550"/>
      <c r="APM53" s="550"/>
      <c r="APN53" s="550"/>
      <c r="APW53" s="36"/>
      <c r="APX53" s="27"/>
      <c r="APZ53" s="27"/>
      <c r="AQA53" s="17">
        <f t="shared" si="159"/>
        <v>5325.5</v>
      </c>
      <c r="AQC53" s="550"/>
      <c r="AQD53" s="550"/>
      <c r="AQF53" s="550"/>
      <c r="AQJ53" s="550"/>
      <c r="AQM53" s="550"/>
      <c r="AQX53" s="550"/>
      <c r="AQY53" s="550"/>
      <c r="AQZ53" s="550"/>
      <c r="ARA53" s="550"/>
      <c r="ARB53" s="550"/>
      <c r="ARC53" s="550"/>
      <c r="ARD53" s="550"/>
      <c r="ARL53" s="550"/>
      <c r="ARM53" s="550"/>
      <c r="ARN53" s="550"/>
      <c r="ARO53" s="550"/>
      <c r="ARP53" s="550"/>
      <c r="ARQ53" s="550"/>
      <c r="ARR53" s="550"/>
      <c r="ATC53" s="34"/>
      <c r="ATD53" s="278"/>
      <c r="ATF53" s="278"/>
      <c r="ATG53" s="17">
        <f t="shared" si="171"/>
        <v>0</v>
      </c>
      <c r="ATI53" s="111"/>
      <c r="ATJ53" s="302"/>
      <c r="ATK53" s="27"/>
      <c r="ATL53" s="50"/>
      <c r="ATM53" s="27"/>
      <c r="ATN53" s="17">
        <f t="shared" si="172"/>
        <v>35640</v>
      </c>
      <c r="AUC53" s="550"/>
      <c r="AUD53" s="550"/>
      <c r="AUE53" s="550"/>
      <c r="AUF53" s="550"/>
      <c r="AUG53" s="550"/>
      <c r="AUH53" s="550"/>
      <c r="AUI53" s="550"/>
      <c r="AUJ53" s="550"/>
      <c r="AWA53" s="550"/>
      <c r="AWB53" s="550"/>
      <c r="AWC53" s="550"/>
      <c r="AWD53" s="550"/>
      <c r="AWE53" s="550"/>
      <c r="AWF53" s="550"/>
      <c r="AWG53" s="550"/>
      <c r="AWN53" s="550"/>
      <c r="AWU53" s="550"/>
      <c r="AXJ53" s="550"/>
      <c r="AXK53" s="550"/>
      <c r="AXL53" s="550"/>
      <c r="AXM53" s="550"/>
      <c r="AXN53" s="550"/>
      <c r="AXO53" s="550"/>
      <c r="AXP53" s="550"/>
      <c r="AXW53" s="550"/>
      <c r="AYE53" s="31"/>
      <c r="AYF53" s="780"/>
      <c r="AYG53" s="76"/>
      <c r="AYH53" s="31"/>
      <c r="AYI53" s="139"/>
      <c r="AYJ53" s="78">
        <f t="shared" si="190"/>
        <v>1119</v>
      </c>
      <c r="AYM53" s="260"/>
      <c r="AYN53" s="79"/>
      <c r="AYQ53" s="17">
        <f t="shared" si="191"/>
        <v>1119</v>
      </c>
      <c r="AZN53" s="550"/>
      <c r="AZO53" s="550"/>
      <c r="AZP53" s="550"/>
      <c r="AZQ53" s="550"/>
      <c r="AZR53" s="550"/>
      <c r="AZS53" s="550"/>
      <c r="AZT53" s="550"/>
      <c r="BFE53" s="550"/>
      <c r="BFF53" s="550"/>
      <c r="BFG53" s="550"/>
      <c r="BFH53" s="550"/>
      <c r="BFI53" s="550"/>
      <c r="BFJ53" s="550"/>
      <c r="BFK53" s="550"/>
      <c r="BFL53" s="550"/>
      <c r="BFS53" s="550"/>
      <c r="BFT53" s="550"/>
      <c r="BFU53" s="550"/>
      <c r="BFV53" s="550"/>
      <c r="BFW53" s="550"/>
      <c r="BFX53" s="550"/>
      <c r="BFY53" s="550"/>
      <c r="BGU53" s="550"/>
      <c r="BGV53" s="550"/>
      <c r="BGW53" s="550"/>
      <c r="BGX53" s="550"/>
      <c r="BGY53" s="550"/>
      <c r="BGZ53" s="550"/>
    </row>
    <row r="54" spans="2:1008 1030:1560" ht="15.75" x14ac:dyDescent="0.25">
      <c r="B54" s="79"/>
      <c r="I54" s="121"/>
      <c r="P54" s="121"/>
      <c r="W54" s="121"/>
      <c r="BS54" s="2"/>
      <c r="BT54" s="2"/>
      <c r="BW54" s="16"/>
      <c r="BX54" s="16"/>
      <c r="BY54" s="79"/>
      <c r="CW54" s="3"/>
      <c r="CY54" s="3"/>
      <c r="DI54" s="7"/>
      <c r="DJ54" s="36"/>
      <c r="DK54" s="27"/>
      <c r="DL54" s="422"/>
      <c r="DM54" s="27"/>
      <c r="DN54" s="17">
        <f t="shared" si="232"/>
        <v>411</v>
      </c>
      <c r="DR54" s="291"/>
      <c r="DU54" s="42">
        <f t="shared" si="237"/>
        <v>0</v>
      </c>
      <c r="DX54" s="79"/>
      <c r="DY54" s="293"/>
      <c r="DZ54" s="79"/>
      <c r="EA54" s="79"/>
      <c r="EB54" s="27"/>
      <c r="EC54" s="79"/>
      <c r="EE54" s="1727"/>
      <c r="EF54" s="1724"/>
      <c r="EG54" s="1727"/>
      <c r="EH54" s="1727"/>
      <c r="EI54" s="1688"/>
      <c r="EJ54" s="121"/>
      <c r="EL54" s="121"/>
      <c r="EM54" s="286"/>
      <c r="EN54" s="121"/>
      <c r="EO54" s="121"/>
      <c r="EP54" s="27"/>
      <c r="EQ54" s="79"/>
      <c r="ES54" s="121"/>
      <c r="ET54" s="286"/>
      <c r="EU54" s="121"/>
      <c r="EV54" s="121"/>
      <c r="EW54" s="27"/>
      <c r="EX54" s="79"/>
      <c r="EY54" s="79"/>
      <c r="EZ54" s="79"/>
      <c r="FA54" s="79"/>
      <c r="FB54" s="79"/>
      <c r="FC54" s="79"/>
      <c r="FD54" s="79"/>
      <c r="FE54" s="79"/>
      <c r="FF54" s="111"/>
      <c r="FG54" s="1711"/>
      <c r="FH54" s="37"/>
      <c r="FI54" s="220"/>
      <c r="FJ54" s="287"/>
      <c r="FK54" s="17">
        <f t="shared" si="231"/>
        <v>0</v>
      </c>
      <c r="FM54" s="701"/>
      <c r="FN54" s="2"/>
      <c r="FO54" s="3"/>
      <c r="FR54" s="16"/>
      <c r="FT54" s="289"/>
      <c r="FU54" s="24"/>
      <c r="FV54" s="41"/>
      <c r="FY54" s="27"/>
      <c r="JQ54" s="698"/>
      <c r="JS54" s="17">
        <f t="shared" si="39"/>
        <v>0</v>
      </c>
      <c r="JV54" s="48"/>
      <c r="JX54" s="1555"/>
      <c r="JZ54" s="42">
        <f t="shared" si="40"/>
        <v>0</v>
      </c>
      <c r="KE54" s="698"/>
      <c r="KG54" s="17">
        <f t="shared" si="41"/>
        <v>0</v>
      </c>
      <c r="KL54" s="1555"/>
      <c r="KN54" s="42">
        <f t="shared" si="42"/>
        <v>0</v>
      </c>
      <c r="KS54" s="1555"/>
      <c r="KU54" s="42">
        <f t="shared" si="43"/>
        <v>4446</v>
      </c>
      <c r="KX54" s="323"/>
      <c r="KZ54" s="698"/>
      <c r="LB54" s="17">
        <f t="shared" si="44"/>
        <v>17093.599999999999</v>
      </c>
      <c r="LG54" s="698"/>
      <c r="LI54" s="16"/>
      <c r="LN54" s="1555"/>
      <c r="LP54" s="27"/>
      <c r="LU54" s="1555"/>
      <c r="LW54" s="27"/>
      <c r="QU54" s="427"/>
      <c r="QV54" s="36"/>
      <c r="QW54" s="23"/>
      <c r="QX54" s="343"/>
      <c r="QY54" s="27"/>
      <c r="QZ54" s="17">
        <f t="shared" si="66"/>
        <v>13520</v>
      </c>
      <c r="RB54" s="111"/>
      <c r="RC54" s="259"/>
      <c r="RD54" s="23"/>
      <c r="RE54" s="691"/>
      <c r="RF54" s="27"/>
      <c r="RG54" s="42">
        <f t="shared" si="67"/>
        <v>0</v>
      </c>
      <c r="RI54" s="111"/>
      <c r="RJ54" s="259"/>
      <c r="RK54" s="23"/>
      <c r="RL54" s="691"/>
      <c r="RM54" s="27"/>
      <c r="RN54" s="42">
        <f t="shared" si="68"/>
        <v>0</v>
      </c>
      <c r="RP54" s="111"/>
      <c r="RQ54" s="259"/>
      <c r="RR54" s="23"/>
      <c r="RS54" s="691"/>
      <c r="RT54" s="27"/>
      <c r="RU54" s="42">
        <f t="shared" si="69"/>
        <v>0</v>
      </c>
      <c r="RW54" s="7"/>
      <c r="RX54" s="36"/>
      <c r="RY54" s="23"/>
      <c r="RZ54" s="343"/>
      <c r="SA54" s="27"/>
      <c r="SB54" s="17">
        <f t="shared" si="70"/>
        <v>1433.5</v>
      </c>
      <c r="SZ54" s="323"/>
      <c r="ABA54" s="2"/>
      <c r="ABB54" s="318"/>
      <c r="ABC54" s="291"/>
      <c r="ABF54" s="42">
        <f t="shared" si="104"/>
        <v>0</v>
      </c>
      <c r="ABH54" s="24"/>
      <c r="ABI54" s="1849"/>
      <c r="ABJ54" s="290"/>
      <c r="ABM54" s="42">
        <f t="shared" si="105"/>
        <v>0</v>
      </c>
      <c r="ABO54" s="901"/>
      <c r="ABP54" s="99"/>
      <c r="ABQ54" s="16"/>
      <c r="ABR54" s="507"/>
      <c r="ABS54" s="16"/>
      <c r="ABT54" s="27"/>
      <c r="ALS54" s="550"/>
      <c r="ALT54" s="550"/>
      <c r="AMP54" s="550"/>
      <c r="AMQ54" s="550"/>
      <c r="AMR54" s="550"/>
      <c r="AMS54" s="550"/>
      <c r="AMT54" s="550"/>
      <c r="AMU54" s="550"/>
      <c r="AMW54" s="550"/>
      <c r="AMX54" s="550"/>
      <c r="AMY54" s="550"/>
      <c r="AMZ54" s="550"/>
      <c r="ANA54" s="550"/>
      <c r="ANB54" s="550"/>
      <c r="ANC54" s="550"/>
      <c r="AOF54" s="7"/>
      <c r="AOG54" s="113"/>
      <c r="AOH54" s="15"/>
      <c r="AOI54" s="31"/>
      <c r="AOJ54" s="16"/>
      <c r="AOK54" s="17">
        <f t="shared" si="153"/>
        <v>4537.5</v>
      </c>
      <c r="AOM54" s="7"/>
      <c r="AON54" s="113"/>
      <c r="AOO54" s="15"/>
      <c r="AOP54" s="31"/>
      <c r="AOQ54" s="16"/>
      <c r="AOR54" s="17">
        <f t="shared" si="154"/>
        <v>4537.5</v>
      </c>
      <c r="AOU54" s="48"/>
      <c r="AOV54" s="550"/>
      <c r="AOW54" s="550"/>
      <c r="AOX54" s="550"/>
      <c r="AOY54" s="550"/>
      <c r="APA54" s="550"/>
      <c r="APB54" s="550"/>
      <c r="APC54" s="550"/>
      <c r="APD54" s="550"/>
      <c r="APE54" s="550"/>
      <c r="APF54" s="550"/>
      <c r="APG54" s="550"/>
      <c r="APH54" s="550"/>
      <c r="API54" s="550"/>
      <c r="APJ54" s="550"/>
      <c r="APK54" s="550"/>
      <c r="APL54" s="550"/>
      <c r="APM54" s="550"/>
      <c r="APN54" s="550"/>
      <c r="APW54" s="36"/>
      <c r="APX54" s="27"/>
      <c r="APZ54" s="27"/>
      <c r="AQA54" s="17">
        <f t="shared" si="159"/>
        <v>5325.5</v>
      </c>
      <c r="AQC54" s="550"/>
      <c r="AQD54" s="550"/>
      <c r="AQF54" s="550"/>
      <c r="AQJ54" s="550"/>
      <c r="AQM54" s="550"/>
      <c r="AQX54" s="550"/>
      <c r="AQY54" s="550"/>
      <c r="AQZ54" s="550"/>
      <c r="ARA54" s="550"/>
      <c r="ARB54" s="550"/>
      <c r="ARC54" s="550"/>
      <c r="ARD54" s="550"/>
      <c r="ARL54" s="550"/>
      <c r="ARM54" s="550"/>
      <c r="ARN54" s="550"/>
      <c r="ARO54" s="550"/>
      <c r="ARP54" s="550"/>
      <c r="ARQ54" s="550"/>
      <c r="ARR54" s="550"/>
      <c r="ATC54" s="34"/>
      <c r="ATD54" s="278"/>
      <c r="ATF54" s="278"/>
      <c r="ATG54" s="17">
        <f t="shared" si="171"/>
        <v>0</v>
      </c>
      <c r="ATI54" s="111"/>
      <c r="ATJ54" s="259"/>
      <c r="ATK54" s="27"/>
      <c r="ATL54" s="50"/>
      <c r="ATM54" s="27"/>
      <c r="ATN54" s="17">
        <f t="shared" si="172"/>
        <v>35640</v>
      </c>
      <c r="AUC54" s="550"/>
      <c r="AUD54" s="550"/>
      <c r="AUE54" s="550"/>
      <c r="AUF54" s="550"/>
      <c r="AUG54" s="550"/>
      <c r="AUH54" s="550"/>
      <c r="AUI54" s="550"/>
      <c r="AUJ54" s="550"/>
      <c r="AWA54" s="550"/>
      <c r="AWB54" s="550"/>
      <c r="AWC54" s="550"/>
      <c r="AWD54" s="550"/>
      <c r="AWE54" s="550"/>
      <c r="AWF54" s="550"/>
      <c r="AWG54" s="550"/>
      <c r="AWN54" s="550"/>
      <c r="AWU54" s="550"/>
      <c r="AXJ54" s="550"/>
      <c r="AXK54" s="550"/>
      <c r="AXL54" s="550"/>
      <c r="AXM54" s="550"/>
      <c r="AXN54" s="550"/>
      <c r="AXO54" s="550"/>
      <c r="AXP54" s="550"/>
      <c r="AXW54" s="550"/>
      <c r="AYE54" s="31"/>
      <c r="AYF54" s="780"/>
      <c r="AYG54" s="76"/>
      <c r="AYH54" s="31"/>
      <c r="AYI54" s="139"/>
      <c r="AYJ54" s="78">
        <f t="shared" si="190"/>
        <v>1119</v>
      </c>
      <c r="AYM54" s="260"/>
      <c r="AYN54" s="79"/>
      <c r="AYQ54" s="17">
        <f t="shared" si="191"/>
        <v>1119</v>
      </c>
      <c r="AZN54" s="550"/>
      <c r="AZO54" s="550"/>
      <c r="AZP54" s="550"/>
      <c r="AZQ54" s="550"/>
      <c r="AZR54" s="550"/>
      <c r="AZS54" s="550"/>
      <c r="AZT54" s="550"/>
      <c r="BFE54" s="550"/>
      <c r="BFF54" s="550"/>
      <c r="BFG54" s="550"/>
      <c r="BFH54" s="550"/>
      <c r="BFI54" s="550"/>
      <c r="BFJ54" s="550"/>
      <c r="BFK54" s="550"/>
      <c r="BFL54" s="550"/>
      <c r="BFS54" s="550"/>
      <c r="BFT54" s="550"/>
      <c r="BFU54" s="550"/>
      <c r="BFV54" s="550"/>
      <c r="BFW54" s="550"/>
      <c r="BFX54" s="550"/>
      <c r="BFY54" s="550"/>
      <c r="BGU54" s="550"/>
      <c r="BGV54" s="550"/>
      <c r="BGW54" s="550"/>
      <c r="BGX54" s="550"/>
      <c r="BGY54" s="550"/>
      <c r="BGZ54" s="550"/>
    </row>
    <row r="55" spans="2:1008 1030:1560" ht="15.75" x14ac:dyDescent="0.25">
      <c r="B55" s="79"/>
      <c r="I55" s="121"/>
      <c r="P55" s="121"/>
      <c r="W55" s="121"/>
      <c r="BS55" s="2"/>
      <c r="BT55" s="2"/>
      <c r="BW55" s="16"/>
      <c r="BX55" s="16"/>
      <c r="BY55" s="79"/>
      <c r="CW55" s="3"/>
      <c r="CY55" s="3"/>
      <c r="DI55" s="7"/>
      <c r="DJ55" s="36"/>
      <c r="DK55" s="27"/>
      <c r="DL55" s="422"/>
      <c r="DM55" s="27"/>
      <c r="DN55" s="17">
        <f t="shared" si="232"/>
        <v>411</v>
      </c>
      <c r="DR55" s="291"/>
      <c r="DU55" s="42">
        <f t="shared" si="237"/>
        <v>0</v>
      </c>
      <c r="DX55" s="79"/>
      <c r="DY55" s="293"/>
      <c r="DZ55" s="79"/>
      <c r="EA55" s="79"/>
      <c r="EB55" s="27"/>
      <c r="EC55" s="79"/>
      <c r="EE55" s="1727"/>
      <c r="EF55" s="1724"/>
      <c r="EG55" s="1727"/>
      <c r="EH55" s="1727"/>
      <c r="EI55" s="1688"/>
      <c r="EJ55" s="121"/>
      <c r="EL55" s="121"/>
      <c r="EM55" s="286"/>
      <c r="EN55" s="121"/>
      <c r="EO55" s="121"/>
      <c r="EP55" s="27"/>
      <c r="EQ55" s="79"/>
      <c r="ES55" s="121"/>
      <c r="ET55" s="286"/>
      <c r="EU55" s="121"/>
      <c r="EV55" s="121"/>
      <c r="EW55" s="27"/>
      <c r="EX55" s="79"/>
      <c r="EY55" s="79"/>
      <c r="EZ55" s="79"/>
      <c r="FA55" s="79"/>
      <c r="FB55" s="79"/>
      <c r="FC55" s="79"/>
      <c r="FD55" s="79"/>
      <c r="FE55" s="79"/>
      <c r="FF55" s="24"/>
      <c r="FG55" s="37"/>
      <c r="FH55" s="37"/>
      <c r="FI55" s="111"/>
      <c r="FJ55" s="287"/>
      <c r="FK55" s="17">
        <f t="shared" si="231"/>
        <v>0</v>
      </c>
      <c r="FM55" s="701"/>
      <c r="FN55" s="2"/>
      <c r="FR55" s="16"/>
      <c r="FT55" s="289"/>
      <c r="FU55" s="24"/>
      <c r="FY55" s="27"/>
      <c r="JQ55" s="698"/>
      <c r="JS55" s="17">
        <f t="shared" si="39"/>
        <v>0</v>
      </c>
      <c r="JV55" s="48"/>
      <c r="JX55" s="1555"/>
      <c r="JZ55" s="42">
        <f t="shared" si="40"/>
        <v>0</v>
      </c>
      <c r="KE55" s="698"/>
      <c r="KG55" s="17">
        <f t="shared" si="41"/>
        <v>0</v>
      </c>
      <c r="KL55" s="1555"/>
      <c r="KN55" s="42">
        <f t="shared" si="42"/>
        <v>0</v>
      </c>
      <c r="KS55" s="1555"/>
      <c r="KU55" s="42">
        <f t="shared" si="43"/>
        <v>4446</v>
      </c>
      <c r="KX55" s="323"/>
      <c r="KZ55" s="698"/>
      <c r="LB55" s="17">
        <f t="shared" si="44"/>
        <v>17093.599999999999</v>
      </c>
      <c r="LG55" s="698"/>
      <c r="LI55" s="16"/>
      <c r="LN55" s="1555"/>
      <c r="LP55" s="27"/>
      <c r="LU55" s="1555"/>
      <c r="LW55" s="27"/>
      <c r="QU55" s="427"/>
      <c r="QV55" s="36"/>
      <c r="QW55" s="23"/>
      <c r="QX55" s="343"/>
      <c r="QY55" s="27"/>
      <c r="QZ55" s="17">
        <f t="shared" si="66"/>
        <v>13520</v>
      </c>
      <c r="RB55" s="111"/>
      <c r="RC55" s="259"/>
      <c r="RD55" s="23"/>
      <c r="RE55" s="691"/>
      <c r="RF55" s="27"/>
      <c r="RG55" s="42">
        <f t="shared" si="67"/>
        <v>0</v>
      </c>
      <c r="RI55" s="111"/>
      <c r="RJ55" s="259"/>
      <c r="RK55" s="23"/>
      <c r="RL55" s="691"/>
      <c r="RM55" s="27"/>
      <c r="RN55" s="42">
        <f t="shared" si="68"/>
        <v>0</v>
      </c>
      <c r="RP55" s="111"/>
      <c r="RQ55" s="259"/>
      <c r="RR55" s="23"/>
      <c r="RS55" s="691"/>
      <c r="RT55" s="27"/>
      <c r="RU55" s="42">
        <f t="shared" si="69"/>
        <v>0</v>
      </c>
      <c r="RW55" s="7"/>
      <c r="RX55" s="36"/>
      <c r="RY55" s="23"/>
      <c r="RZ55" s="343"/>
      <c r="SA55" s="27"/>
      <c r="SB55" s="17">
        <f t="shared" si="70"/>
        <v>1433.5</v>
      </c>
      <c r="ABA55" s="2"/>
      <c r="ABB55" s="318"/>
      <c r="ABC55" s="291"/>
      <c r="ABF55" s="42">
        <f t="shared" si="104"/>
        <v>0</v>
      </c>
      <c r="ABH55" s="24"/>
      <c r="ABI55" s="1849"/>
      <c r="ABJ55" s="290"/>
      <c r="ABM55" s="42">
        <f t="shared" si="105"/>
        <v>0</v>
      </c>
      <c r="ABO55" s="901"/>
      <c r="ABP55" s="99"/>
      <c r="ABQ55" s="16"/>
      <c r="ABR55" s="507"/>
      <c r="ABS55" s="16"/>
      <c r="ABT55" s="27"/>
      <c r="ALS55" s="550"/>
      <c r="ALT55" s="550"/>
      <c r="AMP55" s="550"/>
      <c r="AMQ55" s="550"/>
      <c r="AMR55" s="550"/>
      <c r="AMS55" s="550"/>
      <c r="AMT55" s="550"/>
      <c r="AMU55" s="550"/>
      <c r="AMW55" s="550"/>
      <c r="AMX55" s="550"/>
      <c r="AMY55" s="550"/>
      <c r="AMZ55" s="550"/>
      <c r="ANA55" s="550"/>
      <c r="ANB55" s="550"/>
      <c r="ANC55" s="550"/>
      <c r="AOF55" s="7"/>
      <c r="AOG55" s="113"/>
      <c r="AOH55" s="15"/>
      <c r="AOI55" s="7"/>
      <c r="AOJ55" s="16"/>
      <c r="AOK55" s="17">
        <f t="shared" si="153"/>
        <v>4537.5</v>
      </c>
      <c r="AOM55" s="7"/>
      <c r="AON55" s="113"/>
      <c r="AOO55" s="15"/>
      <c r="AOP55" s="7"/>
      <c r="AOQ55" s="16"/>
      <c r="AOR55" s="17">
        <f t="shared" si="154"/>
        <v>4537.5</v>
      </c>
      <c r="AOU55" s="48"/>
      <c r="AOV55" s="550"/>
      <c r="AOW55" s="550"/>
      <c r="AOX55" s="550"/>
      <c r="AOY55" s="550"/>
      <c r="APA55" s="550"/>
      <c r="APB55" s="550"/>
      <c r="APC55" s="550"/>
      <c r="APD55" s="550"/>
      <c r="APE55" s="550"/>
      <c r="APF55" s="550"/>
      <c r="APG55" s="550"/>
      <c r="APH55" s="550"/>
      <c r="API55" s="550"/>
      <c r="APJ55" s="550"/>
      <c r="APK55" s="550"/>
      <c r="APL55" s="550"/>
      <c r="APM55" s="550"/>
      <c r="APN55" s="550"/>
      <c r="APW55" s="36"/>
      <c r="APX55" s="27"/>
      <c r="APZ55" s="27"/>
      <c r="AQA55" s="17">
        <f t="shared" si="159"/>
        <v>5325.5</v>
      </c>
      <c r="AQC55" s="550"/>
      <c r="AQD55" s="550"/>
      <c r="AQF55" s="550"/>
      <c r="AQJ55" s="550"/>
      <c r="AQM55" s="550"/>
      <c r="AQX55" s="550"/>
      <c r="AQY55" s="550"/>
      <c r="AQZ55" s="550"/>
      <c r="ARA55" s="550"/>
      <c r="ARB55" s="550"/>
      <c r="ARC55" s="550"/>
      <c r="ARD55" s="550"/>
      <c r="ARL55" s="550"/>
      <c r="ARM55" s="550"/>
      <c r="ARN55" s="550"/>
      <c r="ARO55" s="550"/>
      <c r="ARP55" s="550"/>
      <c r="ARQ55" s="550"/>
      <c r="ARR55" s="550"/>
      <c r="ATB55" s="305"/>
      <c r="ATC55" s="34"/>
      <c r="ATD55" s="291"/>
      <c r="ATF55" s="278"/>
      <c r="ATG55" s="17">
        <f t="shared" si="171"/>
        <v>0</v>
      </c>
      <c r="ATI55" s="111"/>
      <c r="ATJ55" s="259"/>
      <c r="ATK55" s="27"/>
      <c r="ATL55" s="50"/>
      <c r="ATM55" s="27"/>
      <c r="ATN55" s="17">
        <f t="shared" si="172"/>
        <v>35640</v>
      </c>
      <c r="AUC55" s="550"/>
      <c r="AUD55" s="550"/>
      <c r="AUE55" s="550"/>
      <c r="AUF55" s="550"/>
      <c r="AUG55" s="550"/>
      <c r="AUH55" s="550"/>
      <c r="AUI55" s="550"/>
      <c r="AUJ55" s="550"/>
      <c r="AWA55" s="550"/>
      <c r="AWB55" s="550"/>
      <c r="AWC55" s="550"/>
      <c r="AWD55" s="550"/>
      <c r="AWE55" s="550"/>
      <c r="AWF55" s="550"/>
      <c r="AWG55" s="550"/>
      <c r="AWN55" s="550"/>
      <c r="AWU55" s="550"/>
      <c r="AXJ55" s="550"/>
      <c r="AXK55" s="550"/>
      <c r="AXL55" s="550"/>
      <c r="AXM55" s="550"/>
      <c r="AXN55" s="550"/>
      <c r="AXO55" s="550"/>
      <c r="AXP55" s="550"/>
      <c r="AXW55" s="550"/>
      <c r="AYE55" s="31"/>
      <c r="AYF55" s="780"/>
      <c r="AYG55" s="76"/>
      <c r="AYH55" s="31"/>
      <c r="AYI55" s="139"/>
      <c r="AYJ55" s="78">
        <f t="shared" si="190"/>
        <v>1119</v>
      </c>
      <c r="AYM55" s="260"/>
      <c r="AYN55" s="79"/>
      <c r="AYQ55" s="17">
        <f t="shared" si="191"/>
        <v>1119</v>
      </c>
      <c r="AZN55" s="550"/>
      <c r="AZO55" s="550"/>
      <c r="AZP55" s="550"/>
      <c r="AZQ55" s="550"/>
      <c r="AZR55" s="550"/>
      <c r="AZS55" s="550"/>
      <c r="AZT55" s="550"/>
      <c r="BFE55" s="550"/>
      <c r="BFF55" s="550"/>
      <c r="BFG55" s="550"/>
      <c r="BFH55" s="550"/>
      <c r="BFI55" s="550"/>
      <c r="BFJ55" s="550"/>
      <c r="BFK55" s="550"/>
      <c r="BFL55" s="550"/>
      <c r="BFS55" s="550"/>
      <c r="BFT55" s="550"/>
      <c r="BFU55" s="550"/>
      <c r="BFV55" s="550"/>
      <c r="BFW55" s="550"/>
      <c r="BFX55" s="550"/>
      <c r="BFY55" s="550"/>
      <c r="BGU55" s="550"/>
      <c r="BGV55" s="550"/>
      <c r="BGW55" s="550"/>
      <c r="BGX55" s="550"/>
      <c r="BGY55" s="550"/>
      <c r="BGZ55" s="550"/>
    </row>
    <row r="56" spans="2:1008 1030:1560" ht="15.75" x14ac:dyDescent="0.25">
      <c r="B56" s="79"/>
      <c r="I56" s="121"/>
      <c r="P56" s="121"/>
      <c r="W56" s="121"/>
      <c r="BS56" s="2"/>
      <c r="BT56" s="2"/>
      <c r="BW56" s="16"/>
      <c r="BX56" s="16"/>
      <c r="BY56" s="79"/>
      <c r="CW56" s="3"/>
      <c r="CY56" s="3"/>
      <c r="DI56" s="7"/>
      <c r="DJ56" s="36"/>
      <c r="DK56" s="27"/>
      <c r="DL56" s="422"/>
      <c r="DM56" s="27"/>
      <c r="DN56" s="17">
        <f t="shared" si="232"/>
        <v>411</v>
      </c>
      <c r="DR56" s="291"/>
      <c r="DU56" s="42">
        <f t="shared" si="237"/>
        <v>0</v>
      </c>
      <c r="DX56" s="79"/>
      <c r="DY56" s="293"/>
      <c r="DZ56" s="79"/>
      <c r="EA56" s="79"/>
      <c r="EB56" s="27"/>
      <c r="EC56" s="79"/>
      <c r="EE56" s="1727"/>
      <c r="EF56" s="1724"/>
      <c r="EG56" s="1727"/>
      <c r="EH56" s="1727"/>
      <c r="EI56" s="1688"/>
      <c r="EJ56" s="121"/>
      <c r="EL56" s="121"/>
      <c r="EM56" s="286"/>
      <c r="EN56" s="121"/>
      <c r="EO56" s="121"/>
      <c r="EP56" s="27"/>
      <c r="EQ56" s="79"/>
      <c r="ES56" s="121"/>
      <c r="ET56" s="286"/>
      <c r="EU56" s="121"/>
      <c r="EV56" s="121"/>
      <c r="EW56" s="27"/>
      <c r="EX56" s="79"/>
      <c r="EY56" s="79"/>
      <c r="EZ56" s="79"/>
      <c r="FA56" s="79"/>
      <c r="FB56" s="79"/>
      <c r="FC56" s="79"/>
      <c r="FD56" s="79"/>
      <c r="FE56" s="79"/>
      <c r="FF56" s="24"/>
      <c r="FG56" s="37"/>
      <c r="FH56" s="37"/>
      <c r="FI56" s="111"/>
      <c r="FJ56" s="287"/>
      <c r="FK56" s="17">
        <f t="shared" si="231"/>
        <v>0</v>
      </c>
      <c r="FM56" s="701"/>
      <c r="FN56" s="2"/>
      <c r="FR56" s="16"/>
      <c r="FT56" s="289"/>
      <c r="FU56" s="24"/>
      <c r="FY56" s="27"/>
      <c r="JQ56" s="698"/>
      <c r="JS56" s="17">
        <f t="shared" si="39"/>
        <v>0</v>
      </c>
      <c r="JV56" s="48"/>
      <c r="JX56" s="1555"/>
      <c r="JZ56" s="42">
        <f t="shared" si="40"/>
        <v>0</v>
      </c>
      <c r="KE56" s="698"/>
      <c r="KG56" s="17">
        <f t="shared" si="41"/>
        <v>0</v>
      </c>
      <c r="KL56" s="1555"/>
      <c r="KN56" s="42">
        <f t="shared" si="42"/>
        <v>0</v>
      </c>
      <c r="KS56" s="1555"/>
      <c r="KU56" s="42">
        <f t="shared" si="43"/>
        <v>4446</v>
      </c>
      <c r="KX56" s="323"/>
      <c r="KZ56" s="698"/>
      <c r="LB56" s="17">
        <f t="shared" si="44"/>
        <v>17093.599999999999</v>
      </c>
      <c r="LG56" s="698"/>
      <c r="LI56" s="16"/>
      <c r="LN56" s="1555"/>
      <c r="LP56" s="27"/>
      <c r="LU56" s="1555"/>
      <c r="LW56" s="27"/>
      <c r="QU56" s="427"/>
      <c r="QV56" s="36"/>
      <c r="QW56" s="23"/>
      <c r="QX56" s="343"/>
      <c r="QY56" s="27"/>
      <c r="QZ56" s="17">
        <f t="shared" si="66"/>
        <v>13520</v>
      </c>
      <c r="RB56" s="111"/>
      <c r="RC56" s="259"/>
      <c r="RD56" s="23"/>
      <c r="RE56" s="691"/>
      <c r="RF56" s="27"/>
      <c r="RG56" s="42">
        <f t="shared" si="67"/>
        <v>0</v>
      </c>
      <c r="RI56" s="111"/>
      <c r="RJ56" s="259"/>
      <c r="RK56" s="23"/>
      <c r="RL56" s="691"/>
      <c r="RM56" s="27"/>
      <c r="RN56" s="42">
        <f t="shared" si="68"/>
        <v>0</v>
      </c>
      <c r="RP56" s="111"/>
      <c r="RQ56" s="259"/>
      <c r="RR56" s="23"/>
      <c r="RS56" s="691"/>
      <c r="RT56" s="27"/>
      <c r="RU56" s="42">
        <f t="shared" si="69"/>
        <v>0</v>
      </c>
      <c r="RW56" s="7"/>
      <c r="RX56" s="36"/>
      <c r="RY56" s="23"/>
      <c r="RZ56" s="343"/>
      <c r="SA56" s="27"/>
      <c r="SB56" s="17">
        <f t="shared" si="70"/>
        <v>1433.5</v>
      </c>
      <c r="ABA56" s="2"/>
      <c r="ABB56" s="318"/>
      <c r="ABC56" s="291"/>
      <c r="ABF56" s="42">
        <f t="shared" si="104"/>
        <v>0</v>
      </c>
      <c r="ABH56" s="24"/>
      <c r="ABI56" s="1849"/>
      <c r="ABJ56" s="290"/>
      <c r="ABM56" s="42">
        <f t="shared" si="105"/>
        <v>0</v>
      </c>
      <c r="ABO56" s="901"/>
      <c r="ABP56" s="99"/>
      <c r="ABQ56" s="16"/>
      <c r="ABR56" s="507"/>
      <c r="ABS56" s="16"/>
      <c r="ABT56" s="27"/>
      <c r="ALS56" s="550"/>
      <c r="ALT56" s="550"/>
      <c r="AMP56" s="550"/>
      <c r="AMQ56" s="550"/>
      <c r="AMR56" s="550"/>
      <c r="AMS56" s="550"/>
      <c r="AMT56" s="550"/>
      <c r="AMU56" s="550"/>
      <c r="AMW56" s="550"/>
      <c r="AMX56" s="550"/>
      <c r="AMY56" s="550"/>
      <c r="AMZ56" s="550"/>
      <c r="ANA56" s="550"/>
      <c r="ANB56" s="550"/>
      <c r="ANC56" s="550"/>
      <c r="AOF56" s="7"/>
      <c r="AOG56" s="113"/>
      <c r="AOH56" s="15"/>
      <c r="AOI56" s="7"/>
      <c r="AOJ56" s="16"/>
      <c r="AOK56" s="17">
        <f t="shared" si="153"/>
        <v>4537.5</v>
      </c>
      <c r="AOM56" s="7"/>
      <c r="AON56" s="113"/>
      <c r="AOO56" s="15"/>
      <c r="AOP56" s="7"/>
      <c r="AOQ56" s="16"/>
      <c r="AOR56" s="17">
        <f t="shared" si="154"/>
        <v>4537.5</v>
      </c>
      <c r="AOU56" s="48"/>
      <c r="AOV56" s="550"/>
      <c r="AOW56" s="550"/>
      <c r="AOX56" s="550"/>
      <c r="AOY56" s="550"/>
      <c r="APA56" s="550"/>
      <c r="APB56" s="550"/>
      <c r="APC56" s="550"/>
      <c r="APD56" s="550"/>
      <c r="APE56" s="550"/>
      <c r="APF56" s="550"/>
      <c r="APG56" s="550"/>
      <c r="APH56" s="550"/>
      <c r="API56" s="550"/>
      <c r="APJ56" s="550"/>
      <c r="APK56" s="550"/>
      <c r="APL56" s="550"/>
      <c r="APM56" s="550"/>
      <c r="APN56" s="550"/>
      <c r="APW56" s="36"/>
      <c r="APX56" s="27"/>
      <c r="APZ56" s="27"/>
      <c r="AQA56" s="17">
        <f t="shared" si="159"/>
        <v>5325.5</v>
      </c>
      <c r="AQC56" s="550"/>
      <c r="AQD56" s="550"/>
      <c r="AQF56" s="550"/>
      <c r="AQJ56" s="550"/>
      <c r="AQM56" s="550"/>
      <c r="AQX56" s="550"/>
      <c r="AQY56" s="550"/>
      <c r="AQZ56" s="550"/>
      <c r="ARA56" s="550"/>
      <c r="ARB56" s="550"/>
      <c r="ARC56" s="550"/>
      <c r="ARD56" s="550"/>
      <c r="ARL56" s="550"/>
      <c r="ARM56" s="550"/>
      <c r="ARN56" s="550"/>
      <c r="ARO56" s="550"/>
      <c r="ARP56" s="550"/>
      <c r="ARQ56" s="550"/>
      <c r="ARR56" s="550"/>
      <c r="ATB56" s="305"/>
      <c r="ATC56" s="34"/>
      <c r="ATD56" s="291"/>
      <c r="ATF56" s="278"/>
      <c r="ATG56" s="17">
        <f t="shared" si="171"/>
        <v>0</v>
      </c>
      <c r="ATI56" s="111"/>
      <c r="ATJ56" s="259"/>
      <c r="ATK56" s="27"/>
      <c r="ATL56" s="50"/>
      <c r="ATM56" s="27"/>
      <c r="ATN56" s="17">
        <f t="shared" si="172"/>
        <v>35640</v>
      </c>
      <c r="AUC56" s="550"/>
      <c r="AUD56" s="550"/>
      <c r="AUE56" s="550"/>
      <c r="AUF56" s="550"/>
      <c r="AUG56" s="550"/>
      <c r="AUH56" s="550"/>
      <c r="AUI56" s="550"/>
      <c r="AUJ56" s="550"/>
      <c r="AWA56" s="550"/>
      <c r="AWB56" s="550"/>
      <c r="AWC56" s="550"/>
      <c r="AWD56" s="550"/>
      <c r="AWE56" s="550"/>
      <c r="AWF56" s="550"/>
      <c r="AWG56" s="550"/>
      <c r="AWN56" s="550"/>
      <c r="AWU56" s="550"/>
      <c r="AXJ56" s="550"/>
      <c r="AXK56" s="550"/>
      <c r="AXL56" s="550"/>
      <c r="AXM56" s="550"/>
      <c r="AXN56" s="550"/>
      <c r="AXO56" s="550"/>
      <c r="AXP56" s="550"/>
      <c r="AXW56" s="550"/>
      <c r="AYE56" s="31"/>
      <c r="AYF56" s="780"/>
      <c r="AYG56" s="76"/>
      <c r="AYH56" s="31"/>
      <c r="AYI56" s="139"/>
      <c r="AYJ56" s="78">
        <f t="shared" si="190"/>
        <v>1119</v>
      </c>
      <c r="AYM56" s="260"/>
      <c r="AYN56" s="79"/>
      <c r="AYQ56" s="17">
        <f t="shared" si="191"/>
        <v>1119</v>
      </c>
      <c r="AZN56" s="550"/>
      <c r="AZO56" s="550"/>
      <c r="AZP56" s="550"/>
      <c r="AZQ56" s="550"/>
      <c r="AZR56" s="550"/>
      <c r="AZS56" s="550"/>
      <c r="AZT56" s="550"/>
      <c r="BFE56" s="550"/>
      <c r="BFF56" s="550"/>
      <c r="BFG56" s="550"/>
      <c r="BFH56" s="550"/>
      <c r="BFI56" s="550"/>
      <c r="BFJ56" s="550"/>
      <c r="BFK56" s="550"/>
      <c r="BFL56" s="550"/>
      <c r="BFS56" s="550"/>
      <c r="BFT56" s="550"/>
      <c r="BFU56" s="550"/>
      <c r="BFV56" s="550"/>
      <c r="BFW56" s="550"/>
      <c r="BFX56" s="550"/>
      <c r="BFY56" s="550"/>
      <c r="BGU56" s="550"/>
      <c r="BGV56" s="550"/>
      <c r="BGW56" s="550"/>
      <c r="BGX56" s="550"/>
      <c r="BGY56" s="550"/>
      <c r="BGZ56" s="550"/>
    </row>
    <row r="57" spans="2:1008 1030:1560" ht="15.75" x14ac:dyDescent="0.25">
      <c r="B57" s="121"/>
      <c r="I57" s="121"/>
      <c r="P57" s="121"/>
      <c r="W57" s="121"/>
      <c r="AE57" s="2268"/>
      <c r="AF57" s="2269"/>
      <c r="AL57" s="2268"/>
      <c r="AM57" s="2269"/>
      <c r="AS57" s="2268"/>
      <c r="AT57" s="2269"/>
      <c r="BD57" s="550" t="s">
        <v>945</v>
      </c>
      <c r="BS57" s="2"/>
      <c r="BT57" s="2"/>
      <c r="BW57" s="16"/>
      <c r="BX57" s="16"/>
      <c r="BY57" s="79"/>
      <c r="CW57" s="3"/>
      <c r="CY57" s="3"/>
      <c r="DI57" s="7"/>
      <c r="DJ57" s="36"/>
      <c r="DK57" s="27"/>
      <c r="DL57" s="422"/>
      <c r="DM57" s="27"/>
      <c r="DN57" s="17">
        <f t="shared" si="232"/>
        <v>411</v>
      </c>
      <c r="DR57" s="153"/>
      <c r="DU57" s="42">
        <f t="shared" si="237"/>
        <v>0</v>
      </c>
      <c r="DX57" s="79"/>
      <c r="DY57" s="79"/>
      <c r="DZ57" s="79"/>
      <c r="EA57" s="79"/>
      <c r="EB57" s="27"/>
      <c r="EC57" s="79"/>
      <c r="EE57" s="1727"/>
      <c r="EF57" s="1727"/>
      <c r="EG57" s="1727"/>
      <c r="EH57" s="1727"/>
      <c r="EI57" s="1688"/>
      <c r="EJ57" s="121"/>
      <c r="EL57" s="121"/>
      <c r="EM57" s="121"/>
      <c r="EN57" s="121"/>
      <c r="EO57" s="121"/>
      <c r="EP57" s="27"/>
      <c r="EQ57" s="79"/>
      <c r="ES57" s="121"/>
      <c r="ET57" s="121"/>
      <c r="EU57" s="121"/>
      <c r="EV57" s="121"/>
      <c r="EW57" s="27"/>
      <c r="EX57" s="79"/>
      <c r="EY57" s="79"/>
      <c r="EZ57" s="79"/>
      <c r="FA57" s="79"/>
      <c r="FB57" s="79"/>
      <c r="FC57" s="79"/>
      <c r="FD57" s="79"/>
      <c r="FE57" s="79"/>
      <c r="FF57" s="24"/>
      <c r="FG57" s="37"/>
      <c r="FH57" s="37"/>
      <c r="FI57" s="111"/>
      <c r="FJ57" s="287"/>
      <c r="FK57" s="17">
        <f t="shared" si="231"/>
        <v>0</v>
      </c>
      <c r="FM57" s="701"/>
      <c r="FN57" s="2"/>
      <c r="FR57" s="16"/>
      <c r="FT57" s="289"/>
      <c r="FU57" s="24"/>
      <c r="FY57" s="27"/>
      <c r="JQ57" s="698"/>
      <c r="JS57" s="17">
        <f t="shared" si="39"/>
        <v>0</v>
      </c>
      <c r="JV57" s="48"/>
      <c r="JX57" s="1555"/>
      <c r="JZ57" s="42">
        <f t="shared" si="40"/>
        <v>0</v>
      </c>
      <c r="KE57" s="698"/>
      <c r="KG57" s="17">
        <f t="shared" si="41"/>
        <v>0</v>
      </c>
      <c r="KL57" s="1555"/>
      <c r="KN57" s="42">
        <f t="shared" si="42"/>
        <v>0</v>
      </c>
      <c r="KS57" s="1555"/>
      <c r="KU57" s="42">
        <f t="shared" si="43"/>
        <v>4446</v>
      </c>
      <c r="KX57" s="323"/>
      <c r="KZ57" s="698"/>
      <c r="LB57" s="17">
        <f t="shared" si="44"/>
        <v>17093.599999999999</v>
      </c>
      <c r="LG57" s="698"/>
      <c r="LI57" s="16"/>
      <c r="LN57" s="1555"/>
      <c r="LP57" s="27"/>
      <c r="LU57" s="1555"/>
      <c r="LW57" s="27"/>
      <c r="QU57" s="427"/>
      <c r="QV57" s="36"/>
      <c r="QW57" s="23"/>
      <c r="QX57" s="343"/>
      <c r="QY57" s="27"/>
      <c r="QZ57" s="17">
        <f t="shared" si="66"/>
        <v>13520</v>
      </c>
      <c r="RB57" s="111"/>
      <c r="RC57" s="259"/>
      <c r="RD57" s="23"/>
      <c r="RE57" s="691"/>
      <c r="RF57" s="27"/>
      <c r="RG57" s="42">
        <f t="shared" si="67"/>
        <v>0</v>
      </c>
      <c r="RI57" s="111"/>
      <c r="RJ57" s="259"/>
      <c r="RK57" s="23"/>
      <c r="RL57" s="691"/>
      <c r="RM57" s="27"/>
      <c r="RN57" s="42">
        <f t="shared" si="68"/>
        <v>0</v>
      </c>
      <c r="RP57" s="111"/>
      <c r="RQ57" s="259"/>
      <c r="RR57" s="23"/>
      <c r="RS57" s="691"/>
      <c r="RT57" s="27"/>
      <c r="RU57" s="42">
        <f t="shared" si="69"/>
        <v>0</v>
      </c>
      <c r="RW57" s="7"/>
      <c r="RX57" s="36"/>
      <c r="RY57" s="23"/>
      <c r="RZ57" s="343"/>
      <c r="SA57" s="27"/>
      <c r="SB57" s="17">
        <f t="shared" si="70"/>
        <v>1433.5</v>
      </c>
      <c r="ABA57" s="2"/>
      <c r="ABB57" s="318"/>
      <c r="ABC57" s="291"/>
      <c r="ABF57" s="42">
        <f t="shared" si="104"/>
        <v>0</v>
      </c>
      <c r="ABH57" s="24"/>
      <c r="ABI57" s="1849"/>
      <c r="ABJ57" s="290"/>
      <c r="ABM57" s="42">
        <f t="shared" si="105"/>
        <v>0</v>
      </c>
      <c r="ABO57" s="901"/>
      <c r="ABP57" s="99"/>
      <c r="ABQ57" s="16"/>
      <c r="ABR57" s="507"/>
      <c r="ABS57" s="16"/>
      <c r="ABT57" s="27"/>
      <c r="ALS57" s="550"/>
      <c r="ALT57" s="550"/>
      <c r="AMP57" s="550"/>
      <c r="AMQ57" s="550"/>
      <c r="AMR57" s="550"/>
      <c r="AMS57" s="550"/>
      <c r="AMT57" s="550"/>
      <c r="AMU57" s="550"/>
      <c r="AMW57" s="550"/>
      <c r="AMX57" s="550"/>
      <c r="AMY57" s="550"/>
      <c r="AMZ57" s="550"/>
      <c r="ANA57" s="550"/>
      <c r="ANB57" s="550"/>
      <c r="ANC57" s="550"/>
      <c r="AOF57" s="111"/>
      <c r="AOG57" s="220"/>
      <c r="AOH57" s="23"/>
      <c r="AOI57" s="111"/>
      <c r="AOJ57" s="27"/>
      <c r="AOK57" s="17">
        <f t="shared" si="153"/>
        <v>4537.5</v>
      </c>
      <c r="AOM57" s="7"/>
      <c r="AON57" s="113"/>
      <c r="AOO57" s="15"/>
      <c r="AOP57" s="7"/>
      <c r="AOQ57" s="16"/>
      <c r="AOR57" s="17">
        <f t="shared" si="154"/>
        <v>4537.5</v>
      </c>
      <c r="AOU57" s="48"/>
      <c r="AOV57" s="550"/>
      <c r="AOW57" s="550"/>
      <c r="AOX57" s="550"/>
      <c r="AOY57" s="550"/>
      <c r="APA57" s="550"/>
      <c r="APB57" s="550"/>
      <c r="APC57" s="550"/>
      <c r="APD57" s="550"/>
      <c r="APE57" s="550"/>
      <c r="APF57" s="550"/>
      <c r="APG57" s="550"/>
      <c r="APH57" s="550"/>
      <c r="API57" s="550"/>
      <c r="APJ57" s="550"/>
      <c r="APK57" s="550"/>
      <c r="APL57" s="550"/>
      <c r="APM57" s="550"/>
      <c r="APN57" s="550"/>
      <c r="APW57" s="36"/>
      <c r="APX57" s="27"/>
      <c r="APZ57" s="27"/>
      <c r="AQA57" s="17">
        <f t="shared" si="159"/>
        <v>5325.5</v>
      </c>
      <c r="AQC57" s="550"/>
      <c r="AQD57" s="550"/>
      <c r="AQF57" s="550"/>
      <c r="AQJ57" s="550"/>
      <c r="AQM57" s="550"/>
      <c r="AQX57" s="550"/>
      <c r="AQY57" s="550"/>
      <c r="AQZ57" s="550"/>
      <c r="ARA57" s="550"/>
      <c r="ARB57" s="550"/>
      <c r="ARC57" s="550"/>
      <c r="ARD57" s="550"/>
      <c r="ARL57" s="550"/>
      <c r="ARM57" s="550"/>
      <c r="ARN57" s="550"/>
      <c r="ARO57" s="550"/>
      <c r="ARP57" s="550"/>
      <c r="ARQ57" s="550"/>
      <c r="ARR57" s="550"/>
      <c r="ATB57" s="305"/>
      <c r="ATC57" s="34"/>
      <c r="ATD57" s="291"/>
      <c r="ATF57" s="278"/>
      <c r="ATG57" s="17">
        <f t="shared" si="171"/>
        <v>0</v>
      </c>
      <c r="ATI57" s="49"/>
      <c r="ATJ57" s="259"/>
      <c r="ATK57" s="27"/>
      <c r="ATL57" s="50"/>
      <c r="ATM57" s="27"/>
      <c r="ATN57" s="17">
        <f t="shared" si="172"/>
        <v>35640</v>
      </c>
      <c r="AUC57" s="550"/>
      <c r="AUD57" s="550"/>
      <c r="AUE57" s="550"/>
      <c r="AUF57" s="550"/>
      <c r="AUG57" s="550"/>
      <c r="AUH57" s="550"/>
      <c r="AUI57" s="550"/>
      <c r="AUJ57" s="550"/>
      <c r="AWA57" s="550"/>
      <c r="AWB57" s="550"/>
      <c r="AWC57" s="550"/>
      <c r="AWD57" s="550"/>
      <c r="AWE57" s="550"/>
      <c r="AWF57" s="550"/>
      <c r="AWG57" s="550"/>
      <c r="AWN57" s="550"/>
      <c r="AWU57" s="550"/>
      <c r="AXJ57" s="550"/>
      <c r="AXK57" s="550"/>
      <c r="AXL57" s="550"/>
      <c r="AXM57" s="550"/>
      <c r="AXN57" s="550"/>
      <c r="AXO57" s="550"/>
      <c r="AXP57" s="550"/>
      <c r="AXW57" s="550"/>
      <c r="AYE57" s="311"/>
      <c r="AYF57" s="780"/>
      <c r="AYG57" s="76"/>
      <c r="AYH57" s="311"/>
      <c r="AYJ57" s="78">
        <f t="shared" si="190"/>
        <v>1119</v>
      </c>
      <c r="AYM57" s="260"/>
      <c r="AYN57" s="79"/>
      <c r="AYQ57" s="17">
        <f t="shared" si="191"/>
        <v>1119</v>
      </c>
      <c r="AZN57" s="550"/>
      <c r="AZO57" s="550"/>
      <c r="AZP57" s="550"/>
      <c r="AZQ57" s="550"/>
      <c r="AZR57" s="550"/>
      <c r="AZS57" s="550"/>
      <c r="AZT57" s="550"/>
      <c r="BFE57" s="550"/>
      <c r="BFF57" s="550"/>
      <c r="BFG57" s="550"/>
      <c r="BFH57" s="550"/>
      <c r="BFI57" s="550"/>
      <c r="BFJ57" s="550"/>
      <c r="BFK57" s="550"/>
      <c r="BFL57" s="550"/>
      <c r="BFS57" s="550"/>
      <c r="BFT57" s="550"/>
      <c r="BFU57" s="550"/>
      <c r="BFV57" s="550"/>
      <c r="BFW57" s="550"/>
      <c r="BFX57" s="550"/>
      <c r="BFY57" s="550"/>
      <c r="BGU57" s="550"/>
      <c r="BGV57" s="550"/>
      <c r="BGW57" s="550"/>
      <c r="BGX57" s="550"/>
      <c r="BGY57" s="550"/>
      <c r="BGZ57" s="550"/>
    </row>
    <row r="58" spans="2:1008 1030:1560" ht="15" customHeight="1" x14ac:dyDescent="0.25">
      <c r="B58" s="121"/>
      <c r="I58" s="121"/>
      <c r="P58" s="121"/>
      <c r="W58" s="121"/>
      <c r="AE58" s="2269"/>
      <c r="AF58" s="2269"/>
      <c r="AL58" s="2269"/>
      <c r="AM58" s="2269"/>
      <c r="AS58" s="2269"/>
      <c r="AT58" s="2269"/>
      <c r="BS58" s="2"/>
      <c r="BT58" s="2"/>
      <c r="BW58" s="16"/>
      <c r="BX58" s="16"/>
      <c r="BY58" s="79"/>
      <c r="CW58" s="3"/>
      <c r="CY58" s="3"/>
      <c r="DI58" s="7"/>
      <c r="DJ58" s="36"/>
      <c r="DK58" s="27"/>
      <c r="DL58" s="422"/>
      <c r="DM58" s="27"/>
      <c r="DN58" s="17">
        <f t="shared" si="232"/>
        <v>411</v>
      </c>
      <c r="DR58" s="153"/>
      <c r="DU58" s="42">
        <f t="shared" si="237"/>
        <v>0</v>
      </c>
      <c r="DX58" s="79"/>
      <c r="DY58" s="79"/>
      <c r="DZ58" s="79"/>
      <c r="EA58" s="79"/>
      <c r="EB58" s="27"/>
      <c r="EC58" s="79"/>
      <c r="EE58" s="1727"/>
      <c r="EF58" s="1727"/>
      <c r="EG58" s="1727"/>
      <c r="EH58" s="1727"/>
      <c r="EI58" s="1688"/>
      <c r="EJ58" s="121"/>
      <c r="EL58" s="121"/>
      <c r="EM58" s="121"/>
      <c r="EN58" s="121"/>
      <c r="EO58" s="121"/>
      <c r="EP58" s="27"/>
      <c r="EQ58" s="79"/>
      <c r="ES58" s="121"/>
      <c r="ET58" s="121"/>
      <c r="EU58" s="121"/>
      <c r="EV58" s="121"/>
      <c r="EW58" s="27"/>
      <c r="EX58" s="79"/>
      <c r="EY58" s="79"/>
      <c r="EZ58" s="79"/>
      <c r="FA58" s="79"/>
      <c r="FB58" s="79"/>
      <c r="FC58" s="79"/>
      <c r="FD58" s="79"/>
      <c r="FE58" s="79"/>
      <c r="FF58" s="24"/>
      <c r="FG58" s="37"/>
      <c r="FH58" s="37"/>
      <c r="FI58" s="111"/>
      <c r="FJ58" s="287"/>
      <c r="FK58" s="17">
        <f t="shared" si="231"/>
        <v>0</v>
      </c>
      <c r="FM58" s="701"/>
      <c r="FN58" s="2"/>
      <c r="FR58" s="16"/>
      <c r="FT58" s="289"/>
      <c r="FU58" s="24"/>
      <c r="FY58" s="27"/>
      <c r="JS58" s="17">
        <f t="shared" si="39"/>
        <v>0</v>
      </c>
      <c r="JV58" s="48"/>
      <c r="JZ58" s="42">
        <f t="shared" si="40"/>
        <v>0</v>
      </c>
      <c r="KG58" s="17">
        <f t="shared" si="41"/>
        <v>0</v>
      </c>
      <c r="KN58" s="42">
        <f t="shared" si="42"/>
        <v>0</v>
      </c>
      <c r="KU58" s="42">
        <f t="shared" si="43"/>
        <v>4446</v>
      </c>
      <c r="KX58" s="323"/>
      <c r="LB58" s="17">
        <f t="shared" si="44"/>
        <v>17093.599999999999</v>
      </c>
      <c r="LI58" s="16"/>
      <c r="LP58" s="27"/>
      <c r="LW58" s="27"/>
      <c r="QU58" s="427"/>
      <c r="QV58" s="36"/>
      <c r="QW58" s="702"/>
      <c r="QX58" s="343"/>
      <c r="QY58" s="27"/>
      <c r="QZ58" s="17">
        <f t="shared" si="66"/>
        <v>13520</v>
      </c>
      <c r="RB58" s="111"/>
      <c r="RC58" s="259"/>
      <c r="RD58" s="390"/>
      <c r="RE58" s="691"/>
      <c r="RF58" s="27"/>
      <c r="RG58" s="42">
        <f t="shared" si="67"/>
        <v>0</v>
      </c>
      <c r="RI58" s="111"/>
      <c r="RJ58" s="259"/>
      <c r="RK58" s="390"/>
      <c r="RL58" s="691"/>
      <c r="RM58" s="27"/>
      <c r="RN58" s="42">
        <f t="shared" si="68"/>
        <v>0</v>
      </c>
      <c r="RP58" s="111"/>
      <c r="RQ58" s="259"/>
      <c r="RR58" s="390"/>
      <c r="RS58" s="691"/>
      <c r="RT58" s="27"/>
      <c r="RU58" s="42">
        <f t="shared" si="69"/>
        <v>0</v>
      </c>
      <c r="RW58" s="7"/>
      <c r="RX58" s="36"/>
      <c r="RY58" s="702"/>
      <c r="RZ58" s="343"/>
      <c r="SA58" s="27"/>
      <c r="SB58" s="17">
        <f t="shared" si="70"/>
        <v>1433.5</v>
      </c>
      <c r="ABA58" s="2"/>
      <c r="ABB58" s="318"/>
      <c r="ABC58" s="291"/>
      <c r="ABF58" s="42">
        <f t="shared" si="104"/>
        <v>0</v>
      </c>
      <c r="ABH58" s="24"/>
      <c r="ABI58" s="1849"/>
      <c r="ABJ58" s="290"/>
      <c r="ABM58" s="42">
        <f t="shared" si="105"/>
        <v>0</v>
      </c>
      <c r="ABO58" s="901"/>
      <c r="ABP58" s="99"/>
      <c r="ABQ58" s="16"/>
      <c r="ABR58" s="507"/>
      <c r="ABS58" s="16"/>
      <c r="ABT58" s="27"/>
      <c r="ALS58" s="550"/>
      <c r="ALT58" s="550"/>
      <c r="AMP58" s="550"/>
      <c r="AMQ58" s="550"/>
      <c r="AMR58" s="550"/>
      <c r="AMS58" s="550"/>
      <c r="AMT58" s="550"/>
      <c r="AMU58" s="550"/>
      <c r="AMW58" s="550"/>
      <c r="AMX58" s="550"/>
      <c r="AMY58" s="550"/>
      <c r="AMZ58" s="550"/>
      <c r="ANA58" s="550"/>
      <c r="ANB58" s="550"/>
      <c r="ANC58" s="550"/>
      <c r="AOF58" s="111"/>
      <c r="AOG58" s="220"/>
      <c r="AOH58" s="23"/>
      <c r="AOI58" s="111"/>
      <c r="AOJ58" s="27"/>
      <c r="AOK58" s="17">
        <f t="shared" si="153"/>
        <v>4537.5</v>
      </c>
      <c r="AOM58" s="7"/>
      <c r="AON58" s="113"/>
      <c r="AOO58" s="15"/>
      <c r="AOP58" s="7"/>
      <c r="AOQ58" s="16"/>
      <c r="AOR58" s="17">
        <f t="shared" si="154"/>
        <v>4537.5</v>
      </c>
      <c r="AOU58" s="48"/>
      <c r="AOV58" s="550"/>
      <c r="AOW58" s="550"/>
      <c r="AOX58" s="550"/>
      <c r="AOY58" s="550"/>
      <c r="APA58" s="550"/>
      <c r="APB58" s="550"/>
      <c r="APC58" s="550"/>
      <c r="APD58" s="550"/>
      <c r="APE58" s="550"/>
      <c r="APF58" s="550"/>
      <c r="APG58" s="550"/>
      <c r="APH58" s="550"/>
      <c r="API58" s="550"/>
      <c r="APJ58" s="550"/>
      <c r="APK58" s="550"/>
      <c r="APL58" s="550"/>
      <c r="APM58" s="550"/>
      <c r="APN58" s="550"/>
      <c r="APW58" s="36"/>
      <c r="APX58" s="27"/>
      <c r="APZ58" s="27"/>
      <c r="AQA58" s="17">
        <f t="shared" si="159"/>
        <v>5325.5</v>
      </c>
      <c r="AQC58" s="550"/>
      <c r="AQD58" s="550"/>
      <c r="AQF58" s="550"/>
      <c r="AQJ58" s="550"/>
      <c r="AQM58" s="550"/>
      <c r="AQX58" s="550"/>
      <c r="AQY58" s="550"/>
      <c r="AQZ58" s="550"/>
      <c r="ARA58" s="550"/>
      <c r="ARB58" s="550"/>
      <c r="ARC58" s="550"/>
      <c r="ARD58" s="550"/>
      <c r="ARL58" s="550"/>
      <c r="ARM58" s="550"/>
      <c r="ARN58" s="550"/>
      <c r="ARO58" s="550"/>
      <c r="ARP58" s="550"/>
      <c r="ARQ58" s="550"/>
      <c r="ARR58" s="550"/>
      <c r="ATB58" s="305"/>
      <c r="ATC58" s="34"/>
      <c r="ATD58" s="291"/>
      <c r="ATF58" s="278"/>
      <c r="ATG58" s="17">
        <f t="shared" si="171"/>
        <v>0</v>
      </c>
      <c r="ATI58" s="111"/>
      <c r="ATJ58" s="259"/>
      <c r="ATK58" s="27"/>
      <c r="ATL58" s="50"/>
      <c r="ATM58" s="27"/>
      <c r="ATN58" s="17">
        <f t="shared" si="172"/>
        <v>35640</v>
      </c>
      <c r="AUC58" s="550"/>
      <c r="AUD58" s="550"/>
      <c r="AUE58" s="550"/>
      <c r="AUF58" s="550"/>
      <c r="AUG58" s="550"/>
      <c r="AUH58" s="550"/>
      <c r="AUI58" s="550"/>
      <c r="AUJ58" s="550"/>
      <c r="AWA58" s="550"/>
      <c r="AWB58" s="550"/>
      <c r="AWC58" s="550"/>
      <c r="AWD58" s="550"/>
      <c r="AWE58" s="550"/>
      <c r="AWF58" s="550"/>
      <c r="AWG58" s="550"/>
      <c r="AWN58" s="550"/>
      <c r="AWU58" s="550"/>
      <c r="AXJ58" s="550"/>
      <c r="AXK58" s="550"/>
      <c r="AXL58" s="550"/>
      <c r="AXM58" s="550"/>
      <c r="AXN58" s="550"/>
      <c r="AXO58" s="550"/>
      <c r="AXP58" s="550"/>
      <c r="AXW58" s="550"/>
      <c r="AYE58" s="311"/>
      <c r="AYF58" s="780"/>
      <c r="AYG58" s="76"/>
      <c r="AYH58" s="311"/>
      <c r="AYJ58" s="78">
        <f t="shared" si="190"/>
        <v>1119</v>
      </c>
      <c r="AYM58" s="260"/>
      <c r="AYN58" s="79"/>
      <c r="AYQ58" s="17">
        <f t="shared" si="191"/>
        <v>1119</v>
      </c>
      <c r="AZN58" s="550"/>
      <c r="AZO58" s="550"/>
      <c r="AZP58" s="550"/>
      <c r="AZQ58" s="550"/>
      <c r="AZR58" s="550"/>
      <c r="AZS58" s="550"/>
      <c r="AZT58" s="550"/>
      <c r="BFE58" s="550"/>
      <c r="BFF58" s="550"/>
      <c r="BFG58" s="550"/>
      <c r="BFH58" s="550"/>
      <c r="BFI58" s="550"/>
      <c r="BFJ58" s="550"/>
      <c r="BFK58" s="550"/>
      <c r="BFL58" s="550"/>
      <c r="BFS58" s="550"/>
      <c r="BFT58" s="550"/>
      <c r="BFU58" s="550"/>
      <c r="BFV58" s="550"/>
      <c r="BFW58" s="550"/>
      <c r="BFX58" s="550"/>
      <c r="BFY58" s="550"/>
      <c r="BGU58" s="550"/>
      <c r="BGV58" s="550"/>
      <c r="BGW58" s="550"/>
      <c r="BGX58" s="550"/>
      <c r="BGY58" s="550"/>
      <c r="BGZ58" s="550"/>
    </row>
    <row r="59" spans="2:1008 1030:1560" x14ac:dyDescent="0.25">
      <c r="BS59" s="2"/>
      <c r="BT59" s="2"/>
      <c r="BW59" s="16"/>
      <c r="BX59" s="16"/>
      <c r="BY59" s="79"/>
      <c r="CW59" s="3"/>
      <c r="CY59" s="3"/>
      <c r="DI59" s="7"/>
      <c r="DJ59" s="36"/>
      <c r="DK59" s="27"/>
      <c r="DL59" s="422"/>
      <c r="DM59" s="27"/>
      <c r="DN59" s="17">
        <f t="shared" si="232"/>
        <v>411</v>
      </c>
      <c r="DR59" s="153"/>
      <c r="DU59" s="42">
        <f t="shared" si="237"/>
        <v>0</v>
      </c>
      <c r="DX59" s="79"/>
      <c r="DY59" s="79"/>
      <c r="DZ59" s="79"/>
      <c r="EA59" s="79"/>
      <c r="EB59" s="27"/>
      <c r="EC59" s="79"/>
      <c r="EE59" s="1727"/>
      <c r="EF59" s="1727"/>
      <c r="EG59" s="1727"/>
      <c r="EH59" s="1727"/>
      <c r="EI59" s="1688"/>
      <c r="EJ59" s="121"/>
      <c r="EL59" s="121"/>
      <c r="EM59" s="121"/>
      <c r="EN59" s="121"/>
      <c r="EO59" s="121"/>
      <c r="EP59" s="27"/>
      <c r="EQ59" s="79"/>
      <c r="ES59" s="121"/>
      <c r="ET59" s="121"/>
      <c r="EU59" s="121"/>
      <c r="EV59" s="121"/>
      <c r="EW59" s="27"/>
      <c r="EX59" s="79"/>
      <c r="EY59" s="79"/>
      <c r="EZ59" s="79"/>
      <c r="FA59" s="79"/>
      <c r="FB59" s="79"/>
      <c r="FC59" s="79"/>
      <c r="FD59" s="79"/>
      <c r="FE59" s="79"/>
      <c r="FF59" s="24"/>
      <c r="FG59" s="703"/>
      <c r="FH59" s="704"/>
      <c r="FI59" s="111"/>
      <c r="FJ59" s="287"/>
      <c r="FK59" s="17">
        <f t="shared" si="231"/>
        <v>0</v>
      </c>
      <c r="FM59" s="701"/>
      <c r="FN59" s="2"/>
      <c r="FR59" s="16"/>
      <c r="FT59" s="289"/>
      <c r="FU59" s="24"/>
      <c r="FY59" s="27"/>
      <c r="JV59" s="48"/>
      <c r="KX59" s="323"/>
      <c r="LI59" s="79"/>
      <c r="LP59" s="121"/>
      <c r="LW59" s="121"/>
      <c r="QU59" s="427"/>
      <c r="QV59" s="36"/>
      <c r="QW59" s="23"/>
      <c r="QX59" s="343"/>
      <c r="QY59" s="27"/>
      <c r="QZ59" s="17">
        <f t="shared" si="66"/>
        <v>13520</v>
      </c>
      <c r="RB59" s="111"/>
      <c r="RC59" s="259"/>
      <c r="RD59" s="23"/>
      <c r="RE59" s="691"/>
      <c r="RF59" s="27"/>
      <c r="RG59" s="42">
        <f t="shared" si="67"/>
        <v>0</v>
      </c>
      <c r="RI59" s="111"/>
      <c r="RJ59" s="259"/>
      <c r="RK59" s="23"/>
      <c r="RL59" s="691"/>
      <c r="RM59" s="27"/>
      <c r="RN59" s="42">
        <f t="shared" si="68"/>
        <v>0</v>
      </c>
      <c r="RP59" s="111"/>
      <c r="RQ59" s="259"/>
      <c r="RR59" s="23"/>
      <c r="RS59" s="691"/>
      <c r="RT59" s="27"/>
      <c r="RU59" s="42">
        <f t="shared" si="69"/>
        <v>0</v>
      </c>
      <c r="RW59" s="7"/>
      <c r="RX59" s="36"/>
      <c r="RY59" s="23"/>
      <c r="RZ59" s="343"/>
      <c r="SA59" s="27"/>
      <c r="SB59" s="17">
        <f t="shared" si="70"/>
        <v>1433.5</v>
      </c>
      <c r="ABA59" s="2"/>
      <c r="ABB59" s="318"/>
      <c r="ABC59" s="291"/>
      <c r="ABF59" s="42">
        <f t="shared" si="104"/>
        <v>0</v>
      </c>
      <c r="ABH59" s="24"/>
      <c r="ABI59" s="1849"/>
      <c r="ABJ59" s="290"/>
      <c r="ABM59" s="42">
        <f t="shared" si="105"/>
        <v>0</v>
      </c>
      <c r="ABO59" s="901"/>
      <c r="ABP59" s="99"/>
      <c r="ABQ59" s="16"/>
      <c r="ABR59" s="507"/>
      <c r="ABS59" s="16"/>
      <c r="ABT59" s="27"/>
      <c r="ALS59" s="550"/>
      <c r="ALT59" s="550"/>
      <c r="AMP59" s="550"/>
      <c r="AMQ59" s="550"/>
      <c r="AMR59" s="550"/>
      <c r="AMS59" s="550"/>
      <c r="AMT59" s="550"/>
      <c r="AMU59" s="550"/>
      <c r="AMW59" s="550"/>
      <c r="AMX59" s="550"/>
      <c r="AMY59" s="550"/>
      <c r="AMZ59" s="550"/>
      <c r="ANA59" s="550"/>
      <c r="ANB59" s="550"/>
      <c r="ANC59" s="550"/>
      <c r="AOF59" s="111"/>
      <c r="AOG59" s="220"/>
      <c r="AOH59" s="23"/>
      <c r="AOI59" s="111"/>
      <c r="AOJ59" s="27"/>
      <c r="AOK59" s="17">
        <f t="shared" si="153"/>
        <v>4537.5</v>
      </c>
      <c r="AOM59" s="7"/>
      <c r="AON59" s="113"/>
      <c r="AOO59" s="15"/>
      <c r="AOP59" s="7"/>
      <c r="AOQ59" s="16"/>
      <c r="AOR59" s="17">
        <f t="shared" si="154"/>
        <v>4537.5</v>
      </c>
      <c r="AOV59" s="550"/>
      <c r="AOW59" s="550"/>
      <c r="AOX59" s="550"/>
      <c r="AOY59" s="550"/>
      <c r="APA59" s="550"/>
      <c r="APB59" s="550"/>
      <c r="APC59" s="550"/>
      <c r="APD59" s="550"/>
      <c r="APE59" s="550"/>
      <c r="APF59" s="550"/>
      <c r="APG59" s="550"/>
      <c r="APH59" s="550"/>
      <c r="API59" s="550"/>
      <c r="APJ59" s="550"/>
      <c r="APK59" s="550"/>
      <c r="APL59" s="550"/>
      <c r="APM59" s="550"/>
      <c r="APN59" s="550"/>
      <c r="APW59" s="36"/>
      <c r="APX59" s="27"/>
      <c r="APZ59" s="27"/>
      <c r="AQA59" s="17">
        <f t="shared" si="159"/>
        <v>5325.5</v>
      </c>
      <c r="AQC59" s="550"/>
      <c r="AQD59" s="550"/>
      <c r="AQF59" s="550"/>
      <c r="AQJ59" s="550"/>
      <c r="AQM59" s="550"/>
      <c r="AQX59" s="550"/>
      <c r="AQY59" s="550"/>
      <c r="AQZ59" s="550"/>
      <c r="ARA59" s="550"/>
      <c r="ARB59" s="550"/>
      <c r="ARC59" s="550"/>
      <c r="ARD59" s="550"/>
      <c r="ARL59" s="550"/>
      <c r="ARM59" s="550"/>
      <c r="ARN59" s="550"/>
      <c r="ARO59" s="550"/>
      <c r="ARP59" s="550"/>
      <c r="ARQ59" s="550"/>
      <c r="ARR59" s="550"/>
      <c r="ATB59" s="307"/>
      <c r="ATC59" s="229"/>
      <c r="ATD59" s="23"/>
      <c r="ATF59" s="278"/>
      <c r="ATG59" s="17">
        <f t="shared" si="171"/>
        <v>0</v>
      </c>
      <c r="ATI59" s="111"/>
      <c r="ATJ59" s="24"/>
      <c r="ATK59" s="23"/>
      <c r="ATL59" s="683"/>
      <c r="ATN59" s="17">
        <f t="shared" si="172"/>
        <v>35640</v>
      </c>
      <c r="AUC59" s="550"/>
      <c r="AUD59" s="550"/>
      <c r="AUE59" s="550"/>
      <c r="AUF59" s="550"/>
      <c r="AUG59" s="550"/>
      <c r="AUH59" s="550"/>
      <c r="AUI59" s="550"/>
      <c r="AUJ59" s="550"/>
      <c r="AWA59" s="550"/>
      <c r="AWB59" s="550"/>
      <c r="AWC59" s="550"/>
      <c r="AWD59" s="550"/>
      <c r="AWE59" s="550"/>
      <c r="AWF59" s="550"/>
      <c r="AWG59" s="550"/>
      <c r="AWN59" s="550"/>
      <c r="AWU59" s="550"/>
      <c r="AXJ59" s="550"/>
      <c r="AXK59" s="550"/>
      <c r="AXL59" s="550"/>
      <c r="AXM59" s="550"/>
      <c r="AXN59" s="550"/>
      <c r="AXO59" s="550"/>
      <c r="AXP59" s="550"/>
      <c r="AXW59" s="550"/>
      <c r="AYE59" s="311"/>
      <c r="AYF59" s="780"/>
      <c r="AYG59" s="76"/>
      <c r="AYJ59" s="78">
        <f t="shared" si="190"/>
        <v>1119</v>
      </c>
      <c r="AYM59" s="260"/>
      <c r="AYN59" s="79"/>
      <c r="AYQ59" s="17">
        <f t="shared" si="191"/>
        <v>1119</v>
      </c>
      <c r="AZN59" s="550"/>
      <c r="AZO59" s="550"/>
      <c r="AZP59" s="550"/>
      <c r="AZQ59" s="550"/>
      <c r="AZR59" s="550"/>
      <c r="AZS59" s="550"/>
      <c r="AZT59" s="550"/>
      <c r="BFE59" s="550"/>
      <c r="BFF59" s="550"/>
      <c r="BFG59" s="550"/>
      <c r="BFH59" s="550"/>
      <c r="BFI59" s="550"/>
      <c r="BFJ59" s="550"/>
      <c r="BFK59" s="550"/>
      <c r="BFL59" s="550"/>
      <c r="BFS59" s="550"/>
      <c r="BFT59" s="550"/>
      <c r="BFU59" s="550"/>
      <c r="BFV59" s="550"/>
      <c r="BFW59" s="550"/>
      <c r="BFX59" s="550"/>
      <c r="BFY59" s="550"/>
      <c r="BGU59" s="550"/>
      <c r="BGV59" s="550"/>
      <c r="BGW59" s="550"/>
      <c r="BGX59" s="550"/>
      <c r="BGY59" s="550"/>
      <c r="BGZ59" s="550"/>
    </row>
    <row r="60" spans="2:1008 1030:1560" ht="15.75" thickBot="1" x14ac:dyDescent="0.3">
      <c r="B60" s="121"/>
      <c r="I60" s="121"/>
      <c r="P60" s="121"/>
      <c r="W60" s="121"/>
      <c r="BS60" s="2"/>
      <c r="BT60" s="2"/>
      <c r="BW60" s="16"/>
      <c r="BX60" s="16"/>
      <c r="BY60" s="79"/>
      <c r="CW60" s="3"/>
      <c r="CY60" s="3"/>
      <c r="DI60" s="7"/>
      <c r="DJ60" s="99"/>
      <c r="DK60" s="293"/>
      <c r="DL60" s="697"/>
      <c r="DM60" s="27"/>
      <c r="DN60" s="16">
        <f t="shared" si="232"/>
        <v>411</v>
      </c>
      <c r="DQ60" s="243"/>
      <c r="DR60" s="313"/>
      <c r="DS60" s="243"/>
      <c r="DT60" s="243"/>
      <c r="DU60" s="459">
        <f t="shared" si="237"/>
        <v>0</v>
      </c>
      <c r="DX60" s="79"/>
      <c r="DY60" s="79"/>
      <c r="DZ60" s="79"/>
      <c r="EA60" s="79"/>
      <c r="EB60" s="27"/>
      <c r="EC60" s="79"/>
      <c r="EE60" s="1727"/>
      <c r="EF60" s="1727"/>
      <c r="EG60" s="1727"/>
      <c r="EH60" s="1727"/>
      <c r="EI60" s="1688"/>
      <c r="EJ60" s="121"/>
      <c r="EL60" s="121"/>
      <c r="EM60" s="121"/>
      <c r="EN60" s="121"/>
      <c r="EO60" s="121"/>
      <c r="EP60" s="27"/>
      <c r="EQ60" s="79"/>
      <c r="ES60" s="121"/>
      <c r="ET60" s="121"/>
      <c r="EU60" s="121"/>
      <c r="EV60" s="121"/>
      <c r="EW60" s="27"/>
      <c r="EX60" s="79"/>
      <c r="EY60" s="79"/>
      <c r="EZ60" s="79"/>
      <c r="FA60" s="79"/>
      <c r="FB60" s="79"/>
      <c r="FC60" s="79"/>
      <c r="FD60" s="79"/>
      <c r="FE60" s="79"/>
      <c r="FF60" s="24"/>
      <c r="FG60" s="37"/>
      <c r="FH60" s="37"/>
      <c r="FI60" s="111"/>
      <c r="FJ60" s="287"/>
      <c r="FK60" s="17">
        <f t="shared" si="231"/>
        <v>0</v>
      </c>
      <c r="FM60" s="701"/>
      <c r="FN60" s="2"/>
      <c r="FR60" s="16"/>
      <c r="FT60" s="289"/>
      <c r="FU60" s="24"/>
      <c r="FY60" s="27"/>
      <c r="JV60" s="48"/>
      <c r="QU60" s="427"/>
      <c r="QV60" s="36"/>
      <c r="QW60" s="23"/>
      <c r="QX60" s="343"/>
      <c r="QY60" s="27"/>
      <c r="QZ60" s="17">
        <f t="shared" si="66"/>
        <v>13520</v>
      </c>
      <c r="RB60" s="111"/>
      <c r="RC60" s="259"/>
      <c r="RD60" s="23"/>
      <c r="RE60" s="691"/>
      <c r="RF60" s="27"/>
      <c r="RG60" s="42">
        <f t="shared" si="67"/>
        <v>0</v>
      </c>
      <c r="RI60" s="111"/>
      <c r="RJ60" s="259"/>
      <c r="RK60" s="23"/>
      <c r="RL60" s="691"/>
      <c r="RM60" s="27"/>
      <c r="RN60" s="42">
        <f t="shared" si="68"/>
        <v>0</v>
      </c>
      <c r="RP60" s="111"/>
      <c r="RQ60" s="259"/>
      <c r="RR60" s="23"/>
      <c r="RS60" s="691"/>
      <c r="RT60" s="27"/>
      <c r="RU60" s="42">
        <f t="shared" si="69"/>
        <v>0</v>
      </c>
      <c r="RW60" s="7"/>
      <c r="RX60" s="36"/>
      <c r="RY60" s="23"/>
      <c r="RZ60" s="343"/>
      <c r="SA60" s="27"/>
      <c r="SB60" s="17">
        <f t="shared" si="70"/>
        <v>1433.5</v>
      </c>
      <c r="ABA60" s="2"/>
      <c r="ABB60" s="318"/>
      <c r="ABC60" s="291"/>
      <c r="ABF60" s="42">
        <f t="shared" si="104"/>
        <v>0</v>
      </c>
      <c r="ABH60" s="24"/>
      <c r="ABI60" s="1849"/>
      <c r="ABJ60" s="290"/>
      <c r="ABM60" s="42">
        <f t="shared" si="105"/>
        <v>0</v>
      </c>
      <c r="ABO60" s="901"/>
      <c r="ABP60" s="99"/>
      <c r="ABQ60" s="16"/>
      <c r="ABR60" s="507"/>
      <c r="ABS60" s="16"/>
      <c r="ABT60" s="27"/>
      <c r="ALS60" s="550"/>
      <c r="ALT60" s="550"/>
      <c r="AMP60" s="550"/>
      <c r="AMQ60" s="550"/>
      <c r="AMR60" s="550"/>
      <c r="AMS60" s="550"/>
      <c r="AMT60" s="550"/>
      <c r="AMU60" s="550"/>
      <c r="AMW60" s="550"/>
      <c r="AMX60" s="550"/>
      <c r="AMY60" s="550"/>
      <c r="AMZ60" s="550"/>
      <c r="ANA60" s="550"/>
      <c r="ANB60" s="550"/>
      <c r="ANC60" s="550"/>
      <c r="AOF60" s="7"/>
      <c r="AOG60" s="113"/>
      <c r="AOH60" s="15"/>
      <c r="AOI60" s="7"/>
      <c r="AOJ60" s="16"/>
      <c r="AOK60" s="17">
        <f t="shared" si="153"/>
        <v>4537.5</v>
      </c>
      <c r="AOM60" s="7"/>
      <c r="AON60" s="113"/>
      <c r="AOO60" s="15"/>
      <c r="AOP60" s="7"/>
      <c r="AOQ60" s="16"/>
      <c r="AOR60" s="17">
        <f t="shared" si="154"/>
        <v>4537.5</v>
      </c>
      <c r="AOV60" s="550"/>
      <c r="AOW60" s="550"/>
      <c r="AOX60" s="550"/>
      <c r="AOY60" s="550"/>
      <c r="APA60" s="550"/>
      <c r="APB60" s="550"/>
      <c r="APC60" s="550"/>
      <c r="APD60" s="550"/>
      <c r="APE60" s="550"/>
      <c r="APF60" s="550"/>
      <c r="APG60" s="550"/>
      <c r="APH60" s="550"/>
      <c r="API60" s="550"/>
      <c r="APJ60" s="550"/>
      <c r="APK60" s="550"/>
      <c r="APL60" s="550"/>
      <c r="APM60" s="550"/>
      <c r="APN60" s="550"/>
      <c r="APW60" s="36"/>
      <c r="APX60" s="27"/>
      <c r="APZ60" s="27"/>
      <c r="AQA60" s="17">
        <f t="shared" si="159"/>
        <v>5325.5</v>
      </c>
      <c r="AQC60" s="550"/>
      <c r="AQD60" s="550"/>
      <c r="AQF60" s="550"/>
      <c r="AQJ60" s="550"/>
      <c r="AQM60" s="550"/>
      <c r="AQX60" s="550"/>
      <c r="AQY60" s="550"/>
      <c r="AQZ60" s="550"/>
      <c r="ARA60" s="550"/>
      <c r="ARB60" s="550"/>
      <c r="ARC60" s="550"/>
      <c r="ARD60" s="550"/>
      <c r="ARL60" s="550"/>
      <c r="ARM60" s="550"/>
      <c r="ARN60" s="550"/>
      <c r="ARO60" s="550"/>
      <c r="ARP60" s="550"/>
      <c r="ARQ60" s="550"/>
      <c r="ARR60" s="550"/>
      <c r="ATB60" s="305"/>
      <c r="ATC60" s="34"/>
      <c r="ATD60" s="291"/>
      <c r="ATF60" s="278"/>
      <c r="ATG60" s="17">
        <f t="shared" si="171"/>
        <v>0</v>
      </c>
      <c r="ATI60" s="111"/>
      <c r="ATJ60" s="24"/>
      <c r="ATK60" s="23"/>
      <c r="ATL60" s="65"/>
      <c r="ATM60" s="27"/>
      <c r="ATN60" s="17">
        <f t="shared" si="172"/>
        <v>35640</v>
      </c>
      <c r="AUC60" s="550"/>
      <c r="AUD60" s="550"/>
      <c r="AUE60" s="550"/>
      <c r="AUF60" s="550"/>
      <c r="AUG60" s="550"/>
      <c r="AUH60" s="550"/>
      <c r="AUI60" s="550"/>
      <c r="AUJ60" s="550"/>
      <c r="AWA60" s="550"/>
      <c r="AWB60" s="550"/>
      <c r="AWC60" s="550"/>
      <c r="AWD60" s="550"/>
      <c r="AWE60" s="550"/>
      <c r="AWF60" s="550"/>
      <c r="AWG60" s="550"/>
      <c r="AWN60" s="550"/>
      <c r="AWU60" s="550"/>
      <c r="AXJ60" s="550"/>
      <c r="AXK60" s="550"/>
      <c r="AXL60" s="550"/>
      <c r="AXM60" s="550"/>
      <c r="AXN60" s="550"/>
      <c r="AXO60" s="550"/>
      <c r="AXP60" s="550"/>
      <c r="AXW60" s="550"/>
      <c r="AYE60" s="311"/>
      <c r="AYF60" s="780"/>
      <c r="AYG60" s="76"/>
      <c r="AYJ60" s="78">
        <f t="shared" si="190"/>
        <v>1119</v>
      </c>
      <c r="AYM60" s="260"/>
      <c r="AYN60" s="79"/>
      <c r="AYQ60" s="17">
        <f t="shared" si="191"/>
        <v>1119</v>
      </c>
      <c r="AZN60" s="550"/>
      <c r="AZO60" s="550"/>
      <c r="AZP60" s="550"/>
      <c r="AZQ60" s="550"/>
      <c r="AZR60" s="550"/>
      <c r="AZS60" s="550"/>
      <c r="AZT60" s="550"/>
      <c r="BFE60" s="550"/>
      <c r="BFF60" s="550"/>
      <c r="BFG60" s="550"/>
      <c r="BFH60" s="550"/>
      <c r="BFI60" s="550"/>
      <c r="BFJ60" s="550"/>
      <c r="BFK60" s="550"/>
      <c r="BFL60" s="550"/>
      <c r="BFS60" s="550"/>
      <c r="BFT60" s="550"/>
      <c r="BFU60" s="550"/>
      <c r="BFV60" s="550"/>
      <c r="BFW60" s="550"/>
      <c r="BFX60" s="550"/>
      <c r="BFY60" s="550"/>
      <c r="BGU60" s="550"/>
      <c r="BGV60" s="550"/>
      <c r="BGW60" s="550"/>
      <c r="BGX60" s="550"/>
      <c r="BGY60" s="550"/>
      <c r="BGZ60" s="550"/>
    </row>
    <row r="61" spans="2:1008 1030:1560" ht="15.75" thickTop="1" x14ac:dyDescent="0.25">
      <c r="B61" s="79"/>
      <c r="I61" s="121"/>
      <c r="P61" s="121"/>
      <c r="W61" s="121"/>
      <c r="BS61" s="2"/>
      <c r="BT61" s="2"/>
      <c r="BW61" s="16"/>
      <c r="BX61" s="16"/>
      <c r="BY61" s="79"/>
      <c r="CW61" s="3"/>
      <c r="CY61" s="3"/>
      <c r="DI61" s="1"/>
      <c r="DJ61" s="34"/>
      <c r="DK61" s="27"/>
      <c r="DL61" s="1"/>
      <c r="DM61" s="27"/>
      <c r="DN61" s="16">
        <f t="shared" si="232"/>
        <v>411</v>
      </c>
      <c r="DX61" s="79"/>
      <c r="DY61" s="79"/>
      <c r="DZ61" s="79"/>
      <c r="EA61" s="79"/>
      <c r="EB61" s="79"/>
      <c r="EC61" s="79"/>
      <c r="EE61" s="1727"/>
      <c r="EF61" s="1727"/>
      <c r="EG61" s="1727"/>
      <c r="EH61" s="1727"/>
      <c r="EI61" s="1727"/>
      <c r="EJ61" s="121"/>
      <c r="EL61" s="121"/>
      <c r="EM61" s="121"/>
      <c r="EN61" s="121"/>
      <c r="EO61" s="121"/>
      <c r="EP61" s="121"/>
      <c r="EQ61" s="79"/>
      <c r="ES61" s="121"/>
      <c r="ET61" s="121"/>
      <c r="EU61" s="121"/>
      <c r="EV61" s="121"/>
      <c r="EW61" s="121"/>
      <c r="EX61" s="79"/>
      <c r="EY61" s="79"/>
      <c r="EZ61" s="79"/>
      <c r="FA61" s="79"/>
      <c r="FB61" s="79"/>
      <c r="FC61" s="79"/>
      <c r="FD61" s="79"/>
      <c r="FE61" s="79"/>
      <c r="FF61" s="24"/>
      <c r="FG61" s="37"/>
      <c r="FH61" s="37"/>
      <c r="FI61" s="111"/>
      <c r="FJ61" s="287"/>
      <c r="FK61" s="17">
        <f t="shared" si="231"/>
        <v>0</v>
      </c>
      <c r="FM61" s="701"/>
      <c r="FN61" s="2"/>
      <c r="FR61" s="16"/>
      <c r="FT61" s="289"/>
      <c r="FU61" s="24"/>
      <c r="FY61" s="27"/>
      <c r="JV61" s="48"/>
      <c r="QU61" s="427"/>
      <c r="QV61" s="36"/>
      <c r="QW61" s="23"/>
      <c r="QX61" s="343"/>
      <c r="QY61" s="27"/>
      <c r="QZ61" s="17">
        <f t="shared" si="66"/>
        <v>13520</v>
      </c>
      <c r="RB61" s="111"/>
      <c r="RC61" s="259"/>
      <c r="RD61" s="23"/>
      <c r="RE61" s="691"/>
      <c r="RF61" s="27"/>
      <c r="RG61" s="42">
        <f t="shared" si="67"/>
        <v>0</v>
      </c>
      <c r="RI61" s="111"/>
      <c r="RJ61" s="259"/>
      <c r="RK61" s="23"/>
      <c r="RL61" s="691"/>
      <c r="RM61" s="27"/>
      <c r="RN61" s="42">
        <f t="shared" si="68"/>
        <v>0</v>
      </c>
      <c r="RP61" s="111"/>
      <c r="RQ61" s="259"/>
      <c r="RR61" s="23"/>
      <c r="RS61" s="691"/>
      <c r="RT61" s="27"/>
      <c r="RU61" s="42">
        <f t="shared" si="69"/>
        <v>0</v>
      </c>
      <c r="RW61" s="7"/>
      <c r="RX61" s="36"/>
      <c r="RY61" s="23"/>
      <c r="RZ61" s="343"/>
      <c r="SA61" s="27"/>
      <c r="SB61" s="17">
        <f t="shared" si="70"/>
        <v>1433.5</v>
      </c>
      <c r="ABA61" s="2"/>
      <c r="ABB61" s="318"/>
      <c r="ABC61" s="291"/>
      <c r="ABF61" s="42">
        <f t="shared" si="104"/>
        <v>0</v>
      </c>
      <c r="ABH61" s="24"/>
      <c r="ABI61" s="1849"/>
      <c r="ABJ61" s="290"/>
      <c r="ABM61" s="42">
        <f t="shared" si="105"/>
        <v>0</v>
      </c>
      <c r="ABO61" s="901"/>
      <c r="ABP61" s="99"/>
      <c r="ABQ61" s="16"/>
      <c r="ABR61" s="506"/>
      <c r="ABS61" s="16"/>
      <c r="ABT61" s="27"/>
      <c r="ALS61" s="550"/>
      <c r="ALT61" s="550"/>
      <c r="AMP61" s="550"/>
      <c r="AMQ61" s="550"/>
      <c r="AMR61" s="550"/>
      <c r="AMS61" s="550"/>
      <c r="AMT61" s="550"/>
      <c r="AMU61" s="550"/>
      <c r="AMW61" s="550"/>
      <c r="AMX61" s="550"/>
      <c r="AMY61" s="550"/>
      <c r="AMZ61" s="550"/>
      <c r="ANA61" s="550"/>
      <c r="ANB61" s="550"/>
      <c r="ANC61" s="550"/>
      <c r="AOF61" s="7"/>
      <c r="AOG61" s="113"/>
      <c r="AOH61" s="23"/>
      <c r="AOI61" s="1"/>
      <c r="AOJ61" s="27"/>
      <c r="AOK61" s="17">
        <f t="shared" si="153"/>
        <v>4537.5</v>
      </c>
      <c r="AOM61" s="7"/>
      <c r="AON61" s="113"/>
      <c r="AOO61" s="23"/>
      <c r="AOP61" s="1"/>
      <c r="AOQ61" s="27"/>
      <c r="AOR61" s="17">
        <f t="shared" si="154"/>
        <v>4537.5</v>
      </c>
      <c r="AOV61" s="550"/>
      <c r="AOW61" s="550"/>
      <c r="AOX61" s="550"/>
      <c r="AOY61" s="550"/>
      <c r="APA61" s="550"/>
      <c r="APB61" s="550"/>
      <c r="APC61" s="550"/>
      <c r="APD61" s="550"/>
      <c r="APE61" s="550"/>
      <c r="APF61" s="550"/>
      <c r="APG61" s="550"/>
      <c r="APH61" s="550"/>
      <c r="API61" s="550"/>
      <c r="APJ61" s="550"/>
      <c r="APK61" s="550"/>
      <c r="APL61" s="550"/>
      <c r="APM61" s="550"/>
      <c r="APN61" s="550"/>
      <c r="APW61" s="36"/>
      <c r="APX61" s="27"/>
      <c r="APZ61" s="27"/>
      <c r="AQA61" s="17">
        <f t="shared" si="159"/>
        <v>5325.5</v>
      </c>
      <c r="AQC61" s="550"/>
      <c r="AQD61" s="550"/>
      <c r="AQF61" s="550"/>
      <c r="AQJ61" s="550"/>
      <c r="AQM61" s="550"/>
      <c r="AQX61" s="550"/>
      <c r="AQY61" s="550"/>
      <c r="AQZ61" s="550"/>
      <c r="ARA61" s="550"/>
      <c r="ARB61" s="550"/>
      <c r="ARC61" s="550"/>
      <c r="ARD61" s="550"/>
      <c r="ARL61" s="550"/>
      <c r="ARM61" s="550"/>
      <c r="ARN61" s="550"/>
      <c r="ARO61" s="550"/>
      <c r="ARP61" s="550"/>
      <c r="ARQ61" s="550"/>
      <c r="ARR61" s="550"/>
      <c r="ATB61" s="305"/>
      <c r="ATC61" s="34"/>
      <c r="ATD61" s="291"/>
      <c r="ATF61" s="278"/>
      <c r="ATG61" s="17">
        <f t="shared" si="171"/>
        <v>0</v>
      </c>
      <c r="ATI61" s="111"/>
      <c r="ATJ61" s="24"/>
      <c r="ATK61" s="23"/>
      <c r="ATL61" s="65"/>
      <c r="ATM61" s="27"/>
      <c r="ATN61" s="17">
        <f t="shared" si="172"/>
        <v>35640</v>
      </c>
      <c r="AUC61" s="550"/>
      <c r="AUD61" s="550"/>
      <c r="AUE61" s="550"/>
      <c r="AUF61" s="550"/>
      <c r="AUG61" s="550"/>
      <c r="AUH61" s="550"/>
      <c r="AUI61" s="550"/>
      <c r="AUJ61" s="550"/>
      <c r="AWA61" s="550"/>
      <c r="AWB61" s="550"/>
      <c r="AWC61" s="550"/>
      <c r="AWD61" s="550"/>
      <c r="AWE61" s="550"/>
      <c r="AWF61" s="550"/>
      <c r="AWG61" s="550"/>
      <c r="AWN61" s="550"/>
      <c r="AWU61" s="550"/>
      <c r="AXJ61" s="550"/>
      <c r="AXK61" s="550"/>
      <c r="AXL61" s="550"/>
      <c r="AXM61" s="550"/>
      <c r="AXN61" s="550"/>
      <c r="AXO61" s="550"/>
      <c r="AXP61" s="550"/>
      <c r="AXW61" s="550"/>
      <c r="AYE61" s="311"/>
      <c r="AYF61" s="780"/>
      <c r="AYG61" s="76"/>
      <c r="AYJ61" s="78">
        <f t="shared" si="190"/>
        <v>1119</v>
      </c>
      <c r="AYM61" s="260"/>
      <c r="AYN61" s="79"/>
      <c r="AYQ61" s="17">
        <f t="shared" si="191"/>
        <v>1119</v>
      </c>
      <c r="AZN61" s="550"/>
      <c r="AZO61" s="550"/>
      <c r="AZP61" s="550"/>
      <c r="AZQ61" s="550"/>
      <c r="AZR61" s="550"/>
      <c r="AZS61" s="550"/>
      <c r="AZT61" s="550"/>
      <c r="BFE61" s="550"/>
      <c r="BFF61" s="550"/>
      <c r="BFG61" s="550"/>
      <c r="BFH61" s="550"/>
      <c r="BFI61" s="550"/>
      <c r="BFJ61" s="550"/>
      <c r="BFK61" s="550"/>
      <c r="BFL61" s="550"/>
      <c r="BFS61" s="550"/>
      <c r="BFT61" s="550"/>
      <c r="BFU61" s="550"/>
      <c r="BFV61" s="550"/>
      <c r="BFW61" s="550"/>
      <c r="BFX61" s="550"/>
      <c r="BFY61" s="550"/>
      <c r="BGU61" s="550"/>
      <c r="BGV61" s="550"/>
      <c r="BGW61" s="550"/>
      <c r="BGX61" s="550"/>
      <c r="BGY61" s="550"/>
      <c r="BGZ61" s="550"/>
    </row>
    <row r="62" spans="2:1008 1030:1560" x14ac:dyDescent="0.25">
      <c r="B62" s="121"/>
      <c r="I62" s="121"/>
      <c r="P62" s="121"/>
      <c r="W62" s="121"/>
      <c r="BS62" s="2"/>
      <c r="BT62" s="2"/>
      <c r="BW62" s="16"/>
      <c r="BX62" s="16"/>
      <c r="BY62" s="79"/>
      <c r="CW62" s="3"/>
      <c r="CY62" s="3"/>
      <c r="DI62" s="1"/>
      <c r="DJ62" s="34"/>
      <c r="DK62" s="27"/>
      <c r="DL62" s="1"/>
      <c r="DM62" s="27"/>
      <c r="DN62" s="16">
        <f t="shared" si="232"/>
        <v>411</v>
      </c>
      <c r="FF62" s="24"/>
      <c r="FG62" s="37"/>
      <c r="FH62" s="37"/>
      <c r="FI62" s="111"/>
      <c r="FJ62" s="287"/>
      <c r="FK62" s="17">
        <f t="shared" si="231"/>
        <v>0</v>
      </c>
      <c r="FM62" s="701"/>
      <c r="FN62" s="2"/>
      <c r="FR62" s="16"/>
      <c r="FT62" s="289"/>
      <c r="FU62" s="24"/>
      <c r="FY62" s="27"/>
      <c r="JV62" s="48"/>
      <c r="QU62" s="427"/>
      <c r="QV62" s="36"/>
      <c r="QX62" s="343"/>
      <c r="QZ62" s="17">
        <f t="shared" si="66"/>
        <v>13520</v>
      </c>
      <c r="RB62" s="24"/>
      <c r="RC62" s="259"/>
      <c r="RE62" s="691"/>
      <c r="RG62" s="42">
        <f t="shared" si="67"/>
        <v>0</v>
      </c>
      <c r="RI62" s="24"/>
      <c r="RJ62" s="259"/>
      <c r="RL62" s="691"/>
      <c r="RN62" s="42">
        <f t="shared" si="68"/>
        <v>0</v>
      </c>
      <c r="RP62" s="24"/>
      <c r="RQ62" s="259"/>
      <c r="RS62" s="691"/>
      <c r="RU62" s="42">
        <f t="shared" si="69"/>
        <v>0</v>
      </c>
      <c r="RW62" s="7"/>
      <c r="RX62" s="36"/>
      <c r="RY62" s="3"/>
      <c r="RZ62" s="343"/>
      <c r="SA62" s="3"/>
      <c r="SB62" s="17">
        <f t="shared" si="70"/>
        <v>1433.5</v>
      </c>
      <c r="ABA62" s="2"/>
      <c r="ABB62" s="318"/>
      <c r="ABC62" s="291"/>
      <c r="ABF62" s="42">
        <f t="shared" si="104"/>
        <v>0</v>
      </c>
      <c r="ABH62" s="24"/>
      <c r="ABI62" s="1849"/>
      <c r="ABJ62" s="290"/>
      <c r="ABM62" s="42">
        <f t="shared" si="105"/>
        <v>0</v>
      </c>
      <c r="ABO62" s="901"/>
      <c r="ABP62" s="99"/>
      <c r="ABQ62" s="16"/>
      <c r="ABR62" s="507"/>
      <c r="ABS62" s="16"/>
      <c r="ABT62" s="27"/>
      <c r="ALS62" s="550"/>
      <c r="ALT62" s="550"/>
      <c r="AMP62" s="550"/>
      <c r="AMQ62" s="550"/>
      <c r="AMR62" s="550"/>
      <c r="AMS62" s="550"/>
      <c r="AMT62" s="550"/>
      <c r="AMU62" s="550"/>
      <c r="AMW62" s="550"/>
      <c r="AMX62" s="550"/>
      <c r="AMY62" s="550"/>
      <c r="AMZ62" s="550"/>
      <c r="ANA62" s="550"/>
      <c r="ANB62" s="550"/>
      <c r="ANC62" s="550"/>
      <c r="AOF62" s="7"/>
      <c r="AOG62" s="113"/>
      <c r="AOH62" s="23"/>
      <c r="AOI62" s="1"/>
      <c r="AOJ62" s="27"/>
      <c r="AOK62" s="17">
        <f t="shared" si="153"/>
        <v>4537.5</v>
      </c>
      <c r="AOM62" s="7"/>
      <c r="AON62" s="113"/>
      <c r="AOO62" s="23"/>
      <c r="AOP62" s="1"/>
      <c r="AOQ62" s="27"/>
      <c r="AOR62" s="17">
        <f t="shared" si="154"/>
        <v>4537.5</v>
      </c>
      <c r="AOV62" s="550"/>
      <c r="AOW62" s="550"/>
      <c r="AOX62" s="550"/>
      <c r="AOY62" s="550"/>
      <c r="APA62" s="550"/>
      <c r="APB62" s="550"/>
      <c r="APC62" s="550"/>
      <c r="APD62" s="550"/>
      <c r="APE62" s="550"/>
      <c r="APF62" s="550"/>
      <c r="APG62" s="550"/>
      <c r="APH62" s="550"/>
      <c r="API62" s="550"/>
      <c r="APJ62" s="550"/>
      <c r="APK62" s="550"/>
      <c r="APL62" s="550"/>
      <c r="APM62" s="550"/>
      <c r="APN62" s="550"/>
      <c r="APW62" s="36"/>
      <c r="APX62" s="27"/>
      <c r="APZ62" s="27"/>
      <c r="AQA62" s="17">
        <f t="shared" si="159"/>
        <v>5325.5</v>
      </c>
      <c r="AQC62" s="550"/>
      <c r="AQD62" s="550"/>
      <c r="AQF62" s="550"/>
      <c r="AQJ62" s="550"/>
      <c r="AQM62" s="550"/>
      <c r="AQX62" s="550"/>
      <c r="AQY62" s="550"/>
      <c r="AQZ62" s="550"/>
      <c r="ARA62" s="550"/>
      <c r="ARB62" s="550"/>
      <c r="ARC62" s="550"/>
      <c r="ARD62" s="550"/>
      <c r="ARL62" s="550"/>
      <c r="ARM62" s="550"/>
      <c r="ARN62" s="550"/>
      <c r="ARO62" s="550"/>
      <c r="ARP62" s="550"/>
      <c r="ARQ62" s="550"/>
      <c r="ARR62" s="550"/>
      <c r="ATB62" s="305"/>
      <c r="ATC62" s="34"/>
      <c r="ATD62" s="291"/>
      <c r="ATF62" s="278"/>
      <c r="ATG62" s="17">
        <f t="shared" si="171"/>
        <v>0</v>
      </c>
      <c r="ATI62" s="111"/>
      <c r="ATJ62" s="24"/>
      <c r="ATK62" s="23"/>
      <c r="ATL62" s="65"/>
      <c r="ATM62" s="27"/>
      <c r="ATN62" s="17">
        <f t="shared" si="172"/>
        <v>35640</v>
      </c>
      <c r="AUC62" s="550"/>
      <c r="AUD62" s="550"/>
      <c r="AUE62" s="550"/>
      <c r="AUF62" s="550"/>
      <c r="AUG62" s="550"/>
      <c r="AUH62" s="550"/>
      <c r="AUI62" s="550"/>
      <c r="AUJ62" s="550"/>
      <c r="AWA62" s="550"/>
      <c r="AWB62" s="550"/>
      <c r="AWC62" s="550"/>
      <c r="AWD62" s="550"/>
      <c r="AWE62" s="550"/>
      <c r="AWF62" s="550"/>
      <c r="AWG62" s="550"/>
      <c r="AWN62" s="550"/>
      <c r="AWU62" s="550"/>
      <c r="AXJ62" s="550"/>
      <c r="AXK62" s="550"/>
      <c r="AXL62" s="550"/>
      <c r="AXM62" s="550"/>
      <c r="AXN62" s="550"/>
      <c r="AXO62" s="550"/>
      <c r="AXP62" s="550"/>
      <c r="AXW62" s="550"/>
      <c r="AYE62" s="311"/>
      <c r="AYF62" s="780"/>
      <c r="AYG62" s="76"/>
      <c r="AYJ62" s="78">
        <f t="shared" si="190"/>
        <v>1119</v>
      </c>
      <c r="AYM62" s="260"/>
      <c r="AYN62" s="79"/>
      <c r="AYQ62" s="17">
        <f t="shared" si="191"/>
        <v>1119</v>
      </c>
      <c r="AZN62" s="550"/>
      <c r="AZO62" s="550"/>
      <c r="AZP62" s="550"/>
      <c r="AZQ62" s="550"/>
      <c r="AZR62" s="550"/>
      <c r="AZS62" s="550"/>
      <c r="AZT62" s="550"/>
      <c r="BFE62" s="550"/>
      <c r="BFF62" s="550"/>
      <c r="BFG62" s="550"/>
      <c r="BFH62" s="550"/>
      <c r="BFI62" s="550"/>
      <c r="BFJ62" s="550"/>
      <c r="BFK62" s="550"/>
      <c r="BFL62" s="550"/>
      <c r="BFS62" s="550"/>
      <c r="BFT62" s="550"/>
      <c r="BFU62" s="550"/>
      <c r="BFV62" s="550"/>
      <c r="BFW62" s="550"/>
      <c r="BFX62" s="550"/>
      <c r="BFY62" s="550"/>
      <c r="BGU62" s="550"/>
      <c r="BGV62" s="550"/>
      <c r="BGW62" s="550"/>
      <c r="BGX62" s="550"/>
      <c r="BGY62" s="550"/>
      <c r="BGZ62" s="550"/>
    </row>
    <row r="63" spans="2:1008 1030:1560" ht="15.75" thickBot="1" x14ac:dyDescent="0.3">
      <c r="B63" s="121"/>
      <c r="I63" s="121"/>
      <c r="P63" s="121"/>
      <c r="W63" s="121"/>
      <c r="BS63" s="2"/>
      <c r="BT63" s="2"/>
      <c r="BW63" s="16"/>
      <c r="BX63" s="16"/>
      <c r="BY63" s="79"/>
      <c r="CW63" s="3"/>
      <c r="CY63" s="3"/>
      <c r="DI63" s="1"/>
      <c r="DJ63" s="34"/>
      <c r="DK63" s="27"/>
      <c r="DL63" s="1"/>
      <c r="DM63" s="27"/>
      <c r="DN63" s="16">
        <f t="shared" si="232"/>
        <v>411</v>
      </c>
      <c r="FF63" s="24"/>
      <c r="FG63" s="37"/>
      <c r="FH63" s="37"/>
      <c r="FI63" s="111"/>
      <c r="FJ63" s="287"/>
      <c r="FK63" s="17">
        <f t="shared" si="231"/>
        <v>0</v>
      </c>
      <c r="FM63" s="701"/>
      <c r="FN63" s="2"/>
      <c r="FR63" s="16"/>
      <c r="FT63" s="289"/>
      <c r="FU63" s="24"/>
      <c r="FY63" s="27"/>
      <c r="JV63" s="48"/>
      <c r="QU63" s="427"/>
      <c r="QV63" s="36"/>
      <c r="QX63" s="343"/>
      <c r="QZ63" s="17">
        <f t="shared" si="66"/>
        <v>13520</v>
      </c>
      <c r="RB63" s="24"/>
      <c r="RC63" s="259"/>
      <c r="RE63" s="691"/>
      <c r="RG63" s="42">
        <f t="shared" si="67"/>
        <v>0</v>
      </c>
      <c r="RI63" s="24"/>
      <c r="RJ63" s="259"/>
      <c r="RL63" s="691"/>
      <c r="RN63" s="42">
        <f t="shared" si="68"/>
        <v>0</v>
      </c>
      <c r="RP63" s="24"/>
      <c r="RQ63" s="259"/>
      <c r="RS63" s="691"/>
      <c r="RU63" s="42">
        <f t="shared" si="69"/>
        <v>0</v>
      </c>
      <c r="RW63" s="7"/>
      <c r="RX63" s="36"/>
      <c r="RY63" s="3"/>
      <c r="RZ63" s="343"/>
      <c r="SA63" s="3"/>
      <c r="SB63" s="17">
        <f t="shared" si="70"/>
        <v>1433.5</v>
      </c>
      <c r="ABA63" s="2"/>
      <c r="ABB63" s="318"/>
      <c r="ABC63" s="291"/>
      <c r="ABF63" s="42">
        <f t="shared" si="104"/>
        <v>0</v>
      </c>
      <c r="ABH63" s="24"/>
      <c r="ABI63" s="1849"/>
      <c r="ABJ63" s="290"/>
      <c r="ABM63" s="42">
        <f t="shared" si="105"/>
        <v>0</v>
      </c>
      <c r="ABO63" s="901"/>
      <c r="ABP63" s="99"/>
      <c r="ABQ63" s="16"/>
      <c r="ABR63" s="507"/>
      <c r="ABS63" s="16"/>
      <c r="ABT63" s="27"/>
      <c r="ALS63" s="550"/>
      <c r="ALT63" s="550"/>
      <c r="AMP63" s="550"/>
      <c r="AMQ63" s="550"/>
      <c r="AMR63" s="550"/>
      <c r="AMS63" s="550"/>
      <c r="AMT63" s="550"/>
      <c r="AMU63" s="550"/>
      <c r="AMW63" s="550"/>
      <c r="AMX63" s="550"/>
      <c r="AMY63" s="550"/>
      <c r="AMZ63" s="550"/>
      <c r="ANA63" s="550"/>
      <c r="ANB63" s="550"/>
      <c r="ANC63" s="550"/>
      <c r="AOF63" s="7"/>
      <c r="AOG63" s="113"/>
      <c r="AOH63" s="23"/>
      <c r="AOI63" s="1"/>
      <c r="AOJ63" s="27"/>
      <c r="AOK63" s="17">
        <f t="shared" si="153"/>
        <v>4537.5</v>
      </c>
      <c r="AOM63" s="7"/>
      <c r="AON63" s="113"/>
      <c r="AOO63" s="23"/>
      <c r="AOP63" s="1"/>
      <c r="AOQ63" s="27"/>
      <c r="AOR63" s="17">
        <f t="shared" si="154"/>
        <v>4537.5</v>
      </c>
      <c r="AOV63" s="550"/>
      <c r="AOW63" s="550"/>
      <c r="AOX63" s="550"/>
      <c r="AOY63" s="550"/>
      <c r="APA63" s="550"/>
      <c r="APB63" s="550"/>
      <c r="APC63" s="550"/>
      <c r="APD63" s="550"/>
      <c r="APE63" s="550"/>
      <c r="APF63" s="550"/>
      <c r="APG63" s="550"/>
      <c r="APH63" s="550"/>
      <c r="API63" s="550"/>
      <c r="APJ63" s="550"/>
      <c r="APK63" s="550"/>
      <c r="APL63" s="550"/>
      <c r="APM63" s="550"/>
      <c r="APN63" s="550"/>
      <c r="APW63" s="36"/>
      <c r="APX63" s="27"/>
      <c r="APZ63" s="27"/>
      <c r="AQA63" s="17">
        <f t="shared" si="159"/>
        <v>5325.5</v>
      </c>
      <c r="AQC63" s="550"/>
      <c r="AQD63" s="550"/>
      <c r="AQF63" s="550"/>
      <c r="AQJ63" s="550"/>
      <c r="AQM63" s="550"/>
      <c r="AQX63" s="550"/>
      <c r="AQY63" s="550"/>
      <c r="AQZ63" s="550"/>
      <c r="ARA63" s="550"/>
      <c r="ARB63" s="550"/>
      <c r="ARC63" s="550"/>
      <c r="ARD63" s="550"/>
      <c r="ARL63" s="550"/>
      <c r="ARM63" s="550"/>
      <c r="ARN63" s="550"/>
      <c r="ARO63" s="550"/>
      <c r="ARP63" s="550"/>
      <c r="ARQ63" s="550"/>
      <c r="ARR63" s="550"/>
      <c r="ATC63" s="34"/>
      <c r="ATD63" s="291"/>
      <c r="ATF63" s="278"/>
      <c r="ATG63" s="17">
        <f t="shared" si="171"/>
        <v>0</v>
      </c>
      <c r="ATI63" s="111"/>
      <c r="ATJ63" s="24"/>
      <c r="ATK63" s="23"/>
      <c r="ATL63" s="65"/>
      <c r="ATM63" s="27"/>
      <c r="ATN63" s="17">
        <f t="shared" si="172"/>
        <v>35640</v>
      </c>
      <c r="AUC63" s="550"/>
      <c r="AUD63" s="550"/>
      <c r="AUE63" s="550"/>
      <c r="AUF63" s="550"/>
      <c r="AUG63" s="550"/>
      <c r="AUH63" s="550"/>
      <c r="AUI63" s="550"/>
      <c r="AUJ63" s="550"/>
      <c r="AWA63" s="550"/>
      <c r="AWB63" s="550"/>
      <c r="AWC63" s="550"/>
      <c r="AWD63" s="550"/>
      <c r="AWE63" s="550"/>
      <c r="AWF63" s="550"/>
      <c r="AWG63" s="550"/>
      <c r="AWN63" s="550"/>
      <c r="AWU63" s="550"/>
      <c r="AXJ63" s="550"/>
      <c r="AXK63" s="550"/>
      <c r="AXL63" s="550"/>
      <c r="AXM63" s="550"/>
      <c r="AXN63" s="550"/>
      <c r="AXO63" s="550"/>
      <c r="AXP63" s="550"/>
      <c r="AXW63" s="550"/>
      <c r="AYE63" s="311"/>
      <c r="AYF63" s="780"/>
      <c r="AYG63" s="905"/>
      <c r="AYH63" s="941"/>
      <c r="AYI63" s="941"/>
      <c r="AYJ63" s="944"/>
      <c r="AYM63" s="260"/>
      <c r="AYN63" s="313"/>
      <c r="AYO63" s="243"/>
      <c r="AYP63" s="243"/>
      <c r="AYQ63" s="705"/>
      <c r="AZN63" s="550"/>
      <c r="AZO63" s="550"/>
      <c r="AZP63" s="550"/>
      <c r="AZQ63" s="550"/>
      <c r="AZR63" s="550"/>
      <c r="AZS63" s="550"/>
      <c r="AZT63" s="550"/>
      <c r="BFE63" s="550"/>
      <c r="BFF63" s="550"/>
      <c r="BFG63" s="550"/>
      <c r="BFH63" s="550"/>
      <c r="BFI63" s="550"/>
      <c r="BFJ63" s="550"/>
      <c r="BFK63" s="550"/>
      <c r="BFL63" s="550"/>
      <c r="BFS63" s="550"/>
      <c r="BFT63" s="550"/>
      <c r="BFU63" s="550"/>
      <c r="BFV63" s="550"/>
      <c r="BFW63" s="550"/>
      <c r="BFX63" s="550"/>
      <c r="BFY63" s="550"/>
      <c r="BGU63" s="550"/>
      <c r="BGV63" s="550"/>
      <c r="BGW63" s="550"/>
      <c r="BGX63" s="550"/>
      <c r="BGY63" s="550"/>
      <c r="BGZ63" s="550"/>
    </row>
    <row r="64" spans="2:1008 1030:1560" ht="15.75" thickTop="1" x14ac:dyDescent="0.25">
      <c r="B64" s="121"/>
      <c r="I64" s="121"/>
      <c r="P64" s="121"/>
      <c r="W64" s="121"/>
      <c r="AC64" s="37">
        <v>0</v>
      </c>
      <c r="AJ64" s="37">
        <v>0</v>
      </c>
      <c r="AQ64" s="37">
        <v>0</v>
      </c>
      <c r="BS64" s="2"/>
      <c r="BT64" s="2"/>
      <c r="BW64" s="16"/>
      <c r="BX64" s="16"/>
      <c r="BY64" s="79"/>
      <c r="CW64" s="3"/>
      <c r="CY64" s="3"/>
      <c r="DN64" s="16">
        <f t="shared" si="232"/>
        <v>411</v>
      </c>
      <c r="FF64" s="24"/>
      <c r="FG64" s="37"/>
      <c r="FH64" s="37"/>
      <c r="FI64" s="111"/>
      <c r="FJ64" s="287"/>
      <c r="FK64" s="17">
        <f t="shared" si="231"/>
        <v>0</v>
      </c>
      <c r="FM64" s="701"/>
      <c r="FN64" s="2"/>
      <c r="FR64" s="16"/>
      <c r="FT64" s="289"/>
      <c r="FU64" s="24"/>
      <c r="FY64" s="27"/>
      <c r="JV64" s="48"/>
      <c r="QU64" s="427"/>
      <c r="QV64" s="36"/>
      <c r="QX64" s="343"/>
      <c r="QZ64" s="17">
        <f t="shared" si="66"/>
        <v>13520</v>
      </c>
      <c r="RB64" s="24"/>
      <c r="RC64" s="259"/>
      <c r="RE64" s="691"/>
      <c r="RG64" s="42">
        <f t="shared" si="67"/>
        <v>0</v>
      </c>
      <c r="RI64" s="24"/>
      <c r="RJ64" s="259"/>
      <c r="RL64" s="691"/>
      <c r="RN64" s="42">
        <f t="shared" si="68"/>
        <v>0</v>
      </c>
      <c r="RP64" s="24"/>
      <c r="RQ64" s="259"/>
      <c r="RS64" s="691"/>
      <c r="RU64" s="42">
        <f t="shared" si="69"/>
        <v>0</v>
      </c>
      <c r="RW64" s="7"/>
      <c r="RX64" s="36"/>
      <c r="RY64" s="3"/>
      <c r="RZ64" s="343"/>
      <c r="SA64" s="3"/>
      <c r="SB64" s="17">
        <f t="shared" si="70"/>
        <v>1433.5</v>
      </c>
      <c r="ABA64" s="2"/>
      <c r="ABB64" s="318"/>
      <c r="ABC64" s="291"/>
      <c r="ABF64" s="42">
        <f t="shared" si="104"/>
        <v>0</v>
      </c>
      <c r="ABH64" s="24"/>
      <c r="ABI64" s="1849"/>
      <c r="ABJ64" s="290"/>
      <c r="ABM64" s="42">
        <f t="shared" si="105"/>
        <v>0</v>
      </c>
      <c r="ABO64" s="901"/>
      <c r="ABP64" s="99"/>
      <c r="ABQ64" s="16"/>
      <c r="ABR64" s="507"/>
      <c r="ABS64" s="16"/>
      <c r="ABT64" s="27"/>
      <c r="ALS64" s="550"/>
      <c r="ALT64" s="550"/>
      <c r="AMP64" s="550"/>
      <c r="AMQ64" s="550"/>
      <c r="AMR64" s="550"/>
      <c r="AMS64" s="550"/>
      <c r="AMT64" s="550"/>
      <c r="AMU64" s="550"/>
      <c r="AMW64" s="550"/>
      <c r="AMX64" s="550"/>
      <c r="AMY64" s="550"/>
      <c r="AMZ64" s="550"/>
      <c r="ANA64" s="550"/>
      <c r="ANB64" s="550"/>
      <c r="ANC64" s="550"/>
      <c r="AOF64" s="7"/>
      <c r="AOG64" s="113"/>
      <c r="AOH64" s="23"/>
      <c r="AOI64" s="1"/>
      <c r="AOJ64" s="27"/>
      <c r="AOK64" s="17">
        <f t="shared" si="153"/>
        <v>4537.5</v>
      </c>
      <c r="AOM64" s="7"/>
      <c r="AON64" s="113"/>
      <c r="AOO64" s="23"/>
      <c r="AOP64" s="1"/>
      <c r="AOQ64" s="27"/>
      <c r="AOR64" s="17">
        <f t="shared" si="154"/>
        <v>4537.5</v>
      </c>
      <c r="AOV64" s="550"/>
      <c r="AOW64" s="550"/>
      <c r="AOX64" s="550"/>
      <c r="AOY64" s="550"/>
      <c r="APA64" s="550"/>
      <c r="APB64" s="550"/>
      <c r="APC64" s="550"/>
      <c r="APD64" s="550"/>
      <c r="APE64" s="550"/>
      <c r="APF64" s="550"/>
      <c r="APG64" s="550"/>
      <c r="APH64" s="550"/>
      <c r="API64" s="550"/>
      <c r="APJ64" s="550"/>
      <c r="APK64" s="550"/>
      <c r="APL64" s="550"/>
      <c r="APM64" s="550"/>
      <c r="APN64" s="550"/>
      <c r="APW64" s="36"/>
      <c r="APX64" s="27"/>
      <c r="APZ64" s="27"/>
      <c r="AQA64" s="17">
        <f t="shared" si="159"/>
        <v>5325.5</v>
      </c>
      <c r="AQC64" s="550"/>
      <c r="AQD64" s="550"/>
      <c r="AQF64" s="550"/>
      <c r="AQJ64" s="550"/>
      <c r="AQM64" s="550"/>
      <c r="AQX64" s="550"/>
      <c r="AQY64" s="550"/>
      <c r="AQZ64" s="550"/>
      <c r="ARA64" s="550"/>
      <c r="ARB64" s="550"/>
      <c r="ARC64" s="550"/>
      <c r="ARD64" s="550"/>
      <c r="ARL64" s="550"/>
      <c r="ARM64" s="550"/>
      <c r="ARN64" s="550"/>
      <c r="ARO64" s="550"/>
      <c r="ARP64" s="550"/>
      <c r="ARQ64" s="550"/>
      <c r="ARR64" s="550"/>
      <c r="ATD64" s="291"/>
      <c r="ATF64" s="278"/>
      <c r="ATG64" s="17">
        <f t="shared" si="171"/>
        <v>0</v>
      </c>
      <c r="ATI64" s="50"/>
      <c r="ATJ64" s="24"/>
      <c r="ATK64" s="23"/>
      <c r="ATL64" s="65"/>
      <c r="ATM64" s="27"/>
      <c r="ATN64" s="17">
        <f t="shared" si="172"/>
        <v>35640</v>
      </c>
      <c r="AUC64" s="550"/>
      <c r="AUD64" s="550"/>
      <c r="AUE64" s="550"/>
      <c r="AUF64" s="550"/>
      <c r="AUG64" s="550"/>
      <c r="AUH64" s="550"/>
      <c r="AUI64" s="550"/>
      <c r="AUJ64" s="550"/>
      <c r="AWA64" s="550"/>
      <c r="AWB64" s="550"/>
      <c r="AWC64" s="550"/>
      <c r="AWD64" s="550"/>
      <c r="AWE64" s="550"/>
      <c r="AWF64" s="550"/>
      <c r="AWG64" s="550"/>
      <c r="AWN64" s="550"/>
      <c r="AWU64" s="550"/>
      <c r="AXJ64" s="550"/>
      <c r="AXK64" s="550"/>
      <c r="AXL64" s="550"/>
      <c r="AXM64" s="550"/>
      <c r="AXN64" s="550"/>
      <c r="AXO64" s="550"/>
      <c r="AXP64" s="550"/>
      <c r="AXW64" s="550"/>
      <c r="AZN64" s="550"/>
      <c r="AZO64" s="550"/>
      <c r="AZP64" s="550"/>
      <c r="AZQ64" s="550"/>
      <c r="AZR64" s="550"/>
      <c r="AZS64" s="550"/>
      <c r="AZT64" s="550"/>
      <c r="BFE64" s="550"/>
      <c r="BFF64" s="550"/>
      <c r="BFG64" s="550"/>
      <c r="BFH64" s="550"/>
      <c r="BFI64" s="550"/>
      <c r="BFJ64" s="550"/>
      <c r="BFK64" s="550"/>
      <c r="BFL64" s="550"/>
      <c r="BFS64" s="550"/>
      <c r="BFT64" s="550"/>
      <c r="BFU64" s="550"/>
      <c r="BFV64" s="550"/>
      <c r="BFW64" s="550"/>
      <c r="BFX64" s="550"/>
      <c r="BFY64" s="550"/>
      <c r="BGU64" s="550"/>
      <c r="BGV64" s="550"/>
      <c r="BGW64" s="550"/>
      <c r="BGX64" s="550"/>
      <c r="BGY64" s="550"/>
      <c r="BGZ64" s="550"/>
    </row>
    <row r="65" spans="2:1008 1030:1560" ht="19.5" thickBot="1" x14ac:dyDescent="0.35">
      <c r="B65" s="79"/>
      <c r="I65" s="121"/>
      <c r="P65" s="121"/>
      <c r="W65" s="121"/>
      <c r="BA65" s="2225" t="e">
        <f>BC43+BQ43+BX43+CE43+CS43+CZ43+DG43+DN65+DU60+EB43+FD43+FK72+FR50+GT43+HA43+HO43+HV43+IC43+IJ43+IQ43+IX43+JL43+JS58+KG58+LB58+LW43+MD43+MY43+NM43+NT43+OO43+OV43+PC43+PJ43+PQ43+QE43+QS43+RU70+SB70+SI43+SP43+TD43+TK43+TR43+UF43+UT43+VH43+VO43+WC43+XL43+XS43+YG43+YN43+ZB43+ZW43+AAD43+ABF66+ABT44+ACA43+ACV43+ADC43+AEE43+AES43+AEZ43+AFN43+AGB43+AGI50+AGW43+AHK43+AHR43+AHY43+AIF43+AIM43+AIT43+AJH43+AJO43+AJV43+AKC43+AKJ43+AKX43+ALS43+ALZ43+ANB43+ANI43+ANP43+ANW43+#REF!+AQA43+APF43+AQH43+AQO43+ARC43+ARJ43+ARQ43+ARX43+ASL43+ASZ43+ATG73+AUB43+AUP43+AUW43+AVD43+AVK43+AVR43+AWF43+AXO43+AYC43+AYQ62+AYX43+AZZ43+BAG43+BBI43+BBP43+BBW43+BCR43+BCY43+BDF44+BDT44+BEA44+#REF!+BEV43+BFJ43+BFX43+BGL43+BGS43+BHG43+AV43+AA43+BJ43+AZS43+MR43+VV43+M43+GF43+MK43+PX43+QL43+TY43+WJ43+WQ43+XE43+YU43+ZP43+ACH43+AGP43+AKQ43+AOK43+ATU43+AXA43+AYJ62+BAN43+BAU43+BFC43+BFQ43+BGE43</f>
        <v>#REF!</v>
      </c>
      <c r="BB65" s="2225"/>
      <c r="BS65" s="2"/>
      <c r="BT65" s="2"/>
      <c r="BW65" s="16"/>
      <c r="BX65" s="16"/>
      <c r="BY65" s="79"/>
      <c r="CW65" s="3"/>
      <c r="CY65" s="3"/>
      <c r="DI65" s="243"/>
      <c r="DJ65" s="243"/>
      <c r="DK65" s="243"/>
      <c r="DL65" s="243"/>
      <c r="DM65" s="243"/>
      <c r="DN65" s="19">
        <f t="shared" si="232"/>
        <v>411</v>
      </c>
      <c r="FF65" s="24"/>
      <c r="FG65" s="37"/>
      <c r="FH65" s="37"/>
      <c r="FI65" s="111"/>
      <c r="FJ65" s="287"/>
      <c r="FK65" s="17">
        <f t="shared" si="231"/>
        <v>0</v>
      </c>
      <c r="FM65" s="701"/>
      <c r="FN65" s="2"/>
      <c r="FR65" s="16"/>
      <c r="FT65" s="289"/>
      <c r="FU65" s="24"/>
      <c r="FY65" s="27"/>
      <c r="JV65" s="48"/>
      <c r="QU65" s="427"/>
      <c r="QV65" s="36"/>
      <c r="QZ65" s="17">
        <f t="shared" si="66"/>
        <v>13520</v>
      </c>
      <c r="RB65" s="24"/>
      <c r="RC65" s="259"/>
      <c r="RG65" s="42">
        <f t="shared" si="67"/>
        <v>0</v>
      </c>
      <c r="RI65" s="24"/>
      <c r="RJ65" s="259"/>
      <c r="RN65" s="42">
        <f t="shared" si="68"/>
        <v>0</v>
      </c>
      <c r="RP65" s="24"/>
      <c r="RQ65" s="259"/>
      <c r="RU65" s="42">
        <f t="shared" si="69"/>
        <v>0</v>
      </c>
      <c r="RW65" s="2"/>
      <c r="RX65" s="36"/>
      <c r="RY65" s="3"/>
      <c r="SA65" s="3"/>
      <c r="SB65" s="17">
        <f t="shared" si="70"/>
        <v>1433.5</v>
      </c>
      <c r="ABA65" s="2"/>
      <c r="ABB65" s="318"/>
      <c r="ABC65" s="291"/>
      <c r="ABF65" s="42">
        <f t="shared" si="104"/>
        <v>0</v>
      </c>
      <c r="ABH65" s="24"/>
      <c r="ABI65" s="1849"/>
      <c r="ABJ65" s="290"/>
      <c r="ABM65" s="42">
        <f t="shared" si="105"/>
        <v>0</v>
      </c>
      <c r="ABO65" s="901"/>
      <c r="ABP65" s="99"/>
      <c r="ABQ65" s="27"/>
      <c r="ABR65" s="507"/>
      <c r="ABS65" s="16"/>
      <c r="ABT65" s="27"/>
      <c r="ACC65" s="550"/>
      <c r="ACJ65" s="550"/>
      <c r="ACK65" s="550"/>
      <c r="ACL65" s="550"/>
      <c r="ACM65" s="550"/>
      <c r="ACN65" s="550"/>
      <c r="ACO65" s="550"/>
      <c r="ACP65" s="550"/>
      <c r="ACQ65" s="550"/>
      <c r="ACR65" s="550"/>
      <c r="ACS65" s="550"/>
      <c r="ACT65" s="550"/>
      <c r="ACU65" s="550"/>
      <c r="ACV65" s="550"/>
      <c r="ACW65" s="550"/>
      <c r="ACX65" s="550"/>
      <c r="ADE65" s="550"/>
      <c r="ADF65" s="550"/>
      <c r="ADG65" s="550"/>
      <c r="ADH65" s="550"/>
      <c r="ADI65" s="550"/>
      <c r="ADJ65" s="550"/>
      <c r="ADK65" s="550"/>
      <c r="AFI65" s="550"/>
      <c r="AFJ65" s="550"/>
      <c r="AFK65" s="550"/>
      <c r="AFL65" s="550"/>
      <c r="AFM65" s="550"/>
      <c r="AFN65" s="550"/>
      <c r="AFP65" s="550"/>
      <c r="AFQ65" s="550"/>
      <c r="AFR65" s="550"/>
      <c r="AFS65" s="550"/>
      <c r="AFT65" s="550"/>
      <c r="AFU65" s="550"/>
      <c r="AFV65" s="550"/>
      <c r="AGK65" s="550"/>
      <c r="AGN65" s="550"/>
      <c r="AGR65" s="550"/>
      <c r="AGS65" s="550"/>
      <c r="AGT65" s="550"/>
      <c r="AGU65" s="550"/>
      <c r="AGV65" s="550"/>
      <c r="AGW65" s="550"/>
      <c r="AGX65" s="550"/>
      <c r="AGY65" s="550"/>
      <c r="AGZ65" s="550"/>
      <c r="AHA65" s="550"/>
      <c r="AHB65" s="550"/>
      <c r="AHC65" s="550"/>
      <c r="AHD65" s="550"/>
      <c r="AHE65" s="550"/>
      <c r="AHT65" s="550"/>
      <c r="AHW65" s="550"/>
      <c r="AIV65" s="550"/>
      <c r="AIW65" s="550"/>
      <c r="AIX65" s="550"/>
      <c r="AIY65" s="550"/>
      <c r="AIZ65" s="550"/>
      <c r="AJA65" s="550"/>
      <c r="AJQ65" s="550"/>
      <c r="AKL65" s="550"/>
      <c r="AKO65" s="550"/>
      <c r="AKS65" s="550"/>
      <c r="AKT65" s="550"/>
      <c r="AKU65" s="550"/>
      <c r="AKV65" s="550"/>
      <c r="AKW65" s="550"/>
      <c r="AKX65" s="550"/>
      <c r="AKY65" s="550"/>
      <c r="ALG65" s="550"/>
      <c r="ALH65" s="550"/>
      <c r="ALN65" s="550"/>
      <c r="ALO65" s="550"/>
      <c r="ALP65" s="550"/>
      <c r="ALQ65" s="550"/>
      <c r="ALR65" s="550"/>
      <c r="ALS65" s="550"/>
      <c r="ALT65" s="550"/>
      <c r="AMP65" s="550"/>
      <c r="AMQ65" s="550"/>
      <c r="AMR65" s="550"/>
      <c r="AMS65" s="550"/>
      <c r="AMT65" s="550"/>
      <c r="AMU65" s="550"/>
      <c r="AMW65" s="550"/>
      <c r="AMX65" s="550"/>
      <c r="AMY65" s="550"/>
      <c r="AMZ65" s="550"/>
      <c r="ANA65" s="550"/>
      <c r="ANB65" s="550"/>
      <c r="ANC65" s="550"/>
      <c r="ANY65" s="550"/>
      <c r="ANZ65" s="550"/>
      <c r="AOA65" s="550"/>
      <c r="AOB65" s="550"/>
      <c r="AOC65" s="550"/>
      <c r="AOD65" s="550"/>
      <c r="AOF65" s="7"/>
      <c r="AOG65" s="113"/>
      <c r="AOH65" s="23"/>
      <c r="AOI65" s="1"/>
      <c r="AOJ65" s="27"/>
      <c r="AOK65" s="17">
        <f t="shared" si="153"/>
        <v>4537.5</v>
      </c>
      <c r="AOM65" s="7"/>
      <c r="AON65" s="113"/>
      <c r="AOO65" s="23"/>
      <c r="AOP65" s="1"/>
      <c r="AOQ65" s="27"/>
      <c r="AOR65" s="17">
        <f t="shared" si="154"/>
        <v>4537.5</v>
      </c>
      <c r="AOT65" s="550"/>
      <c r="AOU65" s="550"/>
      <c r="AOV65" s="550"/>
      <c r="AOW65" s="550"/>
      <c r="AOX65" s="550"/>
      <c r="AOY65" s="550"/>
      <c r="APA65" s="550"/>
      <c r="APB65" s="550"/>
      <c r="APC65" s="550"/>
      <c r="APD65" s="550"/>
      <c r="APE65" s="550"/>
      <c r="APF65" s="550"/>
      <c r="APG65" s="550"/>
      <c r="APH65" s="550"/>
      <c r="API65" s="550"/>
      <c r="APJ65" s="550"/>
      <c r="APK65" s="550"/>
      <c r="APL65" s="550"/>
      <c r="APM65" s="550"/>
      <c r="APN65" s="550"/>
      <c r="APW65" s="36"/>
      <c r="APX65" s="27"/>
      <c r="APZ65" s="27"/>
      <c r="AQA65" s="17">
        <f t="shared" si="159"/>
        <v>5325.5</v>
      </c>
      <c r="AQC65" s="550"/>
      <c r="AQD65" s="550"/>
      <c r="AQF65" s="550"/>
      <c r="AQJ65" s="550"/>
      <c r="AQM65" s="550"/>
      <c r="AQX65" s="550"/>
      <c r="AQY65" s="550"/>
      <c r="AQZ65" s="550"/>
      <c r="ARA65" s="550"/>
      <c r="ARB65" s="550"/>
      <c r="ARC65" s="550"/>
      <c r="ARD65" s="550"/>
      <c r="ARL65" s="550"/>
      <c r="ARM65" s="550"/>
      <c r="ARN65" s="550"/>
      <c r="ARO65" s="550"/>
      <c r="ARP65" s="550"/>
      <c r="ARQ65" s="550"/>
      <c r="ARR65" s="550"/>
      <c r="ATB65" s="550"/>
      <c r="ATD65" s="291"/>
      <c r="ATG65" s="17">
        <f t="shared" si="171"/>
        <v>0</v>
      </c>
      <c r="ATI65" s="7"/>
      <c r="ATJ65" s="34"/>
      <c r="ATK65" s="3"/>
      <c r="ATL65" s="65"/>
      <c r="ATM65" s="27"/>
      <c r="ATN65" s="17">
        <f t="shared" si="172"/>
        <v>35640</v>
      </c>
      <c r="AUC65" s="550"/>
      <c r="AUD65" s="550"/>
      <c r="AUE65" s="550"/>
      <c r="AUF65" s="550"/>
      <c r="AUG65" s="550"/>
      <c r="AUH65" s="550"/>
      <c r="AUI65" s="550"/>
      <c r="AUJ65" s="550"/>
      <c r="AYG65" s="32"/>
      <c r="AZN65" s="550"/>
      <c r="AZO65" s="550"/>
      <c r="AZP65" s="550"/>
      <c r="AZQ65" s="550"/>
      <c r="AZR65" s="550"/>
      <c r="AZS65" s="550"/>
      <c r="AZT65" s="550"/>
      <c r="BFE65" s="550"/>
      <c r="BFF65" s="550"/>
      <c r="BFG65" s="550"/>
      <c r="BFH65" s="550"/>
      <c r="BFI65" s="550"/>
      <c r="BFJ65" s="550"/>
      <c r="BFK65" s="550"/>
      <c r="BFL65" s="550"/>
      <c r="BFS65" s="550"/>
      <c r="BFT65" s="550"/>
      <c r="BFU65" s="550"/>
      <c r="BFV65" s="550"/>
      <c r="BFW65" s="550"/>
      <c r="BFX65" s="550"/>
      <c r="BFY65" s="550"/>
      <c r="BGU65" s="550"/>
      <c r="BGV65" s="550"/>
      <c r="BGW65" s="550"/>
      <c r="BGX65" s="550"/>
      <c r="BGY65" s="550"/>
      <c r="BGZ65" s="550"/>
    </row>
    <row r="66" spans="2:1008 1030:1560" ht="15.75" thickTop="1" x14ac:dyDescent="0.25">
      <c r="B66" s="79"/>
      <c r="I66" s="121"/>
      <c r="P66" s="121"/>
      <c r="W66" s="121"/>
      <c r="BB66" s="550" t="s">
        <v>49</v>
      </c>
      <c r="BS66" s="2"/>
      <c r="BT66" s="2"/>
      <c r="BW66" s="16"/>
      <c r="BX66" s="16"/>
      <c r="BY66" s="79"/>
      <c r="CW66" s="3"/>
      <c r="DN66" s="16"/>
      <c r="FF66" s="24"/>
      <c r="FG66" s="37"/>
      <c r="FH66" s="37"/>
      <c r="FI66" s="111"/>
      <c r="FJ66" s="287"/>
      <c r="FK66" s="17">
        <f t="shared" si="231"/>
        <v>0</v>
      </c>
      <c r="FM66" s="701"/>
      <c r="FN66" s="2"/>
      <c r="FR66" s="16"/>
      <c r="FT66" s="289"/>
      <c r="FU66" s="24"/>
      <c r="FY66" s="27"/>
      <c r="JV66" s="48"/>
      <c r="QU66" s="427"/>
      <c r="QV66" s="36"/>
      <c r="QZ66" s="17">
        <f t="shared" si="66"/>
        <v>13520</v>
      </c>
      <c r="RB66" s="24"/>
      <c r="RC66" s="259"/>
      <c r="RG66" s="42">
        <f t="shared" si="67"/>
        <v>0</v>
      </c>
      <c r="RI66" s="24"/>
      <c r="RJ66" s="259"/>
      <c r="RN66" s="42">
        <f t="shared" si="68"/>
        <v>0</v>
      </c>
      <c r="RP66" s="24"/>
      <c r="RQ66" s="259"/>
      <c r="RU66" s="42">
        <f t="shared" si="69"/>
        <v>0</v>
      </c>
      <c r="RW66" s="2"/>
      <c r="RX66" s="36"/>
      <c r="RY66" s="3"/>
      <c r="SA66" s="3"/>
      <c r="SB66" s="17">
        <f t="shared" si="70"/>
        <v>1433.5</v>
      </c>
      <c r="ABB66" s="318"/>
      <c r="ABC66" s="291"/>
      <c r="ABF66" s="42">
        <f t="shared" si="104"/>
        <v>0</v>
      </c>
      <c r="ABI66" s="1849"/>
      <c r="ABJ66" s="290"/>
      <c r="ABM66" s="42">
        <f t="shared" si="105"/>
        <v>0</v>
      </c>
      <c r="ABO66" s="901"/>
      <c r="ABP66" s="99"/>
      <c r="ABQ66" s="16"/>
      <c r="ABR66" s="507"/>
      <c r="ABS66" s="16"/>
      <c r="ABT66" s="27"/>
      <c r="ACC66" s="550"/>
      <c r="ACJ66" s="550"/>
      <c r="ACK66" s="550"/>
      <c r="ACL66" s="550"/>
      <c r="ACM66" s="550"/>
      <c r="ACN66" s="550"/>
      <c r="ACO66" s="550"/>
      <c r="ACP66" s="550"/>
      <c r="ACQ66" s="550"/>
      <c r="ACR66" s="550"/>
      <c r="ACS66" s="550"/>
      <c r="ACT66" s="550"/>
      <c r="ACU66" s="550"/>
      <c r="ACV66" s="550"/>
      <c r="ACW66" s="550"/>
      <c r="ACX66" s="550"/>
      <c r="ADE66" s="550"/>
      <c r="ADF66" s="550"/>
      <c r="ADG66" s="550"/>
      <c r="ADH66" s="550"/>
      <c r="ADI66" s="550"/>
      <c r="ADJ66" s="550"/>
      <c r="ADK66" s="550"/>
      <c r="AFI66" s="550"/>
      <c r="AFJ66" s="550"/>
      <c r="AFK66" s="550"/>
      <c r="AFL66" s="550"/>
      <c r="AFM66" s="550"/>
      <c r="AFN66" s="550"/>
      <c r="AFP66" s="550"/>
      <c r="AFQ66" s="550"/>
      <c r="AFR66" s="550"/>
      <c r="AFS66" s="550"/>
      <c r="AFT66" s="550"/>
      <c r="AFU66" s="550"/>
      <c r="AFV66" s="550"/>
      <c r="AGK66" s="550"/>
      <c r="AGN66" s="550"/>
      <c r="AGR66" s="550"/>
      <c r="AGS66" s="550"/>
      <c r="AGT66" s="550"/>
      <c r="AGU66" s="550"/>
      <c r="AGV66" s="550"/>
      <c r="AGW66" s="550"/>
      <c r="AGX66" s="550"/>
      <c r="AGY66" s="550"/>
      <c r="AGZ66" s="550"/>
      <c r="AHA66" s="550"/>
      <c r="AHB66" s="550"/>
      <c r="AHC66" s="550"/>
      <c r="AHD66" s="550"/>
      <c r="AHE66" s="550"/>
      <c r="AHT66" s="550"/>
      <c r="AHW66" s="550"/>
      <c r="AIV66" s="550"/>
      <c r="AIW66" s="550"/>
      <c r="AIX66" s="550"/>
      <c r="AIY66" s="550"/>
      <c r="AIZ66" s="550"/>
      <c r="AJA66" s="550"/>
      <c r="AJQ66" s="550"/>
      <c r="AKL66" s="550"/>
      <c r="AKO66" s="550"/>
      <c r="AKS66" s="550"/>
      <c r="AKT66" s="550"/>
      <c r="AKU66" s="550"/>
      <c r="AKV66" s="550"/>
      <c r="AKW66" s="550"/>
      <c r="AKX66" s="550"/>
      <c r="AKY66" s="550"/>
      <c r="ALG66" s="550"/>
      <c r="ALH66" s="550"/>
      <c r="ALN66" s="550"/>
      <c r="ALO66" s="550"/>
      <c r="ALP66" s="550"/>
      <c r="ALQ66" s="550"/>
      <c r="ALR66" s="550"/>
      <c r="ALS66" s="550"/>
      <c r="ALT66" s="550"/>
      <c r="AMP66" s="550"/>
      <c r="AMQ66" s="550"/>
      <c r="AMR66" s="550"/>
      <c r="AMS66" s="550"/>
      <c r="AMT66" s="550"/>
      <c r="AMU66" s="550"/>
      <c r="AMW66" s="550"/>
      <c r="AMX66" s="550"/>
      <c r="AMY66" s="550"/>
      <c r="AMZ66" s="550"/>
      <c r="ANA66" s="550"/>
      <c r="ANB66" s="550"/>
      <c r="ANC66" s="550"/>
      <c r="ANY66" s="550"/>
      <c r="ANZ66" s="550"/>
      <c r="AOA66" s="550"/>
      <c r="AOB66" s="550"/>
      <c r="AOC66" s="550"/>
      <c r="AOD66" s="550"/>
      <c r="AOF66" s="7"/>
      <c r="AOG66" s="113"/>
      <c r="AOH66" s="23"/>
      <c r="AOK66" s="17">
        <f t="shared" si="153"/>
        <v>4537.5</v>
      </c>
      <c r="AOM66" s="7"/>
      <c r="AON66" s="113"/>
      <c r="AOO66" s="23"/>
      <c r="AOR66" s="17">
        <f t="shared" si="154"/>
        <v>4537.5</v>
      </c>
      <c r="AOT66" s="550"/>
      <c r="AOU66" s="550"/>
      <c r="AOV66" s="550"/>
      <c r="AOW66" s="550"/>
      <c r="AOX66" s="550"/>
      <c r="AOY66" s="550"/>
      <c r="APA66" s="550"/>
      <c r="APB66" s="550"/>
      <c r="APC66" s="550"/>
      <c r="APD66" s="550"/>
      <c r="APE66" s="550"/>
      <c r="APF66" s="550"/>
      <c r="APG66" s="550"/>
      <c r="APH66" s="550"/>
      <c r="API66" s="550"/>
      <c r="APJ66" s="550"/>
      <c r="APK66" s="550"/>
      <c r="APL66" s="550"/>
      <c r="APM66" s="550"/>
      <c r="APN66" s="550"/>
      <c r="APW66" s="36"/>
      <c r="APX66" s="27"/>
      <c r="APZ66" s="27"/>
      <c r="AQA66" s="17">
        <f t="shared" si="159"/>
        <v>5325.5</v>
      </c>
      <c r="AQC66" s="550"/>
      <c r="AQD66" s="550"/>
      <c r="AQF66" s="550"/>
      <c r="AQJ66" s="550"/>
      <c r="AQM66" s="550"/>
      <c r="AQX66" s="550"/>
      <c r="AQY66" s="550"/>
      <c r="AQZ66" s="550"/>
      <c r="ARA66" s="550"/>
      <c r="ARB66" s="550"/>
      <c r="ARC66" s="550"/>
      <c r="ARD66" s="550"/>
      <c r="ARL66" s="550"/>
      <c r="ARM66" s="550"/>
      <c r="ARN66" s="550"/>
      <c r="ARO66" s="550"/>
      <c r="ARP66" s="550"/>
      <c r="ARQ66" s="550"/>
      <c r="ARR66" s="550"/>
      <c r="ATB66" s="550"/>
      <c r="ATD66" s="291"/>
      <c r="ATG66" s="17">
        <f t="shared" si="171"/>
        <v>0</v>
      </c>
      <c r="ATI66" s="7"/>
      <c r="ATJ66" s="34"/>
      <c r="ATK66" s="3"/>
      <c r="ATL66" s="706"/>
      <c r="ATN66" s="17">
        <f t="shared" si="172"/>
        <v>35640</v>
      </c>
      <c r="AUC66" s="550"/>
      <c r="AUD66" s="550"/>
      <c r="AUE66" s="550"/>
      <c r="AUF66" s="550"/>
      <c r="AUG66" s="550"/>
      <c r="AUH66" s="550"/>
      <c r="AUI66" s="550"/>
      <c r="AUJ66" s="550"/>
      <c r="AYG66" s="32"/>
      <c r="AZN66" s="550"/>
      <c r="AZO66" s="550"/>
      <c r="AZP66" s="550"/>
      <c r="AZQ66" s="550"/>
      <c r="AZR66" s="550"/>
      <c r="AZS66" s="550"/>
      <c r="AZT66" s="550"/>
      <c r="BFE66" s="550"/>
      <c r="BFF66" s="550"/>
      <c r="BFG66" s="550"/>
      <c r="BFH66" s="550"/>
      <c r="BFI66" s="550"/>
      <c r="BFJ66" s="550"/>
      <c r="BFK66" s="550"/>
      <c r="BFL66" s="550"/>
      <c r="BFS66" s="550"/>
      <c r="BFT66" s="550"/>
      <c r="BFU66" s="550"/>
      <c r="BFV66" s="550"/>
      <c r="BFW66" s="550"/>
      <c r="BFX66" s="550"/>
      <c r="BFY66" s="550"/>
      <c r="BGU66" s="550"/>
      <c r="BGV66" s="550"/>
      <c r="BGW66" s="550"/>
      <c r="BGX66" s="550"/>
      <c r="BGY66" s="550"/>
      <c r="BGZ66" s="550"/>
    </row>
    <row r="67" spans="2:1008 1030:1560" x14ac:dyDescent="0.25">
      <c r="B67" s="121"/>
      <c r="I67" s="121"/>
      <c r="P67" s="121"/>
      <c r="W67" s="121"/>
      <c r="BS67" s="2"/>
      <c r="BT67" s="2"/>
      <c r="BW67" s="16"/>
      <c r="BX67" s="16"/>
      <c r="BY67" s="79"/>
      <c r="FF67" s="24"/>
      <c r="FG67" s="37"/>
      <c r="FH67" s="37"/>
      <c r="FI67" s="111"/>
      <c r="FJ67" s="287"/>
      <c r="FK67" s="17">
        <f t="shared" si="231"/>
        <v>0</v>
      </c>
      <c r="FM67" s="701"/>
      <c r="FN67" s="2"/>
      <c r="FR67" s="16"/>
      <c r="FT67" s="289"/>
      <c r="FU67" s="24"/>
      <c r="FY67" s="27"/>
      <c r="JV67" s="48"/>
      <c r="QU67" s="427"/>
      <c r="QV67" s="36"/>
      <c r="QZ67" s="17">
        <f t="shared" si="66"/>
        <v>13520</v>
      </c>
      <c r="RB67" s="24"/>
      <c r="RC67" s="259"/>
      <c r="RG67" s="42">
        <f t="shared" si="67"/>
        <v>0</v>
      </c>
      <c r="RI67" s="24"/>
      <c r="RJ67" s="259"/>
      <c r="RN67" s="42">
        <f t="shared" si="68"/>
        <v>0</v>
      </c>
      <c r="RP67" s="24"/>
      <c r="RQ67" s="259"/>
      <c r="RU67" s="42">
        <f t="shared" si="69"/>
        <v>0</v>
      </c>
      <c r="RW67" s="2"/>
      <c r="RX67" s="36"/>
      <c r="RY67" s="3"/>
      <c r="SA67" s="3"/>
      <c r="SB67" s="17">
        <f t="shared" si="70"/>
        <v>1433.5</v>
      </c>
      <c r="ABB67" s="318"/>
      <c r="ABC67" s="291"/>
      <c r="ABF67" s="260"/>
      <c r="ABI67" s="1849"/>
      <c r="ABJ67" s="290"/>
      <c r="ABM67" s="1711"/>
      <c r="ABO67" s="901"/>
      <c r="ABP67" s="99"/>
      <c r="ABQ67" s="16"/>
      <c r="ABR67" s="507"/>
      <c r="ABS67" s="16"/>
      <c r="ABT67" s="27"/>
      <c r="ACC67" s="550"/>
      <c r="ACJ67" s="550"/>
      <c r="ACK67" s="550"/>
      <c r="ACL67" s="550"/>
      <c r="ACM67" s="550"/>
      <c r="ACN67" s="550"/>
      <c r="ACO67" s="550"/>
      <c r="ACP67" s="550"/>
      <c r="ACQ67" s="550"/>
      <c r="ACR67" s="550"/>
      <c r="ACS67" s="550"/>
      <c r="ACT67" s="550"/>
      <c r="ACU67" s="550"/>
      <c r="ACV67" s="550"/>
      <c r="ACW67" s="550"/>
      <c r="ACX67" s="550"/>
      <c r="ADE67" s="550"/>
      <c r="ADF67" s="550"/>
      <c r="ADG67" s="550"/>
      <c r="ADH67" s="550"/>
      <c r="ADI67" s="550"/>
      <c r="ADJ67" s="550"/>
      <c r="ADK67" s="550"/>
      <c r="AFI67" s="550"/>
      <c r="AFJ67" s="550"/>
      <c r="AFK67" s="550"/>
      <c r="AFL67" s="550"/>
      <c r="AFM67" s="550"/>
      <c r="AFN67" s="550"/>
      <c r="AFP67" s="550"/>
      <c r="AFQ67" s="550"/>
      <c r="AFR67" s="550"/>
      <c r="AFS67" s="550"/>
      <c r="AFT67" s="550"/>
      <c r="AFU67" s="550"/>
      <c r="AFV67" s="550"/>
      <c r="AGK67" s="550"/>
      <c r="AGN67" s="550"/>
      <c r="AGR67" s="550"/>
      <c r="AGS67" s="550"/>
      <c r="AGT67" s="550"/>
      <c r="AGU67" s="550"/>
      <c r="AGV67" s="550"/>
      <c r="AGW67" s="550"/>
      <c r="AGX67" s="550"/>
      <c r="AGY67" s="550"/>
      <c r="AGZ67" s="550"/>
      <c r="AHA67" s="550"/>
      <c r="AHB67" s="550"/>
      <c r="AHC67" s="550"/>
      <c r="AHD67" s="550"/>
      <c r="AHE67" s="550"/>
      <c r="AHT67" s="550"/>
      <c r="AHW67" s="550"/>
      <c r="AIV67" s="550"/>
      <c r="AIW67" s="550"/>
      <c r="AIX67" s="550"/>
      <c r="AIY67" s="550"/>
      <c r="AIZ67" s="550"/>
      <c r="AJA67" s="550"/>
      <c r="AJQ67" s="550"/>
      <c r="AKL67" s="550"/>
      <c r="AKO67" s="550"/>
      <c r="AKS67" s="550"/>
      <c r="AKT67" s="550"/>
      <c r="AKU67" s="550"/>
      <c r="AKV67" s="550"/>
      <c r="AKW67" s="550"/>
      <c r="AKX67" s="550"/>
      <c r="AKY67" s="550"/>
      <c r="ALG67" s="550"/>
      <c r="ALH67" s="550"/>
      <c r="ALN67" s="550"/>
      <c r="ALO67" s="550"/>
      <c r="ALP67" s="550"/>
      <c r="ALQ67" s="550"/>
      <c r="ALR67" s="550"/>
      <c r="ALS67" s="550"/>
      <c r="ALT67" s="550"/>
      <c r="AMP67" s="550"/>
      <c r="AMQ67" s="550"/>
      <c r="AMR67" s="550"/>
      <c r="AMS67" s="550"/>
      <c r="AMT67" s="550"/>
      <c r="AMU67" s="550"/>
      <c r="AMW67" s="550"/>
      <c r="AMX67" s="550"/>
      <c r="AMY67" s="550"/>
      <c r="AMZ67" s="550"/>
      <c r="ANA67" s="550"/>
      <c r="ANB67" s="550"/>
      <c r="ANC67" s="550"/>
      <c r="ANY67" s="550"/>
      <c r="ANZ67" s="550"/>
      <c r="AOA67" s="550"/>
      <c r="AOB67" s="550"/>
      <c r="AOC67" s="550"/>
      <c r="AOD67" s="550"/>
      <c r="AOF67" s="7"/>
      <c r="AOG67" s="113"/>
      <c r="AOH67" s="23"/>
      <c r="AOI67" s="1"/>
      <c r="AOJ67" s="27"/>
      <c r="AOK67" s="17">
        <f t="shared" si="153"/>
        <v>4537.5</v>
      </c>
      <c r="AOM67" s="7"/>
      <c r="AON67" s="113"/>
      <c r="AOO67" s="23"/>
      <c r="AOP67" s="1"/>
      <c r="AOQ67" s="27"/>
      <c r="AOR67" s="17">
        <f t="shared" si="154"/>
        <v>4537.5</v>
      </c>
      <c r="AOT67" s="550"/>
      <c r="AOU67" s="550"/>
      <c r="AOV67" s="550"/>
      <c r="AOW67" s="550"/>
      <c r="AOX67" s="550"/>
      <c r="AOY67" s="550"/>
      <c r="APA67" s="550"/>
      <c r="APB67" s="550"/>
      <c r="APC67" s="550"/>
      <c r="APD67" s="550"/>
      <c r="APE67" s="550"/>
      <c r="APF67" s="550"/>
      <c r="APG67" s="550"/>
      <c r="APH67" s="550"/>
      <c r="API67" s="550"/>
      <c r="APJ67" s="550"/>
      <c r="APK67" s="550"/>
      <c r="APL67" s="550"/>
      <c r="APM67" s="550"/>
      <c r="APN67" s="550"/>
      <c r="APW67" s="36"/>
      <c r="APX67" s="27"/>
      <c r="APZ67" s="27"/>
      <c r="AQA67" s="17">
        <f t="shared" si="159"/>
        <v>5325.5</v>
      </c>
      <c r="AQC67" s="550"/>
      <c r="AQD67" s="550"/>
      <c r="AQF67" s="550"/>
      <c r="AQJ67" s="550"/>
      <c r="AQM67" s="550"/>
      <c r="AQX67" s="550"/>
      <c r="AQY67" s="550"/>
      <c r="AQZ67" s="550"/>
      <c r="ARA67" s="550"/>
      <c r="ARB67" s="550"/>
      <c r="ARC67" s="550"/>
      <c r="ARD67" s="550"/>
      <c r="ARL67" s="550"/>
      <c r="ARM67" s="550"/>
      <c r="ARN67" s="550"/>
      <c r="ARO67" s="550"/>
      <c r="ARP67" s="550"/>
      <c r="ARQ67" s="550"/>
      <c r="ARR67" s="550"/>
      <c r="ATB67" s="550"/>
      <c r="ATD67" s="153"/>
      <c r="ATG67" s="17">
        <f t="shared" si="171"/>
        <v>0</v>
      </c>
      <c r="ATI67" s="7"/>
      <c r="ATJ67" s="34"/>
      <c r="ATK67" s="3"/>
      <c r="ATL67" s="65"/>
      <c r="ATM67" s="27"/>
      <c r="ATN67" s="17">
        <f t="shared" si="172"/>
        <v>35640</v>
      </c>
      <c r="AUC67" s="550"/>
      <c r="AUD67" s="550"/>
      <c r="AUE67" s="550"/>
      <c r="AUF67" s="550"/>
      <c r="AUG67" s="550"/>
      <c r="AUH67" s="550"/>
      <c r="AUI67" s="550"/>
      <c r="AUJ67" s="550"/>
      <c r="AYG67" s="32"/>
      <c r="AZN67" s="550"/>
      <c r="AZO67" s="550"/>
      <c r="AZP67" s="550"/>
      <c r="AZQ67" s="550"/>
      <c r="AZR67" s="550"/>
      <c r="AZS67" s="550"/>
      <c r="AZT67" s="550"/>
      <c r="BFE67" s="550"/>
      <c r="BFF67" s="550"/>
      <c r="BFG67" s="550"/>
      <c r="BFH67" s="550"/>
      <c r="BFI67" s="550"/>
      <c r="BFJ67" s="550"/>
      <c r="BFK67" s="550"/>
      <c r="BFL67" s="550"/>
      <c r="BFS67" s="550"/>
      <c r="BFT67" s="550"/>
      <c r="BFU67" s="550"/>
      <c r="BFV67" s="550"/>
      <c r="BFW67" s="550"/>
      <c r="BFX67" s="550"/>
      <c r="BFY67" s="550"/>
      <c r="BGU67" s="550"/>
      <c r="BGV67" s="550"/>
      <c r="BGW67" s="550"/>
      <c r="BGX67" s="550"/>
      <c r="BGY67" s="550"/>
      <c r="BGZ67" s="550"/>
    </row>
    <row r="68" spans="2:1008 1030:1560" ht="15.75" thickBot="1" x14ac:dyDescent="0.3">
      <c r="B68" s="121"/>
      <c r="I68" s="121"/>
      <c r="P68" s="121"/>
      <c r="W68" s="121"/>
      <c r="BS68" s="2"/>
      <c r="BT68" s="2"/>
      <c r="BW68" s="16"/>
      <c r="BX68" s="16"/>
      <c r="BY68" s="79"/>
      <c r="FF68" s="24"/>
      <c r="FG68" s="37"/>
      <c r="FH68" s="37"/>
      <c r="FI68" s="111"/>
      <c r="FJ68" s="287"/>
      <c r="FK68" s="17">
        <f t="shared" si="231"/>
        <v>0</v>
      </c>
      <c r="FM68" s="701"/>
      <c r="FN68" s="2"/>
      <c r="FR68" s="16"/>
      <c r="FT68" s="289"/>
      <c r="FU68" s="24"/>
      <c r="FY68" s="27"/>
      <c r="JV68" s="48"/>
      <c r="QV68" s="260"/>
      <c r="QZ68" s="17">
        <f t="shared" si="66"/>
        <v>13520</v>
      </c>
      <c r="RC68" s="1711"/>
      <c r="RG68" s="42">
        <f t="shared" si="67"/>
        <v>0</v>
      </c>
      <c r="RJ68" s="1711"/>
      <c r="RN68" s="42">
        <f t="shared" si="68"/>
        <v>0</v>
      </c>
      <c r="RQ68" s="1711"/>
      <c r="RU68" s="42">
        <f t="shared" si="69"/>
        <v>0</v>
      </c>
      <c r="RX68" s="260"/>
      <c r="RY68" s="3"/>
      <c r="SA68" s="3"/>
      <c r="SB68" s="17">
        <f t="shared" si="70"/>
        <v>1433.5</v>
      </c>
      <c r="ABB68" s="318"/>
      <c r="ABC68" s="313"/>
      <c r="ABD68" s="243"/>
      <c r="ABE68" s="243"/>
      <c r="ABF68" s="705"/>
      <c r="ABI68" s="1849"/>
      <c r="ABJ68" s="1854"/>
      <c r="ABK68" s="1728"/>
      <c r="ABL68" s="1728"/>
      <c r="ABM68" s="1729"/>
      <c r="ABO68" s="901"/>
      <c r="ABP68" s="99"/>
      <c r="ABQ68" s="16"/>
      <c r="ABR68" s="507"/>
      <c r="ABS68" s="16"/>
      <c r="ABT68" s="27"/>
      <c r="ACC68" s="550"/>
      <c r="ACJ68" s="550"/>
      <c r="ACK68" s="550"/>
      <c r="ACL68" s="550"/>
      <c r="ACM68" s="550"/>
      <c r="ACN68" s="550"/>
      <c r="ACO68" s="550"/>
      <c r="ACP68" s="550"/>
      <c r="ACQ68" s="550"/>
      <c r="ACR68" s="550"/>
      <c r="ACS68" s="550"/>
      <c r="ACT68" s="550"/>
      <c r="ACU68" s="550"/>
      <c r="ACV68" s="550"/>
      <c r="ACW68" s="550"/>
      <c r="ACX68" s="550"/>
      <c r="ADE68" s="550"/>
      <c r="ADF68" s="550"/>
      <c r="ADG68" s="550"/>
      <c r="ADH68" s="550"/>
      <c r="ADI68" s="550"/>
      <c r="ADJ68" s="550"/>
      <c r="ADK68" s="550"/>
      <c r="AFI68" s="550"/>
      <c r="AFJ68" s="550"/>
      <c r="AFK68" s="550"/>
      <c r="AFL68" s="550"/>
      <c r="AFM68" s="550"/>
      <c r="AFN68" s="550"/>
      <c r="AFP68" s="550"/>
      <c r="AFQ68" s="550"/>
      <c r="AFR68" s="550"/>
      <c r="AFS68" s="550"/>
      <c r="AFT68" s="550"/>
      <c r="AFU68" s="550"/>
      <c r="AFV68" s="550"/>
      <c r="AGK68" s="550"/>
      <c r="AGN68" s="550"/>
      <c r="AGR68" s="550"/>
      <c r="AGS68" s="550"/>
      <c r="AGT68" s="550"/>
      <c r="AGU68" s="550"/>
      <c r="AGV68" s="550"/>
      <c r="AGW68" s="550"/>
      <c r="AGX68" s="550"/>
      <c r="AGY68" s="550"/>
      <c r="AGZ68" s="550"/>
      <c r="AHA68" s="550"/>
      <c r="AHB68" s="550"/>
      <c r="AHC68" s="550"/>
      <c r="AHD68" s="550"/>
      <c r="AHE68" s="550"/>
      <c r="AHT68" s="550"/>
      <c r="AHW68" s="550"/>
      <c r="AIV68" s="550"/>
      <c r="AIW68" s="550"/>
      <c r="AIX68" s="550"/>
      <c r="AIY68" s="550"/>
      <c r="AIZ68" s="550"/>
      <c r="AJA68" s="550"/>
      <c r="AJQ68" s="550"/>
      <c r="AKL68" s="550"/>
      <c r="AKO68" s="550"/>
      <c r="AKS68" s="550"/>
      <c r="AKT68" s="550"/>
      <c r="AKU68" s="550"/>
      <c r="AKV68" s="550"/>
      <c r="AKW68" s="550"/>
      <c r="AKX68" s="550"/>
      <c r="AKY68" s="550"/>
      <c r="ALG68" s="550"/>
      <c r="ALH68" s="550"/>
      <c r="ALN68" s="550"/>
      <c r="ALO68" s="550"/>
      <c r="ALP68" s="550"/>
      <c r="ALQ68" s="550"/>
      <c r="ALR68" s="550"/>
      <c r="ALS68" s="550"/>
      <c r="ALT68" s="550"/>
      <c r="AMP68" s="550"/>
      <c r="AMQ68" s="550"/>
      <c r="AMR68" s="550"/>
      <c r="AMS68" s="550"/>
      <c r="AMT68" s="550"/>
      <c r="AMU68" s="550"/>
      <c r="AMW68" s="550"/>
      <c r="AMX68" s="550"/>
      <c r="AMY68" s="550"/>
      <c r="AMZ68" s="550"/>
      <c r="ANA68" s="550"/>
      <c r="ANB68" s="550"/>
      <c r="ANC68" s="550"/>
      <c r="ANY68" s="550"/>
      <c r="ANZ68" s="550"/>
      <c r="AOA68" s="550"/>
      <c r="AOB68" s="550"/>
      <c r="AOC68" s="550"/>
      <c r="AOD68" s="550"/>
      <c r="AOF68" s="7"/>
      <c r="AOG68" s="113"/>
      <c r="AOH68" s="23"/>
      <c r="AOI68" s="1"/>
      <c r="AOJ68" s="27"/>
      <c r="AOK68" s="17">
        <f t="shared" si="153"/>
        <v>4537.5</v>
      </c>
      <c r="AOM68" s="7"/>
      <c r="AON68" s="113"/>
      <c r="AOO68" s="23"/>
      <c r="AOP68" s="1"/>
      <c r="AOQ68" s="27"/>
      <c r="AOR68" s="17">
        <f t="shared" si="154"/>
        <v>4537.5</v>
      </c>
      <c r="AOT68" s="550"/>
      <c r="AOU68" s="550"/>
      <c r="AOV68" s="550"/>
      <c r="AOW68" s="550"/>
      <c r="AOX68" s="550"/>
      <c r="AOY68" s="550"/>
      <c r="APA68" s="550"/>
      <c r="APB68" s="550"/>
      <c r="APC68" s="550"/>
      <c r="APD68" s="550"/>
      <c r="APE68" s="550"/>
      <c r="APF68" s="550"/>
      <c r="APG68" s="550"/>
      <c r="APH68" s="550"/>
      <c r="API68" s="550"/>
      <c r="APJ68" s="550"/>
      <c r="APK68" s="550"/>
      <c r="APL68" s="550"/>
      <c r="APM68" s="550"/>
      <c r="APN68" s="550"/>
      <c r="APW68" s="36"/>
      <c r="APX68" s="27"/>
      <c r="APZ68" s="27"/>
      <c r="AQA68" s="17">
        <f t="shared" si="159"/>
        <v>5325.5</v>
      </c>
      <c r="AQC68" s="550"/>
      <c r="AQD68" s="550"/>
      <c r="AQF68" s="550"/>
      <c r="AQJ68" s="550"/>
      <c r="AQM68" s="550"/>
      <c r="AQX68" s="550"/>
      <c r="AQY68" s="550"/>
      <c r="AQZ68" s="550"/>
      <c r="ARA68" s="550"/>
      <c r="ARB68" s="550"/>
      <c r="ARC68" s="550"/>
      <c r="ARD68" s="550"/>
      <c r="ARL68" s="550"/>
      <c r="ARM68" s="550"/>
      <c r="ARN68" s="550"/>
      <c r="ARO68" s="550"/>
      <c r="ARP68" s="550"/>
      <c r="ARQ68" s="550"/>
      <c r="ARR68" s="550"/>
      <c r="ATB68" s="550"/>
      <c r="ATD68" s="153"/>
      <c r="ATG68" s="17">
        <f t="shared" si="171"/>
        <v>0</v>
      </c>
      <c r="ATI68" s="7"/>
      <c r="ATJ68" s="34"/>
      <c r="ATK68" s="3"/>
      <c r="ATL68" s="65"/>
      <c r="ATM68" s="27"/>
      <c r="ATN68" s="17">
        <f t="shared" si="172"/>
        <v>35640</v>
      </c>
      <c r="AUC68" s="550"/>
      <c r="AUD68" s="550"/>
      <c r="AUE68" s="550"/>
      <c r="AUF68" s="550"/>
      <c r="AUG68" s="550"/>
      <c r="AUH68" s="550"/>
      <c r="AUI68" s="550"/>
      <c r="AUJ68" s="550"/>
      <c r="AYG68" s="32"/>
      <c r="AZN68" s="550"/>
      <c r="AZO68" s="550"/>
      <c r="AZP68" s="550"/>
      <c r="AZQ68" s="550"/>
      <c r="AZR68" s="550"/>
      <c r="AZS68" s="550"/>
      <c r="AZT68" s="550"/>
      <c r="BFE68" s="550"/>
      <c r="BFF68" s="550"/>
      <c r="BFG68" s="550"/>
      <c r="BFH68" s="550"/>
      <c r="BFI68" s="550"/>
      <c r="BFJ68" s="550"/>
      <c r="BFK68" s="550"/>
      <c r="BFL68" s="550"/>
      <c r="BFS68" s="550"/>
      <c r="BFT68" s="550"/>
      <c r="BFU68" s="550"/>
      <c r="BFV68" s="550"/>
      <c r="BFW68" s="550"/>
      <c r="BFX68" s="550"/>
      <c r="BFY68" s="550"/>
      <c r="BGU68" s="550"/>
      <c r="BGV68" s="550"/>
      <c r="BGW68" s="550"/>
      <c r="BGX68" s="550"/>
      <c r="BGY68" s="550"/>
      <c r="BGZ68" s="550"/>
    </row>
    <row r="69" spans="2:1008 1030:1560" ht="15.75" thickTop="1" x14ac:dyDescent="0.25">
      <c r="B69" s="79"/>
      <c r="I69" s="121"/>
      <c r="P69" s="121"/>
      <c r="W69" s="121"/>
      <c r="AH69" s="48"/>
      <c r="AO69" s="48"/>
      <c r="AV69" s="48"/>
      <c r="BW69" s="16"/>
      <c r="BX69" s="16"/>
      <c r="BY69" s="79"/>
      <c r="FF69" s="24"/>
      <c r="FG69" s="37"/>
      <c r="FH69" s="37"/>
      <c r="FI69" s="111"/>
      <c r="FJ69" s="287"/>
      <c r="FK69" s="17">
        <f t="shared" si="231"/>
        <v>0</v>
      </c>
      <c r="FM69" s="701"/>
      <c r="FN69" s="2"/>
      <c r="FR69" s="16"/>
      <c r="FT69" s="289"/>
      <c r="FU69" s="24"/>
      <c r="FY69" s="27"/>
      <c r="JV69" s="48"/>
      <c r="QV69" s="260"/>
      <c r="QZ69" s="17">
        <f t="shared" si="66"/>
        <v>13520</v>
      </c>
      <c r="RC69" s="1711"/>
      <c r="RG69" s="42">
        <f t="shared" si="67"/>
        <v>0</v>
      </c>
      <c r="RJ69" s="1711"/>
      <c r="RN69" s="42">
        <f t="shared" si="68"/>
        <v>0</v>
      </c>
      <c r="RQ69" s="1711"/>
      <c r="RU69" s="42">
        <f t="shared" si="69"/>
        <v>0</v>
      </c>
      <c r="RX69" s="260"/>
      <c r="RY69" s="3"/>
      <c r="SA69" s="3"/>
      <c r="SB69" s="17">
        <f t="shared" si="70"/>
        <v>1433.5</v>
      </c>
      <c r="ABO69" s="901"/>
      <c r="ABP69" s="99"/>
      <c r="ABQ69" s="16"/>
      <c r="ABR69" s="507"/>
      <c r="ABS69" s="16"/>
      <c r="ABT69" s="27"/>
      <c r="ACC69" s="550"/>
      <c r="ACJ69" s="550"/>
      <c r="ACK69" s="550"/>
      <c r="ACL69" s="550"/>
      <c r="ACM69" s="550"/>
      <c r="ACN69" s="550"/>
      <c r="ACO69" s="550"/>
      <c r="ACP69" s="550"/>
      <c r="ACQ69" s="550"/>
      <c r="ACR69" s="550"/>
      <c r="ACS69" s="550"/>
      <c r="ACT69" s="550"/>
      <c r="ACU69" s="550"/>
      <c r="ACV69" s="550"/>
      <c r="ACW69" s="550"/>
      <c r="ACX69" s="550"/>
      <c r="ADE69" s="550"/>
      <c r="ADF69" s="550"/>
      <c r="ADG69" s="550"/>
      <c r="ADH69" s="550"/>
      <c r="ADI69" s="550"/>
      <c r="ADJ69" s="550"/>
      <c r="ADK69" s="550"/>
      <c r="AFI69" s="550"/>
      <c r="AFJ69" s="550"/>
      <c r="AFK69" s="550"/>
      <c r="AFL69" s="550"/>
      <c r="AFM69" s="550"/>
      <c r="AFN69" s="550"/>
      <c r="AFP69" s="550"/>
      <c r="AFQ69" s="550"/>
      <c r="AFR69" s="550"/>
      <c r="AFS69" s="550"/>
      <c r="AFT69" s="550"/>
      <c r="AFU69" s="550"/>
      <c r="AFV69" s="550"/>
      <c r="AGK69" s="550"/>
      <c r="AGN69" s="550"/>
      <c r="AGR69" s="550"/>
      <c r="AGS69" s="550"/>
      <c r="AGT69" s="550"/>
      <c r="AGU69" s="550"/>
      <c r="AGV69" s="550"/>
      <c r="AGW69" s="550"/>
      <c r="AGX69" s="550"/>
      <c r="AGY69" s="550"/>
      <c r="AGZ69" s="550"/>
      <c r="AHA69" s="550"/>
      <c r="AHB69" s="550"/>
      <c r="AHC69" s="550"/>
      <c r="AHD69" s="550"/>
      <c r="AHE69" s="550"/>
      <c r="AHT69" s="550"/>
      <c r="AHW69" s="550"/>
      <c r="AIV69" s="550"/>
      <c r="AIW69" s="550"/>
      <c r="AIX69" s="550"/>
      <c r="AIY69" s="550"/>
      <c r="AIZ69" s="550"/>
      <c r="AJA69" s="550"/>
      <c r="AJQ69" s="550"/>
      <c r="AKL69" s="550"/>
      <c r="AKO69" s="550"/>
      <c r="AKS69" s="550"/>
      <c r="AKT69" s="550"/>
      <c r="AKU69" s="550"/>
      <c r="AKV69" s="550"/>
      <c r="AKW69" s="550"/>
      <c r="AKX69" s="550"/>
      <c r="AKY69" s="550"/>
      <c r="ALG69" s="550"/>
      <c r="ALH69" s="550"/>
      <c r="ALN69" s="550"/>
      <c r="ALO69" s="550"/>
      <c r="ALP69" s="550"/>
      <c r="ALQ69" s="550"/>
      <c r="ALR69" s="550"/>
      <c r="ALS69" s="550"/>
      <c r="ALT69" s="550"/>
      <c r="AMP69" s="550"/>
      <c r="AMQ69" s="550"/>
      <c r="AMR69" s="550"/>
      <c r="AMS69" s="550"/>
      <c r="AMT69" s="550"/>
      <c r="AMU69" s="550"/>
      <c r="AMW69" s="550"/>
      <c r="AMX69" s="550"/>
      <c r="AMY69" s="550"/>
      <c r="AMZ69" s="550"/>
      <c r="ANA69" s="550"/>
      <c r="ANB69" s="550"/>
      <c r="ANC69" s="550"/>
      <c r="ANY69" s="550"/>
      <c r="ANZ69" s="550"/>
      <c r="AOA69" s="550"/>
      <c r="AOB69" s="550"/>
      <c r="AOC69" s="550"/>
      <c r="AOD69" s="550"/>
      <c r="AOF69" s="7"/>
      <c r="AOG69" s="113"/>
      <c r="AOH69" s="23"/>
      <c r="AOK69" s="17">
        <f t="shared" si="153"/>
        <v>4537.5</v>
      </c>
      <c r="AOM69" s="7"/>
      <c r="AON69" s="113"/>
      <c r="AOO69" s="23"/>
      <c r="AOR69" s="17">
        <f t="shared" si="154"/>
        <v>4537.5</v>
      </c>
      <c r="AOT69" s="550"/>
      <c r="AOU69" s="550"/>
      <c r="AOV69" s="550"/>
      <c r="AOW69" s="550"/>
      <c r="AOX69" s="550"/>
      <c r="AOY69" s="550"/>
      <c r="APA69" s="550"/>
      <c r="APB69" s="550"/>
      <c r="APC69" s="550"/>
      <c r="APD69" s="550"/>
      <c r="APE69" s="550"/>
      <c r="APF69" s="550"/>
      <c r="APG69" s="550"/>
      <c r="APH69" s="550"/>
      <c r="API69" s="550"/>
      <c r="APJ69" s="550"/>
      <c r="APK69" s="550"/>
      <c r="APL69" s="550"/>
      <c r="APM69" s="550"/>
      <c r="APN69" s="550"/>
      <c r="APW69" s="36"/>
      <c r="APX69" s="27"/>
      <c r="APZ69" s="27"/>
      <c r="AQA69" s="17">
        <f t="shared" si="159"/>
        <v>5325.5</v>
      </c>
      <c r="AQC69" s="550"/>
      <c r="AQD69" s="550"/>
      <c r="AQF69" s="550"/>
      <c r="AQJ69" s="550"/>
      <c r="AQM69" s="550"/>
      <c r="AQX69" s="550"/>
      <c r="AQY69" s="550"/>
      <c r="AQZ69" s="550"/>
      <c r="ARA69" s="550"/>
      <c r="ARB69" s="550"/>
      <c r="ARC69" s="550"/>
      <c r="ARD69" s="550"/>
      <c r="ARL69" s="550"/>
      <c r="ARM69" s="550"/>
      <c r="ARN69" s="550"/>
      <c r="ARO69" s="550"/>
      <c r="ARP69" s="550"/>
      <c r="ARQ69" s="550"/>
      <c r="ARR69" s="550"/>
      <c r="ATB69" s="550"/>
      <c r="ATD69" s="153"/>
      <c r="ATG69" s="17">
        <f t="shared" si="171"/>
        <v>0</v>
      </c>
      <c r="ATI69" s="7"/>
      <c r="ATJ69" s="34"/>
      <c r="ATK69" s="3"/>
      <c r="ATL69" s="65"/>
      <c r="ATM69" s="27"/>
      <c r="ATN69" s="17">
        <f t="shared" si="172"/>
        <v>35640</v>
      </c>
      <c r="AUC69" s="550"/>
      <c r="AUD69" s="550"/>
      <c r="AUE69" s="550"/>
      <c r="AUF69" s="550"/>
      <c r="AUG69" s="550"/>
      <c r="AUH69" s="550"/>
      <c r="AUI69" s="550"/>
      <c r="AUJ69" s="550"/>
      <c r="AYG69" s="32"/>
      <c r="AZN69" s="550"/>
      <c r="AZO69" s="550"/>
      <c r="AZP69" s="550"/>
      <c r="AZQ69" s="550"/>
      <c r="AZR69" s="550"/>
      <c r="AZS69" s="550"/>
      <c r="AZT69" s="550"/>
      <c r="BFE69" s="550"/>
      <c r="BFF69" s="550"/>
      <c r="BFG69" s="550"/>
      <c r="BFH69" s="550"/>
      <c r="BFI69" s="550"/>
      <c r="BFJ69" s="550"/>
      <c r="BFK69" s="550"/>
      <c r="BFL69" s="550"/>
      <c r="BFS69" s="550"/>
      <c r="BFT69" s="550"/>
      <c r="BFU69" s="550"/>
      <c r="BFV69" s="550"/>
      <c r="BFW69" s="550"/>
      <c r="BFX69" s="550"/>
      <c r="BFY69" s="550"/>
      <c r="BGU69" s="550"/>
      <c r="BGV69" s="550"/>
      <c r="BGW69" s="550"/>
      <c r="BGX69" s="550"/>
      <c r="BGY69" s="550"/>
      <c r="BGZ69" s="550"/>
    </row>
    <row r="70" spans="2:1008 1030:1560" ht="15.75" thickBot="1" x14ac:dyDescent="0.3">
      <c r="B70" s="79"/>
      <c r="I70" s="121"/>
      <c r="P70" s="121"/>
      <c r="W70" s="121"/>
      <c r="BW70" s="79"/>
      <c r="BX70" s="16"/>
      <c r="BY70" s="79"/>
      <c r="FI70" s="2"/>
      <c r="FK70" s="17">
        <f t="shared" si="231"/>
        <v>0</v>
      </c>
      <c r="FM70" s="701"/>
      <c r="FR70" s="16"/>
      <c r="FT70" s="289"/>
      <c r="FY70" s="27"/>
      <c r="JV70" s="48"/>
      <c r="QV70" s="705"/>
      <c r="QW70" s="243"/>
      <c r="QX70" s="243"/>
      <c r="QY70" s="243"/>
      <c r="QZ70" s="20">
        <f t="shared" si="66"/>
        <v>13520</v>
      </c>
      <c r="RC70" s="1729"/>
      <c r="RD70" s="1728"/>
      <c r="RE70" s="1728"/>
      <c r="RF70" s="1728"/>
      <c r="RG70" s="459">
        <f t="shared" si="67"/>
        <v>0</v>
      </c>
      <c r="RJ70" s="1729"/>
      <c r="RK70" s="1728"/>
      <c r="RL70" s="1728"/>
      <c r="RM70" s="1728"/>
      <c r="RN70" s="459">
        <f t="shared" si="68"/>
        <v>0</v>
      </c>
      <c r="RQ70" s="1729"/>
      <c r="RR70" s="1728"/>
      <c r="RS70" s="1728"/>
      <c r="RT70" s="1728"/>
      <c r="RU70" s="459">
        <f t="shared" si="69"/>
        <v>0</v>
      </c>
      <c r="RX70" s="705"/>
      <c r="RY70" s="19"/>
      <c r="RZ70" s="243"/>
      <c r="SA70" s="19"/>
      <c r="SB70" s="20">
        <f t="shared" si="70"/>
        <v>1433.5</v>
      </c>
      <c r="ABO70" s="901"/>
      <c r="ABP70" s="99"/>
      <c r="ABQ70" s="16"/>
      <c r="ABR70" s="507"/>
      <c r="ABS70" s="16"/>
      <c r="ABT70" s="27"/>
      <c r="ACC70" s="550"/>
      <c r="ACJ70" s="550"/>
      <c r="ACK70" s="550"/>
      <c r="ACL70" s="550"/>
      <c r="ACM70" s="550"/>
      <c r="ACN70" s="550"/>
      <c r="ACO70" s="550"/>
      <c r="ACP70" s="550"/>
      <c r="ACQ70" s="550"/>
      <c r="ACR70" s="550"/>
      <c r="ACS70" s="550"/>
      <c r="ACT70" s="550"/>
      <c r="ACU70" s="550"/>
      <c r="ACV70" s="550"/>
      <c r="ACW70" s="550"/>
      <c r="ACX70" s="550"/>
      <c r="ADE70" s="550"/>
      <c r="ADF70" s="550"/>
      <c r="ADG70" s="550"/>
      <c r="ADH70" s="550"/>
      <c r="ADI70" s="550"/>
      <c r="ADJ70" s="550"/>
      <c r="ADK70" s="550"/>
      <c r="AFI70" s="550"/>
      <c r="AFJ70" s="550"/>
      <c r="AFK70" s="550"/>
      <c r="AFL70" s="550"/>
      <c r="AFM70" s="550"/>
      <c r="AFN70" s="550"/>
      <c r="AFP70" s="550"/>
      <c r="AFQ70" s="550"/>
      <c r="AFR70" s="550"/>
      <c r="AFS70" s="550"/>
      <c r="AFT70" s="550"/>
      <c r="AFU70" s="550"/>
      <c r="AFV70" s="550"/>
      <c r="AGK70" s="550"/>
      <c r="AGN70" s="550"/>
      <c r="AGR70" s="550"/>
      <c r="AGS70" s="550"/>
      <c r="AGT70" s="550"/>
      <c r="AGU70" s="550"/>
      <c r="AGV70" s="550"/>
      <c r="AGW70" s="550"/>
      <c r="AGX70" s="550"/>
      <c r="AGY70" s="550"/>
      <c r="AGZ70" s="550"/>
      <c r="AHA70" s="550"/>
      <c r="AHB70" s="550"/>
      <c r="AHC70" s="550"/>
      <c r="AHD70" s="550"/>
      <c r="AHE70" s="550"/>
      <c r="AHT70" s="550"/>
      <c r="AHW70" s="550"/>
      <c r="AIV70" s="550"/>
      <c r="AIW70" s="550"/>
      <c r="AIX70" s="550"/>
      <c r="AIY70" s="550"/>
      <c r="AIZ70" s="550"/>
      <c r="AJA70" s="550"/>
      <c r="AJQ70" s="550"/>
      <c r="AKL70" s="550"/>
      <c r="AKO70" s="550"/>
      <c r="AKS70" s="550"/>
      <c r="AKT70" s="550"/>
      <c r="AKU70" s="550"/>
      <c r="AKV70" s="550"/>
      <c r="AKW70" s="550"/>
      <c r="AKX70" s="550"/>
      <c r="AKY70" s="550"/>
      <c r="ALG70" s="550"/>
      <c r="ALH70" s="550"/>
      <c r="ALN70" s="550"/>
      <c r="ALO70" s="550"/>
      <c r="ALP70" s="550"/>
      <c r="ALQ70" s="550"/>
      <c r="ALR70" s="550"/>
      <c r="ALS70" s="550"/>
      <c r="ALT70" s="550"/>
      <c r="AMP70" s="550"/>
      <c r="AMQ70" s="550"/>
      <c r="AMR70" s="550"/>
      <c r="AMS70" s="550"/>
      <c r="AMT70" s="550"/>
      <c r="AMU70" s="550"/>
      <c r="AMW70" s="550"/>
      <c r="AMX70" s="550"/>
      <c r="AMY70" s="550"/>
      <c r="AMZ70" s="550"/>
      <c r="ANA70" s="550"/>
      <c r="ANB70" s="550"/>
      <c r="ANC70" s="550"/>
      <c r="ANY70" s="550"/>
      <c r="ANZ70" s="550"/>
      <c r="AOA70" s="550"/>
      <c r="AOB70" s="550"/>
      <c r="AOC70" s="550"/>
      <c r="AOD70" s="550"/>
      <c r="AOF70" s="1730"/>
      <c r="AOG70" s="1731"/>
      <c r="AOH70" s="1732"/>
      <c r="AOI70" s="1260"/>
      <c r="AOJ70" s="1260"/>
      <c r="AOK70" s="1733">
        <f t="shared" si="153"/>
        <v>4537.5</v>
      </c>
      <c r="AOM70" s="1730"/>
      <c r="AON70" s="1731"/>
      <c r="AOO70" s="1732"/>
      <c r="AOP70" s="1260"/>
      <c r="AOQ70" s="1260"/>
      <c r="AOR70" s="1733">
        <f t="shared" si="154"/>
        <v>4537.5</v>
      </c>
      <c r="AOT70" s="550"/>
      <c r="AOU70" s="550"/>
      <c r="AOV70" s="550"/>
      <c r="AOW70" s="550"/>
      <c r="AOX70" s="550"/>
      <c r="AOY70" s="550"/>
      <c r="APA70" s="550"/>
      <c r="APB70" s="550"/>
      <c r="APC70" s="550"/>
      <c r="APD70" s="550"/>
      <c r="APE70" s="550"/>
      <c r="APF70" s="550"/>
      <c r="APG70" s="550"/>
      <c r="APH70" s="550"/>
      <c r="API70" s="550"/>
      <c r="APJ70" s="550"/>
      <c r="APK70" s="550"/>
      <c r="APL70" s="550"/>
      <c r="APM70" s="550"/>
      <c r="APN70" s="550"/>
      <c r="APV70" s="428"/>
      <c r="APW70" s="958"/>
      <c r="APX70" s="19"/>
      <c r="APY70" s="428"/>
      <c r="APZ70" s="19"/>
      <c r="AQA70" s="20">
        <f t="shared" si="159"/>
        <v>5325.5</v>
      </c>
      <c r="AQC70" s="550"/>
      <c r="AQD70" s="550"/>
      <c r="AQF70" s="550"/>
      <c r="AQJ70" s="550"/>
      <c r="AQM70" s="550"/>
      <c r="AQX70" s="550"/>
      <c r="AQY70" s="550"/>
      <c r="AQZ70" s="550"/>
      <c r="ARA70" s="550"/>
      <c r="ARB70" s="550"/>
      <c r="ARC70" s="550"/>
      <c r="ARD70" s="550"/>
      <c r="ARL70" s="550"/>
      <c r="ARM70" s="550"/>
      <c r="ARN70" s="550"/>
      <c r="ARO70" s="550"/>
      <c r="ARP70" s="550"/>
      <c r="ARQ70" s="550"/>
      <c r="ARR70" s="550"/>
      <c r="ATB70" s="550"/>
      <c r="ATD70" s="153"/>
      <c r="ATG70" s="17">
        <f t="shared" si="171"/>
        <v>0</v>
      </c>
      <c r="ATI70" s="7"/>
      <c r="ATJ70" s="34"/>
      <c r="ATK70" s="3"/>
      <c r="ATL70" s="65"/>
      <c r="ATM70" s="27"/>
      <c r="ATN70" s="17">
        <f t="shared" si="172"/>
        <v>35640</v>
      </c>
      <c r="AUC70" s="550"/>
      <c r="AUD70" s="550"/>
      <c r="AUE70" s="550"/>
      <c r="AUF70" s="550"/>
      <c r="AUG70" s="550"/>
      <c r="AUH70" s="550"/>
      <c r="AUI70" s="550"/>
      <c r="AUJ70" s="550"/>
      <c r="AYG70" s="32"/>
      <c r="AZN70" s="550"/>
      <c r="AZO70" s="550"/>
      <c r="AZP70" s="550"/>
      <c r="AZQ70" s="550"/>
      <c r="AZR70" s="550"/>
      <c r="AZS70" s="550"/>
      <c r="AZT70" s="550"/>
      <c r="BFE70" s="550"/>
      <c r="BFF70" s="550"/>
      <c r="BFG70" s="550"/>
      <c r="BFH70" s="550"/>
      <c r="BFI70" s="550"/>
      <c r="BFJ70" s="550"/>
      <c r="BFK70" s="550"/>
      <c r="BFL70" s="550"/>
      <c r="BFS70" s="550"/>
      <c r="BFT70" s="550"/>
      <c r="BFU70" s="550"/>
      <c r="BFV70" s="550"/>
      <c r="BFW70" s="550"/>
      <c r="BFX70" s="550"/>
      <c r="BFY70" s="550"/>
      <c r="BGU70" s="550"/>
      <c r="BGV70" s="550"/>
      <c r="BGW70" s="550"/>
      <c r="BGX70" s="550"/>
      <c r="BGY70" s="550"/>
      <c r="BGZ70" s="550"/>
    </row>
    <row r="71" spans="2:1008 1030:1560" ht="15.75" thickTop="1" x14ac:dyDescent="0.25">
      <c r="B71" s="121"/>
      <c r="I71" s="121"/>
      <c r="P71" s="121"/>
      <c r="W71" s="121"/>
      <c r="FI71" s="2"/>
      <c r="FK71" s="17">
        <f t="shared" si="231"/>
        <v>0</v>
      </c>
      <c r="FM71" s="701"/>
      <c r="FR71" s="16"/>
      <c r="FT71" s="289"/>
      <c r="FY71" s="27"/>
      <c r="JV71" s="48"/>
      <c r="RY71" s="3"/>
      <c r="SA71" s="3"/>
      <c r="ABO71" s="901"/>
      <c r="ABP71" s="99"/>
      <c r="ABQ71" s="16"/>
      <c r="ABR71" s="507"/>
      <c r="ABS71" s="16"/>
      <c r="ABT71" s="27"/>
      <c r="ACC71" s="550"/>
      <c r="ACJ71" s="550"/>
      <c r="ACK71" s="550"/>
      <c r="ACL71" s="550"/>
      <c r="ACM71" s="550"/>
      <c r="ACN71" s="550"/>
      <c r="ACO71" s="550"/>
      <c r="ACP71" s="550"/>
      <c r="ACQ71" s="550"/>
      <c r="ACR71" s="550"/>
      <c r="ACS71" s="550"/>
      <c r="ACT71" s="550"/>
      <c r="ACU71" s="550"/>
      <c r="ACV71" s="550"/>
      <c r="ACW71" s="550"/>
      <c r="ACX71" s="550"/>
      <c r="ADE71" s="550"/>
      <c r="ADF71" s="550"/>
      <c r="ADG71" s="550"/>
      <c r="ADH71" s="550"/>
      <c r="ADI71" s="550"/>
      <c r="ADJ71" s="550"/>
      <c r="ADK71" s="550"/>
      <c r="AFI71" s="550"/>
      <c r="AFJ71" s="550"/>
      <c r="AFK71" s="550"/>
      <c r="AFL71" s="550"/>
      <c r="AFM71" s="550"/>
      <c r="AFN71" s="550"/>
      <c r="AFP71" s="550"/>
      <c r="AFQ71" s="550"/>
      <c r="AFR71" s="550"/>
      <c r="AFS71" s="550"/>
      <c r="AFT71" s="550"/>
      <c r="AFU71" s="550"/>
      <c r="AFV71" s="550"/>
      <c r="AGK71" s="550"/>
      <c r="AGN71" s="550"/>
      <c r="AGR71" s="550"/>
      <c r="AGS71" s="550"/>
      <c r="AGT71" s="550"/>
      <c r="AGU71" s="550"/>
      <c r="AGV71" s="550"/>
      <c r="AGW71" s="550"/>
      <c r="AGX71" s="550"/>
      <c r="AGY71" s="550"/>
      <c r="AGZ71" s="550"/>
      <c r="AHA71" s="550"/>
      <c r="AHB71" s="550"/>
      <c r="AHC71" s="550"/>
      <c r="AHD71" s="550"/>
      <c r="AHE71" s="550"/>
      <c r="AHT71" s="550"/>
      <c r="AHW71" s="550"/>
      <c r="AIV71" s="550"/>
      <c r="AIW71" s="550"/>
      <c r="AIX71" s="550"/>
      <c r="AIY71" s="550"/>
      <c r="AIZ71" s="550"/>
      <c r="AJA71" s="550"/>
      <c r="AJQ71" s="550"/>
      <c r="AKL71" s="550"/>
      <c r="AKO71" s="550"/>
      <c r="AKS71" s="550"/>
      <c r="AKT71" s="550"/>
      <c r="AKU71" s="550"/>
      <c r="AKV71" s="550"/>
      <c r="AKW71" s="550"/>
      <c r="AKX71" s="550"/>
      <c r="AKY71" s="550"/>
      <c r="ALG71" s="550"/>
      <c r="ALH71" s="550"/>
      <c r="ALN71" s="550"/>
      <c r="ALO71" s="550"/>
      <c r="ALP71" s="550"/>
      <c r="ALQ71" s="550"/>
      <c r="ALR71" s="550"/>
      <c r="ALS71" s="550"/>
      <c r="ALT71" s="550"/>
      <c r="AMP71" s="550"/>
      <c r="AMQ71" s="550"/>
      <c r="AMR71" s="550"/>
      <c r="AMS71" s="550"/>
      <c r="AMT71" s="550"/>
      <c r="AMU71" s="550"/>
      <c r="AMW71" s="550"/>
      <c r="AMX71" s="550"/>
      <c r="AMY71" s="550"/>
      <c r="AMZ71" s="550"/>
      <c r="ANA71" s="550"/>
      <c r="ANB71" s="550"/>
      <c r="ANC71" s="550"/>
      <c r="ANY71" s="550"/>
      <c r="ANZ71" s="550"/>
      <c r="AOA71" s="550"/>
      <c r="AOB71" s="550"/>
      <c r="AOC71" s="550"/>
      <c r="AOD71" s="550"/>
      <c r="AOF71" s="7"/>
      <c r="AOG71" s="113"/>
      <c r="AOH71" s="23"/>
      <c r="AOI71" s="1"/>
      <c r="AOJ71" s="3"/>
      <c r="AOK71" s="17"/>
      <c r="AOM71" s="7"/>
      <c r="AON71" s="113"/>
      <c r="AOO71" s="23"/>
      <c r="AOP71" s="1"/>
      <c r="AOQ71" s="3"/>
      <c r="AOR71" s="17"/>
      <c r="AOT71" s="550"/>
      <c r="AOU71" s="550"/>
      <c r="AOV71" s="550"/>
      <c r="AOW71" s="550"/>
      <c r="AOX71" s="550"/>
      <c r="AOY71" s="550"/>
      <c r="APA71" s="550"/>
      <c r="APB71" s="550"/>
      <c r="APC71" s="550"/>
      <c r="APD71" s="550"/>
      <c r="APE71" s="550"/>
      <c r="APF71" s="550"/>
      <c r="APG71" s="550"/>
      <c r="APH71" s="550"/>
      <c r="API71" s="550"/>
      <c r="APJ71" s="550"/>
      <c r="APK71" s="550"/>
      <c r="APL71" s="550"/>
      <c r="APM71" s="550"/>
      <c r="APN71" s="550"/>
      <c r="AQC71" s="550"/>
      <c r="AQD71" s="550"/>
      <c r="AQF71" s="550"/>
      <c r="AQJ71" s="550"/>
      <c r="AQM71" s="550"/>
      <c r="AQX71" s="550"/>
      <c r="AQY71" s="550"/>
      <c r="AQZ71" s="550"/>
      <c r="ARA71" s="550"/>
      <c r="ARB71" s="550"/>
      <c r="ARC71" s="550"/>
      <c r="ARD71" s="550"/>
      <c r="ARL71" s="550"/>
      <c r="ARM71" s="550"/>
      <c r="ARN71" s="550"/>
      <c r="ARO71" s="550"/>
      <c r="ARP71" s="550"/>
      <c r="ARQ71" s="550"/>
      <c r="ARR71" s="550"/>
      <c r="ATB71" s="550"/>
      <c r="ATD71" s="153"/>
      <c r="ATG71" s="17">
        <f t="shared" si="171"/>
        <v>0</v>
      </c>
      <c r="ATI71" s="7"/>
      <c r="ATJ71" s="34"/>
      <c r="ATK71" s="3"/>
      <c r="ATL71" s="65"/>
      <c r="ATM71" s="27"/>
      <c r="ATN71" s="17">
        <f t="shared" si="172"/>
        <v>35640</v>
      </c>
      <c r="AUC71" s="550"/>
      <c r="AUD71" s="550"/>
      <c r="AUE71" s="550"/>
      <c r="AUF71" s="550"/>
      <c r="AUG71" s="550"/>
      <c r="AUH71" s="550"/>
      <c r="AUI71" s="550"/>
      <c r="AUJ71" s="550"/>
      <c r="AYG71" s="32"/>
      <c r="AZN71" s="550"/>
      <c r="AZO71" s="550"/>
      <c r="AZP71" s="550"/>
      <c r="AZQ71" s="550"/>
      <c r="AZR71" s="550"/>
      <c r="AZS71" s="550"/>
      <c r="AZT71" s="550"/>
      <c r="BFE71" s="550"/>
      <c r="BFF71" s="550"/>
      <c r="BFG71" s="550"/>
      <c r="BFH71" s="550"/>
      <c r="BFI71" s="550"/>
      <c r="BFJ71" s="550"/>
      <c r="BFK71" s="550"/>
      <c r="BFL71" s="550"/>
      <c r="BFS71" s="550"/>
      <c r="BFT71" s="550"/>
      <c r="BFU71" s="550"/>
      <c r="BFV71" s="550"/>
      <c r="BFW71" s="550"/>
      <c r="BFX71" s="550"/>
      <c r="BFY71" s="550"/>
      <c r="BGU71" s="550"/>
      <c r="BGV71" s="550"/>
      <c r="BGW71" s="550"/>
      <c r="BGX71" s="550"/>
      <c r="BGY71" s="550"/>
      <c r="BGZ71" s="550"/>
    </row>
    <row r="72" spans="2:1008 1030:1560" x14ac:dyDescent="0.25">
      <c r="B72" s="121"/>
      <c r="I72" s="121"/>
      <c r="P72" s="121"/>
      <c r="W72" s="121"/>
      <c r="AH72" s="47"/>
      <c r="AO72" s="47"/>
      <c r="AV72" s="47"/>
      <c r="FF72" s="7"/>
      <c r="FG72" s="2"/>
      <c r="FH72" s="3"/>
      <c r="FI72" s="343"/>
      <c r="FJ72" s="278"/>
      <c r="FK72" s="17">
        <f>FK71+FH72+-FJ72</f>
        <v>0</v>
      </c>
      <c r="FM72" s="701"/>
      <c r="FR72" s="16"/>
      <c r="FT72" s="289"/>
      <c r="FY72" s="27"/>
      <c r="RY72" s="3"/>
      <c r="SA72" s="3"/>
      <c r="ABO72" s="901"/>
      <c r="ABP72" s="99"/>
      <c r="ABQ72" s="16"/>
      <c r="ABR72" s="507"/>
      <c r="ABS72" s="16"/>
      <c r="ABT72" s="27"/>
      <c r="ACC72" s="550"/>
      <c r="ACJ72" s="550"/>
      <c r="ACK72" s="550"/>
      <c r="ACL72" s="550"/>
      <c r="ACM72" s="550"/>
      <c r="ACN72" s="550"/>
      <c r="ACO72" s="550"/>
      <c r="ACP72" s="550"/>
      <c r="ACQ72" s="550"/>
      <c r="ACR72" s="550"/>
      <c r="ACS72" s="550"/>
      <c r="ACT72" s="550"/>
      <c r="ACU72" s="550"/>
      <c r="ACV72" s="550"/>
      <c r="ACW72" s="550"/>
      <c r="ACX72" s="550"/>
      <c r="ADE72" s="550"/>
      <c r="ADF72" s="550"/>
      <c r="ADG72" s="550"/>
      <c r="ADH72" s="550"/>
      <c r="ADI72" s="550"/>
      <c r="ADJ72" s="550"/>
      <c r="ADK72" s="550"/>
      <c r="AFI72" s="550"/>
      <c r="AFJ72" s="550"/>
      <c r="AFK72" s="550"/>
      <c r="AFL72" s="550"/>
      <c r="AFM72" s="550"/>
      <c r="AFN72" s="550"/>
      <c r="AFP72" s="550"/>
      <c r="AFQ72" s="550"/>
      <c r="AFR72" s="550"/>
      <c r="AFS72" s="550"/>
      <c r="AFT72" s="550"/>
      <c r="AFU72" s="550"/>
      <c r="AFV72" s="550"/>
      <c r="AGK72" s="550"/>
      <c r="AGN72" s="550"/>
      <c r="AGR72" s="550"/>
      <c r="AGS72" s="550"/>
      <c r="AGT72" s="550"/>
      <c r="AGU72" s="550"/>
      <c r="AGV72" s="550"/>
      <c r="AGW72" s="550"/>
      <c r="AGX72" s="550"/>
      <c r="AGY72" s="550"/>
      <c r="AGZ72" s="550"/>
      <c r="AHA72" s="550"/>
      <c r="AHB72" s="550"/>
      <c r="AHC72" s="550"/>
      <c r="AHD72" s="550"/>
      <c r="AHE72" s="550"/>
      <c r="AHT72" s="550"/>
      <c r="AHW72" s="550"/>
      <c r="AIV72" s="550"/>
      <c r="AIW72" s="550"/>
      <c r="AIX72" s="550"/>
      <c r="AIY72" s="550"/>
      <c r="AIZ72" s="550"/>
      <c r="AJA72" s="550"/>
      <c r="AJQ72" s="550"/>
      <c r="AKL72" s="550"/>
      <c r="AKO72" s="550"/>
      <c r="AKS72" s="550"/>
      <c r="AKT72" s="550"/>
      <c r="AKU72" s="550"/>
      <c r="AKV72" s="550"/>
      <c r="AKW72" s="550"/>
      <c r="AKX72" s="550"/>
      <c r="AKY72" s="550"/>
      <c r="ALG72" s="550"/>
      <c r="ALH72" s="550"/>
      <c r="ALN72" s="550"/>
      <c r="ALO72" s="550"/>
      <c r="ALP72" s="550"/>
      <c r="ALQ72" s="550"/>
      <c r="ALR72" s="550"/>
      <c r="ALS72" s="550"/>
      <c r="ALT72" s="550"/>
      <c r="AMP72" s="550"/>
      <c r="AMQ72" s="550"/>
      <c r="AMR72" s="550"/>
      <c r="AMS72" s="550"/>
      <c r="AMT72" s="550"/>
      <c r="AMU72" s="550"/>
      <c r="AMW72" s="550"/>
      <c r="AMX72" s="550"/>
      <c r="AMY72" s="550"/>
      <c r="AMZ72" s="550"/>
      <c r="ANA72" s="550"/>
      <c r="ANB72" s="550"/>
      <c r="ANC72" s="550"/>
      <c r="ANY72" s="550"/>
      <c r="ANZ72" s="550"/>
      <c r="AOA72" s="550"/>
      <c r="AOB72" s="550"/>
      <c r="AOC72" s="550"/>
      <c r="AOD72" s="550"/>
      <c r="AOF72" s="33"/>
      <c r="AOG72" s="1734"/>
      <c r="AOH72" s="27"/>
      <c r="AOI72" s="697"/>
      <c r="AOJ72" s="16"/>
      <c r="AOK72" s="16"/>
      <c r="AOL72" s="79"/>
      <c r="AOM72" s="33"/>
      <c r="AON72" s="1734"/>
      <c r="AOO72" s="27"/>
      <c r="AOP72" s="697"/>
      <c r="AOQ72" s="16"/>
      <c r="AOR72" s="16"/>
      <c r="AOS72" s="79"/>
      <c r="AOT72" s="550"/>
      <c r="AOU72" s="550"/>
      <c r="AOV72" s="550"/>
      <c r="AOW72" s="550"/>
      <c r="AOX72" s="550"/>
      <c r="AOY72" s="550"/>
      <c r="APA72" s="550"/>
      <c r="APB72" s="550"/>
      <c r="APC72" s="550"/>
      <c r="APD72" s="550"/>
      <c r="APE72" s="550"/>
      <c r="APF72" s="550"/>
      <c r="APG72" s="550"/>
      <c r="APH72" s="550"/>
      <c r="API72" s="550"/>
      <c r="APJ72" s="550"/>
      <c r="APK72" s="550"/>
      <c r="APL72" s="550"/>
      <c r="APM72" s="550"/>
      <c r="APN72" s="550"/>
      <c r="AQC72" s="550"/>
      <c r="AQD72" s="550"/>
      <c r="AQF72" s="550"/>
      <c r="AQJ72" s="550"/>
      <c r="AQM72" s="550"/>
      <c r="AQX72" s="550"/>
      <c r="AQY72" s="550"/>
      <c r="AQZ72" s="550"/>
      <c r="ARA72" s="550"/>
      <c r="ARB72" s="550"/>
      <c r="ARC72" s="550"/>
      <c r="ARD72" s="550"/>
      <c r="ARL72" s="550"/>
      <c r="ARM72" s="550"/>
      <c r="ARN72" s="550"/>
      <c r="ARO72" s="550"/>
      <c r="ARP72" s="550"/>
      <c r="ARQ72" s="550"/>
      <c r="ARR72" s="550"/>
      <c r="ATB72" s="550"/>
      <c r="ATD72" s="153"/>
      <c r="ATG72" s="17">
        <f t="shared" ref="ATG72:ATG73" si="247">ATG71+ATD72-ATF72</f>
        <v>0</v>
      </c>
      <c r="ATI72" s="7"/>
      <c r="ATJ72" s="34"/>
      <c r="ATK72" s="3"/>
      <c r="ATN72" s="17">
        <f>ATN71+ATK72-ATM72</f>
        <v>35640</v>
      </c>
      <c r="AUC72" s="550"/>
      <c r="AUD72" s="550"/>
      <c r="AUE72" s="550"/>
      <c r="AUF72" s="550"/>
      <c r="AUG72" s="550"/>
      <c r="AUH72" s="550"/>
      <c r="AUI72" s="550"/>
      <c r="AUJ72" s="550"/>
      <c r="AYG72" s="32"/>
      <c r="AZN72" s="550"/>
      <c r="AZO72" s="550"/>
      <c r="AZP72" s="550"/>
      <c r="AZQ72" s="550"/>
      <c r="AZR72" s="550"/>
      <c r="AZS72" s="550"/>
      <c r="AZT72" s="550"/>
      <c r="BFE72" s="550"/>
      <c r="BFF72" s="550"/>
      <c r="BFG72" s="550"/>
      <c r="BFH72" s="550"/>
      <c r="BFI72" s="550"/>
      <c r="BFJ72" s="550"/>
      <c r="BFK72" s="550"/>
      <c r="BFL72" s="550"/>
      <c r="BFS72" s="550"/>
      <c r="BFT72" s="550"/>
      <c r="BFU72" s="550"/>
      <c r="BFV72" s="550"/>
      <c r="BFW72" s="550"/>
      <c r="BFX72" s="550"/>
      <c r="BFY72" s="550"/>
      <c r="BGU72" s="550"/>
      <c r="BGV72" s="550"/>
      <c r="BGW72" s="550"/>
      <c r="BGX72" s="550"/>
      <c r="BGY72" s="550"/>
      <c r="BGZ72" s="550"/>
    </row>
    <row r="73" spans="2:1008 1030:1560" ht="15.75" thickBot="1" x14ac:dyDescent="0.3">
      <c r="B73" s="121"/>
      <c r="I73" s="121"/>
      <c r="P73" s="121"/>
      <c r="W73" s="121"/>
      <c r="FH73" s="3"/>
      <c r="FK73" s="16"/>
      <c r="FM73" s="701"/>
      <c r="FT73" s="289"/>
      <c r="RY73" s="3"/>
      <c r="SA73" s="3"/>
      <c r="ABO73" s="901"/>
      <c r="ABP73" s="99"/>
      <c r="ABQ73" s="16"/>
      <c r="ABR73" s="507"/>
      <c r="ABS73" s="16"/>
      <c r="ABT73" s="16"/>
      <c r="ACC73" s="550"/>
      <c r="ACJ73" s="550"/>
      <c r="ACK73" s="550"/>
      <c r="ACL73" s="550"/>
      <c r="ACM73" s="550"/>
      <c r="ACN73" s="550"/>
      <c r="ACO73" s="550"/>
      <c r="ACP73" s="550"/>
      <c r="ACQ73" s="550"/>
      <c r="ACR73" s="550"/>
      <c r="ACS73" s="550"/>
      <c r="ACT73" s="550"/>
      <c r="ACU73" s="550"/>
      <c r="ACV73" s="550"/>
      <c r="ACW73" s="550"/>
      <c r="ACX73" s="550"/>
      <c r="ADE73" s="550"/>
      <c r="ADF73" s="550"/>
      <c r="ADG73" s="550"/>
      <c r="ADH73" s="550"/>
      <c r="ADI73" s="550"/>
      <c r="ADJ73" s="550"/>
      <c r="ADK73" s="550"/>
      <c r="AFI73" s="550"/>
      <c r="AFJ73" s="550"/>
      <c r="AFK73" s="550"/>
      <c r="AFL73" s="550"/>
      <c r="AFM73" s="550"/>
      <c r="AFN73" s="550"/>
      <c r="AFP73" s="550"/>
      <c r="AFQ73" s="550"/>
      <c r="AFR73" s="550"/>
      <c r="AFS73" s="550"/>
      <c r="AFT73" s="550"/>
      <c r="AFU73" s="550"/>
      <c r="AFV73" s="550"/>
      <c r="AGK73" s="550"/>
      <c r="AGN73" s="550"/>
      <c r="AGR73" s="550"/>
      <c r="AGS73" s="550"/>
      <c r="AGT73" s="550"/>
      <c r="AGU73" s="550"/>
      <c r="AGV73" s="550"/>
      <c r="AGW73" s="550"/>
      <c r="AGX73" s="550"/>
      <c r="AGY73" s="550"/>
      <c r="AGZ73" s="550"/>
      <c r="AHA73" s="550"/>
      <c r="AHB73" s="550"/>
      <c r="AHC73" s="550"/>
      <c r="AHD73" s="550"/>
      <c r="AHE73" s="550"/>
      <c r="AHT73" s="550"/>
      <c r="AHW73" s="550"/>
      <c r="AIV73" s="550"/>
      <c r="AIW73" s="550"/>
      <c r="AIX73" s="550"/>
      <c r="AIY73" s="550"/>
      <c r="AIZ73" s="550"/>
      <c r="AJA73" s="550"/>
      <c r="AJQ73" s="550"/>
      <c r="AKL73" s="550"/>
      <c r="AKO73" s="550"/>
      <c r="AKS73" s="550"/>
      <c r="AKT73" s="550"/>
      <c r="AKU73" s="550"/>
      <c r="AKV73" s="550"/>
      <c r="AKW73" s="550"/>
      <c r="AKX73" s="550"/>
      <c r="AKY73" s="550"/>
      <c r="ALG73" s="550"/>
      <c r="ALH73" s="550"/>
      <c r="ALN73" s="550"/>
      <c r="ALO73" s="550"/>
      <c r="ALP73" s="550"/>
      <c r="ALQ73" s="550"/>
      <c r="ALR73" s="550"/>
      <c r="ALS73" s="550"/>
      <c r="ALT73" s="550"/>
      <c r="AMP73" s="550"/>
      <c r="AMQ73" s="550"/>
      <c r="AMR73" s="550"/>
      <c r="AMS73" s="550"/>
      <c r="AMT73" s="550"/>
      <c r="AMU73" s="550"/>
      <c r="AMW73" s="550"/>
      <c r="AMX73" s="550"/>
      <c r="AMY73" s="550"/>
      <c r="AMZ73" s="550"/>
      <c r="ANA73" s="550"/>
      <c r="ANB73" s="550"/>
      <c r="ANC73" s="550"/>
      <c r="ANY73" s="550"/>
      <c r="ANZ73" s="550"/>
      <c r="AOA73" s="550"/>
      <c r="AOB73" s="550"/>
      <c r="AOC73" s="550"/>
      <c r="AOD73" s="550"/>
      <c r="AOF73" s="33"/>
      <c r="AOG73" s="1734"/>
      <c r="AOH73" s="27"/>
      <c r="AOI73" s="697"/>
      <c r="AOJ73" s="16"/>
      <c r="AOK73" s="16"/>
      <c r="AOL73" s="79"/>
      <c r="AOM73" s="33"/>
      <c r="AON73" s="1734"/>
      <c r="AOO73" s="27"/>
      <c r="AOP73" s="697"/>
      <c r="AOQ73" s="16"/>
      <c r="AOR73" s="16"/>
      <c r="AOS73" s="79"/>
      <c r="AOT73" s="550"/>
      <c r="AOU73" s="550"/>
      <c r="AOV73" s="550"/>
      <c r="AOW73" s="550"/>
      <c r="AOX73" s="550"/>
      <c r="AOY73" s="550"/>
      <c r="APA73" s="550"/>
      <c r="APB73" s="550"/>
      <c r="APC73" s="550"/>
      <c r="APD73" s="550"/>
      <c r="APE73" s="550"/>
      <c r="APF73" s="550"/>
      <c r="APG73" s="550"/>
      <c r="APH73" s="550"/>
      <c r="API73" s="550"/>
      <c r="APJ73" s="550"/>
      <c r="APK73" s="550"/>
      <c r="APL73" s="550"/>
      <c r="APM73" s="550"/>
      <c r="APN73" s="550"/>
      <c r="AQC73" s="550"/>
      <c r="AQD73" s="550"/>
      <c r="AQF73" s="550"/>
      <c r="AQJ73" s="550"/>
      <c r="AQM73" s="550"/>
      <c r="AQX73" s="550"/>
      <c r="AQY73" s="550"/>
      <c r="AQZ73" s="550"/>
      <c r="ARA73" s="550"/>
      <c r="ARB73" s="550"/>
      <c r="ARC73" s="550"/>
      <c r="ARD73" s="550"/>
      <c r="ARL73" s="550"/>
      <c r="ARM73" s="550"/>
      <c r="ARN73" s="550"/>
      <c r="ARO73" s="550"/>
      <c r="ARP73" s="550"/>
      <c r="ARQ73" s="550"/>
      <c r="ARR73" s="550"/>
      <c r="ATB73" s="550"/>
      <c r="ATC73" s="243"/>
      <c r="ATD73" s="313"/>
      <c r="ATE73" s="490"/>
      <c r="ATF73" s="243"/>
      <c r="ATG73" s="20">
        <f t="shared" si="247"/>
        <v>0</v>
      </c>
      <c r="ATI73" s="693"/>
      <c r="ATJ73" s="707"/>
      <c r="ATK73" s="19"/>
      <c r="ATL73" s="243"/>
      <c r="ATM73" s="243"/>
      <c r="ATN73" s="20">
        <f>ATN72+ATK73-ATM73</f>
        <v>35640</v>
      </c>
      <c r="AUC73" s="550"/>
      <c r="AUD73" s="550"/>
      <c r="AUE73" s="550"/>
      <c r="AUF73" s="550"/>
      <c r="AUG73" s="550"/>
      <c r="AUH73" s="550"/>
      <c r="AUI73" s="550"/>
      <c r="AUJ73" s="550"/>
      <c r="AYG73" s="32"/>
      <c r="AZN73" s="550"/>
      <c r="AZO73" s="550"/>
      <c r="AZP73" s="550"/>
      <c r="AZQ73" s="550"/>
      <c r="AZR73" s="550"/>
      <c r="AZS73" s="550"/>
      <c r="AZT73" s="550"/>
      <c r="BFE73" s="550"/>
      <c r="BFF73" s="550"/>
      <c r="BFG73" s="550"/>
      <c r="BFH73" s="550"/>
      <c r="BFI73" s="550"/>
      <c r="BFJ73" s="550"/>
      <c r="BFK73" s="550"/>
      <c r="BFL73" s="550"/>
      <c r="BFS73" s="550"/>
      <c r="BFT73" s="550"/>
      <c r="BFU73" s="550"/>
      <c r="BFV73" s="550"/>
      <c r="BFW73" s="550"/>
      <c r="BFX73" s="550"/>
      <c r="BFY73" s="550"/>
      <c r="BGU73" s="550"/>
      <c r="BGV73" s="550"/>
      <c r="BGW73" s="550"/>
      <c r="BGX73" s="550"/>
      <c r="BGY73" s="550"/>
      <c r="BGZ73" s="550"/>
    </row>
    <row r="74" spans="2:1008 1030:1560" ht="15.75" thickTop="1" x14ac:dyDescent="0.25">
      <c r="B74" s="121"/>
      <c r="I74" s="121"/>
      <c r="P74" s="121"/>
      <c r="W74" s="121"/>
      <c r="FH74" s="41"/>
      <c r="FM74" s="701"/>
      <c r="FT74" s="289"/>
      <c r="RY74" s="3"/>
      <c r="SA74" s="3"/>
      <c r="ABO74" s="901"/>
      <c r="ABP74" s="99"/>
      <c r="ABQ74" s="16"/>
      <c r="ABR74" s="507"/>
      <c r="ABS74" s="16"/>
      <c r="ABT74" s="16"/>
      <c r="ACC74" s="550"/>
      <c r="ACJ74" s="550"/>
      <c r="ACK74" s="550"/>
      <c r="ACL74" s="550"/>
      <c r="ACM74" s="550"/>
      <c r="ACN74" s="550"/>
      <c r="ACO74" s="550"/>
      <c r="ACP74" s="550"/>
      <c r="ACQ74" s="550"/>
      <c r="ACR74" s="550"/>
      <c r="ACS74" s="550"/>
      <c r="ACT74" s="550"/>
      <c r="ACU74" s="550"/>
      <c r="ACV74" s="550"/>
      <c r="ACW74" s="550"/>
      <c r="ACX74" s="550"/>
      <c r="ADE74" s="550"/>
      <c r="ADF74" s="550"/>
      <c r="ADG74" s="550"/>
      <c r="ADH74" s="550"/>
      <c r="ADI74" s="550"/>
      <c r="ADJ74" s="550"/>
      <c r="ADK74" s="550"/>
      <c r="AFI74" s="550"/>
      <c r="AFJ74" s="550"/>
      <c r="AFK74" s="550"/>
      <c r="AFL74" s="550"/>
      <c r="AFM74" s="550"/>
      <c r="AFN74" s="550"/>
      <c r="AFP74" s="550"/>
      <c r="AFQ74" s="550"/>
      <c r="AFR74" s="550"/>
      <c r="AFS74" s="550"/>
      <c r="AFT74" s="550"/>
      <c r="AFU74" s="550"/>
      <c r="AFV74" s="550"/>
      <c r="AGK74" s="550"/>
      <c r="AGN74" s="550"/>
      <c r="AGR74" s="550"/>
      <c r="AGS74" s="550"/>
      <c r="AGT74" s="550"/>
      <c r="AGU74" s="550"/>
      <c r="AGV74" s="550"/>
      <c r="AGW74" s="550"/>
      <c r="AGX74" s="550"/>
      <c r="AGY74" s="550"/>
      <c r="AGZ74" s="550"/>
      <c r="AHA74" s="550"/>
      <c r="AHB74" s="550"/>
      <c r="AHC74" s="550"/>
      <c r="AHD74" s="550"/>
      <c r="AHE74" s="550"/>
      <c r="AHT74" s="550"/>
      <c r="AHW74" s="550"/>
      <c r="AIV74" s="550"/>
      <c r="AIW74" s="550"/>
      <c r="AIX74" s="550"/>
      <c r="AIY74" s="550"/>
      <c r="AIZ74" s="550"/>
      <c r="AJA74" s="550"/>
      <c r="AJQ74" s="550"/>
      <c r="AKL74" s="550"/>
      <c r="AKO74" s="550"/>
      <c r="AKS74" s="550"/>
      <c r="AKT74" s="550"/>
      <c r="AKU74" s="550"/>
      <c r="AKV74" s="550"/>
      <c r="AKW74" s="550"/>
      <c r="AKX74" s="550"/>
      <c r="AKY74" s="550"/>
      <c r="ALG74" s="550"/>
      <c r="ALH74" s="550"/>
      <c r="ALN74" s="550"/>
      <c r="ALO74" s="550"/>
      <c r="ALP74" s="550"/>
      <c r="ALQ74" s="550"/>
      <c r="ALR74" s="550"/>
      <c r="ALS74" s="550"/>
      <c r="ALT74" s="550"/>
      <c r="AMP74" s="550"/>
      <c r="AMQ74" s="550"/>
      <c r="AMR74" s="550"/>
      <c r="AMS74" s="550"/>
      <c r="AMT74" s="550"/>
      <c r="AMU74" s="550"/>
      <c r="AMW74" s="550"/>
      <c r="AMX74" s="550"/>
      <c r="AMY74" s="550"/>
      <c r="AMZ74" s="550"/>
      <c r="ANA74" s="550"/>
      <c r="ANB74" s="550"/>
      <c r="ANC74" s="550"/>
      <c r="ANY74" s="550"/>
      <c r="ANZ74" s="550"/>
      <c r="AOA74" s="550"/>
      <c r="AOB74" s="550"/>
      <c r="AOC74" s="550"/>
      <c r="AOD74" s="550"/>
      <c r="AOF74" s="33"/>
      <c r="AOG74" s="1734"/>
      <c r="AOH74" s="27"/>
      <c r="AOI74" s="697"/>
      <c r="AOJ74" s="16"/>
      <c r="AOK74" s="16"/>
      <c r="AOL74" s="79"/>
      <c r="AOM74" s="33"/>
      <c r="AON74" s="1734"/>
      <c r="AOO74" s="27"/>
      <c r="AOP74" s="697"/>
      <c r="AOQ74" s="16"/>
      <c r="AOR74" s="16"/>
      <c r="AOS74" s="79"/>
      <c r="AOT74" s="550"/>
      <c r="AOU74" s="550"/>
      <c r="AOV74" s="550"/>
      <c r="AOW74" s="550"/>
      <c r="AOX74" s="550"/>
      <c r="AOY74" s="550"/>
      <c r="APA74" s="550"/>
      <c r="APB74" s="550"/>
      <c r="APC74" s="550"/>
      <c r="APD74" s="550"/>
      <c r="APE74" s="550"/>
      <c r="APF74" s="550"/>
      <c r="APG74" s="550"/>
      <c r="APH74" s="550"/>
      <c r="API74" s="550"/>
      <c r="APJ74" s="550"/>
      <c r="APK74" s="550"/>
      <c r="APL74" s="550"/>
      <c r="APM74" s="550"/>
      <c r="APN74" s="550"/>
      <c r="AQC74" s="550"/>
      <c r="AQD74" s="550"/>
      <c r="AQF74" s="550"/>
      <c r="AQJ74" s="550"/>
      <c r="AQM74" s="550"/>
      <c r="AQX74" s="550"/>
      <c r="AQY74" s="550"/>
      <c r="AQZ74" s="550"/>
      <c r="ARA74" s="550"/>
      <c r="ARB74" s="550"/>
      <c r="ARC74" s="550"/>
      <c r="ARD74" s="550"/>
      <c r="ARL74" s="550"/>
      <c r="ARM74" s="550"/>
      <c r="ARN74" s="550"/>
      <c r="ARO74" s="550"/>
      <c r="ARP74" s="550"/>
      <c r="ARQ74" s="550"/>
      <c r="ARR74" s="550"/>
      <c r="ATB74" s="550"/>
      <c r="ATI74" s="7"/>
      <c r="ATJ74" s="34"/>
      <c r="ATK74" s="3"/>
      <c r="ATN74" s="17"/>
      <c r="AUC74" s="550"/>
      <c r="AUD74" s="550"/>
      <c r="AUE74" s="550"/>
      <c r="AUF74" s="550"/>
      <c r="AUG74" s="550"/>
      <c r="AUH74" s="550"/>
      <c r="AUI74" s="550"/>
      <c r="AUJ74" s="550"/>
      <c r="AYG74" s="32"/>
      <c r="AZN74" s="550"/>
      <c r="AZO74" s="550"/>
      <c r="AZP74" s="550"/>
      <c r="AZQ74" s="550"/>
      <c r="AZR74" s="550"/>
      <c r="AZS74" s="550"/>
      <c r="AZT74" s="550"/>
      <c r="BFE74" s="550"/>
      <c r="BFF74" s="550"/>
      <c r="BFG74" s="550"/>
      <c r="BFH74" s="550"/>
      <c r="BFI74" s="550"/>
      <c r="BFJ74" s="550"/>
      <c r="BFK74" s="550"/>
      <c r="BFL74" s="550"/>
      <c r="BFS74" s="550"/>
      <c r="BFT74" s="550"/>
      <c r="BFU74" s="550"/>
      <c r="BFV74" s="550"/>
      <c r="BFW74" s="550"/>
      <c r="BFX74" s="550"/>
      <c r="BFY74" s="550"/>
      <c r="BGU74" s="550"/>
      <c r="BGV74" s="550"/>
      <c r="BGW74" s="550"/>
      <c r="BGX74" s="550"/>
      <c r="BGY74" s="550"/>
      <c r="BGZ74" s="550"/>
    </row>
    <row r="75" spans="2:1008 1030:1560" x14ac:dyDescent="0.25">
      <c r="B75" s="121"/>
      <c r="I75" s="121"/>
      <c r="P75" s="121"/>
      <c r="W75" s="121"/>
      <c r="FM75" s="701"/>
      <c r="FT75" s="289"/>
      <c r="RY75" s="3"/>
      <c r="SA75" s="3"/>
      <c r="ABO75" s="901"/>
      <c r="ABP75" s="99"/>
      <c r="ABQ75" s="16"/>
      <c r="ABR75" s="507"/>
      <c r="ABS75" s="79"/>
      <c r="ABT75" s="79"/>
      <c r="ACC75" s="550"/>
      <c r="ACJ75" s="550"/>
      <c r="ACK75" s="550"/>
      <c r="ACL75" s="550"/>
      <c r="ACM75" s="550"/>
      <c r="ACN75" s="550"/>
      <c r="ACO75" s="550"/>
      <c r="ACP75" s="550"/>
      <c r="ACQ75" s="550"/>
      <c r="ACR75" s="550"/>
      <c r="ACS75" s="550"/>
      <c r="ACT75" s="550"/>
      <c r="ACU75" s="550"/>
      <c r="ACV75" s="550"/>
      <c r="ACW75" s="550"/>
      <c r="ACX75" s="550"/>
      <c r="ADE75" s="550"/>
      <c r="ADF75" s="550"/>
      <c r="ADG75" s="550"/>
      <c r="ADH75" s="550"/>
      <c r="ADI75" s="550"/>
      <c r="ADJ75" s="550"/>
      <c r="ADK75" s="550"/>
      <c r="AFI75" s="550"/>
      <c r="AFJ75" s="550"/>
      <c r="AFK75" s="550"/>
      <c r="AFL75" s="550"/>
      <c r="AFM75" s="550"/>
      <c r="AFN75" s="550"/>
      <c r="AFP75" s="550"/>
      <c r="AFQ75" s="550"/>
      <c r="AFR75" s="550"/>
      <c r="AFS75" s="550"/>
      <c r="AFT75" s="550"/>
      <c r="AFU75" s="550"/>
      <c r="AFV75" s="550"/>
      <c r="AGK75" s="550"/>
      <c r="AGN75" s="550"/>
      <c r="AGR75" s="550"/>
      <c r="AGS75" s="550"/>
      <c r="AGT75" s="550"/>
      <c r="AGU75" s="550"/>
      <c r="AGV75" s="550"/>
      <c r="AGW75" s="550"/>
      <c r="AGX75" s="550"/>
      <c r="AGY75" s="550"/>
      <c r="AGZ75" s="550"/>
      <c r="AHA75" s="550"/>
      <c r="AHB75" s="550"/>
      <c r="AHC75" s="550"/>
      <c r="AHD75" s="550"/>
      <c r="AHE75" s="550"/>
      <c r="AHT75" s="550"/>
      <c r="AHW75" s="550"/>
      <c r="AIV75" s="550"/>
      <c r="AIW75" s="550"/>
      <c r="AIX75" s="550"/>
      <c r="AIY75" s="550"/>
      <c r="AIZ75" s="550"/>
      <c r="AJA75" s="550"/>
      <c r="AJQ75" s="550"/>
      <c r="AKL75" s="550"/>
      <c r="AKO75" s="550"/>
      <c r="AKS75" s="550"/>
      <c r="AKT75" s="550"/>
      <c r="AKU75" s="550"/>
      <c r="AKV75" s="550"/>
      <c r="AKW75" s="550"/>
      <c r="AKX75" s="550"/>
      <c r="AKY75" s="550"/>
      <c r="ALG75" s="550"/>
      <c r="ALH75" s="550"/>
      <c r="ALN75" s="550"/>
      <c r="ALO75" s="550"/>
      <c r="ALP75" s="550"/>
      <c r="ALQ75" s="550"/>
      <c r="ALR75" s="550"/>
      <c r="ALS75" s="550"/>
      <c r="ALT75" s="550"/>
      <c r="AMP75" s="550"/>
      <c r="AMQ75" s="550"/>
      <c r="AMR75" s="550"/>
      <c r="AMS75" s="550"/>
      <c r="AMT75" s="550"/>
      <c r="AMU75" s="550"/>
      <c r="AMW75" s="550"/>
      <c r="AMX75" s="550"/>
      <c r="AMY75" s="550"/>
      <c r="AMZ75" s="550"/>
      <c r="ANA75" s="550"/>
      <c r="ANB75" s="550"/>
      <c r="ANC75" s="550"/>
      <c r="ANY75" s="550"/>
      <c r="ANZ75" s="550"/>
      <c r="AOA75" s="550"/>
      <c r="AOB75" s="550"/>
      <c r="AOC75" s="550"/>
      <c r="AOD75" s="550"/>
      <c r="AOF75" s="33"/>
      <c r="AOG75" s="1734"/>
      <c r="AOH75" s="27"/>
      <c r="AOI75" s="697"/>
      <c r="AOJ75" s="16"/>
      <c r="AOK75" s="16"/>
      <c r="AOL75" s="79"/>
      <c r="AOM75" s="33"/>
      <c r="AON75" s="1734"/>
      <c r="AOO75" s="27"/>
      <c r="AOP75" s="697"/>
      <c r="AOQ75" s="16"/>
      <c r="AOR75" s="16"/>
      <c r="AOS75" s="79"/>
      <c r="AOT75" s="550"/>
      <c r="AOU75" s="550"/>
      <c r="AOV75" s="550"/>
      <c r="AOW75" s="550"/>
      <c r="AOX75" s="550"/>
      <c r="AOY75" s="550"/>
      <c r="APA75" s="550"/>
      <c r="APB75" s="550"/>
      <c r="APC75" s="550"/>
      <c r="APD75" s="550"/>
      <c r="APE75" s="550"/>
      <c r="APF75" s="550"/>
      <c r="APG75" s="550"/>
      <c r="APH75" s="550"/>
      <c r="API75" s="550"/>
      <c r="APJ75" s="550"/>
      <c r="APK75" s="550"/>
      <c r="APL75" s="550"/>
      <c r="APM75" s="550"/>
      <c r="APN75" s="550"/>
      <c r="AQC75" s="550"/>
      <c r="AQD75" s="550"/>
      <c r="AQF75" s="550"/>
      <c r="AQJ75" s="550"/>
      <c r="AQM75" s="550"/>
      <c r="AQX75" s="550"/>
      <c r="AQY75" s="550"/>
      <c r="AQZ75" s="550"/>
      <c r="ARA75" s="550"/>
      <c r="ARB75" s="550"/>
      <c r="ARC75" s="550"/>
      <c r="ARD75" s="550"/>
      <c r="ARL75" s="550"/>
      <c r="ARM75" s="550"/>
      <c r="ARN75" s="550"/>
      <c r="ARO75" s="550"/>
      <c r="ARP75" s="550"/>
      <c r="ARQ75" s="550"/>
      <c r="ARR75" s="550"/>
      <c r="ATB75" s="550"/>
      <c r="ATI75" s="7"/>
      <c r="ATJ75" s="34"/>
      <c r="ATK75" s="3"/>
      <c r="ATN75" s="17"/>
      <c r="AUC75" s="550"/>
      <c r="AUD75" s="550"/>
      <c r="AUE75" s="550"/>
      <c r="AUF75" s="550"/>
      <c r="AUG75" s="550"/>
      <c r="AUH75" s="550"/>
      <c r="AUI75" s="550"/>
      <c r="AUJ75" s="550"/>
      <c r="AYG75" s="32"/>
      <c r="AZN75" s="550"/>
      <c r="AZO75" s="550"/>
      <c r="AZP75" s="550"/>
      <c r="AZQ75" s="550"/>
      <c r="AZR75" s="550"/>
      <c r="AZS75" s="550"/>
      <c r="AZT75" s="550"/>
      <c r="BFE75" s="550"/>
      <c r="BFF75" s="550"/>
      <c r="BFG75" s="550"/>
      <c r="BFH75" s="550"/>
      <c r="BFI75" s="550"/>
      <c r="BFJ75" s="550"/>
      <c r="BFK75" s="550"/>
      <c r="BFL75" s="550"/>
      <c r="BFS75" s="550"/>
      <c r="BFT75" s="550"/>
      <c r="BFU75" s="550"/>
      <c r="BFV75" s="550"/>
      <c r="BFW75" s="550"/>
      <c r="BFX75" s="550"/>
      <c r="BFY75" s="550"/>
      <c r="BGU75" s="550"/>
      <c r="BGV75" s="550"/>
      <c r="BGW75" s="550"/>
      <c r="BGX75" s="550"/>
      <c r="BGY75" s="550"/>
      <c r="BGZ75" s="550"/>
    </row>
    <row r="76" spans="2:1008 1030:1560" x14ac:dyDescent="0.25">
      <c r="B76" s="79"/>
      <c r="I76" s="121"/>
      <c r="P76" s="121"/>
      <c r="W76" s="121"/>
      <c r="FM76" s="701"/>
      <c r="FT76" s="289"/>
      <c r="RY76" s="3"/>
      <c r="SA76" s="3"/>
      <c r="ABQ76" s="16"/>
      <c r="ABR76" s="507"/>
      <c r="ABS76" s="79"/>
      <c r="ABT76" s="79"/>
      <c r="ACC76" s="550"/>
      <c r="ACJ76" s="550"/>
      <c r="ACK76" s="550"/>
      <c r="ACL76" s="550"/>
      <c r="ACM76" s="550"/>
      <c r="ACN76" s="550"/>
      <c r="ACO76" s="550"/>
      <c r="ACP76" s="550"/>
      <c r="ACQ76" s="550"/>
      <c r="ACR76" s="550"/>
      <c r="ACS76" s="550"/>
      <c r="ACT76" s="550"/>
      <c r="ACU76" s="550"/>
      <c r="ACV76" s="550"/>
      <c r="ACW76" s="550"/>
      <c r="ACX76" s="550"/>
      <c r="ADE76" s="550"/>
      <c r="ADF76" s="550"/>
      <c r="ADG76" s="550"/>
      <c r="ADH76" s="550"/>
      <c r="ADI76" s="550"/>
      <c r="ADJ76" s="550"/>
      <c r="ADK76" s="550"/>
      <c r="AFI76" s="550"/>
      <c r="AFJ76" s="550"/>
      <c r="AFK76" s="550"/>
      <c r="AFL76" s="550"/>
      <c r="AFM76" s="550"/>
      <c r="AFN76" s="550"/>
      <c r="AFP76" s="550"/>
      <c r="AFQ76" s="550"/>
      <c r="AFR76" s="550"/>
      <c r="AFS76" s="550"/>
      <c r="AFT76" s="550"/>
      <c r="AFU76" s="550"/>
      <c r="AFV76" s="550"/>
      <c r="AGK76" s="550"/>
      <c r="AGN76" s="550"/>
      <c r="AGR76" s="550"/>
      <c r="AGS76" s="550"/>
      <c r="AGT76" s="550"/>
      <c r="AGU76" s="550"/>
      <c r="AGV76" s="550"/>
      <c r="AGW76" s="550"/>
      <c r="AGX76" s="550"/>
      <c r="AGY76" s="550"/>
      <c r="AGZ76" s="550"/>
      <c r="AHA76" s="550"/>
      <c r="AHB76" s="550"/>
      <c r="AHC76" s="550"/>
      <c r="AHD76" s="550"/>
      <c r="AHE76" s="550"/>
      <c r="AHT76" s="550"/>
      <c r="AHW76" s="550"/>
      <c r="AIV76" s="550"/>
      <c r="AIW76" s="550"/>
      <c r="AIX76" s="550"/>
      <c r="AIY76" s="550"/>
      <c r="AIZ76" s="550"/>
      <c r="AJA76" s="550"/>
      <c r="AJQ76" s="550"/>
      <c r="AKL76" s="550"/>
      <c r="AKO76" s="550"/>
      <c r="AKS76" s="550"/>
      <c r="AKT76" s="550"/>
      <c r="AKU76" s="550"/>
      <c r="AKV76" s="550"/>
      <c r="AKW76" s="550"/>
      <c r="AKX76" s="550"/>
      <c r="AKY76" s="550"/>
      <c r="ALG76" s="550"/>
      <c r="ALH76" s="550"/>
      <c r="ALN76" s="550"/>
      <c r="ALO76" s="550"/>
      <c r="ALP76" s="550"/>
      <c r="ALQ76" s="550"/>
      <c r="ALR76" s="550"/>
      <c r="ALS76" s="550"/>
      <c r="ALT76" s="550"/>
      <c r="AMP76" s="550"/>
      <c r="AMQ76" s="550"/>
      <c r="AMR76" s="550"/>
      <c r="AMS76" s="550"/>
      <c r="AMT76" s="550"/>
      <c r="AMU76" s="550"/>
      <c r="AMW76" s="550"/>
      <c r="AMX76" s="550"/>
      <c r="AMY76" s="550"/>
      <c r="AMZ76" s="550"/>
      <c r="ANA76" s="550"/>
      <c r="ANB76" s="550"/>
      <c r="ANC76" s="550"/>
      <c r="ANY76" s="550"/>
      <c r="ANZ76" s="550"/>
      <c r="AOA76" s="550"/>
      <c r="AOB76" s="550"/>
      <c r="AOC76" s="550"/>
      <c r="AOD76" s="550"/>
      <c r="AOF76" s="33"/>
      <c r="AOG76" s="1734"/>
      <c r="AOH76" s="27"/>
      <c r="AOI76" s="697"/>
      <c r="AOJ76" s="16"/>
      <c r="AOK76" s="16"/>
      <c r="AOL76" s="79"/>
      <c r="AOM76" s="33"/>
      <c r="AON76" s="1734"/>
      <c r="AOO76" s="27"/>
      <c r="AOP76" s="697"/>
      <c r="AOQ76" s="16"/>
      <c r="AOR76" s="16"/>
      <c r="AOS76" s="79"/>
      <c r="AOT76" s="550"/>
      <c r="AOU76" s="550"/>
      <c r="AOV76" s="550"/>
      <c r="AOW76" s="550"/>
      <c r="AOX76" s="550"/>
      <c r="AOY76" s="550"/>
      <c r="APA76" s="550"/>
      <c r="APB76" s="550"/>
      <c r="APC76" s="550"/>
      <c r="APD76" s="550"/>
      <c r="APE76" s="550"/>
      <c r="APF76" s="550"/>
      <c r="APG76" s="550"/>
      <c r="APH76" s="550"/>
      <c r="API76" s="550"/>
      <c r="APJ76" s="550"/>
      <c r="APK76" s="550"/>
      <c r="APL76" s="550"/>
      <c r="APM76" s="550"/>
      <c r="APN76" s="550"/>
      <c r="AQC76" s="550"/>
      <c r="AQD76" s="550"/>
      <c r="AQF76" s="550"/>
      <c r="AQJ76" s="550"/>
      <c r="AQM76" s="550"/>
      <c r="AQX76" s="550"/>
      <c r="AQY76" s="550"/>
      <c r="AQZ76" s="550"/>
      <c r="ARA76" s="550"/>
      <c r="ARB76" s="550"/>
      <c r="ARC76" s="550"/>
      <c r="ARD76" s="550"/>
      <c r="ARL76" s="550"/>
      <c r="ARM76" s="550"/>
      <c r="ARN76" s="550"/>
      <c r="ARO76" s="550"/>
      <c r="ARP76" s="550"/>
      <c r="ARQ76" s="550"/>
      <c r="ARR76" s="550"/>
      <c r="ATB76" s="550"/>
      <c r="ATI76" s="7"/>
      <c r="ATJ76" s="34"/>
      <c r="ATK76" s="3"/>
      <c r="ATN76" s="17"/>
      <c r="AUC76" s="550"/>
      <c r="AUD76" s="550"/>
      <c r="AUE76" s="550"/>
      <c r="AUF76" s="550"/>
      <c r="AUG76" s="550"/>
      <c r="AUH76" s="550"/>
      <c r="AUI76" s="550"/>
      <c r="AUJ76" s="550"/>
      <c r="AYG76" s="32"/>
      <c r="AZN76" s="550"/>
      <c r="AZO76" s="550"/>
      <c r="AZP76" s="550"/>
      <c r="AZQ76" s="550"/>
      <c r="AZR76" s="550"/>
      <c r="AZS76" s="550"/>
      <c r="AZT76" s="550"/>
      <c r="BFE76" s="550"/>
      <c r="BFF76" s="550"/>
      <c r="BFG76" s="550"/>
      <c r="BFH76" s="550"/>
      <c r="BFI76" s="550"/>
      <c r="BFJ76" s="550"/>
      <c r="BFK76" s="550"/>
      <c r="BFL76" s="550"/>
      <c r="BFS76" s="550"/>
      <c r="BFT76" s="550"/>
      <c r="BFU76" s="550"/>
      <c r="BFV76" s="550"/>
      <c r="BFW76" s="550"/>
      <c r="BFX76" s="550"/>
      <c r="BFY76" s="550"/>
      <c r="BGU76" s="550"/>
      <c r="BGV76" s="550"/>
      <c r="BGW76" s="550"/>
      <c r="BGX76" s="550"/>
      <c r="BGY76" s="550"/>
      <c r="BGZ76" s="550"/>
    </row>
    <row r="77" spans="2:1008 1030:1560" x14ac:dyDescent="0.25">
      <c r="B77" s="121"/>
      <c r="I77" s="121"/>
      <c r="P77" s="121"/>
      <c r="W77" s="121"/>
      <c r="FM77" s="701"/>
      <c r="FT77" s="289"/>
      <c r="RY77" s="3"/>
      <c r="SA77" s="3"/>
      <c r="ABR77" s="507"/>
      <c r="ABS77" s="79"/>
      <c r="ABT77" s="79"/>
      <c r="ACC77" s="550"/>
      <c r="ACJ77" s="550"/>
      <c r="ACK77" s="550"/>
      <c r="ACL77" s="550"/>
      <c r="ACM77" s="550"/>
      <c r="ACN77" s="550"/>
      <c r="ACO77" s="550"/>
      <c r="ACP77" s="550"/>
      <c r="ACQ77" s="550"/>
      <c r="ACR77" s="550"/>
      <c r="ACS77" s="550"/>
      <c r="ACT77" s="550"/>
      <c r="ACU77" s="550"/>
      <c r="ACV77" s="550"/>
      <c r="ACW77" s="550"/>
      <c r="ACX77" s="550"/>
      <c r="ADE77" s="550"/>
      <c r="ADF77" s="550"/>
      <c r="ADG77" s="550"/>
      <c r="ADH77" s="550"/>
      <c r="ADI77" s="550"/>
      <c r="ADJ77" s="550"/>
      <c r="ADK77" s="550"/>
      <c r="AFI77" s="550"/>
      <c r="AFJ77" s="550"/>
      <c r="AFK77" s="550"/>
      <c r="AFL77" s="550"/>
      <c r="AFM77" s="550"/>
      <c r="AFN77" s="550"/>
      <c r="AFP77" s="550"/>
      <c r="AFQ77" s="550"/>
      <c r="AFR77" s="550"/>
      <c r="AFS77" s="550"/>
      <c r="AFT77" s="550"/>
      <c r="AFU77" s="550"/>
      <c r="AFV77" s="550"/>
      <c r="AGK77" s="550"/>
      <c r="AGN77" s="550"/>
      <c r="AGR77" s="550"/>
      <c r="AGS77" s="550"/>
      <c r="AGT77" s="550"/>
      <c r="AGU77" s="550"/>
      <c r="AGV77" s="550"/>
      <c r="AGW77" s="550"/>
      <c r="AGX77" s="550"/>
      <c r="AGY77" s="550"/>
      <c r="AGZ77" s="550"/>
      <c r="AHA77" s="550"/>
      <c r="AHB77" s="550"/>
      <c r="AHC77" s="550"/>
      <c r="AHD77" s="550"/>
      <c r="AHE77" s="550"/>
      <c r="AHT77" s="550"/>
      <c r="AHW77" s="550"/>
      <c r="AIV77" s="550"/>
      <c r="AIW77" s="550"/>
      <c r="AIX77" s="550"/>
      <c r="AIY77" s="550"/>
      <c r="AIZ77" s="550"/>
      <c r="AJA77" s="550"/>
      <c r="AJQ77" s="550"/>
      <c r="AKL77" s="550"/>
      <c r="AKO77" s="550"/>
      <c r="AKS77" s="550"/>
      <c r="AKT77" s="550"/>
      <c r="AKU77" s="550"/>
      <c r="AKV77" s="550"/>
      <c r="AKW77" s="550"/>
      <c r="AKX77" s="550"/>
      <c r="AKY77" s="550"/>
      <c r="ALG77" s="550"/>
      <c r="ALH77" s="550"/>
      <c r="ALN77" s="550"/>
      <c r="ALO77" s="550"/>
      <c r="ALP77" s="550"/>
      <c r="ALQ77" s="550"/>
      <c r="ALR77" s="550"/>
      <c r="ALS77" s="550"/>
      <c r="ALT77" s="550"/>
      <c r="AMP77" s="550"/>
      <c r="AMQ77" s="550"/>
      <c r="AMR77" s="550"/>
      <c r="AMS77" s="550"/>
      <c r="AMT77" s="550"/>
      <c r="AMU77" s="550"/>
      <c r="AMW77" s="550"/>
      <c r="AMX77" s="550"/>
      <c r="AMY77" s="550"/>
      <c r="AMZ77" s="550"/>
      <c r="ANA77" s="550"/>
      <c r="ANB77" s="550"/>
      <c r="ANC77" s="550"/>
      <c r="ANY77" s="550"/>
      <c r="ANZ77" s="550"/>
      <c r="AOA77" s="550"/>
      <c r="AOB77" s="550"/>
      <c r="AOC77" s="550"/>
      <c r="AOD77" s="550"/>
      <c r="AOF77" s="33"/>
      <c r="AOG77" s="1734"/>
      <c r="AOH77" s="27"/>
      <c r="AOI77" s="697"/>
      <c r="AOJ77" s="16"/>
      <c r="AOK77" s="16"/>
      <c r="AOL77" s="79"/>
      <c r="AOM77" s="33"/>
      <c r="AON77" s="1734"/>
      <c r="AOO77" s="27"/>
      <c r="AOP77" s="697"/>
      <c r="AOQ77" s="16"/>
      <c r="AOR77" s="16"/>
      <c r="AOS77" s="79"/>
      <c r="AOT77" s="550"/>
      <c r="AOU77" s="550"/>
      <c r="AOV77" s="550"/>
      <c r="AOW77" s="550"/>
      <c r="AOX77" s="550"/>
      <c r="AOY77" s="550"/>
      <c r="APA77" s="550"/>
      <c r="APB77" s="550"/>
      <c r="APC77" s="550"/>
      <c r="APD77" s="550"/>
      <c r="APE77" s="550"/>
      <c r="APF77" s="550"/>
      <c r="APG77" s="550"/>
      <c r="APH77" s="550"/>
      <c r="API77" s="550"/>
      <c r="APJ77" s="550"/>
      <c r="APK77" s="550"/>
      <c r="APL77" s="550"/>
      <c r="APM77" s="550"/>
      <c r="APN77" s="550"/>
      <c r="AQC77" s="550"/>
      <c r="AQD77" s="550"/>
      <c r="AQF77" s="550"/>
      <c r="AQJ77" s="550"/>
      <c r="AQM77" s="550"/>
      <c r="AQX77" s="550"/>
      <c r="AQY77" s="550"/>
      <c r="AQZ77" s="550"/>
      <c r="ARA77" s="550"/>
      <c r="ARB77" s="550"/>
      <c r="ARC77" s="550"/>
      <c r="ARD77" s="550"/>
      <c r="ARL77" s="550"/>
      <c r="ARM77" s="550"/>
      <c r="ARN77" s="550"/>
      <c r="ARO77" s="550"/>
      <c r="ARP77" s="550"/>
      <c r="ARQ77" s="550"/>
      <c r="ARR77" s="550"/>
      <c r="ATB77" s="550"/>
      <c r="ATI77" s="7"/>
      <c r="ATJ77" s="34"/>
      <c r="ATK77" s="3"/>
      <c r="ATN77" s="17"/>
      <c r="AUC77" s="550"/>
      <c r="AUD77" s="550"/>
      <c r="AUE77" s="550"/>
      <c r="AUF77" s="550"/>
      <c r="AUG77" s="550"/>
      <c r="AUH77" s="550"/>
      <c r="AUI77" s="550"/>
      <c r="AUJ77" s="550"/>
      <c r="AYG77" s="32"/>
      <c r="AZN77" s="550"/>
      <c r="AZO77" s="550"/>
      <c r="AZP77" s="550"/>
      <c r="AZQ77" s="550"/>
      <c r="AZR77" s="550"/>
      <c r="AZS77" s="550"/>
      <c r="AZT77" s="550"/>
      <c r="BFE77" s="550"/>
      <c r="BFF77" s="550"/>
      <c r="BFG77" s="550"/>
      <c r="BFH77" s="550"/>
      <c r="BFI77" s="550"/>
      <c r="BFJ77" s="550"/>
      <c r="BFK77" s="550"/>
      <c r="BFL77" s="550"/>
      <c r="BFS77" s="550"/>
      <c r="BFT77" s="550"/>
      <c r="BFU77" s="550"/>
      <c r="BFV77" s="550"/>
      <c r="BFW77" s="550"/>
      <c r="BFX77" s="550"/>
      <c r="BFY77" s="550"/>
      <c r="BGU77" s="550"/>
      <c r="BGV77" s="550"/>
      <c r="BGW77" s="550"/>
      <c r="BGX77" s="550"/>
      <c r="BGY77" s="550"/>
      <c r="BGZ77" s="550"/>
    </row>
    <row r="78" spans="2:1008 1030:1560" x14ac:dyDescent="0.25">
      <c r="B78" s="121"/>
      <c r="I78" s="121"/>
      <c r="P78" s="121"/>
      <c r="W78" s="121"/>
      <c r="FM78" s="701"/>
      <c r="FT78" s="289"/>
      <c r="RY78" s="3"/>
      <c r="SA78" s="3"/>
      <c r="ABR78" s="507"/>
      <c r="ABS78" s="79"/>
      <c r="ABT78" s="79"/>
      <c r="ACC78" s="550"/>
      <c r="ACJ78" s="550"/>
      <c r="ACK78" s="550"/>
      <c r="ACL78" s="550"/>
      <c r="ACM78" s="550"/>
      <c r="ACN78" s="550"/>
      <c r="ACO78" s="550"/>
      <c r="ACP78" s="550"/>
      <c r="ACQ78" s="550"/>
      <c r="ACR78" s="550"/>
      <c r="ACS78" s="550"/>
      <c r="ACT78" s="550"/>
      <c r="ACU78" s="550"/>
      <c r="ACV78" s="550"/>
      <c r="ACW78" s="550"/>
      <c r="ACX78" s="550"/>
      <c r="ADE78" s="550"/>
      <c r="ADF78" s="550"/>
      <c r="ADG78" s="550"/>
      <c r="ADH78" s="550"/>
      <c r="ADI78" s="550"/>
      <c r="ADJ78" s="550"/>
      <c r="ADK78" s="550"/>
      <c r="AFI78" s="550"/>
      <c r="AFJ78" s="550"/>
      <c r="AFK78" s="550"/>
      <c r="AFL78" s="550"/>
      <c r="AFM78" s="550"/>
      <c r="AFN78" s="550"/>
      <c r="AFP78" s="550"/>
      <c r="AFQ78" s="550"/>
      <c r="AFR78" s="550"/>
      <c r="AFS78" s="550"/>
      <c r="AFT78" s="550"/>
      <c r="AFU78" s="550"/>
      <c r="AFV78" s="550"/>
      <c r="AGK78" s="550"/>
      <c r="AGN78" s="550"/>
      <c r="AGR78" s="550"/>
      <c r="AGS78" s="550"/>
      <c r="AGT78" s="550"/>
      <c r="AGU78" s="550"/>
      <c r="AGV78" s="550"/>
      <c r="AGW78" s="550"/>
      <c r="AGX78" s="550"/>
      <c r="AGY78" s="550"/>
      <c r="AGZ78" s="550"/>
      <c r="AHA78" s="550"/>
      <c r="AHB78" s="550"/>
      <c r="AHC78" s="550"/>
      <c r="AHD78" s="550"/>
      <c r="AHE78" s="550"/>
      <c r="AHT78" s="550"/>
      <c r="AHW78" s="550"/>
      <c r="AIV78" s="550"/>
      <c r="AIW78" s="550"/>
      <c r="AIX78" s="550"/>
      <c r="AIY78" s="550"/>
      <c r="AIZ78" s="550"/>
      <c r="AJA78" s="550"/>
      <c r="AJQ78" s="550"/>
      <c r="AKL78" s="550"/>
      <c r="AKO78" s="550"/>
      <c r="AKS78" s="550"/>
      <c r="AKT78" s="550"/>
      <c r="AKU78" s="550"/>
      <c r="AKV78" s="550"/>
      <c r="AKW78" s="550"/>
      <c r="AKX78" s="550"/>
      <c r="AKY78" s="550"/>
      <c r="ALG78" s="550"/>
      <c r="ALH78" s="550"/>
      <c r="ALN78" s="550"/>
      <c r="ALO78" s="550"/>
      <c r="ALP78" s="550"/>
      <c r="ALQ78" s="550"/>
      <c r="ALR78" s="550"/>
      <c r="ALS78" s="550"/>
      <c r="ALT78" s="550"/>
      <c r="AMP78" s="550"/>
      <c r="AMQ78" s="550"/>
      <c r="AMR78" s="550"/>
      <c r="AMS78" s="550"/>
      <c r="AMT78" s="550"/>
      <c r="AMU78" s="550"/>
      <c r="AMW78" s="550"/>
      <c r="AMX78" s="550"/>
      <c r="AMY78" s="550"/>
      <c r="AMZ78" s="550"/>
      <c r="ANA78" s="550"/>
      <c r="ANB78" s="550"/>
      <c r="ANC78" s="550"/>
      <c r="ANY78" s="550"/>
      <c r="ANZ78" s="550"/>
      <c r="AOA78" s="550"/>
      <c r="AOB78" s="550"/>
      <c r="AOC78" s="550"/>
      <c r="AOD78" s="550"/>
      <c r="AOF78" s="33"/>
      <c r="AOG78" s="1734"/>
      <c r="AOH78" s="27"/>
      <c r="AOI78" s="697"/>
      <c r="AOJ78" s="16"/>
      <c r="AOK78" s="16"/>
      <c r="AOL78" s="79"/>
      <c r="AOM78" s="33"/>
      <c r="AON78" s="1734"/>
      <c r="AOO78" s="27"/>
      <c r="AOP78" s="697"/>
      <c r="AOQ78" s="16"/>
      <c r="AOR78" s="16"/>
      <c r="AOS78" s="79"/>
      <c r="AOT78" s="550"/>
      <c r="AOU78" s="550"/>
      <c r="AOV78" s="550"/>
      <c r="AOW78" s="550"/>
      <c r="AOX78" s="550"/>
      <c r="AOY78" s="550"/>
      <c r="APA78" s="550"/>
      <c r="APB78" s="550"/>
      <c r="APC78" s="550"/>
      <c r="APD78" s="550"/>
      <c r="APE78" s="550"/>
      <c r="APF78" s="550"/>
      <c r="APG78" s="550"/>
      <c r="APH78" s="550"/>
      <c r="API78" s="550"/>
      <c r="APJ78" s="550"/>
      <c r="APK78" s="550"/>
      <c r="APL78" s="550"/>
      <c r="APM78" s="550"/>
      <c r="APN78" s="550"/>
      <c r="AQC78" s="550"/>
      <c r="AQD78" s="550"/>
      <c r="AQF78" s="550"/>
      <c r="AQJ78" s="550"/>
      <c r="AQM78" s="550"/>
      <c r="AQX78" s="550"/>
      <c r="AQY78" s="550"/>
      <c r="AQZ78" s="550"/>
      <c r="ARA78" s="550"/>
      <c r="ARB78" s="550"/>
      <c r="ARC78" s="550"/>
      <c r="ARD78" s="550"/>
      <c r="ARL78" s="550"/>
      <c r="ARM78" s="550"/>
      <c r="ARN78" s="550"/>
      <c r="ARO78" s="550"/>
      <c r="ARP78" s="550"/>
      <c r="ARQ78" s="550"/>
      <c r="ARR78" s="550"/>
      <c r="ATB78" s="550"/>
      <c r="ATI78" s="7"/>
      <c r="ATJ78" s="34"/>
      <c r="ATK78" s="3"/>
      <c r="ATN78" s="17"/>
      <c r="AUC78" s="550"/>
      <c r="AUD78" s="550"/>
      <c r="AUE78" s="550"/>
      <c r="AUF78" s="550"/>
      <c r="AUG78" s="550"/>
      <c r="AUH78" s="550"/>
      <c r="AUI78" s="550"/>
      <c r="AUJ78" s="550"/>
      <c r="AYG78" s="32"/>
      <c r="AZN78" s="550"/>
      <c r="AZO78" s="550"/>
      <c r="AZP78" s="550"/>
      <c r="AZQ78" s="550"/>
      <c r="AZR78" s="550"/>
      <c r="AZS78" s="550"/>
      <c r="AZT78" s="550"/>
      <c r="BFE78" s="550"/>
      <c r="BFF78" s="550"/>
      <c r="BFG78" s="550"/>
      <c r="BFH78" s="550"/>
      <c r="BFI78" s="550"/>
      <c r="BFJ78" s="550"/>
      <c r="BFK78" s="550"/>
      <c r="BFL78" s="550"/>
      <c r="BFS78" s="550"/>
      <c r="BFT78" s="550"/>
      <c r="BFU78" s="550"/>
      <c r="BFV78" s="550"/>
      <c r="BFW78" s="550"/>
      <c r="BFX78" s="550"/>
      <c r="BFY78" s="550"/>
      <c r="BGU78" s="550"/>
      <c r="BGV78" s="550"/>
      <c r="BGW78" s="550"/>
      <c r="BGX78" s="550"/>
      <c r="BGY78" s="550"/>
      <c r="BGZ78" s="550"/>
    </row>
    <row r="79" spans="2:1008 1030:1560" x14ac:dyDescent="0.25">
      <c r="B79" s="121"/>
      <c r="I79" s="121"/>
      <c r="P79" s="121"/>
      <c r="W79" s="121"/>
      <c r="FM79" s="701"/>
      <c r="FT79" s="289"/>
      <c r="RY79" s="3"/>
      <c r="SA79" s="3"/>
      <c r="ABP79" s="34"/>
      <c r="ABQ79" s="27"/>
      <c r="ABR79" s="1315"/>
      <c r="ABS79" s="77"/>
      <c r="ABT79" s="79"/>
      <c r="ACC79" s="550"/>
      <c r="ACJ79" s="550"/>
      <c r="ACK79" s="550"/>
      <c r="ACL79" s="550"/>
      <c r="ACM79" s="550"/>
      <c r="ACN79" s="550"/>
      <c r="ACO79" s="550"/>
      <c r="ACP79" s="550"/>
      <c r="ACQ79" s="550"/>
      <c r="ACR79" s="550"/>
      <c r="ACS79" s="550"/>
      <c r="ACT79" s="550"/>
      <c r="ACU79" s="550"/>
      <c r="ACV79" s="550"/>
      <c r="ACW79" s="550"/>
      <c r="ACX79" s="550"/>
      <c r="ADE79" s="550"/>
      <c r="ADF79" s="550"/>
      <c r="ADG79" s="550"/>
      <c r="ADH79" s="550"/>
      <c r="ADI79" s="550"/>
      <c r="ADJ79" s="550"/>
      <c r="ADK79" s="550"/>
      <c r="AFI79" s="550"/>
      <c r="AFJ79" s="550"/>
      <c r="AFK79" s="550"/>
      <c r="AFL79" s="550"/>
      <c r="AFM79" s="550"/>
      <c r="AFN79" s="550"/>
      <c r="AFP79" s="550"/>
      <c r="AFQ79" s="550"/>
      <c r="AFR79" s="550"/>
      <c r="AFS79" s="550"/>
      <c r="AFT79" s="550"/>
      <c r="AFU79" s="550"/>
      <c r="AFV79" s="550"/>
      <c r="AGK79" s="550"/>
      <c r="AGN79" s="550"/>
      <c r="AGR79" s="550"/>
      <c r="AGS79" s="550"/>
      <c r="AGT79" s="550"/>
      <c r="AGU79" s="550"/>
      <c r="AGV79" s="550"/>
      <c r="AGW79" s="550"/>
      <c r="AGX79" s="550"/>
      <c r="AGY79" s="550"/>
      <c r="AGZ79" s="550"/>
      <c r="AHA79" s="550"/>
      <c r="AHB79" s="550"/>
      <c r="AHC79" s="550"/>
      <c r="AHD79" s="550"/>
      <c r="AHE79" s="550"/>
      <c r="AHT79" s="550"/>
      <c r="AHW79" s="550"/>
      <c r="AIV79" s="550"/>
      <c r="AIW79" s="550"/>
      <c r="AIX79" s="550"/>
      <c r="AIY79" s="550"/>
      <c r="AIZ79" s="550"/>
      <c r="AJA79" s="550"/>
      <c r="AJQ79" s="550"/>
      <c r="AKL79" s="550"/>
      <c r="AKO79" s="550"/>
      <c r="AKS79" s="550"/>
      <c r="AKT79" s="550"/>
      <c r="AKU79" s="550"/>
      <c r="AKV79" s="550"/>
      <c r="AKW79" s="550"/>
      <c r="AKX79" s="550"/>
      <c r="AKY79" s="550"/>
      <c r="ALG79" s="550"/>
      <c r="ALH79" s="550"/>
      <c r="ALN79" s="550"/>
      <c r="ALO79" s="550"/>
      <c r="ALP79" s="550"/>
      <c r="ALQ79" s="550"/>
      <c r="ALR79" s="550"/>
      <c r="ALS79" s="550"/>
      <c r="ALT79" s="550"/>
      <c r="AMP79" s="550"/>
      <c r="AMQ79" s="550"/>
      <c r="AMR79" s="550"/>
      <c r="AMS79" s="550"/>
      <c r="AMT79" s="550"/>
      <c r="AMU79" s="550"/>
      <c r="AMW79" s="550"/>
      <c r="AMX79" s="550"/>
      <c r="AMY79" s="550"/>
      <c r="AMZ79" s="550"/>
      <c r="ANA79" s="550"/>
      <c r="ANB79" s="550"/>
      <c r="ANC79" s="550"/>
      <c r="ANY79" s="550"/>
      <c r="ANZ79" s="550"/>
      <c r="AOA79" s="550"/>
      <c r="AOB79" s="550"/>
      <c r="AOC79" s="550"/>
      <c r="AOD79" s="550"/>
      <c r="AOF79" s="33"/>
      <c r="AOG79" s="1734"/>
      <c r="AOH79" s="27"/>
      <c r="AOI79" s="697"/>
      <c r="AOJ79" s="16"/>
      <c r="AOK79" s="16"/>
      <c r="AOL79" s="79"/>
      <c r="AOM79" s="33"/>
      <c r="AON79" s="1734"/>
      <c r="AOO79" s="27"/>
      <c r="AOP79" s="697"/>
      <c r="AOQ79" s="16"/>
      <c r="AOR79" s="16"/>
      <c r="AOS79" s="79"/>
      <c r="AOT79" s="550"/>
      <c r="AOU79" s="550"/>
      <c r="AOV79" s="550"/>
      <c r="AOW79" s="550"/>
      <c r="AOX79" s="550"/>
      <c r="AOY79" s="550"/>
      <c r="APA79" s="550"/>
      <c r="APB79" s="550"/>
      <c r="APC79" s="550"/>
      <c r="APD79" s="550"/>
      <c r="APE79" s="550"/>
      <c r="APF79" s="550"/>
      <c r="APG79" s="550"/>
      <c r="APH79" s="550"/>
      <c r="API79" s="550"/>
      <c r="APJ79" s="550"/>
      <c r="APK79" s="550"/>
      <c r="APL79" s="550"/>
      <c r="APM79" s="550"/>
      <c r="APN79" s="550"/>
      <c r="AQC79" s="550"/>
      <c r="AQD79" s="550"/>
      <c r="AQF79" s="550"/>
      <c r="AQJ79" s="550"/>
      <c r="AQM79" s="550"/>
      <c r="AQX79" s="550"/>
      <c r="AQY79" s="550"/>
      <c r="AQZ79" s="550"/>
      <c r="ARA79" s="550"/>
      <c r="ARB79" s="550"/>
      <c r="ARC79" s="550"/>
      <c r="ARD79" s="550"/>
      <c r="ARL79" s="550"/>
      <c r="ARM79" s="550"/>
      <c r="ARN79" s="550"/>
      <c r="ARO79" s="550"/>
      <c r="ARP79" s="550"/>
      <c r="ARQ79" s="550"/>
      <c r="ARR79" s="550"/>
      <c r="ATB79" s="550"/>
      <c r="AUC79" s="550"/>
      <c r="AUD79" s="550"/>
      <c r="AUE79" s="550"/>
      <c r="AUF79" s="550"/>
      <c r="AUG79" s="550"/>
      <c r="AUH79" s="550"/>
      <c r="AUI79" s="550"/>
      <c r="AUJ79" s="550"/>
      <c r="AYG79" s="32"/>
      <c r="AZN79" s="550"/>
      <c r="AZO79" s="550"/>
      <c r="AZP79" s="550"/>
      <c r="AZQ79" s="550"/>
      <c r="AZR79" s="550"/>
      <c r="AZS79" s="550"/>
      <c r="AZT79" s="550"/>
      <c r="BFE79" s="550"/>
      <c r="BFF79" s="550"/>
      <c r="BFG79" s="550"/>
      <c r="BFH79" s="550"/>
      <c r="BFI79" s="550"/>
      <c r="BFJ79" s="550"/>
      <c r="BFK79" s="550"/>
      <c r="BFL79" s="550"/>
      <c r="BFS79" s="550"/>
      <c r="BFT79" s="550"/>
      <c r="BFU79" s="550"/>
      <c r="BFV79" s="550"/>
      <c r="BFW79" s="550"/>
      <c r="BFX79" s="550"/>
      <c r="BFY79" s="550"/>
      <c r="BGU79" s="550"/>
      <c r="BGV79" s="550"/>
      <c r="BGW79" s="550"/>
      <c r="BGX79" s="550"/>
      <c r="BGY79" s="550"/>
      <c r="BGZ79" s="550"/>
    </row>
    <row r="80" spans="2:1008 1030:1560" x14ac:dyDescent="0.25">
      <c r="B80" s="121"/>
      <c r="I80" s="121"/>
      <c r="P80" s="121"/>
      <c r="W80" s="121"/>
      <c r="FM80" s="701"/>
      <c r="FT80" s="289"/>
      <c r="RY80" s="3"/>
      <c r="SA80" s="3"/>
      <c r="ABR80" s="507"/>
      <c r="ABS80" s="79"/>
      <c r="ABT80" s="79"/>
      <c r="ACC80" s="550"/>
      <c r="ACJ80" s="550"/>
      <c r="ACK80" s="550"/>
      <c r="ACL80" s="550"/>
      <c r="ACM80" s="550"/>
      <c r="ACN80" s="550"/>
      <c r="ACO80" s="550"/>
      <c r="ACP80" s="550"/>
      <c r="ACQ80" s="550"/>
      <c r="ACR80" s="550"/>
      <c r="ACS80" s="550"/>
      <c r="ACT80" s="550"/>
      <c r="ACU80" s="550"/>
      <c r="ACV80" s="550"/>
      <c r="ACW80" s="550"/>
      <c r="ACX80" s="550"/>
      <c r="ADE80" s="550"/>
      <c r="ADF80" s="550"/>
      <c r="ADG80" s="550"/>
      <c r="ADH80" s="550"/>
      <c r="ADI80" s="550"/>
      <c r="ADJ80" s="550"/>
      <c r="ADK80" s="550"/>
      <c r="AFI80" s="550"/>
      <c r="AFJ80" s="550"/>
      <c r="AFK80" s="550"/>
      <c r="AFL80" s="550"/>
      <c r="AFM80" s="550"/>
      <c r="AFN80" s="550"/>
      <c r="AFP80" s="550"/>
      <c r="AFQ80" s="550"/>
      <c r="AFR80" s="550"/>
      <c r="AFS80" s="550"/>
      <c r="AFT80" s="550"/>
      <c r="AFU80" s="550"/>
      <c r="AFV80" s="550"/>
      <c r="AGK80" s="550"/>
      <c r="AGN80" s="550"/>
      <c r="AGR80" s="550"/>
      <c r="AGS80" s="550"/>
      <c r="AGT80" s="550"/>
      <c r="AGU80" s="550"/>
      <c r="AGV80" s="550"/>
      <c r="AGW80" s="550"/>
      <c r="AGX80" s="550"/>
      <c r="AGY80" s="550"/>
      <c r="AGZ80" s="550"/>
      <c r="AHA80" s="550"/>
      <c r="AHB80" s="550"/>
      <c r="AHC80" s="550"/>
      <c r="AHD80" s="550"/>
      <c r="AHE80" s="550"/>
      <c r="AHT80" s="550"/>
      <c r="AHW80" s="550"/>
      <c r="AIV80" s="550"/>
      <c r="AIW80" s="550"/>
      <c r="AIX80" s="550"/>
      <c r="AIY80" s="550"/>
      <c r="AIZ80" s="550"/>
      <c r="AJA80" s="550"/>
      <c r="AJQ80" s="550"/>
      <c r="AKL80" s="550"/>
      <c r="AKO80" s="550"/>
      <c r="AKS80" s="550"/>
      <c r="AKT80" s="550"/>
      <c r="AKU80" s="550"/>
      <c r="AKV80" s="550"/>
      <c r="AKW80" s="550"/>
      <c r="AKX80" s="550"/>
      <c r="AKY80" s="550"/>
      <c r="ALG80" s="550"/>
      <c r="ALH80" s="550"/>
      <c r="ALN80" s="550"/>
      <c r="ALO80" s="550"/>
      <c r="ALP80" s="550"/>
      <c r="ALQ80" s="550"/>
      <c r="ALR80" s="550"/>
      <c r="ALS80" s="550"/>
      <c r="ALT80" s="550"/>
      <c r="AMP80" s="550"/>
      <c r="AMQ80" s="550"/>
      <c r="AMR80" s="550"/>
      <c r="AMS80" s="550"/>
      <c r="AMT80" s="550"/>
      <c r="AMU80" s="550"/>
      <c r="AMW80" s="550"/>
      <c r="AMX80" s="550"/>
      <c r="AMY80" s="550"/>
      <c r="AMZ80" s="550"/>
      <c r="ANA80" s="550"/>
      <c r="ANB80" s="550"/>
      <c r="ANC80" s="550"/>
      <c r="ANY80" s="550"/>
      <c r="ANZ80" s="550"/>
      <c r="AOA80" s="550"/>
      <c r="AOB80" s="550"/>
      <c r="AOC80" s="550"/>
      <c r="AOD80" s="550"/>
      <c r="AOF80" s="33"/>
      <c r="AOG80" s="1734"/>
      <c r="AOH80" s="27"/>
      <c r="AOI80" s="697"/>
      <c r="AOJ80" s="16"/>
      <c r="AOK80" s="16"/>
      <c r="AOL80" s="79"/>
      <c r="AOM80" s="33"/>
      <c r="AON80" s="1734"/>
      <c r="AOO80" s="27"/>
      <c r="AOP80" s="697"/>
      <c r="AOQ80" s="16"/>
      <c r="AOR80" s="16"/>
      <c r="AOS80" s="79"/>
      <c r="AOT80" s="550"/>
      <c r="AOU80" s="550"/>
      <c r="AOV80" s="550"/>
      <c r="AOW80" s="550"/>
      <c r="AOX80" s="550"/>
      <c r="AOY80" s="550"/>
      <c r="APA80" s="550"/>
      <c r="APB80" s="550"/>
      <c r="APC80" s="550"/>
      <c r="APD80" s="550"/>
      <c r="APE80" s="550"/>
      <c r="APF80" s="550"/>
      <c r="APG80" s="550"/>
      <c r="APH80" s="550"/>
      <c r="API80" s="550"/>
      <c r="APJ80" s="550"/>
      <c r="APK80" s="550"/>
      <c r="APL80" s="550"/>
      <c r="APM80" s="550"/>
      <c r="APN80" s="550"/>
      <c r="AQC80" s="550"/>
      <c r="AQD80" s="550"/>
      <c r="AQF80" s="550"/>
      <c r="AQJ80" s="550"/>
      <c r="AQM80" s="550"/>
      <c r="AQX80" s="550"/>
      <c r="AQY80" s="550"/>
      <c r="AQZ80" s="550"/>
      <c r="ARA80" s="550"/>
      <c r="ARB80" s="550"/>
      <c r="ARC80" s="550"/>
      <c r="ARD80" s="550"/>
      <c r="ARL80" s="550"/>
      <c r="ARM80" s="550"/>
      <c r="ARN80" s="550"/>
      <c r="ARO80" s="550"/>
      <c r="ARP80" s="550"/>
      <c r="ARQ80" s="550"/>
      <c r="ARR80" s="550"/>
      <c r="ATB80" s="550"/>
      <c r="AUC80" s="550"/>
      <c r="AUD80" s="550"/>
      <c r="AUE80" s="550"/>
      <c r="AUF80" s="550"/>
      <c r="AUG80" s="550"/>
      <c r="AUH80" s="550"/>
      <c r="AUI80" s="550"/>
      <c r="AUJ80" s="550"/>
      <c r="AYG80" s="32"/>
      <c r="AZN80" s="550"/>
      <c r="AZO80" s="550"/>
      <c r="AZP80" s="550"/>
      <c r="AZQ80" s="550"/>
      <c r="AZR80" s="550"/>
      <c r="AZS80" s="550"/>
      <c r="AZT80" s="550"/>
      <c r="BFE80" s="550"/>
      <c r="BFF80" s="550"/>
      <c r="BFG80" s="550"/>
      <c r="BFH80" s="550"/>
      <c r="BFI80" s="550"/>
      <c r="BFJ80" s="550"/>
      <c r="BFK80" s="550"/>
      <c r="BFL80" s="550"/>
      <c r="BFS80" s="550"/>
      <c r="BFT80" s="550"/>
      <c r="BFU80" s="550"/>
      <c r="BFV80" s="550"/>
      <c r="BFW80" s="550"/>
      <c r="BFX80" s="550"/>
      <c r="BFY80" s="550"/>
      <c r="BGU80" s="550"/>
      <c r="BGV80" s="550"/>
      <c r="BGW80" s="550"/>
      <c r="BGX80" s="550"/>
      <c r="BGY80" s="550"/>
      <c r="BGZ80" s="550"/>
    </row>
    <row r="81" spans="2:1008 1030:1560" x14ac:dyDescent="0.25">
      <c r="B81" s="121"/>
      <c r="I81" s="121"/>
      <c r="P81" s="121"/>
      <c r="W81" s="121"/>
      <c r="AH81" s="47"/>
      <c r="AO81" s="47"/>
      <c r="AV81" s="47"/>
      <c r="FM81" s="701"/>
      <c r="FT81" s="289"/>
      <c r="RY81" s="3"/>
      <c r="SA81" s="3"/>
      <c r="ABR81" s="507"/>
      <c r="ABS81" s="79"/>
      <c r="ABT81" s="79"/>
      <c r="ACC81" s="550"/>
      <c r="ACJ81" s="37"/>
      <c r="ACQ81" s="37"/>
      <c r="AFI81" s="550"/>
      <c r="AFJ81" s="550"/>
      <c r="AFK81" s="550"/>
      <c r="AFL81" s="550"/>
      <c r="AFM81" s="550"/>
      <c r="AFN81" s="550"/>
      <c r="AGK81" s="550"/>
      <c r="AGN81" s="550"/>
      <c r="AGR81" s="550"/>
      <c r="AGS81" s="550"/>
      <c r="AGT81" s="550"/>
      <c r="AGU81" s="550"/>
      <c r="AGV81" s="550"/>
      <c r="AGW81" s="550"/>
      <c r="AGX81" s="550"/>
      <c r="AGY81" s="37"/>
      <c r="AHB81" s="37"/>
      <c r="AHE81" s="550"/>
      <c r="AJQ81" s="550"/>
      <c r="AKL81" s="550"/>
      <c r="AKO81" s="550"/>
      <c r="AKS81" s="37"/>
      <c r="AKV81" s="37"/>
      <c r="ALG81" s="550"/>
      <c r="ALH81" s="550"/>
      <c r="ALN81" s="37"/>
      <c r="ALO81" s="37"/>
      <c r="ALP81" s="550"/>
      <c r="ALQ81" s="550"/>
      <c r="ALR81" s="550"/>
      <c r="ALS81" s="550"/>
      <c r="ALT81" s="550"/>
      <c r="AMP81" s="550"/>
      <c r="AMQ81" s="550"/>
      <c r="AMR81" s="550"/>
      <c r="AMS81" s="550"/>
      <c r="AMT81" s="550"/>
      <c r="AMU81" s="550"/>
      <c r="AMW81" s="550"/>
      <c r="AMX81" s="550"/>
      <c r="AMY81" s="550"/>
      <c r="AMZ81" s="550"/>
      <c r="ANA81" s="550"/>
      <c r="ANB81" s="550"/>
      <c r="ANC81" s="550"/>
      <c r="ANY81" s="550"/>
      <c r="ANZ81" s="550"/>
      <c r="AOA81" s="550"/>
      <c r="AOB81" s="550"/>
      <c r="AOC81" s="550"/>
      <c r="AOD81" s="550"/>
      <c r="AOF81" s="33"/>
      <c r="AOG81" s="1734"/>
      <c r="AOH81" s="27"/>
      <c r="AOI81" s="697"/>
      <c r="AOJ81" s="16"/>
      <c r="AOK81" s="16"/>
      <c r="AOL81" s="79"/>
      <c r="AOM81" s="33"/>
      <c r="AON81" s="1734"/>
      <c r="AOO81" s="27"/>
      <c r="AOP81" s="697"/>
      <c r="AOQ81" s="16"/>
      <c r="AOR81" s="16"/>
      <c r="AOS81" s="79"/>
      <c r="AOT81" s="550"/>
      <c r="AOU81" s="550"/>
      <c r="AOV81" s="550"/>
      <c r="AOW81" s="550"/>
      <c r="AOX81" s="550"/>
      <c r="AOY81" s="550"/>
      <c r="APA81" s="550"/>
      <c r="APB81" s="550"/>
      <c r="APC81" s="550"/>
      <c r="APD81" s="550"/>
      <c r="APE81" s="550"/>
      <c r="APF81" s="550"/>
      <c r="APG81" s="550"/>
      <c r="APH81" s="550"/>
      <c r="API81" s="550"/>
      <c r="APJ81" s="550"/>
      <c r="APK81" s="550"/>
      <c r="APL81" s="550"/>
      <c r="APM81" s="550"/>
      <c r="APN81" s="550"/>
      <c r="APV81" s="550"/>
      <c r="APY81" s="550"/>
      <c r="AQC81" s="550"/>
      <c r="AQD81" s="550"/>
      <c r="AQF81" s="550"/>
      <c r="AQJ81" s="550"/>
      <c r="AQM81" s="550"/>
      <c r="AQX81" s="550"/>
      <c r="AQY81" s="550"/>
      <c r="AQZ81" s="550"/>
      <c r="ARA81" s="550"/>
      <c r="ARB81" s="550"/>
      <c r="ARC81" s="550"/>
      <c r="ARD81" s="550"/>
      <c r="ARL81" s="550"/>
      <c r="ARM81" s="550"/>
      <c r="ARN81" s="550"/>
      <c r="ARO81" s="550"/>
      <c r="ARP81" s="550"/>
      <c r="ARQ81" s="550"/>
      <c r="ARR81" s="550"/>
      <c r="ATB81" s="550"/>
      <c r="ATE81" s="550"/>
      <c r="ATI81" s="550"/>
      <c r="AUC81" s="550"/>
      <c r="AUD81" s="550"/>
      <c r="AUE81" s="550"/>
      <c r="AUF81" s="550"/>
      <c r="AUG81" s="550"/>
      <c r="AUH81" s="550"/>
      <c r="AUI81" s="550"/>
      <c r="AUJ81" s="550"/>
      <c r="AYG81" s="32"/>
      <c r="AZN81" s="550"/>
      <c r="AZO81" s="550"/>
      <c r="AZP81" s="550"/>
      <c r="AZQ81" s="550"/>
      <c r="AZR81" s="550"/>
      <c r="AZS81" s="550"/>
      <c r="AZT81" s="550"/>
      <c r="BFE81" s="550"/>
      <c r="BFF81" s="550"/>
      <c r="BFG81" s="550"/>
      <c r="BFH81" s="550"/>
      <c r="BFI81" s="550"/>
      <c r="BFJ81" s="550"/>
      <c r="BFK81" s="550"/>
      <c r="BFL81" s="550"/>
      <c r="BFS81" s="550"/>
      <c r="BFT81" s="550"/>
      <c r="BFU81" s="550"/>
      <c r="BFV81" s="550"/>
      <c r="BFW81" s="550"/>
      <c r="BFX81" s="550"/>
      <c r="BFY81" s="550"/>
      <c r="BGU81" s="550"/>
      <c r="BGV81" s="550"/>
      <c r="BGW81" s="550"/>
      <c r="BGX81" s="550"/>
      <c r="BGY81" s="550"/>
      <c r="BGZ81" s="550"/>
    </row>
    <row r="82" spans="2:1008 1030:1560" x14ac:dyDescent="0.25">
      <c r="B82" s="121"/>
      <c r="I82" s="121"/>
      <c r="P82" s="121"/>
      <c r="W82" s="121"/>
      <c r="FM82" s="701"/>
      <c r="FT82" s="289"/>
      <c r="RY82" s="3"/>
      <c r="SA82" s="3"/>
      <c r="ABR82" s="507"/>
      <c r="ABS82" s="79"/>
      <c r="ABT82" s="79"/>
      <c r="ACC82" s="550"/>
      <c r="ACJ82" s="37"/>
      <c r="ACQ82" s="37"/>
      <c r="AFI82" s="550"/>
      <c r="AFJ82" s="550"/>
      <c r="AFK82" s="550"/>
      <c r="AFL82" s="550"/>
      <c r="AFM82" s="550"/>
      <c r="AFN82" s="550"/>
      <c r="AGK82" s="550"/>
      <c r="AGN82" s="550"/>
      <c r="AGR82" s="550"/>
      <c r="AGS82" s="550"/>
      <c r="AGT82" s="550"/>
      <c r="AGU82" s="550"/>
      <c r="AGV82" s="550"/>
      <c r="AGW82" s="550"/>
      <c r="AGX82" s="550"/>
      <c r="AGY82" s="37"/>
      <c r="AHB82" s="37"/>
      <c r="AHE82" s="550"/>
      <c r="AJQ82" s="550"/>
      <c r="AKL82" s="550"/>
      <c r="AKO82" s="550"/>
      <c r="AKS82" s="37"/>
      <c r="AKV82" s="37"/>
      <c r="ALG82" s="550"/>
      <c r="ALH82" s="550"/>
      <c r="ALN82" s="37"/>
      <c r="ALO82" s="37"/>
      <c r="ALP82" s="550"/>
      <c r="ALQ82" s="550"/>
      <c r="ALR82" s="550"/>
      <c r="ALS82" s="550"/>
      <c r="ALT82" s="550"/>
      <c r="AMP82" s="550"/>
      <c r="AMQ82" s="550"/>
      <c r="AMR82" s="550"/>
      <c r="AMS82" s="550"/>
      <c r="AMT82" s="550"/>
      <c r="AMU82" s="550"/>
      <c r="AMW82" s="550"/>
      <c r="AMX82" s="550"/>
      <c r="AMY82" s="550"/>
      <c r="AMZ82" s="550"/>
      <c r="ANA82" s="550"/>
      <c r="ANB82" s="550"/>
      <c r="ANC82" s="550"/>
      <c r="ANY82" s="550"/>
      <c r="ANZ82" s="550"/>
      <c r="AOA82" s="550"/>
      <c r="AOB82" s="550"/>
      <c r="AOC82" s="550"/>
      <c r="AOD82" s="550"/>
      <c r="AOF82" s="33"/>
      <c r="AOG82" s="1734"/>
      <c r="AOH82" s="27"/>
      <c r="AOI82" s="697"/>
      <c r="AOJ82" s="16"/>
      <c r="AOK82" s="16"/>
      <c r="AOL82" s="79"/>
      <c r="AOM82" s="33"/>
      <c r="AON82" s="1734"/>
      <c r="AOO82" s="27"/>
      <c r="AOP82" s="697"/>
      <c r="AOQ82" s="16"/>
      <c r="AOR82" s="16"/>
      <c r="AOS82" s="79"/>
      <c r="AOT82" s="550"/>
      <c r="AOU82" s="550"/>
      <c r="AOV82" s="550"/>
      <c r="AOW82" s="550"/>
      <c r="AOX82" s="550"/>
      <c r="AOY82" s="550"/>
      <c r="APA82" s="550"/>
      <c r="APB82" s="550"/>
      <c r="APC82" s="550"/>
      <c r="APD82" s="550"/>
      <c r="APE82" s="550"/>
      <c r="APF82" s="550"/>
      <c r="APG82" s="550"/>
      <c r="APH82" s="550"/>
      <c r="API82" s="550"/>
      <c r="APJ82" s="550"/>
      <c r="APK82" s="550"/>
      <c r="APL82" s="550"/>
      <c r="APM82" s="550"/>
      <c r="APN82" s="550"/>
      <c r="APV82" s="550"/>
      <c r="APY82" s="550"/>
      <c r="AQC82" s="550"/>
      <c r="AQD82" s="550"/>
      <c r="AQF82" s="550"/>
      <c r="AQJ82" s="550"/>
      <c r="AQM82" s="550"/>
      <c r="AQX82" s="550"/>
      <c r="AQY82" s="550"/>
      <c r="AQZ82" s="550"/>
      <c r="ARA82" s="550"/>
      <c r="ARB82" s="550"/>
      <c r="ARC82" s="550"/>
      <c r="ARD82" s="550"/>
      <c r="ARL82" s="550"/>
      <c r="ARM82" s="550"/>
      <c r="ARN82" s="550"/>
      <c r="ARO82" s="550"/>
      <c r="ARP82" s="550"/>
      <c r="ARQ82" s="550"/>
      <c r="ARR82" s="550"/>
      <c r="ATB82" s="550"/>
      <c r="ATE82" s="550"/>
      <c r="ATI82" s="550"/>
      <c r="AUC82" s="550"/>
      <c r="AUD82" s="550"/>
      <c r="AUE82" s="550"/>
      <c r="AUF82" s="550"/>
      <c r="AUG82" s="550"/>
      <c r="AUH82" s="550"/>
      <c r="AUI82" s="550"/>
      <c r="AUJ82" s="550"/>
      <c r="AYG82" s="32"/>
      <c r="AZN82" s="550"/>
      <c r="AZO82" s="550"/>
      <c r="AZP82" s="550"/>
      <c r="AZQ82" s="550"/>
      <c r="AZR82" s="550"/>
      <c r="AZS82" s="550"/>
      <c r="AZT82" s="550"/>
      <c r="BFE82" s="550"/>
      <c r="BFF82" s="550"/>
      <c r="BFG82" s="550"/>
      <c r="BFH82" s="550"/>
      <c r="BFI82" s="550"/>
      <c r="BFJ82" s="550"/>
      <c r="BFK82" s="550"/>
      <c r="BFL82" s="550"/>
      <c r="BFS82" s="550"/>
      <c r="BFT82" s="550"/>
      <c r="BFU82" s="550"/>
      <c r="BFV82" s="550"/>
      <c r="BFW82" s="550"/>
      <c r="BFX82" s="550"/>
      <c r="BFY82" s="550"/>
      <c r="BGU82" s="550"/>
      <c r="BGV82" s="550"/>
      <c r="BGW82" s="550"/>
      <c r="BGX82" s="550"/>
      <c r="BGY82" s="550"/>
      <c r="BGZ82" s="550"/>
    </row>
    <row r="83" spans="2:1008 1030:1560" x14ac:dyDescent="0.25">
      <c r="B83" s="79"/>
      <c r="I83" s="121"/>
      <c r="P83" s="121"/>
      <c r="W83" s="121"/>
      <c r="FM83" s="701"/>
      <c r="FT83" s="289"/>
      <c r="RY83" s="3"/>
      <c r="ACC83" s="550"/>
      <c r="ACJ83" s="37"/>
      <c r="ACQ83" s="37"/>
      <c r="AFI83" s="550"/>
      <c r="AFJ83" s="550"/>
      <c r="AFK83" s="550"/>
      <c r="AFL83" s="550"/>
      <c r="AFM83" s="550"/>
      <c r="AFN83" s="550"/>
      <c r="AGK83" s="550"/>
      <c r="AGN83" s="550"/>
      <c r="AGR83" s="550"/>
      <c r="AGS83" s="550"/>
      <c r="AGT83" s="550"/>
      <c r="AGU83" s="550"/>
      <c r="AGV83" s="550"/>
      <c r="AGW83" s="550"/>
      <c r="AGX83" s="550"/>
      <c r="AGY83" s="37"/>
      <c r="AHB83" s="37"/>
      <c r="AHE83" s="550"/>
      <c r="AJQ83" s="550"/>
      <c r="AKL83" s="550"/>
      <c r="AKO83" s="550"/>
      <c r="AKS83" s="37"/>
      <c r="AKV83" s="37"/>
      <c r="ALG83" s="550"/>
      <c r="ALH83" s="550"/>
      <c r="ALN83" s="37"/>
      <c r="ALO83" s="37"/>
      <c r="ALP83" s="550"/>
      <c r="ALQ83" s="550"/>
      <c r="ALR83" s="550"/>
      <c r="ALS83" s="550"/>
      <c r="ALT83" s="550"/>
      <c r="AMP83" s="550"/>
      <c r="AMQ83" s="550"/>
      <c r="AMR83" s="550"/>
      <c r="AMS83" s="550"/>
      <c r="AMT83" s="550"/>
      <c r="AMU83" s="550"/>
      <c r="AMW83" s="550"/>
      <c r="AMX83" s="550"/>
      <c r="AMY83" s="550"/>
      <c r="AMZ83" s="550"/>
      <c r="ANA83" s="550"/>
      <c r="ANB83" s="550"/>
      <c r="ANC83" s="550"/>
      <c r="ANY83" s="550"/>
      <c r="ANZ83" s="550"/>
      <c r="AOA83" s="550"/>
      <c r="AOB83" s="550"/>
      <c r="AOC83" s="550"/>
      <c r="AOD83" s="550"/>
      <c r="AOF83" s="33"/>
      <c r="AOG83" s="1734"/>
      <c r="AOH83" s="27"/>
      <c r="AOI83" s="697"/>
      <c r="AOJ83" s="16"/>
      <c r="AOK83" s="16"/>
      <c r="AOL83" s="79"/>
      <c r="AOM83" s="33"/>
      <c r="AON83" s="1734"/>
      <c r="AOO83" s="27"/>
      <c r="AOP83" s="697"/>
      <c r="AOQ83" s="16"/>
      <c r="AOR83" s="16"/>
      <c r="AOS83" s="79"/>
      <c r="AOT83" s="550"/>
      <c r="AOU83" s="550"/>
      <c r="AOV83" s="550"/>
      <c r="AOW83" s="550"/>
      <c r="AOX83" s="550"/>
      <c r="AOY83" s="550"/>
      <c r="APA83" s="550"/>
      <c r="APB83" s="550"/>
      <c r="APC83" s="550"/>
      <c r="APD83" s="550"/>
      <c r="APE83" s="550"/>
      <c r="APF83" s="550"/>
      <c r="APG83" s="550"/>
      <c r="APH83" s="550"/>
      <c r="API83" s="550"/>
      <c r="APJ83" s="550"/>
      <c r="APK83" s="550"/>
      <c r="APL83" s="550"/>
      <c r="APM83" s="550"/>
      <c r="APN83" s="550"/>
      <c r="APV83" s="550"/>
      <c r="APY83" s="550"/>
      <c r="AQC83" s="550"/>
      <c r="AQD83" s="550"/>
      <c r="AQF83" s="550"/>
      <c r="AQJ83" s="550"/>
      <c r="AQM83" s="550"/>
      <c r="AQX83" s="550"/>
      <c r="AQY83" s="550"/>
      <c r="AQZ83" s="550"/>
      <c r="ARA83" s="550"/>
      <c r="ARB83" s="550"/>
      <c r="ARC83" s="550"/>
      <c r="ARD83" s="550"/>
      <c r="ARL83" s="550"/>
      <c r="ARM83" s="550"/>
      <c r="ARN83" s="550"/>
      <c r="ARO83" s="550"/>
      <c r="ARP83" s="550"/>
      <c r="ARQ83" s="550"/>
      <c r="ARR83" s="550"/>
      <c r="ATB83" s="550"/>
      <c r="ATE83" s="550"/>
      <c r="ATI83" s="550"/>
      <c r="AUC83" s="550"/>
      <c r="AUD83" s="550"/>
      <c r="AUE83" s="550"/>
      <c r="AUF83" s="550"/>
      <c r="AUG83" s="550"/>
      <c r="AUH83" s="550"/>
      <c r="AUI83" s="550"/>
      <c r="AUJ83" s="550"/>
      <c r="AYG83" s="32"/>
      <c r="AZN83" s="550"/>
      <c r="AZO83" s="550"/>
      <c r="AZP83" s="550"/>
      <c r="AZQ83" s="550"/>
      <c r="AZR83" s="550"/>
      <c r="AZS83" s="550"/>
      <c r="AZT83" s="550"/>
      <c r="BFE83" s="550"/>
      <c r="BFF83" s="550"/>
      <c r="BFG83" s="550"/>
      <c r="BFH83" s="550"/>
      <c r="BFI83" s="550"/>
      <c r="BFJ83" s="550"/>
      <c r="BFK83" s="550"/>
      <c r="BFL83" s="550"/>
      <c r="BFS83" s="550"/>
      <c r="BFT83" s="550"/>
      <c r="BFU83" s="550"/>
      <c r="BFV83" s="550"/>
      <c r="BFW83" s="550"/>
      <c r="BFX83" s="550"/>
      <c r="BFY83" s="550"/>
      <c r="BGU83" s="550"/>
      <c r="BGV83" s="550"/>
      <c r="BGW83" s="550"/>
      <c r="BGX83" s="550"/>
      <c r="BGY83" s="550"/>
      <c r="BGZ83" s="550"/>
    </row>
    <row r="84" spans="2:1008 1030:1560" x14ac:dyDescent="0.25">
      <c r="B84" s="79"/>
      <c r="I84" s="121"/>
      <c r="P84" s="121"/>
      <c r="W84" s="121"/>
      <c r="FM84" s="701"/>
      <c r="FT84" s="289"/>
      <c r="RY84" s="3"/>
      <c r="ACC84" s="550"/>
      <c r="ACJ84" s="37"/>
      <c r="ACQ84" s="37"/>
      <c r="AFI84" s="550"/>
      <c r="AFJ84" s="550"/>
      <c r="AFK84" s="550"/>
      <c r="AFL84" s="550"/>
      <c r="AFM84" s="550"/>
      <c r="AFN84" s="550"/>
      <c r="AGK84" s="550"/>
      <c r="AGN84" s="550"/>
      <c r="AGR84" s="550"/>
      <c r="AGS84" s="550"/>
      <c r="AGT84" s="550"/>
      <c r="AGU84" s="550"/>
      <c r="AGV84" s="550"/>
      <c r="AGW84" s="550"/>
      <c r="AGX84" s="550"/>
      <c r="AGY84" s="37"/>
      <c r="AHB84" s="37"/>
      <c r="AHE84" s="550"/>
      <c r="AJQ84" s="550"/>
      <c r="AKL84" s="550"/>
      <c r="AKO84" s="550"/>
      <c r="AKS84" s="37"/>
      <c r="AKV84" s="37"/>
      <c r="ALG84" s="550"/>
      <c r="ALH84" s="550"/>
      <c r="ALN84" s="37"/>
      <c r="ALO84" s="37"/>
      <c r="ALP84" s="550"/>
      <c r="ALQ84" s="550"/>
      <c r="ALR84" s="550"/>
      <c r="ALS84" s="550"/>
      <c r="ALT84" s="550"/>
      <c r="AMP84" s="550"/>
      <c r="AMQ84" s="550"/>
      <c r="AMR84" s="550"/>
      <c r="AMS84" s="550"/>
      <c r="AMT84" s="550"/>
      <c r="AMU84" s="550"/>
      <c r="AMW84" s="550"/>
      <c r="AMX84" s="550"/>
      <c r="AMY84" s="550"/>
      <c r="AMZ84" s="550"/>
      <c r="ANA84" s="550"/>
      <c r="ANB84" s="550"/>
      <c r="ANC84" s="550"/>
      <c r="ANY84" s="550"/>
      <c r="ANZ84" s="550"/>
      <c r="AOA84" s="550"/>
      <c r="AOB84" s="550"/>
      <c r="AOC84" s="550"/>
      <c r="AOD84" s="550"/>
      <c r="AOF84" s="33"/>
      <c r="AOG84" s="1734"/>
      <c r="AOH84" s="27"/>
      <c r="AOI84" s="697"/>
      <c r="AOJ84" s="16"/>
      <c r="AOK84" s="16"/>
      <c r="AOL84" s="79"/>
      <c r="AOM84" s="33"/>
      <c r="AON84" s="1734"/>
      <c r="AOO84" s="27"/>
      <c r="AOP84" s="697"/>
      <c r="AOQ84" s="16"/>
      <c r="AOR84" s="16"/>
      <c r="AOS84" s="79"/>
      <c r="AOT84" s="550"/>
      <c r="AOU84" s="550"/>
      <c r="AOV84" s="550"/>
      <c r="AOW84" s="550"/>
      <c r="AOX84" s="550"/>
      <c r="AOY84" s="550"/>
      <c r="APA84" s="550"/>
      <c r="APB84" s="550"/>
      <c r="APC84" s="550"/>
      <c r="APD84" s="550"/>
      <c r="APE84" s="550"/>
      <c r="APF84" s="550"/>
      <c r="APG84" s="550"/>
      <c r="APH84" s="550"/>
      <c r="API84" s="550"/>
      <c r="APJ84" s="550"/>
      <c r="APK84" s="550"/>
      <c r="APL84" s="550"/>
      <c r="APM84" s="550"/>
      <c r="APN84" s="550"/>
      <c r="APV84" s="550"/>
      <c r="APY84" s="550"/>
      <c r="AQC84" s="550"/>
      <c r="AQD84" s="550"/>
      <c r="AQF84" s="550"/>
      <c r="AQJ84" s="550"/>
      <c r="AQM84" s="550"/>
      <c r="AQX84" s="550"/>
      <c r="AQY84" s="550"/>
      <c r="AQZ84" s="550"/>
      <c r="ARA84" s="550"/>
      <c r="ARB84" s="550"/>
      <c r="ARC84" s="550"/>
      <c r="ARD84" s="550"/>
      <c r="ARL84" s="550"/>
      <c r="ARM84" s="550"/>
      <c r="ARN84" s="550"/>
      <c r="ARO84" s="550"/>
      <c r="ARP84" s="550"/>
      <c r="ARQ84" s="550"/>
      <c r="ARR84" s="550"/>
      <c r="ATB84" s="550"/>
      <c r="ATE84" s="550"/>
      <c r="ATI84" s="550"/>
      <c r="AUC84" s="550"/>
      <c r="AUD84" s="550"/>
      <c r="AUE84" s="550"/>
      <c r="AUF84" s="550"/>
      <c r="AUG84" s="550"/>
      <c r="AUH84" s="550"/>
      <c r="AUI84" s="550"/>
      <c r="AUJ84" s="550"/>
      <c r="AYG84" s="32"/>
      <c r="AZN84" s="550"/>
      <c r="AZO84" s="550"/>
      <c r="AZP84" s="550"/>
      <c r="AZQ84" s="550"/>
      <c r="AZR84" s="550"/>
      <c r="AZS84" s="550"/>
      <c r="AZT84" s="550"/>
      <c r="BFE84" s="550"/>
      <c r="BFF84" s="550"/>
      <c r="BFG84" s="550"/>
      <c r="BFH84" s="550"/>
      <c r="BFI84" s="550"/>
      <c r="BFJ84" s="550"/>
      <c r="BFK84" s="550"/>
      <c r="BFL84" s="550"/>
      <c r="BFS84" s="550"/>
      <c r="BFT84" s="550"/>
      <c r="BFU84" s="550"/>
      <c r="BFV84" s="550"/>
      <c r="BFW84" s="550"/>
      <c r="BFX84" s="550"/>
      <c r="BFY84" s="550"/>
      <c r="BGU84" s="550"/>
      <c r="BGV84" s="550"/>
      <c r="BGW84" s="550"/>
      <c r="BGX84" s="550"/>
      <c r="BGY84" s="550"/>
      <c r="BGZ84" s="550"/>
    </row>
    <row r="85" spans="2:1008 1030:1560" x14ac:dyDescent="0.25">
      <c r="B85" s="121"/>
      <c r="I85" s="121"/>
      <c r="P85" s="121"/>
      <c r="W85" s="121"/>
      <c r="FM85" s="701"/>
      <c r="FT85" s="289"/>
      <c r="RY85" s="3"/>
      <c r="ACC85" s="550"/>
      <c r="ACJ85" s="37"/>
      <c r="ACQ85" s="37"/>
      <c r="AFI85" s="550"/>
      <c r="AFJ85" s="550"/>
      <c r="AFK85" s="550"/>
      <c r="AFL85" s="550"/>
      <c r="AFM85" s="550"/>
      <c r="AFN85" s="550"/>
      <c r="AGK85" s="550"/>
      <c r="AGN85" s="550"/>
      <c r="AGR85" s="550"/>
      <c r="AGS85" s="550"/>
      <c r="AGT85" s="550"/>
      <c r="AGU85" s="550"/>
      <c r="AGV85" s="550"/>
      <c r="AGW85" s="550"/>
      <c r="AGX85" s="550"/>
      <c r="AGY85" s="37"/>
      <c r="AHB85" s="37"/>
      <c r="AHE85" s="550"/>
      <c r="AJQ85" s="550"/>
      <c r="AKL85" s="550"/>
      <c r="AKO85" s="550"/>
      <c r="AKS85" s="37"/>
      <c r="AKV85" s="37"/>
      <c r="ALG85" s="550"/>
      <c r="ALH85" s="550"/>
      <c r="ALN85" s="37"/>
      <c r="ALO85" s="37"/>
      <c r="ALP85" s="550"/>
      <c r="ALQ85" s="550"/>
      <c r="ALR85" s="550"/>
      <c r="ALS85" s="550"/>
      <c r="ALT85" s="550"/>
      <c r="AMP85" s="550"/>
      <c r="AMQ85" s="550"/>
      <c r="AMR85" s="550"/>
      <c r="AMS85" s="550"/>
      <c r="AMT85" s="550"/>
      <c r="AMU85" s="550"/>
      <c r="AMW85" s="550"/>
      <c r="AMX85" s="550"/>
      <c r="AMY85" s="550"/>
      <c r="AMZ85" s="550"/>
      <c r="ANA85" s="550"/>
      <c r="ANB85" s="550"/>
      <c r="ANC85" s="550"/>
      <c r="ANY85" s="550"/>
      <c r="ANZ85" s="550"/>
      <c r="AOA85" s="550"/>
      <c r="AOB85" s="550"/>
      <c r="AOC85" s="550"/>
      <c r="AOD85" s="550"/>
      <c r="AOF85" s="99"/>
      <c r="AOG85" s="79"/>
      <c r="AOH85" s="79"/>
      <c r="AOI85" s="79"/>
      <c r="AOJ85" s="79"/>
      <c r="AOK85" s="16"/>
      <c r="AOL85" s="79"/>
      <c r="AOM85" s="99"/>
      <c r="AON85" s="79"/>
      <c r="AOO85" s="79"/>
      <c r="AOP85" s="79"/>
      <c r="AOQ85" s="79"/>
      <c r="AOR85" s="16"/>
      <c r="AOS85" s="79"/>
      <c r="AOT85" s="550"/>
      <c r="AOU85" s="550"/>
      <c r="AOV85" s="550"/>
      <c r="AOW85" s="550"/>
      <c r="AOX85" s="550"/>
      <c r="AOY85" s="550"/>
      <c r="APA85" s="550"/>
      <c r="APB85" s="550"/>
      <c r="APC85" s="550"/>
      <c r="APD85" s="550"/>
      <c r="APE85" s="550"/>
      <c r="APF85" s="550"/>
      <c r="APG85" s="550"/>
      <c r="APH85" s="550"/>
      <c r="API85" s="550"/>
      <c r="APJ85" s="550"/>
      <c r="APK85" s="550"/>
      <c r="APL85" s="550"/>
      <c r="APM85" s="550"/>
      <c r="APN85" s="550"/>
      <c r="APV85" s="550"/>
      <c r="APY85" s="550"/>
      <c r="AQC85" s="550"/>
      <c r="AQD85" s="550"/>
      <c r="AQF85" s="550"/>
      <c r="AQJ85" s="550"/>
      <c r="AQM85" s="550"/>
      <c r="AQX85" s="550"/>
      <c r="AQY85" s="550"/>
      <c r="AQZ85" s="550"/>
      <c r="ARA85" s="550"/>
      <c r="ARB85" s="550"/>
      <c r="ARC85" s="550"/>
      <c r="ARD85" s="550"/>
      <c r="ARL85" s="550"/>
      <c r="ARM85" s="550"/>
      <c r="ARN85" s="550"/>
      <c r="ARO85" s="550"/>
      <c r="ARP85" s="550"/>
      <c r="ARQ85" s="550"/>
      <c r="ARR85" s="550"/>
      <c r="ATB85" s="550"/>
      <c r="ATE85" s="550"/>
      <c r="ATI85" s="550"/>
      <c r="AUC85" s="550"/>
      <c r="AUD85" s="550"/>
      <c r="AUE85" s="550"/>
      <c r="AUF85" s="550"/>
      <c r="AUG85" s="550"/>
      <c r="AUH85" s="550"/>
      <c r="AUI85" s="550"/>
      <c r="AUJ85" s="550"/>
      <c r="AYG85" s="32"/>
      <c r="AZN85" s="550"/>
      <c r="AZO85" s="550"/>
      <c r="AZP85" s="550"/>
      <c r="AZQ85" s="550"/>
      <c r="AZR85" s="550"/>
      <c r="AZS85" s="550"/>
      <c r="AZT85" s="550"/>
      <c r="BFE85" s="550"/>
      <c r="BFF85" s="550"/>
      <c r="BFG85" s="550"/>
      <c r="BFH85" s="550"/>
      <c r="BFI85" s="550"/>
      <c r="BFJ85" s="550"/>
      <c r="BFK85" s="550"/>
      <c r="BFL85" s="550"/>
      <c r="BFS85" s="550"/>
      <c r="BFT85" s="550"/>
      <c r="BFU85" s="550"/>
      <c r="BFV85" s="550"/>
      <c r="BFW85" s="550"/>
      <c r="BFX85" s="550"/>
      <c r="BFY85" s="550"/>
      <c r="BGU85" s="550"/>
      <c r="BGV85" s="550"/>
      <c r="BGW85" s="550"/>
      <c r="BGX85" s="550"/>
      <c r="BGY85" s="550"/>
      <c r="BGZ85" s="550"/>
    </row>
    <row r="86" spans="2:1008 1030:1560" x14ac:dyDescent="0.25">
      <c r="B86" s="121"/>
      <c r="I86" s="121"/>
      <c r="P86" s="121"/>
      <c r="W86" s="121"/>
      <c r="FM86" s="701"/>
      <c r="FT86" s="289"/>
      <c r="RY86" s="3"/>
      <c r="ABS86" s="3"/>
      <c r="ACC86" s="550"/>
      <c r="ACJ86" s="37"/>
      <c r="ACQ86" s="37"/>
      <c r="AFI86" s="550"/>
      <c r="AFJ86" s="550"/>
      <c r="AFK86" s="550"/>
      <c r="AFL86" s="550"/>
      <c r="AFM86" s="550"/>
      <c r="AFN86" s="550"/>
      <c r="AGK86" s="550"/>
      <c r="AGN86" s="550"/>
      <c r="AGR86" s="550"/>
      <c r="AGS86" s="550"/>
      <c r="AGT86" s="550"/>
      <c r="AGU86" s="550"/>
      <c r="AGV86" s="550"/>
      <c r="AGW86" s="550"/>
      <c r="AGX86" s="550"/>
      <c r="AGY86" s="37"/>
      <c r="AHB86" s="37"/>
      <c r="AHE86" s="550"/>
      <c r="AJQ86" s="550"/>
      <c r="AKL86" s="550"/>
      <c r="AKO86" s="550"/>
      <c r="AKS86" s="37"/>
      <c r="AKV86" s="37"/>
      <c r="ALG86" s="550"/>
      <c r="ALH86" s="550"/>
      <c r="ALN86" s="37"/>
      <c r="ALO86" s="37"/>
      <c r="ALP86" s="550"/>
      <c r="ALQ86" s="550"/>
      <c r="ALR86" s="550"/>
      <c r="ALS86" s="550"/>
      <c r="ALT86" s="550"/>
      <c r="AMP86" s="550"/>
      <c r="AMQ86" s="550"/>
      <c r="AMR86" s="550"/>
      <c r="AMS86" s="550"/>
      <c r="AMT86" s="550"/>
      <c r="AMU86" s="550"/>
      <c r="AMW86" s="550"/>
      <c r="AMX86" s="550"/>
      <c r="AMY86" s="550"/>
      <c r="AMZ86" s="550"/>
      <c r="ANA86" s="550"/>
      <c r="ANB86" s="550"/>
      <c r="ANC86" s="550"/>
      <c r="ANY86" s="550"/>
      <c r="ANZ86" s="550"/>
      <c r="AOA86" s="550"/>
      <c r="AOB86" s="550"/>
      <c r="AOC86" s="550"/>
      <c r="AOD86" s="550"/>
      <c r="AOF86" s="33"/>
      <c r="AOG86" s="1734"/>
      <c r="AOH86" s="27"/>
      <c r="AOI86" s="79"/>
      <c r="AOJ86" s="79"/>
      <c r="AOK86" s="16"/>
      <c r="AOL86" s="79"/>
      <c r="AOM86" s="33"/>
      <c r="AON86" s="1734"/>
      <c r="AOO86" s="27"/>
      <c r="AOP86" s="79"/>
      <c r="AOQ86" s="79"/>
      <c r="AOR86" s="16"/>
      <c r="AOS86" s="79"/>
      <c r="AOT86" s="550"/>
      <c r="AOU86" s="550"/>
      <c r="AOV86" s="550"/>
      <c r="AOW86" s="550"/>
      <c r="AOX86" s="550"/>
      <c r="AOY86" s="550"/>
      <c r="APA86" s="550"/>
      <c r="APB86" s="550"/>
      <c r="APC86" s="550"/>
      <c r="APD86" s="550"/>
      <c r="APE86" s="550"/>
      <c r="APF86" s="550"/>
      <c r="APG86" s="550"/>
      <c r="APH86" s="550"/>
      <c r="API86" s="550"/>
      <c r="APJ86" s="550"/>
      <c r="APK86" s="550"/>
      <c r="APL86" s="550"/>
      <c r="APM86" s="550"/>
      <c r="APN86" s="550"/>
      <c r="APV86" s="550"/>
      <c r="APY86" s="550"/>
      <c r="AQC86" s="550"/>
      <c r="AQD86" s="550"/>
      <c r="AQF86" s="550"/>
      <c r="AQJ86" s="550"/>
      <c r="AQM86" s="550"/>
      <c r="AQX86" s="550"/>
      <c r="AQY86" s="550"/>
      <c r="AQZ86" s="550"/>
      <c r="ARA86" s="550"/>
      <c r="ARB86" s="550"/>
      <c r="ARC86" s="550"/>
      <c r="ARD86" s="550"/>
      <c r="ARL86" s="550"/>
      <c r="ARM86" s="550"/>
      <c r="ARN86" s="550"/>
      <c r="ARO86" s="550"/>
      <c r="ARP86" s="550"/>
      <c r="ARQ86" s="550"/>
      <c r="ARR86" s="550"/>
      <c r="ATB86" s="550"/>
      <c r="ATE86" s="550"/>
      <c r="ATI86" s="550"/>
      <c r="AUC86" s="550"/>
      <c r="AUD86" s="550"/>
      <c r="AUE86" s="550"/>
      <c r="AUF86" s="550"/>
      <c r="AUG86" s="550"/>
      <c r="AUH86" s="550"/>
      <c r="AUI86" s="550"/>
      <c r="AUJ86" s="550"/>
      <c r="AYG86" s="32"/>
      <c r="AZN86" s="550"/>
      <c r="AZO86" s="550"/>
      <c r="AZP86" s="550"/>
      <c r="AZQ86" s="550"/>
      <c r="AZR86" s="550"/>
      <c r="AZS86" s="550"/>
      <c r="AZT86" s="550"/>
      <c r="BFE86" s="550"/>
      <c r="BFF86" s="550"/>
      <c r="BFG86" s="550"/>
      <c r="BFH86" s="550"/>
      <c r="BFI86" s="550"/>
      <c r="BFJ86" s="550"/>
      <c r="BFK86" s="550"/>
      <c r="BFL86" s="550"/>
      <c r="BFS86" s="550"/>
      <c r="BFT86" s="550"/>
      <c r="BFU86" s="550"/>
      <c r="BFV86" s="550"/>
      <c r="BFW86" s="550"/>
      <c r="BFX86" s="550"/>
      <c r="BFY86" s="550"/>
      <c r="BGU86" s="550"/>
      <c r="BGV86" s="550"/>
      <c r="BGW86" s="550"/>
      <c r="BGX86" s="550"/>
      <c r="BGY86" s="550"/>
      <c r="BGZ86" s="550"/>
    </row>
    <row r="87" spans="2:1008 1030:1560" x14ac:dyDescent="0.25">
      <c r="B87" s="121"/>
      <c r="I87" s="121"/>
      <c r="P87" s="121"/>
      <c r="W87" s="121"/>
      <c r="FM87" s="701"/>
      <c r="FT87" s="289"/>
      <c r="RY87" s="3"/>
      <c r="ACC87" s="550"/>
      <c r="ACJ87" s="37"/>
      <c r="ACQ87" s="37"/>
      <c r="AFI87" s="550"/>
      <c r="AFJ87" s="550"/>
      <c r="AFK87" s="550"/>
      <c r="AFL87" s="550"/>
      <c r="AFM87" s="550"/>
      <c r="AFN87" s="550"/>
      <c r="AGK87" s="550"/>
      <c r="AGN87" s="550"/>
      <c r="AGR87" s="550"/>
      <c r="AGS87" s="550"/>
      <c r="AGT87" s="550"/>
      <c r="AGU87" s="550"/>
      <c r="AGV87" s="550"/>
      <c r="AGW87" s="550"/>
      <c r="AGX87" s="550"/>
      <c r="AGY87" s="37"/>
      <c r="AHB87" s="37"/>
      <c r="AHE87" s="550"/>
      <c r="AJQ87" s="550"/>
      <c r="AKL87" s="550"/>
      <c r="AKO87" s="550"/>
      <c r="AKS87" s="37"/>
      <c r="AKV87" s="37"/>
      <c r="ALG87" s="550"/>
      <c r="ALH87" s="550"/>
      <c r="ALN87" s="37"/>
      <c r="ALO87" s="37"/>
      <c r="ALP87" s="550"/>
      <c r="ALQ87" s="550"/>
      <c r="ALR87" s="550"/>
      <c r="ALS87" s="550"/>
      <c r="ALT87" s="550"/>
      <c r="AMP87" s="550"/>
      <c r="AMQ87" s="550"/>
      <c r="AMR87" s="550"/>
      <c r="AMS87" s="550"/>
      <c r="AMT87" s="550"/>
      <c r="AMU87" s="550"/>
      <c r="AMW87" s="550"/>
      <c r="AMX87" s="550"/>
      <c r="AMY87" s="550"/>
      <c r="AMZ87" s="550"/>
      <c r="ANA87" s="550"/>
      <c r="ANB87" s="550"/>
      <c r="ANC87" s="550"/>
      <c r="ANY87" s="550"/>
      <c r="ANZ87" s="550"/>
      <c r="AOA87" s="550"/>
      <c r="AOB87" s="550"/>
      <c r="AOC87" s="550"/>
      <c r="AOD87" s="550"/>
      <c r="AOF87" s="33"/>
      <c r="AOG87" s="1734"/>
      <c r="AOH87" s="27"/>
      <c r="AOI87" s="79"/>
      <c r="AOJ87" s="79"/>
      <c r="AOK87" s="16"/>
      <c r="AOL87" s="79"/>
      <c r="AOM87" s="33"/>
      <c r="AON87" s="1734"/>
      <c r="AOO87" s="27"/>
      <c r="AOP87" s="79"/>
      <c r="AOQ87" s="79"/>
      <c r="AOR87" s="16"/>
      <c r="AOS87" s="79"/>
      <c r="AOT87" s="550"/>
      <c r="AOU87" s="550"/>
      <c r="AOV87" s="550"/>
      <c r="AOW87" s="550"/>
      <c r="AOX87" s="550"/>
      <c r="AOY87" s="550"/>
      <c r="APA87" s="550"/>
      <c r="APB87" s="550"/>
      <c r="APC87" s="550"/>
      <c r="APD87" s="550"/>
      <c r="APE87" s="550"/>
      <c r="APF87" s="550"/>
      <c r="APG87" s="550"/>
      <c r="APH87" s="550"/>
      <c r="API87" s="550"/>
      <c r="APJ87" s="550"/>
      <c r="APK87" s="550"/>
      <c r="APL87" s="550"/>
      <c r="APM87" s="550"/>
      <c r="APN87" s="550"/>
      <c r="APV87" s="550"/>
      <c r="APY87" s="550"/>
      <c r="AQC87" s="550"/>
      <c r="AQD87" s="550"/>
      <c r="AQF87" s="550"/>
      <c r="AQJ87" s="550"/>
      <c r="AQM87" s="550"/>
      <c r="AQX87" s="550"/>
      <c r="AQY87" s="550"/>
      <c r="AQZ87" s="550"/>
      <c r="ARA87" s="550"/>
      <c r="ARB87" s="550"/>
      <c r="ARC87" s="550"/>
      <c r="ARD87" s="550"/>
      <c r="ARL87" s="550"/>
      <c r="ARM87" s="550"/>
      <c r="ARN87" s="550"/>
      <c r="ARO87" s="550"/>
      <c r="ARP87" s="550"/>
      <c r="ARQ87" s="550"/>
      <c r="ARR87" s="550"/>
      <c r="ATB87" s="550"/>
      <c r="ATE87" s="550"/>
      <c r="ATI87" s="550"/>
      <c r="AUC87" s="550"/>
      <c r="AUD87" s="550"/>
      <c r="AUE87" s="550"/>
      <c r="AUF87" s="550"/>
      <c r="AUG87" s="550"/>
      <c r="AUH87" s="550"/>
      <c r="AUI87" s="550"/>
      <c r="AUJ87" s="550"/>
      <c r="AYG87" s="32"/>
      <c r="AZN87" s="550"/>
      <c r="AZO87" s="550"/>
      <c r="AZP87" s="550"/>
      <c r="AZQ87" s="550"/>
      <c r="AZR87" s="550"/>
      <c r="AZS87" s="550"/>
      <c r="AZT87" s="550"/>
      <c r="BFE87" s="550"/>
      <c r="BFF87" s="550"/>
      <c r="BFG87" s="550"/>
      <c r="BFH87" s="550"/>
      <c r="BFI87" s="550"/>
      <c r="BFJ87" s="550"/>
      <c r="BFK87" s="550"/>
      <c r="BFL87" s="550"/>
      <c r="BFS87" s="550"/>
      <c r="BFT87" s="550"/>
      <c r="BFU87" s="550"/>
      <c r="BFV87" s="550"/>
      <c r="BFW87" s="550"/>
      <c r="BFX87" s="550"/>
      <c r="BFY87" s="550"/>
      <c r="BGU87" s="550"/>
      <c r="BGV87" s="550"/>
      <c r="BGW87" s="550"/>
      <c r="BGX87" s="550"/>
      <c r="BGY87" s="550"/>
      <c r="BGZ87" s="550"/>
    </row>
    <row r="88" spans="2:1008 1030:1560" x14ac:dyDescent="0.25">
      <c r="B88" s="121"/>
      <c r="I88" s="121"/>
      <c r="P88" s="121"/>
      <c r="W88" s="121"/>
      <c r="FM88" s="701"/>
      <c r="FT88" s="289"/>
      <c r="RY88" s="3"/>
      <c r="ACC88" s="550"/>
      <c r="ACJ88" s="37"/>
      <c r="ACQ88" s="37"/>
      <c r="AFI88" s="550"/>
      <c r="AFJ88" s="550"/>
      <c r="AFK88" s="550"/>
      <c r="AFL88" s="550"/>
      <c r="AFM88" s="550"/>
      <c r="AFN88" s="550"/>
      <c r="AGK88" s="550"/>
      <c r="AGN88" s="550"/>
      <c r="AGR88" s="550"/>
      <c r="AGS88" s="550"/>
      <c r="AGT88" s="550"/>
      <c r="AGU88" s="550"/>
      <c r="AGV88" s="550"/>
      <c r="AGW88" s="550"/>
      <c r="AGX88" s="550"/>
      <c r="AGY88" s="37"/>
      <c r="AHB88" s="37"/>
      <c r="AHE88" s="550"/>
      <c r="AJQ88" s="550"/>
      <c r="AKL88" s="550"/>
      <c r="AKO88" s="550"/>
      <c r="AKS88" s="37"/>
      <c r="AKV88" s="37"/>
      <c r="ALG88" s="550"/>
      <c r="ALH88" s="550"/>
      <c r="ALN88" s="37"/>
      <c r="ALO88" s="37"/>
      <c r="ALP88" s="550"/>
      <c r="ALQ88" s="550"/>
      <c r="ALR88" s="550"/>
      <c r="ALS88" s="550"/>
      <c r="ALT88" s="550"/>
      <c r="AMP88" s="550"/>
      <c r="AMQ88" s="550"/>
      <c r="AMR88" s="550"/>
      <c r="AMS88" s="550"/>
      <c r="AMT88" s="550"/>
      <c r="AMU88" s="550"/>
      <c r="AMW88" s="550"/>
      <c r="AMX88" s="550"/>
      <c r="AMY88" s="550"/>
      <c r="AMZ88" s="550"/>
      <c r="ANA88" s="550"/>
      <c r="ANB88" s="550"/>
      <c r="ANC88" s="550"/>
      <c r="ANY88" s="550"/>
      <c r="ANZ88" s="550"/>
      <c r="AOA88" s="550"/>
      <c r="AOB88" s="550"/>
      <c r="AOC88" s="550"/>
      <c r="AOD88" s="550"/>
      <c r="AOF88" s="33"/>
      <c r="AOG88" s="1734"/>
      <c r="AOH88" s="27"/>
      <c r="AOI88" s="79"/>
      <c r="AOJ88" s="79"/>
      <c r="AOK88" s="16"/>
      <c r="AOL88" s="79"/>
      <c r="AOM88" s="33"/>
      <c r="AON88" s="1734"/>
      <c r="AOO88" s="27"/>
      <c r="AOP88" s="79"/>
      <c r="AOQ88" s="79"/>
      <c r="AOR88" s="16"/>
      <c r="AOS88" s="79"/>
      <c r="AOT88" s="550"/>
      <c r="AOU88" s="550"/>
      <c r="AOV88" s="550"/>
      <c r="AOW88" s="550"/>
      <c r="AOX88" s="550"/>
      <c r="AOY88" s="550"/>
      <c r="APA88" s="550"/>
      <c r="APB88" s="550"/>
      <c r="APC88" s="550"/>
      <c r="APD88" s="550"/>
      <c r="APE88" s="550"/>
      <c r="APF88" s="550"/>
      <c r="APG88" s="550"/>
      <c r="APH88" s="550"/>
      <c r="API88" s="550"/>
      <c r="APJ88" s="550"/>
      <c r="APK88" s="550"/>
      <c r="APL88" s="550"/>
      <c r="APM88" s="550"/>
      <c r="APN88" s="550"/>
      <c r="APV88" s="550"/>
      <c r="APY88" s="550"/>
      <c r="AQC88" s="550"/>
      <c r="AQD88" s="550"/>
      <c r="AQF88" s="550"/>
      <c r="AQJ88" s="550"/>
      <c r="AQM88" s="550"/>
      <c r="AQX88" s="550"/>
      <c r="AQY88" s="550"/>
      <c r="AQZ88" s="550"/>
      <c r="ARA88" s="550"/>
      <c r="ARB88" s="550"/>
      <c r="ARC88" s="550"/>
      <c r="ARD88" s="550"/>
      <c r="ARL88" s="550"/>
      <c r="ARM88" s="550"/>
      <c r="ARN88" s="550"/>
      <c r="ARO88" s="550"/>
      <c r="ARP88" s="550"/>
      <c r="ARQ88" s="550"/>
      <c r="ARR88" s="550"/>
      <c r="ATB88" s="550"/>
      <c r="ATE88" s="550"/>
      <c r="ATI88" s="550"/>
      <c r="AUC88" s="550"/>
      <c r="AUD88" s="550"/>
      <c r="AUE88" s="550"/>
      <c r="AUF88" s="550"/>
      <c r="AUG88" s="550"/>
      <c r="AUH88" s="550"/>
      <c r="AUI88" s="550"/>
      <c r="AUJ88" s="550"/>
      <c r="AYG88" s="32"/>
      <c r="AZN88" s="550"/>
      <c r="AZO88" s="550"/>
      <c r="AZP88" s="550"/>
      <c r="AZQ88" s="550"/>
      <c r="AZR88" s="550"/>
      <c r="AZS88" s="550"/>
      <c r="AZT88" s="550"/>
      <c r="BFE88" s="550"/>
      <c r="BFF88" s="550"/>
      <c r="BFG88" s="550"/>
      <c r="BFH88" s="550"/>
      <c r="BFI88" s="550"/>
      <c r="BFJ88" s="550"/>
      <c r="BFK88" s="550"/>
      <c r="BFL88" s="550"/>
      <c r="BFS88" s="550"/>
      <c r="BFT88" s="550"/>
      <c r="BFU88" s="550"/>
      <c r="BFV88" s="550"/>
      <c r="BFW88" s="550"/>
      <c r="BFX88" s="550"/>
      <c r="BFY88" s="550"/>
      <c r="BGU88" s="550"/>
      <c r="BGV88" s="550"/>
      <c r="BGW88" s="550"/>
      <c r="BGX88" s="550"/>
      <c r="BGY88" s="550"/>
      <c r="BGZ88" s="550"/>
    </row>
    <row r="89" spans="2:1008 1030:1560" x14ac:dyDescent="0.25">
      <c r="B89" s="79"/>
      <c r="I89" s="121"/>
      <c r="P89" s="121"/>
      <c r="W89" s="121"/>
      <c r="FM89" s="701"/>
      <c r="FT89" s="289"/>
      <c r="RY89" s="3"/>
      <c r="ACC89" s="550"/>
      <c r="ACJ89" s="37"/>
      <c r="ACQ89" s="37"/>
      <c r="AFI89" s="550"/>
      <c r="AFJ89" s="550"/>
      <c r="AFK89" s="550"/>
      <c r="AFL89" s="550"/>
      <c r="AFM89" s="550"/>
      <c r="AFN89" s="550"/>
      <c r="AGK89" s="550"/>
      <c r="AGN89" s="550"/>
      <c r="AGR89" s="550"/>
      <c r="AGS89" s="550"/>
      <c r="AGT89" s="550"/>
      <c r="AGU89" s="550"/>
      <c r="AGV89" s="550"/>
      <c r="AGW89" s="550"/>
      <c r="AGX89" s="550"/>
      <c r="AGY89" s="37"/>
      <c r="AHB89" s="37"/>
      <c r="AHE89" s="550"/>
      <c r="AJQ89" s="550"/>
      <c r="AKL89" s="550"/>
      <c r="AKO89" s="550"/>
      <c r="AKS89" s="37"/>
      <c r="AKV89" s="37"/>
      <c r="ALG89" s="550"/>
      <c r="ALH89" s="550"/>
      <c r="ALN89" s="37"/>
      <c r="ALO89" s="37"/>
      <c r="ALP89" s="550"/>
      <c r="ALQ89" s="550"/>
      <c r="ALR89" s="550"/>
      <c r="ALS89" s="550"/>
      <c r="ALT89" s="550"/>
      <c r="AMP89" s="550"/>
      <c r="AMQ89" s="550"/>
      <c r="AMR89" s="550"/>
      <c r="AMS89" s="550"/>
      <c r="AMT89" s="550"/>
      <c r="AMU89" s="550"/>
      <c r="AMW89" s="550"/>
      <c r="AMX89" s="550"/>
      <c r="AMY89" s="550"/>
      <c r="AMZ89" s="550"/>
      <c r="ANA89" s="550"/>
      <c r="ANB89" s="550"/>
      <c r="ANC89" s="550"/>
      <c r="ANY89" s="550"/>
      <c r="ANZ89" s="550"/>
      <c r="AOA89" s="550"/>
      <c r="AOB89" s="550"/>
      <c r="AOC89" s="550"/>
      <c r="AOD89" s="550"/>
      <c r="AOF89" s="99"/>
      <c r="AOG89" s="79"/>
      <c r="AOH89" s="79"/>
      <c r="AOI89" s="79"/>
      <c r="AOJ89" s="79"/>
      <c r="AOK89" s="16"/>
      <c r="AOL89" s="79"/>
      <c r="AOM89" s="99"/>
      <c r="AON89" s="79"/>
      <c r="AOO89" s="79"/>
      <c r="AOP89" s="79"/>
      <c r="AOQ89" s="79"/>
      <c r="AOR89" s="16"/>
      <c r="AOS89" s="79"/>
      <c r="AOT89" s="550"/>
      <c r="AOU89" s="550"/>
      <c r="AOV89" s="550"/>
      <c r="AOW89" s="550"/>
      <c r="AOX89" s="550"/>
      <c r="AOY89" s="550"/>
      <c r="APA89" s="550"/>
      <c r="APB89" s="550"/>
      <c r="APC89" s="550"/>
      <c r="APD89" s="550"/>
      <c r="APE89" s="550"/>
      <c r="APF89" s="550"/>
      <c r="APG89" s="550"/>
      <c r="APH89" s="550"/>
      <c r="API89" s="550"/>
      <c r="APJ89" s="550"/>
      <c r="APK89" s="550"/>
      <c r="APL89" s="550"/>
      <c r="APM89" s="550"/>
      <c r="APN89" s="550"/>
      <c r="APV89" s="550"/>
      <c r="APY89" s="550"/>
      <c r="AQC89" s="550"/>
      <c r="AQD89" s="550"/>
      <c r="AQF89" s="550"/>
      <c r="AQJ89" s="550"/>
      <c r="AQM89" s="550"/>
      <c r="AQX89" s="550"/>
      <c r="AQY89" s="550"/>
      <c r="AQZ89" s="550"/>
      <c r="ARA89" s="550"/>
      <c r="ARB89" s="550"/>
      <c r="ARC89" s="550"/>
      <c r="ARD89" s="550"/>
      <c r="ARL89" s="550"/>
      <c r="ARM89" s="550"/>
      <c r="ARN89" s="550"/>
      <c r="ARO89" s="550"/>
      <c r="ARP89" s="550"/>
      <c r="ARQ89" s="550"/>
      <c r="ARR89" s="550"/>
      <c r="ATB89" s="550"/>
      <c r="ATE89" s="550"/>
      <c r="ATI89" s="550"/>
      <c r="AUC89" s="550"/>
      <c r="AUD89" s="550"/>
      <c r="AUE89" s="550"/>
      <c r="AUF89" s="550"/>
      <c r="AUG89" s="550"/>
      <c r="AUH89" s="550"/>
      <c r="AUI89" s="550"/>
      <c r="AUJ89" s="550"/>
      <c r="AYG89" s="32"/>
      <c r="AZN89" s="550"/>
      <c r="AZO89" s="550"/>
      <c r="AZP89" s="550"/>
      <c r="AZQ89" s="550"/>
      <c r="AZR89" s="550"/>
      <c r="AZS89" s="550"/>
      <c r="AZT89" s="550"/>
      <c r="BFE89" s="550"/>
      <c r="BFF89" s="550"/>
      <c r="BFG89" s="550"/>
      <c r="BFH89" s="550"/>
      <c r="BFI89" s="550"/>
      <c r="BFJ89" s="550"/>
      <c r="BFK89" s="550"/>
      <c r="BFL89" s="550"/>
      <c r="BFS89" s="550"/>
      <c r="BFT89" s="550"/>
      <c r="BFU89" s="550"/>
      <c r="BFV89" s="550"/>
      <c r="BFW89" s="550"/>
      <c r="BFX89" s="550"/>
      <c r="BFY89" s="550"/>
      <c r="BGU89" s="550"/>
      <c r="BGV89" s="550"/>
      <c r="BGW89" s="550"/>
      <c r="BGX89" s="550"/>
      <c r="BGY89" s="550"/>
      <c r="BGZ89" s="550"/>
    </row>
    <row r="90" spans="2:1008 1030:1560" x14ac:dyDescent="0.25">
      <c r="B90" s="121"/>
      <c r="I90" s="121"/>
      <c r="P90" s="121"/>
      <c r="W90" s="121"/>
      <c r="FM90" s="701"/>
      <c r="FT90" s="289"/>
      <c r="RY90" s="3"/>
      <c r="ACC90" s="550"/>
      <c r="ACJ90" s="37"/>
      <c r="ACQ90" s="37"/>
      <c r="AFI90" s="550"/>
      <c r="AFJ90" s="550"/>
      <c r="AFK90" s="550"/>
      <c r="AFL90" s="550"/>
      <c r="AFM90" s="550"/>
      <c r="AFN90" s="550"/>
      <c r="AGK90" s="550"/>
      <c r="AGN90" s="550"/>
      <c r="AGR90" s="550"/>
      <c r="AGS90" s="550"/>
      <c r="AGT90" s="550"/>
      <c r="AGU90" s="550"/>
      <c r="AGV90" s="550"/>
      <c r="AGW90" s="550"/>
      <c r="AGX90" s="550"/>
      <c r="AGY90" s="37"/>
      <c r="AHB90" s="37"/>
      <c r="AHE90" s="550"/>
      <c r="AJQ90" s="550"/>
      <c r="AKL90" s="550"/>
      <c r="AKO90" s="550"/>
      <c r="AKS90" s="37"/>
      <c r="AKV90" s="37"/>
      <c r="ALG90" s="550"/>
      <c r="ALH90" s="550"/>
      <c r="ALN90" s="37"/>
      <c r="ALO90" s="37"/>
      <c r="ALP90" s="550"/>
      <c r="ALQ90" s="550"/>
      <c r="ALR90" s="550"/>
      <c r="ALS90" s="550"/>
      <c r="ALT90" s="550"/>
      <c r="AMP90" s="550"/>
      <c r="AMQ90" s="550"/>
      <c r="AMR90" s="550"/>
      <c r="AMS90" s="550"/>
      <c r="AMT90" s="550"/>
      <c r="AMU90" s="550"/>
      <c r="AMW90" s="550"/>
      <c r="AMX90" s="550"/>
      <c r="AMY90" s="550"/>
      <c r="AMZ90" s="550"/>
      <c r="ANA90" s="550"/>
      <c r="ANB90" s="550"/>
      <c r="ANC90" s="550"/>
      <c r="ANY90" s="550"/>
      <c r="ANZ90" s="550"/>
      <c r="AOA90" s="550"/>
      <c r="AOB90" s="550"/>
      <c r="AOC90" s="550"/>
      <c r="AOD90" s="550"/>
      <c r="AOF90" s="79"/>
      <c r="AOG90" s="79"/>
      <c r="AOH90" s="79"/>
      <c r="AOI90" s="79"/>
      <c r="AOJ90" s="79"/>
      <c r="AOK90" s="16"/>
      <c r="AOL90" s="79"/>
      <c r="AOM90" s="79"/>
      <c r="AON90" s="79"/>
      <c r="AOO90" s="79"/>
      <c r="AOP90" s="79"/>
      <c r="AOQ90" s="79"/>
      <c r="AOR90" s="16"/>
      <c r="AOS90" s="79"/>
      <c r="AOT90" s="550"/>
      <c r="AOU90" s="550"/>
      <c r="AOV90" s="550"/>
      <c r="AOW90" s="550"/>
      <c r="AOX90" s="550"/>
      <c r="AOY90" s="550"/>
      <c r="APA90" s="550"/>
      <c r="APB90" s="550"/>
      <c r="APC90" s="550"/>
      <c r="APD90" s="550"/>
      <c r="APE90" s="550"/>
      <c r="APF90" s="550"/>
      <c r="APG90" s="550"/>
      <c r="APH90" s="550"/>
      <c r="API90" s="550"/>
      <c r="APJ90" s="550"/>
      <c r="APK90" s="550"/>
      <c r="APL90" s="550"/>
      <c r="APM90" s="550"/>
      <c r="APN90" s="550"/>
      <c r="APV90" s="550"/>
      <c r="APY90" s="550"/>
      <c r="AQC90" s="550"/>
      <c r="AQD90" s="550"/>
      <c r="AQF90" s="550"/>
      <c r="AQJ90" s="550"/>
      <c r="AQM90" s="550"/>
      <c r="AQX90" s="550"/>
      <c r="AQY90" s="550"/>
      <c r="AQZ90" s="550"/>
      <c r="ARA90" s="550"/>
      <c r="ARB90" s="550"/>
      <c r="ARC90" s="550"/>
      <c r="ARD90" s="550"/>
      <c r="ARL90" s="550"/>
      <c r="ARM90" s="550"/>
      <c r="ARN90" s="550"/>
      <c r="ARO90" s="550"/>
      <c r="ARP90" s="550"/>
      <c r="ARQ90" s="550"/>
      <c r="ARR90" s="550"/>
      <c r="ATB90" s="550"/>
      <c r="ATE90" s="550"/>
      <c r="ATI90" s="550"/>
      <c r="AUC90" s="550"/>
      <c r="AUD90" s="550"/>
      <c r="AUE90" s="550"/>
      <c r="AUF90" s="550"/>
      <c r="AUG90" s="550"/>
      <c r="AUH90" s="550"/>
      <c r="AUI90" s="550"/>
      <c r="AUJ90" s="550"/>
      <c r="AYG90" s="32"/>
      <c r="AZN90" s="550"/>
      <c r="AZO90" s="550"/>
      <c r="AZP90" s="550"/>
      <c r="AZQ90" s="550"/>
      <c r="AZR90" s="550"/>
      <c r="AZS90" s="550"/>
      <c r="AZT90" s="550"/>
      <c r="BFE90" s="550"/>
      <c r="BFF90" s="550"/>
      <c r="BFG90" s="550"/>
      <c r="BFH90" s="550"/>
      <c r="BFI90" s="550"/>
      <c r="BFJ90" s="550"/>
      <c r="BFK90" s="550"/>
      <c r="BFL90" s="550"/>
      <c r="BFS90" s="550"/>
      <c r="BFT90" s="550"/>
      <c r="BFU90" s="550"/>
      <c r="BFV90" s="550"/>
      <c r="BFW90" s="550"/>
      <c r="BFX90" s="550"/>
      <c r="BFY90" s="550"/>
      <c r="BGU90" s="550"/>
      <c r="BGV90" s="550"/>
      <c r="BGW90" s="550"/>
      <c r="BGX90" s="550"/>
      <c r="BGY90" s="550"/>
      <c r="BGZ90" s="550"/>
    </row>
    <row r="91" spans="2:1008 1030:1560" x14ac:dyDescent="0.25">
      <c r="B91" s="121"/>
      <c r="I91" s="121"/>
      <c r="P91" s="121"/>
      <c r="W91" s="121"/>
      <c r="FM91" s="701"/>
      <c r="FT91" s="289"/>
      <c r="RY91" s="3"/>
      <c r="ACC91" s="550"/>
      <c r="ACJ91" s="37"/>
      <c r="ACQ91" s="37"/>
      <c r="AFI91" s="550"/>
      <c r="AFJ91" s="550"/>
      <c r="AFK91" s="550"/>
      <c r="AFL91" s="550"/>
      <c r="AFM91" s="550"/>
      <c r="AFN91" s="550"/>
      <c r="AGK91" s="550"/>
      <c r="AGN91" s="550"/>
      <c r="AGR91" s="550"/>
      <c r="AGS91" s="550"/>
      <c r="AGT91" s="550"/>
      <c r="AGU91" s="550"/>
      <c r="AGV91" s="550"/>
      <c r="AGW91" s="550"/>
      <c r="AGX91" s="550"/>
      <c r="AGY91" s="37"/>
      <c r="AHB91" s="37"/>
      <c r="AHE91" s="550"/>
      <c r="AJQ91" s="550"/>
      <c r="AKL91" s="550"/>
      <c r="AKO91" s="550"/>
      <c r="AKS91" s="37"/>
      <c r="AKV91" s="37"/>
      <c r="ALG91" s="550"/>
      <c r="ALH91" s="550"/>
      <c r="ALN91" s="37"/>
      <c r="ALO91" s="37"/>
      <c r="ALP91" s="550"/>
      <c r="ALQ91" s="550"/>
      <c r="ALR91" s="550"/>
      <c r="ALS91" s="550"/>
      <c r="ALT91" s="550"/>
      <c r="AMP91" s="550"/>
      <c r="AMQ91" s="550"/>
      <c r="AMR91" s="550"/>
      <c r="AMS91" s="550"/>
      <c r="AMT91" s="550"/>
      <c r="AMU91" s="550"/>
      <c r="AMW91" s="550"/>
      <c r="AMX91" s="550"/>
      <c r="AMY91" s="550"/>
      <c r="AMZ91" s="550"/>
      <c r="ANA91" s="550"/>
      <c r="ANB91" s="550"/>
      <c r="ANC91" s="550"/>
      <c r="ANY91" s="550"/>
      <c r="ANZ91" s="550"/>
      <c r="AOA91" s="550"/>
      <c r="AOB91" s="550"/>
      <c r="AOC91" s="550"/>
      <c r="AOD91" s="550"/>
      <c r="AOF91" s="79"/>
      <c r="AOG91" s="79"/>
      <c r="AOH91" s="79"/>
      <c r="AOI91" s="79"/>
      <c r="AOJ91" s="79"/>
      <c r="AOK91" s="16"/>
      <c r="AOL91" s="79"/>
      <c r="AOM91" s="79"/>
      <c r="AON91" s="79"/>
      <c r="AOO91" s="79"/>
      <c r="AOP91" s="79"/>
      <c r="AOQ91" s="79"/>
      <c r="AOR91" s="16"/>
      <c r="AOS91" s="79"/>
      <c r="AOT91" s="550"/>
      <c r="AOU91" s="550"/>
      <c r="AOV91" s="550"/>
      <c r="AOW91" s="550"/>
      <c r="AOX91" s="550"/>
      <c r="AOY91" s="550"/>
      <c r="APA91" s="550"/>
      <c r="APB91" s="550"/>
      <c r="APC91" s="550"/>
      <c r="APD91" s="550"/>
      <c r="APE91" s="550"/>
      <c r="APF91" s="550"/>
      <c r="APG91" s="550"/>
      <c r="APH91" s="550"/>
      <c r="API91" s="550"/>
      <c r="APJ91" s="550"/>
      <c r="APK91" s="550"/>
      <c r="APL91" s="550"/>
      <c r="APM91" s="550"/>
      <c r="APN91" s="550"/>
      <c r="APV91" s="550"/>
      <c r="APY91" s="550"/>
      <c r="AQC91" s="550"/>
      <c r="AQD91" s="550"/>
      <c r="AQF91" s="550"/>
      <c r="AQJ91" s="550"/>
      <c r="AQM91" s="550"/>
      <c r="AQX91" s="550"/>
      <c r="AQY91" s="550"/>
      <c r="AQZ91" s="550"/>
      <c r="ARA91" s="550"/>
      <c r="ARB91" s="550"/>
      <c r="ARC91" s="550"/>
      <c r="ARD91" s="550"/>
      <c r="ARL91" s="550"/>
      <c r="ARM91" s="550"/>
      <c r="ARN91" s="550"/>
      <c r="ARO91" s="550"/>
      <c r="ARP91" s="550"/>
      <c r="ARQ91" s="550"/>
      <c r="ARR91" s="550"/>
      <c r="ATB91" s="550"/>
      <c r="ATE91" s="550"/>
      <c r="ATI91" s="550"/>
      <c r="AUC91" s="550"/>
      <c r="AUD91" s="550"/>
      <c r="AUE91" s="550"/>
      <c r="AUF91" s="550"/>
      <c r="AUG91" s="550"/>
      <c r="AUH91" s="550"/>
      <c r="AUI91" s="550"/>
      <c r="AUJ91" s="550"/>
      <c r="AYG91" s="32"/>
      <c r="AZN91" s="550"/>
      <c r="AZO91" s="550"/>
      <c r="AZP91" s="550"/>
      <c r="AZQ91" s="550"/>
      <c r="AZR91" s="550"/>
      <c r="AZS91" s="550"/>
      <c r="AZT91" s="550"/>
      <c r="BFE91" s="550"/>
      <c r="BFF91" s="550"/>
      <c r="BFG91" s="550"/>
      <c r="BFH91" s="550"/>
      <c r="BFI91" s="550"/>
      <c r="BFJ91" s="550"/>
      <c r="BFK91" s="550"/>
      <c r="BFL91" s="550"/>
      <c r="BFS91" s="550"/>
      <c r="BFT91" s="550"/>
      <c r="BFU91" s="550"/>
      <c r="BFV91" s="550"/>
      <c r="BFW91" s="550"/>
      <c r="BFX91" s="550"/>
      <c r="BFY91" s="550"/>
      <c r="BGU91" s="550"/>
      <c r="BGV91" s="550"/>
      <c r="BGW91" s="550"/>
      <c r="BGX91" s="550"/>
      <c r="BGY91" s="550"/>
      <c r="BGZ91" s="550"/>
    </row>
    <row r="92" spans="2:1008 1030:1560" x14ac:dyDescent="0.25">
      <c r="B92" s="121"/>
      <c r="I92" s="121"/>
      <c r="P92" s="121"/>
      <c r="W92" s="121"/>
      <c r="FM92" s="701"/>
      <c r="FT92" s="289"/>
      <c r="RY92" s="3"/>
      <c r="ACC92" s="550"/>
      <c r="ACJ92" s="37"/>
      <c r="ACQ92" s="37"/>
      <c r="AFI92" s="550"/>
      <c r="AFJ92" s="550"/>
      <c r="AFK92" s="550"/>
      <c r="AFL92" s="550"/>
      <c r="AFM92" s="550"/>
      <c r="AFN92" s="550"/>
      <c r="AGK92" s="550"/>
      <c r="AGN92" s="550"/>
      <c r="AGR92" s="550"/>
      <c r="AGS92" s="550"/>
      <c r="AGT92" s="550"/>
      <c r="AGU92" s="550"/>
      <c r="AGV92" s="550"/>
      <c r="AGW92" s="550"/>
      <c r="AGX92" s="550"/>
      <c r="AGY92" s="37"/>
      <c r="AHB92" s="37"/>
      <c r="AHE92" s="550"/>
      <c r="AJQ92" s="550"/>
      <c r="AKL92" s="550"/>
      <c r="AKO92" s="550"/>
      <c r="AKS92" s="37"/>
      <c r="AKV92" s="37"/>
      <c r="ALG92" s="550"/>
      <c r="ALH92" s="550"/>
      <c r="ALN92" s="37"/>
      <c r="ALO92" s="37"/>
      <c r="ALP92" s="550"/>
      <c r="ALQ92" s="550"/>
      <c r="ALR92" s="550"/>
      <c r="ALS92" s="550"/>
      <c r="ALT92" s="550"/>
      <c r="AMP92" s="550"/>
      <c r="AMQ92" s="550"/>
      <c r="AMR92" s="550"/>
      <c r="AMS92" s="550"/>
      <c r="AMT92" s="550"/>
      <c r="AMU92" s="550"/>
      <c r="AMW92" s="550"/>
      <c r="AMX92" s="550"/>
      <c r="AMY92" s="550"/>
      <c r="AMZ92" s="550"/>
      <c r="ANA92" s="550"/>
      <c r="ANB92" s="550"/>
      <c r="ANC92" s="550"/>
      <c r="ANY92" s="550"/>
      <c r="ANZ92" s="550"/>
      <c r="AOA92" s="550"/>
      <c r="AOB92" s="550"/>
      <c r="AOC92" s="550"/>
      <c r="AOD92" s="550"/>
      <c r="AOF92" s="79"/>
      <c r="AOG92" s="79"/>
      <c r="AOH92" s="79"/>
      <c r="AOI92" s="79"/>
      <c r="AOJ92" s="79"/>
      <c r="AOK92" s="16"/>
      <c r="AOL92" s="79"/>
      <c r="AOM92" s="79"/>
      <c r="AON92" s="79"/>
      <c r="AOO92" s="79"/>
      <c r="AOP92" s="79"/>
      <c r="AOQ92" s="79"/>
      <c r="AOR92" s="16"/>
      <c r="AOS92" s="79"/>
      <c r="AOT92" s="550"/>
      <c r="AOU92" s="550"/>
      <c r="AOV92" s="550"/>
      <c r="AOW92" s="550"/>
      <c r="AOX92" s="550"/>
      <c r="AOY92" s="550"/>
      <c r="APA92" s="550"/>
      <c r="APB92" s="550"/>
      <c r="APC92" s="550"/>
      <c r="APD92" s="550"/>
      <c r="APE92" s="550"/>
      <c r="APF92" s="550"/>
      <c r="APG92" s="550"/>
      <c r="APH92" s="550"/>
      <c r="API92" s="550"/>
      <c r="APJ92" s="550"/>
      <c r="APK92" s="550"/>
      <c r="APL92" s="550"/>
      <c r="APM92" s="550"/>
      <c r="APN92" s="550"/>
      <c r="APV92" s="550"/>
      <c r="APY92" s="550"/>
      <c r="AQC92" s="550"/>
      <c r="AQD92" s="550"/>
      <c r="AQF92" s="550"/>
      <c r="AQJ92" s="550"/>
      <c r="AQM92" s="550"/>
      <c r="AQX92" s="550"/>
      <c r="AQY92" s="550"/>
      <c r="AQZ92" s="550"/>
      <c r="ARA92" s="550"/>
      <c r="ARB92" s="550"/>
      <c r="ARC92" s="550"/>
      <c r="ARD92" s="550"/>
      <c r="ARL92" s="550"/>
      <c r="ARM92" s="550"/>
      <c r="ARN92" s="550"/>
      <c r="ARO92" s="550"/>
      <c r="ARP92" s="550"/>
      <c r="ARQ92" s="550"/>
      <c r="ARR92" s="550"/>
      <c r="ATB92" s="550"/>
      <c r="ATE92" s="550"/>
      <c r="ATI92" s="550"/>
      <c r="AUC92" s="550"/>
      <c r="AUD92" s="550"/>
      <c r="AUE92" s="550"/>
      <c r="AUF92" s="550"/>
      <c r="AUG92" s="550"/>
      <c r="AUH92" s="550"/>
      <c r="AUI92" s="550"/>
      <c r="AUJ92" s="550"/>
      <c r="AYG92" s="32"/>
      <c r="AZN92" s="550"/>
      <c r="AZO92" s="550"/>
      <c r="AZP92" s="550"/>
      <c r="AZQ92" s="550"/>
      <c r="AZR92" s="550"/>
      <c r="AZS92" s="550"/>
      <c r="AZT92" s="550"/>
      <c r="BFE92" s="550"/>
      <c r="BFF92" s="550"/>
      <c r="BFG92" s="550"/>
      <c r="BFH92" s="550"/>
      <c r="BFI92" s="550"/>
      <c r="BFJ92" s="550"/>
      <c r="BFK92" s="550"/>
      <c r="BFL92" s="550"/>
      <c r="BFS92" s="550"/>
      <c r="BFT92" s="550"/>
      <c r="BFU92" s="550"/>
      <c r="BFV92" s="550"/>
      <c r="BFW92" s="550"/>
      <c r="BFX92" s="550"/>
      <c r="BFY92" s="550"/>
      <c r="BGU92" s="550"/>
      <c r="BGV92" s="550"/>
      <c r="BGW92" s="550"/>
      <c r="BGX92" s="550"/>
      <c r="BGY92" s="550"/>
      <c r="BGZ92" s="550"/>
    </row>
    <row r="93" spans="2:1008 1030:1560" x14ac:dyDescent="0.25">
      <c r="B93" s="121"/>
      <c r="I93" s="121"/>
      <c r="P93" s="121"/>
      <c r="W93" s="121"/>
      <c r="FM93" s="701"/>
      <c r="FT93" s="289"/>
      <c r="RY93" s="3"/>
      <c r="ACC93" s="550"/>
      <c r="ACJ93" s="37"/>
      <c r="ACQ93" s="37"/>
      <c r="AFI93" s="550"/>
      <c r="AFJ93" s="550"/>
      <c r="AFK93" s="550"/>
      <c r="AFL93" s="550"/>
      <c r="AFM93" s="550"/>
      <c r="AFN93" s="550"/>
      <c r="AGK93" s="550"/>
      <c r="AGN93" s="550"/>
      <c r="AGR93" s="550"/>
      <c r="AGS93" s="550"/>
      <c r="AGT93" s="550"/>
      <c r="AGU93" s="550"/>
      <c r="AGV93" s="550"/>
      <c r="AGW93" s="550"/>
      <c r="AGX93" s="550"/>
      <c r="AGY93" s="37"/>
      <c r="AHB93" s="37"/>
      <c r="AHE93" s="550"/>
      <c r="AJQ93" s="550"/>
      <c r="AKL93" s="550"/>
      <c r="AKO93" s="550"/>
      <c r="AKS93" s="37"/>
      <c r="AKV93" s="37"/>
      <c r="ALG93" s="550"/>
      <c r="ALH93" s="550"/>
      <c r="ALN93" s="37"/>
      <c r="ALO93" s="37"/>
      <c r="ALP93" s="550"/>
      <c r="ALQ93" s="550"/>
      <c r="ALR93" s="550"/>
      <c r="ALS93" s="550"/>
      <c r="ALT93" s="550"/>
      <c r="AMP93" s="550"/>
      <c r="AMQ93" s="550"/>
      <c r="AMR93" s="550"/>
      <c r="AMS93" s="550"/>
      <c r="AMT93" s="550"/>
      <c r="AMU93" s="550"/>
      <c r="AMW93" s="550"/>
      <c r="AMX93" s="550"/>
      <c r="AMY93" s="550"/>
      <c r="AMZ93" s="550"/>
      <c r="ANA93" s="550"/>
      <c r="ANB93" s="550"/>
      <c r="ANC93" s="550"/>
      <c r="ANY93" s="550"/>
      <c r="ANZ93" s="550"/>
      <c r="AOA93" s="550"/>
      <c r="AOB93" s="550"/>
      <c r="AOC93" s="550"/>
      <c r="AOD93" s="550"/>
      <c r="AOF93" s="79"/>
      <c r="AOG93" s="79"/>
      <c r="AOH93" s="79"/>
      <c r="AOI93" s="79"/>
      <c r="AOJ93" s="79"/>
      <c r="AOK93" s="16"/>
      <c r="AOL93" s="79"/>
      <c r="AOM93" s="79"/>
      <c r="AON93" s="79"/>
      <c r="AOO93" s="79"/>
      <c r="AOP93" s="79"/>
      <c r="AOQ93" s="79"/>
      <c r="AOR93" s="16"/>
      <c r="AOS93" s="79"/>
      <c r="AOT93" s="550"/>
      <c r="AOU93" s="550"/>
      <c r="AOV93" s="550"/>
      <c r="AOW93" s="550"/>
      <c r="AOX93" s="550"/>
      <c r="AOY93" s="550"/>
      <c r="APA93" s="550"/>
      <c r="APB93" s="550"/>
      <c r="APC93" s="550"/>
      <c r="APD93" s="550"/>
      <c r="APE93" s="550"/>
      <c r="APF93" s="550"/>
      <c r="APG93" s="550"/>
      <c r="APH93" s="550"/>
      <c r="API93" s="550"/>
      <c r="APJ93" s="550"/>
      <c r="APK93" s="550"/>
      <c r="APL93" s="550"/>
      <c r="APM93" s="550"/>
      <c r="APN93" s="550"/>
      <c r="APV93" s="550"/>
      <c r="APY93" s="550"/>
      <c r="AQC93" s="550"/>
      <c r="AQD93" s="550"/>
      <c r="AQF93" s="550"/>
      <c r="AQJ93" s="550"/>
      <c r="AQM93" s="550"/>
      <c r="AQX93" s="550"/>
      <c r="AQY93" s="550"/>
      <c r="AQZ93" s="550"/>
      <c r="ARA93" s="550"/>
      <c r="ARB93" s="550"/>
      <c r="ARC93" s="550"/>
      <c r="ARD93" s="550"/>
      <c r="ARL93" s="550"/>
      <c r="ARM93" s="550"/>
      <c r="ARN93" s="550"/>
      <c r="ARO93" s="550"/>
      <c r="ARP93" s="550"/>
      <c r="ARQ93" s="550"/>
      <c r="ARR93" s="550"/>
      <c r="ATB93" s="550"/>
      <c r="ATE93" s="550"/>
      <c r="ATI93" s="550"/>
      <c r="AUC93" s="550"/>
      <c r="AUD93" s="550"/>
      <c r="AUE93" s="550"/>
      <c r="AUF93" s="550"/>
      <c r="AUG93" s="550"/>
      <c r="AUH93" s="550"/>
      <c r="AUI93" s="550"/>
      <c r="AUJ93" s="550"/>
      <c r="AYG93" s="32"/>
      <c r="AZN93" s="550"/>
      <c r="AZO93" s="550"/>
      <c r="AZP93" s="550"/>
      <c r="AZQ93" s="550"/>
      <c r="AZR93" s="550"/>
      <c r="AZS93" s="550"/>
      <c r="AZT93" s="550"/>
      <c r="BFE93" s="550"/>
      <c r="BFF93" s="550"/>
      <c r="BFG93" s="550"/>
      <c r="BFH93" s="550"/>
      <c r="BFI93" s="550"/>
      <c r="BFJ93" s="550"/>
      <c r="BFK93" s="550"/>
      <c r="BFL93" s="550"/>
      <c r="BFS93" s="550"/>
      <c r="BFT93" s="550"/>
      <c r="BFU93" s="550"/>
      <c r="BFV93" s="550"/>
      <c r="BFW93" s="550"/>
      <c r="BFX93" s="550"/>
      <c r="BFY93" s="550"/>
      <c r="BGU93" s="550"/>
      <c r="BGV93" s="550"/>
      <c r="BGW93" s="550"/>
      <c r="BGX93" s="550"/>
      <c r="BGY93" s="550"/>
      <c r="BGZ93" s="550"/>
    </row>
    <row r="94" spans="2:1008 1030:1560" x14ac:dyDescent="0.25">
      <c r="B94" s="121"/>
      <c r="I94" s="121"/>
      <c r="P94" s="121"/>
      <c r="W94" s="121"/>
      <c r="FM94" s="701"/>
      <c r="FT94" s="289"/>
      <c r="RY94" s="3"/>
      <c r="ACC94" s="550"/>
      <c r="ACJ94" s="37"/>
      <c r="ACQ94" s="37"/>
      <c r="AFI94" s="550"/>
      <c r="AFJ94" s="550"/>
      <c r="AFK94" s="550"/>
      <c r="AFL94" s="550"/>
      <c r="AFM94" s="550"/>
      <c r="AFN94" s="550"/>
      <c r="AGK94" s="550"/>
      <c r="AGN94" s="550"/>
      <c r="AGR94" s="550"/>
      <c r="AGS94" s="550"/>
      <c r="AGT94" s="550"/>
      <c r="AGU94" s="550"/>
      <c r="AGV94" s="550"/>
      <c r="AGW94" s="550"/>
      <c r="AGX94" s="550"/>
      <c r="AGY94" s="37"/>
      <c r="AHB94" s="37"/>
      <c r="AHE94" s="550"/>
      <c r="AJQ94" s="550"/>
      <c r="AKL94" s="550"/>
      <c r="AKO94" s="550"/>
      <c r="AKS94" s="37"/>
      <c r="AKV94" s="37"/>
      <c r="ALG94" s="550"/>
      <c r="ALH94" s="550"/>
      <c r="ALN94" s="37"/>
      <c r="ALO94" s="37"/>
      <c r="ALP94" s="550"/>
      <c r="ALQ94" s="550"/>
      <c r="ALR94" s="550"/>
      <c r="ALS94" s="550"/>
      <c r="ALT94" s="550"/>
      <c r="AMP94" s="550"/>
      <c r="AMQ94" s="550"/>
      <c r="AMR94" s="550"/>
      <c r="AMS94" s="550"/>
      <c r="AMT94" s="550"/>
      <c r="AMU94" s="550"/>
      <c r="AMW94" s="550"/>
      <c r="AMX94" s="550"/>
      <c r="AMY94" s="550"/>
      <c r="AMZ94" s="550"/>
      <c r="ANA94" s="550"/>
      <c r="ANB94" s="550"/>
      <c r="ANC94" s="550"/>
      <c r="ANY94" s="550"/>
      <c r="ANZ94" s="550"/>
      <c r="AOA94" s="550"/>
      <c r="AOB94" s="550"/>
      <c r="AOC94" s="550"/>
      <c r="AOD94" s="550"/>
      <c r="AOF94" s="79"/>
      <c r="AOG94" s="79"/>
      <c r="AOH94" s="79"/>
      <c r="AOI94" s="79"/>
      <c r="AOJ94" s="79"/>
      <c r="AOK94" s="16"/>
      <c r="AOL94" s="79"/>
      <c r="AOM94" s="79"/>
      <c r="AON94" s="79"/>
      <c r="AOO94" s="79"/>
      <c r="AOP94" s="79"/>
      <c r="AOQ94" s="79"/>
      <c r="AOR94" s="16"/>
      <c r="AOS94" s="79"/>
      <c r="AOT94" s="550"/>
      <c r="AOU94" s="550"/>
      <c r="AOV94" s="550"/>
      <c r="AOW94" s="550"/>
      <c r="AOX94" s="550"/>
      <c r="AOY94" s="550"/>
      <c r="APA94" s="550"/>
      <c r="APB94" s="550"/>
      <c r="APC94" s="550"/>
      <c r="APD94" s="550"/>
      <c r="APE94" s="550"/>
      <c r="APF94" s="550"/>
      <c r="APG94" s="550"/>
      <c r="APH94" s="550"/>
      <c r="API94" s="550"/>
      <c r="APJ94" s="550"/>
      <c r="APK94" s="550"/>
      <c r="APL94" s="550"/>
      <c r="APM94" s="550"/>
      <c r="APN94" s="550"/>
      <c r="APV94" s="550"/>
      <c r="APY94" s="550"/>
      <c r="AQC94" s="550"/>
      <c r="AQD94" s="550"/>
      <c r="AQF94" s="550"/>
      <c r="AQJ94" s="550"/>
      <c r="AQM94" s="550"/>
      <c r="AQX94" s="550"/>
      <c r="AQY94" s="550"/>
      <c r="AQZ94" s="550"/>
      <c r="ARA94" s="550"/>
      <c r="ARB94" s="550"/>
      <c r="ARC94" s="550"/>
      <c r="ARD94" s="550"/>
      <c r="ARL94" s="550"/>
      <c r="ARM94" s="550"/>
      <c r="ARN94" s="550"/>
      <c r="ARO94" s="550"/>
      <c r="ARP94" s="550"/>
      <c r="ARQ94" s="550"/>
      <c r="ARR94" s="550"/>
      <c r="ATB94" s="550"/>
      <c r="ATE94" s="550"/>
      <c r="ATI94" s="550"/>
      <c r="AUC94" s="550"/>
      <c r="AUD94" s="550"/>
      <c r="AUE94" s="550"/>
      <c r="AUF94" s="550"/>
      <c r="AUG94" s="550"/>
      <c r="AUH94" s="550"/>
      <c r="AUI94" s="550"/>
      <c r="AUJ94" s="550"/>
      <c r="AYG94" s="32"/>
      <c r="AZN94" s="550"/>
      <c r="AZO94" s="550"/>
      <c r="AZP94" s="550"/>
      <c r="AZQ94" s="550"/>
      <c r="AZR94" s="550"/>
      <c r="AZS94" s="550"/>
      <c r="AZT94" s="550"/>
      <c r="BFE94" s="550"/>
      <c r="BFF94" s="550"/>
      <c r="BFG94" s="550"/>
      <c r="BFH94" s="550"/>
      <c r="BFI94" s="550"/>
      <c r="BFJ94" s="550"/>
      <c r="BFK94" s="550"/>
      <c r="BFL94" s="550"/>
      <c r="BFS94" s="550"/>
      <c r="BFT94" s="550"/>
      <c r="BFU94" s="550"/>
      <c r="BFV94" s="550"/>
      <c r="BFW94" s="550"/>
      <c r="BFX94" s="550"/>
      <c r="BFY94" s="550"/>
      <c r="BGU94" s="550"/>
      <c r="BGV94" s="550"/>
      <c r="BGW94" s="550"/>
      <c r="BGX94" s="550"/>
      <c r="BGY94" s="550"/>
      <c r="BGZ94" s="550"/>
    </row>
    <row r="95" spans="2:1008 1030:1560" x14ac:dyDescent="0.25">
      <c r="B95" s="79"/>
      <c r="I95" s="121"/>
      <c r="P95" s="121"/>
      <c r="W95" s="121"/>
      <c r="FM95" s="701"/>
      <c r="FT95" s="289"/>
      <c r="RY95" s="3"/>
      <c r="ACC95" s="550"/>
      <c r="ACJ95" s="37"/>
      <c r="ACQ95" s="37"/>
      <c r="AFI95" s="550"/>
      <c r="AFJ95" s="550"/>
      <c r="AFK95" s="550"/>
      <c r="AFL95" s="550"/>
      <c r="AFM95" s="550"/>
      <c r="AFN95" s="550"/>
      <c r="AGK95" s="550"/>
      <c r="AGN95" s="550"/>
      <c r="AGR95" s="550"/>
      <c r="AGS95" s="550"/>
      <c r="AGT95" s="550"/>
      <c r="AGU95" s="550"/>
      <c r="AGV95" s="550"/>
      <c r="AGW95" s="550"/>
      <c r="AGX95" s="550"/>
      <c r="AGY95" s="37"/>
      <c r="AHB95" s="37"/>
      <c r="AHE95" s="550"/>
      <c r="AJQ95" s="550"/>
      <c r="AKL95" s="550"/>
      <c r="AKO95" s="550"/>
      <c r="AKS95" s="37"/>
      <c r="AKV95" s="37"/>
      <c r="ALG95" s="550"/>
      <c r="ALH95" s="550"/>
      <c r="ALN95" s="37"/>
      <c r="ALO95" s="37"/>
      <c r="ALP95" s="550"/>
      <c r="ALQ95" s="550"/>
      <c r="ALR95" s="550"/>
      <c r="ALS95" s="550"/>
      <c r="ALT95" s="550"/>
      <c r="AMP95" s="550"/>
      <c r="AMQ95" s="550"/>
      <c r="AMR95" s="550"/>
      <c r="AMS95" s="550"/>
      <c r="AMT95" s="550"/>
      <c r="AMU95" s="550"/>
      <c r="AMW95" s="550"/>
      <c r="AMX95" s="550"/>
      <c r="AMY95" s="550"/>
      <c r="AMZ95" s="550"/>
      <c r="ANA95" s="550"/>
      <c r="ANB95" s="550"/>
      <c r="ANC95" s="550"/>
      <c r="ANY95" s="550"/>
      <c r="ANZ95" s="550"/>
      <c r="AOA95" s="550"/>
      <c r="AOB95" s="550"/>
      <c r="AOC95" s="550"/>
      <c r="AOD95" s="550"/>
      <c r="AOF95" s="79"/>
      <c r="AOG95" s="79"/>
      <c r="AOH95" s="79"/>
      <c r="AOI95" s="79"/>
      <c r="AOJ95" s="79"/>
      <c r="AOK95" s="16"/>
      <c r="AOL95" s="79"/>
      <c r="AOM95" s="79"/>
      <c r="AON95" s="79"/>
      <c r="AOO95" s="79"/>
      <c r="AOP95" s="79"/>
      <c r="AOQ95" s="79"/>
      <c r="AOR95" s="16"/>
      <c r="AOS95" s="79"/>
      <c r="AOT95" s="550"/>
      <c r="AOU95" s="550"/>
      <c r="AOV95" s="550"/>
      <c r="AOW95" s="550"/>
      <c r="AOX95" s="550"/>
      <c r="AOY95" s="550"/>
      <c r="APA95" s="550"/>
      <c r="APB95" s="550"/>
      <c r="APC95" s="550"/>
      <c r="APD95" s="550"/>
      <c r="APE95" s="550"/>
      <c r="APF95" s="550"/>
      <c r="APG95" s="550"/>
      <c r="APH95" s="550"/>
      <c r="API95" s="550"/>
      <c r="APJ95" s="550"/>
      <c r="APK95" s="550"/>
      <c r="APL95" s="550"/>
      <c r="APM95" s="550"/>
      <c r="APN95" s="550"/>
      <c r="APV95" s="550"/>
      <c r="APY95" s="550"/>
      <c r="AQC95" s="550"/>
      <c r="AQD95" s="550"/>
      <c r="AQF95" s="550"/>
      <c r="AQJ95" s="550"/>
      <c r="AQM95" s="550"/>
      <c r="AQX95" s="550"/>
      <c r="AQY95" s="550"/>
      <c r="AQZ95" s="550"/>
      <c r="ARA95" s="550"/>
      <c r="ARB95" s="550"/>
      <c r="ARC95" s="550"/>
      <c r="ARD95" s="550"/>
      <c r="ARL95" s="550"/>
      <c r="ARM95" s="550"/>
      <c r="ARN95" s="550"/>
      <c r="ARO95" s="550"/>
      <c r="ARP95" s="550"/>
      <c r="ARQ95" s="550"/>
      <c r="ARR95" s="550"/>
      <c r="ATB95" s="550"/>
      <c r="ATE95" s="550"/>
      <c r="ATI95" s="550"/>
      <c r="AUC95" s="550"/>
      <c r="AUD95" s="550"/>
      <c r="AUE95" s="550"/>
      <c r="AUF95" s="550"/>
      <c r="AUG95" s="550"/>
      <c r="AUH95" s="550"/>
      <c r="AUI95" s="550"/>
      <c r="AUJ95" s="550"/>
      <c r="AYG95" s="32"/>
      <c r="AZN95" s="550"/>
      <c r="AZO95" s="550"/>
      <c r="AZP95" s="550"/>
      <c r="AZQ95" s="550"/>
      <c r="AZR95" s="550"/>
      <c r="AZS95" s="550"/>
      <c r="AZT95" s="550"/>
      <c r="BFE95" s="550"/>
      <c r="BFF95" s="550"/>
      <c r="BFG95" s="550"/>
      <c r="BFH95" s="550"/>
      <c r="BFI95" s="550"/>
      <c r="BFJ95" s="550"/>
      <c r="BFK95" s="550"/>
      <c r="BFL95" s="550"/>
      <c r="BFS95" s="550"/>
      <c r="BFT95" s="550"/>
      <c r="BFU95" s="550"/>
      <c r="BFV95" s="550"/>
      <c r="BFW95" s="550"/>
      <c r="BFX95" s="550"/>
      <c r="BFY95" s="550"/>
      <c r="BGU95" s="550"/>
      <c r="BGV95" s="550"/>
      <c r="BGW95" s="550"/>
      <c r="BGX95" s="550"/>
      <c r="BGY95" s="550"/>
      <c r="BGZ95" s="550"/>
    </row>
    <row r="96" spans="2:1008 1030:1560" x14ac:dyDescent="0.25">
      <c r="B96" s="121"/>
      <c r="I96" s="121"/>
      <c r="P96" s="121"/>
      <c r="W96" s="121"/>
      <c r="RY96" s="3"/>
      <c r="ACC96" s="550"/>
      <c r="ACJ96" s="37"/>
      <c r="ACQ96" s="37"/>
      <c r="AFI96" s="550"/>
      <c r="AFJ96" s="550"/>
      <c r="AFK96" s="550"/>
      <c r="AFL96" s="550"/>
      <c r="AFM96" s="550"/>
      <c r="AFN96" s="550"/>
      <c r="AGK96" s="550"/>
      <c r="AGN96" s="550"/>
      <c r="AGR96" s="550"/>
      <c r="AGS96" s="550"/>
      <c r="AGT96" s="550"/>
      <c r="AGU96" s="550"/>
      <c r="AGV96" s="550"/>
      <c r="AGW96" s="550"/>
      <c r="AGX96" s="550"/>
      <c r="AGY96" s="37"/>
      <c r="AHB96" s="37"/>
      <c r="AHE96" s="550"/>
      <c r="AJQ96" s="550"/>
      <c r="AKL96" s="550"/>
      <c r="AKO96" s="550"/>
      <c r="AKS96" s="37"/>
      <c r="AKV96" s="37"/>
      <c r="ALG96" s="550"/>
      <c r="ALH96" s="550"/>
      <c r="ALN96" s="37"/>
      <c r="ALO96" s="37"/>
      <c r="ALP96" s="550"/>
      <c r="ALQ96" s="550"/>
      <c r="ALR96" s="550"/>
      <c r="ALS96" s="550"/>
      <c r="ALT96" s="550"/>
      <c r="AMP96" s="550"/>
      <c r="AMQ96" s="550"/>
      <c r="AMR96" s="550"/>
      <c r="AMS96" s="550"/>
      <c r="AMT96" s="550"/>
      <c r="AMU96" s="550"/>
      <c r="AMW96" s="550"/>
      <c r="AMX96" s="550"/>
      <c r="AMY96" s="550"/>
      <c r="AMZ96" s="550"/>
      <c r="ANA96" s="550"/>
      <c r="ANB96" s="550"/>
      <c r="ANC96" s="550"/>
      <c r="ANY96" s="550"/>
      <c r="ANZ96" s="550"/>
      <c r="AOA96" s="550"/>
      <c r="AOB96" s="550"/>
      <c r="AOC96" s="550"/>
      <c r="AOD96" s="550"/>
      <c r="AOF96" s="79"/>
      <c r="AOG96" s="79"/>
      <c r="AOH96" s="79"/>
      <c r="AOI96" s="79"/>
      <c r="AOJ96" s="79"/>
      <c r="AOK96" s="16"/>
      <c r="AOL96" s="79"/>
      <c r="AOM96" s="79"/>
      <c r="AON96" s="79"/>
      <c r="AOO96" s="79"/>
      <c r="AOP96" s="79"/>
      <c r="AOQ96" s="79"/>
      <c r="AOR96" s="16"/>
      <c r="AOS96" s="79"/>
      <c r="AOT96" s="550"/>
      <c r="AOU96" s="550"/>
      <c r="AOV96" s="550"/>
      <c r="AOW96" s="550"/>
      <c r="AOX96" s="550"/>
      <c r="AOY96" s="550"/>
      <c r="APA96" s="550"/>
      <c r="APB96" s="550"/>
      <c r="APC96" s="550"/>
      <c r="APD96" s="550"/>
      <c r="APE96" s="550"/>
      <c r="APF96" s="550"/>
      <c r="APG96" s="550"/>
      <c r="APH96" s="550"/>
      <c r="API96" s="550"/>
      <c r="APJ96" s="550"/>
      <c r="APK96" s="550"/>
      <c r="APL96" s="550"/>
      <c r="APM96" s="550"/>
      <c r="APN96" s="550"/>
      <c r="APV96" s="550"/>
      <c r="APY96" s="550"/>
      <c r="AQC96" s="550"/>
      <c r="AQD96" s="550"/>
      <c r="AQF96" s="550"/>
      <c r="AQJ96" s="550"/>
      <c r="AQM96" s="550"/>
      <c r="AQX96" s="550"/>
      <c r="AQY96" s="550"/>
      <c r="AQZ96" s="550"/>
      <c r="ARA96" s="550"/>
      <c r="ARB96" s="550"/>
      <c r="ARC96" s="550"/>
      <c r="ARD96" s="550"/>
      <c r="ARL96" s="550"/>
      <c r="ARM96" s="550"/>
      <c r="ARN96" s="550"/>
      <c r="ARO96" s="550"/>
      <c r="ARP96" s="550"/>
      <c r="ARQ96" s="550"/>
      <c r="ARR96" s="550"/>
      <c r="ATB96" s="550"/>
      <c r="ATE96" s="550"/>
      <c r="ATI96" s="550"/>
      <c r="AUC96" s="550"/>
      <c r="AUD96" s="550"/>
      <c r="AUE96" s="550"/>
      <c r="AUF96" s="550"/>
      <c r="AUG96" s="550"/>
      <c r="AUH96" s="550"/>
      <c r="AUI96" s="550"/>
      <c r="AUJ96" s="550"/>
      <c r="AYG96" s="32"/>
      <c r="AZN96" s="550"/>
      <c r="AZO96" s="550"/>
      <c r="AZP96" s="550"/>
      <c r="AZQ96" s="550"/>
      <c r="AZR96" s="550"/>
      <c r="AZS96" s="550"/>
      <c r="AZT96" s="550"/>
      <c r="BFE96" s="550"/>
      <c r="BFF96" s="550"/>
      <c r="BFG96" s="550"/>
      <c r="BFH96" s="550"/>
      <c r="BFI96" s="550"/>
      <c r="BFJ96" s="550"/>
      <c r="BFK96" s="550"/>
      <c r="BFL96" s="550"/>
      <c r="BFS96" s="550"/>
      <c r="BFT96" s="550"/>
      <c r="BFU96" s="550"/>
      <c r="BFV96" s="550"/>
      <c r="BFW96" s="550"/>
      <c r="BFX96" s="550"/>
      <c r="BFY96" s="550"/>
      <c r="BGU96" s="550"/>
      <c r="BGV96" s="550"/>
      <c r="BGW96" s="550"/>
      <c r="BGX96" s="550"/>
      <c r="BGY96" s="550"/>
      <c r="BGZ96" s="550"/>
    </row>
    <row r="97" spans="2:1008 1030:1560" x14ac:dyDescent="0.25">
      <c r="B97" s="121"/>
      <c r="I97" s="121"/>
      <c r="P97" s="121"/>
      <c r="W97" s="121"/>
      <c r="AX97" s="550"/>
      <c r="BZ97" s="550"/>
      <c r="CN97" s="550"/>
      <c r="FF97" s="550"/>
      <c r="GO97" s="550"/>
      <c r="GP97" s="550"/>
      <c r="GQ97" s="550"/>
      <c r="GR97" s="550"/>
      <c r="GS97" s="550"/>
      <c r="GT97" s="550"/>
      <c r="GU97" s="550"/>
      <c r="JG97" s="550"/>
      <c r="JH97" s="550"/>
      <c r="JI97" s="550"/>
      <c r="JJ97" s="550"/>
      <c r="JK97" s="550"/>
      <c r="JL97" s="550"/>
      <c r="JM97" s="550"/>
      <c r="MF97" s="550"/>
      <c r="MG97" s="550"/>
      <c r="MH97" s="550"/>
      <c r="MI97" s="550"/>
      <c r="MJ97" s="550"/>
      <c r="MK97" s="550"/>
      <c r="ML97" s="550"/>
      <c r="MS97" s="550"/>
      <c r="NV97" s="37"/>
      <c r="OC97" s="550"/>
      <c r="OJ97" s="37"/>
      <c r="OQ97" s="550"/>
      <c r="OX97" s="550"/>
      <c r="RY97" s="3"/>
      <c r="VQ97" s="550"/>
      <c r="VR97" s="550"/>
      <c r="VS97" s="550"/>
      <c r="VT97" s="550"/>
      <c r="VU97" s="550"/>
      <c r="VV97" s="550"/>
      <c r="VW97" s="550"/>
      <c r="WE97" s="550"/>
      <c r="WH97" s="550"/>
      <c r="WL97" s="550"/>
      <c r="WM97" s="550"/>
      <c r="WN97" s="550"/>
      <c r="WO97" s="550"/>
      <c r="WP97" s="550"/>
      <c r="WQ97" s="550"/>
      <c r="WR97" s="550"/>
      <c r="WS97" s="37"/>
      <c r="WV97" s="37"/>
      <c r="WY97" s="550"/>
      <c r="WZ97" s="37"/>
      <c r="XC97" s="37"/>
      <c r="XG97" s="37"/>
      <c r="XJ97" s="37"/>
      <c r="XN97" s="37"/>
      <c r="YW97" s="550"/>
      <c r="YX97" s="550"/>
      <c r="YY97" s="550"/>
      <c r="YZ97" s="550"/>
      <c r="ZA97" s="550"/>
      <c r="ZB97" s="550"/>
      <c r="ZC97" s="550"/>
      <c r="ZJ97" s="550"/>
      <c r="ZR97" s="550"/>
      <c r="ZS97" s="550"/>
      <c r="ZT97" s="550"/>
      <c r="ZU97" s="550"/>
      <c r="ZV97" s="550"/>
      <c r="ZW97" s="550"/>
      <c r="ZX97" s="550"/>
      <c r="ABO97" s="550"/>
      <c r="ABP97" s="550"/>
      <c r="ABR97" s="550"/>
      <c r="ACC97" s="550"/>
      <c r="ACJ97" s="37"/>
      <c r="ACQ97" s="37"/>
      <c r="AFI97" s="550"/>
      <c r="AFJ97" s="550"/>
      <c r="AFK97" s="550"/>
      <c r="AFL97" s="550"/>
      <c r="AFM97" s="550"/>
      <c r="AFN97" s="550"/>
      <c r="AGK97" s="550"/>
      <c r="AGN97" s="550"/>
      <c r="AGR97" s="550"/>
      <c r="AGS97" s="550"/>
      <c r="AGT97" s="550"/>
      <c r="AGU97" s="550"/>
      <c r="AGV97" s="550"/>
      <c r="AGW97" s="550"/>
      <c r="AGX97" s="550"/>
      <c r="AGY97" s="37"/>
      <c r="AHB97" s="37"/>
      <c r="AHE97" s="550"/>
      <c r="AJQ97" s="550"/>
      <c r="AKL97" s="550"/>
      <c r="AKO97" s="550"/>
      <c r="AKS97" s="37"/>
      <c r="AKV97" s="37"/>
      <c r="ALG97" s="550"/>
      <c r="ALH97" s="550"/>
      <c r="ALN97" s="37"/>
      <c r="ALO97" s="37"/>
      <c r="ALP97" s="550"/>
      <c r="ALQ97" s="550"/>
      <c r="ALR97" s="550"/>
      <c r="ALS97" s="550"/>
      <c r="ALT97" s="550"/>
      <c r="AMP97" s="550"/>
      <c r="AMQ97" s="550"/>
      <c r="AMR97" s="550"/>
      <c r="AMS97" s="550"/>
      <c r="AMT97" s="550"/>
      <c r="AMU97" s="550"/>
      <c r="AMW97" s="550"/>
      <c r="AMX97" s="550"/>
      <c r="AMY97" s="550"/>
      <c r="AMZ97" s="550"/>
      <c r="ANA97" s="550"/>
      <c r="ANB97" s="550"/>
      <c r="ANC97" s="550"/>
      <c r="ANY97" s="550"/>
      <c r="ANZ97" s="550"/>
      <c r="AOA97" s="550"/>
      <c r="AOB97" s="550"/>
      <c r="AOC97" s="550"/>
      <c r="AOD97" s="550"/>
      <c r="AOF97" s="79"/>
      <c r="AOG97" s="79"/>
      <c r="AOH97" s="79"/>
      <c r="AOI97" s="79"/>
      <c r="AOJ97" s="79"/>
      <c r="AOK97" s="16"/>
      <c r="AOL97" s="79"/>
      <c r="AOM97" s="79"/>
      <c r="AON97" s="79"/>
      <c r="AOO97" s="79"/>
      <c r="AOP97" s="79"/>
      <c r="AOQ97" s="79"/>
      <c r="AOR97" s="16"/>
      <c r="AOS97" s="79"/>
      <c r="AOT97" s="550"/>
      <c r="AOU97" s="550"/>
      <c r="AOV97" s="550"/>
      <c r="AOW97" s="550"/>
      <c r="AOX97" s="550"/>
      <c r="AOY97" s="550"/>
      <c r="APA97" s="550"/>
      <c r="APB97" s="550"/>
      <c r="APC97" s="550"/>
      <c r="APD97" s="550"/>
      <c r="APE97" s="550"/>
      <c r="APF97" s="550"/>
      <c r="APG97" s="550"/>
      <c r="APH97" s="550"/>
      <c r="API97" s="550"/>
      <c r="APJ97" s="550"/>
      <c r="APK97" s="550"/>
      <c r="APL97" s="550"/>
      <c r="APM97" s="550"/>
      <c r="APN97" s="550"/>
      <c r="APV97" s="550"/>
      <c r="APY97" s="550"/>
      <c r="AQC97" s="550"/>
      <c r="AQD97" s="550"/>
      <c r="AQF97" s="550"/>
      <c r="AQJ97" s="550"/>
      <c r="AQM97" s="550"/>
      <c r="AQX97" s="550"/>
      <c r="AQY97" s="550"/>
      <c r="AQZ97" s="550"/>
      <c r="ARA97" s="550"/>
      <c r="ARB97" s="550"/>
      <c r="ARC97" s="550"/>
      <c r="ARD97" s="550"/>
      <c r="ARL97" s="550"/>
      <c r="ARM97" s="550"/>
      <c r="ARN97" s="550"/>
      <c r="ARO97" s="550"/>
      <c r="ARP97" s="550"/>
      <c r="ARQ97" s="550"/>
      <c r="ARR97" s="550"/>
      <c r="ATB97" s="550"/>
      <c r="ATE97" s="550"/>
      <c r="ATI97" s="550"/>
      <c r="AUC97" s="550"/>
      <c r="AUD97" s="550"/>
      <c r="AUE97" s="550"/>
      <c r="AUF97" s="550"/>
      <c r="AUG97" s="550"/>
      <c r="AUH97" s="550"/>
      <c r="AUI97" s="550"/>
      <c r="AUJ97" s="550"/>
      <c r="AYG97" s="32"/>
      <c r="AZN97" s="550"/>
      <c r="AZO97" s="550"/>
      <c r="AZP97" s="550"/>
      <c r="AZQ97" s="550"/>
      <c r="AZR97" s="550"/>
      <c r="AZS97" s="550"/>
      <c r="AZT97" s="550"/>
      <c r="BFE97" s="550"/>
      <c r="BFF97" s="550"/>
      <c r="BFG97" s="550"/>
      <c r="BFH97" s="550"/>
      <c r="BFI97" s="550"/>
      <c r="BFJ97" s="550"/>
      <c r="BFK97" s="550"/>
      <c r="BFL97" s="550"/>
      <c r="BFS97" s="550"/>
      <c r="BFT97" s="550"/>
      <c r="BFU97" s="550"/>
      <c r="BFV97" s="550"/>
      <c r="BFW97" s="550"/>
      <c r="BFX97" s="550"/>
      <c r="BFY97" s="550"/>
      <c r="BGU97" s="550"/>
      <c r="BGV97" s="550"/>
      <c r="BGW97" s="550"/>
      <c r="BGX97" s="550"/>
      <c r="BGY97" s="550"/>
      <c r="BGZ97" s="550"/>
    </row>
    <row r="98" spans="2:1008 1030:1560" x14ac:dyDescent="0.25">
      <c r="B98" s="79"/>
      <c r="I98" s="121"/>
      <c r="P98" s="121"/>
      <c r="W98" s="121"/>
      <c r="AX98" s="550"/>
      <c r="BZ98" s="550"/>
      <c r="CN98" s="550"/>
      <c r="FF98" s="550"/>
      <c r="GO98" s="550"/>
      <c r="GP98" s="550"/>
      <c r="GQ98" s="550"/>
      <c r="GR98" s="550"/>
      <c r="GS98" s="550"/>
      <c r="GT98" s="550"/>
      <c r="GU98" s="550"/>
      <c r="JG98" s="550"/>
      <c r="JH98" s="550"/>
      <c r="JI98" s="550"/>
      <c r="JJ98" s="550"/>
      <c r="JK98" s="550"/>
      <c r="JL98" s="550"/>
      <c r="JM98" s="550"/>
      <c r="MF98" s="550"/>
      <c r="MG98" s="550"/>
      <c r="MH98" s="550"/>
      <c r="MI98" s="550"/>
      <c r="MJ98" s="550"/>
      <c r="MK98" s="550"/>
      <c r="ML98" s="550"/>
      <c r="MS98" s="550"/>
      <c r="NV98" s="37"/>
      <c r="OC98" s="550"/>
      <c r="OJ98" s="37"/>
      <c r="OQ98" s="550"/>
      <c r="OX98" s="550"/>
      <c r="RY98" s="3"/>
      <c r="VQ98" s="550"/>
      <c r="VR98" s="550"/>
      <c r="VS98" s="550"/>
      <c r="VT98" s="550"/>
      <c r="VU98" s="550"/>
      <c r="VV98" s="550"/>
      <c r="VW98" s="550"/>
      <c r="WE98" s="550"/>
      <c r="WH98" s="550"/>
      <c r="WL98" s="550"/>
      <c r="WM98" s="550"/>
      <c r="WN98" s="550"/>
      <c r="WO98" s="550"/>
      <c r="WP98" s="550"/>
      <c r="WQ98" s="550"/>
      <c r="WR98" s="550"/>
      <c r="WS98" s="37"/>
      <c r="WV98" s="37"/>
      <c r="WY98" s="550"/>
      <c r="WZ98" s="37"/>
      <c r="XC98" s="37"/>
      <c r="XG98" s="37"/>
      <c r="XJ98" s="37"/>
      <c r="XN98" s="37"/>
      <c r="YW98" s="550"/>
      <c r="YX98" s="550"/>
      <c r="YY98" s="550"/>
      <c r="YZ98" s="550"/>
      <c r="ZA98" s="550"/>
      <c r="ZB98" s="550"/>
      <c r="ZC98" s="550"/>
      <c r="ZJ98" s="550"/>
      <c r="ZR98" s="550"/>
      <c r="ZS98" s="550"/>
      <c r="ZT98" s="550"/>
      <c r="ZU98" s="550"/>
      <c r="ZV98" s="550"/>
      <c r="ZW98" s="550"/>
      <c r="ZX98" s="550"/>
      <c r="ABO98" s="550"/>
      <c r="ABP98" s="550"/>
      <c r="ABR98" s="550"/>
      <c r="ACC98" s="550"/>
      <c r="ACJ98" s="37"/>
      <c r="ACQ98" s="37"/>
      <c r="AFI98" s="550"/>
      <c r="AFJ98" s="550"/>
      <c r="AFK98" s="550"/>
      <c r="AFL98" s="550"/>
      <c r="AFM98" s="550"/>
      <c r="AFN98" s="550"/>
      <c r="AGK98" s="550"/>
      <c r="AGN98" s="550"/>
      <c r="AGR98" s="550"/>
      <c r="AGS98" s="550"/>
      <c r="AGT98" s="550"/>
      <c r="AGU98" s="550"/>
      <c r="AGV98" s="550"/>
      <c r="AGW98" s="550"/>
      <c r="AGX98" s="550"/>
      <c r="AGY98" s="37"/>
      <c r="AHB98" s="37"/>
      <c r="AHE98" s="550"/>
      <c r="AJQ98" s="550"/>
      <c r="AKL98" s="550"/>
      <c r="AKO98" s="550"/>
      <c r="AKS98" s="37"/>
      <c r="AKV98" s="37"/>
      <c r="ALG98" s="550"/>
      <c r="ALH98" s="550"/>
      <c r="ALN98" s="37"/>
      <c r="ALO98" s="37"/>
      <c r="ALP98" s="550"/>
      <c r="ALQ98" s="550"/>
      <c r="ALR98" s="550"/>
      <c r="ALS98" s="550"/>
      <c r="ALT98" s="550"/>
      <c r="AMP98" s="550"/>
      <c r="AMQ98" s="550"/>
      <c r="AMR98" s="550"/>
      <c r="AMS98" s="550"/>
      <c r="AMT98" s="550"/>
      <c r="AMU98" s="550"/>
      <c r="AMW98" s="550"/>
      <c r="AMX98" s="550"/>
      <c r="AMY98" s="550"/>
      <c r="AMZ98" s="550"/>
      <c r="ANA98" s="550"/>
      <c r="ANB98" s="550"/>
      <c r="ANC98" s="550"/>
      <c r="ANY98" s="550"/>
      <c r="ANZ98" s="550"/>
      <c r="AOA98" s="550"/>
      <c r="AOB98" s="550"/>
      <c r="AOC98" s="550"/>
      <c r="AOD98" s="550"/>
      <c r="AOF98" s="79"/>
      <c r="AOG98" s="79"/>
      <c r="AOH98" s="79"/>
      <c r="AOI98" s="79"/>
      <c r="AOJ98" s="79"/>
      <c r="AOK98" s="16"/>
      <c r="AOL98" s="79"/>
      <c r="AOM98" s="79"/>
      <c r="AON98" s="79"/>
      <c r="AOO98" s="79"/>
      <c r="AOP98" s="79"/>
      <c r="AOQ98" s="79"/>
      <c r="AOR98" s="16"/>
      <c r="AOS98" s="79"/>
      <c r="AOT98" s="550"/>
      <c r="AOU98" s="550"/>
      <c r="AOV98" s="550"/>
      <c r="AOW98" s="550"/>
      <c r="AOX98" s="550"/>
      <c r="AOY98" s="550"/>
      <c r="APA98" s="550"/>
      <c r="APB98" s="550"/>
      <c r="APC98" s="550"/>
      <c r="APD98" s="550"/>
      <c r="APE98" s="550"/>
      <c r="APF98" s="550"/>
      <c r="APG98" s="550"/>
      <c r="APH98" s="550"/>
      <c r="API98" s="550"/>
      <c r="APJ98" s="550"/>
      <c r="APK98" s="550"/>
      <c r="APL98" s="550"/>
      <c r="APM98" s="550"/>
      <c r="APN98" s="550"/>
      <c r="APV98" s="550"/>
      <c r="APY98" s="550"/>
      <c r="AQC98" s="550"/>
      <c r="AQD98" s="550"/>
      <c r="AQF98" s="550"/>
      <c r="AQJ98" s="550"/>
      <c r="AQM98" s="550"/>
      <c r="AQX98" s="550"/>
      <c r="AQY98" s="550"/>
      <c r="AQZ98" s="550"/>
      <c r="ARA98" s="550"/>
      <c r="ARB98" s="550"/>
      <c r="ARC98" s="550"/>
      <c r="ARD98" s="550"/>
      <c r="ARL98" s="550"/>
      <c r="ARM98" s="550"/>
      <c r="ARN98" s="550"/>
      <c r="ARO98" s="550"/>
      <c r="ARP98" s="550"/>
      <c r="ARQ98" s="550"/>
      <c r="ARR98" s="550"/>
      <c r="ATB98" s="550"/>
      <c r="ATE98" s="550"/>
      <c r="ATI98" s="550"/>
      <c r="AUC98" s="550"/>
      <c r="AUD98" s="550"/>
      <c r="AUE98" s="550"/>
      <c r="AUF98" s="550"/>
      <c r="AUG98" s="550"/>
      <c r="AUH98" s="550"/>
      <c r="AUI98" s="550"/>
      <c r="AUJ98" s="550"/>
      <c r="AYG98" s="32"/>
      <c r="AZN98" s="550"/>
      <c r="AZO98" s="550"/>
      <c r="AZP98" s="550"/>
      <c r="AZQ98" s="550"/>
      <c r="AZR98" s="550"/>
      <c r="AZS98" s="550"/>
      <c r="AZT98" s="550"/>
      <c r="BFE98" s="550"/>
      <c r="BFF98" s="550"/>
      <c r="BFG98" s="550"/>
      <c r="BFH98" s="550"/>
      <c r="BFI98" s="550"/>
      <c r="BFJ98" s="550"/>
      <c r="BFK98" s="550"/>
      <c r="BFL98" s="550"/>
      <c r="BFS98" s="550"/>
      <c r="BFT98" s="550"/>
      <c r="BFU98" s="550"/>
      <c r="BFV98" s="550"/>
      <c r="BFW98" s="550"/>
      <c r="BFX98" s="550"/>
      <c r="BFY98" s="550"/>
      <c r="BGU98" s="550"/>
      <c r="BGV98" s="550"/>
      <c r="BGW98" s="550"/>
      <c r="BGX98" s="550"/>
      <c r="BGY98" s="550"/>
      <c r="BGZ98" s="550"/>
    </row>
    <row r="99" spans="2:1008 1030:1560" x14ac:dyDescent="0.25">
      <c r="B99" s="121"/>
      <c r="I99" s="121"/>
      <c r="P99" s="121"/>
      <c r="W99" s="121"/>
      <c r="AX99" s="550"/>
      <c r="BZ99" s="550"/>
      <c r="CN99" s="550"/>
      <c r="FF99" s="550"/>
      <c r="GO99" s="550"/>
      <c r="GP99" s="550"/>
      <c r="GQ99" s="550"/>
      <c r="GR99" s="550"/>
      <c r="GS99" s="550"/>
      <c r="GT99" s="550"/>
      <c r="GU99" s="550"/>
      <c r="JG99" s="550"/>
      <c r="JH99" s="550"/>
      <c r="JI99" s="550"/>
      <c r="JJ99" s="550"/>
      <c r="JK99" s="550"/>
      <c r="JL99" s="550"/>
      <c r="JM99" s="550"/>
      <c r="MF99" s="550"/>
      <c r="MG99" s="550"/>
      <c r="MH99" s="550"/>
      <c r="MI99" s="550"/>
      <c r="MJ99" s="550"/>
      <c r="MK99" s="550"/>
      <c r="ML99" s="550"/>
      <c r="MS99" s="550"/>
      <c r="NV99" s="37"/>
      <c r="OC99" s="550"/>
      <c r="OJ99" s="37"/>
      <c r="OQ99" s="550"/>
      <c r="OX99" s="550"/>
      <c r="VQ99" s="550"/>
      <c r="VR99" s="550"/>
      <c r="VS99" s="550"/>
      <c r="VT99" s="550"/>
      <c r="VU99" s="550"/>
      <c r="VV99" s="550"/>
      <c r="VW99" s="550"/>
      <c r="WE99" s="550"/>
      <c r="WH99" s="550"/>
      <c r="WL99" s="550"/>
      <c r="WM99" s="550"/>
      <c r="WN99" s="550"/>
      <c r="WO99" s="550"/>
      <c r="WP99" s="550"/>
      <c r="WQ99" s="550"/>
      <c r="WR99" s="550"/>
      <c r="WS99" s="37"/>
      <c r="WV99" s="37"/>
      <c r="WY99" s="550"/>
      <c r="WZ99" s="37"/>
      <c r="XC99" s="37"/>
      <c r="XG99" s="37"/>
      <c r="XJ99" s="37"/>
      <c r="XN99" s="37"/>
      <c r="YW99" s="550"/>
      <c r="YX99" s="550"/>
      <c r="YY99" s="550"/>
      <c r="YZ99" s="550"/>
      <c r="ZA99" s="550"/>
      <c r="ZB99" s="550"/>
      <c r="ZC99" s="550"/>
      <c r="ZJ99" s="550"/>
      <c r="ZR99" s="550"/>
      <c r="ZS99" s="550"/>
      <c r="ZT99" s="550"/>
      <c r="ZU99" s="550"/>
      <c r="ZV99" s="550"/>
      <c r="ZW99" s="550"/>
      <c r="ZX99" s="550"/>
      <c r="ABO99" s="550"/>
      <c r="ABP99" s="550"/>
      <c r="ABR99" s="550"/>
      <c r="ACC99" s="550"/>
      <c r="ACJ99" s="37"/>
      <c r="ACQ99" s="37"/>
      <c r="AFI99" s="550"/>
      <c r="AFJ99" s="550"/>
      <c r="AFK99" s="550"/>
      <c r="AFL99" s="550"/>
      <c r="AFM99" s="550"/>
      <c r="AFN99" s="550"/>
      <c r="AGK99" s="550"/>
      <c r="AGN99" s="550"/>
      <c r="AGR99" s="550"/>
      <c r="AGS99" s="550"/>
      <c r="AGT99" s="550"/>
      <c r="AGU99" s="550"/>
      <c r="AGV99" s="550"/>
      <c r="AGW99" s="550"/>
      <c r="AGX99" s="550"/>
      <c r="AGY99" s="37"/>
      <c r="AHB99" s="37"/>
      <c r="AHE99" s="550"/>
      <c r="AJQ99" s="550"/>
      <c r="AKL99" s="550"/>
      <c r="AKO99" s="550"/>
      <c r="AKS99" s="37"/>
      <c r="AKV99" s="37"/>
      <c r="ALG99" s="550"/>
      <c r="ALH99" s="550"/>
      <c r="ALN99" s="37"/>
      <c r="ALO99" s="37"/>
      <c r="ALP99" s="550"/>
      <c r="ALQ99" s="550"/>
      <c r="ALR99" s="550"/>
      <c r="ALS99" s="550"/>
      <c r="ALT99" s="550"/>
      <c r="AMP99" s="550"/>
      <c r="AMQ99" s="550"/>
      <c r="AMR99" s="550"/>
      <c r="AMS99" s="550"/>
      <c r="AMT99" s="550"/>
      <c r="AMU99" s="550"/>
      <c r="AMW99" s="550"/>
      <c r="AMX99" s="550"/>
      <c r="AMY99" s="550"/>
      <c r="AMZ99" s="550"/>
      <c r="ANA99" s="550"/>
      <c r="ANB99" s="550"/>
      <c r="ANC99" s="550"/>
      <c r="ANY99" s="550"/>
      <c r="ANZ99" s="550"/>
      <c r="AOA99" s="550"/>
      <c r="AOB99" s="550"/>
      <c r="AOC99" s="550"/>
      <c r="AOD99" s="550"/>
      <c r="AOF99" s="79"/>
      <c r="AOG99" s="79"/>
      <c r="AOH99" s="79"/>
      <c r="AOI99" s="79"/>
      <c r="AOJ99" s="79"/>
      <c r="AOK99" s="16"/>
      <c r="AOL99" s="79"/>
      <c r="AOM99" s="79"/>
      <c r="AON99" s="79"/>
      <c r="AOO99" s="79"/>
      <c r="AOP99" s="79"/>
      <c r="AOQ99" s="79"/>
      <c r="AOR99" s="16"/>
      <c r="AOS99" s="79"/>
      <c r="AOT99" s="550"/>
      <c r="AOU99" s="550"/>
      <c r="AOV99" s="550"/>
      <c r="AOW99" s="550"/>
      <c r="AOX99" s="550"/>
      <c r="AOY99" s="550"/>
      <c r="APA99" s="550"/>
      <c r="APB99" s="550"/>
      <c r="APC99" s="550"/>
      <c r="APD99" s="550"/>
      <c r="APE99" s="550"/>
      <c r="APF99" s="550"/>
      <c r="APG99" s="550"/>
      <c r="APH99" s="550"/>
      <c r="API99" s="550"/>
      <c r="APJ99" s="550"/>
      <c r="APK99" s="550"/>
      <c r="APL99" s="550"/>
      <c r="APM99" s="550"/>
      <c r="APN99" s="550"/>
      <c r="APV99" s="550"/>
      <c r="APY99" s="550"/>
      <c r="AQC99" s="550"/>
      <c r="AQD99" s="550"/>
      <c r="AQF99" s="550"/>
      <c r="AQJ99" s="550"/>
      <c r="AQM99" s="550"/>
      <c r="AQX99" s="550"/>
      <c r="AQY99" s="550"/>
      <c r="AQZ99" s="550"/>
      <c r="ARA99" s="550"/>
      <c r="ARB99" s="550"/>
      <c r="ARC99" s="550"/>
      <c r="ARD99" s="550"/>
      <c r="ARL99" s="550"/>
      <c r="ARM99" s="550"/>
      <c r="ARN99" s="550"/>
      <c r="ARO99" s="550"/>
      <c r="ARP99" s="550"/>
      <c r="ARQ99" s="550"/>
      <c r="ARR99" s="550"/>
      <c r="ATB99" s="550"/>
      <c r="ATE99" s="550"/>
      <c r="ATI99" s="550"/>
      <c r="AUC99" s="550"/>
      <c r="AUD99" s="550"/>
      <c r="AUE99" s="550"/>
      <c r="AUF99" s="550"/>
      <c r="AUG99" s="550"/>
      <c r="AUH99" s="550"/>
      <c r="AUI99" s="550"/>
      <c r="AUJ99" s="550"/>
      <c r="AYG99" s="32"/>
      <c r="AZN99" s="550"/>
      <c r="AZO99" s="550"/>
      <c r="AZP99" s="550"/>
      <c r="AZQ99" s="550"/>
      <c r="AZR99" s="550"/>
      <c r="AZS99" s="550"/>
      <c r="AZT99" s="550"/>
      <c r="BFE99" s="550"/>
      <c r="BFF99" s="550"/>
      <c r="BFG99" s="550"/>
      <c r="BFH99" s="550"/>
      <c r="BFI99" s="550"/>
      <c r="BFJ99" s="550"/>
      <c r="BFK99" s="550"/>
      <c r="BFL99" s="550"/>
      <c r="BFS99" s="550"/>
      <c r="BFT99" s="550"/>
      <c r="BFU99" s="550"/>
      <c r="BFV99" s="550"/>
      <c r="BFW99" s="550"/>
      <c r="BFX99" s="550"/>
      <c r="BFY99" s="550"/>
      <c r="BGU99" s="550"/>
      <c r="BGV99" s="550"/>
      <c r="BGW99" s="550"/>
      <c r="BGX99" s="550"/>
      <c r="BGY99" s="550"/>
      <c r="BGZ99" s="550"/>
    </row>
    <row r="100" spans="2:1008 1030:1560" x14ac:dyDescent="0.25">
      <c r="B100" s="121"/>
      <c r="I100" s="121"/>
      <c r="P100" s="121"/>
      <c r="W100" s="121"/>
      <c r="AX100" s="550"/>
      <c r="BZ100" s="550"/>
      <c r="CN100" s="550"/>
      <c r="FF100" s="550"/>
      <c r="GO100" s="550"/>
      <c r="GP100" s="550"/>
      <c r="GQ100" s="550"/>
      <c r="GR100" s="550"/>
      <c r="GS100" s="550"/>
      <c r="GT100" s="550"/>
      <c r="GU100" s="550"/>
      <c r="JG100" s="550"/>
      <c r="JH100" s="550"/>
      <c r="JI100" s="550"/>
      <c r="JJ100" s="550"/>
      <c r="JK100" s="550"/>
      <c r="JL100" s="550"/>
      <c r="JM100" s="550"/>
      <c r="MF100" s="550"/>
      <c r="MG100" s="550"/>
      <c r="MH100" s="550"/>
      <c r="MI100" s="550"/>
      <c r="MJ100" s="550"/>
      <c r="MK100" s="550"/>
      <c r="ML100" s="550"/>
      <c r="MS100" s="550"/>
      <c r="NV100" s="37"/>
      <c r="OC100" s="550"/>
      <c r="OJ100" s="37"/>
      <c r="OQ100" s="550"/>
      <c r="OX100" s="550"/>
      <c r="VQ100" s="550"/>
      <c r="VR100" s="550"/>
      <c r="VS100" s="550"/>
      <c r="VT100" s="550"/>
      <c r="VU100" s="550"/>
      <c r="VV100" s="550"/>
      <c r="VW100" s="550"/>
      <c r="WE100" s="550"/>
      <c r="WH100" s="550"/>
      <c r="WL100" s="550"/>
      <c r="WM100" s="550"/>
      <c r="WN100" s="550"/>
      <c r="WO100" s="550"/>
      <c r="WP100" s="550"/>
      <c r="WQ100" s="550"/>
      <c r="WR100" s="550"/>
      <c r="WS100" s="37"/>
      <c r="WV100" s="37"/>
      <c r="WY100" s="550"/>
      <c r="WZ100" s="37"/>
      <c r="XC100" s="37"/>
      <c r="XG100" s="37"/>
      <c r="XJ100" s="37"/>
      <c r="XN100" s="37"/>
      <c r="YW100" s="550"/>
      <c r="YX100" s="550"/>
      <c r="YY100" s="550"/>
      <c r="YZ100" s="550"/>
      <c r="ZA100" s="550"/>
      <c r="ZB100" s="550"/>
      <c r="ZC100" s="550"/>
      <c r="ZJ100" s="550"/>
      <c r="ZR100" s="550"/>
      <c r="ZS100" s="550"/>
      <c r="ZT100" s="550"/>
      <c r="ZU100" s="550"/>
      <c r="ZV100" s="550"/>
      <c r="ZW100" s="550"/>
      <c r="ZX100" s="550"/>
      <c r="ABO100" s="550"/>
      <c r="ABP100" s="550"/>
      <c r="ABR100" s="550"/>
      <c r="ACC100" s="550"/>
      <c r="ACJ100" s="37"/>
      <c r="ACQ100" s="37"/>
      <c r="AFI100" s="550"/>
      <c r="AFJ100" s="550"/>
      <c r="AFK100" s="550"/>
      <c r="AFL100" s="550"/>
      <c r="AFM100" s="550"/>
      <c r="AFN100" s="550"/>
      <c r="AGK100" s="550"/>
      <c r="AGN100" s="550"/>
      <c r="AGR100" s="550"/>
      <c r="AGS100" s="550"/>
      <c r="AGT100" s="550"/>
      <c r="AGU100" s="550"/>
      <c r="AGV100" s="550"/>
      <c r="AGW100" s="550"/>
      <c r="AGX100" s="550"/>
      <c r="AGY100" s="37"/>
      <c r="AHB100" s="37"/>
      <c r="AHE100" s="550"/>
      <c r="AJQ100" s="550"/>
      <c r="AKL100" s="550"/>
      <c r="AKO100" s="550"/>
      <c r="AKS100" s="37"/>
      <c r="AKV100" s="37"/>
      <c r="ALG100" s="550"/>
      <c r="ALH100" s="550"/>
      <c r="ALN100" s="37"/>
      <c r="ALO100" s="37"/>
      <c r="ALP100" s="550"/>
      <c r="ALQ100" s="550"/>
      <c r="ALR100" s="550"/>
      <c r="ALS100" s="550"/>
      <c r="ALT100" s="550"/>
      <c r="AMP100" s="550"/>
      <c r="AMQ100" s="550"/>
      <c r="AMR100" s="550"/>
      <c r="AMS100" s="550"/>
      <c r="AMT100" s="550"/>
      <c r="AMU100" s="550"/>
      <c r="AMW100" s="550"/>
      <c r="AMX100" s="550"/>
      <c r="AMY100" s="550"/>
      <c r="AMZ100" s="550"/>
      <c r="ANA100" s="550"/>
      <c r="ANB100" s="550"/>
      <c r="ANC100" s="550"/>
      <c r="ANY100" s="550"/>
      <c r="ANZ100" s="550"/>
      <c r="AOA100" s="550"/>
      <c r="AOB100" s="550"/>
      <c r="AOC100" s="550"/>
      <c r="AOD100" s="550"/>
      <c r="AOF100" s="79"/>
      <c r="AOG100" s="79"/>
      <c r="AOH100" s="79"/>
      <c r="AOI100" s="79"/>
      <c r="AOJ100" s="79"/>
      <c r="AOK100" s="16"/>
      <c r="AOL100" s="79"/>
      <c r="AOM100" s="79"/>
      <c r="AON100" s="79"/>
      <c r="AOO100" s="79"/>
      <c r="AOP100" s="79"/>
      <c r="AOQ100" s="79"/>
      <c r="AOR100" s="16"/>
      <c r="AOS100" s="79"/>
      <c r="AOT100" s="550"/>
      <c r="AOU100" s="550"/>
      <c r="AOV100" s="550"/>
      <c r="AOW100" s="550"/>
      <c r="AOX100" s="550"/>
      <c r="AOY100" s="550"/>
      <c r="APA100" s="550"/>
      <c r="APB100" s="550"/>
      <c r="APC100" s="550"/>
      <c r="APD100" s="550"/>
      <c r="APE100" s="550"/>
      <c r="APF100" s="550"/>
      <c r="APG100" s="550"/>
      <c r="APH100" s="550"/>
      <c r="API100" s="550"/>
      <c r="APJ100" s="550"/>
      <c r="APK100" s="550"/>
      <c r="APL100" s="550"/>
      <c r="APM100" s="550"/>
      <c r="APN100" s="550"/>
      <c r="APV100" s="550"/>
      <c r="APY100" s="550"/>
      <c r="AQC100" s="550"/>
      <c r="AQD100" s="550"/>
      <c r="AQF100" s="550"/>
      <c r="AQJ100" s="550"/>
      <c r="AQM100" s="550"/>
      <c r="AQX100" s="550"/>
      <c r="AQY100" s="550"/>
      <c r="AQZ100" s="550"/>
      <c r="ARA100" s="550"/>
      <c r="ARB100" s="550"/>
      <c r="ARC100" s="550"/>
      <c r="ARD100" s="550"/>
      <c r="ARL100" s="550"/>
      <c r="ARM100" s="550"/>
      <c r="ARN100" s="550"/>
      <c r="ARO100" s="550"/>
      <c r="ARP100" s="550"/>
      <c r="ARQ100" s="550"/>
      <c r="ARR100" s="550"/>
      <c r="ATB100" s="550"/>
      <c r="ATE100" s="550"/>
      <c r="ATI100" s="550"/>
      <c r="AUC100" s="550"/>
      <c r="AUD100" s="550"/>
      <c r="AUE100" s="550"/>
      <c r="AUF100" s="550"/>
      <c r="AUG100" s="550"/>
      <c r="AUH100" s="550"/>
      <c r="AUI100" s="550"/>
      <c r="AUJ100" s="550"/>
      <c r="AYG100" s="32"/>
      <c r="AZN100" s="550"/>
      <c r="AZO100" s="550"/>
      <c r="AZP100" s="550"/>
      <c r="AZQ100" s="550"/>
      <c r="AZR100" s="550"/>
      <c r="AZS100" s="550"/>
      <c r="AZT100" s="550"/>
      <c r="BFE100" s="550"/>
      <c r="BFF100" s="550"/>
      <c r="BFG100" s="550"/>
      <c r="BFH100" s="550"/>
      <c r="BFI100" s="550"/>
      <c r="BFJ100" s="550"/>
      <c r="BFK100" s="550"/>
      <c r="BFL100" s="550"/>
      <c r="BFS100" s="550"/>
      <c r="BFT100" s="550"/>
      <c r="BFU100" s="550"/>
      <c r="BFV100" s="550"/>
      <c r="BFW100" s="550"/>
      <c r="BFX100" s="550"/>
      <c r="BFY100" s="550"/>
      <c r="BGU100" s="550"/>
      <c r="BGV100" s="550"/>
      <c r="BGW100" s="550"/>
      <c r="BGX100" s="550"/>
      <c r="BGY100" s="550"/>
      <c r="BGZ100" s="550"/>
    </row>
    <row r="101" spans="2:1008 1030:1560" x14ac:dyDescent="0.25">
      <c r="B101" s="121"/>
      <c r="I101" s="121"/>
      <c r="P101" s="121"/>
      <c r="W101" s="121"/>
      <c r="AH101" s="47"/>
      <c r="AO101" s="47"/>
      <c r="AV101" s="47"/>
      <c r="AX101" s="550"/>
      <c r="BZ101" s="550"/>
      <c r="CN101" s="550"/>
      <c r="FF101" s="550"/>
      <c r="GO101" s="550"/>
      <c r="GP101" s="550"/>
      <c r="GQ101" s="550"/>
      <c r="GR101" s="550"/>
      <c r="GS101" s="550"/>
      <c r="GT101" s="550"/>
      <c r="GU101" s="550"/>
      <c r="JG101" s="550"/>
      <c r="JH101" s="550"/>
      <c r="JI101" s="550"/>
      <c r="JJ101" s="550"/>
      <c r="JK101" s="550"/>
      <c r="JL101" s="550"/>
      <c r="JM101" s="550"/>
      <c r="MF101" s="550"/>
      <c r="MG101" s="550"/>
      <c r="MH101" s="550"/>
      <c r="MI101" s="550"/>
      <c r="MJ101" s="550"/>
      <c r="MK101" s="550"/>
      <c r="ML101" s="550"/>
      <c r="MS101" s="550"/>
      <c r="NV101" s="37"/>
      <c r="OC101" s="550"/>
      <c r="OJ101" s="37"/>
      <c r="OQ101" s="550"/>
      <c r="OX101" s="550"/>
      <c r="VQ101" s="550"/>
      <c r="VR101" s="550"/>
      <c r="VS101" s="550"/>
      <c r="VT101" s="550"/>
      <c r="VU101" s="550"/>
      <c r="VV101" s="550"/>
      <c r="VW101" s="550"/>
      <c r="WE101" s="550"/>
      <c r="WH101" s="550"/>
      <c r="WL101" s="550"/>
      <c r="WM101" s="550"/>
      <c r="WN101" s="550"/>
      <c r="WO101" s="550"/>
      <c r="WP101" s="550"/>
      <c r="WQ101" s="550"/>
      <c r="WR101" s="550"/>
      <c r="WS101" s="37"/>
      <c r="WV101" s="37"/>
      <c r="WY101" s="550"/>
      <c r="WZ101" s="37"/>
      <c r="XC101" s="37"/>
      <c r="XG101" s="37"/>
      <c r="XJ101" s="37"/>
      <c r="XN101" s="37"/>
      <c r="YW101" s="550"/>
      <c r="YX101" s="550"/>
      <c r="YY101" s="550"/>
      <c r="YZ101" s="550"/>
      <c r="ZA101" s="550"/>
      <c r="ZB101" s="550"/>
      <c r="ZC101" s="550"/>
      <c r="ZJ101" s="550"/>
      <c r="ZR101" s="550"/>
      <c r="ZS101" s="550"/>
      <c r="ZT101" s="550"/>
      <c r="ZU101" s="550"/>
      <c r="ZV101" s="550"/>
      <c r="ZW101" s="550"/>
      <c r="ZX101" s="550"/>
      <c r="ABO101" s="550"/>
      <c r="ABP101" s="550"/>
      <c r="ABR101" s="550"/>
      <c r="ACC101" s="550"/>
      <c r="ACJ101" s="37"/>
      <c r="ACQ101" s="37"/>
      <c r="AFI101" s="550"/>
      <c r="AFJ101" s="550"/>
      <c r="AFK101" s="550"/>
      <c r="AFL101" s="550"/>
      <c r="AFM101" s="550"/>
      <c r="AFN101" s="550"/>
      <c r="AGK101" s="550"/>
      <c r="AGN101" s="550"/>
      <c r="AGR101" s="550"/>
      <c r="AGS101" s="550"/>
      <c r="AGT101" s="550"/>
      <c r="AGU101" s="550"/>
      <c r="AGV101" s="550"/>
      <c r="AGW101" s="550"/>
      <c r="AGX101" s="550"/>
      <c r="AGY101" s="37"/>
      <c r="AHB101" s="37"/>
      <c r="AHE101" s="550"/>
      <c r="AJQ101" s="550"/>
      <c r="AKL101" s="550"/>
      <c r="AKO101" s="550"/>
      <c r="AKS101" s="37"/>
      <c r="AKV101" s="37"/>
      <c r="ALG101" s="550"/>
      <c r="ALH101" s="550"/>
      <c r="ALN101" s="37"/>
      <c r="ALO101" s="37"/>
      <c r="ALP101" s="550"/>
      <c r="ALQ101" s="550"/>
      <c r="ALR101" s="550"/>
      <c r="ALS101" s="550"/>
      <c r="ALT101" s="550"/>
      <c r="AMP101" s="550"/>
      <c r="AMQ101" s="550"/>
      <c r="AMR101" s="550"/>
      <c r="AMS101" s="550"/>
      <c r="AMT101" s="550"/>
      <c r="AMU101" s="550"/>
      <c r="AMW101" s="550"/>
      <c r="AMX101" s="550"/>
      <c r="AMY101" s="550"/>
      <c r="AMZ101" s="550"/>
      <c r="ANA101" s="550"/>
      <c r="ANB101" s="550"/>
      <c r="ANC101" s="550"/>
      <c r="ANY101" s="550"/>
      <c r="ANZ101" s="550"/>
      <c r="AOA101" s="550"/>
      <c r="AOB101" s="550"/>
      <c r="AOC101" s="550"/>
      <c r="AOD101" s="550"/>
      <c r="AOF101" s="79"/>
      <c r="AOG101" s="79"/>
      <c r="AOH101" s="79"/>
      <c r="AOI101" s="79"/>
      <c r="AOJ101" s="79"/>
      <c r="AOK101" s="16"/>
      <c r="AOL101" s="79"/>
      <c r="AOM101" s="79"/>
      <c r="AON101" s="79"/>
      <c r="AOO101" s="79"/>
      <c r="AOP101" s="79"/>
      <c r="AOQ101" s="79"/>
      <c r="AOR101" s="16"/>
      <c r="AOS101" s="79"/>
      <c r="AOT101" s="550"/>
      <c r="AOU101" s="550"/>
      <c r="AOV101" s="550"/>
      <c r="AOW101" s="550"/>
      <c r="AOX101" s="550"/>
      <c r="AOY101" s="550"/>
      <c r="APA101" s="550"/>
      <c r="APB101" s="550"/>
      <c r="APC101" s="550"/>
      <c r="APD101" s="550"/>
      <c r="APE101" s="550"/>
      <c r="APF101" s="550"/>
      <c r="APG101" s="550"/>
      <c r="APH101" s="550"/>
      <c r="API101" s="550"/>
      <c r="APJ101" s="550"/>
      <c r="APK101" s="550"/>
      <c r="APL101" s="550"/>
      <c r="APM101" s="550"/>
      <c r="APN101" s="550"/>
      <c r="APV101" s="550"/>
      <c r="APY101" s="550"/>
      <c r="AQC101" s="550"/>
      <c r="AQD101" s="550"/>
      <c r="AQF101" s="550"/>
      <c r="AQJ101" s="550"/>
      <c r="AQM101" s="550"/>
      <c r="AQX101" s="550"/>
      <c r="AQY101" s="550"/>
      <c r="AQZ101" s="550"/>
      <c r="ARA101" s="550"/>
      <c r="ARB101" s="550"/>
      <c r="ARC101" s="550"/>
      <c r="ARD101" s="550"/>
      <c r="ARL101" s="550"/>
      <c r="ARM101" s="550"/>
      <c r="ARN101" s="550"/>
      <c r="ARO101" s="550"/>
      <c r="ARP101" s="550"/>
      <c r="ARQ101" s="550"/>
      <c r="ARR101" s="550"/>
      <c r="ATB101" s="550"/>
      <c r="ATE101" s="550"/>
      <c r="ATI101" s="550"/>
      <c r="AUC101" s="550"/>
      <c r="AUD101" s="550"/>
      <c r="AUE101" s="550"/>
      <c r="AUF101" s="550"/>
      <c r="AUG101" s="550"/>
      <c r="AUH101" s="550"/>
      <c r="AUI101" s="550"/>
      <c r="AUJ101" s="550"/>
      <c r="AYG101" s="32"/>
      <c r="AZN101" s="550"/>
      <c r="AZO101" s="550"/>
      <c r="AZP101" s="550"/>
      <c r="AZQ101" s="550"/>
      <c r="AZR101" s="550"/>
      <c r="AZS101" s="550"/>
      <c r="AZT101" s="550"/>
      <c r="BFE101" s="550"/>
      <c r="BFF101" s="550"/>
      <c r="BFG101" s="550"/>
      <c r="BFH101" s="550"/>
      <c r="BFI101" s="550"/>
      <c r="BFJ101" s="550"/>
      <c r="BFK101" s="550"/>
      <c r="BFL101" s="550"/>
      <c r="BFS101" s="550"/>
      <c r="BFT101" s="550"/>
      <c r="BFU101" s="550"/>
      <c r="BFV101" s="550"/>
      <c r="BFW101" s="550"/>
      <c r="BFX101" s="550"/>
      <c r="BFY101" s="550"/>
      <c r="BGU101" s="550"/>
      <c r="BGV101" s="550"/>
      <c r="BGW101" s="550"/>
      <c r="BGX101" s="550"/>
      <c r="BGY101" s="550"/>
      <c r="BGZ101" s="550"/>
    </row>
    <row r="102" spans="2:1008 1030:1560" x14ac:dyDescent="0.25">
      <c r="B102" s="121"/>
      <c r="I102" s="121"/>
      <c r="P102" s="121"/>
      <c r="W102" s="121"/>
      <c r="AX102" s="550"/>
      <c r="BZ102" s="550"/>
      <c r="CN102" s="550"/>
      <c r="FF102" s="550"/>
      <c r="GO102" s="550"/>
      <c r="GP102" s="550"/>
      <c r="GQ102" s="550"/>
      <c r="GR102" s="550"/>
      <c r="GS102" s="550"/>
      <c r="GT102" s="550"/>
      <c r="GU102" s="550"/>
      <c r="JG102" s="550"/>
      <c r="JH102" s="550"/>
      <c r="JI102" s="550"/>
      <c r="JJ102" s="550"/>
      <c r="JK102" s="550"/>
      <c r="JL102" s="550"/>
      <c r="JM102" s="550"/>
      <c r="MF102" s="550"/>
      <c r="MG102" s="550"/>
      <c r="MH102" s="550"/>
      <c r="MI102" s="550"/>
      <c r="MJ102" s="550"/>
      <c r="MK102" s="550"/>
      <c r="ML102" s="550"/>
      <c r="MS102" s="550"/>
      <c r="NV102" s="37"/>
      <c r="OC102" s="550"/>
      <c r="OJ102" s="37"/>
      <c r="OQ102" s="550"/>
      <c r="OX102" s="550"/>
      <c r="VQ102" s="550"/>
      <c r="VR102" s="550"/>
      <c r="VS102" s="550"/>
      <c r="VT102" s="550"/>
      <c r="VU102" s="550"/>
      <c r="VV102" s="550"/>
      <c r="VW102" s="550"/>
      <c r="WE102" s="550"/>
      <c r="WH102" s="550"/>
      <c r="WL102" s="550"/>
      <c r="WM102" s="550"/>
      <c r="WN102" s="550"/>
      <c r="WO102" s="550"/>
      <c r="WP102" s="550"/>
      <c r="WQ102" s="550"/>
      <c r="WR102" s="550"/>
      <c r="WS102" s="37"/>
      <c r="WV102" s="37"/>
      <c r="WY102" s="550"/>
      <c r="WZ102" s="37"/>
      <c r="XC102" s="37"/>
      <c r="XG102" s="37"/>
      <c r="XJ102" s="37"/>
      <c r="XN102" s="37"/>
      <c r="YW102" s="550"/>
      <c r="YX102" s="550"/>
      <c r="YY102" s="550"/>
      <c r="YZ102" s="550"/>
      <c r="ZA102" s="550"/>
      <c r="ZB102" s="550"/>
      <c r="ZC102" s="550"/>
      <c r="ZJ102" s="550"/>
      <c r="ZR102" s="550"/>
      <c r="ZS102" s="550"/>
      <c r="ZT102" s="550"/>
      <c r="ZU102" s="550"/>
      <c r="ZV102" s="550"/>
      <c r="ZW102" s="550"/>
      <c r="ZX102" s="550"/>
      <c r="ABO102" s="550"/>
      <c r="ABP102" s="550"/>
      <c r="ABR102" s="550"/>
      <c r="ACC102" s="550"/>
      <c r="ACJ102" s="37"/>
      <c r="ACQ102" s="37"/>
      <c r="AFI102" s="550"/>
      <c r="AFJ102" s="550"/>
      <c r="AFK102" s="550"/>
      <c r="AFL102" s="550"/>
      <c r="AFM102" s="550"/>
      <c r="AFN102" s="550"/>
      <c r="AGK102" s="550"/>
      <c r="AGN102" s="550"/>
      <c r="AGR102" s="550"/>
      <c r="AGS102" s="550"/>
      <c r="AGT102" s="550"/>
      <c r="AGU102" s="550"/>
      <c r="AGV102" s="550"/>
      <c r="AGW102" s="550"/>
      <c r="AGX102" s="550"/>
      <c r="AGY102" s="37"/>
      <c r="AHB102" s="37"/>
      <c r="AHE102" s="550"/>
      <c r="AJQ102" s="550"/>
      <c r="AKL102" s="550"/>
      <c r="AKO102" s="550"/>
      <c r="AKS102" s="37"/>
      <c r="AKV102" s="37"/>
      <c r="ALG102" s="550"/>
      <c r="ALH102" s="550"/>
      <c r="ALN102" s="37"/>
      <c r="ALO102" s="37"/>
      <c r="ALP102" s="550"/>
      <c r="ALQ102" s="550"/>
      <c r="ALR102" s="550"/>
      <c r="ALS102" s="550"/>
      <c r="ALT102" s="550"/>
      <c r="AMP102" s="550"/>
      <c r="AMQ102" s="550"/>
      <c r="AMR102" s="550"/>
      <c r="AMS102" s="550"/>
      <c r="AMT102" s="550"/>
      <c r="AMU102" s="550"/>
      <c r="AMW102" s="550"/>
      <c r="AMX102" s="550"/>
      <c r="AMY102" s="550"/>
      <c r="AMZ102" s="550"/>
      <c r="ANA102" s="550"/>
      <c r="ANB102" s="550"/>
      <c r="ANC102" s="550"/>
      <c r="ANY102" s="550"/>
      <c r="ANZ102" s="550"/>
      <c r="AOA102" s="550"/>
      <c r="AOB102" s="550"/>
      <c r="AOC102" s="550"/>
      <c r="AOD102" s="550"/>
      <c r="AOF102" s="79"/>
      <c r="AOG102" s="79"/>
      <c r="AOH102" s="79"/>
      <c r="AOI102" s="79"/>
      <c r="AOJ102" s="79"/>
      <c r="AOK102" s="16"/>
      <c r="AOL102" s="79"/>
      <c r="AOM102" s="79"/>
      <c r="AON102" s="79"/>
      <c r="AOO102" s="79"/>
      <c r="AOP102" s="79"/>
      <c r="AOQ102" s="79"/>
      <c r="AOR102" s="16"/>
      <c r="AOS102" s="79"/>
      <c r="AOT102" s="550"/>
      <c r="AOU102" s="550"/>
      <c r="AOV102" s="550"/>
      <c r="AOW102" s="550"/>
      <c r="AOX102" s="550"/>
      <c r="AOY102" s="550"/>
      <c r="APA102" s="550"/>
      <c r="APB102" s="550"/>
      <c r="APC102" s="550"/>
      <c r="APD102" s="550"/>
      <c r="APE102" s="550"/>
      <c r="APF102" s="550"/>
      <c r="APG102" s="550"/>
      <c r="APH102" s="550"/>
      <c r="API102" s="550"/>
      <c r="APJ102" s="550"/>
      <c r="APK102" s="550"/>
      <c r="APL102" s="550"/>
      <c r="APM102" s="550"/>
      <c r="APN102" s="550"/>
      <c r="APV102" s="550"/>
      <c r="APY102" s="550"/>
      <c r="AQC102" s="550"/>
      <c r="AQD102" s="550"/>
      <c r="AQF102" s="550"/>
      <c r="AQJ102" s="550"/>
      <c r="AQM102" s="550"/>
      <c r="AQX102" s="550"/>
      <c r="AQY102" s="550"/>
      <c r="AQZ102" s="550"/>
      <c r="ARA102" s="550"/>
      <c r="ARB102" s="550"/>
      <c r="ARC102" s="550"/>
      <c r="ARD102" s="550"/>
      <c r="ARL102" s="550"/>
      <c r="ARM102" s="550"/>
      <c r="ARN102" s="550"/>
      <c r="ARO102" s="550"/>
      <c r="ARP102" s="550"/>
      <c r="ARQ102" s="550"/>
      <c r="ARR102" s="550"/>
      <c r="ATB102" s="550"/>
      <c r="ATE102" s="550"/>
      <c r="ATI102" s="550"/>
      <c r="AUC102" s="550"/>
      <c r="AUD102" s="550"/>
      <c r="AUE102" s="550"/>
      <c r="AUF102" s="550"/>
      <c r="AUG102" s="550"/>
      <c r="AUH102" s="550"/>
      <c r="AUI102" s="550"/>
      <c r="AUJ102" s="550"/>
      <c r="AYG102" s="32"/>
      <c r="AZN102" s="550"/>
      <c r="AZO102" s="550"/>
      <c r="AZP102" s="550"/>
      <c r="AZQ102" s="550"/>
      <c r="AZR102" s="550"/>
      <c r="AZS102" s="550"/>
      <c r="AZT102" s="550"/>
      <c r="BFE102" s="550"/>
      <c r="BFF102" s="550"/>
      <c r="BFG102" s="550"/>
      <c r="BFH102" s="550"/>
      <c r="BFI102" s="550"/>
      <c r="BFJ102" s="550"/>
      <c r="BFK102" s="550"/>
      <c r="BFL102" s="550"/>
      <c r="BFS102" s="550"/>
      <c r="BFT102" s="550"/>
      <c r="BFU102" s="550"/>
      <c r="BFV102" s="550"/>
      <c r="BFW102" s="550"/>
      <c r="BFX102" s="550"/>
      <c r="BFY102" s="550"/>
      <c r="BGU102" s="550"/>
      <c r="BGV102" s="550"/>
      <c r="BGW102" s="550"/>
      <c r="BGX102" s="550"/>
      <c r="BGY102" s="550"/>
      <c r="BGZ102" s="550"/>
    </row>
    <row r="103" spans="2:1008 1030:1560" x14ac:dyDescent="0.25">
      <c r="B103" s="121"/>
      <c r="I103" s="121"/>
      <c r="P103" s="121"/>
      <c r="W103" s="121"/>
      <c r="AX103" s="550"/>
      <c r="BZ103" s="550"/>
      <c r="CN103" s="550"/>
      <c r="FF103" s="550"/>
      <c r="GO103" s="550"/>
      <c r="GP103" s="550"/>
      <c r="GQ103" s="550"/>
      <c r="GR103" s="550"/>
      <c r="GS103" s="550"/>
      <c r="GT103" s="550"/>
      <c r="GU103" s="550"/>
      <c r="JG103" s="550"/>
      <c r="JH103" s="550"/>
      <c r="JI103" s="550"/>
      <c r="JJ103" s="550"/>
      <c r="JK103" s="550"/>
      <c r="JL103" s="550"/>
      <c r="JM103" s="550"/>
      <c r="MF103" s="550"/>
      <c r="MG103" s="550"/>
      <c r="MH103" s="550"/>
      <c r="MI103" s="550"/>
      <c r="MJ103" s="550"/>
      <c r="MK103" s="550"/>
      <c r="ML103" s="550"/>
      <c r="MS103" s="550"/>
      <c r="NV103" s="37"/>
      <c r="OC103" s="550"/>
      <c r="OJ103" s="37"/>
      <c r="OQ103" s="550"/>
      <c r="OX103" s="550"/>
      <c r="VQ103" s="550"/>
      <c r="VR103" s="550"/>
      <c r="VS103" s="550"/>
      <c r="VT103" s="550"/>
      <c r="VU103" s="550"/>
      <c r="VV103" s="550"/>
      <c r="VW103" s="550"/>
      <c r="WE103" s="550"/>
      <c r="WH103" s="550"/>
      <c r="WL103" s="550"/>
      <c r="WM103" s="550"/>
      <c r="WN103" s="550"/>
      <c r="WO103" s="550"/>
      <c r="WP103" s="550"/>
      <c r="WQ103" s="550"/>
      <c r="WR103" s="550"/>
      <c r="WS103" s="37"/>
      <c r="WV103" s="37"/>
      <c r="WY103" s="550"/>
      <c r="WZ103" s="37"/>
      <c r="XC103" s="37"/>
      <c r="XG103" s="37"/>
      <c r="XJ103" s="37"/>
      <c r="XN103" s="37"/>
      <c r="YW103" s="550"/>
      <c r="YX103" s="550"/>
      <c r="YY103" s="550"/>
      <c r="YZ103" s="550"/>
      <c r="ZA103" s="550"/>
      <c r="ZB103" s="550"/>
      <c r="ZC103" s="550"/>
      <c r="ZJ103" s="550"/>
      <c r="ZR103" s="550"/>
      <c r="ZS103" s="550"/>
      <c r="ZT103" s="550"/>
      <c r="ZU103" s="550"/>
      <c r="ZV103" s="550"/>
      <c r="ZW103" s="550"/>
      <c r="ZX103" s="550"/>
      <c r="ABO103" s="550"/>
      <c r="ABP103" s="550"/>
      <c r="ABR103" s="550"/>
      <c r="ACC103" s="550"/>
      <c r="ACJ103" s="37"/>
      <c r="ACQ103" s="37"/>
      <c r="AFI103" s="550"/>
      <c r="AFJ103" s="550"/>
      <c r="AFK103" s="550"/>
      <c r="AFL103" s="550"/>
      <c r="AFM103" s="550"/>
      <c r="AFN103" s="550"/>
      <c r="AGK103" s="550"/>
      <c r="AGN103" s="550"/>
      <c r="AGR103" s="550"/>
      <c r="AGS103" s="550"/>
      <c r="AGT103" s="550"/>
      <c r="AGU103" s="550"/>
      <c r="AGV103" s="550"/>
      <c r="AGW103" s="550"/>
      <c r="AGX103" s="550"/>
      <c r="AGY103" s="37"/>
      <c r="AHB103" s="37"/>
      <c r="AHE103" s="550"/>
      <c r="AJQ103" s="550"/>
      <c r="AKL103" s="550"/>
      <c r="AKO103" s="550"/>
      <c r="AKS103" s="37"/>
      <c r="AKV103" s="37"/>
      <c r="ALG103" s="550"/>
      <c r="ALH103" s="550"/>
      <c r="ALN103" s="37"/>
      <c r="ALO103" s="37"/>
      <c r="ALP103" s="550"/>
      <c r="ALQ103" s="550"/>
      <c r="ALR103" s="550"/>
      <c r="ALS103" s="550"/>
      <c r="ALT103" s="550"/>
      <c r="AMP103" s="550"/>
      <c r="AMQ103" s="550"/>
      <c r="AMR103" s="550"/>
      <c r="AMS103" s="550"/>
      <c r="AMT103" s="550"/>
      <c r="AMU103" s="550"/>
      <c r="AMW103" s="550"/>
      <c r="AMX103" s="550"/>
      <c r="AMY103" s="550"/>
      <c r="AMZ103" s="550"/>
      <c r="ANA103" s="550"/>
      <c r="ANB103" s="550"/>
      <c r="ANC103" s="550"/>
      <c r="ANY103" s="550"/>
      <c r="ANZ103" s="550"/>
      <c r="AOA103" s="550"/>
      <c r="AOB103" s="550"/>
      <c r="AOC103" s="550"/>
      <c r="AOD103" s="550"/>
      <c r="AOF103" s="79"/>
      <c r="AOG103" s="79"/>
      <c r="AOH103" s="79"/>
      <c r="AOI103" s="79"/>
      <c r="AOJ103" s="79"/>
      <c r="AOK103" s="16"/>
      <c r="AOL103" s="79"/>
      <c r="AOM103" s="79"/>
      <c r="AON103" s="79"/>
      <c r="AOO103" s="79"/>
      <c r="AOP103" s="79"/>
      <c r="AOQ103" s="79"/>
      <c r="AOR103" s="16"/>
      <c r="AOS103" s="79"/>
      <c r="AOT103" s="550"/>
      <c r="AOU103" s="550"/>
      <c r="AOV103" s="550"/>
      <c r="AOW103" s="550"/>
      <c r="AOX103" s="550"/>
      <c r="AOY103" s="550"/>
      <c r="APA103" s="550"/>
      <c r="APB103" s="550"/>
      <c r="APC103" s="550"/>
      <c r="APD103" s="550"/>
      <c r="APE103" s="550"/>
      <c r="APF103" s="550"/>
      <c r="APG103" s="550"/>
      <c r="APH103" s="550"/>
      <c r="API103" s="550"/>
      <c r="APJ103" s="550"/>
      <c r="APK103" s="550"/>
      <c r="APL103" s="550"/>
      <c r="APM103" s="550"/>
      <c r="APN103" s="550"/>
      <c r="APV103" s="550"/>
      <c r="APY103" s="550"/>
      <c r="AQC103" s="550"/>
      <c r="AQD103" s="550"/>
      <c r="AQF103" s="550"/>
      <c r="AQJ103" s="550"/>
      <c r="AQM103" s="550"/>
      <c r="AQX103" s="550"/>
      <c r="AQY103" s="550"/>
      <c r="AQZ103" s="550"/>
      <c r="ARA103" s="550"/>
      <c r="ARB103" s="550"/>
      <c r="ARC103" s="550"/>
      <c r="ARD103" s="550"/>
      <c r="ARL103" s="550"/>
      <c r="ARM103" s="550"/>
      <c r="ARN103" s="550"/>
      <c r="ARO103" s="550"/>
      <c r="ARP103" s="550"/>
      <c r="ARQ103" s="550"/>
      <c r="ARR103" s="550"/>
      <c r="ATB103" s="550"/>
      <c r="ATE103" s="550"/>
      <c r="ATI103" s="550"/>
      <c r="AUC103" s="550"/>
      <c r="AUD103" s="550"/>
      <c r="AUE103" s="550"/>
      <c r="AUF103" s="550"/>
      <c r="AUG103" s="550"/>
      <c r="AUH103" s="550"/>
      <c r="AUI103" s="550"/>
      <c r="AUJ103" s="550"/>
      <c r="AYG103" s="32"/>
      <c r="AZN103" s="550"/>
      <c r="AZO103" s="550"/>
      <c r="AZP103" s="550"/>
      <c r="AZQ103" s="550"/>
      <c r="AZR103" s="550"/>
      <c r="AZS103" s="550"/>
      <c r="AZT103" s="550"/>
      <c r="BFE103" s="550"/>
      <c r="BFF103" s="550"/>
      <c r="BFG103" s="550"/>
      <c r="BFH103" s="550"/>
      <c r="BFI103" s="550"/>
      <c r="BFJ103" s="550"/>
      <c r="BFK103" s="550"/>
      <c r="BFL103" s="550"/>
      <c r="BFS103" s="550"/>
      <c r="BFT103" s="550"/>
      <c r="BFU103" s="550"/>
      <c r="BFV103" s="550"/>
      <c r="BFW103" s="550"/>
      <c r="BFX103" s="550"/>
      <c r="BFY103" s="550"/>
      <c r="BGU103" s="550"/>
      <c r="BGV103" s="550"/>
      <c r="BGW103" s="550"/>
      <c r="BGX103" s="550"/>
      <c r="BGY103" s="550"/>
      <c r="BGZ103" s="550"/>
    </row>
    <row r="104" spans="2:1008 1030:1560" x14ac:dyDescent="0.25">
      <c r="B104" s="121"/>
      <c r="I104" s="121"/>
      <c r="P104" s="121"/>
      <c r="W104" s="121"/>
      <c r="AX104" s="550"/>
      <c r="BZ104" s="550"/>
      <c r="CN104" s="550"/>
      <c r="FF104" s="550"/>
      <c r="GO104" s="550"/>
      <c r="GP104" s="550"/>
      <c r="GQ104" s="550"/>
      <c r="GR104" s="550"/>
      <c r="GS104" s="550"/>
      <c r="GT104" s="550"/>
      <c r="GU104" s="550"/>
      <c r="JG104" s="550"/>
      <c r="JH104" s="550"/>
      <c r="JI104" s="550"/>
      <c r="JJ104" s="550"/>
      <c r="JK104" s="550"/>
      <c r="JL104" s="550"/>
      <c r="JM104" s="550"/>
      <c r="MF104" s="550"/>
      <c r="MG104" s="550"/>
      <c r="MH104" s="550"/>
      <c r="MI104" s="550"/>
      <c r="MJ104" s="550"/>
      <c r="MK104" s="550"/>
      <c r="ML104" s="550"/>
      <c r="MS104" s="550"/>
      <c r="NV104" s="37"/>
      <c r="OC104" s="550"/>
      <c r="OJ104" s="37"/>
      <c r="OQ104" s="550"/>
      <c r="OX104" s="550"/>
      <c r="VQ104" s="550"/>
      <c r="VR104" s="550"/>
      <c r="VS104" s="550"/>
      <c r="VT104" s="550"/>
      <c r="VU104" s="550"/>
      <c r="VV104" s="550"/>
      <c r="VW104" s="550"/>
      <c r="WE104" s="550"/>
      <c r="WH104" s="550"/>
      <c r="WL104" s="550"/>
      <c r="WM104" s="550"/>
      <c r="WN104" s="550"/>
      <c r="WO104" s="550"/>
      <c r="WP104" s="550"/>
      <c r="WQ104" s="550"/>
      <c r="WR104" s="550"/>
      <c r="WS104" s="37"/>
      <c r="WV104" s="37"/>
      <c r="WY104" s="550"/>
      <c r="WZ104" s="37"/>
      <c r="XC104" s="37"/>
      <c r="XG104" s="37"/>
      <c r="XJ104" s="37"/>
      <c r="XN104" s="37"/>
      <c r="YW104" s="550"/>
      <c r="YX104" s="550"/>
      <c r="YY104" s="550"/>
      <c r="YZ104" s="550"/>
      <c r="ZA104" s="550"/>
      <c r="ZB104" s="550"/>
      <c r="ZC104" s="550"/>
      <c r="ZJ104" s="550"/>
      <c r="ZR104" s="550"/>
      <c r="ZS104" s="550"/>
      <c r="ZT104" s="550"/>
      <c r="ZU104" s="550"/>
      <c r="ZV104" s="550"/>
      <c r="ZW104" s="550"/>
      <c r="ZX104" s="550"/>
      <c r="ABO104" s="550"/>
      <c r="ABP104" s="550"/>
      <c r="ABR104" s="550"/>
      <c r="ACC104" s="550"/>
      <c r="ACJ104" s="37"/>
      <c r="ACQ104" s="37"/>
      <c r="AFI104" s="550"/>
      <c r="AFJ104" s="550"/>
      <c r="AFK104" s="550"/>
      <c r="AFL104" s="550"/>
      <c r="AFM104" s="550"/>
      <c r="AFN104" s="550"/>
      <c r="AGK104" s="550"/>
      <c r="AGN104" s="550"/>
      <c r="AGR104" s="550"/>
      <c r="AGS104" s="550"/>
      <c r="AGT104" s="550"/>
      <c r="AGU104" s="550"/>
      <c r="AGV104" s="550"/>
      <c r="AGW104" s="550"/>
      <c r="AGX104" s="550"/>
      <c r="AGY104" s="37"/>
      <c r="AHB104" s="37"/>
      <c r="AHE104" s="550"/>
      <c r="AJQ104" s="550"/>
      <c r="AKL104" s="550"/>
      <c r="AKO104" s="550"/>
      <c r="AKS104" s="37"/>
      <c r="AKV104" s="37"/>
      <c r="ALG104" s="550"/>
      <c r="ALH104" s="550"/>
      <c r="ALN104" s="37"/>
      <c r="ALO104" s="37"/>
      <c r="ALP104" s="550"/>
      <c r="ALQ104" s="550"/>
      <c r="ALR104" s="550"/>
      <c r="ALS104" s="550"/>
      <c r="ALT104" s="550"/>
      <c r="AMP104" s="550"/>
      <c r="AMQ104" s="550"/>
      <c r="AMR104" s="550"/>
      <c r="AMS104" s="550"/>
      <c r="AMT104" s="550"/>
      <c r="AMU104" s="550"/>
      <c r="AMW104" s="550"/>
      <c r="AMX104" s="550"/>
      <c r="AMY104" s="550"/>
      <c r="AMZ104" s="550"/>
      <c r="ANA104" s="550"/>
      <c r="ANB104" s="550"/>
      <c r="ANC104" s="550"/>
      <c r="ANY104" s="550"/>
      <c r="ANZ104" s="550"/>
      <c r="AOA104" s="550"/>
      <c r="AOB104" s="550"/>
      <c r="AOC104" s="550"/>
      <c r="AOD104" s="550"/>
      <c r="AOF104" s="79"/>
      <c r="AOG104" s="79"/>
      <c r="AOH104" s="79"/>
      <c r="AOI104" s="79"/>
      <c r="AOJ104" s="79"/>
      <c r="AOK104" s="16"/>
      <c r="AOL104" s="79"/>
      <c r="AOM104" s="79"/>
      <c r="AON104" s="79"/>
      <c r="AOO104" s="79"/>
      <c r="AOP104" s="79"/>
      <c r="AOQ104" s="79"/>
      <c r="AOR104" s="16"/>
      <c r="AOS104" s="79"/>
      <c r="AOT104" s="550"/>
      <c r="AOU104" s="550"/>
      <c r="AOV104" s="550"/>
      <c r="AOW104" s="550"/>
      <c r="AOX104" s="550"/>
      <c r="AOY104" s="550"/>
      <c r="APA104" s="550"/>
      <c r="APB104" s="550"/>
      <c r="APC104" s="550"/>
      <c r="APD104" s="550"/>
      <c r="APE104" s="550"/>
      <c r="APF104" s="550"/>
      <c r="APG104" s="550"/>
      <c r="APH104" s="550"/>
      <c r="API104" s="550"/>
      <c r="APJ104" s="550"/>
      <c r="APK104" s="550"/>
      <c r="APL104" s="550"/>
      <c r="APM104" s="550"/>
      <c r="APN104" s="550"/>
      <c r="APV104" s="550"/>
      <c r="APY104" s="550"/>
      <c r="AQC104" s="550"/>
      <c r="AQD104" s="550"/>
      <c r="AQF104" s="550"/>
      <c r="AQJ104" s="550"/>
      <c r="AQM104" s="550"/>
      <c r="AQX104" s="550"/>
      <c r="AQY104" s="550"/>
      <c r="AQZ104" s="550"/>
      <c r="ARA104" s="550"/>
      <c r="ARB104" s="550"/>
      <c r="ARC104" s="550"/>
      <c r="ARD104" s="550"/>
      <c r="ARL104" s="550"/>
      <c r="ARM104" s="550"/>
      <c r="ARN104" s="550"/>
      <c r="ARO104" s="550"/>
      <c r="ARP104" s="550"/>
      <c r="ARQ104" s="550"/>
      <c r="ARR104" s="550"/>
      <c r="ATB104" s="550"/>
      <c r="ATE104" s="550"/>
      <c r="ATI104" s="550"/>
      <c r="AUC104" s="550"/>
      <c r="AUD104" s="550"/>
      <c r="AUE104" s="550"/>
      <c r="AUF104" s="550"/>
      <c r="AUG104" s="550"/>
      <c r="AUH104" s="550"/>
      <c r="AUI104" s="550"/>
      <c r="AUJ104" s="550"/>
      <c r="AYG104" s="32"/>
      <c r="AZN104" s="550"/>
      <c r="AZO104" s="550"/>
      <c r="AZP104" s="550"/>
      <c r="AZQ104" s="550"/>
      <c r="AZR104" s="550"/>
      <c r="AZS104" s="550"/>
      <c r="AZT104" s="550"/>
      <c r="BFE104" s="550"/>
      <c r="BFF104" s="550"/>
      <c r="BFG104" s="550"/>
      <c r="BFH104" s="550"/>
      <c r="BFI104" s="550"/>
      <c r="BFJ104" s="550"/>
      <c r="BFK104" s="550"/>
      <c r="BFL104" s="550"/>
      <c r="BFS104" s="550"/>
      <c r="BFT104" s="550"/>
      <c r="BFU104" s="550"/>
      <c r="BFV104" s="550"/>
      <c r="BFW104" s="550"/>
      <c r="BFX104" s="550"/>
      <c r="BFY104" s="550"/>
      <c r="BGU104" s="550"/>
      <c r="BGV104" s="550"/>
      <c r="BGW104" s="550"/>
      <c r="BGX104" s="550"/>
      <c r="BGY104" s="550"/>
      <c r="BGZ104" s="550"/>
    </row>
    <row r="105" spans="2:1008 1030:1560" x14ac:dyDescent="0.25">
      <c r="B105" s="79"/>
      <c r="I105" s="121"/>
      <c r="P105" s="121"/>
      <c r="W105" s="121"/>
      <c r="AX105" s="550"/>
      <c r="BZ105" s="550"/>
      <c r="CN105" s="550"/>
      <c r="FF105" s="550"/>
      <c r="GO105" s="550"/>
      <c r="GP105" s="550"/>
      <c r="GQ105" s="550"/>
      <c r="GR105" s="550"/>
      <c r="GS105" s="550"/>
      <c r="GT105" s="550"/>
      <c r="GU105" s="550"/>
      <c r="JG105" s="550"/>
      <c r="JH105" s="550"/>
      <c r="JI105" s="550"/>
      <c r="JJ105" s="550"/>
      <c r="JK105" s="550"/>
      <c r="JL105" s="550"/>
      <c r="JM105" s="550"/>
      <c r="MF105" s="550"/>
      <c r="MG105" s="550"/>
      <c r="MH105" s="550"/>
      <c r="MI105" s="550"/>
      <c r="MJ105" s="550"/>
      <c r="MK105" s="550"/>
      <c r="ML105" s="550"/>
      <c r="MS105" s="550"/>
      <c r="NV105" s="37"/>
      <c r="OC105" s="550"/>
      <c r="OJ105" s="37"/>
      <c r="OQ105" s="550"/>
      <c r="OX105" s="550"/>
      <c r="VQ105" s="550"/>
      <c r="VR105" s="550"/>
      <c r="VS105" s="550"/>
      <c r="VT105" s="550"/>
      <c r="VU105" s="550"/>
      <c r="VV105" s="550"/>
      <c r="VW105" s="550"/>
      <c r="WE105" s="550"/>
      <c r="WH105" s="550"/>
      <c r="WL105" s="550"/>
      <c r="WM105" s="550"/>
      <c r="WN105" s="550"/>
      <c r="WO105" s="550"/>
      <c r="WP105" s="550"/>
      <c r="WQ105" s="550"/>
      <c r="WR105" s="550"/>
      <c r="WS105" s="37"/>
      <c r="WV105" s="37"/>
      <c r="WY105" s="550"/>
      <c r="WZ105" s="37"/>
      <c r="XC105" s="37"/>
      <c r="XG105" s="37"/>
      <c r="XJ105" s="37"/>
      <c r="XN105" s="37"/>
      <c r="YW105" s="550"/>
      <c r="YX105" s="550"/>
      <c r="YY105" s="550"/>
      <c r="YZ105" s="550"/>
      <c r="ZA105" s="550"/>
      <c r="ZB105" s="550"/>
      <c r="ZC105" s="550"/>
      <c r="ZJ105" s="550"/>
      <c r="ZR105" s="550"/>
      <c r="ZS105" s="550"/>
      <c r="ZT105" s="550"/>
      <c r="ZU105" s="550"/>
      <c r="ZV105" s="550"/>
      <c r="ZW105" s="550"/>
      <c r="ZX105" s="550"/>
      <c r="ABO105" s="550"/>
      <c r="ABP105" s="550"/>
      <c r="ABR105" s="550"/>
      <c r="ACC105" s="550"/>
      <c r="ACJ105" s="37"/>
      <c r="ACQ105" s="37"/>
      <c r="AFI105" s="550"/>
      <c r="AFJ105" s="550"/>
      <c r="AFK105" s="550"/>
      <c r="AFL105" s="550"/>
      <c r="AFM105" s="550"/>
      <c r="AFN105" s="550"/>
      <c r="AGK105" s="550"/>
      <c r="AGN105" s="550"/>
      <c r="AGR105" s="550"/>
      <c r="AGS105" s="550"/>
      <c r="AGT105" s="550"/>
      <c r="AGU105" s="550"/>
      <c r="AGV105" s="550"/>
      <c r="AGW105" s="550"/>
      <c r="AGX105" s="550"/>
      <c r="AGY105" s="37"/>
      <c r="AHB105" s="37"/>
      <c r="AHE105" s="550"/>
      <c r="AJQ105" s="550"/>
      <c r="AKL105" s="550"/>
      <c r="AKO105" s="550"/>
      <c r="AKS105" s="37"/>
      <c r="AKV105" s="37"/>
      <c r="ALG105" s="550"/>
      <c r="ALH105" s="550"/>
      <c r="ALN105" s="37"/>
      <c r="ALO105" s="37"/>
      <c r="ALP105" s="550"/>
      <c r="ALQ105" s="550"/>
      <c r="ALR105" s="550"/>
      <c r="ALS105" s="550"/>
      <c r="ALT105" s="550"/>
      <c r="AMP105" s="550"/>
      <c r="AMQ105" s="550"/>
      <c r="AMR105" s="550"/>
      <c r="AMS105" s="550"/>
      <c r="AMT105" s="550"/>
      <c r="AMU105" s="550"/>
      <c r="AMW105" s="550"/>
      <c r="AMX105" s="550"/>
      <c r="AMY105" s="550"/>
      <c r="AMZ105" s="550"/>
      <c r="ANA105" s="550"/>
      <c r="ANB105" s="550"/>
      <c r="ANC105" s="550"/>
      <c r="ANY105" s="550"/>
      <c r="ANZ105" s="550"/>
      <c r="AOA105" s="550"/>
      <c r="AOB105" s="550"/>
      <c r="AOC105" s="550"/>
      <c r="AOD105" s="550"/>
      <c r="AOF105" s="79"/>
      <c r="AOG105" s="79"/>
      <c r="AOH105" s="79"/>
      <c r="AOI105" s="79"/>
      <c r="AOJ105" s="79"/>
      <c r="AOK105" s="16"/>
      <c r="AOL105" s="79"/>
      <c r="AOM105" s="79"/>
      <c r="AON105" s="79"/>
      <c r="AOO105" s="79"/>
      <c r="AOP105" s="79"/>
      <c r="AOQ105" s="79"/>
      <c r="AOR105" s="16"/>
      <c r="AOS105" s="79"/>
      <c r="AOT105" s="550"/>
      <c r="AOU105" s="550"/>
      <c r="AOV105" s="550"/>
      <c r="AOW105" s="550"/>
      <c r="AOX105" s="550"/>
      <c r="AOY105" s="550"/>
      <c r="APA105" s="550"/>
      <c r="APB105" s="550"/>
      <c r="APC105" s="550"/>
      <c r="APD105" s="550"/>
      <c r="APE105" s="550"/>
      <c r="APF105" s="550"/>
      <c r="APG105" s="550"/>
      <c r="APH105" s="550"/>
      <c r="API105" s="550"/>
      <c r="APJ105" s="550"/>
      <c r="APK105" s="550"/>
      <c r="APL105" s="550"/>
      <c r="APM105" s="550"/>
      <c r="APN105" s="550"/>
      <c r="APV105" s="550"/>
      <c r="APY105" s="550"/>
      <c r="AQC105" s="550"/>
      <c r="AQD105" s="550"/>
      <c r="AQF105" s="550"/>
      <c r="AQJ105" s="550"/>
      <c r="AQM105" s="550"/>
      <c r="AQX105" s="550"/>
      <c r="AQY105" s="550"/>
      <c r="AQZ105" s="550"/>
      <c r="ARA105" s="550"/>
      <c r="ARB105" s="550"/>
      <c r="ARC105" s="550"/>
      <c r="ARD105" s="550"/>
      <c r="ARL105" s="550"/>
      <c r="ARM105" s="550"/>
      <c r="ARN105" s="550"/>
      <c r="ARO105" s="550"/>
      <c r="ARP105" s="550"/>
      <c r="ARQ105" s="550"/>
      <c r="ARR105" s="550"/>
      <c r="ATB105" s="550"/>
      <c r="ATE105" s="550"/>
      <c r="ATI105" s="550"/>
      <c r="AUC105" s="550"/>
      <c r="AUD105" s="550"/>
      <c r="AUE105" s="550"/>
      <c r="AUF105" s="550"/>
      <c r="AUG105" s="550"/>
      <c r="AUH105" s="550"/>
      <c r="AUI105" s="550"/>
      <c r="AUJ105" s="550"/>
      <c r="AYG105" s="32"/>
      <c r="AZN105" s="550"/>
      <c r="AZO105" s="550"/>
      <c r="AZP105" s="550"/>
      <c r="AZQ105" s="550"/>
      <c r="AZR105" s="550"/>
      <c r="AZS105" s="550"/>
      <c r="AZT105" s="550"/>
      <c r="BFE105" s="550"/>
      <c r="BFF105" s="550"/>
      <c r="BFG105" s="550"/>
      <c r="BFH105" s="550"/>
      <c r="BFI105" s="550"/>
      <c r="BFJ105" s="550"/>
      <c r="BFK105" s="550"/>
      <c r="BFL105" s="550"/>
      <c r="BFS105" s="550"/>
      <c r="BFT105" s="550"/>
      <c r="BFU105" s="550"/>
      <c r="BFV105" s="550"/>
      <c r="BFW105" s="550"/>
      <c r="BFX105" s="550"/>
      <c r="BFY105" s="550"/>
      <c r="BGU105" s="550"/>
      <c r="BGV105" s="550"/>
      <c r="BGW105" s="550"/>
      <c r="BGX105" s="550"/>
      <c r="BGY105" s="550"/>
      <c r="BGZ105" s="550"/>
    </row>
    <row r="106" spans="2:1008 1030:1560" x14ac:dyDescent="0.25">
      <c r="B106" s="79"/>
      <c r="I106" s="121"/>
      <c r="P106" s="121"/>
      <c r="W106" s="121"/>
      <c r="AX106" s="550"/>
      <c r="BZ106" s="550"/>
      <c r="CN106" s="550"/>
      <c r="FF106" s="550"/>
      <c r="GO106" s="550"/>
      <c r="GP106" s="550"/>
      <c r="GQ106" s="550"/>
      <c r="GR106" s="550"/>
      <c r="GS106" s="550"/>
      <c r="GT106" s="550"/>
      <c r="GU106" s="550"/>
      <c r="JG106" s="550"/>
      <c r="JH106" s="550"/>
      <c r="JI106" s="550"/>
      <c r="JJ106" s="550"/>
      <c r="JK106" s="550"/>
      <c r="JL106" s="550"/>
      <c r="JM106" s="550"/>
      <c r="MF106" s="550"/>
      <c r="MG106" s="550"/>
      <c r="MH106" s="550"/>
      <c r="MI106" s="550"/>
      <c r="MJ106" s="550"/>
      <c r="MK106" s="550"/>
      <c r="ML106" s="550"/>
      <c r="MS106" s="550"/>
      <c r="NV106" s="37"/>
      <c r="OC106" s="550"/>
      <c r="OJ106" s="37"/>
      <c r="OQ106" s="550"/>
      <c r="OX106" s="550"/>
      <c r="VQ106" s="550"/>
      <c r="VR106" s="550"/>
      <c r="VS106" s="550"/>
      <c r="VT106" s="550"/>
      <c r="VU106" s="550"/>
      <c r="VV106" s="550"/>
      <c r="VW106" s="550"/>
      <c r="WE106" s="550"/>
      <c r="WH106" s="550"/>
      <c r="WL106" s="550"/>
      <c r="WM106" s="550"/>
      <c r="WN106" s="550"/>
      <c r="WO106" s="550"/>
      <c r="WP106" s="550"/>
      <c r="WQ106" s="550"/>
      <c r="WR106" s="550"/>
      <c r="WS106" s="37"/>
      <c r="WV106" s="37"/>
      <c r="WY106" s="550"/>
      <c r="WZ106" s="37"/>
      <c r="XC106" s="37"/>
      <c r="XG106" s="37"/>
      <c r="XJ106" s="37"/>
      <c r="XN106" s="37"/>
      <c r="YW106" s="550"/>
      <c r="YX106" s="550"/>
      <c r="YY106" s="550"/>
      <c r="YZ106" s="550"/>
      <c r="ZA106" s="550"/>
      <c r="ZB106" s="550"/>
      <c r="ZC106" s="550"/>
      <c r="ZJ106" s="550"/>
      <c r="ZR106" s="550"/>
      <c r="ZS106" s="550"/>
      <c r="ZT106" s="550"/>
      <c r="ZU106" s="550"/>
      <c r="ZV106" s="550"/>
      <c r="ZW106" s="550"/>
      <c r="ZX106" s="550"/>
      <c r="ABO106" s="550"/>
      <c r="ABP106" s="550"/>
      <c r="ABR106" s="550"/>
      <c r="ACC106" s="550"/>
      <c r="ACJ106" s="37"/>
      <c r="ACQ106" s="37"/>
      <c r="AFI106" s="550"/>
      <c r="AFJ106" s="550"/>
      <c r="AFK106" s="550"/>
      <c r="AFL106" s="550"/>
      <c r="AFM106" s="550"/>
      <c r="AFN106" s="550"/>
      <c r="AGK106" s="550"/>
      <c r="AGN106" s="550"/>
      <c r="AGR106" s="550"/>
      <c r="AGS106" s="550"/>
      <c r="AGT106" s="550"/>
      <c r="AGU106" s="550"/>
      <c r="AGV106" s="550"/>
      <c r="AGW106" s="550"/>
      <c r="AGX106" s="550"/>
      <c r="AGY106" s="37"/>
      <c r="AHB106" s="37"/>
      <c r="AHE106" s="550"/>
      <c r="AJQ106" s="550"/>
      <c r="AKL106" s="550"/>
      <c r="AKO106" s="550"/>
      <c r="AKS106" s="37"/>
      <c r="AKV106" s="37"/>
      <c r="ALG106" s="550"/>
      <c r="ALH106" s="550"/>
      <c r="ALN106" s="37"/>
      <c r="ALO106" s="37"/>
      <c r="ALP106" s="550"/>
      <c r="ALQ106" s="550"/>
      <c r="ALR106" s="550"/>
      <c r="ALS106" s="550"/>
      <c r="ALT106" s="550"/>
      <c r="AMP106" s="550"/>
      <c r="AMQ106" s="550"/>
      <c r="AMR106" s="550"/>
      <c r="AMS106" s="550"/>
      <c r="AMT106" s="550"/>
      <c r="AMU106" s="550"/>
      <c r="AMW106" s="550"/>
      <c r="AMX106" s="550"/>
      <c r="AMY106" s="550"/>
      <c r="AMZ106" s="550"/>
      <c r="ANA106" s="550"/>
      <c r="ANB106" s="550"/>
      <c r="ANC106" s="550"/>
      <c r="ANY106" s="550"/>
      <c r="ANZ106" s="550"/>
      <c r="AOA106" s="550"/>
      <c r="AOB106" s="550"/>
      <c r="AOC106" s="550"/>
      <c r="AOD106" s="550"/>
      <c r="AOF106" s="79"/>
      <c r="AOG106" s="79"/>
      <c r="AOH106" s="79"/>
      <c r="AOI106" s="79"/>
      <c r="AOJ106" s="79"/>
      <c r="AOK106" s="16"/>
      <c r="AOL106" s="79"/>
      <c r="AOM106" s="79"/>
      <c r="AON106" s="79"/>
      <c r="AOO106" s="79"/>
      <c r="AOP106" s="79"/>
      <c r="AOQ106" s="79"/>
      <c r="AOR106" s="16"/>
      <c r="AOS106" s="79"/>
      <c r="AOT106" s="550"/>
      <c r="AOU106" s="550"/>
      <c r="AOV106" s="550"/>
      <c r="AOW106" s="550"/>
      <c r="AOX106" s="550"/>
      <c r="AOY106" s="550"/>
      <c r="APA106" s="550"/>
      <c r="APB106" s="550"/>
      <c r="APC106" s="550"/>
      <c r="APD106" s="550"/>
      <c r="APE106" s="550"/>
      <c r="APF106" s="550"/>
      <c r="APG106" s="550"/>
      <c r="APH106" s="550"/>
      <c r="API106" s="550"/>
      <c r="APJ106" s="550"/>
      <c r="APK106" s="550"/>
      <c r="APL106" s="550"/>
      <c r="APM106" s="550"/>
      <c r="APN106" s="550"/>
      <c r="APV106" s="550"/>
      <c r="APY106" s="550"/>
      <c r="AQC106" s="550"/>
      <c r="AQD106" s="550"/>
      <c r="AQF106" s="550"/>
      <c r="AQJ106" s="550"/>
      <c r="AQM106" s="550"/>
      <c r="AQX106" s="550"/>
      <c r="AQY106" s="550"/>
      <c r="AQZ106" s="550"/>
      <c r="ARA106" s="550"/>
      <c r="ARB106" s="550"/>
      <c r="ARC106" s="550"/>
      <c r="ARD106" s="550"/>
      <c r="ARL106" s="550"/>
      <c r="ARM106" s="550"/>
      <c r="ARN106" s="550"/>
      <c r="ARO106" s="550"/>
      <c r="ARP106" s="550"/>
      <c r="ARQ106" s="550"/>
      <c r="ARR106" s="550"/>
      <c r="ATB106" s="550"/>
      <c r="ATE106" s="550"/>
      <c r="ATI106" s="550"/>
      <c r="AUC106" s="550"/>
      <c r="AUD106" s="550"/>
      <c r="AUE106" s="550"/>
      <c r="AUF106" s="550"/>
      <c r="AUG106" s="550"/>
      <c r="AUH106" s="550"/>
      <c r="AUI106" s="550"/>
      <c r="AUJ106" s="550"/>
      <c r="AYG106" s="32"/>
      <c r="AZN106" s="550"/>
      <c r="AZO106" s="550"/>
      <c r="AZP106" s="550"/>
      <c r="AZQ106" s="550"/>
      <c r="AZR106" s="550"/>
      <c r="AZS106" s="550"/>
      <c r="AZT106" s="550"/>
      <c r="BFE106" s="550"/>
      <c r="BFF106" s="550"/>
      <c r="BFG106" s="550"/>
      <c r="BFH106" s="550"/>
      <c r="BFI106" s="550"/>
      <c r="BFJ106" s="550"/>
      <c r="BFK106" s="550"/>
      <c r="BFL106" s="550"/>
      <c r="BFS106" s="550"/>
      <c r="BFT106" s="550"/>
      <c r="BFU106" s="550"/>
      <c r="BFV106" s="550"/>
      <c r="BFW106" s="550"/>
      <c r="BFX106" s="550"/>
      <c r="BFY106" s="550"/>
      <c r="BGU106" s="550"/>
      <c r="BGV106" s="550"/>
      <c r="BGW106" s="550"/>
      <c r="BGX106" s="550"/>
      <c r="BGY106" s="550"/>
      <c r="BGZ106" s="550"/>
    </row>
    <row r="107" spans="2:1008 1030:1560" x14ac:dyDescent="0.25">
      <c r="B107" s="121"/>
      <c r="I107" s="121"/>
      <c r="P107" s="121"/>
      <c r="W107" s="121"/>
      <c r="AX107" s="550"/>
      <c r="BZ107" s="550"/>
      <c r="CN107" s="550"/>
      <c r="FF107" s="550"/>
      <c r="GO107" s="550"/>
      <c r="GP107" s="550"/>
      <c r="GQ107" s="550"/>
      <c r="GR107" s="550"/>
      <c r="GS107" s="550"/>
      <c r="GT107" s="550"/>
      <c r="GU107" s="550"/>
      <c r="JG107" s="550"/>
      <c r="JH107" s="550"/>
      <c r="JI107" s="550"/>
      <c r="JJ107" s="550"/>
      <c r="JK107" s="550"/>
      <c r="JL107" s="550"/>
      <c r="JM107" s="550"/>
      <c r="MF107" s="550"/>
      <c r="MG107" s="550"/>
      <c r="MH107" s="550"/>
      <c r="MI107" s="550"/>
      <c r="MJ107" s="550"/>
      <c r="MK107" s="550"/>
      <c r="ML107" s="550"/>
      <c r="MS107" s="550"/>
      <c r="NV107" s="37"/>
      <c r="OC107" s="550"/>
      <c r="OJ107" s="37"/>
      <c r="OQ107" s="550"/>
      <c r="OX107" s="550"/>
      <c r="VQ107" s="550"/>
      <c r="VR107" s="550"/>
      <c r="VS107" s="550"/>
      <c r="VT107" s="550"/>
      <c r="VU107" s="550"/>
      <c r="VV107" s="550"/>
      <c r="VW107" s="550"/>
      <c r="WE107" s="550"/>
      <c r="WH107" s="550"/>
      <c r="WL107" s="550"/>
      <c r="WM107" s="550"/>
      <c r="WN107" s="550"/>
      <c r="WO107" s="550"/>
      <c r="WP107" s="550"/>
      <c r="WQ107" s="550"/>
      <c r="WR107" s="550"/>
      <c r="WS107" s="37"/>
      <c r="WV107" s="37"/>
      <c r="WY107" s="550"/>
      <c r="WZ107" s="37"/>
      <c r="XC107" s="37"/>
      <c r="XG107" s="37"/>
      <c r="XJ107" s="37"/>
      <c r="XN107" s="37"/>
      <c r="YW107" s="550"/>
      <c r="YX107" s="550"/>
      <c r="YY107" s="550"/>
      <c r="YZ107" s="550"/>
      <c r="ZA107" s="550"/>
      <c r="ZB107" s="550"/>
      <c r="ZC107" s="550"/>
      <c r="ZJ107" s="550"/>
      <c r="ZR107" s="550"/>
      <c r="ZS107" s="550"/>
      <c r="ZT107" s="550"/>
      <c r="ZU107" s="550"/>
      <c r="ZV107" s="550"/>
      <c r="ZW107" s="550"/>
      <c r="ZX107" s="550"/>
      <c r="ABO107" s="550"/>
      <c r="ABP107" s="550"/>
      <c r="ABR107" s="550"/>
      <c r="ACC107" s="550"/>
      <c r="ACJ107" s="37"/>
      <c r="ACQ107" s="37"/>
      <c r="AFI107" s="550"/>
      <c r="AFJ107" s="550"/>
      <c r="AFK107" s="550"/>
      <c r="AFL107" s="550"/>
      <c r="AFM107" s="550"/>
      <c r="AFN107" s="550"/>
      <c r="AGK107" s="550"/>
      <c r="AGN107" s="550"/>
      <c r="AGR107" s="550"/>
      <c r="AGS107" s="550"/>
      <c r="AGT107" s="550"/>
      <c r="AGU107" s="550"/>
      <c r="AGV107" s="550"/>
      <c r="AGW107" s="550"/>
      <c r="AGX107" s="550"/>
      <c r="AGY107" s="37"/>
      <c r="AHB107" s="37"/>
      <c r="AHE107" s="550"/>
      <c r="AJQ107" s="550"/>
      <c r="AKL107" s="550"/>
      <c r="AKO107" s="550"/>
      <c r="AKS107" s="37"/>
      <c r="AKV107" s="37"/>
      <c r="ALG107" s="550"/>
      <c r="ALH107" s="550"/>
      <c r="ALN107" s="37"/>
      <c r="ALO107" s="37"/>
      <c r="ALP107" s="550"/>
      <c r="ALQ107" s="550"/>
      <c r="ALR107" s="550"/>
      <c r="ALS107" s="550"/>
      <c r="ALT107" s="550"/>
      <c r="AMP107" s="550"/>
      <c r="AMQ107" s="550"/>
      <c r="AMR107" s="550"/>
      <c r="AMS107" s="550"/>
      <c r="AMT107" s="550"/>
      <c r="AMU107" s="550"/>
      <c r="AMW107" s="550"/>
      <c r="AMX107" s="550"/>
      <c r="AMY107" s="550"/>
      <c r="AMZ107" s="550"/>
      <c r="ANA107" s="550"/>
      <c r="ANB107" s="550"/>
      <c r="ANC107" s="550"/>
      <c r="ANY107" s="550"/>
      <c r="ANZ107" s="550"/>
      <c r="AOA107" s="550"/>
      <c r="AOB107" s="550"/>
      <c r="AOC107" s="550"/>
      <c r="AOD107" s="550"/>
      <c r="AOF107" s="79"/>
      <c r="AOG107" s="79"/>
      <c r="AOH107" s="79"/>
      <c r="AOI107" s="79"/>
      <c r="AOJ107" s="79"/>
      <c r="AOK107" s="16"/>
      <c r="AOL107" s="79"/>
      <c r="AOM107" s="79"/>
      <c r="AON107" s="79"/>
      <c r="AOO107" s="79"/>
      <c r="AOP107" s="79"/>
      <c r="AOQ107" s="79"/>
      <c r="AOR107" s="16"/>
      <c r="AOS107" s="79"/>
      <c r="AOT107" s="550"/>
      <c r="AOU107" s="550"/>
      <c r="AOV107" s="550"/>
      <c r="AOW107" s="550"/>
      <c r="AOX107" s="550"/>
      <c r="AOY107" s="550"/>
      <c r="APA107" s="550"/>
      <c r="APB107" s="550"/>
      <c r="APC107" s="550"/>
      <c r="APD107" s="550"/>
      <c r="APE107" s="550"/>
      <c r="APF107" s="550"/>
      <c r="APG107" s="550"/>
      <c r="APH107" s="550"/>
      <c r="API107" s="550"/>
      <c r="APJ107" s="550"/>
      <c r="APK107" s="550"/>
      <c r="APL107" s="550"/>
      <c r="APM107" s="550"/>
      <c r="APN107" s="550"/>
      <c r="APV107" s="550"/>
      <c r="APY107" s="550"/>
      <c r="AQC107" s="550"/>
      <c r="AQD107" s="550"/>
      <c r="AQF107" s="550"/>
      <c r="AQJ107" s="550"/>
      <c r="AQM107" s="550"/>
      <c r="AQX107" s="550"/>
      <c r="AQY107" s="550"/>
      <c r="AQZ107" s="550"/>
      <c r="ARA107" s="550"/>
      <c r="ARB107" s="550"/>
      <c r="ARC107" s="550"/>
      <c r="ARD107" s="550"/>
      <c r="ARL107" s="550"/>
      <c r="ARM107" s="550"/>
      <c r="ARN107" s="550"/>
      <c r="ARO107" s="550"/>
      <c r="ARP107" s="550"/>
      <c r="ARQ107" s="550"/>
      <c r="ARR107" s="550"/>
      <c r="ATB107" s="550"/>
      <c r="ATE107" s="550"/>
      <c r="ATI107" s="550"/>
      <c r="AUC107" s="550"/>
      <c r="AUD107" s="550"/>
      <c r="AUE107" s="550"/>
      <c r="AUF107" s="550"/>
      <c r="AUG107" s="550"/>
      <c r="AUH107" s="550"/>
      <c r="AUI107" s="550"/>
      <c r="AUJ107" s="550"/>
      <c r="AYG107" s="32"/>
      <c r="AZN107" s="550"/>
      <c r="AZO107" s="550"/>
      <c r="AZP107" s="550"/>
      <c r="AZQ107" s="550"/>
      <c r="AZR107" s="550"/>
      <c r="AZS107" s="550"/>
      <c r="AZT107" s="550"/>
      <c r="BFE107" s="550"/>
      <c r="BFF107" s="550"/>
      <c r="BFG107" s="550"/>
      <c r="BFH107" s="550"/>
      <c r="BFI107" s="550"/>
      <c r="BFJ107" s="550"/>
      <c r="BFK107" s="550"/>
      <c r="BFL107" s="550"/>
      <c r="BFS107" s="550"/>
      <c r="BFT107" s="550"/>
      <c r="BFU107" s="550"/>
      <c r="BFV107" s="550"/>
      <c r="BFW107" s="550"/>
      <c r="BFX107" s="550"/>
      <c r="BFY107" s="550"/>
      <c r="BGU107" s="550"/>
      <c r="BGV107" s="550"/>
      <c r="BGW107" s="550"/>
      <c r="BGX107" s="550"/>
      <c r="BGY107" s="550"/>
      <c r="BGZ107" s="550"/>
    </row>
    <row r="108" spans="2:1008 1030:1560" x14ac:dyDescent="0.25">
      <c r="B108" s="121"/>
      <c r="I108" s="121"/>
      <c r="P108" s="121"/>
      <c r="W108" s="121"/>
      <c r="AX108" s="550"/>
      <c r="BZ108" s="550"/>
      <c r="CN108" s="550"/>
      <c r="FF108" s="550"/>
      <c r="GO108" s="550"/>
      <c r="GP108" s="550"/>
      <c r="GQ108" s="550"/>
      <c r="GR108" s="550"/>
      <c r="GS108" s="550"/>
      <c r="GT108" s="550"/>
      <c r="GU108" s="550"/>
      <c r="JG108" s="550"/>
      <c r="JH108" s="550"/>
      <c r="JI108" s="550"/>
      <c r="JJ108" s="550"/>
      <c r="JK108" s="550"/>
      <c r="JL108" s="550"/>
      <c r="JM108" s="550"/>
      <c r="MF108" s="550"/>
      <c r="MG108" s="550"/>
      <c r="MH108" s="550"/>
      <c r="MI108" s="550"/>
      <c r="MJ108" s="550"/>
      <c r="MK108" s="550"/>
      <c r="ML108" s="550"/>
      <c r="MS108" s="550"/>
      <c r="NV108" s="37"/>
      <c r="OC108" s="550"/>
      <c r="OJ108" s="37"/>
      <c r="OQ108" s="550"/>
      <c r="OX108" s="550"/>
      <c r="VQ108" s="550"/>
      <c r="VR108" s="550"/>
      <c r="VS108" s="550"/>
      <c r="VT108" s="550"/>
      <c r="VU108" s="550"/>
      <c r="VV108" s="550"/>
      <c r="VW108" s="550"/>
      <c r="WE108" s="550"/>
      <c r="WH108" s="550"/>
      <c r="WL108" s="550"/>
      <c r="WM108" s="550"/>
      <c r="WN108" s="550"/>
      <c r="WO108" s="550"/>
      <c r="WP108" s="550"/>
      <c r="WQ108" s="550"/>
      <c r="WR108" s="550"/>
      <c r="WS108" s="37"/>
      <c r="WV108" s="37"/>
      <c r="WY108" s="550"/>
      <c r="WZ108" s="37"/>
      <c r="XC108" s="37"/>
      <c r="XG108" s="37"/>
      <c r="XJ108" s="37"/>
      <c r="XN108" s="37"/>
      <c r="YW108" s="550"/>
      <c r="YX108" s="550"/>
      <c r="YY108" s="550"/>
      <c r="YZ108" s="550"/>
      <c r="ZA108" s="550"/>
      <c r="ZB108" s="550"/>
      <c r="ZC108" s="550"/>
      <c r="ZJ108" s="550"/>
      <c r="ZR108" s="550"/>
      <c r="ZS108" s="550"/>
      <c r="ZT108" s="550"/>
      <c r="ZU108" s="550"/>
      <c r="ZV108" s="550"/>
      <c r="ZW108" s="550"/>
      <c r="ZX108" s="550"/>
      <c r="ABO108" s="550"/>
      <c r="ABP108" s="550"/>
      <c r="ABR108" s="550"/>
      <c r="ACC108" s="550"/>
      <c r="ACJ108" s="37"/>
      <c r="ACQ108" s="37"/>
      <c r="AFI108" s="550"/>
      <c r="AFJ108" s="550"/>
      <c r="AFK108" s="550"/>
      <c r="AFL108" s="550"/>
      <c r="AFM108" s="550"/>
      <c r="AFN108" s="550"/>
      <c r="AGK108" s="550"/>
      <c r="AGN108" s="550"/>
      <c r="AGR108" s="550"/>
      <c r="AGS108" s="550"/>
      <c r="AGT108" s="550"/>
      <c r="AGU108" s="550"/>
      <c r="AGV108" s="550"/>
      <c r="AGW108" s="550"/>
      <c r="AGX108" s="550"/>
      <c r="AGY108" s="37"/>
      <c r="AHB108" s="37"/>
      <c r="AHE108" s="550"/>
      <c r="AJQ108" s="550"/>
      <c r="AKL108" s="550"/>
      <c r="AKO108" s="550"/>
      <c r="AKS108" s="37"/>
      <c r="AKV108" s="37"/>
      <c r="ALG108" s="550"/>
      <c r="ALH108" s="550"/>
      <c r="ALN108" s="37"/>
      <c r="ALO108" s="37"/>
      <c r="ALP108" s="550"/>
      <c r="ALQ108" s="550"/>
      <c r="ALR108" s="550"/>
      <c r="ALS108" s="550"/>
      <c r="ALT108" s="550"/>
      <c r="AMP108" s="550"/>
      <c r="AMQ108" s="550"/>
      <c r="AMR108" s="550"/>
      <c r="AMS108" s="550"/>
      <c r="AMT108" s="550"/>
      <c r="AMU108" s="550"/>
      <c r="AMW108" s="550"/>
      <c r="AMX108" s="550"/>
      <c r="AMY108" s="550"/>
      <c r="AMZ108" s="550"/>
      <c r="ANA108" s="550"/>
      <c r="ANB108" s="550"/>
      <c r="ANC108" s="550"/>
      <c r="ANY108" s="550"/>
      <c r="ANZ108" s="550"/>
      <c r="AOA108" s="550"/>
      <c r="AOB108" s="550"/>
      <c r="AOC108" s="550"/>
      <c r="AOD108" s="550"/>
      <c r="AOF108" s="79"/>
      <c r="AOG108" s="79"/>
      <c r="AOH108" s="79"/>
      <c r="AOI108" s="79"/>
      <c r="AOJ108" s="79"/>
      <c r="AOK108" s="16"/>
      <c r="AOL108" s="79"/>
      <c r="AOM108" s="79"/>
      <c r="AON108" s="79"/>
      <c r="AOO108" s="79"/>
      <c r="AOP108" s="79"/>
      <c r="AOQ108" s="79"/>
      <c r="AOR108" s="16"/>
      <c r="AOS108" s="79"/>
      <c r="AOT108" s="550"/>
      <c r="AOU108" s="550"/>
      <c r="AOV108" s="550"/>
      <c r="AOW108" s="550"/>
      <c r="AOX108" s="550"/>
      <c r="AOY108" s="550"/>
      <c r="APA108" s="550"/>
      <c r="APB108" s="550"/>
      <c r="APC108" s="550"/>
      <c r="APD108" s="550"/>
      <c r="APE108" s="550"/>
      <c r="APF108" s="550"/>
      <c r="APG108" s="550"/>
      <c r="APH108" s="550"/>
      <c r="API108" s="550"/>
      <c r="APJ108" s="550"/>
      <c r="APK108" s="550"/>
      <c r="APL108" s="550"/>
      <c r="APM108" s="550"/>
      <c r="APN108" s="550"/>
      <c r="APV108" s="550"/>
      <c r="APY108" s="550"/>
      <c r="AQC108" s="550"/>
      <c r="AQD108" s="550"/>
      <c r="AQF108" s="550"/>
      <c r="AQJ108" s="550"/>
      <c r="AQM108" s="550"/>
      <c r="AQX108" s="550"/>
      <c r="AQY108" s="550"/>
      <c r="AQZ108" s="550"/>
      <c r="ARA108" s="550"/>
      <c r="ARB108" s="550"/>
      <c r="ARC108" s="550"/>
      <c r="ARD108" s="550"/>
      <c r="ARL108" s="550"/>
      <c r="ARM108" s="550"/>
      <c r="ARN108" s="550"/>
      <c r="ARO108" s="550"/>
      <c r="ARP108" s="550"/>
      <c r="ARQ108" s="550"/>
      <c r="ARR108" s="550"/>
      <c r="ATB108" s="550"/>
      <c r="ATE108" s="550"/>
      <c r="ATI108" s="550"/>
      <c r="AUC108" s="550"/>
      <c r="AUD108" s="550"/>
      <c r="AUE108" s="550"/>
      <c r="AUF108" s="550"/>
      <c r="AUG108" s="550"/>
      <c r="AUH108" s="550"/>
      <c r="AUI108" s="550"/>
      <c r="AUJ108" s="550"/>
      <c r="AYG108" s="32"/>
      <c r="AZN108" s="550"/>
      <c r="AZO108" s="550"/>
      <c r="AZP108" s="550"/>
      <c r="AZQ108" s="550"/>
      <c r="AZR108" s="550"/>
      <c r="AZS108" s="550"/>
      <c r="AZT108" s="550"/>
      <c r="BFE108" s="550"/>
      <c r="BFF108" s="550"/>
      <c r="BFG108" s="550"/>
      <c r="BFH108" s="550"/>
      <c r="BFI108" s="550"/>
      <c r="BFJ108" s="550"/>
      <c r="BFK108" s="550"/>
      <c r="BFL108" s="550"/>
      <c r="BFS108" s="550"/>
      <c r="BFT108" s="550"/>
      <c r="BFU108" s="550"/>
      <c r="BFV108" s="550"/>
      <c r="BFW108" s="550"/>
      <c r="BFX108" s="550"/>
      <c r="BFY108" s="550"/>
      <c r="BGU108" s="550"/>
      <c r="BGV108" s="550"/>
      <c r="BGW108" s="550"/>
      <c r="BGX108" s="550"/>
      <c r="BGY108" s="550"/>
      <c r="BGZ108" s="550"/>
    </row>
    <row r="109" spans="2:1008 1030:1560" x14ac:dyDescent="0.25">
      <c r="B109" s="79"/>
      <c r="I109" s="121"/>
      <c r="P109" s="121"/>
      <c r="W109" s="121"/>
      <c r="AX109" s="550"/>
      <c r="BZ109" s="550"/>
      <c r="CN109" s="550"/>
      <c r="FF109" s="550"/>
      <c r="GO109" s="550"/>
      <c r="GP109" s="550"/>
      <c r="GQ109" s="550"/>
      <c r="GR109" s="550"/>
      <c r="GS109" s="550"/>
      <c r="GT109" s="550"/>
      <c r="GU109" s="550"/>
      <c r="JG109" s="550"/>
      <c r="JH109" s="550"/>
      <c r="JI109" s="550"/>
      <c r="JJ109" s="550"/>
      <c r="JK109" s="550"/>
      <c r="JL109" s="550"/>
      <c r="JM109" s="550"/>
      <c r="MF109" s="550"/>
      <c r="MG109" s="550"/>
      <c r="MH109" s="550"/>
      <c r="MI109" s="550"/>
      <c r="MJ109" s="550"/>
      <c r="MK109" s="550"/>
      <c r="ML109" s="550"/>
      <c r="MS109" s="550"/>
      <c r="NV109" s="37"/>
      <c r="OC109" s="550"/>
      <c r="OJ109" s="37"/>
      <c r="OQ109" s="550"/>
      <c r="OX109" s="550"/>
      <c r="VQ109" s="550"/>
      <c r="VR109" s="550"/>
      <c r="VS109" s="550"/>
      <c r="VT109" s="550"/>
      <c r="VU109" s="550"/>
      <c r="VV109" s="550"/>
      <c r="VW109" s="550"/>
      <c r="WE109" s="550"/>
      <c r="WH109" s="550"/>
      <c r="WL109" s="550"/>
      <c r="WM109" s="550"/>
      <c r="WN109" s="550"/>
      <c r="WO109" s="550"/>
      <c r="WP109" s="550"/>
      <c r="WQ109" s="550"/>
      <c r="WR109" s="550"/>
      <c r="WS109" s="37"/>
      <c r="WV109" s="37"/>
      <c r="WY109" s="550"/>
      <c r="WZ109" s="37"/>
      <c r="XC109" s="37"/>
      <c r="XG109" s="37"/>
      <c r="XJ109" s="37"/>
      <c r="XN109" s="37"/>
      <c r="YW109" s="550"/>
      <c r="YX109" s="550"/>
      <c r="YY109" s="550"/>
      <c r="YZ109" s="550"/>
      <c r="ZA109" s="550"/>
      <c r="ZB109" s="550"/>
      <c r="ZC109" s="550"/>
      <c r="ZJ109" s="550"/>
      <c r="ZR109" s="550"/>
      <c r="ZS109" s="550"/>
      <c r="ZT109" s="550"/>
      <c r="ZU109" s="550"/>
      <c r="ZV109" s="550"/>
      <c r="ZW109" s="550"/>
      <c r="ZX109" s="550"/>
      <c r="ABO109" s="550"/>
      <c r="ABP109" s="550"/>
      <c r="ABR109" s="550"/>
      <c r="ACC109" s="550"/>
      <c r="ACJ109" s="37"/>
      <c r="ACQ109" s="37"/>
      <c r="AFI109" s="550"/>
      <c r="AFJ109" s="550"/>
      <c r="AFK109" s="550"/>
      <c r="AFL109" s="550"/>
      <c r="AFM109" s="550"/>
      <c r="AFN109" s="550"/>
      <c r="AGK109" s="550"/>
      <c r="AGN109" s="550"/>
      <c r="AGR109" s="550"/>
      <c r="AGS109" s="550"/>
      <c r="AGT109" s="550"/>
      <c r="AGU109" s="550"/>
      <c r="AGV109" s="550"/>
      <c r="AGW109" s="550"/>
      <c r="AGX109" s="550"/>
      <c r="AGY109" s="37"/>
      <c r="AHB109" s="37"/>
      <c r="AHE109" s="550"/>
      <c r="AJQ109" s="550"/>
      <c r="AKL109" s="550"/>
      <c r="AKO109" s="550"/>
      <c r="AKS109" s="37"/>
      <c r="AKV109" s="37"/>
      <c r="ALG109" s="550"/>
      <c r="ALH109" s="550"/>
      <c r="ALN109" s="37"/>
      <c r="ALO109" s="37"/>
      <c r="ALP109" s="550"/>
      <c r="ALQ109" s="550"/>
      <c r="ALR109" s="550"/>
      <c r="ALS109" s="550"/>
      <c r="ALT109" s="550"/>
      <c r="AMP109" s="550"/>
      <c r="AMQ109" s="550"/>
      <c r="AMR109" s="550"/>
      <c r="AMS109" s="550"/>
      <c r="AMT109" s="550"/>
      <c r="AMU109" s="550"/>
      <c r="AMW109" s="550"/>
      <c r="AMX109" s="550"/>
      <c r="AMY109" s="550"/>
      <c r="AMZ109" s="550"/>
      <c r="ANA109" s="550"/>
      <c r="ANB109" s="550"/>
      <c r="ANC109" s="550"/>
      <c r="ANY109" s="550"/>
      <c r="ANZ109" s="550"/>
      <c r="AOA109" s="550"/>
      <c r="AOB109" s="550"/>
      <c r="AOC109" s="550"/>
      <c r="AOD109" s="550"/>
      <c r="AOF109" s="79"/>
      <c r="AOG109" s="79"/>
      <c r="AOH109" s="79"/>
      <c r="AOI109" s="79"/>
      <c r="AOJ109" s="79"/>
      <c r="AOK109" s="16"/>
      <c r="AOL109" s="79"/>
      <c r="AOM109" s="79"/>
      <c r="AON109" s="79"/>
      <c r="AOO109" s="79"/>
      <c r="AOP109" s="79"/>
      <c r="AOQ109" s="79"/>
      <c r="AOR109" s="16"/>
      <c r="AOS109" s="79"/>
      <c r="AOT109" s="550"/>
      <c r="AOU109" s="550"/>
      <c r="AOV109" s="550"/>
      <c r="AOW109" s="550"/>
      <c r="AOX109" s="550"/>
      <c r="AOY109" s="550"/>
      <c r="APA109" s="550"/>
      <c r="APB109" s="550"/>
      <c r="APC109" s="550"/>
      <c r="APD109" s="550"/>
      <c r="APE109" s="550"/>
      <c r="APF109" s="550"/>
      <c r="APG109" s="550"/>
      <c r="APH109" s="550"/>
      <c r="API109" s="550"/>
      <c r="APJ109" s="550"/>
      <c r="APK109" s="550"/>
      <c r="APL109" s="550"/>
      <c r="APM109" s="550"/>
      <c r="APN109" s="550"/>
      <c r="APV109" s="550"/>
      <c r="APY109" s="550"/>
      <c r="AQC109" s="550"/>
      <c r="AQD109" s="550"/>
      <c r="AQF109" s="550"/>
      <c r="AQJ109" s="550"/>
      <c r="AQM109" s="550"/>
      <c r="AQX109" s="550"/>
      <c r="AQY109" s="550"/>
      <c r="AQZ109" s="550"/>
      <c r="ARA109" s="550"/>
      <c r="ARB109" s="550"/>
      <c r="ARC109" s="550"/>
      <c r="ARD109" s="550"/>
      <c r="ARL109" s="550"/>
      <c r="ARM109" s="550"/>
      <c r="ARN109" s="550"/>
      <c r="ARO109" s="550"/>
      <c r="ARP109" s="550"/>
      <c r="ARQ109" s="550"/>
      <c r="ARR109" s="550"/>
      <c r="ATB109" s="550"/>
      <c r="ATE109" s="550"/>
      <c r="ATI109" s="550"/>
      <c r="AUC109" s="550"/>
      <c r="AUD109" s="550"/>
      <c r="AUE109" s="550"/>
      <c r="AUF109" s="550"/>
      <c r="AUG109" s="550"/>
      <c r="AUH109" s="550"/>
      <c r="AUI109" s="550"/>
      <c r="AUJ109" s="550"/>
      <c r="AYG109" s="32"/>
      <c r="AZN109" s="550"/>
      <c r="AZO109" s="550"/>
      <c r="AZP109" s="550"/>
      <c r="AZQ109" s="550"/>
      <c r="AZR109" s="550"/>
      <c r="AZS109" s="550"/>
      <c r="AZT109" s="550"/>
      <c r="BFE109" s="550"/>
      <c r="BFF109" s="550"/>
      <c r="BFG109" s="550"/>
      <c r="BFH109" s="550"/>
      <c r="BFI109" s="550"/>
      <c r="BFJ109" s="550"/>
      <c r="BFK109" s="550"/>
      <c r="BFL109" s="550"/>
      <c r="BFS109" s="550"/>
      <c r="BFT109" s="550"/>
      <c r="BFU109" s="550"/>
      <c r="BFV109" s="550"/>
      <c r="BFW109" s="550"/>
      <c r="BFX109" s="550"/>
      <c r="BFY109" s="550"/>
      <c r="BGU109" s="550"/>
      <c r="BGV109" s="550"/>
      <c r="BGW109" s="550"/>
      <c r="BGX109" s="550"/>
      <c r="BGY109" s="550"/>
      <c r="BGZ109" s="550"/>
    </row>
    <row r="110" spans="2:1008 1030:1560" x14ac:dyDescent="0.25">
      <c r="B110" s="79"/>
      <c r="I110" s="121"/>
      <c r="P110" s="121"/>
      <c r="W110" s="121"/>
      <c r="AX110" s="550"/>
      <c r="BZ110" s="550"/>
      <c r="CN110" s="550"/>
      <c r="FF110" s="550"/>
      <c r="GO110" s="550"/>
      <c r="GP110" s="550"/>
      <c r="GQ110" s="550"/>
      <c r="GR110" s="550"/>
      <c r="GS110" s="550"/>
      <c r="GT110" s="550"/>
      <c r="GU110" s="550"/>
      <c r="JG110" s="550"/>
      <c r="JH110" s="550"/>
      <c r="JI110" s="550"/>
      <c r="JJ110" s="550"/>
      <c r="JK110" s="550"/>
      <c r="JL110" s="550"/>
      <c r="JM110" s="550"/>
      <c r="MF110" s="550"/>
      <c r="MG110" s="550"/>
      <c r="MH110" s="550"/>
      <c r="MI110" s="550"/>
      <c r="MJ110" s="550"/>
      <c r="MK110" s="550"/>
      <c r="ML110" s="550"/>
      <c r="MS110" s="550"/>
      <c r="NV110" s="37"/>
      <c r="OC110" s="550"/>
      <c r="OJ110" s="37"/>
      <c r="OQ110" s="550"/>
      <c r="OX110" s="550"/>
      <c r="VQ110" s="550"/>
      <c r="VR110" s="550"/>
      <c r="VS110" s="550"/>
      <c r="VT110" s="550"/>
      <c r="VU110" s="550"/>
      <c r="VV110" s="550"/>
      <c r="VW110" s="550"/>
      <c r="WE110" s="550"/>
      <c r="WH110" s="550"/>
      <c r="WL110" s="550"/>
      <c r="WM110" s="550"/>
      <c r="WN110" s="550"/>
      <c r="WO110" s="550"/>
      <c r="WP110" s="550"/>
      <c r="WQ110" s="550"/>
      <c r="WR110" s="550"/>
      <c r="WS110" s="37"/>
      <c r="WV110" s="37"/>
      <c r="WY110" s="550"/>
      <c r="WZ110" s="37"/>
      <c r="XC110" s="37"/>
      <c r="XG110" s="37"/>
      <c r="XJ110" s="37"/>
      <c r="XN110" s="37"/>
      <c r="YW110" s="550"/>
      <c r="YX110" s="550"/>
      <c r="YY110" s="550"/>
      <c r="YZ110" s="550"/>
      <c r="ZA110" s="550"/>
      <c r="ZB110" s="550"/>
      <c r="ZC110" s="550"/>
      <c r="ZJ110" s="550"/>
      <c r="ZR110" s="550"/>
      <c r="ZS110" s="550"/>
      <c r="ZT110" s="550"/>
      <c r="ZU110" s="550"/>
      <c r="ZV110" s="550"/>
      <c r="ZW110" s="550"/>
      <c r="ZX110" s="550"/>
      <c r="ABO110" s="550"/>
      <c r="ABP110" s="550"/>
      <c r="ABR110" s="550"/>
      <c r="ACC110" s="550"/>
      <c r="ACJ110" s="37"/>
      <c r="ACQ110" s="37"/>
      <c r="AFI110" s="550"/>
      <c r="AFJ110" s="550"/>
      <c r="AFK110" s="550"/>
      <c r="AFL110" s="550"/>
      <c r="AFM110" s="550"/>
      <c r="AFN110" s="550"/>
      <c r="AGK110" s="550"/>
      <c r="AGN110" s="550"/>
      <c r="AGR110" s="550"/>
      <c r="AGS110" s="550"/>
      <c r="AGT110" s="550"/>
      <c r="AGU110" s="550"/>
      <c r="AGV110" s="550"/>
      <c r="AGW110" s="550"/>
      <c r="AGX110" s="550"/>
      <c r="AGY110" s="37"/>
      <c r="AHB110" s="37"/>
      <c r="AHE110" s="550"/>
      <c r="AJQ110" s="550"/>
      <c r="AKL110" s="550"/>
      <c r="AKO110" s="550"/>
      <c r="AKS110" s="37"/>
      <c r="AKV110" s="37"/>
      <c r="ALG110" s="550"/>
      <c r="ALH110" s="550"/>
      <c r="ALN110" s="37"/>
      <c r="ALO110" s="37"/>
      <c r="ALP110" s="550"/>
      <c r="ALQ110" s="550"/>
      <c r="ALR110" s="550"/>
      <c r="ALS110" s="550"/>
      <c r="ALT110" s="550"/>
      <c r="AMP110" s="550"/>
      <c r="AMQ110" s="550"/>
      <c r="AMR110" s="550"/>
      <c r="AMS110" s="550"/>
      <c r="AMT110" s="550"/>
      <c r="AMU110" s="550"/>
      <c r="AMW110" s="550"/>
      <c r="AMX110" s="550"/>
      <c r="AMY110" s="550"/>
      <c r="AMZ110" s="550"/>
      <c r="ANA110" s="550"/>
      <c r="ANB110" s="550"/>
      <c r="ANC110" s="550"/>
      <c r="ANY110" s="550"/>
      <c r="ANZ110" s="550"/>
      <c r="AOA110" s="550"/>
      <c r="AOB110" s="550"/>
      <c r="AOC110" s="550"/>
      <c r="AOD110" s="550"/>
      <c r="AOF110" s="79"/>
      <c r="AOG110" s="79"/>
      <c r="AOH110" s="79"/>
      <c r="AOI110" s="79"/>
      <c r="AOJ110" s="79"/>
      <c r="AOK110" s="16"/>
      <c r="AOL110" s="79"/>
      <c r="AOM110" s="79"/>
      <c r="AON110" s="79"/>
      <c r="AOO110" s="79"/>
      <c r="AOP110" s="79"/>
      <c r="AOQ110" s="79"/>
      <c r="AOR110" s="16"/>
      <c r="AOS110" s="79"/>
      <c r="AOT110" s="550"/>
      <c r="AOU110" s="550"/>
      <c r="AOV110" s="550"/>
      <c r="AOW110" s="550"/>
      <c r="AOX110" s="550"/>
      <c r="AOY110" s="550"/>
      <c r="APA110" s="550"/>
      <c r="APB110" s="550"/>
      <c r="APC110" s="550"/>
      <c r="APD110" s="550"/>
      <c r="APE110" s="550"/>
      <c r="APF110" s="550"/>
      <c r="APG110" s="550"/>
      <c r="APH110" s="550"/>
      <c r="API110" s="550"/>
      <c r="APJ110" s="550"/>
      <c r="APK110" s="550"/>
      <c r="APL110" s="550"/>
      <c r="APM110" s="550"/>
      <c r="APN110" s="550"/>
      <c r="APV110" s="550"/>
      <c r="APY110" s="550"/>
      <c r="AQC110" s="550"/>
      <c r="AQD110" s="550"/>
      <c r="AQF110" s="550"/>
      <c r="AQJ110" s="550"/>
      <c r="AQM110" s="550"/>
      <c r="AQX110" s="550"/>
      <c r="AQY110" s="550"/>
      <c r="AQZ110" s="550"/>
      <c r="ARA110" s="550"/>
      <c r="ARB110" s="550"/>
      <c r="ARC110" s="550"/>
      <c r="ARD110" s="550"/>
      <c r="ARL110" s="550"/>
      <c r="ARM110" s="550"/>
      <c r="ARN110" s="550"/>
      <c r="ARO110" s="550"/>
      <c r="ARP110" s="550"/>
      <c r="ARQ110" s="550"/>
      <c r="ARR110" s="550"/>
      <c r="ATB110" s="550"/>
      <c r="ATE110" s="550"/>
      <c r="ATI110" s="550"/>
      <c r="AUC110" s="550"/>
      <c r="AUD110" s="550"/>
      <c r="AUE110" s="550"/>
      <c r="AUF110" s="550"/>
      <c r="AUG110" s="550"/>
      <c r="AUH110" s="550"/>
      <c r="AUI110" s="550"/>
      <c r="AUJ110" s="550"/>
      <c r="AYG110" s="32"/>
      <c r="AZN110" s="550"/>
      <c r="AZO110" s="550"/>
      <c r="AZP110" s="550"/>
      <c r="AZQ110" s="550"/>
      <c r="AZR110" s="550"/>
      <c r="AZS110" s="550"/>
      <c r="AZT110" s="550"/>
      <c r="BFE110" s="550"/>
      <c r="BFF110" s="550"/>
      <c r="BFG110" s="550"/>
      <c r="BFH110" s="550"/>
      <c r="BFI110" s="550"/>
      <c r="BFJ110" s="550"/>
      <c r="BFK110" s="550"/>
      <c r="BFL110" s="550"/>
      <c r="BFS110" s="550"/>
      <c r="BFT110" s="550"/>
      <c r="BFU110" s="550"/>
      <c r="BFV110" s="550"/>
      <c r="BFW110" s="550"/>
      <c r="BFX110" s="550"/>
      <c r="BFY110" s="550"/>
      <c r="BGU110" s="550"/>
      <c r="BGV110" s="550"/>
      <c r="BGW110" s="550"/>
      <c r="BGX110" s="550"/>
      <c r="BGY110" s="550"/>
      <c r="BGZ110" s="550"/>
    </row>
    <row r="111" spans="2:1008 1030:1560" x14ac:dyDescent="0.25">
      <c r="B111" s="79"/>
      <c r="I111" s="121"/>
      <c r="P111" s="121"/>
      <c r="W111" s="121"/>
      <c r="AX111" s="550"/>
      <c r="BZ111" s="550"/>
      <c r="CN111" s="550"/>
      <c r="FF111" s="550"/>
      <c r="GO111" s="550"/>
      <c r="GP111" s="550"/>
      <c r="GQ111" s="550"/>
      <c r="GR111" s="550"/>
      <c r="GS111" s="550"/>
      <c r="GT111" s="550"/>
      <c r="GU111" s="550"/>
      <c r="JG111" s="550"/>
      <c r="JH111" s="550"/>
      <c r="JI111" s="550"/>
      <c r="JJ111" s="550"/>
      <c r="JK111" s="550"/>
      <c r="JL111" s="550"/>
      <c r="JM111" s="550"/>
      <c r="MF111" s="550"/>
      <c r="MG111" s="550"/>
      <c r="MH111" s="550"/>
      <c r="MI111" s="550"/>
      <c r="MJ111" s="550"/>
      <c r="MK111" s="550"/>
      <c r="ML111" s="550"/>
      <c r="MS111" s="550"/>
      <c r="NV111" s="37"/>
      <c r="OC111" s="550"/>
      <c r="OJ111" s="37"/>
      <c r="OQ111" s="550"/>
      <c r="OX111" s="550"/>
      <c r="VQ111" s="550"/>
      <c r="VR111" s="550"/>
      <c r="VS111" s="550"/>
      <c r="VT111" s="550"/>
      <c r="VU111" s="550"/>
      <c r="VV111" s="550"/>
      <c r="VW111" s="550"/>
      <c r="WE111" s="550"/>
      <c r="WH111" s="550"/>
      <c r="WL111" s="550"/>
      <c r="WM111" s="550"/>
      <c r="WN111" s="550"/>
      <c r="WO111" s="550"/>
      <c r="WP111" s="550"/>
      <c r="WQ111" s="550"/>
      <c r="WR111" s="550"/>
      <c r="WS111" s="37"/>
      <c r="WV111" s="37"/>
      <c r="WY111" s="550"/>
      <c r="WZ111" s="37"/>
      <c r="XC111" s="37"/>
      <c r="XG111" s="37"/>
      <c r="XJ111" s="37"/>
      <c r="XN111" s="37"/>
      <c r="YW111" s="550"/>
      <c r="YX111" s="550"/>
      <c r="YY111" s="550"/>
      <c r="YZ111" s="550"/>
      <c r="ZA111" s="550"/>
      <c r="ZB111" s="550"/>
      <c r="ZC111" s="550"/>
      <c r="ZJ111" s="550"/>
      <c r="ZR111" s="550"/>
      <c r="ZS111" s="550"/>
      <c r="ZT111" s="550"/>
      <c r="ZU111" s="550"/>
      <c r="ZV111" s="550"/>
      <c r="ZW111" s="550"/>
      <c r="ZX111" s="550"/>
      <c r="ABO111" s="550"/>
      <c r="ABP111" s="550"/>
      <c r="ABR111" s="550"/>
      <c r="ACC111" s="550"/>
      <c r="ACJ111" s="37"/>
      <c r="ACQ111" s="37"/>
      <c r="AFI111" s="550"/>
      <c r="AFJ111" s="550"/>
      <c r="AFK111" s="550"/>
      <c r="AFL111" s="550"/>
      <c r="AFM111" s="550"/>
      <c r="AFN111" s="550"/>
      <c r="AGK111" s="550"/>
      <c r="AGN111" s="550"/>
      <c r="AGR111" s="550"/>
      <c r="AGS111" s="550"/>
      <c r="AGT111" s="550"/>
      <c r="AGU111" s="550"/>
      <c r="AGV111" s="550"/>
      <c r="AGW111" s="550"/>
      <c r="AGX111" s="550"/>
      <c r="AGY111" s="37"/>
      <c r="AHB111" s="37"/>
      <c r="AHE111" s="550"/>
      <c r="AJQ111" s="550"/>
      <c r="AKL111" s="550"/>
      <c r="AKO111" s="550"/>
      <c r="AKS111" s="37"/>
      <c r="AKV111" s="37"/>
      <c r="ALG111" s="550"/>
      <c r="ALH111" s="550"/>
      <c r="ALN111" s="37"/>
      <c r="ALO111" s="37"/>
      <c r="ALP111" s="550"/>
      <c r="ALQ111" s="550"/>
      <c r="ALR111" s="550"/>
      <c r="ALS111" s="550"/>
      <c r="ALT111" s="550"/>
      <c r="AMP111" s="550"/>
      <c r="AMQ111" s="550"/>
      <c r="AMR111" s="550"/>
      <c r="AMS111" s="550"/>
      <c r="AMT111" s="550"/>
      <c r="AMU111" s="550"/>
      <c r="AMW111" s="550"/>
      <c r="AMX111" s="550"/>
      <c r="AMY111" s="550"/>
      <c r="AMZ111" s="550"/>
      <c r="ANA111" s="550"/>
      <c r="ANB111" s="550"/>
      <c r="ANC111" s="550"/>
      <c r="ANY111" s="550"/>
      <c r="ANZ111" s="550"/>
      <c r="AOA111" s="550"/>
      <c r="AOB111" s="550"/>
      <c r="AOC111" s="550"/>
      <c r="AOD111" s="550"/>
      <c r="AOF111" s="79"/>
      <c r="AOG111" s="79"/>
      <c r="AOH111" s="79"/>
      <c r="AOI111" s="79"/>
      <c r="AOJ111" s="79"/>
      <c r="AOK111" s="16"/>
      <c r="AOL111" s="79"/>
      <c r="AOM111" s="79"/>
      <c r="AON111" s="79"/>
      <c r="AOO111" s="79"/>
      <c r="AOP111" s="79"/>
      <c r="AOQ111" s="79"/>
      <c r="AOR111" s="16"/>
      <c r="AOS111" s="79"/>
      <c r="AOT111" s="550"/>
      <c r="AOU111" s="550"/>
      <c r="AOV111" s="550"/>
      <c r="AOW111" s="550"/>
      <c r="AOX111" s="550"/>
      <c r="AOY111" s="550"/>
      <c r="APA111" s="550"/>
      <c r="APB111" s="550"/>
      <c r="APC111" s="550"/>
      <c r="APD111" s="550"/>
      <c r="APE111" s="550"/>
      <c r="APF111" s="550"/>
      <c r="APG111" s="550"/>
      <c r="APH111" s="550"/>
      <c r="API111" s="550"/>
      <c r="APJ111" s="550"/>
      <c r="APK111" s="550"/>
      <c r="APL111" s="550"/>
      <c r="APM111" s="550"/>
      <c r="APN111" s="550"/>
      <c r="APV111" s="550"/>
      <c r="APY111" s="550"/>
      <c r="AQC111" s="550"/>
      <c r="AQD111" s="550"/>
      <c r="AQF111" s="550"/>
      <c r="AQJ111" s="550"/>
      <c r="AQM111" s="550"/>
      <c r="AQX111" s="550"/>
      <c r="AQY111" s="550"/>
      <c r="AQZ111" s="550"/>
      <c r="ARA111" s="550"/>
      <c r="ARB111" s="550"/>
      <c r="ARC111" s="550"/>
      <c r="ARD111" s="550"/>
      <c r="ARL111" s="550"/>
      <c r="ARM111" s="550"/>
      <c r="ARN111" s="550"/>
      <c r="ARO111" s="550"/>
      <c r="ARP111" s="550"/>
      <c r="ARQ111" s="550"/>
      <c r="ARR111" s="550"/>
      <c r="ATB111" s="550"/>
      <c r="ATE111" s="550"/>
      <c r="ATI111" s="550"/>
      <c r="AUC111" s="550"/>
      <c r="AUD111" s="550"/>
      <c r="AUE111" s="550"/>
      <c r="AUF111" s="550"/>
      <c r="AUG111" s="550"/>
      <c r="AUH111" s="550"/>
      <c r="AUI111" s="550"/>
      <c r="AUJ111" s="550"/>
      <c r="AYG111" s="32"/>
      <c r="AZN111" s="550"/>
      <c r="AZO111" s="550"/>
      <c r="AZP111" s="550"/>
      <c r="AZQ111" s="550"/>
      <c r="AZR111" s="550"/>
      <c r="AZS111" s="550"/>
      <c r="AZT111" s="550"/>
      <c r="BFE111" s="550"/>
      <c r="BFF111" s="550"/>
      <c r="BFG111" s="550"/>
      <c r="BFH111" s="550"/>
      <c r="BFI111" s="550"/>
      <c r="BFJ111" s="550"/>
      <c r="BFK111" s="550"/>
      <c r="BFL111" s="550"/>
      <c r="BFS111" s="550"/>
      <c r="BFT111" s="550"/>
      <c r="BFU111" s="550"/>
      <c r="BFV111" s="550"/>
      <c r="BFW111" s="550"/>
      <c r="BFX111" s="550"/>
      <c r="BFY111" s="550"/>
      <c r="BGU111" s="550"/>
      <c r="BGV111" s="550"/>
      <c r="BGW111" s="550"/>
      <c r="BGX111" s="550"/>
      <c r="BGY111" s="550"/>
      <c r="BGZ111" s="550"/>
    </row>
    <row r="112" spans="2:1008 1030:1560" x14ac:dyDescent="0.25">
      <c r="B112" s="79"/>
      <c r="I112" s="121"/>
      <c r="P112" s="121"/>
      <c r="W112" s="121"/>
      <c r="AX112" s="550"/>
      <c r="BZ112" s="550"/>
      <c r="CN112" s="550"/>
      <c r="FF112" s="550"/>
      <c r="GO112" s="550"/>
      <c r="GP112" s="550"/>
      <c r="GQ112" s="550"/>
      <c r="GR112" s="550"/>
      <c r="GS112" s="550"/>
      <c r="GT112" s="550"/>
      <c r="GU112" s="550"/>
      <c r="JG112" s="550"/>
      <c r="JH112" s="550"/>
      <c r="JI112" s="550"/>
      <c r="JJ112" s="550"/>
      <c r="JK112" s="550"/>
      <c r="JL112" s="550"/>
      <c r="JM112" s="550"/>
      <c r="MF112" s="550"/>
      <c r="MG112" s="550"/>
      <c r="MH112" s="550"/>
      <c r="MI112" s="550"/>
      <c r="MJ112" s="550"/>
      <c r="MK112" s="550"/>
      <c r="ML112" s="550"/>
      <c r="MS112" s="550"/>
      <c r="NV112" s="37"/>
      <c r="OC112" s="550"/>
      <c r="OJ112" s="37"/>
      <c r="OQ112" s="550"/>
      <c r="OX112" s="550"/>
      <c r="VQ112" s="550"/>
      <c r="VR112" s="550"/>
      <c r="VS112" s="550"/>
      <c r="VT112" s="550"/>
      <c r="VU112" s="550"/>
      <c r="VV112" s="550"/>
      <c r="VW112" s="550"/>
      <c r="WE112" s="550"/>
      <c r="WH112" s="550"/>
      <c r="WL112" s="550"/>
      <c r="WM112" s="550"/>
      <c r="WN112" s="550"/>
      <c r="WO112" s="550"/>
      <c r="WP112" s="550"/>
      <c r="WQ112" s="550"/>
      <c r="WR112" s="550"/>
      <c r="WS112" s="37"/>
      <c r="WV112" s="37"/>
      <c r="WY112" s="550"/>
      <c r="WZ112" s="37"/>
      <c r="XC112" s="37"/>
      <c r="XG112" s="37"/>
      <c r="XJ112" s="37"/>
      <c r="XN112" s="37"/>
      <c r="YW112" s="550"/>
      <c r="YX112" s="550"/>
      <c r="YY112" s="550"/>
      <c r="YZ112" s="550"/>
      <c r="ZA112" s="550"/>
      <c r="ZB112" s="550"/>
      <c r="ZC112" s="550"/>
      <c r="ZJ112" s="550"/>
      <c r="ZR112" s="550"/>
      <c r="ZS112" s="550"/>
      <c r="ZT112" s="550"/>
      <c r="ZU112" s="550"/>
      <c r="ZV112" s="550"/>
      <c r="ZW112" s="550"/>
      <c r="ZX112" s="550"/>
      <c r="ABO112" s="550"/>
      <c r="ABP112" s="550"/>
      <c r="ABR112" s="550"/>
      <c r="ACC112" s="550"/>
      <c r="ACJ112" s="37"/>
      <c r="ACQ112" s="37"/>
      <c r="AFI112" s="550"/>
      <c r="AFJ112" s="550"/>
      <c r="AFK112" s="550"/>
      <c r="AFL112" s="550"/>
      <c r="AFM112" s="550"/>
      <c r="AFN112" s="550"/>
      <c r="AGK112" s="550"/>
      <c r="AGN112" s="550"/>
      <c r="AGR112" s="550"/>
      <c r="AGS112" s="550"/>
      <c r="AGT112" s="550"/>
      <c r="AGU112" s="550"/>
      <c r="AGV112" s="550"/>
      <c r="AGW112" s="550"/>
      <c r="AGX112" s="550"/>
      <c r="AGY112" s="37"/>
      <c r="AHB112" s="37"/>
      <c r="AHE112" s="550"/>
      <c r="AJQ112" s="550"/>
      <c r="AKL112" s="550"/>
      <c r="AKO112" s="550"/>
      <c r="AKS112" s="37"/>
      <c r="AKV112" s="37"/>
      <c r="ALG112" s="550"/>
      <c r="ALH112" s="550"/>
      <c r="ALN112" s="37"/>
      <c r="ALO112" s="37"/>
      <c r="ALP112" s="550"/>
      <c r="ALQ112" s="550"/>
      <c r="ALR112" s="550"/>
      <c r="ALS112" s="550"/>
      <c r="ALT112" s="550"/>
      <c r="AMP112" s="550"/>
      <c r="AMQ112" s="550"/>
      <c r="AMR112" s="550"/>
      <c r="AMS112" s="550"/>
      <c r="AMT112" s="550"/>
      <c r="AMU112" s="550"/>
      <c r="AMW112" s="550"/>
      <c r="AMX112" s="550"/>
      <c r="AMY112" s="550"/>
      <c r="AMZ112" s="550"/>
      <c r="ANA112" s="550"/>
      <c r="ANB112" s="550"/>
      <c r="ANC112" s="550"/>
      <c r="ANY112" s="550"/>
      <c r="ANZ112" s="550"/>
      <c r="AOA112" s="550"/>
      <c r="AOB112" s="550"/>
      <c r="AOC112" s="550"/>
      <c r="AOD112" s="550"/>
      <c r="AOF112" s="79"/>
      <c r="AOG112" s="79"/>
      <c r="AOH112" s="79"/>
      <c r="AOI112" s="79"/>
      <c r="AOJ112" s="79"/>
      <c r="AOK112" s="16"/>
      <c r="AOL112" s="79"/>
      <c r="AOM112" s="79"/>
      <c r="AON112" s="79"/>
      <c r="AOO112" s="79"/>
      <c r="AOP112" s="79"/>
      <c r="AOQ112" s="79"/>
      <c r="AOR112" s="16"/>
      <c r="AOS112" s="79"/>
      <c r="AOT112" s="550"/>
      <c r="AOU112" s="550"/>
      <c r="AOV112" s="550"/>
      <c r="AOW112" s="550"/>
      <c r="AOX112" s="550"/>
      <c r="AOY112" s="550"/>
      <c r="APA112" s="550"/>
      <c r="APB112" s="550"/>
      <c r="APC112" s="550"/>
      <c r="APD112" s="550"/>
      <c r="APE112" s="550"/>
      <c r="APF112" s="550"/>
      <c r="APG112" s="550"/>
      <c r="APH112" s="550"/>
      <c r="API112" s="550"/>
      <c r="APJ112" s="550"/>
      <c r="APK112" s="550"/>
      <c r="APL112" s="550"/>
      <c r="APM112" s="550"/>
      <c r="APN112" s="550"/>
      <c r="APV112" s="550"/>
      <c r="APY112" s="550"/>
      <c r="AQC112" s="550"/>
      <c r="AQD112" s="550"/>
      <c r="AQF112" s="550"/>
      <c r="AQJ112" s="550"/>
      <c r="AQM112" s="550"/>
      <c r="AQX112" s="550"/>
      <c r="AQY112" s="550"/>
      <c r="AQZ112" s="550"/>
      <c r="ARA112" s="550"/>
      <c r="ARB112" s="550"/>
      <c r="ARC112" s="550"/>
      <c r="ARD112" s="550"/>
      <c r="ARL112" s="550"/>
      <c r="ARM112" s="550"/>
      <c r="ARN112" s="550"/>
      <c r="ARO112" s="550"/>
      <c r="ARP112" s="550"/>
      <c r="ARQ112" s="550"/>
      <c r="ARR112" s="550"/>
      <c r="ATB112" s="550"/>
      <c r="ATE112" s="550"/>
      <c r="ATI112" s="550"/>
      <c r="AUC112" s="550"/>
      <c r="AUD112" s="550"/>
      <c r="AUE112" s="550"/>
      <c r="AUF112" s="550"/>
      <c r="AUG112" s="550"/>
      <c r="AUH112" s="550"/>
      <c r="AUI112" s="550"/>
      <c r="AUJ112" s="550"/>
      <c r="AYG112" s="32"/>
      <c r="AZN112" s="550"/>
      <c r="AZO112" s="550"/>
      <c r="AZP112" s="550"/>
      <c r="AZQ112" s="550"/>
      <c r="AZR112" s="550"/>
      <c r="AZS112" s="550"/>
      <c r="AZT112" s="550"/>
      <c r="BFE112" s="550"/>
      <c r="BFF112" s="550"/>
      <c r="BFG112" s="550"/>
      <c r="BFH112" s="550"/>
      <c r="BFI112" s="550"/>
      <c r="BFJ112" s="550"/>
      <c r="BFK112" s="550"/>
      <c r="BFL112" s="550"/>
      <c r="BFS112" s="550"/>
      <c r="BFT112" s="550"/>
      <c r="BFU112" s="550"/>
      <c r="BFV112" s="550"/>
      <c r="BFW112" s="550"/>
      <c r="BFX112" s="550"/>
      <c r="BFY112" s="550"/>
      <c r="BGU112" s="550"/>
      <c r="BGV112" s="550"/>
      <c r="BGW112" s="550"/>
      <c r="BGX112" s="550"/>
      <c r="BGY112" s="550"/>
      <c r="BGZ112" s="550"/>
    </row>
    <row r="113" spans="2:1008 1030:1560" x14ac:dyDescent="0.25">
      <c r="B113" s="79"/>
      <c r="I113" s="121"/>
      <c r="P113" s="121"/>
      <c r="W113" s="121"/>
      <c r="AX113" s="550"/>
      <c r="BZ113" s="550"/>
      <c r="CN113" s="550"/>
      <c r="FF113" s="550"/>
      <c r="GO113" s="550"/>
      <c r="GP113" s="550"/>
      <c r="GQ113" s="550"/>
      <c r="GR113" s="550"/>
      <c r="GS113" s="550"/>
      <c r="GT113" s="550"/>
      <c r="GU113" s="550"/>
      <c r="JG113" s="550"/>
      <c r="JH113" s="550"/>
      <c r="JI113" s="550"/>
      <c r="JJ113" s="550"/>
      <c r="JK113" s="550"/>
      <c r="JL113" s="550"/>
      <c r="JM113" s="550"/>
      <c r="MF113" s="550"/>
      <c r="MG113" s="550"/>
      <c r="MH113" s="550"/>
      <c r="MI113" s="550"/>
      <c r="MJ113" s="550"/>
      <c r="MK113" s="550"/>
      <c r="ML113" s="550"/>
      <c r="MS113" s="550"/>
      <c r="NV113" s="37"/>
      <c r="OC113" s="550"/>
      <c r="OJ113" s="37"/>
      <c r="OQ113" s="550"/>
      <c r="OX113" s="550"/>
      <c r="VQ113" s="550"/>
      <c r="VR113" s="550"/>
      <c r="VS113" s="550"/>
      <c r="VT113" s="550"/>
      <c r="VU113" s="550"/>
      <c r="VV113" s="550"/>
      <c r="VW113" s="550"/>
      <c r="WE113" s="550"/>
      <c r="WH113" s="550"/>
      <c r="WL113" s="550"/>
      <c r="WM113" s="550"/>
      <c r="WN113" s="550"/>
      <c r="WO113" s="550"/>
      <c r="WP113" s="550"/>
      <c r="WQ113" s="550"/>
      <c r="WR113" s="550"/>
      <c r="WS113" s="37"/>
      <c r="WV113" s="37"/>
      <c r="WY113" s="550"/>
      <c r="WZ113" s="37"/>
      <c r="XC113" s="37"/>
      <c r="XG113" s="37"/>
      <c r="XJ113" s="37"/>
      <c r="XN113" s="37"/>
      <c r="YW113" s="550"/>
      <c r="YX113" s="550"/>
      <c r="YY113" s="550"/>
      <c r="YZ113" s="550"/>
      <c r="ZA113" s="550"/>
      <c r="ZB113" s="550"/>
      <c r="ZC113" s="550"/>
      <c r="ZJ113" s="550"/>
      <c r="ZR113" s="550"/>
      <c r="ZS113" s="550"/>
      <c r="ZT113" s="550"/>
      <c r="ZU113" s="550"/>
      <c r="ZV113" s="550"/>
      <c r="ZW113" s="550"/>
      <c r="ZX113" s="550"/>
      <c r="ABO113" s="550"/>
      <c r="ABP113" s="550"/>
      <c r="ABR113" s="550"/>
      <c r="ACC113" s="550"/>
      <c r="ACJ113" s="37"/>
      <c r="ACQ113" s="37"/>
      <c r="AFI113" s="550"/>
      <c r="AFJ113" s="550"/>
      <c r="AFK113" s="550"/>
      <c r="AFL113" s="550"/>
      <c r="AFM113" s="550"/>
      <c r="AFN113" s="550"/>
      <c r="AGK113" s="550"/>
      <c r="AGN113" s="550"/>
      <c r="AGR113" s="550"/>
      <c r="AGS113" s="550"/>
      <c r="AGT113" s="550"/>
      <c r="AGU113" s="550"/>
      <c r="AGV113" s="550"/>
      <c r="AGW113" s="550"/>
      <c r="AGX113" s="550"/>
      <c r="AGY113" s="37"/>
      <c r="AHB113" s="37"/>
      <c r="AHE113" s="550"/>
      <c r="AJQ113" s="550"/>
      <c r="AKL113" s="550"/>
      <c r="AKO113" s="550"/>
      <c r="AKS113" s="37"/>
      <c r="AKV113" s="37"/>
      <c r="ALG113" s="550"/>
      <c r="ALH113" s="550"/>
      <c r="ALN113" s="37"/>
      <c r="ALO113" s="37"/>
      <c r="ALP113" s="550"/>
      <c r="ALQ113" s="550"/>
      <c r="ALR113" s="550"/>
      <c r="ALS113" s="550"/>
      <c r="ALT113" s="550"/>
      <c r="AMP113" s="550"/>
      <c r="AMQ113" s="550"/>
      <c r="AMR113" s="550"/>
      <c r="AMS113" s="550"/>
      <c r="AMT113" s="550"/>
      <c r="AMU113" s="550"/>
      <c r="AMW113" s="550"/>
      <c r="AMX113" s="550"/>
      <c r="AMY113" s="550"/>
      <c r="AMZ113" s="550"/>
      <c r="ANA113" s="550"/>
      <c r="ANB113" s="550"/>
      <c r="ANC113" s="550"/>
      <c r="ANY113" s="550"/>
      <c r="ANZ113" s="550"/>
      <c r="AOA113" s="550"/>
      <c r="AOB113" s="550"/>
      <c r="AOC113" s="550"/>
      <c r="AOD113" s="550"/>
      <c r="AOF113" s="79"/>
      <c r="AOG113" s="79"/>
      <c r="AOH113" s="79"/>
      <c r="AOI113" s="79"/>
      <c r="AOJ113" s="79"/>
      <c r="AOK113" s="16"/>
      <c r="AOL113" s="79"/>
      <c r="AOM113" s="79"/>
      <c r="AON113" s="79"/>
      <c r="AOO113" s="79"/>
      <c r="AOP113" s="79"/>
      <c r="AOQ113" s="79"/>
      <c r="AOR113" s="16"/>
      <c r="AOS113" s="79"/>
      <c r="AOT113" s="550"/>
      <c r="AOU113" s="550"/>
      <c r="AOV113" s="550"/>
      <c r="AOW113" s="550"/>
      <c r="AOX113" s="550"/>
      <c r="AOY113" s="550"/>
      <c r="APA113" s="550"/>
      <c r="APB113" s="550"/>
      <c r="APC113" s="550"/>
      <c r="APD113" s="550"/>
      <c r="APE113" s="550"/>
      <c r="APF113" s="550"/>
      <c r="APG113" s="550"/>
      <c r="APH113" s="550"/>
      <c r="API113" s="550"/>
      <c r="APJ113" s="550"/>
      <c r="APK113" s="550"/>
      <c r="APL113" s="550"/>
      <c r="APM113" s="550"/>
      <c r="APN113" s="550"/>
      <c r="APV113" s="550"/>
      <c r="APY113" s="550"/>
      <c r="AQC113" s="550"/>
      <c r="AQD113" s="550"/>
      <c r="AQF113" s="550"/>
      <c r="AQJ113" s="550"/>
      <c r="AQM113" s="550"/>
      <c r="AQX113" s="550"/>
      <c r="AQY113" s="550"/>
      <c r="AQZ113" s="550"/>
      <c r="ARA113" s="550"/>
      <c r="ARB113" s="550"/>
      <c r="ARC113" s="550"/>
      <c r="ARD113" s="550"/>
      <c r="ARL113" s="550"/>
      <c r="ARM113" s="550"/>
      <c r="ARN113" s="550"/>
      <c r="ARO113" s="550"/>
      <c r="ARP113" s="550"/>
      <c r="ARQ113" s="550"/>
      <c r="ARR113" s="550"/>
      <c r="ATB113" s="550"/>
      <c r="ATE113" s="550"/>
      <c r="ATI113" s="550"/>
      <c r="AUC113" s="550"/>
      <c r="AUD113" s="550"/>
      <c r="AUE113" s="550"/>
      <c r="AUF113" s="550"/>
      <c r="AUG113" s="550"/>
      <c r="AUH113" s="550"/>
      <c r="AUI113" s="550"/>
      <c r="AUJ113" s="550"/>
      <c r="AYG113" s="32"/>
      <c r="AZN113" s="550"/>
      <c r="AZO113" s="550"/>
      <c r="AZP113" s="550"/>
      <c r="AZQ113" s="550"/>
      <c r="AZR113" s="550"/>
      <c r="AZS113" s="550"/>
      <c r="AZT113" s="550"/>
      <c r="BFE113" s="550"/>
      <c r="BFF113" s="550"/>
      <c r="BFG113" s="550"/>
      <c r="BFH113" s="550"/>
      <c r="BFI113" s="550"/>
      <c r="BFJ113" s="550"/>
      <c r="BFK113" s="550"/>
      <c r="BFL113" s="550"/>
      <c r="BFS113" s="550"/>
      <c r="BFT113" s="550"/>
      <c r="BFU113" s="550"/>
      <c r="BFV113" s="550"/>
      <c r="BFW113" s="550"/>
      <c r="BFX113" s="550"/>
      <c r="BFY113" s="550"/>
      <c r="BGU113" s="550"/>
      <c r="BGV113" s="550"/>
      <c r="BGW113" s="550"/>
      <c r="BGX113" s="550"/>
      <c r="BGY113" s="550"/>
      <c r="BGZ113" s="550"/>
    </row>
    <row r="114" spans="2:1008 1030:1560" x14ac:dyDescent="0.25">
      <c r="B114" s="352"/>
      <c r="I114" s="520"/>
      <c r="P114" s="520"/>
      <c r="W114" s="520"/>
      <c r="AX114" s="550"/>
      <c r="BZ114" s="550"/>
      <c r="CN114" s="550"/>
      <c r="FF114" s="550"/>
      <c r="GO114" s="550"/>
      <c r="GP114" s="550"/>
      <c r="GQ114" s="550"/>
      <c r="GR114" s="550"/>
      <c r="GS114" s="550"/>
      <c r="GT114" s="550"/>
      <c r="GU114" s="550"/>
      <c r="JG114" s="550"/>
      <c r="JH114" s="550"/>
      <c r="JI114" s="550"/>
      <c r="JJ114" s="550"/>
      <c r="JK114" s="550"/>
      <c r="JL114" s="550"/>
      <c r="JM114" s="550"/>
      <c r="MF114" s="550"/>
      <c r="MG114" s="550"/>
      <c r="MH114" s="550"/>
      <c r="MI114" s="550"/>
      <c r="MJ114" s="550"/>
      <c r="MK114" s="550"/>
      <c r="ML114" s="550"/>
      <c r="MS114" s="550"/>
      <c r="NV114" s="37"/>
      <c r="OC114" s="550"/>
      <c r="OJ114" s="37"/>
      <c r="OQ114" s="550"/>
      <c r="OX114" s="550"/>
      <c r="VQ114" s="550"/>
      <c r="VR114" s="550"/>
      <c r="VS114" s="550"/>
      <c r="VT114" s="550"/>
      <c r="VU114" s="550"/>
      <c r="VV114" s="550"/>
      <c r="VW114" s="550"/>
      <c r="WE114" s="550"/>
      <c r="WH114" s="550"/>
      <c r="WL114" s="550"/>
      <c r="WM114" s="550"/>
      <c r="WN114" s="550"/>
      <c r="WO114" s="550"/>
      <c r="WP114" s="550"/>
      <c r="WQ114" s="550"/>
      <c r="WR114" s="550"/>
      <c r="WS114" s="37"/>
      <c r="WV114" s="37"/>
      <c r="WY114" s="550"/>
      <c r="WZ114" s="37"/>
      <c r="XC114" s="37"/>
      <c r="XG114" s="37"/>
      <c r="XJ114" s="37"/>
      <c r="XN114" s="37"/>
      <c r="YW114" s="550"/>
      <c r="YX114" s="550"/>
      <c r="YY114" s="550"/>
      <c r="YZ114" s="550"/>
      <c r="ZA114" s="550"/>
      <c r="ZB114" s="550"/>
      <c r="ZC114" s="550"/>
      <c r="ZJ114" s="550"/>
      <c r="ZR114" s="550"/>
      <c r="ZS114" s="550"/>
      <c r="ZT114" s="550"/>
      <c r="ZU114" s="550"/>
      <c r="ZV114" s="550"/>
      <c r="ZW114" s="550"/>
      <c r="ZX114" s="550"/>
      <c r="ABO114" s="550"/>
      <c r="ABP114" s="550"/>
      <c r="ABR114" s="550"/>
      <c r="ACC114" s="550"/>
      <c r="ACJ114" s="37"/>
      <c r="ACQ114" s="37"/>
      <c r="AFI114" s="550"/>
      <c r="AFJ114" s="550"/>
      <c r="AFK114" s="550"/>
      <c r="AFL114" s="550"/>
      <c r="AFM114" s="550"/>
      <c r="AFN114" s="550"/>
      <c r="AGK114" s="550"/>
      <c r="AGN114" s="550"/>
      <c r="AGR114" s="550"/>
      <c r="AGS114" s="550"/>
      <c r="AGT114" s="550"/>
      <c r="AGU114" s="550"/>
      <c r="AGV114" s="550"/>
      <c r="AGW114" s="550"/>
      <c r="AGX114" s="550"/>
      <c r="AGY114" s="37"/>
      <c r="AHB114" s="37"/>
      <c r="AHE114" s="550"/>
      <c r="AJQ114" s="550"/>
      <c r="AKL114" s="550"/>
      <c r="AKO114" s="550"/>
      <c r="AKS114" s="37"/>
      <c r="AKV114" s="37"/>
      <c r="ALG114" s="550"/>
      <c r="ALH114" s="550"/>
      <c r="ALN114" s="37"/>
      <c r="ALO114" s="37"/>
      <c r="ALP114" s="550"/>
      <c r="ALQ114" s="550"/>
      <c r="ALR114" s="550"/>
      <c r="ALS114" s="550"/>
      <c r="ALT114" s="550"/>
      <c r="AMP114" s="550"/>
      <c r="AMQ114" s="550"/>
      <c r="AMR114" s="550"/>
      <c r="AMS114" s="550"/>
      <c r="AMT114" s="550"/>
      <c r="AMU114" s="550"/>
      <c r="AMW114" s="550"/>
      <c r="AMX114" s="550"/>
      <c r="AMY114" s="550"/>
      <c r="AMZ114" s="550"/>
      <c r="ANA114" s="550"/>
      <c r="ANB114" s="550"/>
      <c r="ANC114" s="550"/>
      <c r="ANY114" s="550"/>
      <c r="ANZ114" s="550"/>
      <c r="AOA114" s="550"/>
      <c r="AOB114" s="550"/>
      <c r="AOC114" s="550"/>
      <c r="AOD114" s="550"/>
      <c r="AOF114" s="79"/>
      <c r="AOG114" s="79"/>
      <c r="AOH114" s="79"/>
      <c r="AOI114" s="79"/>
      <c r="AOJ114" s="79"/>
      <c r="AOK114" s="79"/>
      <c r="AOL114" s="79"/>
      <c r="AOM114" s="79"/>
      <c r="AON114" s="79"/>
      <c r="AOO114" s="79"/>
      <c r="AOP114" s="79"/>
      <c r="AOQ114" s="79"/>
      <c r="AOR114" s="79"/>
      <c r="AOS114" s="79"/>
      <c r="AOT114" s="550"/>
      <c r="AOU114" s="550"/>
      <c r="AOV114" s="550"/>
      <c r="AOW114" s="550"/>
      <c r="AOX114" s="550"/>
      <c r="AOY114" s="550"/>
      <c r="APA114" s="550"/>
      <c r="APB114" s="550"/>
      <c r="APC114" s="550"/>
      <c r="APD114" s="550"/>
      <c r="APE114" s="550"/>
      <c r="APF114" s="550"/>
      <c r="APG114" s="550"/>
      <c r="APH114" s="550"/>
      <c r="API114" s="550"/>
      <c r="APJ114" s="550"/>
      <c r="APK114" s="550"/>
      <c r="APL114" s="550"/>
      <c r="APM114" s="550"/>
      <c r="APN114" s="550"/>
      <c r="APV114" s="550"/>
      <c r="APY114" s="550"/>
      <c r="AQC114" s="550"/>
      <c r="AQD114" s="550"/>
      <c r="AQF114" s="550"/>
      <c r="AQJ114" s="550"/>
      <c r="AQM114" s="550"/>
      <c r="AQX114" s="550"/>
      <c r="AQY114" s="550"/>
      <c r="AQZ114" s="550"/>
      <c r="ARA114" s="550"/>
      <c r="ARB114" s="550"/>
      <c r="ARC114" s="550"/>
      <c r="ARD114" s="550"/>
      <c r="ARL114" s="550"/>
      <c r="ARM114" s="550"/>
      <c r="ARN114" s="550"/>
      <c r="ARO114" s="550"/>
      <c r="ARP114" s="550"/>
      <c r="ARQ114" s="550"/>
      <c r="ARR114" s="550"/>
      <c r="ATB114" s="550"/>
      <c r="ATE114" s="550"/>
      <c r="ATI114" s="550"/>
      <c r="AUC114" s="550"/>
      <c r="AUD114" s="550"/>
      <c r="AUE114" s="550"/>
      <c r="AUF114" s="550"/>
      <c r="AUG114" s="550"/>
      <c r="AUH114" s="550"/>
      <c r="AUI114" s="550"/>
      <c r="AUJ114" s="550"/>
      <c r="AYG114" s="32"/>
      <c r="AZN114" s="550"/>
      <c r="AZO114" s="550"/>
      <c r="AZP114" s="550"/>
      <c r="AZQ114" s="550"/>
      <c r="AZR114" s="550"/>
      <c r="AZS114" s="550"/>
      <c r="AZT114" s="550"/>
      <c r="BFE114" s="550"/>
      <c r="BFF114" s="550"/>
      <c r="BFG114" s="550"/>
      <c r="BFH114" s="550"/>
      <c r="BFI114" s="550"/>
      <c r="BFJ114" s="550"/>
      <c r="BFK114" s="550"/>
      <c r="BFL114" s="550"/>
      <c r="BFS114" s="550"/>
      <c r="BFT114" s="550"/>
      <c r="BFU114" s="550"/>
      <c r="BFV114" s="550"/>
      <c r="BFW114" s="550"/>
      <c r="BFX114" s="550"/>
      <c r="BFY114" s="550"/>
      <c r="BGU114" s="550"/>
      <c r="BGV114" s="550"/>
      <c r="BGW114" s="550"/>
      <c r="BGX114" s="550"/>
      <c r="BGY114" s="550"/>
      <c r="BGZ114" s="550"/>
    </row>
    <row r="115" spans="2:1008 1030:1560" x14ac:dyDescent="0.25">
      <c r="B115" s="79"/>
      <c r="I115" s="121"/>
      <c r="P115" s="121"/>
      <c r="W115" s="121"/>
      <c r="AX115" s="550"/>
      <c r="BZ115" s="550"/>
      <c r="CN115" s="550"/>
      <c r="FF115" s="550"/>
      <c r="GO115" s="550"/>
      <c r="GP115" s="550"/>
      <c r="GQ115" s="550"/>
      <c r="GR115" s="550"/>
      <c r="GS115" s="550"/>
      <c r="GT115" s="550"/>
      <c r="GU115" s="550"/>
      <c r="JG115" s="550"/>
      <c r="JH115" s="550"/>
      <c r="JI115" s="550"/>
      <c r="JJ115" s="550"/>
      <c r="JK115" s="550"/>
      <c r="JL115" s="550"/>
      <c r="JM115" s="550"/>
      <c r="MF115" s="550"/>
      <c r="MG115" s="550"/>
      <c r="MH115" s="550"/>
      <c r="MI115" s="550"/>
      <c r="MJ115" s="550"/>
      <c r="MK115" s="550"/>
      <c r="ML115" s="550"/>
      <c r="MS115" s="550"/>
      <c r="NV115" s="37"/>
      <c r="OC115" s="550"/>
      <c r="OJ115" s="37"/>
      <c r="OQ115" s="550"/>
      <c r="OX115" s="550"/>
      <c r="VQ115" s="550"/>
      <c r="VR115" s="550"/>
      <c r="VS115" s="550"/>
      <c r="VT115" s="550"/>
      <c r="VU115" s="550"/>
      <c r="VV115" s="550"/>
      <c r="VW115" s="550"/>
      <c r="WE115" s="550"/>
      <c r="WH115" s="550"/>
      <c r="WL115" s="550"/>
      <c r="WM115" s="550"/>
      <c r="WN115" s="550"/>
      <c r="WO115" s="550"/>
      <c r="WP115" s="550"/>
      <c r="WQ115" s="550"/>
      <c r="WR115" s="550"/>
      <c r="WS115" s="37"/>
      <c r="WV115" s="37"/>
      <c r="WY115" s="550"/>
      <c r="WZ115" s="37"/>
      <c r="XC115" s="37"/>
      <c r="XG115" s="37"/>
      <c r="XJ115" s="37"/>
      <c r="XN115" s="37"/>
      <c r="YW115" s="550"/>
      <c r="YX115" s="550"/>
      <c r="YY115" s="550"/>
      <c r="YZ115" s="550"/>
      <c r="ZA115" s="550"/>
      <c r="ZB115" s="550"/>
      <c r="ZC115" s="550"/>
      <c r="ZJ115" s="550"/>
      <c r="ZR115" s="550"/>
      <c r="ZS115" s="550"/>
      <c r="ZT115" s="550"/>
      <c r="ZU115" s="550"/>
      <c r="ZV115" s="550"/>
      <c r="ZW115" s="550"/>
      <c r="ZX115" s="550"/>
      <c r="ABO115" s="550"/>
      <c r="ABP115" s="550"/>
      <c r="ABR115" s="550"/>
      <c r="ACC115" s="550"/>
      <c r="ACJ115" s="37"/>
      <c r="ACQ115" s="37"/>
      <c r="AFI115" s="550"/>
      <c r="AFJ115" s="550"/>
      <c r="AFK115" s="550"/>
      <c r="AFL115" s="550"/>
      <c r="AFM115" s="550"/>
      <c r="AFN115" s="550"/>
      <c r="AGK115" s="550"/>
      <c r="AGN115" s="550"/>
      <c r="AGR115" s="550"/>
      <c r="AGS115" s="550"/>
      <c r="AGT115" s="550"/>
      <c r="AGU115" s="550"/>
      <c r="AGV115" s="550"/>
      <c r="AGW115" s="550"/>
      <c r="AGX115" s="550"/>
      <c r="AGY115" s="37"/>
      <c r="AHB115" s="37"/>
      <c r="AHE115" s="550"/>
      <c r="AJQ115" s="550"/>
      <c r="AKL115" s="550"/>
      <c r="AKO115" s="550"/>
      <c r="AKS115" s="37"/>
      <c r="AKV115" s="37"/>
      <c r="ALG115" s="550"/>
      <c r="ALH115" s="550"/>
      <c r="ALN115" s="37"/>
      <c r="ALO115" s="37"/>
      <c r="ALP115" s="550"/>
      <c r="ALQ115" s="550"/>
      <c r="ALR115" s="550"/>
      <c r="ALS115" s="550"/>
      <c r="ALT115" s="550"/>
      <c r="AMP115" s="550"/>
      <c r="AMQ115" s="550"/>
      <c r="AMR115" s="550"/>
      <c r="AMS115" s="550"/>
      <c r="AMT115" s="550"/>
      <c r="AMU115" s="550"/>
      <c r="AMW115" s="550"/>
      <c r="AMX115" s="550"/>
      <c r="AMY115" s="550"/>
      <c r="AMZ115" s="550"/>
      <c r="ANA115" s="550"/>
      <c r="ANB115" s="550"/>
      <c r="ANC115" s="550"/>
      <c r="ANY115" s="550"/>
      <c r="ANZ115" s="550"/>
      <c r="AOA115" s="550"/>
      <c r="AOB115" s="550"/>
      <c r="AOC115" s="550"/>
      <c r="AOD115" s="550"/>
      <c r="AOF115" s="79"/>
      <c r="AOG115" s="79"/>
      <c r="AOH115" s="79"/>
      <c r="AOI115" s="79"/>
      <c r="AOJ115" s="79"/>
      <c r="AOK115" s="79"/>
      <c r="AOL115" s="79"/>
      <c r="AOM115" s="79"/>
      <c r="AON115" s="79"/>
      <c r="AOO115" s="79"/>
      <c r="AOP115" s="79"/>
      <c r="AOQ115" s="79"/>
      <c r="AOR115" s="79"/>
      <c r="AOS115" s="79"/>
      <c r="AOT115" s="550"/>
      <c r="AOU115" s="550"/>
      <c r="AOV115" s="550"/>
      <c r="AOW115" s="550"/>
      <c r="AOX115" s="550"/>
      <c r="AOY115" s="550"/>
      <c r="APA115" s="550"/>
      <c r="APB115" s="550"/>
      <c r="APC115" s="550"/>
      <c r="APD115" s="550"/>
      <c r="APE115" s="550"/>
      <c r="APF115" s="550"/>
      <c r="APG115" s="550"/>
      <c r="APH115" s="550"/>
      <c r="API115" s="550"/>
      <c r="APJ115" s="550"/>
      <c r="APK115" s="550"/>
      <c r="APL115" s="550"/>
      <c r="APM115" s="550"/>
      <c r="APN115" s="550"/>
      <c r="APV115" s="550"/>
      <c r="APY115" s="550"/>
      <c r="AQC115" s="550"/>
      <c r="AQD115" s="550"/>
      <c r="AQF115" s="550"/>
      <c r="AQJ115" s="550"/>
      <c r="AQM115" s="550"/>
      <c r="AQX115" s="550"/>
      <c r="AQY115" s="550"/>
      <c r="AQZ115" s="550"/>
      <c r="ARA115" s="550"/>
      <c r="ARB115" s="550"/>
      <c r="ARC115" s="550"/>
      <c r="ARD115" s="550"/>
      <c r="ARL115" s="550"/>
      <c r="ARM115" s="550"/>
      <c r="ARN115" s="550"/>
      <c r="ARO115" s="550"/>
      <c r="ARP115" s="550"/>
      <c r="ARQ115" s="550"/>
      <c r="ARR115" s="550"/>
      <c r="ATB115" s="550"/>
      <c r="ATE115" s="550"/>
      <c r="ATI115" s="550"/>
      <c r="AUC115" s="550"/>
      <c r="AUD115" s="550"/>
      <c r="AUE115" s="550"/>
      <c r="AUF115" s="550"/>
      <c r="AUG115" s="550"/>
      <c r="AUH115" s="550"/>
      <c r="AUI115" s="550"/>
      <c r="AUJ115" s="550"/>
      <c r="AYG115" s="32"/>
      <c r="AZN115" s="550"/>
      <c r="AZO115" s="550"/>
      <c r="AZP115" s="550"/>
      <c r="AZQ115" s="550"/>
      <c r="AZR115" s="550"/>
      <c r="AZS115" s="550"/>
      <c r="AZT115" s="550"/>
      <c r="BFE115" s="550"/>
      <c r="BFF115" s="550"/>
      <c r="BFG115" s="550"/>
      <c r="BFH115" s="550"/>
      <c r="BFI115" s="550"/>
      <c r="BFJ115" s="550"/>
      <c r="BFK115" s="550"/>
      <c r="BFL115" s="550"/>
      <c r="BFS115" s="550"/>
      <c r="BFT115" s="550"/>
      <c r="BFU115" s="550"/>
      <c r="BFV115" s="550"/>
      <c r="BFW115" s="550"/>
      <c r="BFX115" s="550"/>
      <c r="BFY115" s="550"/>
      <c r="BGU115" s="550"/>
      <c r="BGV115" s="550"/>
      <c r="BGW115" s="550"/>
      <c r="BGX115" s="550"/>
      <c r="BGY115" s="550"/>
      <c r="BGZ115" s="550"/>
    </row>
    <row r="116" spans="2:1008 1030:1560" x14ac:dyDescent="0.25">
      <c r="B116" s="121"/>
      <c r="I116" s="121"/>
      <c r="P116" s="121"/>
      <c r="W116" s="121"/>
      <c r="AX116" s="550"/>
      <c r="BZ116" s="550"/>
      <c r="CN116" s="550"/>
      <c r="FF116" s="550"/>
      <c r="GO116" s="550"/>
      <c r="GP116" s="550"/>
      <c r="GQ116" s="550"/>
      <c r="GR116" s="550"/>
      <c r="GS116" s="550"/>
      <c r="GT116" s="550"/>
      <c r="GU116" s="550"/>
      <c r="JG116" s="550"/>
      <c r="JH116" s="550"/>
      <c r="JI116" s="550"/>
      <c r="JJ116" s="550"/>
      <c r="JK116" s="550"/>
      <c r="JL116" s="550"/>
      <c r="JM116" s="550"/>
      <c r="MF116" s="550"/>
      <c r="MG116" s="550"/>
      <c r="MH116" s="550"/>
      <c r="MI116" s="550"/>
      <c r="MJ116" s="550"/>
      <c r="MK116" s="550"/>
      <c r="ML116" s="550"/>
      <c r="MS116" s="550"/>
      <c r="NV116" s="37"/>
      <c r="OC116" s="550"/>
      <c r="OJ116" s="37"/>
      <c r="OQ116" s="550"/>
      <c r="OX116" s="550"/>
      <c r="VQ116" s="550"/>
      <c r="VR116" s="550"/>
      <c r="VS116" s="550"/>
      <c r="VT116" s="550"/>
      <c r="VU116" s="550"/>
      <c r="VV116" s="550"/>
      <c r="VW116" s="550"/>
      <c r="WE116" s="550"/>
      <c r="WH116" s="550"/>
      <c r="WL116" s="550"/>
      <c r="WM116" s="550"/>
      <c r="WN116" s="550"/>
      <c r="WO116" s="550"/>
      <c r="WP116" s="550"/>
      <c r="WQ116" s="550"/>
      <c r="WR116" s="550"/>
      <c r="WS116" s="37"/>
      <c r="WV116" s="37"/>
      <c r="WY116" s="550"/>
      <c r="WZ116" s="37"/>
      <c r="XC116" s="37"/>
      <c r="XG116" s="37"/>
      <c r="XJ116" s="37"/>
      <c r="XN116" s="37"/>
      <c r="YW116" s="550"/>
      <c r="YX116" s="550"/>
      <c r="YY116" s="550"/>
      <c r="YZ116" s="550"/>
      <c r="ZA116" s="550"/>
      <c r="ZB116" s="550"/>
      <c r="ZC116" s="550"/>
      <c r="ZJ116" s="550"/>
      <c r="ZR116" s="550"/>
      <c r="ZS116" s="550"/>
      <c r="ZT116" s="550"/>
      <c r="ZU116" s="550"/>
      <c r="ZV116" s="550"/>
      <c r="ZW116" s="550"/>
      <c r="ZX116" s="550"/>
      <c r="ABO116" s="550"/>
      <c r="ABP116" s="550"/>
      <c r="ABR116" s="550"/>
      <c r="ACC116" s="550"/>
      <c r="ACJ116" s="37"/>
      <c r="ACQ116" s="37"/>
      <c r="AFI116" s="550"/>
      <c r="AFJ116" s="550"/>
      <c r="AFK116" s="550"/>
      <c r="AFL116" s="550"/>
      <c r="AFM116" s="550"/>
      <c r="AFN116" s="550"/>
      <c r="AGK116" s="550"/>
      <c r="AGN116" s="550"/>
      <c r="AGR116" s="550"/>
      <c r="AGS116" s="550"/>
      <c r="AGT116" s="550"/>
      <c r="AGU116" s="550"/>
      <c r="AGV116" s="550"/>
      <c r="AGW116" s="550"/>
      <c r="AGX116" s="550"/>
      <c r="AGY116" s="37"/>
      <c r="AHB116" s="37"/>
      <c r="AHE116" s="550"/>
      <c r="AJQ116" s="550"/>
      <c r="AKL116" s="550"/>
      <c r="AKO116" s="550"/>
      <c r="AKS116" s="37"/>
      <c r="AKV116" s="37"/>
      <c r="ALG116" s="550"/>
      <c r="ALH116" s="550"/>
      <c r="ALN116" s="37"/>
      <c r="ALO116" s="37"/>
      <c r="ALP116" s="550"/>
      <c r="ALQ116" s="550"/>
      <c r="ALR116" s="550"/>
      <c r="ALS116" s="550"/>
      <c r="ALT116" s="550"/>
      <c r="AMP116" s="550"/>
      <c r="AMQ116" s="550"/>
      <c r="AMR116" s="550"/>
      <c r="AMS116" s="550"/>
      <c r="AMT116" s="550"/>
      <c r="AMU116" s="550"/>
      <c r="AMW116" s="550"/>
      <c r="AMX116" s="550"/>
      <c r="AMY116" s="550"/>
      <c r="AMZ116" s="550"/>
      <c r="ANA116" s="550"/>
      <c r="ANB116" s="550"/>
      <c r="ANC116" s="550"/>
      <c r="ANY116" s="550"/>
      <c r="ANZ116" s="550"/>
      <c r="AOA116" s="550"/>
      <c r="AOB116" s="550"/>
      <c r="AOC116" s="550"/>
      <c r="AOD116" s="550"/>
      <c r="AOF116" s="79"/>
      <c r="AOG116" s="79"/>
      <c r="AOH116" s="79"/>
      <c r="AOI116" s="79"/>
      <c r="AOJ116" s="79"/>
      <c r="AOK116" s="79"/>
      <c r="AOL116" s="79"/>
      <c r="AOM116" s="79"/>
      <c r="AON116" s="79"/>
      <c r="AOO116" s="79"/>
      <c r="AOP116" s="79"/>
      <c r="AOQ116" s="79"/>
      <c r="AOR116" s="79"/>
      <c r="AOS116" s="79"/>
      <c r="AOT116" s="550"/>
      <c r="AOU116" s="550"/>
      <c r="AOV116" s="550"/>
      <c r="AOW116" s="550"/>
      <c r="AOX116" s="550"/>
      <c r="AOY116" s="550"/>
      <c r="APA116" s="550"/>
      <c r="APB116" s="550"/>
      <c r="APC116" s="550"/>
      <c r="APD116" s="550"/>
      <c r="APE116" s="550"/>
      <c r="APF116" s="550"/>
      <c r="APG116" s="550"/>
      <c r="APH116" s="550"/>
      <c r="API116" s="550"/>
      <c r="APJ116" s="550"/>
      <c r="APK116" s="550"/>
      <c r="APL116" s="550"/>
      <c r="APM116" s="550"/>
      <c r="APN116" s="550"/>
      <c r="APV116" s="550"/>
      <c r="APY116" s="550"/>
      <c r="AQC116" s="550"/>
      <c r="AQD116" s="550"/>
      <c r="AQF116" s="550"/>
      <c r="AQJ116" s="550"/>
      <c r="AQM116" s="550"/>
      <c r="AQX116" s="550"/>
      <c r="AQY116" s="550"/>
      <c r="AQZ116" s="550"/>
      <c r="ARA116" s="550"/>
      <c r="ARB116" s="550"/>
      <c r="ARC116" s="550"/>
      <c r="ARD116" s="550"/>
      <c r="ARL116" s="550"/>
      <c r="ARM116" s="550"/>
      <c r="ARN116" s="550"/>
      <c r="ARO116" s="550"/>
      <c r="ARP116" s="550"/>
      <c r="ARQ116" s="550"/>
      <c r="ARR116" s="550"/>
      <c r="ATB116" s="550"/>
      <c r="ATE116" s="550"/>
      <c r="ATI116" s="550"/>
      <c r="AUC116" s="550"/>
      <c r="AUD116" s="550"/>
      <c r="AUE116" s="550"/>
      <c r="AUF116" s="550"/>
      <c r="AUG116" s="550"/>
      <c r="AUH116" s="550"/>
      <c r="AUI116" s="550"/>
      <c r="AUJ116" s="550"/>
      <c r="AYG116" s="32"/>
      <c r="AZN116" s="550"/>
      <c r="AZO116" s="550"/>
      <c r="AZP116" s="550"/>
      <c r="AZQ116" s="550"/>
      <c r="AZR116" s="550"/>
      <c r="AZS116" s="550"/>
      <c r="AZT116" s="550"/>
      <c r="BFE116" s="550"/>
      <c r="BFF116" s="550"/>
      <c r="BFG116" s="550"/>
      <c r="BFH116" s="550"/>
      <c r="BFI116" s="550"/>
      <c r="BFJ116" s="550"/>
      <c r="BFK116" s="550"/>
      <c r="BFL116" s="550"/>
      <c r="BFS116" s="550"/>
      <c r="BFT116" s="550"/>
      <c r="BFU116" s="550"/>
      <c r="BFV116" s="550"/>
      <c r="BFW116" s="550"/>
      <c r="BFX116" s="550"/>
      <c r="BFY116" s="550"/>
      <c r="BGU116" s="550"/>
      <c r="BGV116" s="550"/>
      <c r="BGW116" s="550"/>
      <c r="BGX116" s="550"/>
      <c r="BGY116" s="550"/>
      <c r="BGZ116" s="550"/>
    </row>
    <row r="117" spans="2:1008 1030:1560" x14ac:dyDescent="0.25">
      <c r="B117" s="121"/>
      <c r="I117" s="121"/>
      <c r="P117" s="121"/>
      <c r="W117" s="121"/>
      <c r="AX117" s="550"/>
      <c r="BZ117" s="550"/>
      <c r="CN117" s="550"/>
      <c r="FF117" s="550"/>
      <c r="GO117" s="550"/>
      <c r="GP117" s="550"/>
      <c r="GQ117" s="550"/>
      <c r="GR117" s="550"/>
      <c r="GS117" s="550"/>
      <c r="GT117" s="550"/>
      <c r="GU117" s="550"/>
      <c r="JG117" s="550"/>
      <c r="JH117" s="550"/>
      <c r="JI117" s="550"/>
      <c r="JJ117" s="550"/>
      <c r="JK117" s="550"/>
      <c r="JL117" s="550"/>
      <c r="JM117" s="550"/>
      <c r="MF117" s="550"/>
      <c r="MG117" s="550"/>
      <c r="MH117" s="550"/>
      <c r="MI117" s="550"/>
      <c r="MJ117" s="550"/>
      <c r="MK117" s="550"/>
      <c r="ML117" s="550"/>
      <c r="MS117" s="550"/>
      <c r="NV117" s="37"/>
      <c r="OC117" s="550"/>
      <c r="OJ117" s="37"/>
      <c r="OQ117" s="550"/>
      <c r="OX117" s="550"/>
      <c r="VQ117" s="550"/>
      <c r="VR117" s="550"/>
      <c r="VS117" s="550"/>
      <c r="VT117" s="550"/>
      <c r="VU117" s="550"/>
      <c r="VV117" s="550"/>
      <c r="VW117" s="550"/>
      <c r="WE117" s="550"/>
      <c r="WH117" s="550"/>
      <c r="WL117" s="550"/>
      <c r="WM117" s="550"/>
      <c r="WN117" s="550"/>
      <c r="WO117" s="550"/>
      <c r="WP117" s="550"/>
      <c r="WQ117" s="550"/>
      <c r="WR117" s="550"/>
      <c r="WS117" s="37"/>
      <c r="WV117" s="37"/>
      <c r="WY117" s="550"/>
      <c r="WZ117" s="37"/>
      <c r="XC117" s="37"/>
      <c r="XG117" s="37"/>
      <c r="XJ117" s="37"/>
      <c r="XN117" s="37"/>
      <c r="YW117" s="550"/>
      <c r="YX117" s="550"/>
      <c r="YY117" s="550"/>
      <c r="YZ117" s="550"/>
      <c r="ZA117" s="550"/>
      <c r="ZB117" s="550"/>
      <c r="ZC117" s="550"/>
      <c r="ZJ117" s="550"/>
      <c r="ZR117" s="550"/>
      <c r="ZS117" s="550"/>
      <c r="ZT117" s="550"/>
      <c r="ZU117" s="550"/>
      <c r="ZV117" s="550"/>
      <c r="ZW117" s="550"/>
      <c r="ZX117" s="550"/>
      <c r="ABO117" s="550"/>
      <c r="ABP117" s="550"/>
      <c r="ABR117" s="550"/>
      <c r="ACC117" s="550"/>
      <c r="ACJ117" s="37"/>
      <c r="ACQ117" s="37"/>
      <c r="AFI117" s="550"/>
      <c r="AFJ117" s="550"/>
      <c r="AFK117" s="550"/>
      <c r="AFL117" s="550"/>
      <c r="AFM117" s="550"/>
      <c r="AFN117" s="550"/>
      <c r="AGK117" s="550"/>
      <c r="AGN117" s="550"/>
      <c r="AGR117" s="550"/>
      <c r="AGS117" s="550"/>
      <c r="AGT117" s="550"/>
      <c r="AGU117" s="550"/>
      <c r="AGV117" s="550"/>
      <c r="AGW117" s="550"/>
      <c r="AGX117" s="550"/>
      <c r="AGY117" s="37"/>
      <c r="AHB117" s="37"/>
      <c r="AHE117" s="550"/>
      <c r="AJQ117" s="550"/>
      <c r="AKL117" s="550"/>
      <c r="AKO117" s="550"/>
      <c r="AKS117" s="37"/>
      <c r="AKV117" s="37"/>
      <c r="ALG117" s="550"/>
      <c r="ALH117" s="550"/>
      <c r="ALN117" s="37"/>
      <c r="ALO117" s="37"/>
      <c r="ALP117" s="550"/>
      <c r="ALQ117" s="550"/>
      <c r="ALR117" s="550"/>
      <c r="ALS117" s="550"/>
      <c r="ALT117" s="550"/>
      <c r="AMP117" s="550"/>
      <c r="AMQ117" s="550"/>
      <c r="AMR117" s="550"/>
      <c r="AMS117" s="550"/>
      <c r="AMT117" s="550"/>
      <c r="AMU117" s="550"/>
      <c r="AMW117" s="550"/>
      <c r="AMX117" s="550"/>
      <c r="AMY117" s="550"/>
      <c r="AMZ117" s="550"/>
      <c r="ANA117" s="550"/>
      <c r="ANB117" s="550"/>
      <c r="ANC117" s="550"/>
      <c r="ANY117" s="550"/>
      <c r="ANZ117" s="550"/>
      <c r="AOA117" s="550"/>
      <c r="AOB117" s="550"/>
      <c r="AOC117" s="550"/>
      <c r="AOD117" s="550"/>
      <c r="AOF117" s="79"/>
      <c r="AOG117" s="79"/>
      <c r="AOH117" s="79"/>
      <c r="AOI117" s="79"/>
      <c r="AOJ117" s="79"/>
      <c r="AOK117" s="79"/>
      <c r="AOL117" s="79"/>
      <c r="AOM117" s="79"/>
      <c r="AON117" s="79"/>
      <c r="AOO117" s="79"/>
      <c r="AOP117" s="79"/>
      <c r="AOQ117" s="79"/>
      <c r="AOR117" s="79"/>
      <c r="AOS117" s="79"/>
      <c r="AOT117" s="550"/>
      <c r="AOU117" s="550"/>
      <c r="AOV117" s="550"/>
      <c r="AOW117" s="550"/>
      <c r="AOX117" s="550"/>
      <c r="AOY117" s="550"/>
      <c r="APA117" s="550"/>
      <c r="APB117" s="550"/>
      <c r="APC117" s="550"/>
      <c r="APD117" s="550"/>
      <c r="APE117" s="550"/>
      <c r="APF117" s="550"/>
      <c r="APG117" s="550"/>
      <c r="APH117" s="550"/>
      <c r="API117" s="550"/>
      <c r="APJ117" s="550"/>
      <c r="APK117" s="550"/>
      <c r="APL117" s="550"/>
      <c r="APM117" s="550"/>
      <c r="APN117" s="550"/>
      <c r="APV117" s="550"/>
      <c r="APY117" s="550"/>
      <c r="AQC117" s="550"/>
      <c r="AQD117" s="550"/>
      <c r="AQF117" s="550"/>
      <c r="AQJ117" s="550"/>
      <c r="AQM117" s="550"/>
      <c r="AQX117" s="550"/>
      <c r="AQY117" s="550"/>
      <c r="AQZ117" s="550"/>
      <c r="ARA117" s="550"/>
      <c r="ARB117" s="550"/>
      <c r="ARC117" s="550"/>
      <c r="ARD117" s="550"/>
      <c r="ARL117" s="550"/>
      <c r="ARM117" s="550"/>
      <c r="ARN117" s="550"/>
      <c r="ARO117" s="550"/>
      <c r="ARP117" s="550"/>
      <c r="ARQ117" s="550"/>
      <c r="ARR117" s="550"/>
      <c r="ATB117" s="550"/>
      <c r="ATE117" s="550"/>
      <c r="ATI117" s="550"/>
      <c r="AUC117" s="550"/>
      <c r="AUD117" s="550"/>
      <c r="AUE117" s="550"/>
      <c r="AUF117" s="550"/>
      <c r="AUG117" s="550"/>
      <c r="AUH117" s="550"/>
      <c r="AUI117" s="550"/>
      <c r="AUJ117" s="550"/>
      <c r="AYG117" s="32"/>
      <c r="AZN117" s="550"/>
      <c r="AZO117" s="550"/>
      <c r="AZP117" s="550"/>
      <c r="AZQ117" s="550"/>
      <c r="AZR117" s="550"/>
      <c r="AZS117" s="550"/>
      <c r="AZT117" s="550"/>
      <c r="BFE117" s="550"/>
      <c r="BFF117" s="550"/>
      <c r="BFG117" s="550"/>
      <c r="BFH117" s="550"/>
      <c r="BFI117" s="550"/>
      <c r="BFJ117" s="550"/>
      <c r="BFK117" s="550"/>
      <c r="BFL117" s="550"/>
      <c r="BFS117" s="550"/>
      <c r="BFT117" s="550"/>
      <c r="BFU117" s="550"/>
      <c r="BFV117" s="550"/>
      <c r="BFW117" s="550"/>
      <c r="BFX117" s="550"/>
      <c r="BFY117" s="550"/>
      <c r="BGU117" s="550"/>
      <c r="BGV117" s="550"/>
      <c r="BGW117" s="550"/>
      <c r="BGX117" s="550"/>
      <c r="BGY117" s="550"/>
      <c r="BGZ117" s="550"/>
    </row>
    <row r="118" spans="2:1008 1030:1560" x14ac:dyDescent="0.25">
      <c r="B118" s="121"/>
      <c r="I118" s="121"/>
      <c r="P118" s="121"/>
      <c r="W118" s="121"/>
      <c r="AX118" s="550"/>
      <c r="BZ118" s="550"/>
      <c r="CN118" s="550"/>
      <c r="FF118" s="550"/>
      <c r="GO118" s="550"/>
      <c r="GP118" s="550"/>
      <c r="GQ118" s="550"/>
      <c r="GR118" s="550"/>
      <c r="GS118" s="550"/>
      <c r="GT118" s="550"/>
      <c r="GU118" s="550"/>
      <c r="JG118" s="550"/>
      <c r="JH118" s="550"/>
      <c r="JI118" s="550"/>
      <c r="JJ118" s="550"/>
      <c r="JK118" s="550"/>
      <c r="JL118" s="550"/>
      <c r="JM118" s="550"/>
      <c r="MF118" s="550"/>
      <c r="MG118" s="550"/>
      <c r="MH118" s="550"/>
      <c r="MI118" s="550"/>
      <c r="MJ118" s="550"/>
      <c r="MK118" s="550"/>
      <c r="ML118" s="550"/>
      <c r="MS118" s="550"/>
      <c r="NV118" s="37"/>
      <c r="OC118" s="550"/>
      <c r="OJ118" s="37"/>
      <c r="OQ118" s="550"/>
      <c r="OX118" s="550"/>
      <c r="VQ118" s="550"/>
      <c r="VR118" s="550"/>
      <c r="VS118" s="550"/>
      <c r="VT118" s="550"/>
      <c r="VU118" s="550"/>
      <c r="VV118" s="550"/>
      <c r="VW118" s="550"/>
      <c r="WE118" s="550"/>
      <c r="WH118" s="550"/>
      <c r="WL118" s="550"/>
      <c r="WM118" s="550"/>
      <c r="WN118" s="550"/>
      <c r="WO118" s="550"/>
      <c r="WP118" s="550"/>
      <c r="WQ118" s="550"/>
      <c r="WR118" s="550"/>
      <c r="WS118" s="37"/>
      <c r="WV118" s="37"/>
      <c r="WY118" s="550"/>
      <c r="WZ118" s="37"/>
      <c r="XC118" s="37"/>
      <c r="XG118" s="37"/>
      <c r="XJ118" s="37"/>
      <c r="XN118" s="37"/>
      <c r="YW118" s="550"/>
      <c r="YX118" s="550"/>
      <c r="YY118" s="550"/>
      <c r="YZ118" s="550"/>
      <c r="ZA118" s="550"/>
      <c r="ZB118" s="550"/>
      <c r="ZC118" s="550"/>
      <c r="ZJ118" s="550"/>
      <c r="ZR118" s="550"/>
      <c r="ZS118" s="550"/>
      <c r="ZT118" s="550"/>
      <c r="ZU118" s="550"/>
      <c r="ZV118" s="550"/>
      <c r="ZW118" s="550"/>
      <c r="ZX118" s="550"/>
      <c r="ABO118" s="550"/>
      <c r="ABP118" s="550"/>
      <c r="ABR118" s="550"/>
      <c r="ACC118" s="550"/>
      <c r="ACJ118" s="37"/>
      <c r="ACQ118" s="37"/>
      <c r="AFI118" s="550"/>
      <c r="AFJ118" s="550"/>
      <c r="AFK118" s="550"/>
      <c r="AFL118" s="550"/>
      <c r="AFM118" s="550"/>
      <c r="AFN118" s="550"/>
      <c r="AGK118" s="550"/>
      <c r="AGN118" s="550"/>
      <c r="AGR118" s="550"/>
      <c r="AGS118" s="550"/>
      <c r="AGT118" s="550"/>
      <c r="AGU118" s="550"/>
      <c r="AGV118" s="550"/>
      <c r="AGW118" s="550"/>
      <c r="AGX118" s="550"/>
      <c r="AGY118" s="37"/>
      <c r="AHB118" s="37"/>
      <c r="AHE118" s="550"/>
      <c r="AJQ118" s="550"/>
      <c r="AKL118" s="550"/>
      <c r="AKO118" s="550"/>
      <c r="AKS118" s="37"/>
      <c r="AKV118" s="37"/>
      <c r="ALG118" s="550"/>
      <c r="ALH118" s="550"/>
      <c r="ALN118" s="37"/>
      <c r="ALO118" s="37"/>
      <c r="ALP118" s="550"/>
      <c r="ALQ118" s="550"/>
      <c r="ALR118" s="550"/>
      <c r="ALS118" s="550"/>
      <c r="ALT118" s="550"/>
      <c r="AMP118" s="550"/>
      <c r="AMQ118" s="550"/>
      <c r="AMR118" s="550"/>
      <c r="AMS118" s="550"/>
      <c r="AMT118" s="550"/>
      <c r="AMU118" s="550"/>
      <c r="AMW118" s="550"/>
      <c r="AMX118" s="550"/>
      <c r="AMY118" s="550"/>
      <c r="AMZ118" s="550"/>
      <c r="ANA118" s="550"/>
      <c r="ANB118" s="550"/>
      <c r="ANC118" s="550"/>
      <c r="ANY118" s="550"/>
      <c r="ANZ118" s="550"/>
      <c r="AOA118" s="550"/>
      <c r="AOB118" s="550"/>
      <c r="AOC118" s="550"/>
      <c r="AOD118" s="550"/>
      <c r="AOF118" s="79"/>
      <c r="AOG118" s="79"/>
      <c r="AOH118" s="79"/>
      <c r="AOI118" s="79"/>
      <c r="AOJ118" s="79"/>
      <c r="AOK118" s="79"/>
      <c r="AOL118" s="79"/>
      <c r="AOM118" s="79"/>
      <c r="AON118" s="79"/>
      <c r="AOO118" s="79"/>
      <c r="AOP118" s="79"/>
      <c r="AOQ118" s="79"/>
      <c r="AOR118" s="79"/>
      <c r="AOS118" s="79"/>
      <c r="AOT118" s="550"/>
      <c r="AOU118" s="550"/>
      <c r="AOV118" s="550"/>
      <c r="AOW118" s="550"/>
      <c r="AOX118" s="550"/>
      <c r="AOY118" s="550"/>
      <c r="APA118" s="550"/>
      <c r="APB118" s="550"/>
      <c r="APC118" s="550"/>
      <c r="APD118" s="550"/>
      <c r="APE118" s="550"/>
      <c r="APF118" s="550"/>
      <c r="APG118" s="550"/>
      <c r="APH118" s="550"/>
      <c r="API118" s="550"/>
      <c r="APJ118" s="550"/>
      <c r="APK118" s="550"/>
      <c r="APL118" s="550"/>
      <c r="APM118" s="550"/>
      <c r="APN118" s="550"/>
      <c r="APV118" s="550"/>
      <c r="APY118" s="550"/>
      <c r="AQC118" s="550"/>
      <c r="AQD118" s="550"/>
      <c r="AQF118" s="550"/>
      <c r="AQJ118" s="550"/>
      <c r="AQM118" s="550"/>
      <c r="AQX118" s="550"/>
      <c r="AQY118" s="550"/>
      <c r="AQZ118" s="550"/>
      <c r="ARA118" s="550"/>
      <c r="ARB118" s="550"/>
      <c r="ARC118" s="550"/>
      <c r="ARD118" s="550"/>
      <c r="ARL118" s="550"/>
      <c r="ARM118" s="550"/>
      <c r="ARN118" s="550"/>
      <c r="ARO118" s="550"/>
      <c r="ARP118" s="550"/>
      <c r="ARQ118" s="550"/>
      <c r="ARR118" s="550"/>
      <c r="ATB118" s="550"/>
      <c r="ATE118" s="550"/>
      <c r="ATI118" s="550"/>
      <c r="AUC118" s="550"/>
      <c r="AUD118" s="550"/>
      <c r="AUE118" s="550"/>
      <c r="AUF118" s="550"/>
      <c r="AUG118" s="550"/>
      <c r="AUH118" s="550"/>
      <c r="AUI118" s="550"/>
      <c r="AUJ118" s="550"/>
      <c r="AYG118" s="32"/>
      <c r="AZN118" s="550"/>
      <c r="AZO118" s="550"/>
      <c r="AZP118" s="550"/>
      <c r="AZQ118" s="550"/>
      <c r="AZR118" s="550"/>
      <c r="AZS118" s="550"/>
      <c r="AZT118" s="550"/>
      <c r="BFE118" s="550"/>
      <c r="BFF118" s="550"/>
      <c r="BFG118" s="550"/>
      <c r="BFH118" s="550"/>
      <c r="BFI118" s="550"/>
      <c r="BFJ118" s="550"/>
      <c r="BFK118" s="550"/>
      <c r="BFL118" s="550"/>
      <c r="BFS118" s="550"/>
      <c r="BFT118" s="550"/>
      <c r="BFU118" s="550"/>
      <c r="BFV118" s="550"/>
      <c r="BFW118" s="550"/>
      <c r="BFX118" s="550"/>
      <c r="BFY118" s="550"/>
      <c r="BGU118" s="550"/>
      <c r="BGV118" s="550"/>
      <c r="BGW118" s="550"/>
      <c r="BGX118" s="550"/>
      <c r="BGY118" s="550"/>
      <c r="BGZ118" s="550"/>
    </row>
    <row r="119" spans="2:1008 1030:1560" x14ac:dyDescent="0.25">
      <c r="B119" s="121"/>
      <c r="I119" s="121"/>
      <c r="P119" s="121"/>
      <c r="W119" s="121"/>
      <c r="AX119" s="550"/>
      <c r="BZ119" s="550"/>
      <c r="CN119" s="550"/>
      <c r="FF119" s="550"/>
      <c r="GO119" s="550"/>
      <c r="GP119" s="550"/>
      <c r="GQ119" s="550"/>
      <c r="GR119" s="550"/>
      <c r="GS119" s="550"/>
      <c r="GT119" s="550"/>
      <c r="GU119" s="550"/>
      <c r="JG119" s="550"/>
      <c r="JH119" s="550"/>
      <c r="JI119" s="550"/>
      <c r="JJ119" s="550"/>
      <c r="JK119" s="550"/>
      <c r="JL119" s="550"/>
      <c r="JM119" s="550"/>
      <c r="MF119" s="550"/>
      <c r="MG119" s="550"/>
      <c r="MH119" s="550"/>
      <c r="MI119" s="550"/>
      <c r="MJ119" s="550"/>
      <c r="MK119" s="550"/>
      <c r="ML119" s="550"/>
      <c r="MS119" s="550"/>
      <c r="NV119" s="37"/>
      <c r="OC119" s="550"/>
      <c r="OJ119" s="37"/>
      <c r="OQ119" s="550"/>
      <c r="OX119" s="550"/>
      <c r="VQ119" s="550"/>
      <c r="VR119" s="550"/>
      <c r="VS119" s="550"/>
      <c r="VT119" s="550"/>
      <c r="VU119" s="550"/>
      <c r="VV119" s="550"/>
      <c r="VW119" s="550"/>
      <c r="WE119" s="550"/>
      <c r="WH119" s="550"/>
      <c r="WL119" s="550"/>
      <c r="WM119" s="550"/>
      <c r="WN119" s="550"/>
      <c r="WO119" s="550"/>
      <c r="WP119" s="550"/>
      <c r="WQ119" s="550"/>
      <c r="WR119" s="550"/>
      <c r="WS119" s="37"/>
      <c r="WV119" s="37"/>
      <c r="WY119" s="550"/>
      <c r="WZ119" s="37"/>
      <c r="XC119" s="37"/>
      <c r="XG119" s="37"/>
      <c r="XJ119" s="37"/>
      <c r="XN119" s="37"/>
      <c r="YW119" s="550"/>
      <c r="YX119" s="550"/>
      <c r="YY119" s="550"/>
      <c r="YZ119" s="550"/>
      <c r="ZA119" s="550"/>
      <c r="ZB119" s="550"/>
      <c r="ZC119" s="550"/>
      <c r="ZJ119" s="550"/>
      <c r="ZR119" s="550"/>
      <c r="ZS119" s="550"/>
      <c r="ZT119" s="550"/>
      <c r="ZU119" s="550"/>
      <c r="ZV119" s="550"/>
      <c r="ZW119" s="550"/>
      <c r="ZX119" s="550"/>
      <c r="ABO119" s="550"/>
      <c r="ABP119" s="550"/>
      <c r="ABR119" s="550"/>
      <c r="ACC119" s="550"/>
      <c r="ACJ119" s="37"/>
      <c r="ACQ119" s="37"/>
      <c r="AFI119" s="550"/>
      <c r="AFJ119" s="550"/>
      <c r="AFK119" s="550"/>
      <c r="AFL119" s="550"/>
      <c r="AFM119" s="550"/>
      <c r="AFN119" s="550"/>
      <c r="AGK119" s="550"/>
      <c r="AGN119" s="550"/>
      <c r="AGR119" s="550"/>
      <c r="AGS119" s="550"/>
      <c r="AGT119" s="550"/>
      <c r="AGU119" s="550"/>
      <c r="AGV119" s="550"/>
      <c r="AGW119" s="550"/>
      <c r="AGX119" s="550"/>
      <c r="AGY119" s="37"/>
      <c r="AHB119" s="37"/>
      <c r="AHE119" s="550"/>
      <c r="AJQ119" s="550"/>
      <c r="AKL119" s="550"/>
      <c r="AKO119" s="550"/>
      <c r="AKS119" s="37"/>
      <c r="AKV119" s="37"/>
      <c r="ALG119" s="550"/>
      <c r="ALH119" s="550"/>
      <c r="ALN119" s="37"/>
      <c r="ALO119" s="37"/>
      <c r="ALP119" s="550"/>
      <c r="ALQ119" s="550"/>
      <c r="ALR119" s="550"/>
      <c r="ALS119" s="550"/>
      <c r="ALT119" s="550"/>
      <c r="AMP119" s="550"/>
      <c r="AMQ119" s="550"/>
      <c r="AMR119" s="550"/>
      <c r="AMS119" s="550"/>
      <c r="AMT119" s="550"/>
      <c r="AMU119" s="550"/>
      <c r="AMW119" s="550"/>
      <c r="AMX119" s="550"/>
      <c r="AMY119" s="550"/>
      <c r="AMZ119" s="550"/>
      <c r="ANA119" s="550"/>
      <c r="ANB119" s="550"/>
      <c r="ANC119" s="550"/>
      <c r="ANY119" s="550"/>
      <c r="ANZ119" s="550"/>
      <c r="AOA119" s="550"/>
      <c r="AOB119" s="550"/>
      <c r="AOC119" s="550"/>
      <c r="AOD119" s="550"/>
      <c r="AOF119" s="79"/>
      <c r="AOG119" s="79"/>
      <c r="AOH119" s="79"/>
      <c r="AOI119" s="79"/>
      <c r="AOJ119" s="79"/>
      <c r="AOK119" s="79"/>
      <c r="AOL119" s="79"/>
      <c r="AOM119" s="79"/>
      <c r="AON119" s="79"/>
      <c r="AOO119" s="79"/>
      <c r="AOP119" s="79"/>
      <c r="AOQ119" s="79"/>
      <c r="AOR119" s="79"/>
      <c r="AOS119" s="79"/>
      <c r="AOT119" s="550"/>
      <c r="AOU119" s="550"/>
      <c r="AOV119" s="550"/>
      <c r="AOW119" s="550"/>
      <c r="AOX119" s="550"/>
      <c r="AOY119" s="550"/>
      <c r="APA119" s="550"/>
      <c r="APB119" s="550"/>
      <c r="APC119" s="550"/>
      <c r="APD119" s="550"/>
      <c r="APE119" s="550"/>
      <c r="APF119" s="550"/>
      <c r="APG119" s="550"/>
      <c r="APH119" s="550"/>
      <c r="API119" s="550"/>
      <c r="APJ119" s="550"/>
      <c r="APK119" s="550"/>
      <c r="APL119" s="550"/>
      <c r="APM119" s="550"/>
      <c r="APN119" s="550"/>
      <c r="APV119" s="550"/>
      <c r="APY119" s="550"/>
      <c r="AQC119" s="550"/>
      <c r="AQD119" s="550"/>
      <c r="AQF119" s="550"/>
      <c r="AQJ119" s="550"/>
      <c r="AQM119" s="550"/>
      <c r="AQX119" s="550"/>
      <c r="AQY119" s="550"/>
      <c r="AQZ119" s="550"/>
      <c r="ARA119" s="550"/>
      <c r="ARB119" s="550"/>
      <c r="ARC119" s="550"/>
      <c r="ARD119" s="550"/>
      <c r="ARL119" s="550"/>
      <c r="ARM119" s="550"/>
      <c r="ARN119" s="550"/>
      <c r="ARO119" s="550"/>
      <c r="ARP119" s="550"/>
      <c r="ARQ119" s="550"/>
      <c r="ARR119" s="550"/>
      <c r="ATB119" s="550"/>
      <c r="ATE119" s="550"/>
      <c r="ATI119" s="550"/>
      <c r="AUC119" s="550"/>
      <c r="AUD119" s="550"/>
      <c r="AUE119" s="550"/>
      <c r="AUF119" s="550"/>
      <c r="AUG119" s="550"/>
      <c r="AUH119" s="550"/>
      <c r="AUI119" s="550"/>
      <c r="AUJ119" s="550"/>
      <c r="AYG119" s="32"/>
      <c r="AZN119" s="550"/>
      <c r="AZO119" s="550"/>
      <c r="AZP119" s="550"/>
      <c r="AZQ119" s="550"/>
      <c r="AZR119" s="550"/>
      <c r="AZS119" s="550"/>
      <c r="AZT119" s="550"/>
      <c r="BFE119" s="550"/>
      <c r="BFF119" s="550"/>
      <c r="BFG119" s="550"/>
      <c r="BFH119" s="550"/>
      <c r="BFI119" s="550"/>
      <c r="BFJ119" s="550"/>
      <c r="BFK119" s="550"/>
      <c r="BFL119" s="550"/>
      <c r="BFS119" s="550"/>
      <c r="BFT119" s="550"/>
      <c r="BFU119" s="550"/>
      <c r="BFV119" s="550"/>
      <c r="BFW119" s="550"/>
      <c r="BFX119" s="550"/>
      <c r="BFY119" s="550"/>
      <c r="BGU119" s="550"/>
      <c r="BGV119" s="550"/>
      <c r="BGW119" s="550"/>
      <c r="BGX119" s="550"/>
      <c r="BGY119" s="550"/>
      <c r="BGZ119" s="550"/>
    </row>
    <row r="120" spans="2:1008 1030:1560" x14ac:dyDescent="0.25">
      <c r="B120" s="79"/>
      <c r="I120" s="121"/>
      <c r="P120" s="121"/>
      <c r="W120" s="121"/>
      <c r="AX120" s="550"/>
      <c r="BZ120" s="550"/>
      <c r="CN120" s="550"/>
      <c r="FF120" s="550"/>
      <c r="GO120" s="550"/>
      <c r="GP120" s="550"/>
      <c r="GQ120" s="550"/>
      <c r="GR120" s="550"/>
      <c r="GS120" s="550"/>
      <c r="GT120" s="550"/>
      <c r="GU120" s="550"/>
      <c r="JG120" s="550"/>
      <c r="JH120" s="550"/>
      <c r="JI120" s="550"/>
      <c r="JJ120" s="550"/>
      <c r="JK120" s="550"/>
      <c r="JL120" s="550"/>
      <c r="JM120" s="550"/>
      <c r="MF120" s="550"/>
      <c r="MG120" s="550"/>
      <c r="MH120" s="550"/>
      <c r="MI120" s="550"/>
      <c r="MJ120" s="550"/>
      <c r="MK120" s="550"/>
      <c r="ML120" s="550"/>
      <c r="MS120" s="550"/>
      <c r="NV120" s="37"/>
      <c r="OC120" s="550"/>
      <c r="OJ120" s="37"/>
      <c r="OQ120" s="550"/>
      <c r="OX120" s="550"/>
      <c r="VQ120" s="550"/>
      <c r="VR120" s="550"/>
      <c r="VS120" s="550"/>
      <c r="VT120" s="550"/>
      <c r="VU120" s="550"/>
      <c r="VV120" s="550"/>
      <c r="VW120" s="550"/>
      <c r="WE120" s="550"/>
      <c r="WH120" s="550"/>
      <c r="WL120" s="550"/>
      <c r="WM120" s="550"/>
      <c r="WN120" s="550"/>
      <c r="WO120" s="550"/>
      <c r="WP120" s="550"/>
      <c r="WQ120" s="550"/>
      <c r="WR120" s="550"/>
      <c r="WS120" s="37"/>
      <c r="WV120" s="37"/>
      <c r="WY120" s="550"/>
      <c r="WZ120" s="37"/>
      <c r="XC120" s="37"/>
      <c r="XG120" s="37"/>
      <c r="XJ120" s="37"/>
      <c r="XN120" s="37"/>
      <c r="YW120" s="550"/>
      <c r="YX120" s="550"/>
      <c r="YY120" s="550"/>
      <c r="YZ120" s="550"/>
      <c r="ZA120" s="550"/>
      <c r="ZB120" s="550"/>
      <c r="ZC120" s="550"/>
      <c r="ZJ120" s="550"/>
      <c r="ZR120" s="550"/>
      <c r="ZS120" s="550"/>
      <c r="ZT120" s="550"/>
      <c r="ZU120" s="550"/>
      <c r="ZV120" s="550"/>
      <c r="ZW120" s="550"/>
      <c r="ZX120" s="550"/>
      <c r="ABO120" s="550"/>
      <c r="ABP120" s="550"/>
      <c r="ABR120" s="550"/>
      <c r="ACC120" s="550"/>
      <c r="ACJ120" s="37"/>
      <c r="ACQ120" s="37"/>
      <c r="AFI120" s="550"/>
      <c r="AFJ120" s="550"/>
      <c r="AFK120" s="550"/>
      <c r="AFL120" s="550"/>
      <c r="AFM120" s="550"/>
      <c r="AFN120" s="550"/>
      <c r="AGK120" s="550"/>
      <c r="AGN120" s="550"/>
      <c r="AGR120" s="550"/>
      <c r="AGS120" s="550"/>
      <c r="AGT120" s="550"/>
      <c r="AGU120" s="550"/>
      <c r="AGV120" s="550"/>
      <c r="AGW120" s="550"/>
      <c r="AGX120" s="550"/>
      <c r="AGY120" s="37"/>
      <c r="AHB120" s="37"/>
      <c r="AHE120" s="550"/>
      <c r="AJQ120" s="550"/>
      <c r="AKL120" s="550"/>
      <c r="AKO120" s="550"/>
      <c r="AKS120" s="37"/>
      <c r="AKV120" s="37"/>
      <c r="ALG120" s="550"/>
      <c r="ALH120" s="550"/>
      <c r="ALN120" s="37"/>
      <c r="ALO120" s="37"/>
      <c r="ALP120" s="550"/>
      <c r="ALQ120" s="550"/>
      <c r="ALR120" s="550"/>
      <c r="ALS120" s="550"/>
      <c r="ALT120" s="550"/>
      <c r="AMP120" s="550"/>
      <c r="AMQ120" s="550"/>
      <c r="AMR120" s="550"/>
      <c r="AMS120" s="550"/>
      <c r="AMT120" s="550"/>
      <c r="AMU120" s="550"/>
      <c r="AMW120" s="550"/>
      <c r="AMX120" s="550"/>
      <c r="AMY120" s="550"/>
      <c r="AMZ120" s="550"/>
      <c r="ANA120" s="550"/>
      <c r="ANB120" s="550"/>
      <c r="ANC120" s="550"/>
      <c r="ANY120" s="550"/>
      <c r="ANZ120" s="550"/>
      <c r="AOA120" s="550"/>
      <c r="AOB120" s="550"/>
      <c r="AOC120" s="550"/>
      <c r="AOD120" s="550"/>
      <c r="AOF120" s="79"/>
      <c r="AOG120" s="79"/>
      <c r="AOH120" s="79"/>
      <c r="AOI120" s="79"/>
      <c r="AOJ120" s="79"/>
      <c r="AOK120" s="79"/>
      <c r="AOL120" s="79"/>
      <c r="AOM120" s="79"/>
      <c r="AON120" s="79"/>
      <c r="AOO120" s="79"/>
      <c r="AOP120" s="79"/>
      <c r="AOQ120" s="79"/>
      <c r="AOR120" s="79"/>
      <c r="AOS120" s="79"/>
      <c r="AOT120" s="550"/>
      <c r="AOU120" s="550"/>
      <c r="AOV120" s="550"/>
      <c r="AOW120" s="550"/>
      <c r="AOX120" s="550"/>
      <c r="AOY120" s="550"/>
      <c r="APA120" s="550"/>
      <c r="APB120" s="550"/>
      <c r="APC120" s="550"/>
      <c r="APD120" s="550"/>
      <c r="APE120" s="550"/>
      <c r="APF120" s="550"/>
      <c r="APG120" s="550"/>
      <c r="APH120" s="550"/>
      <c r="API120" s="550"/>
      <c r="APJ120" s="550"/>
      <c r="APK120" s="550"/>
      <c r="APL120" s="550"/>
      <c r="APM120" s="550"/>
      <c r="APN120" s="550"/>
      <c r="APV120" s="550"/>
      <c r="APY120" s="550"/>
      <c r="AQC120" s="550"/>
      <c r="AQD120" s="550"/>
      <c r="AQF120" s="550"/>
      <c r="AQJ120" s="550"/>
      <c r="AQM120" s="550"/>
      <c r="AQX120" s="550"/>
      <c r="AQY120" s="550"/>
      <c r="AQZ120" s="550"/>
      <c r="ARA120" s="550"/>
      <c r="ARB120" s="550"/>
      <c r="ARC120" s="550"/>
      <c r="ARD120" s="550"/>
      <c r="ARL120" s="550"/>
      <c r="ARM120" s="550"/>
      <c r="ARN120" s="550"/>
      <c r="ARO120" s="550"/>
      <c r="ARP120" s="550"/>
      <c r="ARQ120" s="550"/>
      <c r="ARR120" s="550"/>
      <c r="ATB120" s="550"/>
      <c r="ATE120" s="550"/>
      <c r="ATI120" s="550"/>
      <c r="AUC120" s="550"/>
      <c r="AUD120" s="550"/>
      <c r="AUE120" s="550"/>
      <c r="AUF120" s="550"/>
      <c r="AUG120" s="550"/>
      <c r="AUH120" s="550"/>
      <c r="AUI120" s="550"/>
      <c r="AUJ120" s="550"/>
      <c r="AYG120" s="32"/>
      <c r="AZN120" s="550"/>
      <c r="AZO120" s="550"/>
      <c r="AZP120" s="550"/>
      <c r="AZQ120" s="550"/>
      <c r="AZR120" s="550"/>
      <c r="AZS120" s="550"/>
      <c r="AZT120" s="550"/>
      <c r="BFE120" s="550"/>
      <c r="BFF120" s="550"/>
      <c r="BFG120" s="550"/>
      <c r="BFH120" s="550"/>
      <c r="BFI120" s="550"/>
      <c r="BFJ120" s="550"/>
      <c r="BFK120" s="550"/>
      <c r="BFL120" s="550"/>
      <c r="BFS120" s="550"/>
      <c r="BFT120" s="550"/>
      <c r="BFU120" s="550"/>
      <c r="BFV120" s="550"/>
      <c r="BFW120" s="550"/>
      <c r="BFX120" s="550"/>
      <c r="BFY120" s="550"/>
      <c r="BGU120" s="550"/>
      <c r="BGV120" s="550"/>
      <c r="BGW120" s="550"/>
      <c r="BGX120" s="550"/>
      <c r="BGY120" s="550"/>
      <c r="BGZ120" s="550"/>
    </row>
    <row r="121" spans="2:1008 1030:1560" x14ac:dyDescent="0.25">
      <c r="B121" s="121"/>
      <c r="I121" s="121"/>
      <c r="P121" s="121"/>
      <c r="W121" s="121"/>
      <c r="AX121" s="550"/>
      <c r="BZ121" s="550"/>
      <c r="CN121" s="550"/>
      <c r="FF121" s="550"/>
      <c r="GO121" s="550"/>
      <c r="GP121" s="550"/>
      <c r="GQ121" s="550"/>
      <c r="GR121" s="550"/>
      <c r="GS121" s="550"/>
      <c r="GT121" s="550"/>
      <c r="GU121" s="550"/>
      <c r="JG121" s="550"/>
      <c r="JH121" s="550"/>
      <c r="JI121" s="550"/>
      <c r="JJ121" s="550"/>
      <c r="JK121" s="550"/>
      <c r="JL121" s="550"/>
      <c r="JM121" s="550"/>
      <c r="MF121" s="550"/>
      <c r="MG121" s="550"/>
      <c r="MH121" s="550"/>
      <c r="MI121" s="550"/>
      <c r="MJ121" s="550"/>
      <c r="MK121" s="550"/>
      <c r="ML121" s="550"/>
      <c r="MS121" s="550"/>
      <c r="NV121" s="37"/>
      <c r="OC121" s="550"/>
      <c r="OJ121" s="37"/>
      <c r="OQ121" s="550"/>
      <c r="OX121" s="550"/>
      <c r="VQ121" s="550"/>
      <c r="VR121" s="550"/>
      <c r="VS121" s="550"/>
      <c r="VT121" s="550"/>
      <c r="VU121" s="550"/>
      <c r="VV121" s="550"/>
      <c r="VW121" s="550"/>
      <c r="WE121" s="550"/>
      <c r="WH121" s="550"/>
      <c r="WL121" s="550"/>
      <c r="WM121" s="550"/>
      <c r="WN121" s="550"/>
      <c r="WO121" s="550"/>
      <c r="WP121" s="550"/>
      <c r="WQ121" s="550"/>
      <c r="WR121" s="550"/>
      <c r="WS121" s="37"/>
      <c r="WV121" s="37"/>
      <c r="WY121" s="550"/>
      <c r="WZ121" s="37"/>
      <c r="XC121" s="37"/>
      <c r="XG121" s="37"/>
      <c r="XJ121" s="37"/>
      <c r="XN121" s="37"/>
      <c r="YW121" s="550"/>
      <c r="YX121" s="550"/>
      <c r="YY121" s="550"/>
      <c r="YZ121" s="550"/>
      <c r="ZA121" s="550"/>
      <c r="ZB121" s="550"/>
      <c r="ZC121" s="550"/>
      <c r="ZJ121" s="550"/>
      <c r="ZR121" s="550"/>
      <c r="ZS121" s="550"/>
      <c r="ZT121" s="550"/>
      <c r="ZU121" s="550"/>
      <c r="ZV121" s="550"/>
      <c r="ZW121" s="550"/>
      <c r="ZX121" s="550"/>
      <c r="ABO121" s="550"/>
      <c r="ABP121" s="550"/>
      <c r="ABR121" s="550"/>
      <c r="ACC121" s="550"/>
      <c r="ACJ121" s="37"/>
      <c r="ACQ121" s="37"/>
      <c r="AFI121" s="550"/>
      <c r="AFJ121" s="550"/>
      <c r="AFK121" s="550"/>
      <c r="AFL121" s="550"/>
      <c r="AFM121" s="550"/>
      <c r="AFN121" s="550"/>
      <c r="AGK121" s="550"/>
      <c r="AGN121" s="550"/>
      <c r="AGR121" s="550"/>
      <c r="AGS121" s="550"/>
      <c r="AGT121" s="550"/>
      <c r="AGU121" s="550"/>
      <c r="AGV121" s="550"/>
      <c r="AGW121" s="550"/>
      <c r="AGX121" s="550"/>
      <c r="AGY121" s="37"/>
      <c r="AHB121" s="37"/>
      <c r="AHE121" s="550"/>
      <c r="AJQ121" s="550"/>
      <c r="AKL121" s="550"/>
      <c r="AKO121" s="550"/>
      <c r="AKS121" s="37"/>
      <c r="AKV121" s="37"/>
      <c r="ALG121" s="550"/>
      <c r="ALH121" s="550"/>
      <c r="ALN121" s="37"/>
      <c r="ALO121" s="37"/>
      <c r="ALP121" s="550"/>
      <c r="ALQ121" s="550"/>
      <c r="ALR121" s="550"/>
      <c r="ALS121" s="550"/>
      <c r="ALT121" s="550"/>
      <c r="AMP121" s="550"/>
      <c r="AMQ121" s="550"/>
      <c r="AMR121" s="550"/>
      <c r="AMS121" s="550"/>
      <c r="AMT121" s="550"/>
      <c r="AMU121" s="550"/>
      <c r="AMW121" s="550"/>
      <c r="AMX121" s="550"/>
      <c r="AMY121" s="550"/>
      <c r="AMZ121" s="550"/>
      <c r="ANA121" s="550"/>
      <c r="ANB121" s="550"/>
      <c r="ANC121" s="550"/>
      <c r="ANY121" s="550"/>
      <c r="ANZ121" s="550"/>
      <c r="AOA121" s="550"/>
      <c r="AOB121" s="550"/>
      <c r="AOC121" s="550"/>
      <c r="AOD121" s="550"/>
      <c r="AOF121" s="79"/>
      <c r="AOG121" s="79"/>
      <c r="AOH121" s="79"/>
      <c r="AOI121" s="79"/>
      <c r="AOJ121" s="79"/>
      <c r="AOK121" s="79"/>
      <c r="AOL121" s="79"/>
      <c r="AOM121" s="79"/>
      <c r="AON121" s="79"/>
      <c r="AOO121" s="79"/>
      <c r="AOP121" s="79"/>
      <c r="AOQ121" s="79"/>
      <c r="AOR121" s="79"/>
      <c r="AOS121" s="79"/>
      <c r="AOT121" s="550"/>
      <c r="AOU121" s="550"/>
      <c r="AOV121" s="550"/>
      <c r="AOW121" s="550"/>
      <c r="AOX121" s="550"/>
      <c r="AOY121" s="550"/>
      <c r="APA121" s="550"/>
      <c r="APB121" s="550"/>
      <c r="APC121" s="550"/>
      <c r="APD121" s="550"/>
      <c r="APE121" s="550"/>
      <c r="APF121" s="550"/>
      <c r="APG121" s="550"/>
      <c r="APH121" s="550"/>
      <c r="API121" s="550"/>
      <c r="APJ121" s="550"/>
      <c r="APK121" s="550"/>
      <c r="APL121" s="550"/>
      <c r="APM121" s="550"/>
      <c r="APN121" s="550"/>
      <c r="APV121" s="550"/>
      <c r="APY121" s="550"/>
      <c r="AQC121" s="550"/>
      <c r="AQD121" s="550"/>
      <c r="AQF121" s="550"/>
      <c r="AQJ121" s="550"/>
      <c r="AQM121" s="550"/>
      <c r="AQX121" s="550"/>
      <c r="AQY121" s="550"/>
      <c r="AQZ121" s="550"/>
      <c r="ARA121" s="550"/>
      <c r="ARB121" s="550"/>
      <c r="ARC121" s="550"/>
      <c r="ARD121" s="550"/>
      <c r="ARL121" s="550"/>
      <c r="ARM121" s="550"/>
      <c r="ARN121" s="550"/>
      <c r="ARO121" s="550"/>
      <c r="ARP121" s="550"/>
      <c r="ARQ121" s="550"/>
      <c r="ARR121" s="550"/>
      <c r="ATB121" s="550"/>
      <c r="ATE121" s="550"/>
      <c r="ATI121" s="550"/>
      <c r="AUC121" s="550"/>
      <c r="AUD121" s="550"/>
      <c r="AUE121" s="550"/>
      <c r="AUF121" s="550"/>
      <c r="AUG121" s="550"/>
      <c r="AUH121" s="550"/>
      <c r="AUI121" s="550"/>
      <c r="AUJ121" s="550"/>
      <c r="AYG121" s="32"/>
      <c r="AZN121" s="550"/>
      <c r="AZO121" s="550"/>
      <c r="AZP121" s="550"/>
      <c r="AZQ121" s="550"/>
      <c r="AZR121" s="550"/>
      <c r="AZS121" s="550"/>
      <c r="AZT121" s="550"/>
      <c r="BFE121" s="550"/>
      <c r="BFF121" s="550"/>
      <c r="BFG121" s="550"/>
      <c r="BFH121" s="550"/>
      <c r="BFI121" s="550"/>
      <c r="BFJ121" s="550"/>
      <c r="BFK121" s="550"/>
      <c r="BFL121" s="550"/>
      <c r="BFS121" s="550"/>
      <c r="BFT121" s="550"/>
      <c r="BFU121" s="550"/>
      <c r="BFV121" s="550"/>
      <c r="BFW121" s="550"/>
      <c r="BFX121" s="550"/>
      <c r="BFY121" s="550"/>
      <c r="BGU121" s="550"/>
      <c r="BGV121" s="550"/>
      <c r="BGW121" s="550"/>
      <c r="BGX121" s="550"/>
      <c r="BGY121" s="550"/>
      <c r="BGZ121" s="550"/>
    </row>
    <row r="122" spans="2:1008 1030:1560" x14ac:dyDescent="0.25">
      <c r="B122" s="79"/>
      <c r="I122" s="121"/>
      <c r="P122" s="121"/>
      <c r="W122" s="121"/>
      <c r="AX122" s="550"/>
      <c r="BZ122" s="550"/>
      <c r="CN122" s="550"/>
      <c r="FF122" s="550"/>
      <c r="GO122" s="550"/>
      <c r="GP122" s="550"/>
      <c r="GQ122" s="550"/>
      <c r="GR122" s="550"/>
      <c r="GS122" s="550"/>
      <c r="GT122" s="550"/>
      <c r="GU122" s="550"/>
      <c r="JG122" s="550"/>
      <c r="JH122" s="550"/>
      <c r="JI122" s="550"/>
      <c r="JJ122" s="550"/>
      <c r="JK122" s="550"/>
      <c r="JL122" s="550"/>
      <c r="JM122" s="550"/>
      <c r="MF122" s="550"/>
      <c r="MG122" s="550"/>
      <c r="MH122" s="550"/>
      <c r="MI122" s="550"/>
      <c r="MJ122" s="550"/>
      <c r="MK122" s="550"/>
      <c r="ML122" s="550"/>
      <c r="MS122" s="550"/>
      <c r="NV122" s="37"/>
      <c r="OC122" s="550"/>
      <c r="OJ122" s="37"/>
      <c r="OQ122" s="550"/>
      <c r="OX122" s="550"/>
      <c r="VQ122" s="550"/>
      <c r="VR122" s="550"/>
      <c r="VS122" s="550"/>
      <c r="VT122" s="550"/>
      <c r="VU122" s="550"/>
      <c r="VV122" s="550"/>
      <c r="VW122" s="550"/>
      <c r="WE122" s="550"/>
      <c r="WH122" s="550"/>
      <c r="WL122" s="550"/>
      <c r="WM122" s="550"/>
      <c r="WN122" s="550"/>
      <c r="WO122" s="550"/>
      <c r="WP122" s="550"/>
      <c r="WQ122" s="550"/>
      <c r="WR122" s="550"/>
      <c r="WS122" s="37"/>
      <c r="WV122" s="37"/>
      <c r="WY122" s="550"/>
      <c r="WZ122" s="37"/>
      <c r="XC122" s="37"/>
      <c r="XG122" s="37"/>
      <c r="XJ122" s="37"/>
      <c r="XN122" s="37"/>
      <c r="YW122" s="550"/>
      <c r="YX122" s="550"/>
      <c r="YY122" s="550"/>
      <c r="YZ122" s="550"/>
      <c r="ZA122" s="550"/>
      <c r="ZB122" s="550"/>
      <c r="ZC122" s="550"/>
      <c r="ZJ122" s="550"/>
      <c r="ZR122" s="550"/>
      <c r="ZS122" s="550"/>
      <c r="ZT122" s="550"/>
      <c r="ZU122" s="550"/>
      <c r="ZV122" s="550"/>
      <c r="ZW122" s="550"/>
      <c r="ZX122" s="550"/>
      <c r="ABO122" s="550"/>
      <c r="ABP122" s="550"/>
      <c r="ABR122" s="550"/>
      <c r="ACC122" s="550"/>
      <c r="ACJ122" s="37"/>
      <c r="ACQ122" s="37"/>
      <c r="AFI122" s="550"/>
      <c r="AFJ122" s="550"/>
      <c r="AFK122" s="550"/>
      <c r="AFL122" s="550"/>
      <c r="AFM122" s="550"/>
      <c r="AFN122" s="550"/>
      <c r="AGK122" s="550"/>
      <c r="AGN122" s="550"/>
      <c r="AGR122" s="550"/>
      <c r="AGS122" s="550"/>
      <c r="AGT122" s="550"/>
      <c r="AGU122" s="550"/>
      <c r="AGV122" s="550"/>
      <c r="AGW122" s="550"/>
      <c r="AGX122" s="550"/>
      <c r="AGY122" s="37"/>
      <c r="AHB122" s="37"/>
      <c r="AHE122" s="550"/>
      <c r="AJQ122" s="550"/>
      <c r="AKL122" s="550"/>
      <c r="AKO122" s="550"/>
      <c r="AKS122" s="37"/>
      <c r="AKV122" s="37"/>
      <c r="ALG122" s="550"/>
      <c r="ALH122" s="550"/>
      <c r="ALN122" s="37"/>
      <c r="ALO122" s="37"/>
      <c r="ALP122" s="550"/>
      <c r="ALQ122" s="550"/>
      <c r="ALR122" s="550"/>
      <c r="ALS122" s="550"/>
      <c r="ALT122" s="550"/>
      <c r="AMP122" s="550"/>
      <c r="AMQ122" s="550"/>
      <c r="AMR122" s="550"/>
      <c r="AMS122" s="550"/>
      <c r="AMT122" s="550"/>
      <c r="AMU122" s="550"/>
      <c r="AMW122" s="550"/>
      <c r="AMX122" s="550"/>
      <c r="AMY122" s="550"/>
      <c r="AMZ122" s="550"/>
      <c r="ANA122" s="550"/>
      <c r="ANB122" s="550"/>
      <c r="ANC122" s="550"/>
      <c r="ANY122" s="550"/>
      <c r="ANZ122" s="550"/>
      <c r="AOA122" s="550"/>
      <c r="AOB122" s="550"/>
      <c r="AOC122" s="550"/>
      <c r="AOD122" s="550"/>
      <c r="AOF122" s="79"/>
      <c r="AOG122" s="79"/>
      <c r="AOH122" s="79"/>
      <c r="AOI122" s="79"/>
      <c r="AOJ122" s="79"/>
      <c r="AOK122" s="79"/>
      <c r="AOL122" s="79"/>
      <c r="AOM122" s="79"/>
      <c r="AON122" s="79"/>
      <c r="AOO122" s="79"/>
      <c r="AOP122" s="79"/>
      <c r="AOQ122" s="79"/>
      <c r="AOR122" s="79"/>
      <c r="AOS122" s="79"/>
      <c r="AOT122" s="550"/>
      <c r="AOU122" s="550"/>
      <c r="AOV122" s="550"/>
      <c r="AOW122" s="550"/>
      <c r="AOX122" s="550"/>
      <c r="AOY122" s="550"/>
      <c r="APA122" s="550"/>
      <c r="APB122" s="550"/>
      <c r="APC122" s="550"/>
      <c r="APD122" s="550"/>
      <c r="APE122" s="550"/>
      <c r="APF122" s="550"/>
      <c r="APG122" s="550"/>
      <c r="APH122" s="550"/>
      <c r="API122" s="550"/>
      <c r="APJ122" s="550"/>
      <c r="APK122" s="550"/>
      <c r="APL122" s="550"/>
      <c r="APM122" s="550"/>
      <c r="APN122" s="550"/>
      <c r="APV122" s="550"/>
      <c r="APY122" s="550"/>
      <c r="AQC122" s="550"/>
      <c r="AQD122" s="550"/>
      <c r="AQF122" s="550"/>
      <c r="AQJ122" s="550"/>
      <c r="AQM122" s="550"/>
      <c r="AQX122" s="550"/>
      <c r="AQY122" s="550"/>
      <c r="AQZ122" s="550"/>
      <c r="ARA122" s="550"/>
      <c r="ARB122" s="550"/>
      <c r="ARC122" s="550"/>
      <c r="ARD122" s="550"/>
      <c r="ARL122" s="550"/>
      <c r="ARM122" s="550"/>
      <c r="ARN122" s="550"/>
      <c r="ARO122" s="550"/>
      <c r="ARP122" s="550"/>
      <c r="ARQ122" s="550"/>
      <c r="ARR122" s="550"/>
      <c r="ATB122" s="550"/>
      <c r="ATE122" s="550"/>
      <c r="ATI122" s="550"/>
      <c r="AUC122" s="550"/>
      <c r="AUD122" s="550"/>
      <c r="AUE122" s="550"/>
      <c r="AUF122" s="550"/>
      <c r="AUG122" s="550"/>
      <c r="AUH122" s="550"/>
      <c r="AUI122" s="550"/>
      <c r="AUJ122" s="550"/>
      <c r="AYG122" s="32"/>
      <c r="AZN122" s="550"/>
      <c r="AZO122" s="550"/>
      <c r="AZP122" s="550"/>
      <c r="AZQ122" s="550"/>
      <c r="AZR122" s="550"/>
      <c r="AZS122" s="550"/>
      <c r="AZT122" s="550"/>
      <c r="BFE122" s="550"/>
      <c r="BFF122" s="550"/>
      <c r="BFG122" s="550"/>
      <c r="BFH122" s="550"/>
      <c r="BFI122" s="550"/>
      <c r="BFJ122" s="550"/>
      <c r="BFK122" s="550"/>
      <c r="BFL122" s="550"/>
      <c r="BFS122" s="550"/>
      <c r="BFT122" s="550"/>
      <c r="BFU122" s="550"/>
      <c r="BFV122" s="550"/>
      <c r="BFW122" s="550"/>
      <c r="BFX122" s="550"/>
      <c r="BFY122" s="550"/>
      <c r="BGU122" s="550"/>
      <c r="BGV122" s="550"/>
      <c r="BGW122" s="550"/>
      <c r="BGX122" s="550"/>
      <c r="BGY122" s="550"/>
      <c r="BGZ122" s="550"/>
    </row>
    <row r="123" spans="2:1008 1030:1560" x14ac:dyDescent="0.25">
      <c r="B123" s="79"/>
      <c r="I123" s="121"/>
      <c r="P123" s="121"/>
      <c r="W123" s="121"/>
      <c r="AX123" s="550"/>
      <c r="BZ123" s="550"/>
      <c r="CN123" s="550"/>
      <c r="FF123" s="550"/>
      <c r="GO123" s="550"/>
      <c r="GP123" s="550"/>
      <c r="GQ123" s="550"/>
      <c r="GR123" s="550"/>
      <c r="GS123" s="550"/>
      <c r="GT123" s="550"/>
      <c r="GU123" s="550"/>
      <c r="JG123" s="550"/>
      <c r="JH123" s="550"/>
      <c r="JI123" s="550"/>
      <c r="JJ123" s="550"/>
      <c r="JK123" s="550"/>
      <c r="JL123" s="550"/>
      <c r="JM123" s="550"/>
      <c r="MF123" s="550"/>
      <c r="MG123" s="550"/>
      <c r="MH123" s="550"/>
      <c r="MI123" s="550"/>
      <c r="MJ123" s="550"/>
      <c r="MK123" s="550"/>
      <c r="ML123" s="550"/>
      <c r="MS123" s="550"/>
      <c r="NV123" s="37"/>
      <c r="OC123" s="550"/>
      <c r="OJ123" s="37"/>
      <c r="OQ123" s="550"/>
      <c r="OX123" s="550"/>
      <c r="VQ123" s="550"/>
      <c r="VR123" s="550"/>
      <c r="VS123" s="550"/>
      <c r="VT123" s="550"/>
      <c r="VU123" s="550"/>
      <c r="VV123" s="550"/>
      <c r="VW123" s="550"/>
      <c r="WE123" s="550"/>
      <c r="WH123" s="550"/>
      <c r="WL123" s="550"/>
      <c r="WM123" s="550"/>
      <c r="WN123" s="550"/>
      <c r="WO123" s="550"/>
      <c r="WP123" s="550"/>
      <c r="WQ123" s="550"/>
      <c r="WR123" s="550"/>
      <c r="WS123" s="37"/>
      <c r="WV123" s="37"/>
      <c r="WY123" s="550"/>
      <c r="WZ123" s="37"/>
      <c r="XC123" s="37"/>
      <c r="XG123" s="37"/>
      <c r="XJ123" s="37"/>
      <c r="XN123" s="37"/>
      <c r="YW123" s="550"/>
      <c r="YX123" s="550"/>
      <c r="YY123" s="550"/>
      <c r="YZ123" s="550"/>
      <c r="ZA123" s="550"/>
      <c r="ZB123" s="550"/>
      <c r="ZC123" s="550"/>
      <c r="ZJ123" s="550"/>
      <c r="ZR123" s="550"/>
      <c r="ZS123" s="550"/>
      <c r="ZT123" s="550"/>
      <c r="ZU123" s="550"/>
      <c r="ZV123" s="550"/>
      <c r="ZW123" s="550"/>
      <c r="ZX123" s="550"/>
      <c r="ABO123" s="550"/>
      <c r="ABP123" s="550"/>
      <c r="ABR123" s="550"/>
      <c r="ACC123" s="550"/>
      <c r="ACJ123" s="37"/>
      <c r="ACQ123" s="37"/>
      <c r="AFI123" s="550"/>
      <c r="AFJ123" s="550"/>
      <c r="AFK123" s="550"/>
      <c r="AFL123" s="550"/>
      <c r="AFM123" s="550"/>
      <c r="AFN123" s="550"/>
      <c r="AGK123" s="550"/>
      <c r="AGN123" s="550"/>
      <c r="AGR123" s="550"/>
      <c r="AGS123" s="550"/>
      <c r="AGT123" s="550"/>
      <c r="AGU123" s="550"/>
      <c r="AGV123" s="550"/>
      <c r="AGW123" s="550"/>
      <c r="AGX123" s="550"/>
      <c r="AGY123" s="37"/>
      <c r="AHB123" s="37"/>
      <c r="AHE123" s="550"/>
      <c r="AJQ123" s="550"/>
      <c r="AKL123" s="550"/>
      <c r="AKO123" s="550"/>
      <c r="AKS123" s="37"/>
      <c r="AKV123" s="37"/>
      <c r="ALG123" s="550"/>
      <c r="ALH123" s="550"/>
      <c r="ALN123" s="37"/>
      <c r="ALO123" s="37"/>
      <c r="ALP123" s="550"/>
      <c r="ALQ123" s="550"/>
      <c r="ALR123" s="550"/>
      <c r="ALS123" s="550"/>
      <c r="ALT123" s="550"/>
      <c r="AMP123" s="550"/>
      <c r="AMQ123" s="550"/>
      <c r="AMR123" s="550"/>
      <c r="AMS123" s="550"/>
      <c r="AMT123" s="550"/>
      <c r="AMU123" s="550"/>
      <c r="AMW123" s="550"/>
      <c r="AMX123" s="550"/>
      <c r="AMY123" s="550"/>
      <c r="AMZ123" s="550"/>
      <c r="ANA123" s="550"/>
      <c r="ANB123" s="550"/>
      <c r="ANC123" s="550"/>
      <c r="ANY123" s="550"/>
      <c r="ANZ123" s="550"/>
      <c r="AOA123" s="550"/>
      <c r="AOB123" s="550"/>
      <c r="AOC123" s="550"/>
      <c r="AOD123" s="550"/>
      <c r="AOF123" s="79"/>
      <c r="AOG123" s="79"/>
      <c r="AOH123" s="79"/>
      <c r="AOI123" s="79"/>
      <c r="AOJ123" s="79"/>
      <c r="AOK123" s="79"/>
      <c r="AOL123" s="79"/>
      <c r="AOM123" s="79"/>
      <c r="AON123" s="79"/>
      <c r="AOO123" s="79"/>
      <c r="AOP123" s="79"/>
      <c r="AOQ123" s="79"/>
      <c r="AOR123" s="79"/>
      <c r="AOS123" s="79"/>
      <c r="AOT123" s="550"/>
      <c r="AOU123" s="550"/>
      <c r="AOV123" s="550"/>
      <c r="AOW123" s="550"/>
      <c r="AOX123" s="550"/>
      <c r="AOY123" s="550"/>
      <c r="APA123" s="550"/>
      <c r="APB123" s="550"/>
      <c r="APC123" s="550"/>
      <c r="APD123" s="550"/>
      <c r="APE123" s="550"/>
      <c r="APF123" s="550"/>
      <c r="APG123" s="550"/>
      <c r="APH123" s="550"/>
      <c r="API123" s="550"/>
      <c r="APJ123" s="550"/>
      <c r="APK123" s="550"/>
      <c r="APL123" s="550"/>
      <c r="APM123" s="550"/>
      <c r="APN123" s="550"/>
      <c r="APV123" s="550"/>
      <c r="APY123" s="550"/>
      <c r="AQC123" s="550"/>
      <c r="AQD123" s="550"/>
      <c r="AQF123" s="550"/>
      <c r="AQJ123" s="550"/>
      <c r="AQM123" s="550"/>
      <c r="AQX123" s="550"/>
      <c r="AQY123" s="550"/>
      <c r="AQZ123" s="550"/>
      <c r="ARA123" s="550"/>
      <c r="ARB123" s="550"/>
      <c r="ARC123" s="550"/>
      <c r="ARD123" s="550"/>
      <c r="ARL123" s="550"/>
      <c r="ARM123" s="550"/>
      <c r="ARN123" s="550"/>
      <c r="ARO123" s="550"/>
      <c r="ARP123" s="550"/>
      <c r="ARQ123" s="550"/>
      <c r="ARR123" s="550"/>
      <c r="ATB123" s="550"/>
      <c r="ATE123" s="550"/>
      <c r="ATI123" s="550"/>
      <c r="AUC123" s="550"/>
      <c r="AUD123" s="550"/>
      <c r="AUE123" s="550"/>
      <c r="AUF123" s="550"/>
      <c r="AUG123" s="550"/>
      <c r="AUH123" s="550"/>
      <c r="AUI123" s="550"/>
      <c r="AUJ123" s="550"/>
      <c r="AYG123" s="32"/>
      <c r="AZN123" s="550"/>
      <c r="AZO123" s="550"/>
      <c r="AZP123" s="550"/>
      <c r="AZQ123" s="550"/>
      <c r="AZR123" s="550"/>
      <c r="AZS123" s="550"/>
      <c r="AZT123" s="550"/>
      <c r="BFE123" s="550"/>
      <c r="BFF123" s="550"/>
      <c r="BFG123" s="550"/>
      <c r="BFH123" s="550"/>
      <c r="BFI123" s="550"/>
      <c r="BFJ123" s="550"/>
      <c r="BFK123" s="550"/>
      <c r="BFL123" s="550"/>
      <c r="BFS123" s="550"/>
      <c r="BFT123" s="550"/>
      <c r="BFU123" s="550"/>
      <c r="BFV123" s="550"/>
      <c r="BFW123" s="550"/>
      <c r="BFX123" s="550"/>
      <c r="BFY123" s="550"/>
      <c r="BGU123" s="550"/>
      <c r="BGV123" s="550"/>
      <c r="BGW123" s="550"/>
      <c r="BGX123" s="550"/>
      <c r="BGY123" s="550"/>
      <c r="BGZ123" s="550"/>
    </row>
    <row r="124" spans="2:1008 1030:1560" x14ac:dyDescent="0.25">
      <c r="B124" s="121"/>
      <c r="I124" s="121"/>
      <c r="P124" s="121"/>
      <c r="W124" s="121"/>
      <c r="AX124" s="550"/>
      <c r="BZ124" s="550"/>
      <c r="CN124" s="550"/>
      <c r="FF124" s="550"/>
      <c r="GO124" s="550"/>
      <c r="GP124" s="550"/>
      <c r="GQ124" s="550"/>
      <c r="GR124" s="550"/>
      <c r="GS124" s="550"/>
      <c r="GT124" s="550"/>
      <c r="GU124" s="550"/>
      <c r="JG124" s="550"/>
      <c r="JH124" s="550"/>
      <c r="JI124" s="550"/>
      <c r="JJ124" s="550"/>
      <c r="JK124" s="550"/>
      <c r="JL124" s="550"/>
      <c r="JM124" s="550"/>
      <c r="MF124" s="550"/>
      <c r="MG124" s="550"/>
      <c r="MH124" s="550"/>
      <c r="MI124" s="550"/>
      <c r="MJ124" s="550"/>
      <c r="MK124" s="550"/>
      <c r="ML124" s="550"/>
      <c r="MS124" s="550"/>
      <c r="NV124" s="37"/>
      <c r="OC124" s="550"/>
      <c r="OJ124" s="37"/>
      <c r="OQ124" s="550"/>
      <c r="OX124" s="550"/>
      <c r="VQ124" s="550"/>
      <c r="VR124" s="550"/>
      <c r="VS124" s="550"/>
      <c r="VT124" s="550"/>
      <c r="VU124" s="550"/>
      <c r="VV124" s="550"/>
      <c r="VW124" s="550"/>
      <c r="WE124" s="550"/>
      <c r="WH124" s="550"/>
      <c r="WL124" s="550"/>
      <c r="WM124" s="550"/>
      <c r="WN124" s="550"/>
      <c r="WO124" s="550"/>
      <c r="WP124" s="550"/>
      <c r="WQ124" s="550"/>
      <c r="WR124" s="550"/>
      <c r="WS124" s="37"/>
      <c r="WV124" s="37"/>
      <c r="WY124" s="550"/>
      <c r="WZ124" s="37"/>
      <c r="XC124" s="37"/>
      <c r="XG124" s="37"/>
      <c r="XJ124" s="37"/>
      <c r="XN124" s="37"/>
      <c r="YW124" s="550"/>
      <c r="YX124" s="550"/>
      <c r="YY124" s="550"/>
      <c r="YZ124" s="550"/>
      <c r="ZA124" s="550"/>
      <c r="ZB124" s="550"/>
      <c r="ZC124" s="550"/>
      <c r="ZJ124" s="550"/>
      <c r="ZR124" s="550"/>
      <c r="ZS124" s="550"/>
      <c r="ZT124" s="550"/>
      <c r="ZU124" s="550"/>
      <c r="ZV124" s="550"/>
      <c r="ZW124" s="550"/>
      <c r="ZX124" s="550"/>
      <c r="ABO124" s="550"/>
      <c r="ABP124" s="550"/>
      <c r="ABR124" s="550"/>
      <c r="ACC124" s="550"/>
      <c r="ACJ124" s="37"/>
      <c r="ACQ124" s="37"/>
      <c r="AFI124" s="550"/>
      <c r="AFJ124" s="550"/>
      <c r="AFK124" s="550"/>
      <c r="AFL124" s="550"/>
      <c r="AFM124" s="550"/>
      <c r="AFN124" s="550"/>
      <c r="AGK124" s="550"/>
      <c r="AGN124" s="550"/>
      <c r="AGR124" s="550"/>
      <c r="AGS124" s="550"/>
      <c r="AGT124" s="550"/>
      <c r="AGU124" s="550"/>
      <c r="AGV124" s="550"/>
      <c r="AGW124" s="550"/>
      <c r="AGX124" s="550"/>
      <c r="AGY124" s="37"/>
      <c r="AHB124" s="37"/>
      <c r="AHE124" s="550"/>
      <c r="AJQ124" s="550"/>
      <c r="AKL124" s="550"/>
      <c r="AKO124" s="550"/>
      <c r="AKS124" s="37"/>
      <c r="AKV124" s="37"/>
      <c r="ALG124" s="550"/>
      <c r="ALH124" s="550"/>
      <c r="ALN124" s="37"/>
      <c r="ALO124" s="37"/>
      <c r="ALP124" s="550"/>
      <c r="ALQ124" s="550"/>
      <c r="ALR124" s="550"/>
      <c r="ALS124" s="550"/>
      <c r="ALT124" s="550"/>
      <c r="AMP124" s="550"/>
      <c r="AMQ124" s="550"/>
      <c r="AMR124" s="550"/>
      <c r="AMS124" s="550"/>
      <c r="AMT124" s="550"/>
      <c r="AMU124" s="550"/>
      <c r="AMW124" s="550"/>
      <c r="AMX124" s="550"/>
      <c r="AMY124" s="550"/>
      <c r="AMZ124" s="550"/>
      <c r="ANA124" s="550"/>
      <c r="ANB124" s="550"/>
      <c r="ANC124" s="550"/>
      <c r="ANY124" s="550"/>
      <c r="ANZ124" s="550"/>
      <c r="AOA124" s="550"/>
      <c r="AOB124" s="550"/>
      <c r="AOC124" s="550"/>
      <c r="AOD124" s="550"/>
      <c r="AOT124" s="550"/>
      <c r="AOU124" s="550"/>
      <c r="AOV124" s="550"/>
      <c r="AOW124" s="550"/>
      <c r="AOX124" s="550"/>
      <c r="AOY124" s="550"/>
      <c r="APA124" s="550"/>
      <c r="APB124" s="550"/>
      <c r="APC124" s="550"/>
      <c r="APD124" s="550"/>
      <c r="APE124" s="550"/>
      <c r="APF124" s="550"/>
      <c r="APG124" s="550"/>
      <c r="APH124" s="550"/>
      <c r="API124" s="550"/>
      <c r="APJ124" s="550"/>
      <c r="APK124" s="550"/>
      <c r="APL124" s="550"/>
      <c r="APM124" s="550"/>
      <c r="APN124" s="550"/>
      <c r="APV124" s="550"/>
      <c r="APY124" s="550"/>
      <c r="AQC124" s="550"/>
      <c r="AQD124" s="550"/>
      <c r="AQF124" s="550"/>
      <c r="AQJ124" s="550"/>
      <c r="AQM124" s="550"/>
      <c r="AQX124" s="550"/>
      <c r="AQY124" s="550"/>
      <c r="AQZ124" s="550"/>
      <c r="ARA124" s="550"/>
      <c r="ARB124" s="550"/>
      <c r="ARC124" s="550"/>
      <c r="ARD124" s="550"/>
      <c r="ARL124" s="550"/>
      <c r="ARM124" s="550"/>
      <c r="ARN124" s="550"/>
      <c r="ARO124" s="550"/>
      <c r="ARP124" s="550"/>
      <c r="ARQ124" s="550"/>
      <c r="ARR124" s="550"/>
      <c r="ATB124" s="550"/>
      <c r="ATE124" s="550"/>
      <c r="ATI124" s="550"/>
      <c r="AUC124" s="550"/>
      <c r="AUD124" s="550"/>
      <c r="AUE124" s="550"/>
      <c r="AUF124" s="550"/>
      <c r="AUG124" s="550"/>
      <c r="AUH124" s="550"/>
      <c r="AUI124" s="550"/>
      <c r="AUJ124" s="550"/>
      <c r="AYG124" s="32"/>
      <c r="AZN124" s="550"/>
      <c r="AZO124" s="550"/>
      <c r="AZP124" s="550"/>
      <c r="AZQ124" s="550"/>
      <c r="AZR124" s="550"/>
      <c r="AZS124" s="550"/>
      <c r="AZT124" s="550"/>
      <c r="BFE124" s="550"/>
      <c r="BFF124" s="550"/>
      <c r="BFG124" s="550"/>
      <c r="BFH124" s="550"/>
      <c r="BFI124" s="550"/>
      <c r="BFJ124" s="550"/>
      <c r="BFK124" s="550"/>
      <c r="BFL124" s="550"/>
      <c r="BFS124" s="550"/>
      <c r="BFT124" s="550"/>
      <c r="BFU124" s="550"/>
      <c r="BFV124" s="550"/>
      <c r="BFW124" s="550"/>
      <c r="BFX124" s="550"/>
      <c r="BFY124" s="550"/>
      <c r="BGU124" s="550"/>
      <c r="BGV124" s="550"/>
      <c r="BGW124" s="550"/>
      <c r="BGX124" s="550"/>
      <c r="BGY124" s="550"/>
      <c r="BGZ124" s="550"/>
    </row>
    <row r="125" spans="2:1008 1030:1560" x14ac:dyDescent="0.25">
      <c r="B125" s="121"/>
      <c r="I125" s="121"/>
      <c r="P125" s="121"/>
      <c r="W125" s="121"/>
      <c r="AX125" s="550"/>
      <c r="BZ125" s="550"/>
      <c r="CN125" s="550"/>
      <c r="FF125" s="550"/>
      <c r="GO125" s="550"/>
      <c r="GP125" s="550"/>
      <c r="GQ125" s="550"/>
      <c r="GR125" s="550"/>
      <c r="GS125" s="550"/>
      <c r="GT125" s="550"/>
      <c r="GU125" s="550"/>
      <c r="JG125" s="550"/>
      <c r="JH125" s="550"/>
      <c r="JI125" s="550"/>
      <c r="JJ125" s="550"/>
      <c r="JK125" s="550"/>
      <c r="JL125" s="550"/>
      <c r="JM125" s="550"/>
      <c r="MF125" s="550"/>
      <c r="MG125" s="550"/>
      <c r="MH125" s="550"/>
      <c r="MI125" s="550"/>
      <c r="MJ125" s="550"/>
      <c r="MK125" s="550"/>
      <c r="ML125" s="550"/>
      <c r="MS125" s="550"/>
      <c r="NV125" s="37"/>
      <c r="OC125" s="550"/>
      <c r="OJ125" s="37"/>
      <c r="OQ125" s="550"/>
      <c r="OX125" s="550"/>
      <c r="VQ125" s="550"/>
      <c r="VR125" s="550"/>
      <c r="VS125" s="550"/>
      <c r="VT125" s="550"/>
      <c r="VU125" s="550"/>
      <c r="VV125" s="550"/>
      <c r="VW125" s="550"/>
      <c r="WE125" s="550"/>
      <c r="WH125" s="550"/>
      <c r="WL125" s="550"/>
      <c r="WM125" s="550"/>
      <c r="WN125" s="550"/>
      <c r="WO125" s="550"/>
      <c r="WP125" s="550"/>
      <c r="WQ125" s="550"/>
      <c r="WR125" s="550"/>
      <c r="WS125" s="37"/>
      <c r="WV125" s="37"/>
      <c r="WY125" s="550"/>
      <c r="WZ125" s="37"/>
      <c r="XC125" s="37"/>
      <c r="XG125" s="37"/>
      <c r="XJ125" s="37"/>
      <c r="XN125" s="37"/>
      <c r="YW125" s="550"/>
      <c r="YX125" s="550"/>
      <c r="YY125" s="550"/>
      <c r="YZ125" s="550"/>
      <c r="ZA125" s="550"/>
      <c r="ZB125" s="550"/>
      <c r="ZC125" s="550"/>
      <c r="ZJ125" s="550"/>
      <c r="ZR125" s="550"/>
      <c r="ZS125" s="550"/>
      <c r="ZT125" s="550"/>
      <c r="ZU125" s="550"/>
      <c r="ZV125" s="550"/>
      <c r="ZW125" s="550"/>
      <c r="ZX125" s="550"/>
      <c r="ABO125" s="550"/>
      <c r="ABP125" s="550"/>
      <c r="ABR125" s="550"/>
      <c r="ACC125" s="550"/>
      <c r="ACJ125" s="37"/>
      <c r="ACQ125" s="37"/>
      <c r="AFI125" s="550"/>
      <c r="AFJ125" s="550"/>
      <c r="AFK125" s="550"/>
      <c r="AFL125" s="550"/>
      <c r="AFM125" s="550"/>
      <c r="AFN125" s="550"/>
      <c r="AGK125" s="550"/>
      <c r="AGN125" s="550"/>
      <c r="AGR125" s="550"/>
      <c r="AGS125" s="550"/>
      <c r="AGT125" s="550"/>
      <c r="AGU125" s="550"/>
      <c r="AGV125" s="550"/>
      <c r="AGW125" s="550"/>
      <c r="AGX125" s="550"/>
      <c r="AGY125" s="37"/>
      <c r="AHB125" s="37"/>
      <c r="AHE125" s="550"/>
      <c r="AJQ125" s="550"/>
      <c r="AKL125" s="550"/>
      <c r="AKO125" s="550"/>
      <c r="AKS125" s="37"/>
      <c r="AKV125" s="37"/>
      <c r="ALG125" s="550"/>
      <c r="ALH125" s="550"/>
      <c r="ALN125" s="37"/>
      <c r="ALO125" s="37"/>
      <c r="ALP125" s="550"/>
      <c r="ALQ125" s="550"/>
      <c r="ALR125" s="550"/>
      <c r="ALS125" s="550"/>
      <c r="ALT125" s="550"/>
      <c r="AMP125" s="550"/>
      <c r="AMQ125" s="550"/>
      <c r="AMR125" s="550"/>
      <c r="AMS125" s="550"/>
      <c r="AMT125" s="550"/>
      <c r="AMU125" s="550"/>
      <c r="AMW125" s="550"/>
      <c r="AMX125" s="550"/>
      <c r="AMY125" s="550"/>
      <c r="AMZ125" s="550"/>
      <c r="ANA125" s="550"/>
      <c r="ANB125" s="550"/>
      <c r="ANC125" s="550"/>
      <c r="ANY125" s="550"/>
      <c r="ANZ125" s="550"/>
      <c r="AOA125" s="550"/>
      <c r="AOB125" s="550"/>
      <c r="AOC125" s="550"/>
      <c r="AOD125" s="550"/>
      <c r="AOT125" s="550"/>
      <c r="AOU125" s="550"/>
      <c r="AOV125" s="550"/>
      <c r="AOW125" s="550"/>
      <c r="AOX125" s="550"/>
      <c r="AOY125" s="550"/>
      <c r="APA125" s="550"/>
      <c r="APB125" s="550"/>
      <c r="APC125" s="550"/>
      <c r="APD125" s="550"/>
      <c r="APE125" s="550"/>
      <c r="APF125" s="550"/>
      <c r="APG125" s="550"/>
      <c r="APH125" s="550"/>
      <c r="API125" s="550"/>
      <c r="APJ125" s="550"/>
      <c r="APK125" s="550"/>
      <c r="APL125" s="550"/>
      <c r="APM125" s="550"/>
      <c r="APN125" s="550"/>
      <c r="APV125" s="550"/>
      <c r="APY125" s="550"/>
      <c r="AQC125" s="550"/>
      <c r="AQD125" s="550"/>
      <c r="AQF125" s="550"/>
      <c r="AQJ125" s="550"/>
      <c r="AQM125" s="550"/>
      <c r="AQX125" s="550"/>
      <c r="AQY125" s="550"/>
      <c r="AQZ125" s="550"/>
      <c r="ARA125" s="550"/>
      <c r="ARB125" s="550"/>
      <c r="ARC125" s="550"/>
      <c r="ARD125" s="550"/>
      <c r="ARL125" s="550"/>
      <c r="ARM125" s="550"/>
      <c r="ARN125" s="550"/>
      <c r="ARO125" s="550"/>
      <c r="ARP125" s="550"/>
      <c r="ARQ125" s="550"/>
      <c r="ARR125" s="550"/>
      <c r="ATB125" s="550"/>
      <c r="ATE125" s="550"/>
      <c r="ATI125" s="550"/>
      <c r="AUC125" s="550"/>
      <c r="AUD125" s="550"/>
      <c r="AUE125" s="550"/>
      <c r="AUF125" s="550"/>
      <c r="AUG125" s="550"/>
      <c r="AUH125" s="550"/>
      <c r="AUI125" s="550"/>
      <c r="AUJ125" s="550"/>
      <c r="AYG125" s="32"/>
      <c r="AZN125" s="550"/>
      <c r="AZO125" s="550"/>
      <c r="AZP125" s="550"/>
      <c r="AZQ125" s="550"/>
      <c r="AZR125" s="550"/>
      <c r="AZS125" s="550"/>
      <c r="AZT125" s="550"/>
      <c r="BFE125" s="550"/>
      <c r="BFF125" s="550"/>
      <c r="BFG125" s="550"/>
      <c r="BFH125" s="550"/>
      <c r="BFI125" s="550"/>
      <c r="BFJ125" s="550"/>
      <c r="BFK125" s="550"/>
      <c r="BFL125" s="550"/>
      <c r="BFS125" s="550"/>
      <c r="BFT125" s="550"/>
      <c r="BFU125" s="550"/>
      <c r="BFV125" s="550"/>
      <c r="BFW125" s="550"/>
      <c r="BFX125" s="550"/>
      <c r="BFY125" s="550"/>
      <c r="BGU125" s="550"/>
      <c r="BGV125" s="550"/>
      <c r="BGW125" s="550"/>
      <c r="BGX125" s="550"/>
      <c r="BGY125" s="550"/>
      <c r="BGZ125" s="550"/>
    </row>
    <row r="126" spans="2:1008 1030:1560" x14ac:dyDescent="0.25">
      <c r="B126" s="79"/>
      <c r="I126" s="121"/>
      <c r="P126" s="121"/>
      <c r="W126" s="121"/>
      <c r="AX126" s="550"/>
      <c r="BZ126" s="550"/>
      <c r="CN126" s="550"/>
      <c r="FF126" s="550"/>
      <c r="GO126" s="550"/>
      <c r="GP126" s="550"/>
      <c r="GQ126" s="550"/>
      <c r="GR126" s="550"/>
      <c r="GS126" s="550"/>
      <c r="GT126" s="550"/>
      <c r="GU126" s="550"/>
      <c r="JG126" s="550"/>
      <c r="JH126" s="550"/>
      <c r="JI126" s="550"/>
      <c r="JJ126" s="550"/>
      <c r="JK126" s="550"/>
      <c r="JL126" s="550"/>
      <c r="JM126" s="550"/>
      <c r="MF126" s="550"/>
      <c r="MG126" s="550"/>
      <c r="MH126" s="550"/>
      <c r="MI126" s="550"/>
      <c r="MJ126" s="550"/>
      <c r="MK126" s="550"/>
      <c r="ML126" s="550"/>
      <c r="MS126" s="550"/>
      <c r="NV126" s="37"/>
      <c r="OC126" s="550"/>
      <c r="OJ126" s="37"/>
      <c r="OQ126" s="550"/>
      <c r="OX126" s="550"/>
      <c r="VQ126" s="550"/>
      <c r="VR126" s="550"/>
      <c r="VS126" s="550"/>
      <c r="VT126" s="550"/>
      <c r="VU126" s="550"/>
      <c r="VV126" s="550"/>
      <c r="VW126" s="550"/>
      <c r="WE126" s="550"/>
      <c r="WH126" s="550"/>
      <c r="WL126" s="550"/>
      <c r="WM126" s="550"/>
      <c r="WN126" s="550"/>
      <c r="WO126" s="550"/>
      <c r="WP126" s="550"/>
      <c r="WQ126" s="550"/>
      <c r="WR126" s="550"/>
      <c r="WS126" s="37"/>
      <c r="WV126" s="37"/>
      <c r="WY126" s="550"/>
      <c r="WZ126" s="37"/>
      <c r="XC126" s="37"/>
      <c r="XG126" s="37"/>
      <c r="XJ126" s="37"/>
      <c r="XN126" s="37"/>
      <c r="YW126" s="550"/>
      <c r="YX126" s="550"/>
      <c r="YY126" s="550"/>
      <c r="YZ126" s="550"/>
      <c r="ZA126" s="550"/>
      <c r="ZB126" s="550"/>
      <c r="ZC126" s="550"/>
      <c r="ZJ126" s="550"/>
      <c r="ZR126" s="550"/>
      <c r="ZS126" s="550"/>
      <c r="ZT126" s="550"/>
      <c r="ZU126" s="550"/>
      <c r="ZV126" s="550"/>
      <c r="ZW126" s="550"/>
      <c r="ZX126" s="550"/>
      <c r="ABO126" s="550"/>
      <c r="ABP126" s="550"/>
      <c r="ABR126" s="550"/>
      <c r="ACC126" s="550"/>
      <c r="ACJ126" s="37"/>
      <c r="ACQ126" s="37"/>
      <c r="AFI126" s="550"/>
      <c r="AFJ126" s="550"/>
      <c r="AFK126" s="550"/>
      <c r="AFL126" s="550"/>
      <c r="AFM126" s="550"/>
      <c r="AFN126" s="550"/>
      <c r="AGK126" s="550"/>
      <c r="AGN126" s="550"/>
      <c r="AGR126" s="550"/>
      <c r="AGS126" s="550"/>
      <c r="AGT126" s="550"/>
      <c r="AGU126" s="550"/>
      <c r="AGV126" s="550"/>
      <c r="AGW126" s="550"/>
      <c r="AGX126" s="550"/>
      <c r="AGY126" s="37"/>
      <c r="AHB126" s="37"/>
      <c r="AHE126" s="550"/>
      <c r="AJQ126" s="550"/>
      <c r="AKL126" s="550"/>
      <c r="AKO126" s="550"/>
      <c r="AKS126" s="37"/>
      <c r="AKV126" s="37"/>
      <c r="ALG126" s="550"/>
      <c r="ALH126" s="550"/>
      <c r="ALN126" s="37"/>
      <c r="ALO126" s="37"/>
      <c r="ALP126" s="550"/>
      <c r="ALQ126" s="550"/>
      <c r="ALR126" s="550"/>
      <c r="ALS126" s="550"/>
      <c r="ALT126" s="550"/>
      <c r="AMP126" s="550"/>
      <c r="AMQ126" s="550"/>
      <c r="AMR126" s="550"/>
      <c r="AMS126" s="550"/>
      <c r="AMT126" s="550"/>
      <c r="AMU126" s="550"/>
      <c r="AMW126" s="550"/>
      <c r="AMX126" s="550"/>
      <c r="AMY126" s="550"/>
      <c r="AMZ126" s="550"/>
      <c r="ANA126" s="550"/>
      <c r="ANB126" s="550"/>
      <c r="ANC126" s="550"/>
      <c r="ANY126" s="550"/>
      <c r="ANZ126" s="550"/>
      <c r="AOA126" s="550"/>
      <c r="AOB126" s="550"/>
      <c r="AOC126" s="550"/>
      <c r="AOD126" s="550"/>
      <c r="AOT126" s="550"/>
      <c r="AOU126" s="550"/>
      <c r="AOV126" s="550"/>
      <c r="AOW126" s="550"/>
      <c r="AOX126" s="550"/>
      <c r="AOY126" s="550"/>
      <c r="APA126" s="550"/>
      <c r="APB126" s="550"/>
      <c r="APC126" s="550"/>
      <c r="APD126" s="550"/>
      <c r="APE126" s="550"/>
      <c r="APF126" s="550"/>
      <c r="APG126" s="550"/>
      <c r="APH126" s="550"/>
      <c r="API126" s="550"/>
      <c r="APJ126" s="550"/>
      <c r="APK126" s="550"/>
      <c r="APL126" s="550"/>
      <c r="APM126" s="550"/>
      <c r="APN126" s="550"/>
      <c r="APV126" s="550"/>
      <c r="APY126" s="550"/>
      <c r="AQC126" s="550"/>
      <c r="AQD126" s="550"/>
      <c r="AQF126" s="550"/>
      <c r="AQJ126" s="550"/>
      <c r="AQM126" s="550"/>
      <c r="AQX126" s="550"/>
      <c r="AQY126" s="550"/>
      <c r="AQZ126" s="550"/>
      <c r="ARA126" s="550"/>
      <c r="ARB126" s="550"/>
      <c r="ARC126" s="550"/>
      <c r="ARD126" s="550"/>
      <c r="ARL126" s="550"/>
      <c r="ARM126" s="550"/>
      <c r="ARN126" s="550"/>
      <c r="ARO126" s="550"/>
      <c r="ARP126" s="550"/>
      <c r="ARQ126" s="550"/>
      <c r="ARR126" s="550"/>
      <c r="ATB126" s="550"/>
      <c r="ATE126" s="550"/>
      <c r="ATI126" s="550"/>
      <c r="AUC126" s="550"/>
      <c r="AUD126" s="550"/>
      <c r="AUE126" s="550"/>
      <c r="AUF126" s="550"/>
      <c r="AUG126" s="550"/>
      <c r="AUH126" s="550"/>
      <c r="AUI126" s="550"/>
      <c r="AUJ126" s="550"/>
      <c r="AYG126" s="32"/>
      <c r="AZN126" s="550"/>
      <c r="AZO126" s="550"/>
      <c r="AZP126" s="550"/>
      <c r="AZQ126" s="550"/>
      <c r="AZR126" s="550"/>
      <c r="AZS126" s="550"/>
      <c r="AZT126" s="550"/>
      <c r="BFE126" s="550"/>
      <c r="BFF126" s="550"/>
      <c r="BFG126" s="550"/>
      <c r="BFH126" s="550"/>
      <c r="BFI126" s="550"/>
      <c r="BFJ126" s="550"/>
      <c r="BFK126" s="550"/>
      <c r="BFL126" s="550"/>
      <c r="BFS126" s="550"/>
      <c r="BFT126" s="550"/>
      <c r="BFU126" s="550"/>
      <c r="BFV126" s="550"/>
      <c r="BFW126" s="550"/>
      <c r="BFX126" s="550"/>
      <c r="BFY126" s="550"/>
      <c r="BGU126" s="550"/>
      <c r="BGV126" s="550"/>
      <c r="BGW126" s="550"/>
      <c r="BGX126" s="550"/>
      <c r="BGY126" s="550"/>
      <c r="BGZ126" s="550"/>
    </row>
    <row r="127" spans="2:1008 1030:1560" x14ac:dyDescent="0.25">
      <c r="B127" s="79"/>
      <c r="I127" s="121"/>
      <c r="P127" s="121"/>
      <c r="W127" s="121"/>
      <c r="AX127" s="550"/>
      <c r="BZ127" s="550"/>
      <c r="CN127" s="550"/>
      <c r="FF127" s="550"/>
      <c r="GO127" s="550"/>
      <c r="GP127" s="550"/>
      <c r="GQ127" s="550"/>
      <c r="GR127" s="550"/>
      <c r="GS127" s="550"/>
      <c r="GT127" s="550"/>
      <c r="GU127" s="550"/>
      <c r="JG127" s="550"/>
      <c r="JH127" s="550"/>
      <c r="JI127" s="550"/>
      <c r="JJ127" s="550"/>
      <c r="JK127" s="550"/>
      <c r="JL127" s="550"/>
      <c r="JM127" s="550"/>
      <c r="MF127" s="550"/>
      <c r="MG127" s="550"/>
      <c r="MH127" s="550"/>
      <c r="MI127" s="550"/>
      <c r="MJ127" s="550"/>
      <c r="MK127" s="550"/>
      <c r="ML127" s="550"/>
      <c r="MS127" s="550"/>
      <c r="NV127" s="37"/>
      <c r="OC127" s="550"/>
      <c r="OJ127" s="37"/>
      <c r="OQ127" s="550"/>
      <c r="OX127" s="550"/>
      <c r="VQ127" s="550"/>
      <c r="VR127" s="550"/>
      <c r="VS127" s="550"/>
      <c r="VT127" s="550"/>
      <c r="VU127" s="550"/>
      <c r="VV127" s="550"/>
      <c r="VW127" s="550"/>
      <c r="WE127" s="550"/>
      <c r="WH127" s="550"/>
      <c r="WL127" s="550"/>
      <c r="WM127" s="550"/>
      <c r="WN127" s="550"/>
      <c r="WO127" s="550"/>
      <c r="WP127" s="550"/>
      <c r="WQ127" s="550"/>
      <c r="WR127" s="550"/>
      <c r="WS127" s="37"/>
      <c r="WV127" s="37"/>
      <c r="WY127" s="550"/>
      <c r="WZ127" s="37"/>
      <c r="XC127" s="37"/>
      <c r="XG127" s="37"/>
      <c r="XJ127" s="37"/>
      <c r="XN127" s="37"/>
      <c r="YW127" s="550"/>
      <c r="YX127" s="550"/>
      <c r="YY127" s="550"/>
      <c r="YZ127" s="550"/>
      <c r="ZA127" s="550"/>
      <c r="ZB127" s="550"/>
      <c r="ZC127" s="550"/>
      <c r="ZJ127" s="550"/>
      <c r="ZR127" s="550"/>
      <c r="ZS127" s="550"/>
      <c r="ZT127" s="550"/>
      <c r="ZU127" s="550"/>
      <c r="ZV127" s="550"/>
      <c r="ZW127" s="550"/>
      <c r="ZX127" s="550"/>
      <c r="ABO127" s="550"/>
      <c r="ABP127" s="550"/>
      <c r="ABR127" s="550"/>
      <c r="ACC127" s="550"/>
      <c r="ACJ127" s="37"/>
      <c r="ACQ127" s="37"/>
      <c r="AFI127" s="550"/>
      <c r="AFJ127" s="550"/>
      <c r="AFK127" s="550"/>
      <c r="AFL127" s="550"/>
      <c r="AFM127" s="550"/>
      <c r="AFN127" s="550"/>
      <c r="AGK127" s="550"/>
      <c r="AGN127" s="550"/>
      <c r="AGR127" s="550"/>
      <c r="AGS127" s="550"/>
      <c r="AGT127" s="550"/>
      <c r="AGU127" s="550"/>
      <c r="AGV127" s="550"/>
      <c r="AGW127" s="550"/>
      <c r="AGX127" s="550"/>
      <c r="AGY127" s="37"/>
      <c r="AHB127" s="37"/>
      <c r="AHE127" s="550"/>
      <c r="AJQ127" s="550"/>
      <c r="AKL127" s="550"/>
      <c r="AKO127" s="550"/>
      <c r="AKS127" s="37"/>
      <c r="AKV127" s="37"/>
      <c r="ALG127" s="550"/>
      <c r="ALH127" s="550"/>
      <c r="ALN127" s="37"/>
      <c r="ALO127" s="37"/>
      <c r="ALP127" s="550"/>
      <c r="ALQ127" s="550"/>
      <c r="ALR127" s="550"/>
      <c r="ALS127" s="550"/>
      <c r="ALT127" s="550"/>
      <c r="AMP127" s="550"/>
      <c r="AMQ127" s="550"/>
      <c r="AMR127" s="550"/>
      <c r="AMS127" s="550"/>
      <c r="AMT127" s="550"/>
      <c r="AMU127" s="550"/>
      <c r="AMW127" s="550"/>
      <c r="AMX127" s="550"/>
      <c r="AMY127" s="550"/>
      <c r="AMZ127" s="550"/>
      <c r="ANA127" s="550"/>
      <c r="ANB127" s="550"/>
      <c r="ANC127" s="550"/>
      <c r="ANY127" s="550"/>
      <c r="ANZ127" s="550"/>
      <c r="AOA127" s="550"/>
      <c r="AOB127" s="550"/>
      <c r="AOC127" s="550"/>
      <c r="AOD127" s="550"/>
      <c r="AOT127" s="550"/>
      <c r="AOU127" s="550"/>
      <c r="AOV127" s="550"/>
      <c r="AOW127" s="550"/>
      <c r="AOX127" s="550"/>
      <c r="AOY127" s="550"/>
      <c r="APA127" s="550"/>
      <c r="APB127" s="550"/>
      <c r="APC127" s="550"/>
      <c r="APD127" s="550"/>
      <c r="APE127" s="550"/>
      <c r="APF127" s="550"/>
      <c r="APG127" s="550"/>
      <c r="APH127" s="550"/>
      <c r="API127" s="550"/>
      <c r="APJ127" s="550"/>
      <c r="APK127" s="550"/>
      <c r="APL127" s="550"/>
      <c r="APM127" s="550"/>
      <c r="APN127" s="550"/>
      <c r="APV127" s="550"/>
      <c r="APY127" s="550"/>
      <c r="AQC127" s="550"/>
      <c r="AQD127" s="550"/>
      <c r="AQF127" s="550"/>
      <c r="AQJ127" s="550"/>
      <c r="AQM127" s="550"/>
      <c r="AQX127" s="550"/>
      <c r="AQY127" s="550"/>
      <c r="AQZ127" s="550"/>
      <c r="ARA127" s="550"/>
      <c r="ARB127" s="550"/>
      <c r="ARC127" s="550"/>
      <c r="ARD127" s="550"/>
      <c r="ARL127" s="550"/>
      <c r="ARM127" s="550"/>
      <c r="ARN127" s="550"/>
      <c r="ARO127" s="550"/>
      <c r="ARP127" s="550"/>
      <c r="ARQ127" s="550"/>
      <c r="ARR127" s="550"/>
      <c r="ATB127" s="550"/>
      <c r="ATE127" s="550"/>
      <c r="ATI127" s="550"/>
      <c r="AUC127" s="550"/>
      <c r="AUD127" s="550"/>
      <c r="AUE127" s="550"/>
      <c r="AUF127" s="550"/>
      <c r="AUG127" s="550"/>
      <c r="AUH127" s="550"/>
      <c r="AUI127" s="550"/>
      <c r="AUJ127" s="550"/>
      <c r="AYG127" s="32"/>
      <c r="AZN127" s="550"/>
      <c r="AZO127" s="550"/>
      <c r="AZP127" s="550"/>
      <c r="AZQ127" s="550"/>
      <c r="AZR127" s="550"/>
      <c r="AZS127" s="550"/>
      <c r="AZT127" s="550"/>
      <c r="BFE127" s="550"/>
      <c r="BFF127" s="550"/>
      <c r="BFG127" s="550"/>
      <c r="BFH127" s="550"/>
      <c r="BFI127" s="550"/>
      <c r="BFJ127" s="550"/>
      <c r="BFK127" s="550"/>
      <c r="BFL127" s="550"/>
      <c r="BFS127" s="550"/>
      <c r="BFT127" s="550"/>
      <c r="BFU127" s="550"/>
      <c r="BFV127" s="550"/>
      <c r="BFW127" s="550"/>
      <c r="BFX127" s="550"/>
      <c r="BFY127" s="550"/>
      <c r="BGU127" s="550"/>
      <c r="BGV127" s="550"/>
      <c r="BGW127" s="550"/>
      <c r="BGX127" s="550"/>
      <c r="BGY127" s="550"/>
      <c r="BGZ127" s="550"/>
    </row>
    <row r="128" spans="2:1008 1030:1560" x14ac:dyDescent="0.25">
      <c r="B128" s="79"/>
      <c r="I128" s="121"/>
      <c r="P128" s="121"/>
      <c r="W128" s="121"/>
      <c r="AX128" s="550"/>
      <c r="BZ128" s="550"/>
      <c r="CN128" s="550"/>
      <c r="FF128" s="550"/>
      <c r="GO128" s="550"/>
      <c r="GP128" s="550"/>
      <c r="GQ128" s="550"/>
      <c r="GR128" s="550"/>
      <c r="GS128" s="550"/>
      <c r="GT128" s="550"/>
      <c r="GU128" s="550"/>
      <c r="JG128" s="550"/>
      <c r="JH128" s="550"/>
      <c r="JI128" s="550"/>
      <c r="JJ128" s="550"/>
      <c r="JK128" s="550"/>
      <c r="JL128" s="550"/>
      <c r="JM128" s="550"/>
      <c r="MF128" s="550"/>
      <c r="MG128" s="550"/>
      <c r="MH128" s="550"/>
      <c r="MI128" s="550"/>
      <c r="MJ128" s="550"/>
      <c r="MK128" s="550"/>
      <c r="ML128" s="550"/>
      <c r="MS128" s="550"/>
      <c r="NV128" s="37"/>
      <c r="OC128" s="550"/>
      <c r="OJ128" s="37"/>
      <c r="OQ128" s="550"/>
      <c r="OX128" s="550"/>
      <c r="VQ128" s="550"/>
      <c r="VR128" s="550"/>
      <c r="VS128" s="550"/>
      <c r="VT128" s="550"/>
      <c r="VU128" s="550"/>
      <c r="VV128" s="550"/>
      <c r="VW128" s="550"/>
      <c r="WE128" s="550"/>
      <c r="WH128" s="550"/>
      <c r="WL128" s="550"/>
      <c r="WM128" s="550"/>
      <c r="WN128" s="550"/>
      <c r="WO128" s="550"/>
      <c r="WP128" s="550"/>
      <c r="WQ128" s="550"/>
      <c r="WR128" s="550"/>
      <c r="WS128" s="37"/>
      <c r="WV128" s="37"/>
      <c r="WY128" s="550"/>
      <c r="WZ128" s="37"/>
      <c r="XC128" s="37"/>
      <c r="XG128" s="37"/>
      <c r="XJ128" s="37"/>
      <c r="XN128" s="37"/>
      <c r="YW128" s="550"/>
      <c r="YX128" s="550"/>
      <c r="YY128" s="550"/>
      <c r="YZ128" s="550"/>
      <c r="ZA128" s="550"/>
      <c r="ZB128" s="550"/>
      <c r="ZC128" s="550"/>
      <c r="ZJ128" s="550"/>
      <c r="ZR128" s="550"/>
      <c r="ZS128" s="550"/>
      <c r="ZT128" s="550"/>
      <c r="ZU128" s="550"/>
      <c r="ZV128" s="550"/>
      <c r="ZW128" s="550"/>
      <c r="ZX128" s="550"/>
      <c r="ABO128" s="550"/>
      <c r="ABP128" s="550"/>
      <c r="ABR128" s="550"/>
      <c r="ACC128" s="550"/>
      <c r="ACJ128" s="37"/>
      <c r="ACQ128" s="37"/>
      <c r="AFI128" s="550"/>
      <c r="AFJ128" s="550"/>
      <c r="AFK128" s="550"/>
      <c r="AFL128" s="550"/>
      <c r="AFM128" s="550"/>
      <c r="AFN128" s="550"/>
      <c r="AGK128" s="550"/>
      <c r="AGN128" s="550"/>
      <c r="AGR128" s="550"/>
      <c r="AGS128" s="550"/>
      <c r="AGT128" s="550"/>
      <c r="AGU128" s="550"/>
      <c r="AGV128" s="550"/>
      <c r="AGW128" s="550"/>
      <c r="AGX128" s="550"/>
      <c r="AGY128" s="37"/>
      <c r="AHB128" s="37"/>
      <c r="AHE128" s="550"/>
      <c r="AJQ128" s="550"/>
      <c r="AKL128" s="550"/>
      <c r="AKO128" s="550"/>
      <c r="AKS128" s="37"/>
      <c r="AKV128" s="37"/>
      <c r="ALG128" s="550"/>
      <c r="ALH128" s="550"/>
      <c r="ALN128" s="37"/>
      <c r="ALO128" s="37"/>
      <c r="ALP128" s="550"/>
      <c r="ALQ128" s="550"/>
      <c r="ALR128" s="550"/>
      <c r="ALS128" s="550"/>
      <c r="ALT128" s="550"/>
      <c r="AMP128" s="550"/>
      <c r="AMQ128" s="550"/>
      <c r="AMR128" s="550"/>
      <c r="AMS128" s="550"/>
      <c r="AMT128" s="550"/>
      <c r="AMU128" s="550"/>
      <c r="AMW128" s="550"/>
      <c r="AMX128" s="550"/>
      <c r="AMY128" s="550"/>
      <c r="AMZ128" s="550"/>
      <c r="ANA128" s="550"/>
      <c r="ANB128" s="550"/>
      <c r="ANC128" s="550"/>
      <c r="ANY128" s="550"/>
      <c r="ANZ128" s="550"/>
      <c r="AOA128" s="550"/>
      <c r="AOB128" s="550"/>
      <c r="AOC128" s="550"/>
      <c r="AOD128" s="550"/>
      <c r="AOT128" s="550"/>
      <c r="AOU128" s="550"/>
      <c r="AOV128" s="550"/>
      <c r="AOW128" s="550"/>
      <c r="AOX128" s="550"/>
      <c r="AOY128" s="550"/>
      <c r="APA128" s="550"/>
      <c r="APB128" s="550"/>
      <c r="APC128" s="550"/>
      <c r="APD128" s="550"/>
      <c r="APE128" s="550"/>
      <c r="APF128" s="550"/>
      <c r="APG128" s="550"/>
      <c r="APH128" s="550"/>
      <c r="API128" s="550"/>
      <c r="APJ128" s="550"/>
      <c r="APK128" s="550"/>
      <c r="APL128" s="550"/>
      <c r="APM128" s="550"/>
      <c r="APN128" s="550"/>
      <c r="APV128" s="550"/>
      <c r="APY128" s="550"/>
      <c r="AQC128" s="550"/>
      <c r="AQD128" s="550"/>
      <c r="AQF128" s="550"/>
      <c r="AQJ128" s="550"/>
      <c r="AQM128" s="550"/>
      <c r="AQX128" s="550"/>
      <c r="AQY128" s="550"/>
      <c r="AQZ128" s="550"/>
      <c r="ARA128" s="550"/>
      <c r="ARB128" s="550"/>
      <c r="ARC128" s="550"/>
      <c r="ARD128" s="550"/>
      <c r="ARL128" s="550"/>
      <c r="ARM128" s="550"/>
      <c r="ARN128" s="550"/>
      <c r="ARO128" s="550"/>
      <c r="ARP128" s="550"/>
      <c r="ARQ128" s="550"/>
      <c r="ARR128" s="550"/>
      <c r="ATB128" s="550"/>
      <c r="ATE128" s="550"/>
      <c r="ATI128" s="550"/>
      <c r="AUC128" s="550"/>
      <c r="AUD128" s="550"/>
      <c r="AUE128" s="550"/>
      <c r="AUF128" s="550"/>
      <c r="AUG128" s="550"/>
      <c r="AUH128" s="550"/>
      <c r="AUI128" s="550"/>
      <c r="AUJ128" s="550"/>
      <c r="AYG128" s="32"/>
      <c r="AZN128" s="550"/>
      <c r="AZO128" s="550"/>
      <c r="AZP128" s="550"/>
      <c r="AZQ128" s="550"/>
      <c r="AZR128" s="550"/>
      <c r="AZS128" s="550"/>
      <c r="AZT128" s="550"/>
      <c r="BFE128" s="550"/>
      <c r="BFF128" s="550"/>
      <c r="BFG128" s="550"/>
      <c r="BFH128" s="550"/>
      <c r="BFI128" s="550"/>
      <c r="BFJ128" s="550"/>
      <c r="BFK128" s="550"/>
      <c r="BFL128" s="550"/>
      <c r="BFS128" s="550"/>
      <c r="BFT128" s="550"/>
      <c r="BFU128" s="550"/>
      <c r="BFV128" s="550"/>
      <c r="BFW128" s="550"/>
      <c r="BFX128" s="550"/>
      <c r="BFY128" s="550"/>
      <c r="BGU128" s="550"/>
      <c r="BGV128" s="550"/>
      <c r="BGW128" s="550"/>
      <c r="BGX128" s="550"/>
      <c r="BGY128" s="550"/>
      <c r="BGZ128" s="550"/>
    </row>
    <row r="129" spans="2:1003 1170:1497" s="550" customFormat="1" x14ac:dyDescent="0.25">
      <c r="B129" s="121"/>
      <c r="H129" s="37"/>
      <c r="I129" s="121"/>
      <c r="J129" s="37"/>
      <c r="K129" s="37"/>
      <c r="L129" s="37"/>
      <c r="M129" s="37"/>
      <c r="N129" s="37"/>
      <c r="O129" s="37"/>
      <c r="P129" s="121"/>
      <c r="Q129" s="37"/>
      <c r="R129" s="37"/>
      <c r="S129" s="37"/>
      <c r="T129" s="37"/>
      <c r="U129" s="37"/>
      <c r="V129" s="37"/>
      <c r="W129" s="121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CU129" s="422"/>
      <c r="CX129" s="343"/>
      <c r="ED129" s="1696"/>
      <c r="EE129" s="1696"/>
      <c r="EF129" s="1696"/>
      <c r="EG129" s="1696"/>
      <c r="EH129" s="1696"/>
      <c r="EI129" s="1696"/>
      <c r="EJ129" s="37"/>
      <c r="EK129" s="37"/>
      <c r="EL129" s="37"/>
      <c r="EM129" s="37"/>
      <c r="EN129" s="37"/>
      <c r="EO129" s="37"/>
      <c r="EP129" s="37"/>
      <c r="ER129" s="37"/>
      <c r="ES129" s="37"/>
      <c r="ET129" s="37"/>
      <c r="EU129" s="37"/>
      <c r="EV129" s="37"/>
      <c r="EW129" s="37"/>
      <c r="FT129" s="37"/>
      <c r="FU129" s="37"/>
      <c r="FV129" s="37"/>
      <c r="FW129" s="37"/>
      <c r="FX129" s="37"/>
      <c r="FY129" s="37"/>
      <c r="GH129" s="37"/>
      <c r="GI129" s="37"/>
      <c r="GJ129" s="37"/>
      <c r="GK129" s="37"/>
      <c r="GL129" s="37"/>
      <c r="GM129" s="37"/>
      <c r="HC129" s="37"/>
      <c r="HD129" s="37"/>
      <c r="HE129" s="37"/>
      <c r="HF129" s="37"/>
      <c r="HG129" s="37"/>
      <c r="HH129" s="37"/>
      <c r="IZ129" s="37"/>
      <c r="JA129" s="37"/>
      <c r="JB129" s="37"/>
      <c r="JC129" s="37"/>
      <c r="JD129" s="37"/>
      <c r="JE129" s="37"/>
      <c r="JU129" s="37"/>
      <c r="JV129" s="37"/>
      <c r="JW129" s="37"/>
      <c r="JX129" s="37"/>
      <c r="JY129" s="37"/>
      <c r="JZ129" s="37"/>
      <c r="KI129" s="37"/>
      <c r="KJ129" s="37"/>
      <c r="KK129" s="37"/>
      <c r="KL129" s="37"/>
      <c r="KM129" s="37"/>
      <c r="KN129" s="37"/>
      <c r="KP129" s="37"/>
      <c r="KQ129" s="37"/>
      <c r="KR129" s="37"/>
      <c r="KS129" s="37"/>
      <c r="KT129" s="37"/>
      <c r="KU129" s="37"/>
      <c r="LK129" s="37"/>
      <c r="LL129" s="37"/>
      <c r="LM129" s="37"/>
      <c r="LN129" s="37"/>
      <c r="LO129" s="37"/>
      <c r="LP129" s="37"/>
      <c r="LR129" s="37"/>
      <c r="LS129" s="37"/>
      <c r="LT129" s="37"/>
      <c r="LU129" s="37"/>
      <c r="LV129" s="37"/>
      <c r="LW129" s="37"/>
      <c r="LX129" s="37"/>
      <c r="MM129" s="37"/>
      <c r="MN129" s="37"/>
      <c r="MO129" s="37"/>
      <c r="MP129" s="37"/>
      <c r="MQ129" s="37"/>
      <c r="MR129" s="37"/>
      <c r="MT129" s="37"/>
      <c r="MU129" s="37"/>
      <c r="MV129" s="37"/>
      <c r="MW129" s="37"/>
      <c r="MX129" s="37"/>
      <c r="MY129" s="37"/>
      <c r="NV129" s="37"/>
      <c r="NW129" s="37"/>
      <c r="NX129" s="37"/>
      <c r="NY129" s="37"/>
      <c r="NZ129" s="37"/>
      <c r="OA129" s="37"/>
      <c r="OJ129" s="37"/>
      <c r="OK129" s="37"/>
      <c r="OL129" s="37"/>
      <c r="OM129" s="37"/>
      <c r="ON129" s="37"/>
      <c r="OO129" s="37"/>
      <c r="OP129" s="37"/>
      <c r="QN129" s="37"/>
      <c r="QO129" s="37"/>
      <c r="QP129" s="37"/>
      <c r="QQ129" s="37"/>
      <c r="QR129" s="37"/>
      <c r="QS129" s="37"/>
      <c r="QT129" s="37"/>
      <c r="QU129" s="422"/>
      <c r="RB129" s="37"/>
      <c r="RC129" s="37"/>
      <c r="RD129" s="37"/>
      <c r="RE129" s="37"/>
      <c r="RF129" s="37"/>
      <c r="RG129" s="37"/>
      <c r="RI129" s="37"/>
      <c r="RJ129" s="37"/>
      <c r="RK129" s="37"/>
      <c r="RL129" s="37"/>
      <c r="RM129" s="37"/>
      <c r="RN129" s="37"/>
      <c r="RP129" s="37"/>
      <c r="RQ129" s="37"/>
      <c r="RR129" s="37"/>
      <c r="RS129" s="37"/>
      <c r="RT129" s="37"/>
      <c r="RU129" s="37"/>
      <c r="RV129" s="37"/>
      <c r="SR129" s="37"/>
      <c r="SS129" s="37"/>
      <c r="ST129" s="37"/>
      <c r="SU129" s="37"/>
      <c r="SV129" s="37"/>
      <c r="SW129" s="37"/>
      <c r="SY129" s="422"/>
      <c r="UH129" s="691"/>
      <c r="UI129" s="37"/>
      <c r="UJ129" s="37"/>
      <c r="UK129" s="37"/>
      <c r="UL129" s="37"/>
      <c r="UM129" s="37"/>
      <c r="VC129" s="37"/>
      <c r="VD129" s="37"/>
      <c r="VE129" s="37"/>
      <c r="VF129" s="37"/>
      <c r="VG129" s="37"/>
      <c r="VH129" s="37"/>
      <c r="VI129" s="37"/>
      <c r="VJ129" s="37"/>
      <c r="WS129" s="37"/>
      <c r="WT129" s="37"/>
      <c r="WU129" s="37"/>
      <c r="WV129" s="37"/>
      <c r="WW129" s="37"/>
      <c r="WX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U129" s="37"/>
      <c r="XV129" s="37"/>
      <c r="XW129" s="37"/>
      <c r="XX129" s="37"/>
      <c r="XY129" s="37"/>
      <c r="XZ129" s="37"/>
      <c r="ZD129" s="37"/>
      <c r="ZE129" s="37"/>
      <c r="ZF129" s="37"/>
      <c r="ZG129" s="37"/>
      <c r="ZH129" s="37"/>
      <c r="ZI129" s="37"/>
      <c r="AAF129" s="37"/>
      <c r="AAG129" s="37"/>
      <c r="AAH129" s="37"/>
      <c r="AAI129" s="37"/>
      <c r="AAJ129" s="37"/>
      <c r="AAK129" s="37"/>
      <c r="AAM129" s="37"/>
      <c r="AAN129" s="37"/>
      <c r="AAO129" s="37"/>
      <c r="AAP129" s="37"/>
      <c r="AAQ129" s="37"/>
      <c r="AAR129" s="37"/>
      <c r="AAT129" s="37"/>
      <c r="AAU129" s="37"/>
      <c r="AAV129" s="37"/>
      <c r="AAW129" s="37"/>
      <c r="AAX129" s="37"/>
      <c r="AAY129" s="37"/>
      <c r="ABH129" s="37"/>
      <c r="ABI129" s="37"/>
      <c r="ABJ129" s="37"/>
      <c r="ABK129" s="37"/>
      <c r="ABL129" s="37"/>
      <c r="ABM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43"/>
      <c r="ADE129" s="691"/>
      <c r="ADF129" s="37"/>
      <c r="ADG129" s="37"/>
      <c r="ADH129" s="37"/>
      <c r="ADI129" s="37"/>
      <c r="ADJ129" s="37"/>
      <c r="ADK129" s="37"/>
      <c r="ADS129" s="37"/>
      <c r="ADT129" s="37"/>
      <c r="ADU129" s="37"/>
      <c r="ADV129" s="37"/>
      <c r="ADW129" s="37"/>
      <c r="ADX129" s="37"/>
      <c r="AEG129" s="37"/>
      <c r="AEH129" s="37"/>
      <c r="AEI129" s="37"/>
      <c r="AEJ129" s="37"/>
      <c r="AEK129" s="37"/>
      <c r="AEL129" s="37"/>
      <c r="AFB129" s="37"/>
      <c r="AFC129" s="37"/>
      <c r="AFD129" s="37"/>
      <c r="AFE129" s="37"/>
      <c r="AFF129" s="37"/>
      <c r="AFG129" s="37"/>
      <c r="AFP129" s="37"/>
      <c r="AFQ129" s="37"/>
      <c r="AFR129" s="37"/>
      <c r="AFS129" s="37"/>
      <c r="AFT129" s="37"/>
      <c r="AFU129" s="37"/>
      <c r="AFV129" s="37"/>
      <c r="AGY129" s="37"/>
      <c r="AGZ129" s="37"/>
      <c r="AHA129" s="37"/>
      <c r="AHB129" s="37"/>
      <c r="AHC129" s="37"/>
      <c r="AHD129" s="37"/>
      <c r="AHT129" s="422"/>
      <c r="AHW129" s="343"/>
      <c r="AIV129" s="37"/>
      <c r="AIW129" s="37"/>
      <c r="AIX129" s="37"/>
      <c r="AIY129" s="37"/>
      <c r="AIZ129" s="37"/>
      <c r="AJA129" s="37"/>
      <c r="AKS129" s="37"/>
      <c r="AKT129" s="37"/>
      <c r="AKU129" s="37"/>
      <c r="AKV129" s="37"/>
      <c r="AKW129" s="37"/>
      <c r="AKX129" s="37"/>
      <c r="AKY129" s="37"/>
      <c r="ALN129" s="37"/>
      <c r="ALO129" s="37"/>
      <c r="ARZ129" s="37"/>
      <c r="ASA129" s="37"/>
      <c r="ASB129" s="37"/>
      <c r="ASC129" s="37"/>
      <c r="ASD129" s="37"/>
      <c r="ASE129" s="37"/>
      <c r="ASG129" s="37"/>
      <c r="ASH129" s="37"/>
      <c r="ASI129" s="37"/>
      <c r="ASJ129" s="37"/>
      <c r="ASK129" s="37"/>
      <c r="ASL129" s="37"/>
      <c r="ATW129" s="37"/>
      <c r="ATX129" s="37"/>
      <c r="ATY129" s="37"/>
      <c r="ATZ129" s="37"/>
      <c r="AUA129" s="37"/>
      <c r="AUB129" s="37"/>
      <c r="AUK129" s="343"/>
      <c r="AUY129" s="343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XC129" s="37"/>
      <c r="AXD129" s="37"/>
      <c r="AXE129" s="37"/>
      <c r="AXF129" s="37"/>
      <c r="AXG129" s="37"/>
      <c r="AXH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YE129" s="32"/>
      <c r="AYF129" s="32"/>
      <c r="AYG129" s="32"/>
      <c r="AYH129" s="32"/>
      <c r="AYI129" s="32"/>
      <c r="AYJ129" s="32"/>
      <c r="AYZ129" s="37"/>
      <c r="AZA129" s="37"/>
      <c r="AZB129" s="37"/>
      <c r="AZC129" s="37"/>
      <c r="AZD129" s="37"/>
      <c r="AZE129" s="37"/>
      <c r="AZG129" s="37"/>
      <c r="AZH129" s="37"/>
      <c r="AZI129" s="37"/>
      <c r="AZJ129" s="37"/>
      <c r="AZK129" s="37"/>
      <c r="AZL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Y129" s="37"/>
      <c r="BBZ129" s="37"/>
      <c r="BCA129" s="37"/>
      <c r="BCB129" s="37"/>
      <c r="BCC129" s="37"/>
      <c r="BCD129" s="37"/>
      <c r="BCF129" s="37"/>
      <c r="BCG129" s="37"/>
      <c r="BCH129" s="37"/>
      <c r="BCI129" s="37"/>
      <c r="BCJ129" s="37"/>
      <c r="BCK129" s="37"/>
      <c r="BDH129" s="37"/>
      <c r="BDI129" s="37"/>
      <c r="BDJ129" s="37"/>
      <c r="BDK129" s="37"/>
      <c r="BDL129" s="37"/>
      <c r="BDM129" s="37"/>
      <c r="BEJ129" s="37"/>
      <c r="BEK129" s="37"/>
      <c r="BEL129" s="37"/>
      <c r="BEM129" s="37"/>
      <c r="BEN129" s="37"/>
      <c r="BEO129" s="37"/>
    </row>
    <row r="130" spans="2:1003 1170:1497" s="550" customFormat="1" x14ac:dyDescent="0.25">
      <c r="B130" s="121"/>
      <c r="H130" s="37"/>
      <c r="I130" s="121"/>
      <c r="J130" s="37"/>
      <c r="K130" s="37"/>
      <c r="L130" s="37"/>
      <c r="M130" s="37"/>
      <c r="N130" s="37"/>
      <c r="O130" s="37"/>
      <c r="P130" s="121"/>
      <c r="Q130" s="37"/>
      <c r="R130" s="37"/>
      <c r="S130" s="37"/>
      <c r="T130" s="37"/>
      <c r="U130" s="37"/>
      <c r="V130" s="37"/>
      <c r="W130" s="121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CU130" s="422"/>
      <c r="CX130" s="343"/>
      <c r="ED130" s="1696"/>
      <c r="EE130" s="1696"/>
      <c r="EF130" s="1696"/>
      <c r="EG130" s="1696"/>
      <c r="EH130" s="1696"/>
      <c r="EI130" s="1696"/>
      <c r="EJ130" s="37"/>
      <c r="EK130" s="37"/>
      <c r="EL130" s="37"/>
      <c r="EM130" s="37"/>
      <c r="EN130" s="37"/>
      <c r="EO130" s="37"/>
      <c r="EP130" s="37"/>
      <c r="ER130" s="37"/>
      <c r="ES130" s="37"/>
      <c r="ET130" s="37"/>
      <c r="EU130" s="37"/>
      <c r="EV130" s="37"/>
      <c r="EW130" s="37"/>
      <c r="FT130" s="37"/>
      <c r="FU130" s="37"/>
      <c r="FV130" s="37"/>
      <c r="FW130" s="37"/>
      <c r="FX130" s="37"/>
      <c r="FY130" s="37"/>
      <c r="GH130" s="37"/>
      <c r="GI130" s="37"/>
      <c r="GJ130" s="37"/>
      <c r="GK130" s="37"/>
      <c r="GL130" s="37"/>
      <c r="GM130" s="37"/>
      <c r="HC130" s="37"/>
      <c r="HD130" s="37"/>
      <c r="HE130" s="37"/>
      <c r="HF130" s="37"/>
      <c r="HG130" s="37"/>
      <c r="HH130" s="37"/>
      <c r="IZ130" s="37"/>
      <c r="JA130" s="37"/>
      <c r="JB130" s="37"/>
      <c r="JC130" s="37"/>
      <c r="JD130" s="37"/>
      <c r="JE130" s="37"/>
      <c r="JU130" s="37"/>
      <c r="JV130" s="37"/>
      <c r="JW130" s="37"/>
      <c r="JX130" s="37"/>
      <c r="JY130" s="37"/>
      <c r="JZ130" s="37"/>
      <c r="KI130" s="37"/>
      <c r="KJ130" s="37"/>
      <c r="KK130" s="37"/>
      <c r="KL130" s="37"/>
      <c r="KM130" s="37"/>
      <c r="KN130" s="37"/>
      <c r="KP130" s="37"/>
      <c r="KQ130" s="37"/>
      <c r="KR130" s="37"/>
      <c r="KS130" s="37"/>
      <c r="KT130" s="37"/>
      <c r="KU130" s="37"/>
      <c r="LK130" s="37"/>
      <c r="LL130" s="37"/>
      <c r="LM130" s="37"/>
      <c r="LN130" s="37"/>
      <c r="LO130" s="37"/>
      <c r="LP130" s="37"/>
      <c r="LR130" s="37"/>
      <c r="LS130" s="37"/>
      <c r="LT130" s="37"/>
      <c r="LU130" s="37"/>
      <c r="LV130" s="37"/>
      <c r="LW130" s="37"/>
      <c r="LX130" s="37"/>
      <c r="MM130" s="37"/>
      <c r="MN130" s="37"/>
      <c r="MO130" s="37"/>
      <c r="MP130" s="37"/>
      <c r="MQ130" s="37"/>
      <c r="MR130" s="37"/>
      <c r="MT130" s="37"/>
      <c r="MU130" s="37"/>
      <c r="MV130" s="37"/>
      <c r="MW130" s="37"/>
      <c r="MX130" s="37"/>
      <c r="MY130" s="37"/>
      <c r="NV130" s="37"/>
      <c r="NW130" s="37"/>
      <c r="NX130" s="37"/>
      <c r="NY130" s="37"/>
      <c r="NZ130" s="37"/>
      <c r="OA130" s="37"/>
      <c r="OJ130" s="37"/>
      <c r="OK130" s="37"/>
      <c r="OL130" s="37"/>
      <c r="OM130" s="37"/>
      <c r="ON130" s="37"/>
      <c r="OO130" s="37"/>
      <c r="OP130" s="37"/>
      <c r="QN130" s="37"/>
      <c r="QO130" s="37"/>
      <c r="QP130" s="37"/>
      <c r="QQ130" s="37"/>
      <c r="QR130" s="37"/>
      <c r="QS130" s="37"/>
      <c r="QT130" s="37"/>
      <c r="QU130" s="422"/>
      <c r="RB130" s="37"/>
      <c r="RC130" s="37"/>
      <c r="RD130" s="37"/>
      <c r="RE130" s="37"/>
      <c r="RF130" s="37"/>
      <c r="RG130" s="37"/>
      <c r="RI130" s="37"/>
      <c r="RJ130" s="37"/>
      <c r="RK130" s="37"/>
      <c r="RL130" s="37"/>
      <c r="RM130" s="37"/>
      <c r="RN130" s="37"/>
      <c r="RP130" s="37"/>
      <c r="RQ130" s="37"/>
      <c r="RR130" s="37"/>
      <c r="RS130" s="37"/>
      <c r="RT130" s="37"/>
      <c r="RU130" s="37"/>
      <c r="RV130" s="37"/>
      <c r="SR130" s="37"/>
      <c r="SS130" s="37"/>
      <c r="ST130" s="37"/>
      <c r="SU130" s="37"/>
      <c r="SV130" s="37"/>
      <c r="SW130" s="37"/>
      <c r="SY130" s="422"/>
      <c r="UH130" s="691"/>
      <c r="UI130" s="37"/>
      <c r="UJ130" s="37"/>
      <c r="UK130" s="37"/>
      <c r="UL130" s="37"/>
      <c r="UM130" s="37"/>
      <c r="VC130" s="37"/>
      <c r="VD130" s="37"/>
      <c r="VE130" s="37"/>
      <c r="VF130" s="37"/>
      <c r="VG130" s="37"/>
      <c r="VH130" s="37"/>
      <c r="VI130" s="37"/>
      <c r="VJ130" s="37"/>
      <c r="WS130" s="37"/>
      <c r="WT130" s="37"/>
      <c r="WU130" s="37"/>
      <c r="WV130" s="37"/>
      <c r="WW130" s="37"/>
      <c r="WX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U130" s="37"/>
      <c r="XV130" s="37"/>
      <c r="XW130" s="37"/>
      <c r="XX130" s="37"/>
      <c r="XY130" s="37"/>
      <c r="XZ130" s="37"/>
      <c r="ZD130" s="37"/>
      <c r="ZE130" s="37"/>
      <c r="ZF130" s="37"/>
      <c r="ZG130" s="37"/>
      <c r="ZH130" s="37"/>
      <c r="ZI130" s="37"/>
      <c r="AAF130" s="37"/>
      <c r="AAG130" s="37"/>
      <c r="AAH130" s="37"/>
      <c r="AAI130" s="37"/>
      <c r="AAJ130" s="37"/>
      <c r="AAK130" s="37"/>
      <c r="AAM130" s="37"/>
      <c r="AAN130" s="37"/>
      <c r="AAO130" s="37"/>
      <c r="AAP130" s="37"/>
      <c r="AAQ130" s="37"/>
      <c r="AAR130" s="37"/>
      <c r="AAT130" s="37"/>
      <c r="AAU130" s="37"/>
      <c r="AAV130" s="37"/>
      <c r="AAW130" s="37"/>
      <c r="AAX130" s="37"/>
      <c r="AAY130" s="37"/>
      <c r="ABH130" s="37"/>
      <c r="ABI130" s="37"/>
      <c r="ABJ130" s="37"/>
      <c r="ABK130" s="37"/>
      <c r="ABL130" s="37"/>
      <c r="ABM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43"/>
      <c r="ADE130" s="691"/>
      <c r="ADF130" s="37"/>
      <c r="ADG130" s="37"/>
      <c r="ADH130" s="37"/>
      <c r="ADI130" s="37"/>
      <c r="ADJ130" s="37"/>
      <c r="ADK130" s="37"/>
      <c r="ADS130" s="37"/>
      <c r="ADT130" s="37"/>
      <c r="ADU130" s="37"/>
      <c r="ADV130" s="37"/>
      <c r="ADW130" s="37"/>
      <c r="ADX130" s="37"/>
      <c r="AEG130" s="37"/>
      <c r="AEH130" s="37"/>
      <c r="AEI130" s="37"/>
      <c r="AEJ130" s="37"/>
      <c r="AEK130" s="37"/>
      <c r="AEL130" s="37"/>
      <c r="AFB130" s="37"/>
      <c r="AFC130" s="37"/>
      <c r="AFD130" s="37"/>
      <c r="AFE130" s="37"/>
      <c r="AFF130" s="37"/>
      <c r="AFG130" s="37"/>
      <c r="AFP130" s="37"/>
      <c r="AFQ130" s="37"/>
      <c r="AFR130" s="37"/>
      <c r="AFS130" s="37"/>
      <c r="AFT130" s="37"/>
      <c r="AFU130" s="37"/>
      <c r="AFV130" s="37"/>
      <c r="AGY130" s="37"/>
      <c r="AGZ130" s="37"/>
      <c r="AHA130" s="37"/>
      <c r="AHB130" s="37"/>
      <c r="AHC130" s="37"/>
      <c r="AHD130" s="37"/>
      <c r="AHT130" s="422"/>
      <c r="AHW130" s="343"/>
      <c r="AIV130" s="37"/>
      <c r="AIW130" s="37"/>
      <c r="AIX130" s="37"/>
      <c r="AIY130" s="37"/>
      <c r="AIZ130" s="37"/>
      <c r="AJA130" s="37"/>
      <c r="AKS130" s="37"/>
      <c r="AKT130" s="37"/>
      <c r="AKU130" s="37"/>
      <c r="AKV130" s="37"/>
      <c r="AKW130" s="37"/>
      <c r="AKX130" s="37"/>
      <c r="AKY130" s="37"/>
      <c r="ALN130" s="37"/>
      <c r="ALO130" s="37"/>
      <c r="ARZ130" s="37"/>
      <c r="ASA130" s="37"/>
      <c r="ASB130" s="37"/>
      <c r="ASC130" s="37"/>
      <c r="ASD130" s="37"/>
      <c r="ASE130" s="37"/>
      <c r="ASG130" s="37"/>
      <c r="ASH130" s="37"/>
      <c r="ASI130" s="37"/>
      <c r="ASJ130" s="37"/>
      <c r="ASK130" s="37"/>
      <c r="ASL130" s="37"/>
      <c r="ATW130" s="37"/>
      <c r="ATX130" s="37"/>
      <c r="ATY130" s="37"/>
      <c r="ATZ130" s="37"/>
      <c r="AUA130" s="37"/>
      <c r="AUB130" s="37"/>
      <c r="AUK130" s="343"/>
      <c r="AUY130" s="343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XC130" s="37"/>
      <c r="AXD130" s="37"/>
      <c r="AXE130" s="37"/>
      <c r="AXF130" s="37"/>
      <c r="AXG130" s="37"/>
      <c r="AXH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YE130" s="32"/>
      <c r="AYF130" s="32"/>
      <c r="AYG130" s="32"/>
      <c r="AYH130" s="32"/>
      <c r="AYI130" s="32"/>
      <c r="AYJ130" s="32"/>
      <c r="AYZ130" s="37"/>
      <c r="AZA130" s="37"/>
      <c r="AZB130" s="37"/>
      <c r="AZC130" s="37"/>
      <c r="AZD130" s="37"/>
      <c r="AZE130" s="37"/>
      <c r="AZG130" s="37"/>
      <c r="AZH130" s="37"/>
      <c r="AZI130" s="37"/>
      <c r="AZJ130" s="37"/>
      <c r="AZK130" s="37"/>
      <c r="AZL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Y130" s="37"/>
      <c r="BBZ130" s="37"/>
      <c r="BCA130" s="37"/>
      <c r="BCB130" s="37"/>
      <c r="BCC130" s="37"/>
      <c r="BCD130" s="37"/>
      <c r="BCF130" s="37"/>
      <c r="BCG130" s="37"/>
      <c r="BCH130" s="37"/>
      <c r="BCI130" s="37"/>
      <c r="BCJ130" s="37"/>
      <c r="BCK130" s="37"/>
      <c r="BDH130" s="37"/>
      <c r="BDI130" s="37"/>
      <c r="BDJ130" s="37"/>
      <c r="BDK130" s="37"/>
      <c r="BDL130" s="37"/>
      <c r="BDM130" s="37"/>
      <c r="BEJ130" s="37"/>
      <c r="BEK130" s="37"/>
      <c r="BEL130" s="37"/>
      <c r="BEM130" s="37"/>
      <c r="BEN130" s="37"/>
      <c r="BEO130" s="37"/>
    </row>
    <row r="131" spans="2:1003 1170:1497" s="550" customFormat="1" x14ac:dyDescent="0.25">
      <c r="B131" s="121"/>
      <c r="H131" s="37"/>
      <c r="I131" s="121"/>
      <c r="J131" s="37"/>
      <c r="K131" s="37"/>
      <c r="L131" s="37"/>
      <c r="M131" s="37"/>
      <c r="N131" s="37"/>
      <c r="O131" s="37"/>
      <c r="P131" s="121"/>
      <c r="Q131" s="37"/>
      <c r="R131" s="37"/>
      <c r="S131" s="37"/>
      <c r="T131" s="37"/>
      <c r="U131" s="37"/>
      <c r="V131" s="37"/>
      <c r="W131" s="121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CU131" s="422"/>
      <c r="CX131" s="343"/>
      <c r="ED131" s="1696"/>
      <c r="EE131" s="1696"/>
      <c r="EF131" s="1696"/>
      <c r="EG131" s="1696"/>
      <c r="EH131" s="1696"/>
      <c r="EI131" s="1696"/>
      <c r="EJ131" s="37"/>
      <c r="EK131" s="37"/>
      <c r="EL131" s="37"/>
      <c r="EM131" s="37"/>
      <c r="EN131" s="37"/>
      <c r="EO131" s="37"/>
      <c r="EP131" s="37"/>
      <c r="ER131" s="37"/>
      <c r="ES131" s="37"/>
      <c r="ET131" s="37"/>
      <c r="EU131" s="37"/>
      <c r="EV131" s="37"/>
      <c r="EW131" s="37"/>
      <c r="FT131" s="37"/>
      <c r="FU131" s="37"/>
      <c r="FV131" s="37"/>
      <c r="FW131" s="37"/>
      <c r="FX131" s="37"/>
      <c r="FY131" s="37"/>
      <c r="GH131" s="37"/>
      <c r="GI131" s="37"/>
      <c r="GJ131" s="37"/>
      <c r="GK131" s="37"/>
      <c r="GL131" s="37"/>
      <c r="GM131" s="37"/>
      <c r="HC131" s="37"/>
      <c r="HD131" s="37"/>
      <c r="HE131" s="37"/>
      <c r="HF131" s="37"/>
      <c r="HG131" s="37"/>
      <c r="HH131" s="37"/>
      <c r="IZ131" s="37"/>
      <c r="JA131" s="37"/>
      <c r="JB131" s="37"/>
      <c r="JC131" s="37"/>
      <c r="JD131" s="37"/>
      <c r="JE131" s="37"/>
      <c r="JU131" s="37"/>
      <c r="JV131" s="37"/>
      <c r="JW131" s="37"/>
      <c r="JX131" s="37"/>
      <c r="JY131" s="37"/>
      <c r="JZ131" s="37"/>
      <c r="KI131" s="37"/>
      <c r="KJ131" s="37"/>
      <c r="KK131" s="37"/>
      <c r="KL131" s="37"/>
      <c r="KM131" s="37"/>
      <c r="KN131" s="37"/>
      <c r="KP131" s="37"/>
      <c r="KQ131" s="37"/>
      <c r="KR131" s="37"/>
      <c r="KS131" s="37"/>
      <c r="KT131" s="37"/>
      <c r="KU131" s="37"/>
      <c r="LK131" s="37"/>
      <c r="LL131" s="37"/>
      <c r="LM131" s="37"/>
      <c r="LN131" s="37"/>
      <c r="LO131" s="37"/>
      <c r="LP131" s="37"/>
      <c r="LR131" s="37"/>
      <c r="LS131" s="37"/>
      <c r="LT131" s="37"/>
      <c r="LU131" s="37"/>
      <c r="LV131" s="37"/>
      <c r="LW131" s="37"/>
      <c r="LX131" s="37"/>
      <c r="MM131" s="37"/>
      <c r="MN131" s="37"/>
      <c r="MO131" s="37"/>
      <c r="MP131" s="37"/>
      <c r="MQ131" s="37"/>
      <c r="MR131" s="37"/>
      <c r="MT131" s="37"/>
      <c r="MU131" s="37"/>
      <c r="MV131" s="37"/>
      <c r="MW131" s="37"/>
      <c r="MX131" s="37"/>
      <c r="MY131" s="37"/>
      <c r="NV131" s="37"/>
      <c r="NW131" s="37"/>
      <c r="NX131" s="37"/>
      <c r="NY131" s="37"/>
      <c r="NZ131" s="37"/>
      <c r="OA131" s="37"/>
      <c r="OJ131" s="37"/>
      <c r="OK131" s="37"/>
      <c r="OL131" s="37"/>
      <c r="OM131" s="37"/>
      <c r="ON131" s="37"/>
      <c r="OO131" s="37"/>
      <c r="OP131" s="37"/>
      <c r="QN131" s="37"/>
      <c r="QO131" s="37"/>
      <c r="QP131" s="37"/>
      <c r="QQ131" s="37"/>
      <c r="QR131" s="37"/>
      <c r="QS131" s="37"/>
      <c r="QT131" s="37"/>
      <c r="QU131" s="422"/>
      <c r="RB131" s="37"/>
      <c r="RC131" s="37"/>
      <c r="RD131" s="37"/>
      <c r="RE131" s="37"/>
      <c r="RF131" s="37"/>
      <c r="RG131" s="37"/>
      <c r="RI131" s="37"/>
      <c r="RJ131" s="37"/>
      <c r="RK131" s="37"/>
      <c r="RL131" s="37"/>
      <c r="RM131" s="37"/>
      <c r="RN131" s="37"/>
      <c r="RP131" s="37"/>
      <c r="RQ131" s="37"/>
      <c r="RR131" s="37"/>
      <c r="RS131" s="37"/>
      <c r="RT131" s="37"/>
      <c r="RU131" s="37"/>
      <c r="RV131" s="37"/>
      <c r="SR131" s="37"/>
      <c r="SS131" s="37"/>
      <c r="ST131" s="37"/>
      <c r="SU131" s="37"/>
      <c r="SV131" s="37"/>
      <c r="SW131" s="37"/>
      <c r="SY131" s="422"/>
      <c r="UH131" s="691"/>
      <c r="UI131" s="37"/>
      <c r="UJ131" s="37"/>
      <c r="UK131" s="37"/>
      <c r="UL131" s="37"/>
      <c r="UM131" s="37"/>
      <c r="VC131" s="37"/>
      <c r="VD131" s="37"/>
      <c r="VE131" s="37"/>
      <c r="VF131" s="37"/>
      <c r="VG131" s="37"/>
      <c r="VH131" s="37"/>
      <c r="VI131" s="37"/>
      <c r="VJ131" s="37"/>
      <c r="WS131" s="37"/>
      <c r="WT131" s="37"/>
      <c r="WU131" s="37"/>
      <c r="WV131" s="37"/>
      <c r="WW131" s="37"/>
      <c r="WX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U131" s="37"/>
      <c r="XV131" s="37"/>
      <c r="XW131" s="37"/>
      <c r="XX131" s="37"/>
      <c r="XY131" s="37"/>
      <c r="XZ131" s="37"/>
      <c r="ZD131" s="37"/>
      <c r="ZE131" s="37"/>
      <c r="ZF131" s="37"/>
      <c r="ZG131" s="37"/>
      <c r="ZH131" s="37"/>
      <c r="ZI131" s="37"/>
      <c r="AAF131" s="37"/>
      <c r="AAG131" s="37"/>
      <c r="AAH131" s="37"/>
      <c r="AAI131" s="37"/>
      <c r="AAJ131" s="37"/>
      <c r="AAK131" s="37"/>
      <c r="AAM131" s="37"/>
      <c r="AAN131" s="37"/>
      <c r="AAO131" s="37"/>
      <c r="AAP131" s="37"/>
      <c r="AAQ131" s="37"/>
      <c r="AAR131" s="37"/>
      <c r="AAT131" s="37"/>
      <c r="AAU131" s="37"/>
      <c r="AAV131" s="37"/>
      <c r="AAW131" s="37"/>
      <c r="AAX131" s="37"/>
      <c r="AAY131" s="37"/>
      <c r="ABH131" s="37"/>
      <c r="ABI131" s="37"/>
      <c r="ABJ131" s="37"/>
      <c r="ABK131" s="37"/>
      <c r="ABL131" s="37"/>
      <c r="ABM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43"/>
      <c r="ADE131" s="691"/>
      <c r="ADF131" s="37"/>
      <c r="ADG131" s="37"/>
      <c r="ADH131" s="37"/>
      <c r="ADI131" s="37"/>
      <c r="ADJ131" s="37"/>
      <c r="ADK131" s="37"/>
      <c r="ADS131" s="37"/>
      <c r="ADT131" s="37"/>
      <c r="ADU131" s="37"/>
      <c r="ADV131" s="37"/>
      <c r="ADW131" s="37"/>
      <c r="ADX131" s="37"/>
      <c r="AEG131" s="37"/>
      <c r="AEH131" s="37"/>
      <c r="AEI131" s="37"/>
      <c r="AEJ131" s="37"/>
      <c r="AEK131" s="37"/>
      <c r="AEL131" s="37"/>
      <c r="AFB131" s="37"/>
      <c r="AFC131" s="37"/>
      <c r="AFD131" s="37"/>
      <c r="AFE131" s="37"/>
      <c r="AFF131" s="37"/>
      <c r="AFG131" s="37"/>
      <c r="AFP131" s="37"/>
      <c r="AFQ131" s="37"/>
      <c r="AFR131" s="37"/>
      <c r="AFS131" s="37"/>
      <c r="AFT131" s="37"/>
      <c r="AFU131" s="37"/>
      <c r="AFV131" s="37"/>
      <c r="AGY131" s="37"/>
      <c r="AGZ131" s="37"/>
      <c r="AHA131" s="37"/>
      <c r="AHB131" s="37"/>
      <c r="AHC131" s="37"/>
      <c r="AHD131" s="37"/>
      <c r="AHT131" s="422"/>
      <c r="AHW131" s="343"/>
      <c r="AIV131" s="37"/>
      <c r="AIW131" s="37"/>
      <c r="AIX131" s="37"/>
      <c r="AIY131" s="37"/>
      <c r="AIZ131" s="37"/>
      <c r="AJA131" s="37"/>
      <c r="AKS131" s="37"/>
      <c r="AKT131" s="37"/>
      <c r="AKU131" s="37"/>
      <c r="AKV131" s="37"/>
      <c r="AKW131" s="37"/>
      <c r="AKX131" s="37"/>
      <c r="AKY131" s="37"/>
      <c r="ALN131" s="37"/>
      <c r="ALO131" s="37"/>
      <c r="ARZ131" s="37"/>
      <c r="ASA131" s="37"/>
      <c r="ASB131" s="37"/>
      <c r="ASC131" s="37"/>
      <c r="ASD131" s="37"/>
      <c r="ASE131" s="37"/>
      <c r="ASG131" s="37"/>
      <c r="ASH131" s="37"/>
      <c r="ASI131" s="37"/>
      <c r="ASJ131" s="37"/>
      <c r="ASK131" s="37"/>
      <c r="ASL131" s="37"/>
      <c r="ATW131" s="37"/>
      <c r="ATX131" s="37"/>
      <c r="ATY131" s="37"/>
      <c r="ATZ131" s="37"/>
      <c r="AUA131" s="37"/>
      <c r="AUB131" s="37"/>
      <c r="AUK131" s="343"/>
      <c r="AUY131" s="343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XC131" s="37"/>
      <c r="AXD131" s="37"/>
      <c r="AXE131" s="37"/>
      <c r="AXF131" s="37"/>
      <c r="AXG131" s="37"/>
      <c r="AXH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YE131" s="32"/>
      <c r="AYF131" s="32"/>
      <c r="AYG131" s="32"/>
      <c r="AYH131" s="32"/>
      <c r="AYI131" s="32"/>
      <c r="AYJ131" s="32"/>
      <c r="AYZ131" s="37"/>
      <c r="AZA131" s="37"/>
      <c r="AZB131" s="37"/>
      <c r="AZC131" s="37"/>
      <c r="AZD131" s="37"/>
      <c r="AZE131" s="37"/>
      <c r="AZG131" s="37"/>
      <c r="AZH131" s="37"/>
      <c r="AZI131" s="37"/>
      <c r="AZJ131" s="37"/>
      <c r="AZK131" s="37"/>
      <c r="AZL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Y131" s="37"/>
      <c r="BBZ131" s="37"/>
      <c r="BCA131" s="37"/>
      <c r="BCB131" s="37"/>
      <c r="BCC131" s="37"/>
      <c r="BCD131" s="37"/>
      <c r="BCF131" s="37"/>
      <c r="BCG131" s="37"/>
      <c r="BCH131" s="37"/>
      <c r="BCI131" s="37"/>
      <c r="BCJ131" s="37"/>
      <c r="BCK131" s="37"/>
      <c r="BDH131" s="37"/>
      <c r="BDI131" s="37"/>
      <c r="BDJ131" s="37"/>
      <c r="BDK131" s="37"/>
      <c r="BDL131" s="37"/>
      <c r="BDM131" s="37"/>
      <c r="BEJ131" s="37"/>
      <c r="BEK131" s="37"/>
      <c r="BEL131" s="37"/>
      <c r="BEM131" s="37"/>
      <c r="BEN131" s="37"/>
      <c r="BEO131" s="37"/>
    </row>
    <row r="132" spans="2:1003 1170:1497" s="550" customFormat="1" x14ac:dyDescent="0.25">
      <c r="B132" s="79"/>
      <c r="H132" s="37"/>
      <c r="I132" s="121"/>
      <c r="J132" s="37"/>
      <c r="K132" s="37"/>
      <c r="L132" s="37"/>
      <c r="M132" s="37"/>
      <c r="N132" s="37"/>
      <c r="O132" s="37"/>
      <c r="P132" s="121"/>
      <c r="Q132" s="37"/>
      <c r="R132" s="37"/>
      <c r="S132" s="37"/>
      <c r="T132" s="37"/>
      <c r="U132" s="37"/>
      <c r="V132" s="37"/>
      <c r="W132" s="121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CU132" s="422"/>
      <c r="CX132" s="343"/>
      <c r="ED132" s="1696"/>
      <c r="EE132" s="1696"/>
      <c r="EF132" s="1696"/>
      <c r="EG132" s="1696"/>
      <c r="EH132" s="1696"/>
      <c r="EI132" s="1696"/>
      <c r="EJ132" s="37"/>
      <c r="EK132" s="37"/>
      <c r="EL132" s="37"/>
      <c r="EM132" s="37"/>
      <c r="EN132" s="37"/>
      <c r="EO132" s="37"/>
      <c r="EP132" s="37"/>
      <c r="ER132" s="37"/>
      <c r="ES132" s="37"/>
      <c r="ET132" s="37"/>
      <c r="EU132" s="37"/>
      <c r="EV132" s="37"/>
      <c r="EW132" s="37"/>
      <c r="FT132" s="37"/>
      <c r="FU132" s="37"/>
      <c r="FV132" s="37"/>
      <c r="FW132" s="37"/>
      <c r="FX132" s="37"/>
      <c r="FY132" s="37"/>
      <c r="GH132" s="37"/>
      <c r="GI132" s="37"/>
      <c r="GJ132" s="37"/>
      <c r="GK132" s="37"/>
      <c r="GL132" s="37"/>
      <c r="GM132" s="37"/>
      <c r="HC132" s="37"/>
      <c r="HD132" s="37"/>
      <c r="HE132" s="37"/>
      <c r="HF132" s="37"/>
      <c r="HG132" s="37"/>
      <c r="HH132" s="37"/>
      <c r="IZ132" s="37"/>
      <c r="JA132" s="37"/>
      <c r="JB132" s="37"/>
      <c r="JC132" s="37"/>
      <c r="JD132" s="37"/>
      <c r="JE132" s="37"/>
      <c r="JU132" s="37"/>
      <c r="JV132" s="37"/>
      <c r="JW132" s="37"/>
      <c r="JX132" s="37"/>
      <c r="JY132" s="37"/>
      <c r="JZ132" s="37"/>
      <c r="KI132" s="37"/>
      <c r="KJ132" s="37"/>
      <c r="KK132" s="37"/>
      <c r="KL132" s="37"/>
      <c r="KM132" s="37"/>
      <c r="KN132" s="37"/>
      <c r="KP132" s="37"/>
      <c r="KQ132" s="37"/>
      <c r="KR132" s="37"/>
      <c r="KS132" s="37"/>
      <c r="KT132" s="37"/>
      <c r="KU132" s="37"/>
      <c r="LK132" s="37"/>
      <c r="LL132" s="37"/>
      <c r="LM132" s="37"/>
      <c r="LN132" s="37"/>
      <c r="LO132" s="37"/>
      <c r="LP132" s="37"/>
      <c r="LR132" s="37"/>
      <c r="LS132" s="37"/>
      <c r="LT132" s="37"/>
      <c r="LU132" s="37"/>
      <c r="LV132" s="37"/>
      <c r="LW132" s="37"/>
      <c r="LX132" s="37"/>
      <c r="MM132" s="37"/>
      <c r="MN132" s="37"/>
      <c r="MO132" s="37"/>
      <c r="MP132" s="37"/>
      <c r="MQ132" s="37"/>
      <c r="MR132" s="37"/>
      <c r="MT132" s="37"/>
      <c r="MU132" s="37"/>
      <c r="MV132" s="37"/>
      <c r="MW132" s="37"/>
      <c r="MX132" s="37"/>
      <c r="MY132" s="37"/>
      <c r="NV132" s="37"/>
      <c r="NW132" s="37"/>
      <c r="NX132" s="37"/>
      <c r="NY132" s="37"/>
      <c r="NZ132" s="37"/>
      <c r="OA132" s="37"/>
      <c r="OJ132" s="37"/>
      <c r="OK132" s="37"/>
      <c r="OL132" s="37"/>
      <c r="OM132" s="37"/>
      <c r="ON132" s="37"/>
      <c r="OO132" s="37"/>
      <c r="OP132" s="37"/>
      <c r="QN132" s="37"/>
      <c r="QO132" s="37"/>
      <c r="QP132" s="37"/>
      <c r="QQ132" s="37"/>
      <c r="QR132" s="37"/>
      <c r="QS132" s="37"/>
      <c r="QT132" s="37"/>
      <c r="QU132" s="422"/>
      <c r="RB132" s="37"/>
      <c r="RC132" s="37"/>
      <c r="RD132" s="37"/>
      <c r="RE132" s="37"/>
      <c r="RF132" s="37"/>
      <c r="RG132" s="37"/>
      <c r="RI132" s="37"/>
      <c r="RJ132" s="37"/>
      <c r="RK132" s="37"/>
      <c r="RL132" s="37"/>
      <c r="RM132" s="37"/>
      <c r="RN132" s="37"/>
      <c r="RP132" s="37"/>
      <c r="RQ132" s="37"/>
      <c r="RR132" s="37"/>
      <c r="RS132" s="37"/>
      <c r="RT132" s="37"/>
      <c r="RU132" s="37"/>
      <c r="RV132" s="37"/>
      <c r="SR132" s="37"/>
      <c r="SS132" s="37"/>
      <c r="ST132" s="37"/>
      <c r="SU132" s="37"/>
      <c r="SV132" s="37"/>
      <c r="SW132" s="37"/>
      <c r="SY132" s="422"/>
      <c r="UH132" s="691"/>
      <c r="UI132" s="37"/>
      <c r="UJ132" s="37"/>
      <c r="UK132" s="37"/>
      <c r="UL132" s="37"/>
      <c r="UM132" s="37"/>
      <c r="VC132" s="37"/>
      <c r="VD132" s="37"/>
      <c r="VE132" s="37"/>
      <c r="VF132" s="37"/>
      <c r="VG132" s="37"/>
      <c r="VH132" s="37"/>
      <c r="VI132" s="37"/>
      <c r="VJ132" s="37"/>
      <c r="WS132" s="37"/>
      <c r="WT132" s="37"/>
      <c r="WU132" s="37"/>
      <c r="WV132" s="37"/>
      <c r="WW132" s="37"/>
      <c r="WX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U132" s="37"/>
      <c r="XV132" s="37"/>
      <c r="XW132" s="37"/>
      <c r="XX132" s="37"/>
      <c r="XY132" s="37"/>
      <c r="XZ132" s="37"/>
      <c r="ZD132" s="37"/>
      <c r="ZE132" s="37"/>
      <c r="ZF132" s="37"/>
      <c r="ZG132" s="37"/>
      <c r="ZH132" s="37"/>
      <c r="ZI132" s="37"/>
      <c r="AAF132" s="37"/>
      <c r="AAG132" s="37"/>
      <c r="AAH132" s="37"/>
      <c r="AAI132" s="37"/>
      <c r="AAJ132" s="37"/>
      <c r="AAK132" s="37"/>
      <c r="AAM132" s="37"/>
      <c r="AAN132" s="37"/>
      <c r="AAO132" s="37"/>
      <c r="AAP132" s="37"/>
      <c r="AAQ132" s="37"/>
      <c r="AAR132" s="37"/>
      <c r="AAT132" s="37"/>
      <c r="AAU132" s="37"/>
      <c r="AAV132" s="37"/>
      <c r="AAW132" s="37"/>
      <c r="AAX132" s="37"/>
      <c r="AAY132" s="37"/>
      <c r="ABH132" s="37"/>
      <c r="ABI132" s="37"/>
      <c r="ABJ132" s="37"/>
      <c r="ABK132" s="37"/>
      <c r="ABL132" s="37"/>
      <c r="ABM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37"/>
      <c r="ACU132" s="37"/>
      <c r="ACV132" s="37"/>
      <c r="ACW132" s="37"/>
      <c r="ACX132" s="343"/>
      <c r="ADE132" s="691"/>
      <c r="ADF132" s="37"/>
      <c r="ADG132" s="37"/>
      <c r="ADH132" s="37"/>
      <c r="ADI132" s="37"/>
      <c r="ADJ132" s="37"/>
      <c r="ADK132" s="37"/>
      <c r="ADS132" s="37"/>
      <c r="ADT132" s="37"/>
      <c r="ADU132" s="37"/>
      <c r="ADV132" s="37"/>
      <c r="ADW132" s="37"/>
      <c r="ADX132" s="37"/>
      <c r="AEG132" s="37"/>
      <c r="AEH132" s="37"/>
      <c r="AEI132" s="37"/>
      <c r="AEJ132" s="37"/>
      <c r="AEK132" s="37"/>
      <c r="AEL132" s="37"/>
      <c r="AFB132" s="37"/>
      <c r="AFC132" s="37"/>
      <c r="AFD132" s="37"/>
      <c r="AFE132" s="37"/>
      <c r="AFF132" s="37"/>
      <c r="AFG132" s="37"/>
      <c r="AFP132" s="37"/>
      <c r="AFQ132" s="37"/>
      <c r="AFR132" s="37"/>
      <c r="AFS132" s="37"/>
      <c r="AFT132" s="37"/>
      <c r="AFU132" s="37"/>
      <c r="AFV132" s="37"/>
      <c r="AGY132" s="37"/>
      <c r="AGZ132" s="37"/>
      <c r="AHA132" s="37"/>
      <c r="AHB132" s="37"/>
      <c r="AHC132" s="37"/>
      <c r="AHD132" s="37"/>
      <c r="AHT132" s="422"/>
      <c r="AHW132" s="343"/>
      <c r="AIV132" s="37"/>
      <c r="AIW132" s="37"/>
      <c r="AIX132" s="37"/>
      <c r="AIY132" s="37"/>
      <c r="AIZ132" s="37"/>
      <c r="AJA132" s="37"/>
      <c r="AKS132" s="37"/>
      <c r="AKT132" s="37"/>
      <c r="AKU132" s="37"/>
      <c r="AKV132" s="37"/>
      <c r="AKW132" s="37"/>
      <c r="AKX132" s="37"/>
      <c r="AKY132" s="37"/>
      <c r="ALN132" s="37"/>
      <c r="ALO132" s="37"/>
      <c r="ARZ132" s="37"/>
      <c r="ASA132" s="37"/>
      <c r="ASB132" s="37"/>
      <c r="ASC132" s="37"/>
      <c r="ASD132" s="37"/>
      <c r="ASE132" s="37"/>
      <c r="ASG132" s="37"/>
      <c r="ASH132" s="37"/>
      <c r="ASI132" s="37"/>
      <c r="ASJ132" s="37"/>
      <c r="ASK132" s="37"/>
      <c r="ASL132" s="37"/>
      <c r="ATW132" s="37"/>
      <c r="ATX132" s="37"/>
      <c r="ATY132" s="37"/>
      <c r="ATZ132" s="37"/>
      <c r="AUA132" s="37"/>
      <c r="AUB132" s="37"/>
      <c r="AUK132" s="343"/>
      <c r="AUY132" s="343"/>
      <c r="AWA132" s="37"/>
      <c r="AWB132" s="37"/>
      <c r="AWC132" s="37"/>
      <c r="AWD132" s="37"/>
      <c r="AWE132" s="37"/>
      <c r="AWF132" s="37"/>
      <c r="AWG132" s="37"/>
      <c r="AWH132" s="37"/>
      <c r="AWI132" s="37"/>
      <c r="AWJ132" s="37"/>
      <c r="AWK132" s="37"/>
      <c r="AWL132" s="37"/>
      <c r="AWM132" s="37"/>
      <c r="AWN132" s="37"/>
      <c r="AWO132" s="37"/>
      <c r="AWP132" s="37"/>
      <c r="AWQ132" s="37"/>
      <c r="AWR132" s="37"/>
      <c r="AWS132" s="37"/>
      <c r="AWT132" s="37"/>
      <c r="AWU132" s="37"/>
      <c r="AXC132" s="37"/>
      <c r="AXD132" s="37"/>
      <c r="AXE132" s="37"/>
      <c r="AXF132" s="37"/>
      <c r="AXG132" s="37"/>
      <c r="AXH132" s="37"/>
      <c r="AXJ132" s="37"/>
      <c r="AXK132" s="37"/>
      <c r="AXL132" s="37"/>
      <c r="AXM132" s="37"/>
      <c r="AXN132" s="37"/>
      <c r="AXO132" s="37"/>
      <c r="AXP132" s="37"/>
      <c r="AXQ132" s="37"/>
      <c r="AXR132" s="37"/>
      <c r="AXS132" s="37"/>
      <c r="AXT132" s="37"/>
      <c r="AXU132" s="37"/>
      <c r="AXV132" s="37"/>
      <c r="AXW132" s="37"/>
      <c r="AYE132" s="32"/>
      <c r="AYF132" s="32"/>
      <c r="AYG132" s="32"/>
      <c r="AYH132" s="32"/>
      <c r="AYI132" s="32"/>
      <c r="AYJ132" s="32"/>
      <c r="AYZ132" s="37"/>
      <c r="AZA132" s="37"/>
      <c r="AZB132" s="37"/>
      <c r="AZC132" s="37"/>
      <c r="AZD132" s="37"/>
      <c r="AZE132" s="37"/>
      <c r="AZG132" s="37"/>
      <c r="AZH132" s="37"/>
      <c r="AZI132" s="37"/>
      <c r="AZJ132" s="37"/>
      <c r="AZK132" s="37"/>
      <c r="AZL132" s="37"/>
      <c r="BAP132" s="37"/>
      <c r="BAQ132" s="37"/>
      <c r="BAR132" s="37"/>
      <c r="BAS132" s="37"/>
      <c r="BAT132" s="37"/>
      <c r="BAU132" s="37"/>
      <c r="BAV132" s="37"/>
      <c r="BAW132" s="37"/>
      <c r="BAX132" s="37"/>
      <c r="BAY132" s="37"/>
      <c r="BAZ132" s="37"/>
      <c r="BBA132" s="37"/>
      <c r="BBB132" s="37"/>
      <c r="BBC132" s="37"/>
      <c r="BBD132" s="37"/>
      <c r="BBE132" s="37"/>
      <c r="BBF132" s="37"/>
      <c r="BBG132" s="37"/>
      <c r="BBH132" s="37"/>
      <c r="BBI132" s="37"/>
      <c r="BBY132" s="37"/>
      <c r="BBZ132" s="37"/>
      <c r="BCA132" s="37"/>
      <c r="BCB132" s="37"/>
      <c r="BCC132" s="37"/>
      <c r="BCD132" s="37"/>
      <c r="BCF132" s="37"/>
      <c r="BCG132" s="37"/>
      <c r="BCH132" s="37"/>
      <c r="BCI132" s="37"/>
      <c r="BCJ132" s="37"/>
      <c r="BCK132" s="37"/>
      <c r="BDH132" s="37"/>
      <c r="BDI132" s="37"/>
      <c r="BDJ132" s="37"/>
      <c r="BDK132" s="37"/>
      <c r="BDL132" s="37"/>
      <c r="BDM132" s="37"/>
      <c r="BEJ132" s="37"/>
      <c r="BEK132" s="37"/>
      <c r="BEL132" s="37"/>
      <c r="BEM132" s="37"/>
      <c r="BEN132" s="37"/>
      <c r="BEO132" s="37"/>
    </row>
    <row r="133" spans="2:1003 1170:1497" s="550" customFormat="1" x14ac:dyDescent="0.25">
      <c r="B133" s="121"/>
      <c r="H133" s="37"/>
      <c r="I133" s="121"/>
      <c r="J133" s="37"/>
      <c r="K133" s="37"/>
      <c r="L133" s="37"/>
      <c r="M133" s="37"/>
      <c r="N133" s="37"/>
      <c r="O133" s="37"/>
      <c r="P133" s="121"/>
      <c r="Q133" s="37"/>
      <c r="R133" s="37"/>
      <c r="S133" s="37"/>
      <c r="T133" s="37"/>
      <c r="U133" s="37"/>
      <c r="V133" s="37"/>
      <c r="W133" s="121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CU133" s="422"/>
      <c r="CX133" s="343"/>
      <c r="ED133" s="1696"/>
      <c r="EE133" s="1696"/>
      <c r="EF133" s="1696"/>
      <c r="EG133" s="1696"/>
      <c r="EH133" s="1696"/>
      <c r="EI133" s="1696"/>
      <c r="EJ133" s="37"/>
      <c r="EK133" s="37"/>
      <c r="EL133" s="37"/>
      <c r="EM133" s="37"/>
      <c r="EN133" s="37"/>
      <c r="EO133" s="37"/>
      <c r="EP133" s="37"/>
      <c r="ER133" s="37"/>
      <c r="ES133" s="37"/>
      <c r="ET133" s="37"/>
      <c r="EU133" s="37"/>
      <c r="EV133" s="37"/>
      <c r="EW133" s="37"/>
      <c r="FT133" s="37"/>
      <c r="FU133" s="37"/>
      <c r="FV133" s="37"/>
      <c r="FW133" s="37"/>
      <c r="FX133" s="37"/>
      <c r="FY133" s="37"/>
      <c r="GH133" s="37"/>
      <c r="GI133" s="37"/>
      <c r="GJ133" s="37"/>
      <c r="GK133" s="37"/>
      <c r="GL133" s="37"/>
      <c r="GM133" s="37"/>
      <c r="HC133" s="37"/>
      <c r="HD133" s="37"/>
      <c r="HE133" s="37"/>
      <c r="HF133" s="37"/>
      <c r="HG133" s="37"/>
      <c r="HH133" s="37"/>
      <c r="IZ133" s="37"/>
      <c r="JA133" s="37"/>
      <c r="JB133" s="37"/>
      <c r="JC133" s="37"/>
      <c r="JD133" s="37"/>
      <c r="JE133" s="37"/>
      <c r="JU133" s="37"/>
      <c r="JV133" s="37"/>
      <c r="JW133" s="37"/>
      <c r="JX133" s="37"/>
      <c r="JY133" s="37"/>
      <c r="JZ133" s="37"/>
      <c r="KI133" s="37"/>
      <c r="KJ133" s="37"/>
      <c r="KK133" s="37"/>
      <c r="KL133" s="37"/>
      <c r="KM133" s="37"/>
      <c r="KN133" s="37"/>
      <c r="KP133" s="37"/>
      <c r="KQ133" s="37"/>
      <c r="KR133" s="37"/>
      <c r="KS133" s="37"/>
      <c r="KT133" s="37"/>
      <c r="KU133" s="37"/>
      <c r="LK133" s="37"/>
      <c r="LL133" s="37"/>
      <c r="LM133" s="37"/>
      <c r="LN133" s="37"/>
      <c r="LO133" s="37"/>
      <c r="LP133" s="37"/>
      <c r="LR133" s="37"/>
      <c r="LS133" s="37"/>
      <c r="LT133" s="37"/>
      <c r="LU133" s="37"/>
      <c r="LV133" s="37"/>
      <c r="LW133" s="37"/>
      <c r="LX133" s="37"/>
      <c r="MM133" s="37"/>
      <c r="MN133" s="37"/>
      <c r="MO133" s="37"/>
      <c r="MP133" s="37"/>
      <c r="MQ133" s="37"/>
      <c r="MR133" s="37"/>
      <c r="MT133" s="37"/>
      <c r="MU133" s="37"/>
      <c r="MV133" s="37"/>
      <c r="MW133" s="37"/>
      <c r="MX133" s="37"/>
      <c r="MY133" s="37"/>
      <c r="NV133" s="37"/>
      <c r="NW133" s="37"/>
      <c r="NX133" s="37"/>
      <c r="NY133" s="37"/>
      <c r="NZ133" s="37"/>
      <c r="OA133" s="37"/>
      <c r="OJ133" s="37"/>
      <c r="OK133" s="37"/>
      <c r="OL133" s="37"/>
      <c r="OM133" s="37"/>
      <c r="ON133" s="37"/>
      <c r="OO133" s="37"/>
      <c r="OP133" s="37"/>
      <c r="QN133" s="37"/>
      <c r="QO133" s="37"/>
      <c r="QP133" s="37"/>
      <c r="QQ133" s="37"/>
      <c r="QR133" s="37"/>
      <c r="QS133" s="37"/>
      <c r="QT133" s="37"/>
      <c r="QU133" s="422"/>
      <c r="RB133" s="37"/>
      <c r="RC133" s="37"/>
      <c r="RD133" s="37"/>
      <c r="RE133" s="37"/>
      <c r="RF133" s="37"/>
      <c r="RG133" s="37"/>
      <c r="RI133" s="37"/>
      <c r="RJ133" s="37"/>
      <c r="RK133" s="37"/>
      <c r="RL133" s="37"/>
      <c r="RM133" s="37"/>
      <c r="RN133" s="37"/>
      <c r="RP133" s="37"/>
      <c r="RQ133" s="37"/>
      <c r="RR133" s="37"/>
      <c r="RS133" s="37"/>
      <c r="RT133" s="37"/>
      <c r="RU133" s="37"/>
      <c r="RV133" s="37"/>
      <c r="SR133" s="37"/>
      <c r="SS133" s="37"/>
      <c r="ST133" s="37"/>
      <c r="SU133" s="37"/>
      <c r="SV133" s="37"/>
      <c r="SW133" s="37"/>
      <c r="SY133" s="422"/>
      <c r="UH133" s="691"/>
      <c r="UI133" s="37"/>
      <c r="UJ133" s="37"/>
      <c r="UK133" s="37"/>
      <c r="UL133" s="37"/>
      <c r="UM133" s="37"/>
      <c r="VC133" s="37"/>
      <c r="VD133" s="37"/>
      <c r="VE133" s="37"/>
      <c r="VF133" s="37"/>
      <c r="VG133" s="37"/>
      <c r="VH133" s="37"/>
      <c r="VI133" s="37"/>
      <c r="VJ133" s="37"/>
      <c r="WS133" s="37"/>
      <c r="WT133" s="37"/>
      <c r="WU133" s="37"/>
      <c r="WV133" s="37"/>
      <c r="WW133" s="37"/>
      <c r="WX133" s="37"/>
      <c r="WZ133" s="37"/>
      <c r="XA133" s="37"/>
      <c r="XB133" s="37"/>
      <c r="XC133" s="37"/>
      <c r="XD133" s="37"/>
      <c r="XE133" s="37"/>
      <c r="XF133" s="37"/>
      <c r="XG133" s="37"/>
      <c r="XH133" s="37"/>
      <c r="XI133" s="37"/>
      <c r="XJ133" s="37"/>
      <c r="XK133" s="37"/>
      <c r="XL133" s="37"/>
      <c r="XM133" s="37"/>
      <c r="XN133" s="37"/>
      <c r="XU133" s="37"/>
      <c r="XV133" s="37"/>
      <c r="XW133" s="37"/>
      <c r="XX133" s="37"/>
      <c r="XY133" s="37"/>
      <c r="XZ133" s="37"/>
      <c r="ZD133" s="37"/>
      <c r="ZE133" s="37"/>
      <c r="ZF133" s="37"/>
      <c r="ZG133" s="37"/>
      <c r="ZH133" s="37"/>
      <c r="ZI133" s="37"/>
      <c r="AAF133" s="37"/>
      <c r="AAG133" s="37"/>
      <c r="AAH133" s="37"/>
      <c r="AAI133" s="37"/>
      <c r="AAJ133" s="37"/>
      <c r="AAK133" s="37"/>
      <c r="AAM133" s="37"/>
      <c r="AAN133" s="37"/>
      <c r="AAO133" s="37"/>
      <c r="AAP133" s="37"/>
      <c r="AAQ133" s="37"/>
      <c r="AAR133" s="37"/>
      <c r="AAT133" s="37"/>
      <c r="AAU133" s="37"/>
      <c r="AAV133" s="37"/>
      <c r="AAW133" s="37"/>
      <c r="AAX133" s="37"/>
      <c r="AAY133" s="37"/>
      <c r="ABH133" s="37"/>
      <c r="ABI133" s="37"/>
      <c r="ABJ133" s="37"/>
      <c r="ABK133" s="37"/>
      <c r="ABL133" s="37"/>
      <c r="ABM133" s="37"/>
      <c r="ACJ133" s="37"/>
      <c r="ACK133" s="37"/>
      <c r="ACL133" s="37"/>
      <c r="ACM133" s="37"/>
      <c r="ACN133" s="37"/>
      <c r="ACO133" s="37"/>
      <c r="ACP133" s="37"/>
      <c r="ACQ133" s="37"/>
      <c r="ACR133" s="37"/>
      <c r="ACS133" s="37"/>
      <c r="ACT133" s="37"/>
      <c r="ACU133" s="37"/>
      <c r="ACV133" s="37"/>
      <c r="ACW133" s="37"/>
      <c r="ACX133" s="343"/>
      <c r="ADE133" s="691"/>
      <c r="ADF133" s="37"/>
      <c r="ADG133" s="37"/>
      <c r="ADH133" s="37"/>
      <c r="ADI133" s="37"/>
      <c r="ADJ133" s="37"/>
      <c r="ADK133" s="37"/>
      <c r="ADS133" s="37"/>
      <c r="ADT133" s="37"/>
      <c r="ADU133" s="37"/>
      <c r="ADV133" s="37"/>
      <c r="ADW133" s="37"/>
      <c r="ADX133" s="37"/>
      <c r="AEG133" s="37"/>
      <c r="AEH133" s="37"/>
      <c r="AEI133" s="37"/>
      <c r="AEJ133" s="37"/>
      <c r="AEK133" s="37"/>
      <c r="AEL133" s="37"/>
      <c r="AFB133" s="37"/>
      <c r="AFC133" s="37"/>
      <c r="AFD133" s="37"/>
      <c r="AFE133" s="37"/>
      <c r="AFF133" s="37"/>
      <c r="AFG133" s="37"/>
      <c r="AFP133" s="37"/>
      <c r="AFQ133" s="37"/>
      <c r="AFR133" s="37"/>
      <c r="AFS133" s="37"/>
      <c r="AFT133" s="37"/>
      <c r="AFU133" s="37"/>
      <c r="AFV133" s="37"/>
      <c r="AGY133" s="37"/>
      <c r="AGZ133" s="37"/>
      <c r="AHA133" s="37"/>
      <c r="AHB133" s="37"/>
      <c r="AHC133" s="37"/>
      <c r="AHD133" s="37"/>
      <c r="AHT133" s="422"/>
      <c r="AHW133" s="343"/>
      <c r="AIV133" s="37"/>
      <c r="AIW133" s="37"/>
      <c r="AIX133" s="37"/>
      <c r="AIY133" s="37"/>
      <c r="AIZ133" s="37"/>
      <c r="AJA133" s="37"/>
      <c r="AKS133" s="37"/>
      <c r="AKT133" s="37"/>
      <c r="AKU133" s="37"/>
      <c r="AKV133" s="37"/>
      <c r="AKW133" s="37"/>
      <c r="AKX133" s="37"/>
      <c r="AKY133" s="37"/>
      <c r="ALN133" s="37"/>
      <c r="ALO133" s="37"/>
      <c r="ARZ133" s="37"/>
      <c r="ASA133" s="37"/>
      <c r="ASB133" s="37"/>
      <c r="ASC133" s="37"/>
      <c r="ASD133" s="37"/>
      <c r="ASE133" s="37"/>
      <c r="ASG133" s="37"/>
      <c r="ASH133" s="37"/>
      <c r="ASI133" s="37"/>
      <c r="ASJ133" s="37"/>
      <c r="ASK133" s="37"/>
      <c r="ASL133" s="37"/>
      <c r="ATW133" s="37"/>
      <c r="ATX133" s="37"/>
      <c r="ATY133" s="37"/>
      <c r="ATZ133" s="37"/>
      <c r="AUA133" s="37"/>
      <c r="AUB133" s="37"/>
      <c r="AUK133" s="343"/>
      <c r="AUY133" s="343"/>
      <c r="AWA133" s="37"/>
      <c r="AWB133" s="37"/>
      <c r="AWC133" s="37"/>
      <c r="AWD133" s="37"/>
      <c r="AWE133" s="37"/>
      <c r="AWF133" s="37"/>
      <c r="AWG133" s="37"/>
      <c r="AWH133" s="37"/>
      <c r="AWI133" s="37"/>
      <c r="AWJ133" s="37"/>
      <c r="AWK133" s="37"/>
      <c r="AWL133" s="37"/>
      <c r="AWM133" s="37"/>
      <c r="AWN133" s="37"/>
      <c r="AWO133" s="37"/>
      <c r="AWP133" s="37"/>
      <c r="AWQ133" s="37"/>
      <c r="AWR133" s="37"/>
      <c r="AWS133" s="37"/>
      <c r="AWT133" s="37"/>
      <c r="AWU133" s="37"/>
      <c r="AXC133" s="37"/>
      <c r="AXD133" s="37"/>
      <c r="AXE133" s="37"/>
      <c r="AXF133" s="37"/>
      <c r="AXG133" s="37"/>
      <c r="AXH133" s="37"/>
      <c r="AXJ133" s="37"/>
      <c r="AXK133" s="37"/>
      <c r="AXL133" s="37"/>
      <c r="AXM133" s="37"/>
      <c r="AXN133" s="37"/>
      <c r="AXO133" s="37"/>
      <c r="AXP133" s="37"/>
      <c r="AXQ133" s="37"/>
      <c r="AXR133" s="37"/>
      <c r="AXS133" s="37"/>
      <c r="AXT133" s="37"/>
      <c r="AXU133" s="37"/>
      <c r="AXV133" s="37"/>
      <c r="AXW133" s="37"/>
      <c r="AYE133" s="32"/>
      <c r="AYF133" s="32"/>
      <c r="AYG133" s="32"/>
      <c r="AYH133" s="32"/>
      <c r="AYI133" s="32"/>
      <c r="AYJ133" s="32"/>
      <c r="AYZ133" s="37"/>
      <c r="AZA133" s="37"/>
      <c r="AZB133" s="37"/>
      <c r="AZC133" s="37"/>
      <c r="AZD133" s="37"/>
      <c r="AZE133" s="37"/>
      <c r="AZG133" s="37"/>
      <c r="AZH133" s="37"/>
      <c r="AZI133" s="37"/>
      <c r="AZJ133" s="37"/>
      <c r="AZK133" s="37"/>
      <c r="AZL133" s="37"/>
      <c r="BAP133" s="37"/>
      <c r="BAQ133" s="37"/>
      <c r="BAR133" s="37"/>
      <c r="BAS133" s="37"/>
      <c r="BAT133" s="37"/>
      <c r="BAU133" s="37"/>
      <c r="BAV133" s="37"/>
      <c r="BAW133" s="37"/>
      <c r="BAX133" s="37"/>
      <c r="BAY133" s="37"/>
      <c r="BAZ133" s="37"/>
      <c r="BBA133" s="37"/>
      <c r="BBB133" s="37"/>
      <c r="BBC133" s="37"/>
      <c r="BBD133" s="37"/>
      <c r="BBE133" s="37"/>
      <c r="BBF133" s="37"/>
      <c r="BBG133" s="37"/>
      <c r="BBH133" s="37"/>
      <c r="BBI133" s="37"/>
      <c r="BBY133" s="37"/>
      <c r="BBZ133" s="37"/>
      <c r="BCA133" s="37"/>
      <c r="BCB133" s="37"/>
      <c r="BCC133" s="37"/>
      <c r="BCD133" s="37"/>
      <c r="BCF133" s="37"/>
      <c r="BCG133" s="37"/>
      <c r="BCH133" s="37"/>
      <c r="BCI133" s="37"/>
      <c r="BCJ133" s="37"/>
      <c r="BCK133" s="37"/>
      <c r="BDH133" s="37"/>
      <c r="BDI133" s="37"/>
      <c r="BDJ133" s="37"/>
      <c r="BDK133" s="37"/>
      <c r="BDL133" s="37"/>
      <c r="BDM133" s="37"/>
      <c r="BEJ133" s="37"/>
      <c r="BEK133" s="37"/>
      <c r="BEL133" s="37"/>
      <c r="BEM133" s="37"/>
      <c r="BEN133" s="37"/>
      <c r="BEO133" s="37"/>
    </row>
    <row r="134" spans="2:1003 1170:1497" s="550" customFormat="1" x14ac:dyDescent="0.25">
      <c r="B134" s="79"/>
      <c r="H134" s="37"/>
      <c r="I134" s="121"/>
      <c r="J134" s="37"/>
      <c r="K134" s="37"/>
      <c r="L134" s="37"/>
      <c r="M134" s="37"/>
      <c r="N134" s="37"/>
      <c r="O134" s="37"/>
      <c r="P134" s="121"/>
      <c r="Q134" s="37"/>
      <c r="R134" s="37"/>
      <c r="S134" s="37"/>
      <c r="T134" s="37"/>
      <c r="U134" s="37"/>
      <c r="V134" s="37"/>
      <c r="W134" s="121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CU134" s="422"/>
      <c r="CX134" s="343"/>
      <c r="ED134" s="1696"/>
      <c r="EE134" s="1696"/>
      <c r="EF134" s="1696"/>
      <c r="EG134" s="1696"/>
      <c r="EH134" s="1696"/>
      <c r="EI134" s="1696"/>
      <c r="EJ134" s="37"/>
      <c r="EK134" s="37"/>
      <c r="EL134" s="37"/>
      <c r="EM134" s="37"/>
      <c r="EN134" s="37"/>
      <c r="EO134" s="37"/>
      <c r="EP134" s="37"/>
      <c r="ER134" s="37"/>
      <c r="ES134" s="37"/>
      <c r="ET134" s="37"/>
      <c r="EU134" s="37"/>
      <c r="EV134" s="37"/>
      <c r="EW134" s="37"/>
      <c r="FT134" s="37"/>
      <c r="FU134" s="37"/>
      <c r="FV134" s="37"/>
      <c r="FW134" s="37"/>
      <c r="FX134" s="37"/>
      <c r="FY134" s="37"/>
      <c r="GH134" s="37"/>
      <c r="GI134" s="37"/>
      <c r="GJ134" s="37"/>
      <c r="GK134" s="37"/>
      <c r="GL134" s="37"/>
      <c r="GM134" s="37"/>
      <c r="HC134" s="37"/>
      <c r="HD134" s="37"/>
      <c r="HE134" s="37"/>
      <c r="HF134" s="37"/>
      <c r="HG134" s="37"/>
      <c r="HH134" s="37"/>
      <c r="IZ134" s="37"/>
      <c r="JA134" s="37"/>
      <c r="JB134" s="37"/>
      <c r="JC134" s="37"/>
      <c r="JD134" s="37"/>
      <c r="JE134" s="37"/>
      <c r="JU134" s="37"/>
      <c r="JV134" s="37"/>
      <c r="JW134" s="37"/>
      <c r="JX134" s="37"/>
      <c r="JY134" s="37"/>
      <c r="JZ134" s="37"/>
      <c r="KI134" s="37"/>
      <c r="KJ134" s="37"/>
      <c r="KK134" s="37"/>
      <c r="KL134" s="37"/>
      <c r="KM134" s="37"/>
      <c r="KN134" s="37"/>
      <c r="KP134" s="37"/>
      <c r="KQ134" s="37"/>
      <c r="KR134" s="37"/>
      <c r="KS134" s="37"/>
      <c r="KT134" s="37"/>
      <c r="KU134" s="37"/>
      <c r="LK134" s="37"/>
      <c r="LL134" s="37"/>
      <c r="LM134" s="37"/>
      <c r="LN134" s="37"/>
      <c r="LO134" s="37"/>
      <c r="LP134" s="37"/>
      <c r="LR134" s="37"/>
      <c r="LS134" s="37"/>
      <c r="LT134" s="37"/>
      <c r="LU134" s="37"/>
      <c r="LV134" s="37"/>
      <c r="LW134" s="37"/>
      <c r="LX134" s="37"/>
      <c r="MM134" s="37"/>
      <c r="MN134" s="37"/>
      <c r="MO134" s="37"/>
      <c r="MP134" s="37"/>
      <c r="MQ134" s="37"/>
      <c r="MR134" s="37"/>
      <c r="MT134" s="37"/>
      <c r="MU134" s="37"/>
      <c r="MV134" s="37"/>
      <c r="MW134" s="37"/>
      <c r="MX134" s="37"/>
      <c r="MY134" s="37"/>
      <c r="NV134" s="37"/>
      <c r="NW134" s="37"/>
      <c r="NX134" s="37"/>
      <c r="NY134" s="37"/>
      <c r="NZ134" s="37"/>
      <c r="OA134" s="37"/>
      <c r="OJ134" s="37"/>
      <c r="OK134" s="37"/>
      <c r="OL134" s="37"/>
      <c r="OM134" s="37"/>
      <c r="ON134" s="37"/>
      <c r="OO134" s="37"/>
      <c r="OP134" s="37"/>
      <c r="QN134" s="37"/>
      <c r="QO134" s="37"/>
      <c r="QP134" s="37"/>
      <c r="QQ134" s="37"/>
      <c r="QR134" s="37"/>
      <c r="QS134" s="37"/>
      <c r="QT134" s="37"/>
      <c r="QU134" s="422"/>
      <c r="RB134" s="37"/>
      <c r="RC134" s="37"/>
      <c r="RD134" s="37"/>
      <c r="RE134" s="37"/>
      <c r="RF134" s="37"/>
      <c r="RG134" s="37"/>
      <c r="RI134" s="37"/>
      <c r="RJ134" s="37"/>
      <c r="RK134" s="37"/>
      <c r="RL134" s="37"/>
      <c r="RM134" s="37"/>
      <c r="RN134" s="37"/>
      <c r="RP134" s="37"/>
      <c r="RQ134" s="37"/>
      <c r="RR134" s="37"/>
      <c r="RS134" s="37"/>
      <c r="RT134" s="37"/>
      <c r="RU134" s="37"/>
      <c r="RV134" s="37"/>
      <c r="SR134" s="37"/>
      <c r="SS134" s="37"/>
      <c r="ST134" s="37"/>
      <c r="SU134" s="37"/>
      <c r="SV134" s="37"/>
      <c r="SW134" s="37"/>
      <c r="SY134" s="422"/>
      <c r="UH134" s="691"/>
      <c r="UI134" s="37"/>
      <c r="UJ134" s="37"/>
      <c r="UK134" s="37"/>
      <c r="UL134" s="37"/>
      <c r="UM134" s="37"/>
      <c r="VC134" s="37"/>
      <c r="VD134" s="37"/>
      <c r="VE134" s="37"/>
      <c r="VF134" s="37"/>
      <c r="VG134" s="37"/>
      <c r="VH134" s="37"/>
      <c r="VI134" s="37"/>
      <c r="VJ134" s="37"/>
      <c r="WS134" s="37"/>
      <c r="WT134" s="37"/>
      <c r="WU134" s="37"/>
      <c r="WV134" s="37"/>
      <c r="WW134" s="37"/>
      <c r="WX134" s="37"/>
      <c r="WZ134" s="37"/>
      <c r="XA134" s="37"/>
      <c r="XB134" s="37"/>
      <c r="XC134" s="37"/>
      <c r="XD134" s="37"/>
      <c r="XE134" s="37"/>
      <c r="XF134" s="37"/>
      <c r="XG134" s="37"/>
      <c r="XH134" s="37"/>
      <c r="XI134" s="37"/>
      <c r="XJ134" s="37"/>
      <c r="XK134" s="37"/>
      <c r="XL134" s="37"/>
      <c r="XM134" s="37"/>
      <c r="XN134" s="37"/>
      <c r="XU134" s="37"/>
      <c r="XV134" s="37"/>
      <c r="XW134" s="37"/>
      <c r="XX134" s="37"/>
      <c r="XY134" s="37"/>
      <c r="XZ134" s="37"/>
      <c r="ZD134" s="37"/>
      <c r="ZE134" s="37"/>
      <c r="ZF134" s="37"/>
      <c r="ZG134" s="37"/>
      <c r="ZH134" s="37"/>
      <c r="ZI134" s="37"/>
      <c r="AAF134" s="37"/>
      <c r="AAG134" s="37"/>
      <c r="AAH134" s="37"/>
      <c r="AAI134" s="37"/>
      <c r="AAJ134" s="37"/>
      <c r="AAK134" s="37"/>
      <c r="AAM134" s="37"/>
      <c r="AAN134" s="37"/>
      <c r="AAO134" s="37"/>
      <c r="AAP134" s="37"/>
      <c r="AAQ134" s="37"/>
      <c r="AAR134" s="37"/>
      <c r="AAT134" s="37"/>
      <c r="AAU134" s="37"/>
      <c r="AAV134" s="37"/>
      <c r="AAW134" s="37"/>
      <c r="AAX134" s="37"/>
      <c r="AAY134" s="37"/>
      <c r="ABH134" s="37"/>
      <c r="ABI134" s="37"/>
      <c r="ABJ134" s="37"/>
      <c r="ABK134" s="37"/>
      <c r="ABL134" s="37"/>
      <c r="ABM134" s="37"/>
      <c r="ACJ134" s="37"/>
      <c r="ACK134" s="37"/>
      <c r="ACL134" s="37"/>
      <c r="ACM134" s="37"/>
      <c r="ACN134" s="37"/>
      <c r="ACO134" s="37"/>
      <c r="ACP134" s="37"/>
      <c r="ACQ134" s="37"/>
      <c r="ACR134" s="37"/>
      <c r="ACS134" s="37"/>
      <c r="ACT134" s="37"/>
      <c r="ACU134" s="37"/>
      <c r="ACV134" s="37"/>
      <c r="ACW134" s="37"/>
      <c r="ACX134" s="343"/>
      <c r="ADE134" s="691"/>
      <c r="ADF134" s="37"/>
      <c r="ADG134" s="37"/>
      <c r="ADH134" s="37"/>
      <c r="ADI134" s="37"/>
      <c r="ADJ134" s="37"/>
      <c r="ADK134" s="37"/>
      <c r="ADS134" s="37"/>
      <c r="ADT134" s="37"/>
      <c r="ADU134" s="37"/>
      <c r="ADV134" s="37"/>
      <c r="ADW134" s="37"/>
      <c r="ADX134" s="37"/>
      <c r="AEG134" s="37"/>
      <c r="AEH134" s="37"/>
      <c r="AEI134" s="37"/>
      <c r="AEJ134" s="37"/>
      <c r="AEK134" s="37"/>
      <c r="AEL134" s="37"/>
      <c r="AFB134" s="37"/>
      <c r="AFC134" s="37"/>
      <c r="AFD134" s="37"/>
      <c r="AFE134" s="37"/>
      <c r="AFF134" s="37"/>
      <c r="AFG134" s="37"/>
      <c r="AFP134" s="37"/>
      <c r="AFQ134" s="37"/>
      <c r="AFR134" s="37"/>
      <c r="AFS134" s="37"/>
      <c r="AFT134" s="37"/>
      <c r="AFU134" s="37"/>
      <c r="AFV134" s="37"/>
      <c r="AGY134" s="37"/>
      <c r="AGZ134" s="37"/>
      <c r="AHA134" s="37"/>
      <c r="AHB134" s="37"/>
      <c r="AHC134" s="37"/>
      <c r="AHD134" s="37"/>
      <c r="AHT134" s="422"/>
      <c r="AHW134" s="343"/>
      <c r="AIV134" s="37"/>
      <c r="AIW134" s="37"/>
      <c r="AIX134" s="37"/>
      <c r="AIY134" s="37"/>
      <c r="AIZ134" s="37"/>
      <c r="AJA134" s="37"/>
      <c r="AKS134" s="37"/>
      <c r="AKT134" s="37"/>
      <c r="AKU134" s="37"/>
      <c r="AKV134" s="37"/>
      <c r="AKW134" s="37"/>
      <c r="AKX134" s="37"/>
      <c r="AKY134" s="37"/>
      <c r="ALN134" s="37"/>
      <c r="ALO134" s="37"/>
      <c r="ARZ134" s="37"/>
      <c r="ASA134" s="37"/>
      <c r="ASB134" s="37"/>
      <c r="ASC134" s="37"/>
      <c r="ASD134" s="37"/>
      <c r="ASE134" s="37"/>
      <c r="ASG134" s="37"/>
      <c r="ASH134" s="37"/>
      <c r="ASI134" s="37"/>
      <c r="ASJ134" s="37"/>
      <c r="ASK134" s="37"/>
      <c r="ASL134" s="37"/>
      <c r="ATW134" s="37"/>
      <c r="ATX134" s="37"/>
      <c r="ATY134" s="37"/>
      <c r="ATZ134" s="37"/>
      <c r="AUA134" s="37"/>
      <c r="AUB134" s="37"/>
      <c r="AUK134" s="343"/>
      <c r="AUY134" s="343"/>
      <c r="AWA134" s="37"/>
      <c r="AWB134" s="37"/>
      <c r="AWC134" s="37"/>
      <c r="AWD134" s="37"/>
      <c r="AWE134" s="37"/>
      <c r="AWF134" s="37"/>
      <c r="AWG134" s="37"/>
      <c r="AWH134" s="37"/>
      <c r="AWI134" s="37"/>
      <c r="AWJ134" s="37"/>
      <c r="AWK134" s="37"/>
      <c r="AWL134" s="37"/>
      <c r="AWM134" s="37"/>
      <c r="AWN134" s="37"/>
      <c r="AWO134" s="37"/>
      <c r="AWP134" s="37"/>
      <c r="AWQ134" s="37"/>
      <c r="AWR134" s="37"/>
      <c r="AWS134" s="37"/>
      <c r="AWT134" s="37"/>
      <c r="AWU134" s="37"/>
      <c r="AXC134" s="37"/>
      <c r="AXD134" s="37"/>
      <c r="AXE134" s="37"/>
      <c r="AXF134" s="37"/>
      <c r="AXG134" s="37"/>
      <c r="AXH134" s="37"/>
      <c r="AXJ134" s="37"/>
      <c r="AXK134" s="37"/>
      <c r="AXL134" s="37"/>
      <c r="AXM134" s="37"/>
      <c r="AXN134" s="37"/>
      <c r="AXO134" s="37"/>
      <c r="AXP134" s="37"/>
      <c r="AXQ134" s="37"/>
      <c r="AXR134" s="37"/>
      <c r="AXS134" s="37"/>
      <c r="AXT134" s="37"/>
      <c r="AXU134" s="37"/>
      <c r="AXV134" s="37"/>
      <c r="AXW134" s="37"/>
      <c r="AYE134" s="32"/>
      <c r="AYF134" s="32"/>
      <c r="AYG134" s="32"/>
      <c r="AYH134" s="32"/>
      <c r="AYI134" s="32"/>
      <c r="AYJ134" s="32"/>
      <c r="AYZ134" s="37"/>
      <c r="AZA134" s="37"/>
      <c r="AZB134" s="37"/>
      <c r="AZC134" s="37"/>
      <c r="AZD134" s="37"/>
      <c r="AZE134" s="37"/>
      <c r="AZG134" s="37"/>
      <c r="AZH134" s="37"/>
      <c r="AZI134" s="37"/>
      <c r="AZJ134" s="37"/>
      <c r="AZK134" s="37"/>
      <c r="AZL134" s="37"/>
      <c r="BAP134" s="37"/>
      <c r="BAQ134" s="37"/>
      <c r="BAR134" s="37"/>
      <c r="BAS134" s="37"/>
      <c r="BAT134" s="37"/>
      <c r="BAU134" s="37"/>
      <c r="BAV134" s="37"/>
      <c r="BAW134" s="37"/>
      <c r="BAX134" s="37"/>
      <c r="BAY134" s="37"/>
      <c r="BAZ134" s="37"/>
      <c r="BBA134" s="37"/>
      <c r="BBB134" s="37"/>
      <c r="BBC134" s="37"/>
      <c r="BBD134" s="37"/>
      <c r="BBE134" s="37"/>
      <c r="BBF134" s="37"/>
      <c r="BBG134" s="37"/>
      <c r="BBH134" s="37"/>
      <c r="BBI134" s="37"/>
      <c r="BBY134" s="37"/>
      <c r="BBZ134" s="37"/>
      <c r="BCA134" s="37"/>
      <c r="BCB134" s="37"/>
      <c r="BCC134" s="37"/>
      <c r="BCD134" s="37"/>
      <c r="BCF134" s="37"/>
      <c r="BCG134" s="37"/>
      <c r="BCH134" s="37"/>
      <c r="BCI134" s="37"/>
      <c r="BCJ134" s="37"/>
      <c r="BCK134" s="37"/>
      <c r="BDH134" s="37"/>
      <c r="BDI134" s="37"/>
      <c r="BDJ134" s="37"/>
      <c r="BDK134" s="37"/>
      <c r="BDL134" s="37"/>
      <c r="BDM134" s="37"/>
      <c r="BEJ134" s="37"/>
      <c r="BEK134" s="37"/>
      <c r="BEL134" s="37"/>
      <c r="BEM134" s="37"/>
      <c r="BEN134" s="37"/>
      <c r="BEO134" s="37"/>
    </row>
    <row r="135" spans="2:1003 1170:1497" s="550" customFormat="1" x14ac:dyDescent="0.25">
      <c r="B135" s="79"/>
      <c r="H135" s="37"/>
      <c r="I135" s="121"/>
      <c r="J135" s="37"/>
      <c r="K135" s="37"/>
      <c r="L135" s="37"/>
      <c r="M135" s="37"/>
      <c r="N135" s="37"/>
      <c r="O135" s="37"/>
      <c r="P135" s="121"/>
      <c r="Q135" s="37"/>
      <c r="R135" s="37"/>
      <c r="S135" s="37"/>
      <c r="T135" s="37"/>
      <c r="U135" s="37"/>
      <c r="V135" s="37"/>
      <c r="W135" s="121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CU135" s="422"/>
      <c r="CX135" s="343"/>
      <c r="ED135" s="1696"/>
      <c r="EE135" s="1696"/>
      <c r="EF135" s="1696"/>
      <c r="EG135" s="1696"/>
      <c r="EH135" s="1696"/>
      <c r="EI135" s="1696"/>
      <c r="EJ135" s="37"/>
      <c r="EK135" s="37"/>
      <c r="EL135" s="37"/>
      <c r="EM135" s="37"/>
      <c r="EN135" s="37"/>
      <c r="EO135" s="37"/>
      <c r="EP135" s="37"/>
      <c r="ER135" s="37"/>
      <c r="ES135" s="37"/>
      <c r="ET135" s="37"/>
      <c r="EU135" s="37"/>
      <c r="EV135" s="37"/>
      <c r="EW135" s="37"/>
      <c r="FT135" s="37"/>
      <c r="FU135" s="37"/>
      <c r="FV135" s="37"/>
      <c r="FW135" s="37"/>
      <c r="FX135" s="37"/>
      <c r="FY135" s="37"/>
      <c r="GH135" s="37"/>
      <c r="GI135" s="37"/>
      <c r="GJ135" s="37"/>
      <c r="GK135" s="37"/>
      <c r="GL135" s="37"/>
      <c r="GM135" s="37"/>
      <c r="HC135" s="37"/>
      <c r="HD135" s="37"/>
      <c r="HE135" s="37"/>
      <c r="HF135" s="37"/>
      <c r="HG135" s="37"/>
      <c r="HH135" s="37"/>
      <c r="IZ135" s="37"/>
      <c r="JA135" s="37"/>
      <c r="JB135" s="37"/>
      <c r="JC135" s="37"/>
      <c r="JD135" s="37"/>
      <c r="JE135" s="37"/>
      <c r="JU135" s="37"/>
      <c r="JV135" s="37"/>
      <c r="JW135" s="37"/>
      <c r="JX135" s="37"/>
      <c r="JY135" s="37"/>
      <c r="JZ135" s="37"/>
      <c r="KI135" s="37"/>
      <c r="KJ135" s="37"/>
      <c r="KK135" s="37"/>
      <c r="KL135" s="37"/>
      <c r="KM135" s="37"/>
      <c r="KN135" s="37"/>
      <c r="KP135" s="37"/>
      <c r="KQ135" s="37"/>
      <c r="KR135" s="37"/>
      <c r="KS135" s="37"/>
      <c r="KT135" s="37"/>
      <c r="KU135" s="37"/>
      <c r="LK135" s="37"/>
      <c r="LL135" s="37"/>
      <c r="LM135" s="37"/>
      <c r="LN135" s="37"/>
      <c r="LO135" s="37"/>
      <c r="LP135" s="37"/>
      <c r="LR135" s="37"/>
      <c r="LS135" s="37"/>
      <c r="LT135" s="37"/>
      <c r="LU135" s="37"/>
      <c r="LV135" s="37"/>
      <c r="LW135" s="37"/>
      <c r="LX135" s="37"/>
      <c r="MM135" s="37"/>
      <c r="MN135" s="37"/>
      <c r="MO135" s="37"/>
      <c r="MP135" s="37"/>
      <c r="MQ135" s="37"/>
      <c r="MR135" s="37"/>
      <c r="MT135" s="37"/>
      <c r="MU135" s="37"/>
      <c r="MV135" s="37"/>
      <c r="MW135" s="37"/>
      <c r="MX135" s="37"/>
      <c r="MY135" s="37"/>
      <c r="NV135" s="37"/>
      <c r="NW135" s="37"/>
      <c r="NX135" s="37"/>
      <c r="NY135" s="37"/>
      <c r="NZ135" s="37"/>
      <c r="OA135" s="37"/>
      <c r="OJ135" s="37"/>
      <c r="OK135" s="37"/>
      <c r="OL135" s="37"/>
      <c r="OM135" s="37"/>
      <c r="ON135" s="37"/>
      <c r="OO135" s="37"/>
      <c r="OP135" s="37"/>
      <c r="QN135" s="37"/>
      <c r="QO135" s="37"/>
      <c r="QP135" s="37"/>
      <c r="QQ135" s="37"/>
      <c r="QR135" s="37"/>
      <c r="QS135" s="37"/>
      <c r="QT135" s="37"/>
      <c r="QU135" s="422"/>
      <c r="RB135" s="37"/>
      <c r="RC135" s="37"/>
      <c r="RD135" s="37"/>
      <c r="RE135" s="37"/>
      <c r="RF135" s="37"/>
      <c r="RG135" s="37"/>
      <c r="RI135" s="37"/>
      <c r="RJ135" s="37"/>
      <c r="RK135" s="37"/>
      <c r="RL135" s="37"/>
      <c r="RM135" s="37"/>
      <c r="RN135" s="37"/>
      <c r="RP135" s="37"/>
      <c r="RQ135" s="37"/>
      <c r="RR135" s="37"/>
      <c r="RS135" s="37"/>
      <c r="RT135" s="37"/>
      <c r="RU135" s="37"/>
      <c r="RV135" s="37"/>
      <c r="SR135" s="37"/>
      <c r="SS135" s="37"/>
      <c r="ST135" s="37"/>
      <c r="SU135" s="37"/>
      <c r="SV135" s="37"/>
      <c r="SW135" s="37"/>
      <c r="SY135" s="422"/>
      <c r="UH135" s="691"/>
      <c r="UI135" s="37"/>
      <c r="UJ135" s="37"/>
      <c r="UK135" s="37"/>
      <c r="UL135" s="37"/>
      <c r="UM135" s="37"/>
      <c r="VC135" s="37"/>
      <c r="VD135" s="37"/>
      <c r="VE135" s="37"/>
      <c r="VF135" s="37"/>
      <c r="VG135" s="37"/>
      <c r="VH135" s="37"/>
      <c r="VI135" s="37"/>
      <c r="VJ135" s="37"/>
      <c r="WS135" s="37"/>
      <c r="WT135" s="37"/>
      <c r="WU135" s="37"/>
      <c r="WV135" s="37"/>
      <c r="WW135" s="37"/>
      <c r="WX135" s="37"/>
      <c r="WZ135" s="37"/>
      <c r="XA135" s="37"/>
      <c r="XB135" s="37"/>
      <c r="XC135" s="37"/>
      <c r="XD135" s="37"/>
      <c r="XE135" s="37"/>
      <c r="XF135" s="37"/>
      <c r="XG135" s="37"/>
      <c r="XH135" s="37"/>
      <c r="XI135" s="37"/>
      <c r="XJ135" s="37"/>
      <c r="XK135" s="37"/>
      <c r="XL135" s="37"/>
      <c r="XM135" s="37"/>
      <c r="XN135" s="37"/>
      <c r="XU135" s="37"/>
      <c r="XV135" s="37"/>
      <c r="XW135" s="37"/>
      <c r="XX135" s="37"/>
      <c r="XY135" s="37"/>
      <c r="XZ135" s="37"/>
      <c r="ZD135" s="37"/>
      <c r="ZE135" s="37"/>
      <c r="ZF135" s="37"/>
      <c r="ZG135" s="37"/>
      <c r="ZH135" s="37"/>
      <c r="ZI135" s="37"/>
      <c r="AAF135" s="37"/>
      <c r="AAG135" s="37"/>
      <c r="AAH135" s="37"/>
      <c r="AAI135" s="37"/>
      <c r="AAJ135" s="37"/>
      <c r="AAK135" s="37"/>
      <c r="AAM135" s="37"/>
      <c r="AAN135" s="37"/>
      <c r="AAO135" s="37"/>
      <c r="AAP135" s="37"/>
      <c r="AAQ135" s="37"/>
      <c r="AAR135" s="37"/>
      <c r="AAT135" s="37"/>
      <c r="AAU135" s="37"/>
      <c r="AAV135" s="37"/>
      <c r="AAW135" s="37"/>
      <c r="AAX135" s="37"/>
      <c r="AAY135" s="37"/>
      <c r="ABH135" s="37"/>
      <c r="ABI135" s="37"/>
      <c r="ABJ135" s="37"/>
      <c r="ABK135" s="37"/>
      <c r="ABL135" s="37"/>
      <c r="ABM135" s="37"/>
      <c r="ACJ135" s="37"/>
      <c r="ACK135" s="37"/>
      <c r="ACL135" s="37"/>
      <c r="ACM135" s="37"/>
      <c r="ACN135" s="37"/>
      <c r="ACO135" s="37"/>
      <c r="ACP135" s="37"/>
      <c r="ACQ135" s="37"/>
      <c r="ACR135" s="37"/>
      <c r="ACS135" s="37"/>
      <c r="ACT135" s="37"/>
      <c r="ACU135" s="37"/>
      <c r="ACV135" s="37"/>
      <c r="ACW135" s="37"/>
      <c r="ACX135" s="343"/>
      <c r="ADE135" s="691"/>
      <c r="ADF135" s="37"/>
      <c r="ADG135" s="37"/>
      <c r="ADH135" s="37"/>
      <c r="ADI135" s="37"/>
      <c r="ADJ135" s="37"/>
      <c r="ADK135" s="37"/>
      <c r="ADS135" s="37"/>
      <c r="ADT135" s="37"/>
      <c r="ADU135" s="37"/>
      <c r="ADV135" s="37"/>
      <c r="ADW135" s="37"/>
      <c r="ADX135" s="37"/>
      <c r="AEG135" s="37"/>
      <c r="AEH135" s="37"/>
      <c r="AEI135" s="37"/>
      <c r="AEJ135" s="37"/>
      <c r="AEK135" s="37"/>
      <c r="AEL135" s="37"/>
      <c r="AFB135" s="37"/>
      <c r="AFC135" s="37"/>
      <c r="AFD135" s="37"/>
      <c r="AFE135" s="37"/>
      <c r="AFF135" s="37"/>
      <c r="AFG135" s="37"/>
      <c r="AFP135" s="37"/>
      <c r="AFQ135" s="37"/>
      <c r="AFR135" s="37"/>
      <c r="AFS135" s="37"/>
      <c r="AFT135" s="37"/>
      <c r="AFU135" s="37"/>
      <c r="AFV135" s="37"/>
      <c r="AGY135" s="37"/>
      <c r="AGZ135" s="37"/>
      <c r="AHA135" s="37"/>
      <c r="AHB135" s="37"/>
      <c r="AHC135" s="37"/>
      <c r="AHD135" s="37"/>
      <c r="AHT135" s="422"/>
      <c r="AHW135" s="343"/>
      <c r="AIV135" s="37"/>
      <c r="AIW135" s="37"/>
      <c r="AIX135" s="37"/>
      <c r="AIY135" s="37"/>
      <c r="AIZ135" s="37"/>
      <c r="AJA135" s="37"/>
      <c r="AKS135" s="37"/>
      <c r="AKT135" s="37"/>
      <c r="AKU135" s="37"/>
      <c r="AKV135" s="37"/>
      <c r="AKW135" s="37"/>
      <c r="AKX135" s="37"/>
      <c r="AKY135" s="37"/>
      <c r="ALN135" s="37"/>
      <c r="ALO135" s="37"/>
      <c r="ARZ135" s="37"/>
      <c r="ASA135" s="37"/>
      <c r="ASB135" s="37"/>
      <c r="ASC135" s="37"/>
      <c r="ASD135" s="37"/>
      <c r="ASE135" s="37"/>
      <c r="ASG135" s="37"/>
      <c r="ASH135" s="37"/>
      <c r="ASI135" s="37"/>
      <c r="ASJ135" s="37"/>
      <c r="ASK135" s="37"/>
      <c r="ASL135" s="37"/>
      <c r="ATW135" s="37"/>
      <c r="ATX135" s="37"/>
      <c r="ATY135" s="37"/>
      <c r="ATZ135" s="37"/>
      <c r="AUA135" s="37"/>
      <c r="AUB135" s="37"/>
      <c r="AUK135" s="343"/>
      <c r="AUY135" s="343"/>
      <c r="AWA135" s="37"/>
      <c r="AWB135" s="37"/>
      <c r="AWC135" s="37"/>
      <c r="AWD135" s="37"/>
      <c r="AWE135" s="37"/>
      <c r="AWF135" s="37"/>
      <c r="AWG135" s="37"/>
      <c r="AWH135" s="37"/>
      <c r="AWI135" s="37"/>
      <c r="AWJ135" s="37"/>
      <c r="AWK135" s="37"/>
      <c r="AWL135" s="37"/>
      <c r="AWM135" s="37"/>
      <c r="AWN135" s="37"/>
      <c r="AWO135" s="37"/>
      <c r="AWP135" s="37"/>
      <c r="AWQ135" s="37"/>
      <c r="AWR135" s="37"/>
      <c r="AWS135" s="37"/>
      <c r="AWT135" s="37"/>
      <c r="AWU135" s="37"/>
      <c r="AXC135" s="37"/>
      <c r="AXD135" s="37"/>
      <c r="AXE135" s="37"/>
      <c r="AXF135" s="37"/>
      <c r="AXG135" s="37"/>
      <c r="AXH135" s="37"/>
      <c r="AXJ135" s="37"/>
      <c r="AXK135" s="37"/>
      <c r="AXL135" s="37"/>
      <c r="AXM135" s="37"/>
      <c r="AXN135" s="37"/>
      <c r="AXO135" s="37"/>
      <c r="AXP135" s="37"/>
      <c r="AXQ135" s="37"/>
      <c r="AXR135" s="37"/>
      <c r="AXS135" s="37"/>
      <c r="AXT135" s="37"/>
      <c r="AXU135" s="37"/>
      <c r="AXV135" s="37"/>
      <c r="AXW135" s="37"/>
      <c r="AYE135" s="32"/>
      <c r="AYF135" s="32"/>
      <c r="AYG135" s="32"/>
      <c r="AYH135" s="32"/>
      <c r="AYI135" s="32"/>
      <c r="AYJ135" s="32"/>
      <c r="AYZ135" s="37"/>
      <c r="AZA135" s="37"/>
      <c r="AZB135" s="37"/>
      <c r="AZC135" s="37"/>
      <c r="AZD135" s="37"/>
      <c r="AZE135" s="37"/>
      <c r="AZG135" s="37"/>
      <c r="AZH135" s="37"/>
      <c r="AZI135" s="37"/>
      <c r="AZJ135" s="37"/>
      <c r="AZK135" s="37"/>
      <c r="AZL135" s="37"/>
      <c r="BAP135" s="37"/>
      <c r="BAQ135" s="37"/>
      <c r="BAR135" s="37"/>
      <c r="BAS135" s="37"/>
      <c r="BAT135" s="37"/>
      <c r="BAU135" s="37"/>
      <c r="BAV135" s="37"/>
      <c r="BAW135" s="37"/>
      <c r="BAX135" s="37"/>
      <c r="BAY135" s="37"/>
      <c r="BAZ135" s="37"/>
      <c r="BBA135" s="37"/>
      <c r="BBB135" s="37"/>
      <c r="BBC135" s="37"/>
      <c r="BBD135" s="37"/>
      <c r="BBE135" s="37"/>
      <c r="BBF135" s="37"/>
      <c r="BBG135" s="37"/>
      <c r="BBH135" s="37"/>
      <c r="BBI135" s="37"/>
      <c r="BBY135" s="37"/>
      <c r="BBZ135" s="37"/>
      <c r="BCA135" s="37"/>
      <c r="BCB135" s="37"/>
      <c r="BCC135" s="37"/>
      <c r="BCD135" s="37"/>
      <c r="BCF135" s="37"/>
      <c r="BCG135" s="37"/>
      <c r="BCH135" s="37"/>
      <c r="BCI135" s="37"/>
      <c r="BCJ135" s="37"/>
      <c r="BCK135" s="37"/>
      <c r="BDH135" s="37"/>
      <c r="BDI135" s="37"/>
      <c r="BDJ135" s="37"/>
      <c r="BDK135" s="37"/>
      <c r="BDL135" s="37"/>
      <c r="BDM135" s="37"/>
      <c r="BEJ135" s="37"/>
      <c r="BEK135" s="37"/>
      <c r="BEL135" s="37"/>
      <c r="BEM135" s="37"/>
      <c r="BEN135" s="37"/>
      <c r="BEO135" s="37"/>
    </row>
    <row r="136" spans="2:1003 1170:1497" s="550" customFormat="1" x14ac:dyDescent="0.25">
      <c r="B136" s="79"/>
      <c r="H136" s="37"/>
      <c r="I136" s="121"/>
      <c r="J136" s="37"/>
      <c r="K136" s="37"/>
      <c r="L136" s="37"/>
      <c r="M136" s="37"/>
      <c r="N136" s="37"/>
      <c r="O136" s="37"/>
      <c r="P136" s="121"/>
      <c r="Q136" s="37"/>
      <c r="R136" s="37"/>
      <c r="S136" s="37"/>
      <c r="T136" s="37"/>
      <c r="U136" s="37"/>
      <c r="V136" s="37"/>
      <c r="W136" s="121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CU136" s="422"/>
      <c r="CX136" s="343"/>
      <c r="ED136" s="1696"/>
      <c r="EE136" s="1696"/>
      <c r="EF136" s="1696"/>
      <c r="EG136" s="1696"/>
      <c r="EH136" s="1696"/>
      <c r="EI136" s="1696"/>
      <c r="EJ136" s="37"/>
      <c r="EK136" s="37"/>
      <c r="EL136" s="37"/>
      <c r="EM136" s="37"/>
      <c r="EN136" s="37"/>
      <c r="EO136" s="37"/>
      <c r="EP136" s="37"/>
      <c r="ER136" s="37"/>
      <c r="ES136" s="37"/>
      <c r="ET136" s="37"/>
      <c r="EU136" s="37"/>
      <c r="EV136" s="37"/>
      <c r="EW136" s="37"/>
      <c r="FT136" s="37"/>
      <c r="FU136" s="37"/>
      <c r="FV136" s="37"/>
      <c r="FW136" s="37"/>
      <c r="FX136" s="37"/>
      <c r="FY136" s="37"/>
      <c r="GH136" s="37"/>
      <c r="GI136" s="37"/>
      <c r="GJ136" s="37"/>
      <c r="GK136" s="37"/>
      <c r="GL136" s="37"/>
      <c r="GM136" s="37"/>
      <c r="HC136" s="37"/>
      <c r="HD136" s="37"/>
      <c r="HE136" s="37"/>
      <c r="HF136" s="37"/>
      <c r="HG136" s="37"/>
      <c r="HH136" s="37"/>
      <c r="IZ136" s="37"/>
      <c r="JA136" s="37"/>
      <c r="JB136" s="37"/>
      <c r="JC136" s="37"/>
      <c r="JD136" s="37"/>
      <c r="JE136" s="37"/>
      <c r="JU136" s="37"/>
      <c r="JV136" s="37"/>
      <c r="JW136" s="37"/>
      <c r="JX136" s="37"/>
      <c r="JY136" s="37"/>
      <c r="JZ136" s="37"/>
      <c r="KI136" s="37"/>
      <c r="KJ136" s="37"/>
      <c r="KK136" s="37"/>
      <c r="KL136" s="37"/>
      <c r="KM136" s="37"/>
      <c r="KN136" s="37"/>
      <c r="KP136" s="37"/>
      <c r="KQ136" s="37"/>
      <c r="KR136" s="37"/>
      <c r="KS136" s="37"/>
      <c r="KT136" s="37"/>
      <c r="KU136" s="37"/>
      <c r="LK136" s="37"/>
      <c r="LL136" s="37"/>
      <c r="LM136" s="37"/>
      <c r="LN136" s="37"/>
      <c r="LO136" s="37"/>
      <c r="LP136" s="37"/>
      <c r="LR136" s="37"/>
      <c r="LS136" s="37"/>
      <c r="LT136" s="37"/>
      <c r="LU136" s="37"/>
      <c r="LV136" s="37"/>
      <c r="LW136" s="37"/>
      <c r="LX136" s="37"/>
      <c r="MM136" s="37"/>
      <c r="MN136" s="37"/>
      <c r="MO136" s="37"/>
      <c r="MP136" s="37"/>
      <c r="MQ136" s="37"/>
      <c r="MR136" s="37"/>
      <c r="MT136" s="37"/>
      <c r="MU136" s="37"/>
      <c r="MV136" s="37"/>
      <c r="MW136" s="37"/>
      <c r="MX136" s="37"/>
      <c r="MY136" s="37"/>
      <c r="NV136" s="37"/>
      <c r="NW136" s="37"/>
      <c r="NX136" s="37"/>
      <c r="NY136" s="37"/>
      <c r="NZ136" s="37"/>
      <c r="OA136" s="37"/>
      <c r="OJ136" s="37"/>
      <c r="OK136" s="37"/>
      <c r="OL136" s="37"/>
      <c r="OM136" s="37"/>
      <c r="ON136" s="37"/>
      <c r="OO136" s="37"/>
      <c r="OP136" s="37"/>
      <c r="QN136" s="37"/>
      <c r="QO136" s="37"/>
      <c r="QP136" s="37"/>
      <c r="QQ136" s="37"/>
      <c r="QR136" s="37"/>
      <c r="QS136" s="37"/>
      <c r="QT136" s="37"/>
      <c r="QU136" s="422"/>
      <c r="RB136" s="37"/>
      <c r="RC136" s="37"/>
      <c r="RD136" s="37"/>
      <c r="RE136" s="37"/>
      <c r="RF136" s="37"/>
      <c r="RG136" s="37"/>
      <c r="RI136" s="37"/>
      <c r="RJ136" s="37"/>
      <c r="RK136" s="37"/>
      <c r="RL136" s="37"/>
      <c r="RM136" s="37"/>
      <c r="RN136" s="37"/>
      <c r="RP136" s="37"/>
      <c r="RQ136" s="37"/>
      <c r="RR136" s="37"/>
      <c r="RS136" s="37"/>
      <c r="RT136" s="37"/>
      <c r="RU136" s="37"/>
      <c r="RV136" s="37"/>
      <c r="SR136" s="37"/>
      <c r="SS136" s="37"/>
      <c r="ST136" s="37"/>
      <c r="SU136" s="37"/>
      <c r="SV136" s="37"/>
      <c r="SW136" s="37"/>
      <c r="SY136" s="422"/>
      <c r="UH136" s="691"/>
      <c r="UI136" s="37"/>
      <c r="UJ136" s="37"/>
      <c r="UK136" s="37"/>
      <c r="UL136" s="37"/>
      <c r="UM136" s="37"/>
      <c r="VC136" s="37"/>
      <c r="VD136" s="37"/>
      <c r="VE136" s="37"/>
      <c r="VF136" s="37"/>
      <c r="VG136" s="37"/>
      <c r="VH136" s="37"/>
      <c r="VI136" s="37"/>
      <c r="VJ136" s="37"/>
      <c r="WS136" s="37"/>
      <c r="WT136" s="37"/>
      <c r="WU136" s="37"/>
      <c r="WV136" s="37"/>
      <c r="WW136" s="37"/>
      <c r="WX136" s="37"/>
      <c r="WZ136" s="37"/>
      <c r="XA136" s="37"/>
      <c r="XB136" s="37"/>
      <c r="XC136" s="37"/>
      <c r="XD136" s="37"/>
      <c r="XE136" s="37"/>
      <c r="XF136" s="37"/>
      <c r="XG136" s="37"/>
      <c r="XH136" s="37"/>
      <c r="XI136" s="37"/>
      <c r="XJ136" s="37"/>
      <c r="XK136" s="37"/>
      <c r="XL136" s="37"/>
      <c r="XM136" s="37"/>
      <c r="XN136" s="37"/>
      <c r="XU136" s="37"/>
      <c r="XV136" s="37"/>
      <c r="XW136" s="37"/>
      <c r="XX136" s="37"/>
      <c r="XY136" s="37"/>
      <c r="XZ136" s="37"/>
      <c r="ZD136" s="37"/>
      <c r="ZE136" s="37"/>
      <c r="ZF136" s="37"/>
      <c r="ZG136" s="37"/>
      <c r="ZH136" s="37"/>
      <c r="ZI136" s="37"/>
      <c r="AAF136" s="37"/>
      <c r="AAG136" s="37"/>
      <c r="AAH136" s="37"/>
      <c r="AAI136" s="37"/>
      <c r="AAJ136" s="37"/>
      <c r="AAK136" s="37"/>
      <c r="AAM136" s="37"/>
      <c r="AAN136" s="37"/>
      <c r="AAO136" s="37"/>
      <c r="AAP136" s="37"/>
      <c r="AAQ136" s="37"/>
      <c r="AAR136" s="37"/>
      <c r="AAT136" s="37"/>
      <c r="AAU136" s="37"/>
      <c r="AAV136" s="37"/>
      <c r="AAW136" s="37"/>
      <c r="AAX136" s="37"/>
      <c r="AAY136" s="37"/>
      <c r="ABH136" s="37"/>
      <c r="ABI136" s="37"/>
      <c r="ABJ136" s="37"/>
      <c r="ABK136" s="37"/>
      <c r="ABL136" s="37"/>
      <c r="ABM136" s="37"/>
      <c r="ACJ136" s="37"/>
      <c r="ACK136" s="37"/>
      <c r="ACL136" s="37"/>
      <c r="ACM136" s="37"/>
      <c r="ACN136" s="37"/>
      <c r="ACO136" s="37"/>
      <c r="ACP136" s="37"/>
      <c r="ACQ136" s="37"/>
      <c r="ACR136" s="37"/>
      <c r="ACS136" s="37"/>
      <c r="ACT136" s="37"/>
      <c r="ACU136" s="37"/>
      <c r="ACV136" s="37"/>
      <c r="ACW136" s="37"/>
      <c r="ACX136" s="343"/>
      <c r="ADE136" s="691"/>
      <c r="ADF136" s="37"/>
      <c r="ADG136" s="37"/>
      <c r="ADH136" s="37"/>
      <c r="ADI136" s="37"/>
      <c r="ADJ136" s="37"/>
      <c r="ADK136" s="37"/>
      <c r="ADS136" s="37"/>
      <c r="ADT136" s="37"/>
      <c r="ADU136" s="37"/>
      <c r="ADV136" s="37"/>
      <c r="ADW136" s="37"/>
      <c r="ADX136" s="37"/>
      <c r="AEG136" s="37"/>
      <c r="AEH136" s="37"/>
      <c r="AEI136" s="37"/>
      <c r="AEJ136" s="37"/>
      <c r="AEK136" s="37"/>
      <c r="AEL136" s="37"/>
      <c r="AFB136" s="37"/>
      <c r="AFC136" s="37"/>
      <c r="AFD136" s="37"/>
      <c r="AFE136" s="37"/>
      <c r="AFF136" s="37"/>
      <c r="AFG136" s="37"/>
      <c r="AFP136" s="37"/>
      <c r="AFQ136" s="37"/>
      <c r="AFR136" s="37"/>
      <c r="AFS136" s="37"/>
      <c r="AFT136" s="37"/>
      <c r="AFU136" s="37"/>
      <c r="AFV136" s="37"/>
      <c r="AGY136" s="37"/>
      <c r="AGZ136" s="37"/>
      <c r="AHA136" s="37"/>
      <c r="AHB136" s="37"/>
      <c r="AHC136" s="37"/>
      <c r="AHD136" s="37"/>
      <c r="AHT136" s="422"/>
      <c r="AHW136" s="343"/>
      <c r="AIV136" s="37"/>
      <c r="AIW136" s="37"/>
      <c r="AIX136" s="37"/>
      <c r="AIY136" s="37"/>
      <c r="AIZ136" s="37"/>
      <c r="AJA136" s="37"/>
      <c r="AKS136" s="37"/>
      <c r="AKT136" s="37"/>
      <c r="AKU136" s="37"/>
      <c r="AKV136" s="37"/>
      <c r="AKW136" s="37"/>
      <c r="AKX136" s="37"/>
      <c r="AKY136" s="37"/>
      <c r="ALN136" s="37"/>
      <c r="ALO136" s="37"/>
      <c r="ARZ136" s="37"/>
      <c r="ASA136" s="37"/>
      <c r="ASB136" s="37"/>
      <c r="ASC136" s="37"/>
      <c r="ASD136" s="37"/>
      <c r="ASE136" s="37"/>
      <c r="ASG136" s="37"/>
      <c r="ASH136" s="37"/>
      <c r="ASI136" s="37"/>
      <c r="ASJ136" s="37"/>
      <c r="ASK136" s="37"/>
      <c r="ASL136" s="37"/>
      <c r="ATW136" s="37"/>
      <c r="ATX136" s="37"/>
      <c r="ATY136" s="37"/>
      <c r="ATZ136" s="37"/>
      <c r="AUA136" s="37"/>
      <c r="AUB136" s="37"/>
      <c r="AUK136" s="343"/>
      <c r="AUY136" s="343"/>
      <c r="AWA136" s="37"/>
      <c r="AWB136" s="37"/>
      <c r="AWC136" s="37"/>
      <c r="AWD136" s="37"/>
      <c r="AWE136" s="37"/>
      <c r="AWF136" s="37"/>
      <c r="AWG136" s="37"/>
      <c r="AWH136" s="37"/>
      <c r="AWI136" s="37"/>
      <c r="AWJ136" s="37"/>
      <c r="AWK136" s="37"/>
      <c r="AWL136" s="37"/>
      <c r="AWM136" s="37"/>
      <c r="AWN136" s="37"/>
      <c r="AWO136" s="37"/>
      <c r="AWP136" s="37"/>
      <c r="AWQ136" s="37"/>
      <c r="AWR136" s="37"/>
      <c r="AWS136" s="37"/>
      <c r="AWT136" s="37"/>
      <c r="AWU136" s="37"/>
      <c r="AXC136" s="37"/>
      <c r="AXD136" s="37"/>
      <c r="AXE136" s="37"/>
      <c r="AXF136" s="37"/>
      <c r="AXG136" s="37"/>
      <c r="AXH136" s="37"/>
      <c r="AXJ136" s="37"/>
      <c r="AXK136" s="37"/>
      <c r="AXL136" s="37"/>
      <c r="AXM136" s="37"/>
      <c r="AXN136" s="37"/>
      <c r="AXO136" s="37"/>
      <c r="AXP136" s="37"/>
      <c r="AXQ136" s="37"/>
      <c r="AXR136" s="37"/>
      <c r="AXS136" s="37"/>
      <c r="AXT136" s="37"/>
      <c r="AXU136" s="37"/>
      <c r="AXV136" s="37"/>
      <c r="AXW136" s="37"/>
      <c r="AYE136" s="32"/>
      <c r="AYF136" s="32"/>
      <c r="AYG136" s="32"/>
      <c r="AYH136" s="32"/>
      <c r="AYI136" s="32"/>
      <c r="AYJ136" s="32"/>
      <c r="AYZ136" s="37"/>
      <c r="AZA136" s="37"/>
      <c r="AZB136" s="37"/>
      <c r="AZC136" s="37"/>
      <c r="AZD136" s="37"/>
      <c r="AZE136" s="37"/>
      <c r="AZG136" s="37"/>
      <c r="AZH136" s="37"/>
      <c r="AZI136" s="37"/>
      <c r="AZJ136" s="37"/>
      <c r="AZK136" s="37"/>
      <c r="AZL136" s="37"/>
      <c r="BAP136" s="37"/>
      <c r="BAQ136" s="37"/>
      <c r="BAR136" s="37"/>
      <c r="BAS136" s="37"/>
      <c r="BAT136" s="37"/>
      <c r="BAU136" s="37"/>
      <c r="BAV136" s="37"/>
      <c r="BAW136" s="37"/>
      <c r="BAX136" s="37"/>
      <c r="BAY136" s="37"/>
      <c r="BAZ136" s="37"/>
      <c r="BBA136" s="37"/>
      <c r="BBB136" s="37"/>
      <c r="BBC136" s="37"/>
      <c r="BBD136" s="37"/>
      <c r="BBE136" s="37"/>
      <c r="BBF136" s="37"/>
      <c r="BBG136" s="37"/>
      <c r="BBH136" s="37"/>
      <c r="BBI136" s="37"/>
      <c r="BBY136" s="37"/>
      <c r="BBZ136" s="37"/>
      <c r="BCA136" s="37"/>
      <c r="BCB136" s="37"/>
      <c r="BCC136" s="37"/>
      <c r="BCD136" s="37"/>
      <c r="BCF136" s="37"/>
      <c r="BCG136" s="37"/>
      <c r="BCH136" s="37"/>
      <c r="BCI136" s="37"/>
      <c r="BCJ136" s="37"/>
      <c r="BCK136" s="37"/>
      <c r="BDH136" s="37"/>
      <c r="BDI136" s="37"/>
      <c r="BDJ136" s="37"/>
      <c r="BDK136" s="37"/>
      <c r="BDL136" s="37"/>
      <c r="BDM136" s="37"/>
      <c r="BEJ136" s="37"/>
      <c r="BEK136" s="37"/>
      <c r="BEL136" s="37"/>
      <c r="BEM136" s="37"/>
      <c r="BEN136" s="37"/>
      <c r="BEO136" s="37"/>
    </row>
    <row r="137" spans="2:1003 1170:1497" s="550" customFormat="1" x14ac:dyDescent="0.25">
      <c r="B137" s="352"/>
      <c r="H137" s="37"/>
      <c r="I137" s="520"/>
      <c r="J137" s="37"/>
      <c r="K137" s="37"/>
      <c r="L137" s="37"/>
      <c r="M137" s="37"/>
      <c r="N137" s="37"/>
      <c r="O137" s="37"/>
      <c r="P137" s="520"/>
      <c r="Q137" s="37"/>
      <c r="R137" s="37"/>
      <c r="S137" s="37"/>
      <c r="T137" s="37"/>
      <c r="U137" s="37"/>
      <c r="V137" s="37"/>
      <c r="W137" s="520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CU137" s="422"/>
      <c r="CX137" s="343"/>
      <c r="ED137" s="1696"/>
      <c r="EE137" s="1696"/>
      <c r="EF137" s="1696"/>
      <c r="EG137" s="1696"/>
      <c r="EH137" s="1696"/>
      <c r="EI137" s="1696"/>
      <c r="EJ137" s="37"/>
      <c r="EK137" s="37"/>
      <c r="EL137" s="37"/>
      <c r="EM137" s="37"/>
      <c r="EN137" s="37"/>
      <c r="EO137" s="37"/>
      <c r="EP137" s="37"/>
      <c r="ER137" s="37"/>
      <c r="ES137" s="37"/>
      <c r="ET137" s="37"/>
      <c r="EU137" s="37"/>
      <c r="EV137" s="37"/>
      <c r="EW137" s="37"/>
      <c r="FT137" s="37"/>
      <c r="FU137" s="37"/>
      <c r="FV137" s="37"/>
      <c r="FW137" s="37"/>
      <c r="FX137" s="37"/>
      <c r="FY137" s="37"/>
      <c r="GH137" s="37"/>
      <c r="GI137" s="37"/>
      <c r="GJ137" s="37"/>
      <c r="GK137" s="37"/>
      <c r="GL137" s="37"/>
      <c r="GM137" s="37"/>
      <c r="HC137" s="37"/>
      <c r="HD137" s="37"/>
      <c r="HE137" s="37"/>
      <c r="HF137" s="37"/>
      <c r="HG137" s="37"/>
      <c r="HH137" s="37"/>
      <c r="IZ137" s="37"/>
      <c r="JA137" s="37"/>
      <c r="JB137" s="37"/>
      <c r="JC137" s="37"/>
      <c r="JD137" s="37"/>
      <c r="JE137" s="37"/>
      <c r="JU137" s="37"/>
      <c r="JV137" s="37"/>
      <c r="JW137" s="37"/>
      <c r="JX137" s="37"/>
      <c r="JY137" s="37"/>
      <c r="JZ137" s="37"/>
      <c r="KI137" s="37"/>
      <c r="KJ137" s="37"/>
      <c r="KK137" s="37"/>
      <c r="KL137" s="37"/>
      <c r="KM137" s="37"/>
      <c r="KN137" s="37"/>
      <c r="KP137" s="37"/>
      <c r="KQ137" s="37"/>
      <c r="KR137" s="37"/>
      <c r="KS137" s="37"/>
      <c r="KT137" s="37"/>
      <c r="KU137" s="37"/>
      <c r="LK137" s="37"/>
      <c r="LL137" s="37"/>
      <c r="LM137" s="37"/>
      <c r="LN137" s="37"/>
      <c r="LO137" s="37"/>
      <c r="LP137" s="37"/>
      <c r="LR137" s="37"/>
      <c r="LS137" s="37"/>
      <c r="LT137" s="37"/>
      <c r="LU137" s="37"/>
      <c r="LV137" s="37"/>
      <c r="LW137" s="37"/>
      <c r="LX137" s="37"/>
      <c r="MM137" s="37"/>
      <c r="MN137" s="37"/>
      <c r="MO137" s="37"/>
      <c r="MP137" s="37"/>
      <c r="MQ137" s="37"/>
      <c r="MR137" s="37"/>
      <c r="MT137" s="37"/>
      <c r="MU137" s="37"/>
      <c r="MV137" s="37"/>
      <c r="MW137" s="37"/>
      <c r="MX137" s="37"/>
      <c r="MY137" s="37"/>
      <c r="NV137" s="37"/>
      <c r="NW137" s="37"/>
      <c r="NX137" s="37"/>
      <c r="NY137" s="37"/>
      <c r="NZ137" s="37"/>
      <c r="OA137" s="37"/>
      <c r="OJ137" s="37"/>
      <c r="OK137" s="37"/>
      <c r="OL137" s="37"/>
      <c r="OM137" s="37"/>
      <c r="ON137" s="37"/>
      <c r="OO137" s="37"/>
      <c r="OP137" s="37"/>
      <c r="QN137" s="37"/>
      <c r="QO137" s="37"/>
      <c r="QP137" s="37"/>
      <c r="QQ137" s="37"/>
      <c r="QR137" s="37"/>
      <c r="QS137" s="37"/>
      <c r="QT137" s="37"/>
      <c r="QU137" s="422"/>
      <c r="RB137" s="37"/>
      <c r="RC137" s="37"/>
      <c r="RD137" s="37"/>
      <c r="RE137" s="37"/>
      <c r="RF137" s="37"/>
      <c r="RG137" s="37"/>
      <c r="RI137" s="37"/>
      <c r="RJ137" s="37"/>
      <c r="RK137" s="37"/>
      <c r="RL137" s="37"/>
      <c r="RM137" s="37"/>
      <c r="RN137" s="37"/>
      <c r="RP137" s="37"/>
      <c r="RQ137" s="37"/>
      <c r="RR137" s="37"/>
      <c r="RS137" s="37"/>
      <c r="RT137" s="37"/>
      <c r="RU137" s="37"/>
      <c r="RV137" s="37"/>
      <c r="SR137" s="37"/>
      <c r="SS137" s="37"/>
      <c r="ST137" s="37"/>
      <c r="SU137" s="37"/>
      <c r="SV137" s="37"/>
      <c r="SW137" s="37"/>
      <c r="SY137" s="422"/>
      <c r="UH137" s="691"/>
      <c r="UI137" s="37"/>
      <c r="UJ137" s="37"/>
      <c r="UK137" s="37"/>
      <c r="UL137" s="37"/>
      <c r="UM137" s="37"/>
      <c r="VC137" s="37"/>
      <c r="VD137" s="37"/>
      <c r="VE137" s="37"/>
      <c r="VF137" s="37"/>
      <c r="VG137" s="37"/>
      <c r="VH137" s="37"/>
      <c r="VI137" s="37"/>
      <c r="VJ137" s="37"/>
      <c r="WS137" s="37"/>
      <c r="WT137" s="37"/>
      <c r="WU137" s="37"/>
      <c r="WV137" s="37"/>
      <c r="WW137" s="37"/>
      <c r="WX137" s="37"/>
      <c r="WZ137" s="37"/>
      <c r="XA137" s="37"/>
      <c r="XB137" s="37"/>
      <c r="XC137" s="37"/>
      <c r="XD137" s="37"/>
      <c r="XE137" s="37"/>
      <c r="XF137" s="37"/>
      <c r="XG137" s="37"/>
      <c r="XH137" s="37"/>
      <c r="XI137" s="37"/>
      <c r="XJ137" s="37"/>
      <c r="XK137" s="37"/>
      <c r="XL137" s="37"/>
      <c r="XM137" s="37"/>
      <c r="XN137" s="37"/>
      <c r="XU137" s="37"/>
      <c r="XV137" s="37"/>
      <c r="XW137" s="37"/>
      <c r="XX137" s="37"/>
      <c r="XY137" s="37"/>
      <c r="XZ137" s="37"/>
      <c r="ZD137" s="37"/>
      <c r="ZE137" s="37"/>
      <c r="ZF137" s="37"/>
      <c r="ZG137" s="37"/>
      <c r="ZH137" s="37"/>
      <c r="ZI137" s="37"/>
      <c r="AAF137" s="37"/>
      <c r="AAG137" s="37"/>
      <c r="AAH137" s="37"/>
      <c r="AAI137" s="37"/>
      <c r="AAJ137" s="37"/>
      <c r="AAK137" s="37"/>
      <c r="AAM137" s="37"/>
      <c r="AAN137" s="37"/>
      <c r="AAO137" s="37"/>
      <c r="AAP137" s="37"/>
      <c r="AAQ137" s="37"/>
      <c r="AAR137" s="37"/>
      <c r="AAT137" s="37"/>
      <c r="AAU137" s="37"/>
      <c r="AAV137" s="37"/>
      <c r="AAW137" s="37"/>
      <c r="AAX137" s="37"/>
      <c r="AAY137" s="37"/>
      <c r="ABH137" s="37"/>
      <c r="ABI137" s="37"/>
      <c r="ABJ137" s="37"/>
      <c r="ABK137" s="37"/>
      <c r="ABL137" s="37"/>
      <c r="ABM137" s="37"/>
      <c r="ACJ137" s="37"/>
      <c r="ACK137" s="37"/>
      <c r="ACL137" s="37"/>
      <c r="ACM137" s="37"/>
      <c r="ACN137" s="37"/>
      <c r="ACO137" s="37"/>
      <c r="ACP137" s="37"/>
      <c r="ACQ137" s="37"/>
      <c r="ACR137" s="37"/>
      <c r="ACS137" s="37"/>
      <c r="ACT137" s="37"/>
      <c r="ACU137" s="37"/>
      <c r="ACV137" s="37"/>
      <c r="ACW137" s="37"/>
      <c r="ACX137" s="343"/>
      <c r="ADE137" s="691"/>
      <c r="ADF137" s="37"/>
      <c r="ADG137" s="37"/>
      <c r="ADH137" s="37"/>
      <c r="ADI137" s="37"/>
      <c r="ADJ137" s="37"/>
      <c r="ADK137" s="37"/>
      <c r="ADS137" s="37"/>
      <c r="ADT137" s="37"/>
      <c r="ADU137" s="37"/>
      <c r="ADV137" s="37"/>
      <c r="ADW137" s="37"/>
      <c r="ADX137" s="37"/>
      <c r="AEG137" s="37"/>
      <c r="AEH137" s="37"/>
      <c r="AEI137" s="37"/>
      <c r="AEJ137" s="37"/>
      <c r="AEK137" s="37"/>
      <c r="AEL137" s="37"/>
      <c r="AFB137" s="37"/>
      <c r="AFC137" s="37"/>
      <c r="AFD137" s="37"/>
      <c r="AFE137" s="37"/>
      <c r="AFF137" s="37"/>
      <c r="AFG137" s="37"/>
      <c r="AFP137" s="37"/>
      <c r="AFQ137" s="37"/>
      <c r="AFR137" s="37"/>
      <c r="AFS137" s="37"/>
      <c r="AFT137" s="37"/>
      <c r="AFU137" s="37"/>
      <c r="AFV137" s="37"/>
      <c r="AGY137" s="37"/>
      <c r="AGZ137" s="37"/>
      <c r="AHA137" s="37"/>
      <c r="AHB137" s="37"/>
      <c r="AHC137" s="37"/>
      <c r="AHD137" s="37"/>
      <c r="AHT137" s="422"/>
      <c r="AHW137" s="343"/>
      <c r="AIV137" s="37"/>
      <c r="AIW137" s="37"/>
      <c r="AIX137" s="37"/>
      <c r="AIY137" s="37"/>
      <c r="AIZ137" s="37"/>
      <c r="AJA137" s="37"/>
      <c r="AKS137" s="37"/>
      <c r="AKT137" s="37"/>
      <c r="AKU137" s="37"/>
      <c r="AKV137" s="37"/>
      <c r="AKW137" s="37"/>
      <c r="AKX137" s="37"/>
      <c r="AKY137" s="37"/>
      <c r="ALN137" s="37"/>
      <c r="ALO137" s="37"/>
      <c r="ARZ137" s="37"/>
      <c r="ASA137" s="37"/>
      <c r="ASB137" s="37"/>
      <c r="ASC137" s="37"/>
      <c r="ASD137" s="37"/>
      <c r="ASE137" s="37"/>
      <c r="ASG137" s="37"/>
      <c r="ASH137" s="37"/>
      <c r="ASI137" s="37"/>
      <c r="ASJ137" s="37"/>
      <c r="ASK137" s="37"/>
      <c r="ASL137" s="37"/>
      <c r="ATW137" s="37"/>
      <c r="ATX137" s="37"/>
      <c r="ATY137" s="37"/>
      <c r="ATZ137" s="37"/>
      <c r="AUA137" s="37"/>
      <c r="AUB137" s="37"/>
      <c r="AUK137" s="343"/>
      <c r="AUY137" s="343"/>
      <c r="AWA137" s="37"/>
      <c r="AWB137" s="37"/>
      <c r="AWC137" s="37"/>
      <c r="AWD137" s="37"/>
      <c r="AWE137" s="37"/>
      <c r="AWF137" s="37"/>
      <c r="AWG137" s="37"/>
      <c r="AWH137" s="37"/>
      <c r="AWI137" s="37"/>
      <c r="AWJ137" s="37"/>
      <c r="AWK137" s="37"/>
      <c r="AWL137" s="37"/>
      <c r="AWM137" s="37"/>
      <c r="AWN137" s="37"/>
      <c r="AWO137" s="37"/>
      <c r="AWP137" s="37"/>
      <c r="AWQ137" s="37"/>
      <c r="AWR137" s="37"/>
      <c r="AWS137" s="37"/>
      <c r="AWT137" s="37"/>
      <c r="AWU137" s="37"/>
      <c r="AXC137" s="37"/>
      <c r="AXD137" s="37"/>
      <c r="AXE137" s="37"/>
      <c r="AXF137" s="37"/>
      <c r="AXG137" s="37"/>
      <c r="AXH137" s="37"/>
      <c r="AXJ137" s="37"/>
      <c r="AXK137" s="37"/>
      <c r="AXL137" s="37"/>
      <c r="AXM137" s="37"/>
      <c r="AXN137" s="37"/>
      <c r="AXO137" s="37"/>
      <c r="AXP137" s="37"/>
      <c r="AXQ137" s="37"/>
      <c r="AXR137" s="37"/>
      <c r="AXS137" s="37"/>
      <c r="AXT137" s="37"/>
      <c r="AXU137" s="37"/>
      <c r="AXV137" s="37"/>
      <c r="AXW137" s="37"/>
      <c r="AYE137" s="32"/>
      <c r="AYF137" s="32"/>
      <c r="AYG137" s="32"/>
      <c r="AYH137" s="32"/>
      <c r="AYI137" s="32"/>
      <c r="AYJ137" s="32"/>
      <c r="AYZ137" s="37"/>
      <c r="AZA137" s="37"/>
      <c r="AZB137" s="37"/>
      <c r="AZC137" s="37"/>
      <c r="AZD137" s="37"/>
      <c r="AZE137" s="37"/>
      <c r="AZG137" s="37"/>
      <c r="AZH137" s="37"/>
      <c r="AZI137" s="37"/>
      <c r="AZJ137" s="37"/>
      <c r="AZK137" s="37"/>
      <c r="AZL137" s="37"/>
      <c r="BAP137" s="37"/>
      <c r="BAQ137" s="37"/>
      <c r="BAR137" s="37"/>
      <c r="BAS137" s="37"/>
      <c r="BAT137" s="37"/>
      <c r="BAU137" s="37"/>
      <c r="BAV137" s="37"/>
      <c r="BAW137" s="37"/>
      <c r="BAX137" s="37"/>
      <c r="BAY137" s="37"/>
      <c r="BAZ137" s="37"/>
      <c r="BBA137" s="37"/>
      <c r="BBB137" s="37"/>
      <c r="BBC137" s="37"/>
      <c r="BBD137" s="37"/>
      <c r="BBE137" s="37"/>
      <c r="BBF137" s="37"/>
      <c r="BBG137" s="37"/>
      <c r="BBH137" s="37"/>
      <c r="BBI137" s="37"/>
      <c r="BBY137" s="37"/>
      <c r="BBZ137" s="37"/>
      <c r="BCA137" s="37"/>
      <c r="BCB137" s="37"/>
      <c r="BCC137" s="37"/>
      <c r="BCD137" s="37"/>
      <c r="BCF137" s="37"/>
      <c r="BCG137" s="37"/>
      <c r="BCH137" s="37"/>
      <c r="BCI137" s="37"/>
      <c r="BCJ137" s="37"/>
      <c r="BCK137" s="37"/>
      <c r="BDH137" s="37"/>
      <c r="BDI137" s="37"/>
      <c r="BDJ137" s="37"/>
      <c r="BDK137" s="37"/>
      <c r="BDL137" s="37"/>
      <c r="BDM137" s="37"/>
      <c r="BEJ137" s="37"/>
      <c r="BEK137" s="37"/>
      <c r="BEL137" s="37"/>
      <c r="BEM137" s="37"/>
      <c r="BEN137" s="37"/>
      <c r="BEO137" s="37"/>
    </row>
    <row r="138" spans="2:1003 1170:1497" s="550" customFormat="1" x14ac:dyDescent="0.25">
      <c r="B138" s="121"/>
      <c r="H138" s="37"/>
      <c r="I138" s="121"/>
      <c r="J138" s="37"/>
      <c r="K138" s="37"/>
      <c r="L138" s="37"/>
      <c r="M138" s="37"/>
      <c r="N138" s="37"/>
      <c r="O138" s="37"/>
      <c r="P138" s="121"/>
      <c r="Q138" s="37"/>
      <c r="R138" s="37"/>
      <c r="S138" s="37"/>
      <c r="T138" s="37"/>
      <c r="U138" s="37"/>
      <c r="V138" s="37"/>
      <c r="W138" s="121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CU138" s="422"/>
      <c r="CX138" s="343"/>
      <c r="ED138" s="1696"/>
      <c r="EE138" s="1696"/>
      <c r="EF138" s="1696"/>
      <c r="EG138" s="1696"/>
      <c r="EH138" s="1696"/>
      <c r="EI138" s="1696"/>
      <c r="EJ138" s="37"/>
      <c r="EK138" s="37"/>
      <c r="EL138" s="37"/>
      <c r="EM138" s="37"/>
      <c r="EN138" s="37"/>
      <c r="EO138" s="37"/>
      <c r="EP138" s="37"/>
      <c r="ER138" s="37"/>
      <c r="ES138" s="37"/>
      <c r="ET138" s="37"/>
      <c r="EU138" s="37"/>
      <c r="EV138" s="37"/>
      <c r="EW138" s="37"/>
      <c r="FT138" s="37"/>
      <c r="FU138" s="37"/>
      <c r="FV138" s="37"/>
      <c r="FW138" s="37"/>
      <c r="FX138" s="37"/>
      <c r="FY138" s="37"/>
      <c r="GH138" s="37"/>
      <c r="GI138" s="37"/>
      <c r="GJ138" s="37"/>
      <c r="GK138" s="37"/>
      <c r="GL138" s="37"/>
      <c r="GM138" s="37"/>
      <c r="HC138" s="37"/>
      <c r="HD138" s="37"/>
      <c r="HE138" s="37"/>
      <c r="HF138" s="37"/>
      <c r="HG138" s="37"/>
      <c r="HH138" s="37"/>
      <c r="IZ138" s="37"/>
      <c r="JA138" s="37"/>
      <c r="JB138" s="37"/>
      <c r="JC138" s="37"/>
      <c r="JD138" s="37"/>
      <c r="JE138" s="37"/>
      <c r="JU138" s="37"/>
      <c r="JV138" s="37"/>
      <c r="JW138" s="37"/>
      <c r="JX138" s="37"/>
      <c r="JY138" s="37"/>
      <c r="JZ138" s="37"/>
      <c r="KI138" s="37"/>
      <c r="KJ138" s="37"/>
      <c r="KK138" s="37"/>
      <c r="KL138" s="37"/>
      <c r="KM138" s="37"/>
      <c r="KN138" s="37"/>
      <c r="KP138" s="37"/>
      <c r="KQ138" s="37"/>
      <c r="KR138" s="37"/>
      <c r="KS138" s="37"/>
      <c r="KT138" s="37"/>
      <c r="KU138" s="37"/>
      <c r="LK138" s="37"/>
      <c r="LL138" s="37"/>
      <c r="LM138" s="37"/>
      <c r="LN138" s="37"/>
      <c r="LO138" s="37"/>
      <c r="LP138" s="37"/>
      <c r="LR138" s="37"/>
      <c r="LS138" s="37"/>
      <c r="LT138" s="37"/>
      <c r="LU138" s="37"/>
      <c r="LV138" s="37"/>
      <c r="LW138" s="37"/>
      <c r="LX138" s="37"/>
      <c r="MM138" s="37"/>
      <c r="MN138" s="37"/>
      <c r="MO138" s="37"/>
      <c r="MP138" s="37"/>
      <c r="MQ138" s="37"/>
      <c r="MR138" s="37"/>
      <c r="MT138" s="37"/>
      <c r="MU138" s="37"/>
      <c r="MV138" s="37"/>
      <c r="MW138" s="37"/>
      <c r="MX138" s="37"/>
      <c r="MY138" s="37"/>
      <c r="NV138" s="37"/>
      <c r="NW138" s="37"/>
      <c r="NX138" s="37"/>
      <c r="NY138" s="37"/>
      <c r="NZ138" s="37"/>
      <c r="OA138" s="37"/>
      <c r="OJ138" s="37"/>
      <c r="OK138" s="37"/>
      <c r="OL138" s="37"/>
      <c r="OM138" s="37"/>
      <c r="ON138" s="37"/>
      <c r="OO138" s="37"/>
      <c r="OP138" s="37"/>
      <c r="QN138" s="37"/>
      <c r="QO138" s="37"/>
      <c r="QP138" s="37"/>
      <c r="QQ138" s="37"/>
      <c r="QR138" s="37"/>
      <c r="QS138" s="37"/>
      <c r="QT138" s="37"/>
      <c r="QU138" s="422"/>
      <c r="RB138" s="37"/>
      <c r="RC138" s="37"/>
      <c r="RD138" s="37"/>
      <c r="RE138" s="37"/>
      <c r="RF138" s="37"/>
      <c r="RG138" s="37"/>
      <c r="RI138" s="37"/>
      <c r="RJ138" s="37"/>
      <c r="RK138" s="37"/>
      <c r="RL138" s="37"/>
      <c r="RM138" s="37"/>
      <c r="RN138" s="37"/>
      <c r="RP138" s="37"/>
      <c r="RQ138" s="37"/>
      <c r="RR138" s="37"/>
      <c r="RS138" s="37"/>
      <c r="RT138" s="37"/>
      <c r="RU138" s="37"/>
      <c r="RV138" s="37"/>
      <c r="SR138" s="37"/>
      <c r="SS138" s="37"/>
      <c r="ST138" s="37"/>
      <c r="SU138" s="37"/>
      <c r="SV138" s="37"/>
      <c r="SW138" s="37"/>
      <c r="SY138" s="422"/>
      <c r="UH138" s="691"/>
      <c r="UI138" s="37"/>
      <c r="UJ138" s="37"/>
      <c r="UK138" s="37"/>
      <c r="UL138" s="37"/>
      <c r="UM138" s="37"/>
      <c r="VC138" s="37"/>
      <c r="VD138" s="37"/>
      <c r="VE138" s="37"/>
      <c r="VF138" s="37"/>
      <c r="VG138" s="37"/>
      <c r="VH138" s="37"/>
      <c r="VI138" s="37"/>
      <c r="VJ138" s="37"/>
      <c r="WS138" s="37"/>
      <c r="WT138" s="37"/>
      <c r="WU138" s="37"/>
      <c r="WV138" s="37"/>
      <c r="WW138" s="37"/>
      <c r="WX138" s="37"/>
      <c r="WZ138" s="37"/>
      <c r="XA138" s="37"/>
      <c r="XB138" s="37"/>
      <c r="XC138" s="37"/>
      <c r="XD138" s="37"/>
      <c r="XE138" s="37"/>
      <c r="XF138" s="37"/>
      <c r="XG138" s="37"/>
      <c r="XH138" s="37"/>
      <c r="XI138" s="37"/>
      <c r="XJ138" s="37"/>
      <c r="XK138" s="37"/>
      <c r="XL138" s="37"/>
      <c r="XM138" s="37"/>
      <c r="XN138" s="37"/>
      <c r="XU138" s="37"/>
      <c r="XV138" s="37"/>
      <c r="XW138" s="37"/>
      <c r="XX138" s="37"/>
      <c r="XY138" s="37"/>
      <c r="XZ138" s="37"/>
      <c r="ZD138" s="37"/>
      <c r="ZE138" s="37"/>
      <c r="ZF138" s="37"/>
      <c r="ZG138" s="37"/>
      <c r="ZH138" s="37"/>
      <c r="ZI138" s="37"/>
      <c r="AAF138" s="37"/>
      <c r="AAG138" s="37"/>
      <c r="AAH138" s="37"/>
      <c r="AAI138" s="37"/>
      <c r="AAJ138" s="37"/>
      <c r="AAK138" s="37"/>
      <c r="AAM138" s="37"/>
      <c r="AAN138" s="37"/>
      <c r="AAO138" s="37"/>
      <c r="AAP138" s="37"/>
      <c r="AAQ138" s="37"/>
      <c r="AAR138" s="37"/>
      <c r="AAT138" s="37"/>
      <c r="AAU138" s="37"/>
      <c r="AAV138" s="37"/>
      <c r="AAW138" s="37"/>
      <c r="AAX138" s="37"/>
      <c r="AAY138" s="37"/>
      <c r="ABH138" s="37"/>
      <c r="ABI138" s="37"/>
      <c r="ABJ138" s="37"/>
      <c r="ABK138" s="37"/>
      <c r="ABL138" s="37"/>
      <c r="ABM138" s="37"/>
      <c r="ACJ138" s="37"/>
      <c r="ACK138" s="37"/>
      <c r="ACL138" s="37"/>
      <c r="ACM138" s="37"/>
      <c r="ACN138" s="37"/>
      <c r="ACO138" s="37"/>
      <c r="ACP138" s="37"/>
      <c r="ACQ138" s="37"/>
      <c r="ACR138" s="37"/>
      <c r="ACS138" s="37"/>
      <c r="ACT138" s="37"/>
      <c r="ACU138" s="37"/>
      <c r="ACV138" s="37"/>
      <c r="ACW138" s="37"/>
      <c r="ACX138" s="343"/>
      <c r="ADE138" s="691"/>
      <c r="ADF138" s="37"/>
      <c r="ADG138" s="37"/>
      <c r="ADH138" s="37"/>
      <c r="ADI138" s="37"/>
      <c r="ADJ138" s="37"/>
      <c r="ADK138" s="37"/>
      <c r="ADS138" s="37"/>
      <c r="ADT138" s="37"/>
      <c r="ADU138" s="37"/>
      <c r="ADV138" s="37"/>
      <c r="ADW138" s="37"/>
      <c r="ADX138" s="37"/>
      <c r="AEG138" s="37"/>
      <c r="AEH138" s="37"/>
      <c r="AEI138" s="37"/>
      <c r="AEJ138" s="37"/>
      <c r="AEK138" s="37"/>
      <c r="AEL138" s="37"/>
      <c r="AFB138" s="37"/>
      <c r="AFC138" s="37"/>
      <c r="AFD138" s="37"/>
      <c r="AFE138" s="37"/>
      <c r="AFF138" s="37"/>
      <c r="AFG138" s="37"/>
      <c r="AFP138" s="37"/>
      <c r="AFQ138" s="37"/>
      <c r="AFR138" s="37"/>
      <c r="AFS138" s="37"/>
      <c r="AFT138" s="37"/>
      <c r="AFU138" s="37"/>
      <c r="AFV138" s="37"/>
      <c r="AGY138" s="37"/>
      <c r="AGZ138" s="37"/>
      <c r="AHA138" s="37"/>
      <c r="AHB138" s="37"/>
      <c r="AHC138" s="37"/>
      <c r="AHD138" s="37"/>
      <c r="AHT138" s="422"/>
      <c r="AHW138" s="343"/>
      <c r="AIV138" s="37"/>
      <c r="AIW138" s="37"/>
      <c r="AIX138" s="37"/>
      <c r="AIY138" s="37"/>
      <c r="AIZ138" s="37"/>
      <c r="AJA138" s="37"/>
      <c r="AKS138" s="37"/>
      <c r="AKT138" s="37"/>
      <c r="AKU138" s="37"/>
      <c r="AKV138" s="37"/>
      <c r="AKW138" s="37"/>
      <c r="AKX138" s="37"/>
      <c r="AKY138" s="37"/>
      <c r="ALN138" s="37"/>
      <c r="ALO138" s="37"/>
      <c r="ARZ138" s="37"/>
      <c r="ASA138" s="37"/>
      <c r="ASB138" s="37"/>
      <c r="ASC138" s="37"/>
      <c r="ASD138" s="37"/>
      <c r="ASE138" s="37"/>
      <c r="ASG138" s="37"/>
      <c r="ASH138" s="37"/>
      <c r="ASI138" s="37"/>
      <c r="ASJ138" s="37"/>
      <c r="ASK138" s="37"/>
      <c r="ASL138" s="37"/>
      <c r="ATW138" s="37"/>
      <c r="ATX138" s="37"/>
      <c r="ATY138" s="37"/>
      <c r="ATZ138" s="37"/>
      <c r="AUA138" s="37"/>
      <c r="AUB138" s="37"/>
      <c r="AUK138" s="343"/>
      <c r="AUY138" s="343"/>
      <c r="AWA138" s="37"/>
      <c r="AWB138" s="37"/>
      <c r="AWC138" s="37"/>
      <c r="AWD138" s="37"/>
      <c r="AWE138" s="37"/>
      <c r="AWF138" s="37"/>
      <c r="AWG138" s="37"/>
      <c r="AWH138" s="37"/>
      <c r="AWI138" s="37"/>
      <c r="AWJ138" s="37"/>
      <c r="AWK138" s="37"/>
      <c r="AWL138" s="37"/>
      <c r="AWM138" s="37"/>
      <c r="AWN138" s="37"/>
      <c r="AWO138" s="37"/>
      <c r="AWP138" s="37"/>
      <c r="AWQ138" s="37"/>
      <c r="AWR138" s="37"/>
      <c r="AWS138" s="37"/>
      <c r="AWT138" s="37"/>
      <c r="AWU138" s="37"/>
      <c r="AXC138" s="37"/>
      <c r="AXD138" s="37"/>
      <c r="AXE138" s="37"/>
      <c r="AXF138" s="37"/>
      <c r="AXG138" s="37"/>
      <c r="AXH138" s="37"/>
      <c r="AXJ138" s="37"/>
      <c r="AXK138" s="37"/>
      <c r="AXL138" s="37"/>
      <c r="AXM138" s="37"/>
      <c r="AXN138" s="37"/>
      <c r="AXO138" s="37"/>
      <c r="AXP138" s="37"/>
      <c r="AXQ138" s="37"/>
      <c r="AXR138" s="37"/>
      <c r="AXS138" s="37"/>
      <c r="AXT138" s="37"/>
      <c r="AXU138" s="37"/>
      <c r="AXV138" s="37"/>
      <c r="AXW138" s="37"/>
      <c r="AYE138" s="32"/>
      <c r="AYF138" s="32"/>
      <c r="AYG138" s="32"/>
      <c r="AYH138" s="32"/>
      <c r="AYI138" s="32"/>
      <c r="AYJ138" s="32"/>
      <c r="AYZ138" s="37"/>
      <c r="AZA138" s="37"/>
      <c r="AZB138" s="37"/>
      <c r="AZC138" s="37"/>
      <c r="AZD138" s="37"/>
      <c r="AZE138" s="37"/>
      <c r="AZG138" s="37"/>
      <c r="AZH138" s="37"/>
      <c r="AZI138" s="37"/>
      <c r="AZJ138" s="37"/>
      <c r="AZK138" s="37"/>
      <c r="AZL138" s="37"/>
      <c r="BAP138" s="37"/>
      <c r="BAQ138" s="37"/>
      <c r="BAR138" s="37"/>
      <c r="BAS138" s="37"/>
      <c r="BAT138" s="37"/>
      <c r="BAU138" s="37"/>
      <c r="BAV138" s="37"/>
      <c r="BAW138" s="37"/>
      <c r="BAX138" s="37"/>
      <c r="BAY138" s="37"/>
      <c r="BAZ138" s="37"/>
      <c r="BBA138" s="37"/>
      <c r="BBB138" s="37"/>
      <c r="BBC138" s="37"/>
      <c r="BBD138" s="37"/>
      <c r="BBE138" s="37"/>
      <c r="BBF138" s="37"/>
      <c r="BBG138" s="37"/>
      <c r="BBH138" s="37"/>
      <c r="BBI138" s="37"/>
      <c r="BBY138" s="37"/>
      <c r="BBZ138" s="37"/>
      <c r="BCA138" s="37"/>
      <c r="BCB138" s="37"/>
      <c r="BCC138" s="37"/>
      <c r="BCD138" s="37"/>
      <c r="BCF138" s="37"/>
      <c r="BCG138" s="37"/>
      <c r="BCH138" s="37"/>
      <c r="BCI138" s="37"/>
      <c r="BCJ138" s="37"/>
      <c r="BCK138" s="37"/>
      <c r="BDH138" s="37"/>
      <c r="BDI138" s="37"/>
      <c r="BDJ138" s="37"/>
      <c r="BDK138" s="37"/>
      <c r="BDL138" s="37"/>
      <c r="BDM138" s="37"/>
      <c r="BEJ138" s="37"/>
      <c r="BEK138" s="37"/>
      <c r="BEL138" s="37"/>
      <c r="BEM138" s="37"/>
      <c r="BEN138" s="37"/>
      <c r="BEO138" s="37"/>
    </row>
    <row r="139" spans="2:1003 1170:1497" s="550" customFormat="1" x14ac:dyDescent="0.25">
      <c r="B139" s="121"/>
      <c r="H139" s="37"/>
      <c r="I139" s="121"/>
      <c r="J139" s="37"/>
      <c r="K139" s="37"/>
      <c r="L139" s="37"/>
      <c r="M139" s="37"/>
      <c r="N139" s="37"/>
      <c r="O139" s="37"/>
      <c r="P139" s="121"/>
      <c r="Q139" s="37"/>
      <c r="R139" s="37"/>
      <c r="S139" s="37"/>
      <c r="T139" s="37"/>
      <c r="U139" s="37"/>
      <c r="V139" s="37"/>
      <c r="W139" s="121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CU139" s="422"/>
      <c r="CX139" s="343"/>
      <c r="ED139" s="1696"/>
      <c r="EE139" s="1696"/>
      <c r="EF139" s="1696"/>
      <c r="EG139" s="1696"/>
      <c r="EH139" s="1696"/>
      <c r="EI139" s="1696"/>
      <c r="EJ139" s="37"/>
      <c r="EK139" s="37"/>
      <c r="EL139" s="37"/>
      <c r="EM139" s="37"/>
      <c r="EN139" s="37"/>
      <c r="EO139" s="37"/>
      <c r="EP139" s="37"/>
      <c r="ER139" s="37"/>
      <c r="ES139" s="37"/>
      <c r="ET139" s="37"/>
      <c r="EU139" s="37"/>
      <c r="EV139" s="37"/>
      <c r="EW139" s="37"/>
      <c r="FT139" s="37"/>
      <c r="FU139" s="37"/>
      <c r="FV139" s="37"/>
      <c r="FW139" s="37"/>
      <c r="FX139" s="37"/>
      <c r="FY139" s="37"/>
      <c r="GH139" s="37"/>
      <c r="GI139" s="37"/>
      <c r="GJ139" s="37"/>
      <c r="GK139" s="37"/>
      <c r="GL139" s="37"/>
      <c r="GM139" s="37"/>
      <c r="HC139" s="37"/>
      <c r="HD139" s="37"/>
      <c r="HE139" s="37"/>
      <c r="HF139" s="37"/>
      <c r="HG139" s="37"/>
      <c r="HH139" s="37"/>
      <c r="IZ139" s="37"/>
      <c r="JA139" s="37"/>
      <c r="JB139" s="37"/>
      <c r="JC139" s="37"/>
      <c r="JD139" s="37"/>
      <c r="JE139" s="37"/>
      <c r="JU139" s="37"/>
      <c r="JV139" s="37"/>
      <c r="JW139" s="37"/>
      <c r="JX139" s="37"/>
      <c r="JY139" s="37"/>
      <c r="JZ139" s="37"/>
      <c r="KI139" s="37"/>
      <c r="KJ139" s="37"/>
      <c r="KK139" s="37"/>
      <c r="KL139" s="37"/>
      <c r="KM139" s="37"/>
      <c r="KN139" s="37"/>
      <c r="KP139" s="37"/>
      <c r="KQ139" s="37"/>
      <c r="KR139" s="37"/>
      <c r="KS139" s="37"/>
      <c r="KT139" s="37"/>
      <c r="KU139" s="37"/>
      <c r="LK139" s="37"/>
      <c r="LL139" s="37"/>
      <c r="LM139" s="37"/>
      <c r="LN139" s="37"/>
      <c r="LO139" s="37"/>
      <c r="LP139" s="37"/>
      <c r="LR139" s="37"/>
      <c r="LS139" s="37"/>
      <c r="LT139" s="37"/>
      <c r="LU139" s="37"/>
      <c r="LV139" s="37"/>
      <c r="LW139" s="37"/>
      <c r="LX139" s="37"/>
      <c r="MM139" s="37"/>
      <c r="MN139" s="37"/>
      <c r="MO139" s="37"/>
      <c r="MP139" s="37"/>
      <c r="MQ139" s="37"/>
      <c r="MR139" s="37"/>
      <c r="MT139" s="37"/>
      <c r="MU139" s="37"/>
      <c r="MV139" s="37"/>
      <c r="MW139" s="37"/>
      <c r="MX139" s="37"/>
      <c r="MY139" s="37"/>
      <c r="NV139" s="37"/>
      <c r="NW139" s="37"/>
      <c r="NX139" s="37"/>
      <c r="NY139" s="37"/>
      <c r="NZ139" s="37"/>
      <c r="OA139" s="37"/>
      <c r="OJ139" s="37"/>
      <c r="OK139" s="37"/>
      <c r="OL139" s="37"/>
      <c r="OM139" s="37"/>
      <c r="ON139" s="37"/>
      <c r="OO139" s="37"/>
      <c r="OP139" s="37"/>
      <c r="QN139" s="37"/>
      <c r="QO139" s="37"/>
      <c r="QP139" s="37"/>
      <c r="QQ139" s="37"/>
      <c r="QR139" s="37"/>
      <c r="QS139" s="37"/>
      <c r="QT139" s="37"/>
      <c r="QU139" s="422"/>
      <c r="RB139" s="37"/>
      <c r="RC139" s="37"/>
      <c r="RD139" s="37"/>
      <c r="RE139" s="37"/>
      <c r="RF139" s="37"/>
      <c r="RG139" s="37"/>
      <c r="RI139" s="37"/>
      <c r="RJ139" s="37"/>
      <c r="RK139" s="37"/>
      <c r="RL139" s="37"/>
      <c r="RM139" s="37"/>
      <c r="RN139" s="37"/>
      <c r="RP139" s="37"/>
      <c r="RQ139" s="37"/>
      <c r="RR139" s="37"/>
      <c r="RS139" s="37"/>
      <c r="RT139" s="37"/>
      <c r="RU139" s="37"/>
      <c r="RV139" s="37"/>
      <c r="SR139" s="37"/>
      <c r="SS139" s="37"/>
      <c r="ST139" s="37"/>
      <c r="SU139" s="37"/>
      <c r="SV139" s="37"/>
      <c r="SW139" s="37"/>
      <c r="SY139" s="422"/>
      <c r="UH139" s="691"/>
      <c r="UI139" s="37"/>
      <c r="UJ139" s="37"/>
      <c r="UK139" s="37"/>
      <c r="UL139" s="37"/>
      <c r="UM139" s="37"/>
      <c r="VC139" s="37"/>
      <c r="VD139" s="37"/>
      <c r="VE139" s="37"/>
      <c r="VF139" s="37"/>
      <c r="VG139" s="37"/>
      <c r="VH139" s="37"/>
      <c r="VI139" s="37"/>
      <c r="VJ139" s="37"/>
      <c r="WS139" s="37"/>
      <c r="WT139" s="37"/>
      <c r="WU139" s="37"/>
      <c r="WV139" s="37"/>
      <c r="WW139" s="37"/>
      <c r="WX139" s="37"/>
      <c r="WZ139" s="37"/>
      <c r="XA139" s="37"/>
      <c r="XB139" s="37"/>
      <c r="XC139" s="37"/>
      <c r="XD139" s="37"/>
      <c r="XE139" s="37"/>
      <c r="XF139" s="37"/>
      <c r="XG139" s="37"/>
      <c r="XH139" s="37"/>
      <c r="XI139" s="37"/>
      <c r="XJ139" s="37"/>
      <c r="XK139" s="37"/>
      <c r="XL139" s="37"/>
      <c r="XM139" s="37"/>
      <c r="XN139" s="37"/>
      <c r="XU139" s="37"/>
      <c r="XV139" s="37"/>
      <c r="XW139" s="37"/>
      <c r="XX139" s="37"/>
      <c r="XY139" s="37"/>
      <c r="XZ139" s="37"/>
      <c r="ZD139" s="37"/>
      <c r="ZE139" s="37"/>
      <c r="ZF139" s="37"/>
      <c r="ZG139" s="37"/>
      <c r="ZH139" s="37"/>
      <c r="ZI139" s="37"/>
      <c r="AAF139" s="37"/>
      <c r="AAG139" s="37"/>
      <c r="AAH139" s="37"/>
      <c r="AAI139" s="37"/>
      <c r="AAJ139" s="37"/>
      <c r="AAK139" s="37"/>
      <c r="AAM139" s="37"/>
      <c r="AAN139" s="37"/>
      <c r="AAO139" s="37"/>
      <c r="AAP139" s="37"/>
      <c r="AAQ139" s="37"/>
      <c r="AAR139" s="37"/>
      <c r="AAT139" s="37"/>
      <c r="AAU139" s="37"/>
      <c r="AAV139" s="37"/>
      <c r="AAW139" s="37"/>
      <c r="AAX139" s="37"/>
      <c r="AAY139" s="37"/>
      <c r="ABH139" s="37"/>
      <c r="ABI139" s="37"/>
      <c r="ABJ139" s="37"/>
      <c r="ABK139" s="37"/>
      <c r="ABL139" s="37"/>
      <c r="ABM139" s="37"/>
      <c r="ACJ139" s="37"/>
      <c r="ACK139" s="37"/>
      <c r="ACL139" s="37"/>
      <c r="ACM139" s="37"/>
      <c r="ACN139" s="37"/>
      <c r="ACO139" s="37"/>
      <c r="ACP139" s="37"/>
      <c r="ACQ139" s="37"/>
      <c r="ACR139" s="37"/>
      <c r="ACS139" s="37"/>
      <c r="ACT139" s="37"/>
      <c r="ACU139" s="37"/>
      <c r="ACV139" s="37"/>
      <c r="ACW139" s="37"/>
      <c r="ACX139" s="343"/>
      <c r="ADE139" s="691"/>
      <c r="ADF139" s="37"/>
      <c r="ADG139" s="37"/>
      <c r="ADH139" s="37"/>
      <c r="ADI139" s="37"/>
      <c r="ADJ139" s="37"/>
      <c r="ADK139" s="37"/>
      <c r="ADS139" s="37"/>
      <c r="ADT139" s="37"/>
      <c r="ADU139" s="37"/>
      <c r="ADV139" s="37"/>
      <c r="ADW139" s="37"/>
      <c r="ADX139" s="37"/>
      <c r="AEG139" s="37"/>
      <c r="AEH139" s="37"/>
      <c r="AEI139" s="37"/>
      <c r="AEJ139" s="37"/>
      <c r="AEK139" s="37"/>
      <c r="AEL139" s="37"/>
      <c r="AFB139" s="37"/>
      <c r="AFC139" s="37"/>
      <c r="AFD139" s="37"/>
      <c r="AFE139" s="37"/>
      <c r="AFF139" s="37"/>
      <c r="AFG139" s="37"/>
      <c r="AFP139" s="37"/>
      <c r="AFQ139" s="37"/>
      <c r="AFR139" s="37"/>
      <c r="AFS139" s="37"/>
      <c r="AFT139" s="37"/>
      <c r="AFU139" s="37"/>
      <c r="AFV139" s="37"/>
      <c r="AGY139" s="37"/>
      <c r="AGZ139" s="37"/>
      <c r="AHA139" s="37"/>
      <c r="AHB139" s="37"/>
      <c r="AHC139" s="37"/>
      <c r="AHD139" s="37"/>
      <c r="AHT139" s="422"/>
      <c r="AHW139" s="343"/>
      <c r="AIV139" s="37"/>
      <c r="AIW139" s="37"/>
      <c r="AIX139" s="37"/>
      <c r="AIY139" s="37"/>
      <c r="AIZ139" s="37"/>
      <c r="AJA139" s="37"/>
      <c r="AKS139" s="37"/>
      <c r="AKT139" s="37"/>
      <c r="AKU139" s="37"/>
      <c r="AKV139" s="37"/>
      <c r="AKW139" s="37"/>
      <c r="AKX139" s="37"/>
      <c r="AKY139" s="37"/>
      <c r="ALN139" s="37"/>
      <c r="ALO139" s="37"/>
      <c r="ARZ139" s="37"/>
      <c r="ASA139" s="37"/>
      <c r="ASB139" s="37"/>
      <c r="ASC139" s="37"/>
      <c r="ASD139" s="37"/>
      <c r="ASE139" s="37"/>
      <c r="ASG139" s="37"/>
      <c r="ASH139" s="37"/>
      <c r="ASI139" s="37"/>
      <c r="ASJ139" s="37"/>
      <c r="ASK139" s="37"/>
      <c r="ASL139" s="37"/>
      <c r="ATW139" s="37"/>
      <c r="ATX139" s="37"/>
      <c r="ATY139" s="37"/>
      <c r="ATZ139" s="37"/>
      <c r="AUA139" s="37"/>
      <c r="AUB139" s="37"/>
      <c r="AUK139" s="343"/>
      <c r="AUY139" s="343"/>
      <c r="AWA139" s="37"/>
      <c r="AWB139" s="37"/>
      <c r="AWC139" s="37"/>
      <c r="AWD139" s="37"/>
      <c r="AWE139" s="37"/>
      <c r="AWF139" s="37"/>
      <c r="AWG139" s="37"/>
      <c r="AWH139" s="37"/>
      <c r="AWI139" s="37"/>
      <c r="AWJ139" s="37"/>
      <c r="AWK139" s="37"/>
      <c r="AWL139" s="37"/>
      <c r="AWM139" s="37"/>
      <c r="AWN139" s="37"/>
      <c r="AWO139" s="37"/>
      <c r="AWP139" s="37"/>
      <c r="AWQ139" s="37"/>
      <c r="AWR139" s="37"/>
      <c r="AWS139" s="37"/>
      <c r="AWT139" s="37"/>
      <c r="AWU139" s="37"/>
      <c r="AXC139" s="37"/>
      <c r="AXD139" s="37"/>
      <c r="AXE139" s="37"/>
      <c r="AXF139" s="37"/>
      <c r="AXG139" s="37"/>
      <c r="AXH139" s="37"/>
      <c r="AXJ139" s="37"/>
      <c r="AXK139" s="37"/>
      <c r="AXL139" s="37"/>
      <c r="AXM139" s="37"/>
      <c r="AXN139" s="37"/>
      <c r="AXO139" s="37"/>
      <c r="AXP139" s="37"/>
      <c r="AXQ139" s="37"/>
      <c r="AXR139" s="37"/>
      <c r="AXS139" s="37"/>
      <c r="AXT139" s="37"/>
      <c r="AXU139" s="37"/>
      <c r="AXV139" s="37"/>
      <c r="AXW139" s="37"/>
      <c r="AYE139" s="32"/>
      <c r="AYF139" s="32"/>
      <c r="AYG139" s="32"/>
      <c r="AYH139" s="32"/>
      <c r="AYI139" s="32"/>
      <c r="AYJ139" s="32"/>
      <c r="AYZ139" s="37"/>
      <c r="AZA139" s="37"/>
      <c r="AZB139" s="37"/>
      <c r="AZC139" s="37"/>
      <c r="AZD139" s="37"/>
      <c r="AZE139" s="37"/>
      <c r="AZG139" s="37"/>
      <c r="AZH139" s="37"/>
      <c r="AZI139" s="37"/>
      <c r="AZJ139" s="37"/>
      <c r="AZK139" s="37"/>
      <c r="AZL139" s="37"/>
      <c r="BAP139" s="37"/>
      <c r="BAQ139" s="37"/>
      <c r="BAR139" s="37"/>
      <c r="BAS139" s="37"/>
      <c r="BAT139" s="37"/>
      <c r="BAU139" s="37"/>
      <c r="BAV139" s="37"/>
      <c r="BAW139" s="37"/>
      <c r="BAX139" s="37"/>
      <c r="BAY139" s="37"/>
      <c r="BAZ139" s="37"/>
      <c r="BBA139" s="37"/>
      <c r="BBB139" s="37"/>
      <c r="BBC139" s="37"/>
      <c r="BBD139" s="37"/>
      <c r="BBE139" s="37"/>
      <c r="BBF139" s="37"/>
      <c r="BBG139" s="37"/>
      <c r="BBH139" s="37"/>
      <c r="BBI139" s="37"/>
      <c r="BBY139" s="37"/>
      <c r="BBZ139" s="37"/>
      <c r="BCA139" s="37"/>
      <c r="BCB139" s="37"/>
      <c r="BCC139" s="37"/>
      <c r="BCD139" s="37"/>
      <c r="BCF139" s="37"/>
      <c r="BCG139" s="37"/>
      <c r="BCH139" s="37"/>
      <c r="BCI139" s="37"/>
      <c r="BCJ139" s="37"/>
      <c r="BCK139" s="37"/>
      <c r="BDH139" s="37"/>
      <c r="BDI139" s="37"/>
      <c r="BDJ139" s="37"/>
      <c r="BDK139" s="37"/>
      <c r="BDL139" s="37"/>
      <c r="BDM139" s="37"/>
      <c r="BEJ139" s="37"/>
      <c r="BEK139" s="37"/>
      <c r="BEL139" s="37"/>
      <c r="BEM139" s="37"/>
      <c r="BEN139" s="37"/>
      <c r="BEO139" s="37"/>
    </row>
    <row r="140" spans="2:1003 1170:1497" s="550" customFormat="1" x14ac:dyDescent="0.25">
      <c r="B140" s="79"/>
      <c r="H140" s="37"/>
      <c r="I140" s="121"/>
      <c r="J140" s="37"/>
      <c r="K140" s="37"/>
      <c r="L140" s="37"/>
      <c r="M140" s="37"/>
      <c r="N140" s="37"/>
      <c r="O140" s="37"/>
      <c r="P140" s="121"/>
      <c r="Q140" s="37"/>
      <c r="R140" s="37"/>
      <c r="S140" s="37"/>
      <c r="T140" s="37"/>
      <c r="U140" s="37"/>
      <c r="V140" s="37"/>
      <c r="W140" s="121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CU140" s="422"/>
      <c r="CX140" s="343"/>
      <c r="ED140" s="1696"/>
      <c r="EE140" s="1696"/>
      <c r="EF140" s="1696"/>
      <c r="EG140" s="1696"/>
      <c r="EH140" s="1696"/>
      <c r="EI140" s="1696"/>
      <c r="EJ140" s="37"/>
      <c r="EK140" s="37"/>
      <c r="EL140" s="37"/>
      <c r="EM140" s="37"/>
      <c r="EN140" s="37"/>
      <c r="EO140" s="37"/>
      <c r="EP140" s="37"/>
      <c r="ER140" s="37"/>
      <c r="ES140" s="37"/>
      <c r="ET140" s="37"/>
      <c r="EU140" s="37"/>
      <c r="EV140" s="37"/>
      <c r="EW140" s="37"/>
      <c r="FT140" s="37"/>
      <c r="FU140" s="37"/>
      <c r="FV140" s="37"/>
      <c r="FW140" s="37"/>
      <c r="FX140" s="37"/>
      <c r="FY140" s="37"/>
      <c r="GH140" s="37"/>
      <c r="GI140" s="37"/>
      <c r="GJ140" s="37"/>
      <c r="GK140" s="37"/>
      <c r="GL140" s="37"/>
      <c r="GM140" s="37"/>
      <c r="HC140" s="37"/>
      <c r="HD140" s="37"/>
      <c r="HE140" s="37"/>
      <c r="HF140" s="37"/>
      <c r="HG140" s="37"/>
      <c r="HH140" s="37"/>
      <c r="IZ140" s="37"/>
      <c r="JA140" s="37"/>
      <c r="JB140" s="37"/>
      <c r="JC140" s="37"/>
      <c r="JD140" s="37"/>
      <c r="JE140" s="37"/>
      <c r="JU140" s="37"/>
      <c r="JV140" s="37"/>
      <c r="JW140" s="37"/>
      <c r="JX140" s="37"/>
      <c r="JY140" s="37"/>
      <c r="JZ140" s="37"/>
      <c r="KI140" s="37"/>
      <c r="KJ140" s="37"/>
      <c r="KK140" s="37"/>
      <c r="KL140" s="37"/>
      <c r="KM140" s="37"/>
      <c r="KN140" s="37"/>
      <c r="KP140" s="37"/>
      <c r="KQ140" s="37"/>
      <c r="KR140" s="37"/>
      <c r="KS140" s="37"/>
      <c r="KT140" s="37"/>
      <c r="KU140" s="37"/>
      <c r="LK140" s="37"/>
      <c r="LL140" s="37"/>
      <c r="LM140" s="37"/>
      <c r="LN140" s="37"/>
      <c r="LO140" s="37"/>
      <c r="LP140" s="37"/>
      <c r="LR140" s="37"/>
      <c r="LS140" s="37"/>
      <c r="LT140" s="37"/>
      <c r="LU140" s="37"/>
      <c r="LV140" s="37"/>
      <c r="LW140" s="37"/>
      <c r="LX140" s="37"/>
      <c r="MM140" s="37"/>
      <c r="MN140" s="37"/>
      <c r="MO140" s="37"/>
      <c r="MP140" s="37"/>
      <c r="MQ140" s="37"/>
      <c r="MR140" s="37"/>
      <c r="MT140" s="37"/>
      <c r="MU140" s="37"/>
      <c r="MV140" s="37"/>
      <c r="MW140" s="37"/>
      <c r="MX140" s="37"/>
      <c r="MY140" s="37"/>
      <c r="NV140" s="37"/>
      <c r="NW140" s="37"/>
      <c r="NX140" s="37"/>
      <c r="NY140" s="37"/>
      <c r="NZ140" s="37"/>
      <c r="OA140" s="37"/>
      <c r="OJ140" s="37"/>
      <c r="OK140" s="37"/>
      <c r="OL140" s="37"/>
      <c r="OM140" s="37"/>
      <c r="ON140" s="37"/>
      <c r="OO140" s="37"/>
      <c r="OP140" s="37"/>
      <c r="QN140" s="37"/>
      <c r="QO140" s="37"/>
      <c r="QP140" s="37"/>
      <c r="QQ140" s="37"/>
      <c r="QR140" s="37"/>
      <c r="QS140" s="37"/>
      <c r="QT140" s="37"/>
      <c r="QU140" s="422"/>
      <c r="RB140" s="37"/>
      <c r="RC140" s="37"/>
      <c r="RD140" s="37"/>
      <c r="RE140" s="37"/>
      <c r="RF140" s="37"/>
      <c r="RG140" s="37"/>
      <c r="RI140" s="37"/>
      <c r="RJ140" s="37"/>
      <c r="RK140" s="37"/>
      <c r="RL140" s="37"/>
      <c r="RM140" s="37"/>
      <c r="RN140" s="37"/>
      <c r="RP140" s="37"/>
      <c r="RQ140" s="37"/>
      <c r="RR140" s="37"/>
      <c r="RS140" s="37"/>
      <c r="RT140" s="37"/>
      <c r="RU140" s="37"/>
      <c r="RV140" s="37"/>
      <c r="SR140" s="37"/>
      <c r="SS140" s="37"/>
      <c r="ST140" s="37"/>
      <c r="SU140" s="37"/>
      <c r="SV140" s="37"/>
      <c r="SW140" s="37"/>
      <c r="SY140" s="422"/>
      <c r="UH140" s="691"/>
      <c r="UI140" s="37"/>
      <c r="UJ140" s="37"/>
      <c r="UK140" s="37"/>
      <c r="UL140" s="37"/>
      <c r="UM140" s="37"/>
      <c r="VC140" s="37"/>
      <c r="VD140" s="37"/>
      <c r="VE140" s="37"/>
      <c r="VF140" s="37"/>
      <c r="VG140" s="37"/>
      <c r="VH140" s="37"/>
      <c r="VI140" s="37"/>
      <c r="VJ140" s="37"/>
      <c r="WS140" s="37"/>
      <c r="WT140" s="37"/>
      <c r="WU140" s="37"/>
      <c r="WV140" s="37"/>
      <c r="WW140" s="37"/>
      <c r="WX140" s="37"/>
      <c r="WZ140" s="37"/>
      <c r="XA140" s="37"/>
      <c r="XB140" s="37"/>
      <c r="XC140" s="37"/>
      <c r="XD140" s="37"/>
      <c r="XE140" s="37"/>
      <c r="XF140" s="37"/>
      <c r="XG140" s="37"/>
      <c r="XH140" s="37"/>
      <c r="XI140" s="37"/>
      <c r="XJ140" s="37"/>
      <c r="XK140" s="37"/>
      <c r="XL140" s="37"/>
      <c r="XM140" s="37"/>
      <c r="XN140" s="37"/>
      <c r="XU140" s="37"/>
      <c r="XV140" s="37"/>
      <c r="XW140" s="37"/>
      <c r="XX140" s="37"/>
      <c r="XY140" s="37"/>
      <c r="XZ140" s="37"/>
      <c r="ZD140" s="37"/>
      <c r="ZE140" s="37"/>
      <c r="ZF140" s="37"/>
      <c r="ZG140" s="37"/>
      <c r="ZH140" s="37"/>
      <c r="ZI140" s="37"/>
      <c r="AAF140" s="37"/>
      <c r="AAG140" s="37"/>
      <c r="AAH140" s="37"/>
      <c r="AAI140" s="37"/>
      <c r="AAJ140" s="37"/>
      <c r="AAK140" s="37"/>
      <c r="AAM140" s="37"/>
      <c r="AAN140" s="37"/>
      <c r="AAO140" s="37"/>
      <c r="AAP140" s="37"/>
      <c r="AAQ140" s="37"/>
      <c r="AAR140" s="37"/>
      <c r="AAT140" s="37"/>
      <c r="AAU140" s="37"/>
      <c r="AAV140" s="37"/>
      <c r="AAW140" s="37"/>
      <c r="AAX140" s="37"/>
      <c r="AAY140" s="37"/>
      <c r="ABH140" s="37"/>
      <c r="ABI140" s="37"/>
      <c r="ABJ140" s="37"/>
      <c r="ABK140" s="37"/>
      <c r="ABL140" s="37"/>
      <c r="ABM140" s="37"/>
      <c r="ACJ140" s="37"/>
      <c r="ACK140" s="37"/>
      <c r="ACL140" s="37"/>
      <c r="ACM140" s="37"/>
      <c r="ACN140" s="37"/>
      <c r="ACO140" s="37"/>
      <c r="ACP140" s="37"/>
      <c r="ACQ140" s="37"/>
      <c r="ACR140" s="37"/>
      <c r="ACS140" s="37"/>
      <c r="ACT140" s="37"/>
      <c r="ACU140" s="37"/>
      <c r="ACV140" s="37"/>
      <c r="ACW140" s="37"/>
      <c r="ACX140" s="343"/>
      <c r="ADE140" s="691"/>
      <c r="ADF140" s="37"/>
      <c r="ADG140" s="37"/>
      <c r="ADH140" s="37"/>
      <c r="ADI140" s="37"/>
      <c r="ADJ140" s="37"/>
      <c r="ADK140" s="37"/>
      <c r="ADS140" s="37"/>
      <c r="ADT140" s="37"/>
      <c r="ADU140" s="37"/>
      <c r="ADV140" s="37"/>
      <c r="ADW140" s="37"/>
      <c r="ADX140" s="37"/>
      <c r="AEG140" s="37"/>
      <c r="AEH140" s="37"/>
      <c r="AEI140" s="37"/>
      <c r="AEJ140" s="37"/>
      <c r="AEK140" s="37"/>
      <c r="AEL140" s="37"/>
      <c r="AFB140" s="37"/>
      <c r="AFC140" s="37"/>
      <c r="AFD140" s="37"/>
      <c r="AFE140" s="37"/>
      <c r="AFF140" s="37"/>
      <c r="AFG140" s="37"/>
      <c r="AFP140" s="37"/>
      <c r="AFQ140" s="37"/>
      <c r="AFR140" s="37"/>
      <c r="AFS140" s="37"/>
      <c r="AFT140" s="37"/>
      <c r="AFU140" s="37"/>
      <c r="AFV140" s="37"/>
      <c r="AGY140" s="37"/>
      <c r="AGZ140" s="37"/>
      <c r="AHA140" s="37"/>
      <c r="AHB140" s="37"/>
      <c r="AHC140" s="37"/>
      <c r="AHD140" s="37"/>
      <c r="AHT140" s="422"/>
      <c r="AHW140" s="343"/>
      <c r="AIV140" s="37"/>
      <c r="AIW140" s="37"/>
      <c r="AIX140" s="37"/>
      <c r="AIY140" s="37"/>
      <c r="AIZ140" s="37"/>
      <c r="AJA140" s="37"/>
      <c r="AKS140" s="37"/>
      <c r="AKT140" s="37"/>
      <c r="AKU140" s="37"/>
      <c r="AKV140" s="37"/>
      <c r="AKW140" s="37"/>
      <c r="AKX140" s="37"/>
      <c r="AKY140" s="37"/>
      <c r="ALN140" s="37"/>
      <c r="ALO140" s="37"/>
      <c r="ARZ140" s="37"/>
      <c r="ASA140" s="37"/>
      <c r="ASB140" s="37"/>
      <c r="ASC140" s="37"/>
      <c r="ASD140" s="37"/>
      <c r="ASE140" s="37"/>
      <c r="ASG140" s="37"/>
      <c r="ASH140" s="37"/>
      <c r="ASI140" s="37"/>
      <c r="ASJ140" s="37"/>
      <c r="ASK140" s="37"/>
      <c r="ASL140" s="37"/>
      <c r="ATW140" s="37"/>
      <c r="ATX140" s="37"/>
      <c r="ATY140" s="37"/>
      <c r="ATZ140" s="37"/>
      <c r="AUA140" s="37"/>
      <c r="AUB140" s="37"/>
      <c r="AUK140" s="343"/>
      <c r="AUY140" s="343"/>
      <c r="AWA140" s="37"/>
      <c r="AWB140" s="37"/>
      <c r="AWC140" s="37"/>
      <c r="AWD140" s="37"/>
      <c r="AWE140" s="37"/>
      <c r="AWF140" s="37"/>
      <c r="AWG140" s="37"/>
      <c r="AWH140" s="37"/>
      <c r="AWI140" s="37"/>
      <c r="AWJ140" s="37"/>
      <c r="AWK140" s="37"/>
      <c r="AWL140" s="37"/>
      <c r="AWM140" s="37"/>
      <c r="AWN140" s="37"/>
      <c r="AWO140" s="37"/>
      <c r="AWP140" s="37"/>
      <c r="AWQ140" s="37"/>
      <c r="AWR140" s="37"/>
      <c r="AWS140" s="37"/>
      <c r="AWT140" s="37"/>
      <c r="AWU140" s="37"/>
      <c r="AXC140" s="37"/>
      <c r="AXD140" s="37"/>
      <c r="AXE140" s="37"/>
      <c r="AXF140" s="37"/>
      <c r="AXG140" s="37"/>
      <c r="AXH140" s="37"/>
      <c r="AXJ140" s="37"/>
      <c r="AXK140" s="37"/>
      <c r="AXL140" s="37"/>
      <c r="AXM140" s="37"/>
      <c r="AXN140" s="37"/>
      <c r="AXO140" s="37"/>
      <c r="AXP140" s="37"/>
      <c r="AXQ140" s="37"/>
      <c r="AXR140" s="37"/>
      <c r="AXS140" s="37"/>
      <c r="AXT140" s="37"/>
      <c r="AXU140" s="37"/>
      <c r="AXV140" s="37"/>
      <c r="AXW140" s="37"/>
      <c r="AYE140" s="32"/>
      <c r="AYF140" s="32"/>
      <c r="AYG140" s="32"/>
      <c r="AYH140" s="32"/>
      <c r="AYI140" s="32"/>
      <c r="AYJ140" s="32"/>
      <c r="AYZ140" s="37"/>
      <c r="AZA140" s="37"/>
      <c r="AZB140" s="37"/>
      <c r="AZC140" s="37"/>
      <c r="AZD140" s="37"/>
      <c r="AZE140" s="37"/>
      <c r="AZG140" s="37"/>
      <c r="AZH140" s="37"/>
      <c r="AZI140" s="37"/>
      <c r="AZJ140" s="37"/>
      <c r="AZK140" s="37"/>
      <c r="AZL140" s="37"/>
      <c r="BAP140" s="37"/>
      <c r="BAQ140" s="37"/>
      <c r="BAR140" s="37"/>
      <c r="BAS140" s="37"/>
      <c r="BAT140" s="37"/>
      <c r="BAU140" s="37"/>
      <c r="BAV140" s="37"/>
      <c r="BAW140" s="37"/>
      <c r="BAX140" s="37"/>
      <c r="BAY140" s="37"/>
      <c r="BAZ140" s="37"/>
      <c r="BBA140" s="37"/>
      <c r="BBB140" s="37"/>
      <c r="BBC140" s="37"/>
      <c r="BBD140" s="37"/>
      <c r="BBE140" s="37"/>
      <c r="BBF140" s="37"/>
      <c r="BBG140" s="37"/>
      <c r="BBH140" s="37"/>
      <c r="BBI140" s="37"/>
      <c r="BBY140" s="37"/>
      <c r="BBZ140" s="37"/>
      <c r="BCA140" s="37"/>
      <c r="BCB140" s="37"/>
      <c r="BCC140" s="37"/>
      <c r="BCD140" s="37"/>
      <c r="BCF140" s="37"/>
      <c r="BCG140" s="37"/>
      <c r="BCH140" s="37"/>
      <c r="BCI140" s="37"/>
      <c r="BCJ140" s="37"/>
      <c r="BCK140" s="37"/>
      <c r="BDH140" s="37"/>
      <c r="BDI140" s="37"/>
      <c r="BDJ140" s="37"/>
      <c r="BDK140" s="37"/>
      <c r="BDL140" s="37"/>
      <c r="BDM140" s="37"/>
      <c r="BEJ140" s="37"/>
      <c r="BEK140" s="37"/>
      <c r="BEL140" s="37"/>
      <c r="BEM140" s="37"/>
      <c r="BEN140" s="37"/>
      <c r="BEO140" s="37"/>
    </row>
    <row r="141" spans="2:1003 1170:1497" s="550" customFormat="1" x14ac:dyDescent="0.25">
      <c r="B141" s="121"/>
      <c r="H141" s="37"/>
      <c r="I141" s="121"/>
      <c r="J141" s="37"/>
      <c r="K141" s="37"/>
      <c r="L141" s="37"/>
      <c r="M141" s="37"/>
      <c r="N141" s="37"/>
      <c r="O141" s="37"/>
      <c r="P141" s="121"/>
      <c r="Q141" s="37"/>
      <c r="R141" s="37"/>
      <c r="S141" s="37"/>
      <c r="T141" s="37"/>
      <c r="U141" s="37"/>
      <c r="V141" s="37"/>
      <c r="W141" s="121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CU141" s="422"/>
      <c r="CX141" s="343"/>
      <c r="ED141" s="1696"/>
      <c r="EE141" s="1696"/>
      <c r="EF141" s="1696"/>
      <c r="EG141" s="1696"/>
      <c r="EH141" s="1696"/>
      <c r="EI141" s="1696"/>
      <c r="EJ141" s="37"/>
      <c r="EK141" s="37"/>
      <c r="EL141" s="37"/>
      <c r="EM141" s="37"/>
      <c r="EN141" s="37"/>
      <c r="EO141" s="37"/>
      <c r="EP141" s="37"/>
      <c r="ER141" s="37"/>
      <c r="ES141" s="37"/>
      <c r="ET141" s="37"/>
      <c r="EU141" s="37"/>
      <c r="EV141" s="37"/>
      <c r="EW141" s="37"/>
      <c r="FT141" s="37"/>
      <c r="FU141" s="37"/>
      <c r="FV141" s="37"/>
      <c r="FW141" s="37"/>
      <c r="FX141" s="37"/>
      <c r="FY141" s="37"/>
      <c r="GH141" s="37"/>
      <c r="GI141" s="37"/>
      <c r="GJ141" s="37"/>
      <c r="GK141" s="37"/>
      <c r="GL141" s="37"/>
      <c r="GM141" s="37"/>
      <c r="HC141" s="37"/>
      <c r="HD141" s="37"/>
      <c r="HE141" s="37"/>
      <c r="HF141" s="37"/>
      <c r="HG141" s="37"/>
      <c r="HH141" s="37"/>
      <c r="IZ141" s="37"/>
      <c r="JA141" s="37"/>
      <c r="JB141" s="37"/>
      <c r="JC141" s="37"/>
      <c r="JD141" s="37"/>
      <c r="JE141" s="37"/>
      <c r="JU141" s="37"/>
      <c r="JV141" s="37"/>
      <c r="JW141" s="37"/>
      <c r="JX141" s="37"/>
      <c r="JY141" s="37"/>
      <c r="JZ141" s="37"/>
      <c r="KI141" s="37"/>
      <c r="KJ141" s="37"/>
      <c r="KK141" s="37"/>
      <c r="KL141" s="37"/>
      <c r="KM141" s="37"/>
      <c r="KN141" s="37"/>
      <c r="KP141" s="37"/>
      <c r="KQ141" s="37"/>
      <c r="KR141" s="37"/>
      <c r="KS141" s="37"/>
      <c r="KT141" s="37"/>
      <c r="KU141" s="37"/>
      <c r="LK141" s="37"/>
      <c r="LL141" s="37"/>
      <c r="LM141" s="37"/>
      <c r="LN141" s="37"/>
      <c r="LO141" s="37"/>
      <c r="LP141" s="37"/>
      <c r="LR141" s="37"/>
      <c r="LS141" s="37"/>
      <c r="LT141" s="37"/>
      <c r="LU141" s="37"/>
      <c r="LV141" s="37"/>
      <c r="LW141" s="37"/>
      <c r="LX141" s="37"/>
      <c r="MM141" s="37"/>
      <c r="MN141" s="37"/>
      <c r="MO141" s="37"/>
      <c r="MP141" s="37"/>
      <c r="MQ141" s="37"/>
      <c r="MR141" s="37"/>
      <c r="MT141" s="37"/>
      <c r="MU141" s="37"/>
      <c r="MV141" s="37"/>
      <c r="MW141" s="37"/>
      <c r="MX141" s="37"/>
      <c r="MY141" s="37"/>
      <c r="NV141" s="37"/>
      <c r="NW141" s="37"/>
      <c r="NX141" s="37"/>
      <c r="NY141" s="37"/>
      <c r="NZ141" s="37"/>
      <c r="OA141" s="37"/>
      <c r="OJ141" s="37"/>
      <c r="OK141" s="37"/>
      <c r="OL141" s="37"/>
      <c r="OM141" s="37"/>
      <c r="ON141" s="37"/>
      <c r="OO141" s="37"/>
      <c r="OP141" s="37"/>
      <c r="QN141" s="37"/>
      <c r="QO141" s="37"/>
      <c r="QP141" s="37"/>
      <c r="QQ141" s="37"/>
      <c r="QR141" s="37"/>
      <c r="QS141" s="37"/>
      <c r="QT141" s="37"/>
      <c r="QU141" s="422"/>
      <c r="RB141" s="37"/>
      <c r="RC141" s="37"/>
      <c r="RD141" s="37"/>
      <c r="RE141" s="37"/>
      <c r="RF141" s="37"/>
      <c r="RG141" s="37"/>
      <c r="RI141" s="37"/>
      <c r="RJ141" s="37"/>
      <c r="RK141" s="37"/>
      <c r="RL141" s="37"/>
      <c r="RM141" s="37"/>
      <c r="RN141" s="37"/>
      <c r="RP141" s="37"/>
      <c r="RQ141" s="37"/>
      <c r="RR141" s="37"/>
      <c r="RS141" s="37"/>
      <c r="RT141" s="37"/>
      <c r="RU141" s="37"/>
      <c r="RV141" s="37"/>
      <c r="SR141" s="37"/>
      <c r="SS141" s="37"/>
      <c r="ST141" s="37"/>
      <c r="SU141" s="37"/>
      <c r="SV141" s="37"/>
      <c r="SW141" s="37"/>
      <c r="SY141" s="422"/>
      <c r="UH141" s="691"/>
      <c r="UI141" s="37"/>
      <c r="UJ141" s="37"/>
      <c r="UK141" s="37"/>
      <c r="UL141" s="37"/>
      <c r="UM141" s="37"/>
      <c r="VC141" s="37"/>
      <c r="VD141" s="37"/>
      <c r="VE141" s="37"/>
      <c r="VF141" s="37"/>
      <c r="VG141" s="37"/>
      <c r="VH141" s="37"/>
      <c r="VI141" s="37"/>
      <c r="VJ141" s="37"/>
      <c r="WS141" s="37"/>
      <c r="WT141" s="37"/>
      <c r="WU141" s="37"/>
      <c r="WV141" s="37"/>
      <c r="WW141" s="37"/>
      <c r="WX141" s="37"/>
      <c r="WZ141" s="37"/>
      <c r="XA141" s="37"/>
      <c r="XB141" s="37"/>
      <c r="XC141" s="37"/>
      <c r="XD141" s="37"/>
      <c r="XE141" s="37"/>
      <c r="XF141" s="37"/>
      <c r="XG141" s="37"/>
      <c r="XH141" s="37"/>
      <c r="XI141" s="37"/>
      <c r="XJ141" s="37"/>
      <c r="XK141" s="37"/>
      <c r="XL141" s="37"/>
      <c r="XM141" s="37"/>
      <c r="XN141" s="37"/>
      <c r="XU141" s="37"/>
      <c r="XV141" s="37"/>
      <c r="XW141" s="37"/>
      <c r="XX141" s="37"/>
      <c r="XY141" s="37"/>
      <c r="XZ141" s="37"/>
      <c r="ZD141" s="37"/>
      <c r="ZE141" s="37"/>
      <c r="ZF141" s="37"/>
      <c r="ZG141" s="37"/>
      <c r="ZH141" s="37"/>
      <c r="ZI141" s="37"/>
      <c r="AAF141" s="37"/>
      <c r="AAG141" s="37"/>
      <c r="AAH141" s="37"/>
      <c r="AAI141" s="37"/>
      <c r="AAJ141" s="37"/>
      <c r="AAK141" s="37"/>
      <c r="AAM141" s="37"/>
      <c r="AAN141" s="37"/>
      <c r="AAO141" s="37"/>
      <c r="AAP141" s="37"/>
      <c r="AAQ141" s="37"/>
      <c r="AAR141" s="37"/>
      <c r="AAT141" s="37"/>
      <c r="AAU141" s="37"/>
      <c r="AAV141" s="37"/>
      <c r="AAW141" s="37"/>
      <c r="AAX141" s="37"/>
      <c r="AAY141" s="37"/>
      <c r="ABH141" s="37"/>
      <c r="ABI141" s="37"/>
      <c r="ABJ141" s="37"/>
      <c r="ABK141" s="37"/>
      <c r="ABL141" s="37"/>
      <c r="ABM141" s="37"/>
      <c r="ACJ141" s="37"/>
      <c r="ACK141" s="37"/>
      <c r="ACL141" s="37"/>
      <c r="ACM141" s="37"/>
      <c r="ACN141" s="37"/>
      <c r="ACO141" s="37"/>
      <c r="ACP141" s="37"/>
      <c r="ACQ141" s="37"/>
      <c r="ACR141" s="37"/>
      <c r="ACS141" s="37"/>
      <c r="ACT141" s="37"/>
      <c r="ACU141" s="37"/>
      <c r="ACV141" s="37"/>
      <c r="ACW141" s="37"/>
      <c r="ACX141" s="343"/>
      <c r="ADE141" s="691"/>
      <c r="ADF141" s="37"/>
      <c r="ADG141" s="37"/>
      <c r="ADH141" s="37"/>
      <c r="ADI141" s="37"/>
      <c r="ADJ141" s="37"/>
      <c r="ADK141" s="37"/>
      <c r="ADS141" s="37"/>
      <c r="ADT141" s="37"/>
      <c r="ADU141" s="37"/>
      <c r="ADV141" s="37"/>
      <c r="ADW141" s="37"/>
      <c r="ADX141" s="37"/>
      <c r="AEG141" s="37"/>
      <c r="AEH141" s="37"/>
      <c r="AEI141" s="37"/>
      <c r="AEJ141" s="37"/>
      <c r="AEK141" s="37"/>
      <c r="AEL141" s="37"/>
      <c r="AFB141" s="37"/>
      <c r="AFC141" s="37"/>
      <c r="AFD141" s="37"/>
      <c r="AFE141" s="37"/>
      <c r="AFF141" s="37"/>
      <c r="AFG141" s="37"/>
      <c r="AFP141" s="37"/>
      <c r="AFQ141" s="37"/>
      <c r="AFR141" s="37"/>
      <c r="AFS141" s="37"/>
      <c r="AFT141" s="37"/>
      <c r="AFU141" s="37"/>
      <c r="AFV141" s="37"/>
      <c r="AGY141" s="37"/>
      <c r="AGZ141" s="37"/>
      <c r="AHA141" s="37"/>
      <c r="AHB141" s="37"/>
      <c r="AHC141" s="37"/>
      <c r="AHD141" s="37"/>
      <c r="AHT141" s="422"/>
      <c r="AHW141" s="343"/>
      <c r="AIV141" s="37"/>
      <c r="AIW141" s="37"/>
      <c r="AIX141" s="37"/>
      <c r="AIY141" s="37"/>
      <c r="AIZ141" s="37"/>
      <c r="AJA141" s="37"/>
      <c r="AKS141" s="37"/>
      <c r="AKT141" s="37"/>
      <c r="AKU141" s="37"/>
      <c r="AKV141" s="37"/>
      <c r="AKW141" s="37"/>
      <c r="AKX141" s="37"/>
      <c r="AKY141" s="37"/>
      <c r="ALN141" s="37"/>
      <c r="ALO141" s="37"/>
      <c r="ARZ141" s="37"/>
      <c r="ASA141" s="37"/>
      <c r="ASB141" s="37"/>
      <c r="ASC141" s="37"/>
      <c r="ASD141" s="37"/>
      <c r="ASE141" s="37"/>
      <c r="ASG141" s="37"/>
      <c r="ASH141" s="37"/>
      <c r="ASI141" s="37"/>
      <c r="ASJ141" s="37"/>
      <c r="ASK141" s="37"/>
      <c r="ASL141" s="37"/>
      <c r="ATW141" s="37"/>
      <c r="ATX141" s="37"/>
      <c r="ATY141" s="37"/>
      <c r="ATZ141" s="37"/>
      <c r="AUA141" s="37"/>
      <c r="AUB141" s="37"/>
      <c r="AUK141" s="343"/>
      <c r="AUY141" s="343"/>
      <c r="AWA141" s="37"/>
      <c r="AWB141" s="37"/>
      <c r="AWC141" s="37"/>
      <c r="AWD141" s="37"/>
      <c r="AWE141" s="37"/>
      <c r="AWF141" s="37"/>
      <c r="AWG141" s="37"/>
      <c r="AWH141" s="37"/>
      <c r="AWI141" s="37"/>
      <c r="AWJ141" s="37"/>
      <c r="AWK141" s="37"/>
      <c r="AWL141" s="37"/>
      <c r="AWM141" s="37"/>
      <c r="AWN141" s="37"/>
      <c r="AWO141" s="37"/>
      <c r="AWP141" s="37"/>
      <c r="AWQ141" s="37"/>
      <c r="AWR141" s="37"/>
      <c r="AWS141" s="37"/>
      <c r="AWT141" s="37"/>
      <c r="AWU141" s="37"/>
      <c r="AXC141" s="37"/>
      <c r="AXD141" s="37"/>
      <c r="AXE141" s="37"/>
      <c r="AXF141" s="37"/>
      <c r="AXG141" s="37"/>
      <c r="AXH141" s="37"/>
      <c r="AXJ141" s="37"/>
      <c r="AXK141" s="37"/>
      <c r="AXL141" s="37"/>
      <c r="AXM141" s="37"/>
      <c r="AXN141" s="37"/>
      <c r="AXO141" s="37"/>
      <c r="AXP141" s="37"/>
      <c r="AXQ141" s="37"/>
      <c r="AXR141" s="37"/>
      <c r="AXS141" s="37"/>
      <c r="AXT141" s="37"/>
      <c r="AXU141" s="37"/>
      <c r="AXV141" s="37"/>
      <c r="AXW141" s="37"/>
      <c r="AYE141" s="32"/>
      <c r="AYF141" s="32"/>
      <c r="AYG141" s="32"/>
      <c r="AYH141" s="32"/>
      <c r="AYI141" s="32"/>
      <c r="AYJ141" s="32"/>
      <c r="AYZ141" s="37"/>
      <c r="AZA141" s="37"/>
      <c r="AZB141" s="37"/>
      <c r="AZC141" s="37"/>
      <c r="AZD141" s="37"/>
      <c r="AZE141" s="37"/>
      <c r="AZG141" s="37"/>
      <c r="AZH141" s="37"/>
      <c r="AZI141" s="37"/>
      <c r="AZJ141" s="37"/>
      <c r="AZK141" s="37"/>
      <c r="AZL141" s="37"/>
      <c r="BAP141" s="37"/>
      <c r="BAQ141" s="37"/>
      <c r="BAR141" s="37"/>
      <c r="BAS141" s="37"/>
      <c r="BAT141" s="37"/>
      <c r="BAU141" s="37"/>
      <c r="BAV141" s="37"/>
      <c r="BAW141" s="37"/>
      <c r="BAX141" s="37"/>
      <c r="BAY141" s="37"/>
      <c r="BAZ141" s="37"/>
      <c r="BBA141" s="37"/>
      <c r="BBB141" s="37"/>
      <c r="BBC141" s="37"/>
      <c r="BBD141" s="37"/>
      <c r="BBE141" s="37"/>
      <c r="BBF141" s="37"/>
      <c r="BBG141" s="37"/>
      <c r="BBH141" s="37"/>
      <c r="BBI141" s="37"/>
      <c r="BBY141" s="37"/>
      <c r="BBZ141" s="37"/>
      <c r="BCA141" s="37"/>
      <c r="BCB141" s="37"/>
      <c r="BCC141" s="37"/>
      <c r="BCD141" s="37"/>
      <c r="BCF141" s="37"/>
      <c r="BCG141" s="37"/>
      <c r="BCH141" s="37"/>
      <c r="BCI141" s="37"/>
      <c r="BCJ141" s="37"/>
      <c r="BCK141" s="37"/>
      <c r="BDH141" s="37"/>
      <c r="BDI141" s="37"/>
      <c r="BDJ141" s="37"/>
      <c r="BDK141" s="37"/>
      <c r="BDL141" s="37"/>
      <c r="BDM141" s="37"/>
      <c r="BEJ141" s="37"/>
      <c r="BEK141" s="37"/>
      <c r="BEL141" s="37"/>
      <c r="BEM141" s="37"/>
      <c r="BEN141" s="37"/>
      <c r="BEO141" s="37"/>
    </row>
    <row r="142" spans="2:1003 1170:1497" s="550" customFormat="1" x14ac:dyDescent="0.25">
      <c r="B142" s="121"/>
      <c r="H142" s="37"/>
      <c r="I142" s="121"/>
      <c r="J142" s="37"/>
      <c r="K142" s="37"/>
      <c r="L142" s="37"/>
      <c r="M142" s="37"/>
      <c r="N142" s="37"/>
      <c r="O142" s="37"/>
      <c r="P142" s="121"/>
      <c r="Q142" s="37"/>
      <c r="R142" s="37"/>
      <c r="S142" s="37"/>
      <c r="T142" s="37"/>
      <c r="U142" s="37"/>
      <c r="V142" s="37"/>
      <c r="W142" s="121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CU142" s="422"/>
      <c r="CX142" s="343"/>
      <c r="ED142" s="1696"/>
      <c r="EE142" s="1696"/>
      <c r="EF142" s="1696"/>
      <c r="EG142" s="1696"/>
      <c r="EH142" s="1696"/>
      <c r="EI142" s="1696"/>
      <c r="EJ142" s="37"/>
      <c r="EK142" s="37"/>
      <c r="EL142" s="37"/>
      <c r="EM142" s="37"/>
      <c r="EN142" s="37"/>
      <c r="EO142" s="37"/>
      <c r="EP142" s="37"/>
      <c r="ER142" s="37"/>
      <c r="ES142" s="37"/>
      <c r="ET142" s="37"/>
      <c r="EU142" s="37"/>
      <c r="EV142" s="37"/>
      <c r="EW142" s="37"/>
      <c r="FT142" s="37"/>
      <c r="FU142" s="37"/>
      <c r="FV142" s="37"/>
      <c r="FW142" s="37"/>
      <c r="FX142" s="37"/>
      <c r="FY142" s="37"/>
      <c r="GH142" s="37"/>
      <c r="GI142" s="37"/>
      <c r="GJ142" s="37"/>
      <c r="GK142" s="37"/>
      <c r="GL142" s="37"/>
      <c r="GM142" s="37"/>
      <c r="HC142" s="37"/>
      <c r="HD142" s="37"/>
      <c r="HE142" s="37"/>
      <c r="HF142" s="37"/>
      <c r="HG142" s="37"/>
      <c r="HH142" s="37"/>
      <c r="IZ142" s="37"/>
      <c r="JA142" s="37"/>
      <c r="JB142" s="37"/>
      <c r="JC142" s="37"/>
      <c r="JD142" s="37"/>
      <c r="JE142" s="37"/>
      <c r="JU142" s="37"/>
      <c r="JV142" s="37"/>
      <c r="JW142" s="37"/>
      <c r="JX142" s="37"/>
      <c r="JY142" s="37"/>
      <c r="JZ142" s="37"/>
      <c r="KI142" s="37"/>
      <c r="KJ142" s="37"/>
      <c r="KK142" s="37"/>
      <c r="KL142" s="37"/>
      <c r="KM142" s="37"/>
      <c r="KN142" s="37"/>
      <c r="KP142" s="37"/>
      <c r="KQ142" s="37"/>
      <c r="KR142" s="37"/>
      <c r="KS142" s="37"/>
      <c r="KT142" s="37"/>
      <c r="KU142" s="37"/>
      <c r="LK142" s="37"/>
      <c r="LL142" s="37"/>
      <c r="LM142" s="37"/>
      <c r="LN142" s="37"/>
      <c r="LO142" s="37"/>
      <c r="LP142" s="37"/>
      <c r="LR142" s="37"/>
      <c r="LS142" s="37"/>
      <c r="LT142" s="37"/>
      <c r="LU142" s="37"/>
      <c r="LV142" s="37"/>
      <c r="LW142" s="37"/>
      <c r="LX142" s="37"/>
      <c r="MM142" s="37"/>
      <c r="MN142" s="37"/>
      <c r="MO142" s="37"/>
      <c r="MP142" s="37"/>
      <c r="MQ142" s="37"/>
      <c r="MR142" s="37"/>
      <c r="MT142" s="37"/>
      <c r="MU142" s="37"/>
      <c r="MV142" s="37"/>
      <c r="MW142" s="37"/>
      <c r="MX142" s="37"/>
      <c r="MY142" s="37"/>
      <c r="NV142" s="37"/>
      <c r="NW142" s="37"/>
      <c r="NX142" s="37"/>
      <c r="NY142" s="37"/>
      <c r="NZ142" s="37"/>
      <c r="OA142" s="37"/>
      <c r="OJ142" s="37"/>
      <c r="OK142" s="37"/>
      <c r="OL142" s="37"/>
      <c r="OM142" s="37"/>
      <c r="ON142" s="37"/>
      <c r="OO142" s="37"/>
      <c r="OP142" s="37"/>
      <c r="QN142" s="37"/>
      <c r="QO142" s="37"/>
      <c r="QP142" s="37"/>
      <c r="QQ142" s="37"/>
      <c r="QR142" s="37"/>
      <c r="QS142" s="37"/>
      <c r="QT142" s="37"/>
      <c r="QU142" s="422"/>
      <c r="RB142" s="37"/>
      <c r="RC142" s="37"/>
      <c r="RD142" s="37"/>
      <c r="RE142" s="37"/>
      <c r="RF142" s="37"/>
      <c r="RG142" s="37"/>
      <c r="RI142" s="37"/>
      <c r="RJ142" s="37"/>
      <c r="RK142" s="37"/>
      <c r="RL142" s="37"/>
      <c r="RM142" s="37"/>
      <c r="RN142" s="37"/>
      <c r="RP142" s="37"/>
      <c r="RQ142" s="37"/>
      <c r="RR142" s="37"/>
      <c r="RS142" s="37"/>
      <c r="RT142" s="37"/>
      <c r="RU142" s="37"/>
      <c r="RV142" s="37"/>
      <c r="SR142" s="37"/>
      <c r="SS142" s="37"/>
      <c r="ST142" s="37"/>
      <c r="SU142" s="37"/>
      <c r="SV142" s="37"/>
      <c r="SW142" s="37"/>
      <c r="SY142" s="422"/>
      <c r="UH142" s="691"/>
      <c r="UI142" s="37"/>
      <c r="UJ142" s="37"/>
      <c r="UK142" s="37"/>
      <c r="UL142" s="37"/>
      <c r="UM142" s="37"/>
      <c r="VC142" s="37"/>
      <c r="VD142" s="37"/>
      <c r="VE142" s="37"/>
      <c r="VF142" s="37"/>
      <c r="VG142" s="37"/>
      <c r="VH142" s="37"/>
      <c r="VI142" s="37"/>
      <c r="VJ142" s="37"/>
      <c r="WS142" s="37"/>
      <c r="WT142" s="37"/>
      <c r="WU142" s="37"/>
      <c r="WV142" s="37"/>
      <c r="WW142" s="37"/>
      <c r="WX142" s="37"/>
      <c r="WZ142" s="37"/>
      <c r="XA142" s="37"/>
      <c r="XB142" s="37"/>
      <c r="XC142" s="37"/>
      <c r="XD142" s="37"/>
      <c r="XE142" s="37"/>
      <c r="XF142" s="37"/>
      <c r="XG142" s="37"/>
      <c r="XH142" s="37"/>
      <c r="XI142" s="37"/>
      <c r="XJ142" s="37"/>
      <c r="XK142" s="37"/>
      <c r="XL142" s="37"/>
      <c r="XM142" s="37"/>
      <c r="XN142" s="37"/>
      <c r="XU142" s="37"/>
      <c r="XV142" s="37"/>
      <c r="XW142" s="37"/>
      <c r="XX142" s="37"/>
      <c r="XY142" s="37"/>
      <c r="XZ142" s="37"/>
      <c r="ZD142" s="37"/>
      <c r="ZE142" s="37"/>
      <c r="ZF142" s="37"/>
      <c r="ZG142" s="37"/>
      <c r="ZH142" s="37"/>
      <c r="ZI142" s="37"/>
      <c r="AAF142" s="37"/>
      <c r="AAG142" s="37"/>
      <c r="AAH142" s="37"/>
      <c r="AAI142" s="37"/>
      <c r="AAJ142" s="37"/>
      <c r="AAK142" s="37"/>
      <c r="AAM142" s="37"/>
      <c r="AAN142" s="37"/>
      <c r="AAO142" s="37"/>
      <c r="AAP142" s="37"/>
      <c r="AAQ142" s="37"/>
      <c r="AAR142" s="37"/>
      <c r="AAT142" s="37"/>
      <c r="AAU142" s="37"/>
      <c r="AAV142" s="37"/>
      <c r="AAW142" s="37"/>
      <c r="AAX142" s="37"/>
      <c r="AAY142" s="37"/>
      <c r="ABH142" s="37"/>
      <c r="ABI142" s="37"/>
      <c r="ABJ142" s="37"/>
      <c r="ABK142" s="37"/>
      <c r="ABL142" s="37"/>
      <c r="ABM142" s="37"/>
      <c r="ACJ142" s="37"/>
      <c r="ACK142" s="37"/>
      <c r="ACL142" s="37"/>
      <c r="ACM142" s="37"/>
      <c r="ACN142" s="37"/>
      <c r="ACO142" s="37"/>
      <c r="ACP142" s="37"/>
      <c r="ACQ142" s="37"/>
      <c r="ACR142" s="37"/>
      <c r="ACS142" s="37"/>
      <c r="ACT142" s="37"/>
      <c r="ACU142" s="37"/>
      <c r="ACV142" s="37"/>
      <c r="ACW142" s="37"/>
      <c r="ACX142" s="343"/>
      <c r="ADE142" s="691"/>
      <c r="ADF142" s="37"/>
      <c r="ADG142" s="37"/>
      <c r="ADH142" s="37"/>
      <c r="ADI142" s="37"/>
      <c r="ADJ142" s="37"/>
      <c r="ADK142" s="37"/>
      <c r="ADS142" s="37"/>
      <c r="ADT142" s="37"/>
      <c r="ADU142" s="37"/>
      <c r="ADV142" s="37"/>
      <c r="ADW142" s="37"/>
      <c r="ADX142" s="37"/>
      <c r="AEG142" s="37"/>
      <c r="AEH142" s="37"/>
      <c r="AEI142" s="37"/>
      <c r="AEJ142" s="37"/>
      <c r="AEK142" s="37"/>
      <c r="AEL142" s="37"/>
      <c r="AFB142" s="37"/>
      <c r="AFC142" s="37"/>
      <c r="AFD142" s="37"/>
      <c r="AFE142" s="37"/>
      <c r="AFF142" s="37"/>
      <c r="AFG142" s="37"/>
      <c r="AFP142" s="37"/>
      <c r="AFQ142" s="37"/>
      <c r="AFR142" s="37"/>
      <c r="AFS142" s="37"/>
      <c r="AFT142" s="37"/>
      <c r="AFU142" s="37"/>
      <c r="AFV142" s="37"/>
      <c r="AGY142" s="37"/>
      <c r="AGZ142" s="37"/>
      <c r="AHA142" s="37"/>
      <c r="AHB142" s="37"/>
      <c r="AHC142" s="37"/>
      <c r="AHD142" s="37"/>
      <c r="AHT142" s="422"/>
      <c r="AHW142" s="343"/>
      <c r="AIV142" s="37"/>
      <c r="AIW142" s="37"/>
      <c r="AIX142" s="37"/>
      <c r="AIY142" s="37"/>
      <c r="AIZ142" s="37"/>
      <c r="AJA142" s="37"/>
      <c r="AKS142" s="37"/>
      <c r="AKT142" s="37"/>
      <c r="AKU142" s="37"/>
      <c r="AKV142" s="37"/>
      <c r="AKW142" s="37"/>
      <c r="AKX142" s="37"/>
      <c r="AKY142" s="37"/>
      <c r="ALN142" s="37"/>
      <c r="ALO142" s="37"/>
      <c r="ARZ142" s="37"/>
      <c r="ASA142" s="37"/>
      <c r="ASB142" s="37"/>
      <c r="ASC142" s="37"/>
      <c r="ASD142" s="37"/>
      <c r="ASE142" s="37"/>
      <c r="ASG142" s="37"/>
      <c r="ASH142" s="37"/>
      <c r="ASI142" s="37"/>
      <c r="ASJ142" s="37"/>
      <c r="ASK142" s="37"/>
      <c r="ASL142" s="37"/>
      <c r="ATW142" s="37"/>
      <c r="ATX142" s="37"/>
      <c r="ATY142" s="37"/>
      <c r="ATZ142" s="37"/>
      <c r="AUA142" s="37"/>
      <c r="AUB142" s="37"/>
      <c r="AUK142" s="343"/>
      <c r="AUY142" s="343"/>
      <c r="AWA142" s="37"/>
      <c r="AWB142" s="37"/>
      <c r="AWC142" s="37"/>
      <c r="AWD142" s="37"/>
      <c r="AWE142" s="37"/>
      <c r="AWF142" s="37"/>
      <c r="AWG142" s="37"/>
      <c r="AWH142" s="37"/>
      <c r="AWI142" s="37"/>
      <c r="AWJ142" s="37"/>
      <c r="AWK142" s="37"/>
      <c r="AWL142" s="37"/>
      <c r="AWM142" s="37"/>
      <c r="AWN142" s="37"/>
      <c r="AWO142" s="37"/>
      <c r="AWP142" s="37"/>
      <c r="AWQ142" s="37"/>
      <c r="AWR142" s="37"/>
      <c r="AWS142" s="37"/>
      <c r="AWT142" s="37"/>
      <c r="AWU142" s="37"/>
      <c r="AXC142" s="37"/>
      <c r="AXD142" s="37"/>
      <c r="AXE142" s="37"/>
      <c r="AXF142" s="37"/>
      <c r="AXG142" s="37"/>
      <c r="AXH142" s="37"/>
      <c r="AXJ142" s="37"/>
      <c r="AXK142" s="37"/>
      <c r="AXL142" s="37"/>
      <c r="AXM142" s="37"/>
      <c r="AXN142" s="37"/>
      <c r="AXO142" s="37"/>
      <c r="AXP142" s="37"/>
      <c r="AXQ142" s="37"/>
      <c r="AXR142" s="37"/>
      <c r="AXS142" s="37"/>
      <c r="AXT142" s="37"/>
      <c r="AXU142" s="37"/>
      <c r="AXV142" s="37"/>
      <c r="AXW142" s="37"/>
      <c r="AYE142" s="32"/>
      <c r="AYF142" s="32"/>
      <c r="AYG142" s="32"/>
      <c r="AYH142" s="32"/>
      <c r="AYI142" s="32"/>
      <c r="AYJ142" s="32"/>
      <c r="AYZ142" s="37"/>
      <c r="AZA142" s="37"/>
      <c r="AZB142" s="37"/>
      <c r="AZC142" s="37"/>
      <c r="AZD142" s="37"/>
      <c r="AZE142" s="37"/>
      <c r="AZG142" s="37"/>
      <c r="AZH142" s="37"/>
      <c r="AZI142" s="37"/>
      <c r="AZJ142" s="37"/>
      <c r="AZK142" s="37"/>
      <c r="AZL142" s="37"/>
      <c r="BAP142" s="37"/>
      <c r="BAQ142" s="37"/>
      <c r="BAR142" s="37"/>
      <c r="BAS142" s="37"/>
      <c r="BAT142" s="37"/>
      <c r="BAU142" s="37"/>
      <c r="BAV142" s="37"/>
      <c r="BAW142" s="37"/>
      <c r="BAX142" s="37"/>
      <c r="BAY142" s="37"/>
      <c r="BAZ142" s="37"/>
      <c r="BBA142" s="37"/>
      <c r="BBB142" s="37"/>
      <c r="BBC142" s="37"/>
      <c r="BBD142" s="37"/>
      <c r="BBE142" s="37"/>
      <c r="BBF142" s="37"/>
      <c r="BBG142" s="37"/>
      <c r="BBH142" s="37"/>
      <c r="BBI142" s="37"/>
      <c r="BBY142" s="37"/>
      <c r="BBZ142" s="37"/>
      <c r="BCA142" s="37"/>
      <c r="BCB142" s="37"/>
      <c r="BCC142" s="37"/>
      <c r="BCD142" s="37"/>
      <c r="BCF142" s="37"/>
      <c r="BCG142" s="37"/>
      <c r="BCH142" s="37"/>
      <c r="BCI142" s="37"/>
      <c r="BCJ142" s="37"/>
      <c r="BCK142" s="37"/>
      <c r="BDH142" s="37"/>
      <c r="BDI142" s="37"/>
      <c r="BDJ142" s="37"/>
      <c r="BDK142" s="37"/>
      <c r="BDL142" s="37"/>
      <c r="BDM142" s="37"/>
      <c r="BEJ142" s="37"/>
      <c r="BEK142" s="37"/>
      <c r="BEL142" s="37"/>
      <c r="BEM142" s="37"/>
      <c r="BEN142" s="37"/>
      <c r="BEO142" s="37"/>
    </row>
    <row r="143" spans="2:1003 1170:1497" s="550" customFormat="1" x14ac:dyDescent="0.25">
      <c r="B143" s="352"/>
      <c r="H143" s="37"/>
      <c r="I143" s="520"/>
      <c r="J143" s="37"/>
      <c r="K143" s="37"/>
      <c r="L143" s="37"/>
      <c r="M143" s="37"/>
      <c r="N143" s="37"/>
      <c r="O143" s="37"/>
      <c r="P143" s="520"/>
      <c r="Q143" s="37"/>
      <c r="R143" s="37"/>
      <c r="S143" s="37"/>
      <c r="T143" s="37"/>
      <c r="U143" s="37"/>
      <c r="V143" s="37"/>
      <c r="W143" s="520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CU143" s="422"/>
      <c r="CX143" s="343"/>
      <c r="ED143" s="1696"/>
      <c r="EE143" s="1696"/>
      <c r="EF143" s="1696"/>
      <c r="EG143" s="1696"/>
      <c r="EH143" s="1696"/>
      <c r="EI143" s="1696"/>
      <c r="EJ143" s="37"/>
      <c r="EK143" s="37"/>
      <c r="EL143" s="37"/>
      <c r="EM143" s="37"/>
      <c r="EN143" s="37"/>
      <c r="EO143" s="37"/>
      <c r="EP143" s="37"/>
      <c r="ER143" s="37"/>
      <c r="ES143" s="37"/>
      <c r="ET143" s="37"/>
      <c r="EU143" s="37"/>
      <c r="EV143" s="37"/>
      <c r="EW143" s="37"/>
      <c r="FT143" s="37"/>
      <c r="FU143" s="37"/>
      <c r="FV143" s="37"/>
      <c r="FW143" s="37"/>
      <c r="FX143" s="37"/>
      <c r="FY143" s="37"/>
      <c r="GH143" s="37"/>
      <c r="GI143" s="37"/>
      <c r="GJ143" s="37"/>
      <c r="GK143" s="37"/>
      <c r="GL143" s="37"/>
      <c r="GM143" s="37"/>
      <c r="HC143" s="37"/>
      <c r="HD143" s="37"/>
      <c r="HE143" s="37"/>
      <c r="HF143" s="37"/>
      <c r="HG143" s="37"/>
      <c r="HH143" s="37"/>
      <c r="IZ143" s="37"/>
      <c r="JA143" s="37"/>
      <c r="JB143" s="37"/>
      <c r="JC143" s="37"/>
      <c r="JD143" s="37"/>
      <c r="JE143" s="37"/>
      <c r="JU143" s="37"/>
      <c r="JV143" s="37"/>
      <c r="JW143" s="37"/>
      <c r="JX143" s="37"/>
      <c r="JY143" s="37"/>
      <c r="JZ143" s="37"/>
      <c r="KI143" s="37"/>
      <c r="KJ143" s="37"/>
      <c r="KK143" s="37"/>
      <c r="KL143" s="37"/>
      <c r="KM143" s="37"/>
      <c r="KN143" s="37"/>
      <c r="KP143" s="37"/>
      <c r="KQ143" s="37"/>
      <c r="KR143" s="37"/>
      <c r="KS143" s="37"/>
      <c r="KT143" s="37"/>
      <c r="KU143" s="37"/>
      <c r="LK143" s="37"/>
      <c r="LL143" s="37"/>
      <c r="LM143" s="37"/>
      <c r="LN143" s="37"/>
      <c r="LO143" s="37"/>
      <c r="LP143" s="37"/>
      <c r="LR143" s="37"/>
      <c r="LS143" s="37"/>
      <c r="LT143" s="37"/>
      <c r="LU143" s="37"/>
      <c r="LV143" s="37"/>
      <c r="LW143" s="37"/>
      <c r="LX143" s="37"/>
      <c r="MM143" s="37"/>
      <c r="MN143" s="37"/>
      <c r="MO143" s="37"/>
      <c r="MP143" s="37"/>
      <c r="MQ143" s="37"/>
      <c r="MR143" s="37"/>
      <c r="MT143" s="37"/>
      <c r="MU143" s="37"/>
      <c r="MV143" s="37"/>
      <c r="MW143" s="37"/>
      <c r="MX143" s="37"/>
      <c r="MY143" s="37"/>
      <c r="NV143" s="37"/>
      <c r="NW143" s="37"/>
      <c r="NX143" s="37"/>
      <c r="NY143" s="37"/>
      <c r="NZ143" s="37"/>
      <c r="OA143" s="37"/>
      <c r="OJ143" s="37"/>
      <c r="OK143" s="37"/>
      <c r="OL143" s="37"/>
      <c r="OM143" s="37"/>
      <c r="ON143" s="37"/>
      <c r="OO143" s="37"/>
      <c r="OP143" s="37"/>
      <c r="QN143" s="37"/>
      <c r="QO143" s="37"/>
      <c r="QP143" s="37"/>
      <c r="QQ143" s="37"/>
      <c r="QR143" s="37"/>
      <c r="QS143" s="37"/>
      <c r="QT143" s="37"/>
      <c r="QU143" s="422"/>
      <c r="RB143" s="37"/>
      <c r="RC143" s="37"/>
      <c r="RD143" s="37"/>
      <c r="RE143" s="37"/>
      <c r="RF143" s="37"/>
      <c r="RG143" s="37"/>
      <c r="RI143" s="37"/>
      <c r="RJ143" s="37"/>
      <c r="RK143" s="37"/>
      <c r="RL143" s="37"/>
      <c r="RM143" s="37"/>
      <c r="RN143" s="37"/>
      <c r="RP143" s="37"/>
      <c r="RQ143" s="37"/>
      <c r="RR143" s="37"/>
      <c r="RS143" s="37"/>
      <c r="RT143" s="37"/>
      <c r="RU143" s="37"/>
      <c r="RV143" s="37"/>
      <c r="SR143" s="37"/>
      <c r="SS143" s="37"/>
      <c r="ST143" s="37"/>
      <c r="SU143" s="37"/>
      <c r="SV143" s="37"/>
      <c r="SW143" s="37"/>
      <c r="SY143" s="422"/>
      <c r="UH143" s="691"/>
      <c r="UI143" s="37"/>
      <c r="UJ143" s="37"/>
      <c r="UK143" s="37"/>
      <c r="UL143" s="37"/>
      <c r="UM143" s="37"/>
      <c r="VC143" s="37"/>
      <c r="VD143" s="37"/>
      <c r="VE143" s="37"/>
      <c r="VF143" s="37"/>
      <c r="VG143" s="37"/>
      <c r="VH143" s="37"/>
      <c r="VI143" s="37"/>
      <c r="VJ143" s="37"/>
      <c r="WS143" s="37"/>
      <c r="WT143" s="37"/>
      <c r="WU143" s="37"/>
      <c r="WV143" s="37"/>
      <c r="WW143" s="37"/>
      <c r="WX143" s="37"/>
      <c r="WZ143" s="37"/>
      <c r="XA143" s="37"/>
      <c r="XB143" s="37"/>
      <c r="XC143" s="37"/>
      <c r="XD143" s="37"/>
      <c r="XE143" s="37"/>
      <c r="XF143" s="37"/>
      <c r="XG143" s="37"/>
      <c r="XH143" s="37"/>
      <c r="XI143" s="37"/>
      <c r="XJ143" s="37"/>
      <c r="XK143" s="37"/>
      <c r="XL143" s="37"/>
      <c r="XM143" s="37"/>
      <c r="XN143" s="37"/>
      <c r="XU143" s="37"/>
      <c r="XV143" s="37"/>
      <c r="XW143" s="37"/>
      <c r="XX143" s="37"/>
      <c r="XY143" s="37"/>
      <c r="XZ143" s="37"/>
      <c r="ZD143" s="37"/>
      <c r="ZE143" s="37"/>
      <c r="ZF143" s="37"/>
      <c r="ZG143" s="37"/>
      <c r="ZH143" s="37"/>
      <c r="ZI143" s="37"/>
      <c r="AAF143" s="37"/>
      <c r="AAG143" s="37"/>
      <c r="AAH143" s="37"/>
      <c r="AAI143" s="37"/>
      <c r="AAJ143" s="37"/>
      <c r="AAK143" s="37"/>
      <c r="AAM143" s="37"/>
      <c r="AAN143" s="37"/>
      <c r="AAO143" s="37"/>
      <c r="AAP143" s="37"/>
      <c r="AAQ143" s="37"/>
      <c r="AAR143" s="37"/>
      <c r="AAT143" s="37"/>
      <c r="AAU143" s="37"/>
      <c r="AAV143" s="37"/>
      <c r="AAW143" s="37"/>
      <c r="AAX143" s="37"/>
      <c r="AAY143" s="37"/>
      <c r="ABH143" s="37"/>
      <c r="ABI143" s="37"/>
      <c r="ABJ143" s="37"/>
      <c r="ABK143" s="37"/>
      <c r="ABL143" s="37"/>
      <c r="ABM143" s="37"/>
      <c r="ACJ143" s="37"/>
      <c r="ACK143" s="37"/>
      <c r="ACL143" s="37"/>
      <c r="ACM143" s="37"/>
      <c r="ACN143" s="37"/>
      <c r="ACO143" s="37"/>
      <c r="ACP143" s="37"/>
      <c r="ACQ143" s="37"/>
      <c r="ACR143" s="37"/>
      <c r="ACS143" s="37"/>
      <c r="ACT143" s="37"/>
      <c r="ACU143" s="37"/>
      <c r="ACV143" s="37"/>
      <c r="ACW143" s="37"/>
      <c r="ACX143" s="343"/>
      <c r="ADE143" s="691"/>
      <c r="ADF143" s="37"/>
      <c r="ADG143" s="37"/>
      <c r="ADH143" s="37"/>
      <c r="ADI143" s="37"/>
      <c r="ADJ143" s="37"/>
      <c r="ADK143" s="37"/>
      <c r="ADS143" s="37"/>
      <c r="ADT143" s="37"/>
      <c r="ADU143" s="37"/>
      <c r="ADV143" s="37"/>
      <c r="ADW143" s="37"/>
      <c r="ADX143" s="37"/>
      <c r="AEG143" s="37"/>
      <c r="AEH143" s="37"/>
      <c r="AEI143" s="37"/>
      <c r="AEJ143" s="37"/>
      <c r="AEK143" s="37"/>
      <c r="AEL143" s="37"/>
      <c r="AFB143" s="37"/>
      <c r="AFC143" s="37"/>
      <c r="AFD143" s="37"/>
      <c r="AFE143" s="37"/>
      <c r="AFF143" s="37"/>
      <c r="AFG143" s="37"/>
      <c r="AFP143" s="37"/>
      <c r="AFQ143" s="37"/>
      <c r="AFR143" s="37"/>
      <c r="AFS143" s="37"/>
      <c r="AFT143" s="37"/>
      <c r="AFU143" s="37"/>
      <c r="AFV143" s="37"/>
      <c r="AGY143" s="37"/>
      <c r="AGZ143" s="37"/>
      <c r="AHA143" s="37"/>
      <c r="AHB143" s="37"/>
      <c r="AHC143" s="37"/>
      <c r="AHD143" s="37"/>
      <c r="AHT143" s="422"/>
      <c r="AHW143" s="343"/>
      <c r="AIV143" s="37"/>
      <c r="AIW143" s="37"/>
      <c r="AIX143" s="37"/>
      <c r="AIY143" s="37"/>
      <c r="AIZ143" s="37"/>
      <c r="AJA143" s="37"/>
      <c r="AKS143" s="37"/>
      <c r="AKT143" s="37"/>
      <c r="AKU143" s="37"/>
      <c r="AKV143" s="37"/>
      <c r="AKW143" s="37"/>
      <c r="AKX143" s="37"/>
      <c r="AKY143" s="37"/>
      <c r="ALN143" s="37"/>
      <c r="ALO143" s="37"/>
      <c r="ARZ143" s="37"/>
      <c r="ASA143" s="37"/>
      <c r="ASB143" s="37"/>
      <c r="ASC143" s="37"/>
      <c r="ASD143" s="37"/>
      <c r="ASE143" s="37"/>
      <c r="ASG143" s="37"/>
      <c r="ASH143" s="37"/>
      <c r="ASI143" s="37"/>
      <c r="ASJ143" s="37"/>
      <c r="ASK143" s="37"/>
      <c r="ASL143" s="37"/>
      <c r="ATW143" s="37"/>
      <c r="ATX143" s="37"/>
      <c r="ATY143" s="37"/>
      <c r="ATZ143" s="37"/>
      <c r="AUA143" s="37"/>
      <c r="AUB143" s="37"/>
      <c r="AUK143" s="343"/>
      <c r="AUY143" s="343"/>
      <c r="AWA143" s="37"/>
      <c r="AWB143" s="37"/>
      <c r="AWC143" s="37"/>
      <c r="AWD143" s="37"/>
      <c r="AWE143" s="37"/>
      <c r="AWF143" s="37"/>
      <c r="AWG143" s="37"/>
      <c r="AWH143" s="37"/>
      <c r="AWI143" s="37"/>
      <c r="AWJ143" s="37"/>
      <c r="AWK143" s="37"/>
      <c r="AWL143" s="37"/>
      <c r="AWM143" s="37"/>
      <c r="AWN143" s="37"/>
      <c r="AWO143" s="37"/>
      <c r="AWP143" s="37"/>
      <c r="AWQ143" s="37"/>
      <c r="AWR143" s="37"/>
      <c r="AWS143" s="37"/>
      <c r="AWT143" s="37"/>
      <c r="AWU143" s="37"/>
      <c r="AXC143" s="37"/>
      <c r="AXD143" s="37"/>
      <c r="AXE143" s="37"/>
      <c r="AXF143" s="37"/>
      <c r="AXG143" s="37"/>
      <c r="AXH143" s="37"/>
      <c r="AXJ143" s="37"/>
      <c r="AXK143" s="37"/>
      <c r="AXL143" s="37"/>
      <c r="AXM143" s="37"/>
      <c r="AXN143" s="37"/>
      <c r="AXO143" s="37"/>
      <c r="AXP143" s="37"/>
      <c r="AXQ143" s="37"/>
      <c r="AXR143" s="37"/>
      <c r="AXS143" s="37"/>
      <c r="AXT143" s="37"/>
      <c r="AXU143" s="37"/>
      <c r="AXV143" s="37"/>
      <c r="AXW143" s="37"/>
      <c r="AYE143" s="32"/>
      <c r="AYF143" s="32"/>
      <c r="AYG143" s="32"/>
      <c r="AYH143" s="32"/>
      <c r="AYI143" s="32"/>
      <c r="AYJ143" s="32"/>
      <c r="AYZ143" s="37"/>
      <c r="AZA143" s="37"/>
      <c r="AZB143" s="37"/>
      <c r="AZC143" s="37"/>
      <c r="AZD143" s="37"/>
      <c r="AZE143" s="37"/>
      <c r="AZG143" s="37"/>
      <c r="AZH143" s="37"/>
      <c r="AZI143" s="37"/>
      <c r="AZJ143" s="37"/>
      <c r="AZK143" s="37"/>
      <c r="AZL143" s="37"/>
      <c r="BAP143" s="37"/>
      <c r="BAQ143" s="37"/>
      <c r="BAR143" s="37"/>
      <c r="BAS143" s="37"/>
      <c r="BAT143" s="37"/>
      <c r="BAU143" s="37"/>
      <c r="BAV143" s="37"/>
      <c r="BAW143" s="37"/>
      <c r="BAX143" s="37"/>
      <c r="BAY143" s="37"/>
      <c r="BAZ143" s="37"/>
      <c r="BBA143" s="37"/>
      <c r="BBB143" s="37"/>
      <c r="BBC143" s="37"/>
      <c r="BBD143" s="37"/>
      <c r="BBE143" s="37"/>
      <c r="BBF143" s="37"/>
      <c r="BBG143" s="37"/>
      <c r="BBH143" s="37"/>
      <c r="BBI143" s="37"/>
      <c r="BBY143" s="37"/>
      <c r="BBZ143" s="37"/>
      <c r="BCA143" s="37"/>
      <c r="BCB143" s="37"/>
      <c r="BCC143" s="37"/>
      <c r="BCD143" s="37"/>
      <c r="BCF143" s="37"/>
      <c r="BCG143" s="37"/>
      <c r="BCH143" s="37"/>
      <c r="BCI143" s="37"/>
      <c r="BCJ143" s="37"/>
      <c r="BCK143" s="37"/>
      <c r="BDH143" s="37"/>
      <c r="BDI143" s="37"/>
      <c r="BDJ143" s="37"/>
      <c r="BDK143" s="37"/>
      <c r="BDL143" s="37"/>
      <c r="BDM143" s="37"/>
      <c r="BEJ143" s="37"/>
      <c r="BEK143" s="37"/>
      <c r="BEL143" s="37"/>
      <c r="BEM143" s="37"/>
      <c r="BEN143" s="37"/>
      <c r="BEO143" s="37"/>
    </row>
    <row r="144" spans="2:1003 1170:1497" s="550" customFormat="1" x14ac:dyDescent="0.25">
      <c r="B144" s="79"/>
      <c r="H144" s="37"/>
      <c r="I144" s="121"/>
      <c r="J144" s="37"/>
      <c r="K144" s="37"/>
      <c r="L144" s="37"/>
      <c r="M144" s="37"/>
      <c r="N144" s="37"/>
      <c r="O144" s="37"/>
      <c r="P144" s="121"/>
      <c r="Q144" s="37"/>
      <c r="R144" s="37"/>
      <c r="S144" s="37"/>
      <c r="T144" s="37"/>
      <c r="U144" s="37"/>
      <c r="V144" s="37"/>
      <c r="W144" s="121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CU144" s="422"/>
      <c r="CX144" s="343"/>
      <c r="ED144" s="1696"/>
      <c r="EE144" s="1696"/>
      <c r="EF144" s="1696"/>
      <c r="EG144" s="1696"/>
      <c r="EH144" s="1696"/>
      <c r="EI144" s="1696"/>
      <c r="EJ144" s="37"/>
      <c r="EK144" s="37"/>
      <c r="EL144" s="37"/>
      <c r="EM144" s="37"/>
      <c r="EN144" s="37"/>
      <c r="EO144" s="37"/>
      <c r="EP144" s="37"/>
      <c r="ER144" s="37"/>
      <c r="ES144" s="37"/>
      <c r="ET144" s="37"/>
      <c r="EU144" s="37"/>
      <c r="EV144" s="37"/>
      <c r="EW144" s="37"/>
      <c r="FT144" s="37"/>
      <c r="FU144" s="37"/>
      <c r="FV144" s="37"/>
      <c r="FW144" s="37"/>
      <c r="FX144" s="37"/>
      <c r="FY144" s="37"/>
      <c r="GH144" s="37"/>
      <c r="GI144" s="37"/>
      <c r="GJ144" s="37"/>
      <c r="GK144" s="37"/>
      <c r="GL144" s="37"/>
      <c r="GM144" s="37"/>
      <c r="HC144" s="37"/>
      <c r="HD144" s="37"/>
      <c r="HE144" s="37"/>
      <c r="HF144" s="37"/>
      <c r="HG144" s="37"/>
      <c r="HH144" s="37"/>
      <c r="IZ144" s="37"/>
      <c r="JA144" s="37"/>
      <c r="JB144" s="37"/>
      <c r="JC144" s="37"/>
      <c r="JD144" s="37"/>
      <c r="JE144" s="37"/>
      <c r="JU144" s="37"/>
      <c r="JV144" s="37"/>
      <c r="JW144" s="37"/>
      <c r="JX144" s="37"/>
      <c r="JY144" s="37"/>
      <c r="JZ144" s="37"/>
      <c r="KI144" s="37"/>
      <c r="KJ144" s="37"/>
      <c r="KK144" s="37"/>
      <c r="KL144" s="37"/>
      <c r="KM144" s="37"/>
      <c r="KN144" s="37"/>
      <c r="KP144" s="37"/>
      <c r="KQ144" s="37"/>
      <c r="KR144" s="37"/>
      <c r="KS144" s="37"/>
      <c r="KT144" s="37"/>
      <c r="KU144" s="37"/>
      <c r="LK144" s="37"/>
      <c r="LL144" s="37"/>
      <c r="LM144" s="37"/>
      <c r="LN144" s="37"/>
      <c r="LO144" s="37"/>
      <c r="LP144" s="37"/>
      <c r="LR144" s="37"/>
      <c r="LS144" s="37"/>
      <c r="LT144" s="37"/>
      <c r="LU144" s="37"/>
      <c r="LV144" s="37"/>
      <c r="LW144" s="37"/>
      <c r="LX144" s="37"/>
      <c r="MM144" s="37"/>
      <c r="MN144" s="37"/>
      <c r="MO144" s="37"/>
      <c r="MP144" s="37"/>
      <c r="MQ144" s="37"/>
      <c r="MR144" s="37"/>
      <c r="MT144" s="37"/>
      <c r="MU144" s="37"/>
      <c r="MV144" s="37"/>
      <c r="MW144" s="37"/>
      <c r="MX144" s="37"/>
      <c r="MY144" s="37"/>
      <c r="NV144" s="37"/>
      <c r="NW144" s="37"/>
      <c r="NX144" s="37"/>
      <c r="NY144" s="37"/>
      <c r="NZ144" s="37"/>
      <c r="OA144" s="37"/>
      <c r="OJ144" s="37"/>
      <c r="OK144" s="37"/>
      <c r="OL144" s="37"/>
      <c r="OM144" s="37"/>
      <c r="ON144" s="37"/>
      <c r="OO144" s="37"/>
      <c r="OP144" s="37"/>
      <c r="QN144" s="37"/>
      <c r="QO144" s="37"/>
      <c r="QP144" s="37"/>
      <c r="QQ144" s="37"/>
      <c r="QR144" s="37"/>
      <c r="QS144" s="37"/>
      <c r="QT144" s="37"/>
      <c r="QU144" s="422"/>
      <c r="RB144" s="37"/>
      <c r="RC144" s="37"/>
      <c r="RD144" s="37"/>
      <c r="RE144" s="37"/>
      <c r="RF144" s="37"/>
      <c r="RG144" s="37"/>
      <c r="RI144" s="37"/>
      <c r="RJ144" s="37"/>
      <c r="RK144" s="37"/>
      <c r="RL144" s="37"/>
      <c r="RM144" s="37"/>
      <c r="RN144" s="37"/>
      <c r="RP144" s="37"/>
      <c r="RQ144" s="37"/>
      <c r="RR144" s="37"/>
      <c r="RS144" s="37"/>
      <c r="RT144" s="37"/>
      <c r="RU144" s="37"/>
      <c r="RV144" s="37"/>
      <c r="SR144" s="37"/>
      <c r="SS144" s="37"/>
      <c r="ST144" s="37"/>
      <c r="SU144" s="37"/>
      <c r="SV144" s="37"/>
      <c r="SW144" s="37"/>
      <c r="SY144" s="422"/>
      <c r="UH144" s="691"/>
      <c r="UI144" s="37"/>
      <c r="UJ144" s="37"/>
      <c r="UK144" s="37"/>
      <c r="UL144" s="37"/>
      <c r="UM144" s="37"/>
      <c r="VC144" s="37"/>
      <c r="VD144" s="37"/>
      <c r="VE144" s="37"/>
      <c r="VF144" s="37"/>
      <c r="VG144" s="37"/>
      <c r="VH144" s="37"/>
      <c r="VI144" s="37"/>
      <c r="VJ144" s="37"/>
      <c r="WS144" s="37"/>
      <c r="WT144" s="37"/>
      <c r="WU144" s="37"/>
      <c r="WV144" s="37"/>
      <c r="WW144" s="37"/>
      <c r="WX144" s="37"/>
      <c r="WZ144" s="37"/>
      <c r="XA144" s="37"/>
      <c r="XB144" s="37"/>
      <c r="XC144" s="37"/>
      <c r="XD144" s="37"/>
      <c r="XE144" s="37"/>
      <c r="XF144" s="37"/>
      <c r="XG144" s="37"/>
      <c r="XH144" s="37"/>
      <c r="XI144" s="37"/>
      <c r="XJ144" s="37"/>
      <c r="XK144" s="37"/>
      <c r="XL144" s="37"/>
      <c r="XM144" s="37"/>
      <c r="XN144" s="37"/>
      <c r="XU144" s="37"/>
      <c r="XV144" s="37"/>
      <c r="XW144" s="37"/>
      <c r="XX144" s="37"/>
      <c r="XY144" s="37"/>
      <c r="XZ144" s="37"/>
      <c r="ZD144" s="37"/>
      <c r="ZE144" s="37"/>
      <c r="ZF144" s="37"/>
      <c r="ZG144" s="37"/>
      <c r="ZH144" s="37"/>
      <c r="ZI144" s="37"/>
      <c r="AAF144" s="37"/>
      <c r="AAG144" s="37"/>
      <c r="AAH144" s="37"/>
      <c r="AAI144" s="37"/>
      <c r="AAJ144" s="37"/>
      <c r="AAK144" s="37"/>
      <c r="AAM144" s="37"/>
      <c r="AAN144" s="37"/>
      <c r="AAO144" s="37"/>
      <c r="AAP144" s="37"/>
      <c r="AAQ144" s="37"/>
      <c r="AAR144" s="37"/>
      <c r="AAT144" s="37"/>
      <c r="AAU144" s="37"/>
      <c r="AAV144" s="37"/>
      <c r="AAW144" s="37"/>
      <c r="AAX144" s="37"/>
      <c r="AAY144" s="37"/>
      <c r="ABH144" s="37"/>
      <c r="ABI144" s="37"/>
      <c r="ABJ144" s="37"/>
      <c r="ABK144" s="37"/>
      <c r="ABL144" s="37"/>
      <c r="ABM144" s="37"/>
      <c r="ACJ144" s="37"/>
      <c r="ACK144" s="37"/>
      <c r="ACL144" s="37"/>
      <c r="ACM144" s="37"/>
      <c r="ACN144" s="37"/>
      <c r="ACO144" s="37"/>
      <c r="ACP144" s="37"/>
      <c r="ACQ144" s="37"/>
      <c r="ACR144" s="37"/>
      <c r="ACS144" s="37"/>
      <c r="ACT144" s="37"/>
      <c r="ACU144" s="37"/>
      <c r="ACV144" s="37"/>
      <c r="ACW144" s="37"/>
      <c r="ACX144" s="343"/>
      <c r="ADE144" s="691"/>
      <c r="ADF144" s="37"/>
      <c r="ADG144" s="37"/>
      <c r="ADH144" s="37"/>
      <c r="ADI144" s="37"/>
      <c r="ADJ144" s="37"/>
      <c r="ADK144" s="37"/>
      <c r="ADS144" s="37"/>
      <c r="ADT144" s="37"/>
      <c r="ADU144" s="37"/>
      <c r="ADV144" s="37"/>
      <c r="ADW144" s="37"/>
      <c r="ADX144" s="37"/>
      <c r="AEG144" s="37"/>
      <c r="AEH144" s="37"/>
      <c r="AEI144" s="37"/>
      <c r="AEJ144" s="37"/>
      <c r="AEK144" s="37"/>
      <c r="AEL144" s="37"/>
      <c r="AFB144" s="37"/>
      <c r="AFC144" s="37"/>
      <c r="AFD144" s="37"/>
      <c r="AFE144" s="37"/>
      <c r="AFF144" s="37"/>
      <c r="AFG144" s="37"/>
      <c r="AFP144" s="37"/>
      <c r="AFQ144" s="37"/>
      <c r="AFR144" s="37"/>
      <c r="AFS144" s="37"/>
      <c r="AFT144" s="37"/>
      <c r="AFU144" s="37"/>
      <c r="AFV144" s="37"/>
      <c r="AGY144" s="37"/>
      <c r="AGZ144" s="37"/>
      <c r="AHA144" s="37"/>
      <c r="AHB144" s="37"/>
      <c r="AHC144" s="37"/>
      <c r="AHD144" s="37"/>
      <c r="AHT144" s="422"/>
      <c r="AHW144" s="343"/>
      <c r="AIV144" s="37"/>
      <c r="AIW144" s="37"/>
      <c r="AIX144" s="37"/>
      <c r="AIY144" s="37"/>
      <c r="AIZ144" s="37"/>
      <c r="AJA144" s="37"/>
      <c r="AKS144" s="37"/>
      <c r="AKT144" s="37"/>
      <c r="AKU144" s="37"/>
      <c r="AKV144" s="37"/>
      <c r="AKW144" s="37"/>
      <c r="AKX144" s="37"/>
      <c r="AKY144" s="37"/>
      <c r="ALN144" s="37"/>
      <c r="ALO144" s="37"/>
      <c r="ARZ144" s="37"/>
      <c r="ASA144" s="37"/>
      <c r="ASB144" s="37"/>
      <c r="ASC144" s="37"/>
      <c r="ASD144" s="37"/>
      <c r="ASE144" s="37"/>
      <c r="ASG144" s="37"/>
      <c r="ASH144" s="37"/>
      <c r="ASI144" s="37"/>
      <c r="ASJ144" s="37"/>
      <c r="ASK144" s="37"/>
      <c r="ASL144" s="37"/>
      <c r="ATW144" s="37"/>
      <c r="ATX144" s="37"/>
      <c r="ATY144" s="37"/>
      <c r="ATZ144" s="37"/>
      <c r="AUA144" s="37"/>
      <c r="AUB144" s="37"/>
      <c r="AUK144" s="343"/>
      <c r="AUY144" s="343"/>
      <c r="AWA144" s="37"/>
      <c r="AWB144" s="37"/>
      <c r="AWC144" s="37"/>
      <c r="AWD144" s="37"/>
      <c r="AWE144" s="37"/>
      <c r="AWF144" s="37"/>
      <c r="AWG144" s="37"/>
      <c r="AWH144" s="37"/>
      <c r="AWI144" s="37"/>
      <c r="AWJ144" s="37"/>
      <c r="AWK144" s="37"/>
      <c r="AWL144" s="37"/>
      <c r="AWM144" s="37"/>
      <c r="AWN144" s="37"/>
      <c r="AWO144" s="37"/>
      <c r="AWP144" s="37"/>
      <c r="AWQ144" s="37"/>
      <c r="AWR144" s="37"/>
      <c r="AWS144" s="37"/>
      <c r="AWT144" s="37"/>
      <c r="AWU144" s="37"/>
      <c r="AXC144" s="37"/>
      <c r="AXD144" s="37"/>
      <c r="AXE144" s="37"/>
      <c r="AXF144" s="37"/>
      <c r="AXG144" s="37"/>
      <c r="AXH144" s="37"/>
      <c r="AXJ144" s="37"/>
      <c r="AXK144" s="37"/>
      <c r="AXL144" s="37"/>
      <c r="AXM144" s="37"/>
      <c r="AXN144" s="37"/>
      <c r="AXO144" s="37"/>
      <c r="AXP144" s="37"/>
      <c r="AXQ144" s="37"/>
      <c r="AXR144" s="37"/>
      <c r="AXS144" s="37"/>
      <c r="AXT144" s="37"/>
      <c r="AXU144" s="37"/>
      <c r="AXV144" s="37"/>
      <c r="AXW144" s="37"/>
      <c r="AYE144" s="32"/>
      <c r="AYF144" s="32"/>
      <c r="AYG144" s="32"/>
      <c r="AYH144" s="32"/>
      <c r="AYI144" s="32"/>
      <c r="AYJ144" s="32"/>
      <c r="AYZ144" s="37"/>
      <c r="AZA144" s="37"/>
      <c r="AZB144" s="37"/>
      <c r="AZC144" s="37"/>
      <c r="AZD144" s="37"/>
      <c r="AZE144" s="37"/>
      <c r="AZG144" s="37"/>
      <c r="AZH144" s="37"/>
      <c r="AZI144" s="37"/>
      <c r="AZJ144" s="37"/>
      <c r="AZK144" s="37"/>
      <c r="AZL144" s="37"/>
      <c r="BAP144" s="37"/>
      <c r="BAQ144" s="37"/>
      <c r="BAR144" s="37"/>
      <c r="BAS144" s="37"/>
      <c r="BAT144" s="37"/>
      <c r="BAU144" s="37"/>
      <c r="BAV144" s="37"/>
      <c r="BAW144" s="37"/>
      <c r="BAX144" s="37"/>
      <c r="BAY144" s="37"/>
      <c r="BAZ144" s="37"/>
      <c r="BBA144" s="37"/>
      <c r="BBB144" s="37"/>
      <c r="BBC144" s="37"/>
      <c r="BBD144" s="37"/>
      <c r="BBE144" s="37"/>
      <c r="BBF144" s="37"/>
      <c r="BBG144" s="37"/>
      <c r="BBH144" s="37"/>
      <c r="BBI144" s="37"/>
      <c r="BBY144" s="37"/>
      <c r="BBZ144" s="37"/>
      <c r="BCA144" s="37"/>
      <c r="BCB144" s="37"/>
      <c r="BCC144" s="37"/>
      <c r="BCD144" s="37"/>
      <c r="BCF144" s="37"/>
      <c r="BCG144" s="37"/>
      <c r="BCH144" s="37"/>
      <c r="BCI144" s="37"/>
      <c r="BCJ144" s="37"/>
      <c r="BCK144" s="37"/>
      <c r="BDH144" s="37"/>
      <c r="BDI144" s="37"/>
      <c r="BDJ144" s="37"/>
      <c r="BDK144" s="37"/>
      <c r="BDL144" s="37"/>
      <c r="BDM144" s="37"/>
      <c r="BEJ144" s="37"/>
      <c r="BEK144" s="37"/>
      <c r="BEL144" s="37"/>
      <c r="BEM144" s="37"/>
      <c r="BEN144" s="37"/>
      <c r="BEO144" s="37"/>
    </row>
    <row r="145" spans="2:1003 1170:1497" s="550" customFormat="1" x14ac:dyDescent="0.25">
      <c r="B145" s="79"/>
      <c r="H145" s="37"/>
      <c r="I145" s="121"/>
      <c r="J145" s="37"/>
      <c r="K145" s="37"/>
      <c r="L145" s="37"/>
      <c r="M145" s="37"/>
      <c r="N145" s="37"/>
      <c r="O145" s="37"/>
      <c r="P145" s="121"/>
      <c r="Q145" s="37"/>
      <c r="R145" s="37"/>
      <c r="S145" s="37"/>
      <c r="T145" s="37"/>
      <c r="U145" s="37"/>
      <c r="V145" s="37"/>
      <c r="W145" s="121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CU145" s="422"/>
      <c r="CX145" s="343"/>
      <c r="ED145" s="1696"/>
      <c r="EE145" s="1696"/>
      <c r="EF145" s="1696"/>
      <c r="EG145" s="1696"/>
      <c r="EH145" s="1696"/>
      <c r="EI145" s="1696"/>
      <c r="EJ145" s="37"/>
      <c r="EK145" s="37"/>
      <c r="EL145" s="37"/>
      <c r="EM145" s="37"/>
      <c r="EN145" s="37"/>
      <c r="EO145" s="37"/>
      <c r="EP145" s="37"/>
      <c r="ER145" s="37"/>
      <c r="ES145" s="37"/>
      <c r="ET145" s="37"/>
      <c r="EU145" s="37"/>
      <c r="EV145" s="37"/>
      <c r="EW145" s="37"/>
      <c r="FT145" s="37"/>
      <c r="FU145" s="37"/>
      <c r="FV145" s="37"/>
      <c r="FW145" s="37"/>
      <c r="FX145" s="37"/>
      <c r="FY145" s="37"/>
      <c r="GH145" s="37"/>
      <c r="GI145" s="37"/>
      <c r="GJ145" s="37"/>
      <c r="GK145" s="37"/>
      <c r="GL145" s="37"/>
      <c r="GM145" s="37"/>
      <c r="HC145" s="37"/>
      <c r="HD145" s="37"/>
      <c r="HE145" s="37"/>
      <c r="HF145" s="37"/>
      <c r="HG145" s="37"/>
      <c r="HH145" s="37"/>
      <c r="IZ145" s="37"/>
      <c r="JA145" s="37"/>
      <c r="JB145" s="37"/>
      <c r="JC145" s="37"/>
      <c r="JD145" s="37"/>
      <c r="JE145" s="37"/>
      <c r="JU145" s="37"/>
      <c r="JV145" s="37"/>
      <c r="JW145" s="37"/>
      <c r="JX145" s="37"/>
      <c r="JY145" s="37"/>
      <c r="JZ145" s="37"/>
      <c r="KI145" s="37"/>
      <c r="KJ145" s="37"/>
      <c r="KK145" s="37"/>
      <c r="KL145" s="37"/>
      <c r="KM145" s="37"/>
      <c r="KN145" s="37"/>
      <c r="KP145" s="37"/>
      <c r="KQ145" s="37"/>
      <c r="KR145" s="37"/>
      <c r="KS145" s="37"/>
      <c r="KT145" s="37"/>
      <c r="KU145" s="37"/>
      <c r="LK145" s="37"/>
      <c r="LL145" s="37"/>
      <c r="LM145" s="37"/>
      <c r="LN145" s="37"/>
      <c r="LO145" s="37"/>
      <c r="LP145" s="37"/>
      <c r="LR145" s="37"/>
      <c r="LS145" s="37"/>
      <c r="LT145" s="37"/>
      <c r="LU145" s="37"/>
      <c r="LV145" s="37"/>
      <c r="LW145" s="37"/>
      <c r="LX145" s="37"/>
      <c r="MM145" s="37"/>
      <c r="MN145" s="37"/>
      <c r="MO145" s="37"/>
      <c r="MP145" s="37"/>
      <c r="MQ145" s="37"/>
      <c r="MR145" s="37"/>
      <c r="MT145" s="37"/>
      <c r="MU145" s="37"/>
      <c r="MV145" s="37"/>
      <c r="MW145" s="37"/>
      <c r="MX145" s="37"/>
      <c r="MY145" s="37"/>
      <c r="NV145" s="37"/>
      <c r="NW145" s="37"/>
      <c r="NX145" s="37"/>
      <c r="NY145" s="37"/>
      <c r="NZ145" s="37"/>
      <c r="OA145" s="37"/>
      <c r="OJ145" s="37"/>
      <c r="OK145" s="37"/>
      <c r="OL145" s="37"/>
      <c r="OM145" s="37"/>
      <c r="ON145" s="37"/>
      <c r="OO145" s="37"/>
      <c r="OP145" s="37"/>
      <c r="QN145" s="37"/>
      <c r="QO145" s="37"/>
      <c r="QP145" s="37"/>
      <c r="QQ145" s="37"/>
      <c r="QR145" s="37"/>
      <c r="QS145" s="37"/>
      <c r="QT145" s="37"/>
      <c r="QU145" s="422"/>
      <c r="RB145" s="37"/>
      <c r="RC145" s="37"/>
      <c r="RD145" s="37"/>
      <c r="RE145" s="37"/>
      <c r="RF145" s="37"/>
      <c r="RG145" s="37"/>
      <c r="RI145" s="37"/>
      <c r="RJ145" s="37"/>
      <c r="RK145" s="37"/>
      <c r="RL145" s="37"/>
      <c r="RM145" s="37"/>
      <c r="RN145" s="37"/>
      <c r="RP145" s="37"/>
      <c r="RQ145" s="37"/>
      <c r="RR145" s="37"/>
      <c r="RS145" s="37"/>
      <c r="RT145" s="37"/>
      <c r="RU145" s="37"/>
      <c r="RV145" s="37"/>
      <c r="SR145" s="37"/>
      <c r="SS145" s="37"/>
      <c r="ST145" s="37"/>
      <c r="SU145" s="37"/>
      <c r="SV145" s="37"/>
      <c r="SW145" s="37"/>
      <c r="SY145" s="422"/>
      <c r="UH145" s="691"/>
      <c r="UI145" s="37"/>
      <c r="UJ145" s="37"/>
      <c r="UK145" s="37"/>
      <c r="UL145" s="37"/>
      <c r="UM145" s="37"/>
      <c r="VC145" s="37"/>
      <c r="VD145" s="37"/>
      <c r="VE145" s="37"/>
      <c r="VF145" s="37"/>
      <c r="VG145" s="37"/>
      <c r="VH145" s="37"/>
      <c r="VI145" s="37"/>
      <c r="VJ145" s="37"/>
      <c r="WS145" s="37"/>
      <c r="WT145" s="37"/>
      <c r="WU145" s="37"/>
      <c r="WV145" s="37"/>
      <c r="WW145" s="37"/>
      <c r="WX145" s="37"/>
      <c r="WZ145" s="37"/>
      <c r="XA145" s="37"/>
      <c r="XB145" s="37"/>
      <c r="XC145" s="37"/>
      <c r="XD145" s="37"/>
      <c r="XE145" s="37"/>
      <c r="XF145" s="37"/>
      <c r="XG145" s="37"/>
      <c r="XH145" s="37"/>
      <c r="XI145" s="37"/>
      <c r="XJ145" s="37"/>
      <c r="XK145" s="37"/>
      <c r="XL145" s="37"/>
      <c r="XM145" s="37"/>
      <c r="XN145" s="37"/>
      <c r="XU145" s="37"/>
      <c r="XV145" s="37"/>
      <c r="XW145" s="37"/>
      <c r="XX145" s="37"/>
      <c r="XY145" s="37"/>
      <c r="XZ145" s="37"/>
      <c r="ZD145" s="37"/>
      <c r="ZE145" s="37"/>
      <c r="ZF145" s="37"/>
      <c r="ZG145" s="37"/>
      <c r="ZH145" s="37"/>
      <c r="ZI145" s="37"/>
      <c r="AAF145" s="37"/>
      <c r="AAG145" s="37"/>
      <c r="AAH145" s="37"/>
      <c r="AAI145" s="37"/>
      <c r="AAJ145" s="37"/>
      <c r="AAK145" s="37"/>
      <c r="AAM145" s="37"/>
      <c r="AAN145" s="37"/>
      <c r="AAO145" s="37"/>
      <c r="AAP145" s="37"/>
      <c r="AAQ145" s="37"/>
      <c r="AAR145" s="37"/>
      <c r="AAT145" s="37"/>
      <c r="AAU145" s="37"/>
      <c r="AAV145" s="37"/>
      <c r="AAW145" s="37"/>
      <c r="AAX145" s="37"/>
      <c r="AAY145" s="37"/>
      <c r="ABH145" s="37"/>
      <c r="ABI145" s="37"/>
      <c r="ABJ145" s="37"/>
      <c r="ABK145" s="37"/>
      <c r="ABL145" s="37"/>
      <c r="ABM145" s="37"/>
      <c r="ACJ145" s="37"/>
      <c r="ACK145" s="37"/>
      <c r="ACL145" s="37"/>
      <c r="ACM145" s="37"/>
      <c r="ACN145" s="37"/>
      <c r="ACO145" s="37"/>
      <c r="ACP145" s="37"/>
      <c r="ACQ145" s="37"/>
      <c r="ACR145" s="37"/>
      <c r="ACS145" s="37"/>
      <c r="ACT145" s="37"/>
      <c r="ACU145" s="37"/>
      <c r="ACV145" s="37"/>
      <c r="ACW145" s="37"/>
      <c r="ACX145" s="343"/>
      <c r="ADE145" s="691"/>
      <c r="ADF145" s="37"/>
      <c r="ADG145" s="37"/>
      <c r="ADH145" s="37"/>
      <c r="ADI145" s="37"/>
      <c r="ADJ145" s="37"/>
      <c r="ADK145" s="37"/>
      <c r="ADS145" s="37"/>
      <c r="ADT145" s="37"/>
      <c r="ADU145" s="37"/>
      <c r="ADV145" s="37"/>
      <c r="ADW145" s="37"/>
      <c r="ADX145" s="37"/>
      <c r="AEG145" s="37"/>
      <c r="AEH145" s="37"/>
      <c r="AEI145" s="37"/>
      <c r="AEJ145" s="37"/>
      <c r="AEK145" s="37"/>
      <c r="AEL145" s="37"/>
      <c r="AFB145" s="37"/>
      <c r="AFC145" s="37"/>
      <c r="AFD145" s="37"/>
      <c r="AFE145" s="37"/>
      <c r="AFF145" s="37"/>
      <c r="AFG145" s="37"/>
      <c r="AFP145" s="37"/>
      <c r="AFQ145" s="37"/>
      <c r="AFR145" s="37"/>
      <c r="AFS145" s="37"/>
      <c r="AFT145" s="37"/>
      <c r="AFU145" s="37"/>
      <c r="AFV145" s="37"/>
      <c r="AGY145" s="37"/>
      <c r="AGZ145" s="37"/>
      <c r="AHA145" s="37"/>
      <c r="AHB145" s="37"/>
      <c r="AHC145" s="37"/>
      <c r="AHD145" s="37"/>
      <c r="AHT145" s="422"/>
      <c r="AHW145" s="343"/>
      <c r="AIV145" s="37"/>
      <c r="AIW145" s="37"/>
      <c r="AIX145" s="37"/>
      <c r="AIY145" s="37"/>
      <c r="AIZ145" s="37"/>
      <c r="AJA145" s="37"/>
      <c r="AKS145" s="37"/>
      <c r="AKT145" s="37"/>
      <c r="AKU145" s="37"/>
      <c r="AKV145" s="37"/>
      <c r="AKW145" s="37"/>
      <c r="AKX145" s="37"/>
      <c r="AKY145" s="37"/>
      <c r="ALN145" s="37"/>
      <c r="ALO145" s="37"/>
      <c r="ARZ145" s="37"/>
      <c r="ASA145" s="37"/>
      <c r="ASB145" s="37"/>
      <c r="ASC145" s="37"/>
      <c r="ASD145" s="37"/>
      <c r="ASE145" s="37"/>
      <c r="ASG145" s="37"/>
      <c r="ASH145" s="37"/>
      <c r="ASI145" s="37"/>
      <c r="ASJ145" s="37"/>
      <c r="ASK145" s="37"/>
      <c r="ASL145" s="37"/>
      <c r="ATW145" s="37"/>
      <c r="ATX145" s="37"/>
      <c r="ATY145" s="37"/>
      <c r="ATZ145" s="37"/>
      <c r="AUA145" s="37"/>
      <c r="AUB145" s="37"/>
      <c r="AUK145" s="343"/>
      <c r="AUY145" s="343"/>
      <c r="AWA145" s="37"/>
      <c r="AWB145" s="37"/>
      <c r="AWC145" s="37"/>
      <c r="AWD145" s="37"/>
      <c r="AWE145" s="37"/>
      <c r="AWF145" s="37"/>
      <c r="AWG145" s="37"/>
      <c r="AWH145" s="37"/>
      <c r="AWI145" s="37"/>
      <c r="AWJ145" s="37"/>
      <c r="AWK145" s="37"/>
      <c r="AWL145" s="37"/>
      <c r="AWM145" s="37"/>
      <c r="AWN145" s="37"/>
      <c r="AWO145" s="37"/>
      <c r="AWP145" s="37"/>
      <c r="AWQ145" s="37"/>
      <c r="AWR145" s="37"/>
      <c r="AWS145" s="37"/>
      <c r="AWT145" s="37"/>
      <c r="AWU145" s="37"/>
      <c r="AXC145" s="37"/>
      <c r="AXD145" s="37"/>
      <c r="AXE145" s="37"/>
      <c r="AXF145" s="37"/>
      <c r="AXG145" s="37"/>
      <c r="AXH145" s="37"/>
      <c r="AXJ145" s="37"/>
      <c r="AXK145" s="37"/>
      <c r="AXL145" s="37"/>
      <c r="AXM145" s="37"/>
      <c r="AXN145" s="37"/>
      <c r="AXO145" s="37"/>
      <c r="AXP145" s="37"/>
      <c r="AXQ145" s="37"/>
      <c r="AXR145" s="37"/>
      <c r="AXS145" s="37"/>
      <c r="AXT145" s="37"/>
      <c r="AXU145" s="37"/>
      <c r="AXV145" s="37"/>
      <c r="AXW145" s="37"/>
      <c r="AYE145" s="32"/>
      <c r="AYF145" s="32"/>
      <c r="AYG145" s="32"/>
      <c r="AYH145" s="32"/>
      <c r="AYI145" s="32"/>
      <c r="AYJ145" s="32"/>
      <c r="AYZ145" s="37"/>
      <c r="AZA145" s="37"/>
      <c r="AZB145" s="37"/>
      <c r="AZC145" s="37"/>
      <c r="AZD145" s="37"/>
      <c r="AZE145" s="37"/>
      <c r="AZG145" s="37"/>
      <c r="AZH145" s="37"/>
      <c r="AZI145" s="37"/>
      <c r="AZJ145" s="37"/>
      <c r="AZK145" s="37"/>
      <c r="AZL145" s="37"/>
      <c r="BAP145" s="37"/>
      <c r="BAQ145" s="37"/>
      <c r="BAR145" s="37"/>
      <c r="BAS145" s="37"/>
      <c r="BAT145" s="37"/>
      <c r="BAU145" s="37"/>
      <c r="BAV145" s="37"/>
      <c r="BAW145" s="37"/>
      <c r="BAX145" s="37"/>
      <c r="BAY145" s="37"/>
      <c r="BAZ145" s="37"/>
      <c r="BBA145" s="37"/>
      <c r="BBB145" s="37"/>
      <c r="BBC145" s="37"/>
      <c r="BBD145" s="37"/>
      <c r="BBE145" s="37"/>
      <c r="BBF145" s="37"/>
      <c r="BBG145" s="37"/>
      <c r="BBH145" s="37"/>
      <c r="BBI145" s="37"/>
      <c r="BBY145" s="37"/>
      <c r="BBZ145" s="37"/>
      <c r="BCA145" s="37"/>
      <c r="BCB145" s="37"/>
      <c r="BCC145" s="37"/>
      <c r="BCD145" s="37"/>
      <c r="BCF145" s="37"/>
      <c r="BCG145" s="37"/>
      <c r="BCH145" s="37"/>
      <c r="BCI145" s="37"/>
      <c r="BCJ145" s="37"/>
      <c r="BCK145" s="37"/>
      <c r="BDH145" s="37"/>
      <c r="BDI145" s="37"/>
      <c r="BDJ145" s="37"/>
      <c r="BDK145" s="37"/>
      <c r="BDL145" s="37"/>
      <c r="BDM145" s="37"/>
      <c r="BEJ145" s="37"/>
      <c r="BEK145" s="37"/>
      <c r="BEL145" s="37"/>
      <c r="BEM145" s="37"/>
      <c r="BEN145" s="37"/>
      <c r="BEO145" s="37"/>
    </row>
    <row r="146" spans="2:1003 1170:1497" s="550" customFormat="1" x14ac:dyDescent="0.25">
      <c r="B146" s="121"/>
      <c r="H146" s="37"/>
      <c r="I146" s="121"/>
      <c r="J146" s="37"/>
      <c r="K146" s="37"/>
      <c r="L146" s="37"/>
      <c r="M146" s="37"/>
      <c r="N146" s="37"/>
      <c r="O146" s="37"/>
      <c r="P146" s="121"/>
      <c r="Q146" s="37"/>
      <c r="R146" s="37"/>
      <c r="S146" s="37"/>
      <c r="T146" s="37"/>
      <c r="U146" s="37"/>
      <c r="V146" s="37"/>
      <c r="W146" s="121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CU146" s="422"/>
      <c r="CX146" s="343"/>
      <c r="ED146" s="1696"/>
      <c r="EE146" s="1696"/>
      <c r="EF146" s="1696"/>
      <c r="EG146" s="1696"/>
      <c r="EH146" s="1696"/>
      <c r="EI146" s="1696"/>
      <c r="EJ146" s="37"/>
      <c r="EK146" s="37"/>
      <c r="EL146" s="37"/>
      <c r="EM146" s="37"/>
      <c r="EN146" s="37"/>
      <c r="EO146" s="37"/>
      <c r="EP146" s="37"/>
      <c r="ER146" s="37"/>
      <c r="ES146" s="37"/>
      <c r="ET146" s="37"/>
      <c r="EU146" s="37"/>
      <c r="EV146" s="37"/>
      <c r="EW146" s="37"/>
      <c r="FT146" s="37"/>
      <c r="FU146" s="37"/>
      <c r="FV146" s="37"/>
      <c r="FW146" s="37"/>
      <c r="FX146" s="37"/>
      <c r="FY146" s="37"/>
      <c r="GH146" s="37"/>
      <c r="GI146" s="37"/>
      <c r="GJ146" s="37"/>
      <c r="GK146" s="37"/>
      <c r="GL146" s="37"/>
      <c r="GM146" s="37"/>
      <c r="HC146" s="37"/>
      <c r="HD146" s="37"/>
      <c r="HE146" s="37"/>
      <c r="HF146" s="37"/>
      <c r="HG146" s="37"/>
      <c r="HH146" s="37"/>
      <c r="IZ146" s="37"/>
      <c r="JA146" s="37"/>
      <c r="JB146" s="37"/>
      <c r="JC146" s="37"/>
      <c r="JD146" s="37"/>
      <c r="JE146" s="37"/>
      <c r="JU146" s="37"/>
      <c r="JV146" s="37"/>
      <c r="JW146" s="37"/>
      <c r="JX146" s="37"/>
      <c r="JY146" s="37"/>
      <c r="JZ146" s="37"/>
      <c r="KI146" s="37"/>
      <c r="KJ146" s="37"/>
      <c r="KK146" s="37"/>
      <c r="KL146" s="37"/>
      <c r="KM146" s="37"/>
      <c r="KN146" s="37"/>
      <c r="KP146" s="37"/>
      <c r="KQ146" s="37"/>
      <c r="KR146" s="37"/>
      <c r="KS146" s="37"/>
      <c r="KT146" s="37"/>
      <c r="KU146" s="37"/>
      <c r="LK146" s="37"/>
      <c r="LL146" s="37"/>
      <c r="LM146" s="37"/>
      <c r="LN146" s="37"/>
      <c r="LO146" s="37"/>
      <c r="LP146" s="37"/>
      <c r="LR146" s="37"/>
      <c r="LS146" s="37"/>
      <c r="LT146" s="37"/>
      <c r="LU146" s="37"/>
      <c r="LV146" s="37"/>
      <c r="LW146" s="37"/>
      <c r="LX146" s="37"/>
      <c r="MM146" s="37"/>
      <c r="MN146" s="37"/>
      <c r="MO146" s="37"/>
      <c r="MP146" s="37"/>
      <c r="MQ146" s="37"/>
      <c r="MR146" s="37"/>
      <c r="MT146" s="37"/>
      <c r="MU146" s="37"/>
      <c r="MV146" s="37"/>
      <c r="MW146" s="37"/>
      <c r="MX146" s="37"/>
      <c r="MY146" s="37"/>
      <c r="NV146" s="37"/>
      <c r="NW146" s="37"/>
      <c r="NX146" s="37"/>
      <c r="NY146" s="37"/>
      <c r="NZ146" s="37"/>
      <c r="OA146" s="37"/>
      <c r="OJ146" s="37"/>
      <c r="OK146" s="37"/>
      <c r="OL146" s="37"/>
      <c r="OM146" s="37"/>
      <c r="ON146" s="37"/>
      <c r="OO146" s="37"/>
      <c r="OP146" s="37"/>
      <c r="QN146" s="37"/>
      <c r="QO146" s="37"/>
      <c r="QP146" s="37"/>
      <c r="QQ146" s="37"/>
      <c r="QR146" s="37"/>
      <c r="QS146" s="37"/>
      <c r="QT146" s="37"/>
      <c r="QU146" s="422"/>
      <c r="RB146" s="37"/>
      <c r="RC146" s="37"/>
      <c r="RD146" s="37"/>
      <c r="RE146" s="37"/>
      <c r="RF146" s="37"/>
      <c r="RG146" s="37"/>
      <c r="RI146" s="37"/>
      <c r="RJ146" s="37"/>
      <c r="RK146" s="37"/>
      <c r="RL146" s="37"/>
      <c r="RM146" s="37"/>
      <c r="RN146" s="37"/>
      <c r="RP146" s="37"/>
      <c r="RQ146" s="37"/>
      <c r="RR146" s="37"/>
      <c r="RS146" s="37"/>
      <c r="RT146" s="37"/>
      <c r="RU146" s="37"/>
      <c r="RV146" s="37"/>
      <c r="SR146" s="37"/>
      <c r="SS146" s="37"/>
      <c r="ST146" s="37"/>
      <c r="SU146" s="37"/>
      <c r="SV146" s="37"/>
      <c r="SW146" s="37"/>
      <c r="SY146" s="422"/>
      <c r="UH146" s="691"/>
      <c r="UI146" s="37"/>
      <c r="UJ146" s="37"/>
      <c r="UK146" s="37"/>
      <c r="UL146" s="37"/>
      <c r="UM146" s="37"/>
      <c r="VC146" s="37"/>
      <c r="VD146" s="37"/>
      <c r="VE146" s="37"/>
      <c r="VF146" s="37"/>
      <c r="VG146" s="37"/>
      <c r="VH146" s="37"/>
      <c r="VI146" s="37"/>
      <c r="VJ146" s="37"/>
      <c r="WS146" s="37"/>
      <c r="WT146" s="37"/>
      <c r="WU146" s="37"/>
      <c r="WV146" s="37"/>
      <c r="WW146" s="37"/>
      <c r="WX146" s="37"/>
      <c r="WZ146" s="37"/>
      <c r="XA146" s="37"/>
      <c r="XB146" s="37"/>
      <c r="XC146" s="37"/>
      <c r="XD146" s="37"/>
      <c r="XE146" s="37"/>
      <c r="XF146" s="37"/>
      <c r="XG146" s="37"/>
      <c r="XH146" s="37"/>
      <c r="XI146" s="37"/>
      <c r="XJ146" s="37"/>
      <c r="XK146" s="37"/>
      <c r="XL146" s="37"/>
      <c r="XM146" s="37"/>
      <c r="XN146" s="37"/>
      <c r="XU146" s="37"/>
      <c r="XV146" s="37"/>
      <c r="XW146" s="37"/>
      <c r="XX146" s="37"/>
      <c r="XY146" s="37"/>
      <c r="XZ146" s="37"/>
      <c r="ZD146" s="37"/>
      <c r="ZE146" s="37"/>
      <c r="ZF146" s="37"/>
      <c r="ZG146" s="37"/>
      <c r="ZH146" s="37"/>
      <c r="ZI146" s="37"/>
      <c r="AAF146" s="37"/>
      <c r="AAG146" s="37"/>
      <c r="AAH146" s="37"/>
      <c r="AAI146" s="37"/>
      <c r="AAJ146" s="37"/>
      <c r="AAK146" s="37"/>
      <c r="AAM146" s="37"/>
      <c r="AAN146" s="37"/>
      <c r="AAO146" s="37"/>
      <c r="AAP146" s="37"/>
      <c r="AAQ146" s="37"/>
      <c r="AAR146" s="37"/>
      <c r="AAT146" s="37"/>
      <c r="AAU146" s="37"/>
      <c r="AAV146" s="37"/>
      <c r="AAW146" s="37"/>
      <c r="AAX146" s="37"/>
      <c r="AAY146" s="37"/>
      <c r="ABH146" s="37"/>
      <c r="ABI146" s="37"/>
      <c r="ABJ146" s="37"/>
      <c r="ABK146" s="37"/>
      <c r="ABL146" s="37"/>
      <c r="ABM146" s="37"/>
      <c r="ACJ146" s="37"/>
      <c r="ACK146" s="37"/>
      <c r="ACL146" s="37"/>
      <c r="ACM146" s="37"/>
      <c r="ACN146" s="37"/>
      <c r="ACO146" s="37"/>
      <c r="ACP146" s="37"/>
      <c r="ACQ146" s="37"/>
      <c r="ACR146" s="37"/>
      <c r="ACS146" s="37"/>
      <c r="ACT146" s="37"/>
      <c r="ACU146" s="37"/>
      <c r="ACV146" s="37"/>
      <c r="ACW146" s="37"/>
      <c r="ACX146" s="343"/>
      <c r="ADE146" s="691"/>
      <c r="ADF146" s="37"/>
      <c r="ADG146" s="37"/>
      <c r="ADH146" s="37"/>
      <c r="ADI146" s="37"/>
      <c r="ADJ146" s="37"/>
      <c r="ADK146" s="37"/>
      <c r="ADS146" s="37"/>
      <c r="ADT146" s="37"/>
      <c r="ADU146" s="37"/>
      <c r="ADV146" s="37"/>
      <c r="ADW146" s="37"/>
      <c r="ADX146" s="37"/>
      <c r="AEG146" s="37"/>
      <c r="AEH146" s="37"/>
      <c r="AEI146" s="37"/>
      <c r="AEJ146" s="37"/>
      <c r="AEK146" s="37"/>
      <c r="AEL146" s="37"/>
      <c r="AFB146" s="37"/>
      <c r="AFC146" s="37"/>
      <c r="AFD146" s="37"/>
      <c r="AFE146" s="37"/>
      <c r="AFF146" s="37"/>
      <c r="AFG146" s="37"/>
      <c r="AFP146" s="37"/>
      <c r="AFQ146" s="37"/>
      <c r="AFR146" s="37"/>
      <c r="AFS146" s="37"/>
      <c r="AFT146" s="37"/>
      <c r="AFU146" s="37"/>
      <c r="AFV146" s="37"/>
      <c r="AGY146" s="37"/>
      <c r="AGZ146" s="37"/>
      <c r="AHA146" s="37"/>
      <c r="AHB146" s="37"/>
      <c r="AHC146" s="37"/>
      <c r="AHD146" s="37"/>
      <c r="AHT146" s="422"/>
      <c r="AHW146" s="343"/>
      <c r="AIV146" s="37"/>
      <c r="AIW146" s="37"/>
      <c r="AIX146" s="37"/>
      <c r="AIY146" s="37"/>
      <c r="AIZ146" s="37"/>
      <c r="AJA146" s="37"/>
      <c r="AKS146" s="37"/>
      <c r="AKT146" s="37"/>
      <c r="AKU146" s="37"/>
      <c r="AKV146" s="37"/>
      <c r="AKW146" s="37"/>
      <c r="AKX146" s="37"/>
      <c r="AKY146" s="37"/>
      <c r="ALN146" s="37"/>
      <c r="ALO146" s="37"/>
      <c r="ARZ146" s="37"/>
      <c r="ASA146" s="37"/>
      <c r="ASB146" s="37"/>
      <c r="ASC146" s="37"/>
      <c r="ASD146" s="37"/>
      <c r="ASE146" s="37"/>
      <c r="ASG146" s="37"/>
      <c r="ASH146" s="37"/>
      <c r="ASI146" s="37"/>
      <c r="ASJ146" s="37"/>
      <c r="ASK146" s="37"/>
      <c r="ASL146" s="37"/>
      <c r="ATW146" s="37"/>
      <c r="ATX146" s="37"/>
      <c r="ATY146" s="37"/>
      <c r="ATZ146" s="37"/>
      <c r="AUA146" s="37"/>
      <c r="AUB146" s="37"/>
      <c r="AUK146" s="343"/>
      <c r="AUY146" s="343"/>
      <c r="AWA146" s="37"/>
      <c r="AWB146" s="37"/>
      <c r="AWC146" s="37"/>
      <c r="AWD146" s="37"/>
      <c r="AWE146" s="37"/>
      <c r="AWF146" s="37"/>
      <c r="AWG146" s="37"/>
      <c r="AWH146" s="37"/>
      <c r="AWI146" s="37"/>
      <c r="AWJ146" s="37"/>
      <c r="AWK146" s="37"/>
      <c r="AWL146" s="37"/>
      <c r="AWM146" s="37"/>
      <c r="AWN146" s="37"/>
      <c r="AWO146" s="37"/>
      <c r="AWP146" s="37"/>
      <c r="AWQ146" s="37"/>
      <c r="AWR146" s="37"/>
      <c r="AWS146" s="37"/>
      <c r="AWT146" s="37"/>
      <c r="AWU146" s="37"/>
      <c r="AXC146" s="37"/>
      <c r="AXD146" s="37"/>
      <c r="AXE146" s="37"/>
      <c r="AXF146" s="37"/>
      <c r="AXG146" s="37"/>
      <c r="AXH146" s="37"/>
      <c r="AXJ146" s="37"/>
      <c r="AXK146" s="37"/>
      <c r="AXL146" s="37"/>
      <c r="AXM146" s="37"/>
      <c r="AXN146" s="37"/>
      <c r="AXO146" s="37"/>
      <c r="AXP146" s="37"/>
      <c r="AXQ146" s="37"/>
      <c r="AXR146" s="37"/>
      <c r="AXS146" s="37"/>
      <c r="AXT146" s="37"/>
      <c r="AXU146" s="37"/>
      <c r="AXV146" s="37"/>
      <c r="AXW146" s="37"/>
      <c r="AYE146" s="32"/>
      <c r="AYF146" s="32"/>
      <c r="AYG146" s="32"/>
      <c r="AYH146" s="32"/>
      <c r="AYI146" s="32"/>
      <c r="AYJ146" s="32"/>
      <c r="AYZ146" s="37"/>
      <c r="AZA146" s="37"/>
      <c r="AZB146" s="37"/>
      <c r="AZC146" s="37"/>
      <c r="AZD146" s="37"/>
      <c r="AZE146" s="37"/>
      <c r="AZG146" s="37"/>
      <c r="AZH146" s="37"/>
      <c r="AZI146" s="37"/>
      <c r="AZJ146" s="37"/>
      <c r="AZK146" s="37"/>
      <c r="AZL146" s="37"/>
      <c r="BAP146" s="37"/>
      <c r="BAQ146" s="37"/>
      <c r="BAR146" s="37"/>
      <c r="BAS146" s="37"/>
      <c r="BAT146" s="37"/>
      <c r="BAU146" s="37"/>
      <c r="BAV146" s="37"/>
      <c r="BAW146" s="37"/>
      <c r="BAX146" s="37"/>
      <c r="BAY146" s="37"/>
      <c r="BAZ146" s="37"/>
      <c r="BBA146" s="37"/>
      <c r="BBB146" s="37"/>
      <c r="BBC146" s="37"/>
      <c r="BBD146" s="37"/>
      <c r="BBE146" s="37"/>
      <c r="BBF146" s="37"/>
      <c r="BBG146" s="37"/>
      <c r="BBH146" s="37"/>
      <c r="BBI146" s="37"/>
      <c r="BBY146" s="37"/>
      <c r="BBZ146" s="37"/>
      <c r="BCA146" s="37"/>
      <c r="BCB146" s="37"/>
      <c r="BCC146" s="37"/>
      <c r="BCD146" s="37"/>
      <c r="BCF146" s="37"/>
      <c r="BCG146" s="37"/>
      <c r="BCH146" s="37"/>
      <c r="BCI146" s="37"/>
      <c r="BCJ146" s="37"/>
      <c r="BCK146" s="37"/>
      <c r="BDH146" s="37"/>
      <c r="BDI146" s="37"/>
      <c r="BDJ146" s="37"/>
      <c r="BDK146" s="37"/>
      <c r="BDL146" s="37"/>
      <c r="BDM146" s="37"/>
      <c r="BEJ146" s="37"/>
      <c r="BEK146" s="37"/>
      <c r="BEL146" s="37"/>
      <c r="BEM146" s="37"/>
      <c r="BEN146" s="37"/>
      <c r="BEO146" s="37"/>
    </row>
    <row r="147" spans="2:1003 1170:1497" s="550" customFormat="1" x14ac:dyDescent="0.25">
      <c r="B147" s="79"/>
      <c r="H147" s="37"/>
      <c r="I147" s="121"/>
      <c r="J147" s="37"/>
      <c r="K147" s="37"/>
      <c r="L147" s="37"/>
      <c r="M147" s="37"/>
      <c r="N147" s="37"/>
      <c r="O147" s="37"/>
      <c r="P147" s="121"/>
      <c r="Q147" s="37"/>
      <c r="R147" s="37"/>
      <c r="S147" s="37"/>
      <c r="T147" s="37"/>
      <c r="U147" s="37"/>
      <c r="V147" s="37"/>
      <c r="W147" s="121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CU147" s="422"/>
      <c r="CX147" s="343"/>
      <c r="ED147" s="1696"/>
      <c r="EE147" s="1696"/>
      <c r="EF147" s="1696"/>
      <c r="EG147" s="1696"/>
      <c r="EH147" s="1696"/>
      <c r="EI147" s="1696"/>
      <c r="EJ147" s="37"/>
      <c r="EK147" s="37"/>
      <c r="EL147" s="37"/>
      <c r="EM147" s="37"/>
      <c r="EN147" s="37"/>
      <c r="EO147" s="37"/>
      <c r="EP147" s="37"/>
      <c r="ER147" s="37"/>
      <c r="ES147" s="37"/>
      <c r="ET147" s="37"/>
      <c r="EU147" s="37"/>
      <c r="EV147" s="37"/>
      <c r="EW147" s="37"/>
      <c r="FT147" s="37"/>
      <c r="FU147" s="37"/>
      <c r="FV147" s="37"/>
      <c r="FW147" s="37"/>
      <c r="FX147" s="37"/>
      <c r="FY147" s="37"/>
      <c r="GH147" s="37"/>
      <c r="GI147" s="37"/>
      <c r="GJ147" s="37"/>
      <c r="GK147" s="37"/>
      <c r="GL147" s="37"/>
      <c r="GM147" s="37"/>
      <c r="HC147" s="37"/>
      <c r="HD147" s="37"/>
      <c r="HE147" s="37"/>
      <c r="HF147" s="37"/>
      <c r="HG147" s="37"/>
      <c r="HH147" s="37"/>
      <c r="IZ147" s="37"/>
      <c r="JA147" s="37"/>
      <c r="JB147" s="37"/>
      <c r="JC147" s="37"/>
      <c r="JD147" s="37"/>
      <c r="JE147" s="37"/>
      <c r="JU147" s="37"/>
      <c r="JV147" s="37"/>
      <c r="JW147" s="37"/>
      <c r="JX147" s="37"/>
      <c r="JY147" s="37"/>
      <c r="JZ147" s="37"/>
      <c r="KI147" s="37"/>
      <c r="KJ147" s="37"/>
      <c r="KK147" s="37"/>
      <c r="KL147" s="37"/>
      <c r="KM147" s="37"/>
      <c r="KN147" s="37"/>
      <c r="KP147" s="37"/>
      <c r="KQ147" s="37"/>
      <c r="KR147" s="37"/>
      <c r="KS147" s="37"/>
      <c r="KT147" s="37"/>
      <c r="KU147" s="37"/>
      <c r="LK147" s="37"/>
      <c r="LL147" s="37"/>
      <c r="LM147" s="37"/>
      <c r="LN147" s="37"/>
      <c r="LO147" s="37"/>
      <c r="LP147" s="37"/>
      <c r="LR147" s="37"/>
      <c r="LS147" s="37"/>
      <c r="LT147" s="37"/>
      <c r="LU147" s="37"/>
      <c r="LV147" s="37"/>
      <c r="LW147" s="37"/>
      <c r="LX147" s="37"/>
      <c r="MM147" s="37"/>
      <c r="MN147" s="37"/>
      <c r="MO147" s="37"/>
      <c r="MP147" s="37"/>
      <c r="MQ147" s="37"/>
      <c r="MR147" s="37"/>
      <c r="MT147" s="37"/>
      <c r="MU147" s="37"/>
      <c r="MV147" s="37"/>
      <c r="MW147" s="37"/>
      <c r="MX147" s="37"/>
      <c r="MY147" s="37"/>
      <c r="NV147" s="37"/>
      <c r="NW147" s="37"/>
      <c r="NX147" s="37"/>
      <c r="NY147" s="37"/>
      <c r="NZ147" s="37"/>
      <c r="OA147" s="37"/>
      <c r="OJ147" s="37"/>
      <c r="OK147" s="37"/>
      <c r="OL147" s="37"/>
      <c r="OM147" s="37"/>
      <c r="ON147" s="37"/>
      <c r="OO147" s="37"/>
      <c r="OP147" s="37"/>
      <c r="QN147" s="37"/>
      <c r="QO147" s="37"/>
      <c r="QP147" s="37"/>
      <c r="QQ147" s="37"/>
      <c r="QR147" s="37"/>
      <c r="QS147" s="37"/>
      <c r="QT147" s="37"/>
      <c r="QU147" s="422"/>
      <c r="RB147" s="37"/>
      <c r="RC147" s="37"/>
      <c r="RD147" s="37"/>
      <c r="RE147" s="37"/>
      <c r="RF147" s="37"/>
      <c r="RG147" s="37"/>
      <c r="RI147" s="37"/>
      <c r="RJ147" s="37"/>
      <c r="RK147" s="37"/>
      <c r="RL147" s="37"/>
      <c r="RM147" s="37"/>
      <c r="RN147" s="37"/>
      <c r="RP147" s="37"/>
      <c r="RQ147" s="37"/>
      <c r="RR147" s="37"/>
      <c r="RS147" s="37"/>
      <c r="RT147" s="37"/>
      <c r="RU147" s="37"/>
      <c r="RV147" s="37"/>
      <c r="SR147" s="37"/>
      <c r="SS147" s="37"/>
      <c r="ST147" s="37"/>
      <c r="SU147" s="37"/>
      <c r="SV147" s="37"/>
      <c r="SW147" s="37"/>
      <c r="SY147" s="422"/>
      <c r="UH147" s="691"/>
      <c r="UI147" s="37"/>
      <c r="UJ147" s="37"/>
      <c r="UK147" s="37"/>
      <c r="UL147" s="37"/>
      <c r="UM147" s="37"/>
      <c r="VC147" s="37"/>
      <c r="VD147" s="37"/>
      <c r="VE147" s="37"/>
      <c r="VF147" s="37"/>
      <c r="VG147" s="37"/>
      <c r="VH147" s="37"/>
      <c r="VI147" s="37"/>
      <c r="VJ147" s="37"/>
      <c r="WS147" s="37"/>
      <c r="WT147" s="37"/>
      <c r="WU147" s="37"/>
      <c r="WV147" s="37"/>
      <c r="WW147" s="37"/>
      <c r="WX147" s="37"/>
      <c r="WZ147" s="37"/>
      <c r="XA147" s="37"/>
      <c r="XB147" s="37"/>
      <c r="XC147" s="37"/>
      <c r="XD147" s="37"/>
      <c r="XE147" s="37"/>
      <c r="XF147" s="37"/>
      <c r="XG147" s="37"/>
      <c r="XH147" s="37"/>
      <c r="XI147" s="37"/>
      <c r="XJ147" s="37"/>
      <c r="XK147" s="37"/>
      <c r="XL147" s="37"/>
      <c r="XM147" s="37"/>
      <c r="XN147" s="37"/>
      <c r="XU147" s="37"/>
      <c r="XV147" s="37"/>
      <c r="XW147" s="37"/>
      <c r="XX147" s="37"/>
      <c r="XY147" s="37"/>
      <c r="XZ147" s="37"/>
      <c r="ZD147" s="37"/>
      <c r="ZE147" s="37"/>
      <c r="ZF147" s="37"/>
      <c r="ZG147" s="37"/>
      <c r="ZH147" s="37"/>
      <c r="ZI147" s="37"/>
      <c r="AAF147" s="37"/>
      <c r="AAG147" s="37"/>
      <c r="AAH147" s="37"/>
      <c r="AAI147" s="37"/>
      <c r="AAJ147" s="37"/>
      <c r="AAK147" s="37"/>
      <c r="AAM147" s="37"/>
      <c r="AAN147" s="37"/>
      <c r="AAO147" s="37"/>
      <c r="AAP147" s="37"/>
      <c r="AAQ147" s="37"/>
      <c r="AAR147" s="37"/>
      <c r="AAT147" s="37"/>
      <c r="AAU147" s="37"/>
      <c r="AAV147" s="37"/>
      <c r="AAW147" s="37"/>
      <c r="AAX147" s="37"/>
      <c r="AAY147" s="37"/>
      <c r="ABH147" s="37"/>
      <c r="ABI147" s="37"/>
      <c r="ABJ147" s="37"/>
      <c r="ABK147" s="37"/>
      <c r="ABL147" s="37"/>
      <c r="ABM147" s="37"/>
      <c r="ACJ147" s="37"/>
      <c r="ACK147" s="37"/>
      <c r="ACL147" s="37"/>
      <c r="ACM147" s="37"/>
      <c r="ACN147" s="37"/>
      <c r="ACO147" s="37"/>
      <c r="ACP147" s="37"/>
      <c r="ACQ147" s="37"/>
      <c r="ACR147" s="37"/>
      <c r="ACS147" s="37"/>
      <c r="ACT147" s="37"/>
      <c r="ACU147" s="37"/>
      <c r="ACV147" s="37"/>
      <c r="ACW147" s="37"/>
      <c r="ACX147" s="343"/>
      <c r="ADE147" s="691"/>
      <c r="ADF147" s="37"/>
      <c r="ADG147" s="37"/>
      <c r="ADH147" s="37"/>
      <c r="ADI147" s="37"/>
      <c r="ADJ147" s="37"/>
      <c r="ADK147" s="37"/>
      <c r="ADS147" s="37"/>
      <c r="ADT147" s="37"/>
      <c r="ADU147" s="37"/>
      <c r="ADV147" s="37"/>
      <c r="ADW147" s="37"/>
      <c r="ADX147" s="37"/>
      <c r="AEG147" s="37"/>
      <c r="AEH147" s="37"/>
      <c r="AEI147" s="37"/>
      <c r="AEJ147" s="37"/>
      <c r="AEK147" s="37"/>
      <c r="AEL147" s="37"/>
      <c r="AFB147" s="37"/>
      <c r="AFC147" s="37"/>
      <c r="AFD147" s="37"/>
      <c r="AFE147" s="37"/>
      <c r="AFF147" s="37"/>
      <c r="AFG147" s="37"/>
      <c r="AFP147" s="37"/>
      <c r="AFQ147" s="37"/>
      <c r="AFR147" s="37"/>
      <c r="AFS147" s="37"/>
      <c r="AFT147" s="37"/>
      <c r="AFU147" s="37"/>
      <c r="AFV147" s="37"/>
      <c r="AGY147" s="37"/>
      <c r="AGZ147" s="37"/>
      <c r="AHA147" s="37"/>
      <c r="AHB147" s="37"/>
      <c r="AHC147" s="37"/>
      <c r="AHD147" s="37"/>
      <c r="AHT147" s="422"/>
      <c r="AHW147" s="343"/>
      <c r="AIV147" s="37"/>
      <c r="AIW147" s="37"/>
      <c r="AIX147" s="37"/>
      <c r="AIY147" s="37"/>
      <c r="AIZ147" s="37"/>
      <c r="AJA147" s="37"/>
      <c r="AKS147" s="37"/>
      <c r="AKT147" s="37"/>
      <c r="AKU147" s="37"/>
      <c r="AKV147" s="37"/>
      <c r="AKW147" s="37"/>
      <c r="AKX147" s="37"/>
      <c r="AKY147" s="37"/>
      <c r="ALN147" s="37"/>
      <c r="ALO147" s="37"/>
      <c r="ARZ147" s="37"/>
      <c r="ASA147" s="37"/>
      <c r="ASB147" s="37"/>
      <c r="ASC147" s="37"/>
      <c r="ASD147" s="37"/>
      <c r="ASE147" s="37"/>
      <c r="ASG147" s="37"/>
      <c r="ASH147" s="37"/>
      <c r="ASI147" s="37"/>
      <c r="ASJ147" s="37"/>
      <c r="ASK147" s="37"/>
      <c r="ASL147" s="37"/>
      <c r="ATW147" s="37"/>
      <c r="ATX147" s="37"/>
      <c r="ATY147" s="37"/>
      <c r="ATZ147" s="37"/>
      <c r="AUA147" s="37"/>
      <c r="AUB147" s="37"/>
      <c r="AUK147" s="343"/>
      <c r="AUY147" s="343"/>
      <c r="AWA147" s="37"/>
      <c r="AWB147" s="37"/>
      <c r="AWC147" s="37"/>
      <c r="AWD147" s="37"/>
      <c r="AWE147" s="37"/>
      <c r="AWF147" s="37"/>
      <c r="AWG147" s="37"/>
      <c r="AWH147" s="37"/>
      <c r="AWI147" s="37"/>
      <c r="AWJ147" s="37"/>
      <c r="AWK147" s="37"/>
      <c r="AWL147" s="37"/>
      <c r="AWM147" s="37"/>
      <c r="AWN147" s="37"/>
      <c r="AWO147" s="37"/>
      <c r="AWP147" s="37"/>
      <c r="AWQ147" s="37"/>
      <c r="AWR147" s="37"/>
      <c r="AWS147" s="37"/>
      <c r="AWT147" s="37"/>
      <c r="AWU147" s="37"/>
      <c r="AXC147" s="37"/>
      <c r="AXD147" s="37"/>
      <c r="AXE147" s="37"/>
      <c r="AXF147" s="37"/>
      <c r="AXG147" s="37"/>
      <c r="AXH147" s="37"/>
      <c r="AXJ147" s="37"/>
      <c r="AXK147" s="37"/>
      <c r="AXL147" s="37"/>
      <c r="AXM147" s="37"/>
      <c r="AXN147" s="37"/>
      <c r="AXO147" s="37"/>
      <c r="AXP147" s="37"/>
      <c r="AXQ147" s="37"/>
      <c r="AXR147" s="37"/>
      <c r="AXS147" s="37"/>
      <c r="AXT147" s="37"/>
      <c r="AXU147" s="37"/>
      <c r="AXV147" s="37"/>
      <c r="AXW147" s="37"/>
      <c r="AYE147" s="32"/>
      <c r="AYF147" s="32"/>
      <c r="AYG147" s="32"/>
      <c r="AYH147" s="32"/>
      <c r="AYI147" s="32"/>
      <c r="AYJ147" s="32"/>
      <c r="AYZ147" s="37"/>
      <c r="AZA147" s="37"/>
      <c r="AZB147" s="37"/>
      <c r="AZC147" s="37"/>
      <c r="AZD147" s="37"/>
      <c r="AZE147" s="37"/>
      <c r="AZG147" s="37"/>
      <c r="AZH147" s="37"/>
      <c r="AZI147" s="37"/>
      <c r="AZJ147" s="37"/>
      <c r="AZK147" s="37"/>
      <c r="AZL147" s="37"/>
      <c r="BAP147" s="37"/>
      <c r="BAQ147" s="37"/>
      <c r="BAR147" s="37"/>
      <c r="BAS147" s="37"/>
      <c r="BAT147" s="37"/>
      <c r="BAU147" s="37"/>
      <c r="BAV147" s="37"/>
      <c r="BAW147" s="37"/>
      <c r="BAX147" s="37"/>
      <c r="BAY147" s="37"/>
      <c r="BAZ147" s="37"/>
      <c r="BBA147" s="37"/>
      <c r="BBB147" s="37"/>
      <c r="BBC147" s="37"/>
      <c r="BBD147" s="37"/>
      <c r="BBE147" s="37"/>
      <c r="BBF147" s="37"/>
      <c r="BBG147" s="37"/>
      <c r="BBH147" s="37"/>
      <c r="BBI147" s="37"/>
      <c r="BBY147" s="37"/>
      <c r="BBZ147" s="37"/>
      <c r="BCA147" s="37"/>
      <c r="BCB147" s="37"/>
      <c r="BCC147" s="37"/>
      <c r="BCD147" s="37"/>
      <c r="BCF147" s="37"/>
      <c r="BCG147" s="37"/>
      <c r="BCH147" s="37"/>
      <c r="BCI147" s="37"/>
      <c r="BCJ147" s="37"/>
      <c r="BCK147" s="37"/>
      <c r="BDH147" s="37"/>
      <c r="BDI147" s="37"/>
      <c r="BDJ147" s="37"/>
      <c r="BDK147" s="37"/>
      <c r="BDL147" s="37"/>
      <c r="BDM147" s="37"/>
      <c r="BEJ147" s="37"/>
      <c r="BEK147" s="37"/>
      <c r="BEL147" s="37"/>
      <c r="BEM147" s="37"/>
      <c r="BEN147" s="37"/>
      <c r="BEO147" s="37"/>
    </row>
    <row r="148" spans="2:1003 1170:1497" s="550" customFormat="1" x14ac:dyDescent="0.25">
      <c r="B148" s="79"/>
      <c r="H148" s="37"/>
      <c r="I148" s="121"/>
      <c r="J148" s="37"/>
      <c r="K148" s="37"/>
      <c r="L148" s="37"/>
      <c r="M148" s="37"/>
      <c r="N148" s="37"/>
      <c r="O148" s="37"/>
      <c r="P148" s="121"/>
      <c r="Q148" s="37"/>
      <c r="R148" s="37"/>
      <c r="S148" s="37"/>
      <c r="T148" s="37"/>
      <c r="U148" s="37"/>
      <c r="V148" s="37"/>
      <c r="W148" s="121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CU148" s="422"/>
      <c r="CX148" s="343"/>
      <c r="ED148" s="1696"/>
      <c r="EE148" s="1696"/>
      <c r="EF148" s="1696"/>
      <c r="EG148" s="1696"/>
      <c r="EH148" s="1696"/>
      <c r="EI148" s="1696"/>
      <c r="EJ148" s="37"/>
      <c r="EK148" s="37"/>
      <c r="EL148" s="37"/>
      <c r="EM148" s="37"/>
      <c r="EN148" s="37"/>
      <c r="EO148" s="37"/>
      <c r="EP148" s="37"/>
      <c r="ER148" s="37"/>
      <c r="ES148" s="37"/>
      <c r="ET148" s="37"/>
      <c r="EU148" s="37"/>
      <c r="EV148" s="37"/>
      <c r="EW148" s="37"/>
      <c r="FT148" s="37"/>
      <c r="FU148" s="37"/>
      <c r="FV148" s="37"/>
      <c r="FW148" s="37"/>
      <c r="FX148" s="37"/>
      <c r="FY148" s="37"/>
      <c r="GH148" s="37"/>
      <c r="GI148" s="37"/>
      <c r="GJ148" s="37"/>
      <c r="GK148" s="37"/>
      <c r="GL148" s="37"/>
      <c r="GM148" s="37"/>
      <c r="HC148" s="37"/>
      <c r="HD148" s="37"/>
      <c r="HE148" s="37"/>
      <c r="HF148" s="37"/>
      <c r="HG148" s="37"/>
      <c r="HH148" s="37"/>
      <c r="IZ148" s="37"/>
      <c r="JA148" s="37"/>
      <c r="JB148" s="37"/>
      <c r="JC148" s="37"/>
      <c r="JD148" s="37"/>
      <c r="JE148" s="37"/>
      <c r="JU148" s="37"/>
      <c r="JV148" s="37"/>
      <c r="JW148" s="37"/>
      <c r="JX148" s="37"/>
      <c r="JY148" s="37"/>
      <c r="JZ148" s="37"/>
      <c r="KI148" s="37"/>
      <c r="KJ148" s="37"/>
      <c r="KK148" s="37"/>
      <c r="KL148" s="37"/>
      <c r="KM148" s="37"/>
      <c r="KN148" s="37"/>
      <c r="KP148" s="37"/>
      <c r="KQ148" s="37"/>
      <c r="KR148" s="37"/>
      <c r="KS148" s="37"/>
      <c r="KT148" s="37"/>
      <c r="KU148" s="37"/>
      <c r="LK148" s="37"/>
      <c r="LL148" s="37"/>
      <c r="LM148" s="37"/>
      <c r="LN148" s="37"/>
      <c r="LO148" s="37"/>
      <c r="LP148" s="37"/>
      <c r="LR148" s="37"/>
      <c r="LS148" s="37"/>
      <c r="LT148" s="37"/>
      <c r="LU148" s="37"/>
      <c r="LV148" s="37"/>
      <c r="LW148" s="37"/>
      <c r="LX148" s="37"/>
      <c r="MM148" s="37"/>
      <c r="MN148" s="37"/>
      <c r="MO148" s="37"/>
      <c r="MP148" s="37"/>
      <c r="MQ148" s="37"/>
      <c r="MR148" s="37"/>
      <c r="MT148" s="37"/>
      <c r="MU148" s="37"/>
      <c r="MV148" s="37"/>
      <c r="MW148" s="37"/>
      <c r="MX148" s="37"/>
      <c r="MY148" s="37"/>
      <c r="NV148" s="37"/>
      <c r="NW148" s="37"/>
      <c r="NX148" s="37"/>
      <c r="NY148" s="37"/>
      <c r="NZ148" s="37"/>
      <c r="OA148" s="37"/>
      <c r="OJ148" s="37"/>
      <c r="OK148" s="37"/>
      <c r="OL148" s="37"/>
      <c r="OM148" s="37"/>
      <c r="ON148" s="37"/>
      <c r="OO148" s="37"/>
      <c r="OP148" s="37"/>
      <c r="QN148" s="37"/>
      <c r="QO148" s="37"/>
      <c r="QP148" s="37"/>
      <c r="QQ148" s="37"/>
      <c r="QR148" s="37"/>
      <c r="QS148" s="37"/>
      <c r="QT148" s="37"/>
      <c r="QU148" s="422"/>
      <c r="RB148" s="37"/>
      <c r="RC148" s="37"/>
      <c r="RD148" s="37"/>
      <c r="RE148" s="37"/>
      <c r="RF148" s="37"/>
      <c r="RG148" s="37"/>
      <c r="RI148" s="37"/>
      <c r="RJ148" s="37"/>
      <c r="RK148" s="37"/>
      <c r="RL148" s="37"/>
      <c r="RM148" s="37"/>
      <c r="RN148" s="37"/>
      <c r="RP148" s="37"/>
      <c r="RQ148" s="37"/>
      <c r="RR148" s="37"/>
      <c r="RS148" s="37"/>
      <c r="RT148" s="37"/>
      <c r="RU148" s="37"/>
      <c r="RV148" s="37"/>
      <c r="SR148" s="37"/>
      <c r="SS148" s="37"/>
      <c r="ST148" s="37"/>
      <c r="SU148" s="37"/>
      <c r="SV148" s="37"/>
      <c r="SW148" s="37"/>
      <c r="SY148" s="422"/>
      <c r="UH148" s="691"/>
      <c r="UI148" s="37"/>
      <c r="UJ148" s="37"/>
      <c r="UK148" s="37"/>
      <c r="UL148" s="37"/>
      <c r="UM148" s="37"/>
      <c r="VC148" s="37"/>
      <c r="VD148" s="37"/>
      <c r="VE148" s="37"/>
      <c r="VF148" s="37"/>
      <c r="VG148" s="37"/>
      <c r="VH148" s="37"/>
      <c r="VI148" s="37"/>
      <c r="VJ148" s="37"/>
      <c r="WS148" s="37"/>
      <c r="WT148" s="37"/>
      <c r="WU148" s="37"/>
      <c r="WV148" s="37"/>
      <c r="WW148" s="37"/>
      <c r="WX148" s="37"/>
      <c r="WZ148" s="37"/>
      <c r="XA148" s="37"/>
      <c r="XB148" s="37"/>
      <c r="XC148" s="37"/>
      <c r="XD148" s="37"/>
      <c r="XE148" s="37"/>
      <c r="XF148" s="37"/>
      <c r="XG148" s="37"/>
      <c r="XH148" s="37"/>
      <c r="XI148" s="37"/>
      <c r="XJ148" s="37"/>
      <c r="XK148" s="37"/>
      <c r="XL148" s="37"/>
      <c r="XM148" s="37"/>
      <c r="XN148" s="37"/>
      <c r="XU148" s="37"/>
      <c r="XV148" s="37"/>
      <c r="XW148" s="37"/>
      <c r="XX148" s="37"/>
      <c r="XY148" s="37"/>
      <c r="XZ148" s="37"/>
      <c r="ZD148" s="37"/>
      <c r="ZE148" s="37"/>
      <c r="ZF148" s="37"/>
      <c r="ZG148" s="37"/>
      <c r="ZH148" s="37"/>
      <c r="ZI148" s="37"/>
      <c r="AAF148" s="37"/>
      <c r="AAG148" s="37"/>
      <c r="AAH148" s="37"/>
      <c r="AAI148" s="37"/>
      <c r="AAJ148" s="37"/>
      <c r="AAK148" s="37"/>
      <c r="AAM148" s="37"/>
      <c r="AAN148" s="37"/>
      <c r="AAO148" s="37"/>
      <c r="AAP148" s="37"/>
      <c r="AAQ148" s="37"/>
      <c r="AAR148" s="37"/>
      <c r="AAT148" s="37"/>
      <c r="AAU148" s="37"/>
      <c r="AAV148" s="37"/>
      <c r="AAW148" s="37"/>
      <c r="AAX148" s="37"/>
      <c r="AAY148" s="37"/>
      <c r="ABH148" s="37"/>
      <c r="ABI148" s="37"/>
      <c r="ABJ148" s="37"/>
      <c r="ABK148" s="37"/>
      <c r="ABL148" s="37"/>
      <c r="ABM148" s="37"/>
      <c r="ACJ148" s="37"/>
      <c r="ACK148" s="37"/>
      <c r="ACL148" s="37"/>
      <c r="ACM148" s="37"/>
      <c r="ACN148" s="37"/>
      <c r="ACO148" s="37"/>
      <c r="ACP148" s="37"/>
      <c r="ACQ148" s="37"/>
      <c r="ACR148" s="37"/>
      <c r="ACS148" s="37"/>
      <c r="ACT148" s="37"/>
      <c r="ACU148" s="37"/>
      <c r="ACV148" s="37"/>
      <c r="ACW148" s="37"/>
      <c r="ACX148" s="343"/>
      <c r="ADE148" s="691"/>
      <c r="ADF148" s="37"/>
      <c r="ADG148" s="37"/>
      <c r="ADH148" s="37"/>
      <c r="ADI148" s="37"/>
      <c r="ADJ148" s="37"/>
      <c r="ADK148" s="37"/>
      <c r="ADS148" s="37"/>
      <c r="ADT148" s="37"/>
      <c r="ADU148" s="37"/>
      <c r="ADV148" s="37"/>
      <c r="ADW148" s="37"/>
      <c r="ADX148" s="37"/>
      <c r="AEG148" s="37"/>
      <c r="AEH148" s="37"/>
      <c r="AEI148" s="37"/>
      <c r="AEJ148" s="37"/>
      <c r="AEK148" s="37"/>
      <c r="AEL148" s="37"/>
      <c r="AFB148" s="37"/>
      <c r="AFC148" s="37"/>
      <c r="AFD148" s="37"/>
      <c r="AFE148" s="37"/>
      <c r="AFF148" s="37"/>
      <c r="AFG148" s="37"/>
      <c r="AFP148" s="37"/>
      <c r="AFQ148" s="37"/>
      <c r="AFR148" s="37"/>
      <c r="AFS148" s="37"/>
      <c r="AFT148" s="37"/>
      <c r="AFU148" s="37"/>
      <c r="AFV148" s="37"/>
      <c r="AGY148" s="37"/>
      <c r="AGZ148" s="37"/>
      <c r="AHA148" s="37"/>
      <c r="AHB148" s="37"/>
      <c r="AHC148" s="37"/>
      <c r="AHD148" s="37"/>
      <c r="AHT148" s="422"/>
      <c r="AHW148" s="343"/>
      <c r="AIV148" s="37"/>
      <c r="AIW148" s="37"/>
      <c r="AIX148" s="37"/>
      <c r="AIY148" s="37"/>
      <c r="AIZ148" s="37"/>
      <c r="AJA148" s="37"/>
      <c r="AKS148" s="37"/>
      <c r="AKT148" s="37"/>
      <c r="AKU148" s="37"/>
      <c r="AKV148" s="37"/>
      <c r="AKW148" s="37"/>
      <c r="AKX148" s="37"/>
      <c r="AKY148" s="37"/>
      <c r="ALN148" s="37"/>
      <c r="ALO148" s="37"/>
      <c r="ARZ148" s="37"/>
      <c r="ASA148" s="37"/>
      <c r="ASB148" s="37"/>
      <c r="ASC148" s="37"/>
      <c r="ASD148" s="37"/>
      <c r="ASE148" s="37"/>
      <c r="ASG148" s="37"/>
      <c r="ASH148" s="37"/>
      <c r="ASI148" s="37"/>
      <c r="ASJ148" s="37"/>
      <c r="ASK148" s="37"/>
      <c r="ASL148" s="37"/>
      <c r="ATW148" s="37"/>
      <c r="ATX148" s="37"/>
      <c r="ATY148" s="37"/>
      <c r="ATZ148" s="37"/>
      <c r="AUA148" s="37"/>
      <c r="AUB148" s="37"/>
      <c r="AUK148" s="343"/>
      <c r="AUY148" s="343"/>
      <c r="AWA148" s="37"/>
      <c r="AWB148" s="37"/>
      <c r="AWC148" s="37"/>
      <c r="AWD148" s="37"/>
      <c r="AWE148" s="37"/>
      <c r="AWF148" s="37"/>
      <c r="AWG148" s="37"/>
      <c r="AWH148" s="37"/>
      <c r="AWI148" s="37"/>
      <c r="AWJ148" s="37"/>
      <c r="AWK148" s="37"/>
      <c r="AWL148" s="37"/>
      <c r="AWM148" s="37"/>
      <c r="AWN148" s="37"/>
      <c r="AWO148" s="37"/>
      <c r="AWP148" s="37"/>
      <c r="AWQ148" s="37"/>
      <c r="AWR148" s="37"/>
      <c r="AWS148" s="37"/>
      <c r="AWT148" s="37"/>
      <c r="AWU148" s="37"/>
      <c r="AXC148" s="37"/>
      <c r="AXD148" s="37"/>
      <c r="AXE148" s="37"/>
      <c r="AXF148" s="37"/>
      <c r="AXG148" s="37"/>
      <c r="AXH148" s="37"/>
      <c r="AXJ148" s="37"/>
      <c r="AXK148" s="37"/>
      <c r="AXL148" s="37"/>
      <c r="AXM148" s="37"/>
      <c r="AXN148" s="37"/>
      <c r="AXO148" s="37"/>
      <c r="AXP148" s="37"/>
      <c r="AXQ148" s="37"/>
      <c r="AXR148" s="37"/>
      <c r="AXS148" s="37"/>
      <c r="AXT148" s="37"/>
      <c r="AXU148" s="37"/>
      <c r="AXV148" s="37"/>
      <c r="AXW148" s="37"/>
      <c r="AYE148" s="32"/>
      <c r="AYF148" s="32"/>
      <c r="AYG148" s="32"/>
      <c r="AYH148" s="32"/>
      <c r="AYI148" s="32"/>
      <c r="AYJ148" s="32"/>
      <c r="AYZ148" s="37"/>
      <c r="AZA148" s="37"/>
      <c r="AZB148" s="37"/>
      <c r="AZC148" s="37"/>
      <c r="AZD148" s="37"/>
      <c r="AZE148" s="37"/>
      <c r="AZG148" s="37"/>
      <c r="AZH148" s="37"/>
      <c r="AZI148" s="37"/>
      <c r="AZJ148" s="37"/>
      <c r="AZK148" s="37"/>
      <c r="AZL148" s="37"/>
      <c r="BAP148" s="37"/>
      <c r="BAQ148" s="37"/>
      <c r="BAR148" s="37"/>
      <c r="BAS148" s="37"/>
      <c r="BAT148" s="37"/>
      <c r="BAU148" s="37"/>
      <c r="BAV148" s="37"/>
      <c r="BAW148" s="37"/>
      <c r="BAX148" s="37"/>
      <c r="BAY148" s="37"/>
      <c r="BAZ148" s="37"/>
      <c r="BBA148" s="37"/>
      <c r="BBB148" s="37"/>
      <c r="BBC148" s="37"/>
      <c r="BBD148" s="37"/>
      <c r="BBE148" s="37"/>
      <c r="BBF148" s="37"/>
      <c r="BBG148" s="37"/>
      <c r="BBH148" s="37"/>
      <c r="BBI148" s="37"/>
      <c r="BBY148" s="37"/>
      <c r="BBZ148" s="37"/>
      <c r="BCA148" s="37"/>
      <c r="BCB148" s="37"/>
      <c r="BCC148" s="37"/>
      <c r="BCD148" s="37"/>
      <c r="BCF148" s="37"/>
      <c r="BCG148" s="37"/>
      <c r="BCH148" s="37"/>
      <c r="BCI148" s="37"/>
      <c r="BCJ148" s="37"/>
      <c r="BCK148" s="37"/>
      <c r="BDH148" s="37"/>
      <c r="BDI148" s="37"/>
      <c r="BDJ148" s="37"/>
      <c r="BDK148" s="37"/>
      <c r="BDL148" s="37"/>
      <c r="BDM148" s="37"/>
      <c r="BEJ148" s="37"/>
      <c r="BEK148" s="37"/>
      <c r="BEL148" s="37"/>
      <c r="BEM148" s="37"/>
      <c r="BEN148" s="37"/>
      <c r="BEO148" s="37"/>
    </row>
    <row r="149" spans="2:1003 1170:1497" s="550" customFormat="1" x14ac:dyDescent="0.25">
      <c r="B149" s="79"/>
      <c r="H149" s="37"/>
      <c r="I149" s="121"/>
      <c r="J149" s="37"/>
      <c r="K149" s="37"/>
      <c r="L149" s="37"/>
      <c r="M149" s="37"/>
      <c r="N149" s="37"/>
      <c r="O149" s="37"/>
      <c r="P149" s="121"/>
      <c r="Q149" s="37"/>
      <c r="R149" s="37"/>
      <c r="S149" s="37"/>
      <c r="T149" s="37"/>
      <c r="U149" s="37"/>
      <c r="V149" s="37"/>
      <c r="W149" s="121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CU149" s="422"/>
      <c r="CX149" s="343"/>
      <c r="ED149" s="1696"/>
      <c r="EE149" s="1696"/>
      <c r="EF149" s="1696"/>
      <c r="EG149" s="1696"/>
      <c r="EH149" s="1696"/>
      <c r="EI149" s="1696"/>
      <c r="EJ149" s="37"/>
      <c r="EK149" s="37"/>
      <c r="EL149" s="37"/>
      <c r="EM149" s="37"/>
      <c r="EN149" s="37"/>
      <c r="EO149" s="37"/>
      <c r="EP149" s="37"/>
      <c r="ER149" s="37"/>
      <c r="ES149" s="37"/>
      <c r="ET149" s="37"/>
      <c r="EU149" s="37"/>
      <c r="EV149" s="37"/>
      <c r="EW149" s="37"/>
      <c r="FT149" s="37"/>
      <c r="FU149" s="37"/>
      <c r="FV149" s="37"/>
      <c r="FW149" s="37"/>
      <c r="FX149" s="37"/>
      <c r="FY149" s="37"/>
      <c r="GH149" s="37"/>
      <c r="GI149" s="37"/>
      <c r="GJ149" s="37"/>
      <c r="GK149" s="37"/>
      <c r="GL149" s="37"/>
      <c r="GM149" s="37"/>
      <c r="HC149" s="37"/>
      <c r="HD149" s="37"/>
      <c r="HE149" s="37"/>
      <c r="HF149" s="37"/>
      <c r="HG149" s="37"/>
      <c r="HH149" s="37"/>
      <c r="IZ149" s="37"/>
      <c r="JA149" s="37"/>
      <c r="JB149" s="37"/>
      <c r="JC149" s="37"/>
      <c r="JD149" s="37"/>
      <c r="JE149" s="37"/>
      <c r="JU149" s="37"/>
      <c r="JV149" s="37"/>
      <c r="JW149" s="37"/>
      <c r="JX149" s="37"/>
      <c r="JY149" s="37"/>
      <c r="JZ149" s="37"/>
      <c r="KI149" s="37"/>
      <c r="KJ149" s="37"/>
      <c r="KK149" s="37"/>
      <c r="KL149" s="37"/>
      <c r="KM149" s="37"/>
      <c r="KN149" s="37"/>
      <c r="KP149" s="37"/>
      <c r="KQ149" s="37"/>
      <c r="KR149" s="37"/>
      <c r="KS149" s="37"/>
      <c r="KT149" s="37"/>
      <c r="KU149" s="37"/>
      <c r="LK149" s="37"/>
      <c r="LL149" s="37"/>
      <c r="LM149" s="37"/>
      <c r="LN149" s="37"/>
      <c r="LO149" s="37"/>
      <c r="LP149" s="37"/>
      <c r="LR149" s="37"/>
      <c r="LS149" s="37"/>
      <c r="LT149" s="37"/>
      <c r="LU149" s="37"/>
      <c r="LV149" s="37"/>
      <c r="LW149" s="37"/>
      <c r="LX149" s="37"/>
      <c r="MM149" s="37"/>
      <c r="MN149" s="37"/>
      <c r="MO149" s="37"/>
      <c r="MP149" s="37"/>
      <c r="MQ149" s="37"/>
      <c r="MR149" s="37"/>
      <c r="MT149" s="37"/>
      <c r="MU149" s="37"/>
      <c r="MV149" s="37"/>
      <c r="MW149" s="37"/>
      <c r="MX149" s="37"/>
      <c r="MY149" s="37"/>
      <c r="NV149" s="37"/>
      <c r="NW149" s="37"/>
      <c r="NX149" s="37"/>
      <c r="NY149" s="37"/>
      <c r="NZ149" s="37"/>
      <c r="OA149" s="37"/>
      <c r="OJ149" s="37"/>
      <c r="OK149" s="37"/>
      <c r="OL149" s="37"/>
      <c r="OM149" s="37"/>
      <c r="ON149" s="37"/>
      <c r="OO149" s="37"/>
      <c r="OP149" s="37"/>
      <c r="QN149" s="37"/>
      <c r="QO149" s="37"/>
      <c r="QP149" s="37"/>
      <c r="QQ149" s="37"/>
      <c r="QR149" s="37"/>
      <c r="QS149" s="37"/>
      <c r="QT149" s="37"/>
      <c r="QU149" s="422"/>
      <c r="RB149" s="37"/>
      <c r="RC149" s="37"/>
      <c r="RD149" s="37"/>
      <c r="RE149" s="37"/>
      <c r="RF149" s="37"/>
      <c r="RG149" s="37"/>
      <c r="RI149" s="37"/>
      <c r="RJ149" s="37"/>
      <c r="RK149" s="37"/>
      <c r="RL149" s="37"/>
      <c r="RM149" s="37"/>
      <c r="RN149" s="37"/>
      <c r="RP149" s="37"/>
      <c r="RQ149" s="37"/>
      <c r="RR149" s="37"/>
      <c r="RS149" s="37"/>
      <c r="RT149" s="37"/>
      <c r="RU149" s="37"/>
      <c r="RV149" s="37"/>
      <c r="SR149" s="37"/>
      <c r="SS149" s="37"/>
      <c r="ST149" s="37"/>
      <c r="SU149" s="37"/>
      <c r="SV149" s="37"/>
      <c r="SW149" s="37"/>
      <c r="SY149" s="422"/>
      <c r="UH149" s="691"/>
      <c r="UI149" s="37"/>
      <c r="UJ149" s="37"/>
      <c r="UK149" s="37"/>
      <c r="UL149" s="37"/>
      <c r="UM149" s="37"/>
      <c r="VC149" s="37"/>
      <c r="VD149" s="37"/>
      <c r="VE149" s="37"/>
      <c r="VF149" s="37"/>
      <c r="VG149" s="37"/>
      <c r="VH149" s="37"/>
      <c r="VI149" s="37"/>
      <c r="VJ149" s="37"/>
      <c r="WS149" s="37"/>
      <c r="WT149" s="37"/>
      <c r="WU149" s="37"/>
      <c r="WV149" s="37"/>
      <c r="WW149" s="37"/>
      <c r="WX149" s="37"/>
      <c r="WZ149" s="37"/>
      <c r="XA149" s="37"/>
      <c r="XB149" s="37"/>
      <c r="XC149" s="37"/>
      <c r="XD149" s="37"/>
      <c r="XE149" s="37"/>
      <c r="XF149" s="37"/>
      <c r="XG149" s="37"/>
      <c r="XH149" s="37"/>
      <c r="XI149" s="37"/>
      <c r="XJ149" s="37"/>
      <c r="XK149" s="37"/>
      <c r="XL149" s="37"/>
      <c r="XM149" s="37"/>
      <c r="XN149" s="37"/>
      <c r="XU149" s="37"/>
      <c r="XV149" s="37"/>
      <c r="XW149" s="37"/>
      <c r="XX149" s="37"/>
      <c r="XY149" s="37"/>
      <c r="XZ149" s="37"/>
      <c r="ZD149" s="37"/>
      <c r="ZE149" s="37"/>
      <c r="ZF149" s="37"/>
      <c r="ZG149" s="37"/>
      <c r="ZH149" s="37"/>
      <c r="ZI149" s="37"/>
      <c r="AAF149" s="37"/>
      <c r="AAG149" s="37"/>
      <c r="AAH149" s="37"/>
      <c r="AAI149" s="37"/>
      <c r="AAJ149" s="37"/>
      <c r="AAK149" s="37"/>
      <c r="AAM149" s="37"/>
      <c r="AAN149" s="37"/>
      <c r="AAO149" s="37"/>
      <c r="AAP149" s="37"/>
      <c r="AAQ149" s="37"/>
      <c r="AAR149" s="37"/>
      <c r="AAT149" s="37"/>
      <c r="AAU149" s="37"/>
      <c r="AAV149" s="37"/>
      <c r="AAW149" s="37"/>
      <c r="AAX149" s="37"/>
      <c r="AAY149" s="37"/>
      <c r="ABH149" s="37"/>
      <c r="ABI149" s="37"/>
      <c r="ABJ149" s="37"/>
      <c r="ABK149" s="37"/>
      <c r="ABL149" s="37"/>
      <c r="ABM149" s="37"/>
      <c r="ACJ149" s="37"/>
      <c r="ACK149" s="37"/>
      <c r="ACL149" s="37"/>
      <c r="ACM149" s="37"/>
      <c r="ACN149" s="37"/>
      <c r="ACO149" s="37"/>
      <c r="ACP149" s="37"/>
      <c r="ACQ149" s="37"/>
      <c r="ACR149" s="37"/>
      <c r="ACS149" s="37"/>
      <c r="ACT149" s="37"/>
      <c r="ACU149" s="37"/>
      <c r="ACV149" s="37"/>
      <c r="ACW149" s="37"/>
      <c r="ACX149" s="343"/>
      <c r="ADE149" s="691"/>
      <c r="ADF149" s="37"/>
      <c r="ADG149" s="37"/>
      <c r="ADH149" s="37"/>
      <c r="ADI149" s="37"/>
      <c r="ADJ149" s="37"/>
      <c r="ADK149" s="37"/>
      <c r="ADS149" s="37"/>
      <c r="ADT149" s="37"/>
      <c r="ADU149" s="37"/>
      <c r="ADV149" s="37"/>
      <c r="ADW149" s="37"/>
      <c r="ADX149" s="37"/>
      <c r="AEG149" s="37"/>
      <c r="AEH149" s="37"/>
      <c r="AEI149" s="37"/>
      <c r="AEJ149" s="37"/>
      <c r="AEK149" s="37"/>
      <c r="AEL149" s="37"/>
      <c r="AFB149" s="37"/>
      <c r="AFC149" s="37"/>
      <c r="AFD149" s="37"/>
      <c r="AFE149" s="37"/>
      <c r="AFF149" s="37"/>
      <c r="AFG149" s="37"/>
      <c r="AFP149" s="37"/>
      <c r="AFQ149" s="37"/>
      <c r="AFR149" s="37"/>
      <c r="AFS149" s="37"/>
      <c r="AFT149" s="37"/>
      <c r="AFU149" s="37"/>
      <c r="AFV149" s="37"/>
      <c r="AGY149" s="37"/>
      <c r="AGZ149" s="37"/>
      <c r="AHA149" s="37"/>
      <c r="AHB149" s="37"/>
      <c r="AHC149" s="37"/>
      <c r="AHD149" s="37"/>
      <c r="AHT149" s="422"/>
      <c r="AHW149" s="343"/>
      <c r="AIV149" s="37"/>
      <c r="AIW149" s="37"/>
      <c r="AIX149" s="37"/>
      <c r="AIY149" s="37"/>
      <c r="AIZ149" s="37"/>
      <c r="AJA149" s="37"/>
      <c r="AKS149" s="37"/>
      <c r="AKT149" s="37"/>
      <c r="AKU149" s="37"/>
      <c r="AKV149" s="37"/>
      <c r="AKW149" s="37"/>
      <c r="AKX149" s="37"/>
      <c r="AKY149" s="37"/>
      <c r="ALN149" s="37"/>
      <c r="ALO149" s="37"/>
      <c r="ARZ149" s="37"/>
      <c r="ASA149" s="37"/>
      <c r="ASB149" s="37"/>
      <c r="ASC149" s="37"/>
      <c r="ASD149" s="37"/>
      <c r="ASE149" s="37"/>
      <c r="ASG149" s="37"/>
      <c r="ASH149" s="37"/>
      <c r="ASI149" s="37"/>
      <c r="ASJ149" s="37"/>
      <c r="ASK149" s="37"/>
      <c r="ASL149" s="37"/>
      <c r="ATW149" s="37"/>
      <c r="ATX149" s="37"/>
      <c r="ATY149" s="37"/>
      <c r="ATZ149" s="37"/>
      <c r="AUA149" s="37"/>
      <c r="AUB149" s="37"/>
      <c r="AUK149" s="343"/>
      <c r="AUY149" s="343"/>
      <c r="AWA149" s="37"/>
      <c r="AWB149" s="37"/>
      <c r="AWC149" s="37"/>
      <c r="AWD149" s="37"/>
      <c r="AWE149" s="37"/>
      <c r="AWF149" s="37"/>
      <c r="AWG149" s="37"/>
      <c r="AWH149" s="37"/>
      <c r="AWI149" s="37"/>
      <c r="AWJ149" s="37"/>
      <c r="AWK149" s="37"/>
      <c r="AWL149" s="37"/>
      <c r="AWM149" s="37"/>
      <c r="AWN149" s="37"/>
      <c r="AWO149" s="37"/>
      <c r="AWP149" s="37"/>
      <c r="AWQ149" s="37"/>
      <c r="AWR149" s="37"/>
      <c r="AWS149" s="37"/>
      <c r="AWT149" s="37"/>
      <c r="AWU149" s="37"/>
      <c r="AXC149" s="37"/>
      <c r="AXD149" s="37"/>
      <c r="AXE149" s="37"/>
      <c r="AXF149" s="37"/>
      <c r="AXG149" s="37"/>
      <c r="AXH149" s="37"/>
      <c r="AXJ149" s="37"/>
      <c r="AXK149" s="37"/>
      <c r="AXL149" s="37"/>
      <c r="AXM149" s="37"/>
      <c r="AXN149" s="37"/>
      <c r="AXO149" s="37"/>
      <c r="AXP149" s="37"/>
      <c r="AXQ149" s="37"/>
      <c r="AXR149" s="37"/>
      <c r="AXS149" s="37"/>
      <c r="AXT149" s="37"/>
      <c r="AXU149" s="37"/>
      <c r="AXV149" s="37"/>
      <c r="AXW149" s="37"/>
      <c r="AYE149" s="32"/>
      <c r="AYF149" s="32"/>
      <c r="AYG149" s="32"/>
      <c r="AYH149" s="32"/>
      <c r="AYI149" s="32"/>
      <c r="AYJ149" s="32"/>
      <c r="AYZ149" s="37"/>
      <c r="AZA149" s="37"/>
      <c r="AZB149" s="37"/>
      <c r="AZC149" s="37"/>
      <c r="AZD149" s="37"/>
      <c r="AZE149" s="37"/>
      <c r="AZG149" s="37"/>
      <c r="AZH149" s="37"/>
      <c r="AZI149" s="37"/>
      <c r="AZJ149" s="37"/>
      <c r="AZK149" s="37"/>
      <c r="AZL149" s="37"/>
      <c r="BAP149" s="37"/>
      <c r="BAQ149" s="37"/>
      <c r="BAR149" s="37"/>
      <c r="BAS149" s="37"/>
      <c r="BAT149" s="37"/>
      <c r="BAU149" s="37"/>
      <c r="BAV149" s="37"/>
      <c r="BAW149" s="37"/>
      <c r="BAX149" s="37"/>
      <c r="BAY149" s="37"/>
      <c r="BAZ149" s="37"/>
      <c r="BBA149" s="37"/>
      <c r="BBB149" s="37"/>
      <c r="BBC149" s="37"/>
      <c r="BBD149" s="37"/>
      <c r="BBE149" s="37"/>
      <c r="BBF149" s="37"/>
      <c r="BBG149" s="37"/>
      <c r="BBH149" s="37"/>
      <c r="BBI149" s="37"/>
      <c r="BBY149" s="37"/>
      <c r="BBZ149" s="37"/>
      <c r="BCA149" s="37"/>
      <c r="BCB149" s="37"/>
      <c r="BCC149" s="37"/>
      <c r="BCD149" s="37"/>
      <c r="BCF149" s="37"/>
      <c r="BCG149" s="37"/>
      <c r="BCH149" s="37"/>
      <c r="BCI149" s="37"/>
      <c r="BCJ149" s="37"/>
      <c r="BCK149" s="37"/>
      <c r="BDH149" s="37"/>
      <c r="BDI149" s="37"/>
      <c r="BDJ149" s="37"/>
      <c r="BDK149" s="37"/>
      <c r="BDL149" s="37"/>
      <c r="BDM149" s="37"/>
      <c r="BEJ149" s="37"/>
      <c r="BEK149" s="37"/>
      <c r="BEL149" s="37"/>
      <c r="BEM149" s="37"/>
      <c r="BEN149" s="37"/>
      <c r="BEO149" s="37"/>
    </row>
    <row r="150" spans="2:1003 1170:1497" s="550" customFormat="1" x14ac:dyDescent="0.25">
      <c r="B150" s="1549"/>
      <c r="H150" s="37"/>
      <c r="I150" s="1551"/>
      <c r="J150" s="37"/>
      <c r="K150" s="37"/>
      <c r="L150" s="37"/>
      <c r="M150" s="37"/>
      <c r="N150" s="37"/>
      <c r="O150" s="37"/>
      <c r="P150" s="121"/>
      <c r="Q150" s="37"/>
      <c r="R150" s="37"/>
      <c r="S150" s="37"/>
      <c r="T150" s="37"/>
      <c r="U150" s="37"/>
      <c r="V150" s="37"/>
      <c r="W150" s="121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CU150" s="422"/>
      <c r="CX150" s="343"/>
      <c r="ED150" s="1696"/>
      <c r="EE150" s="1696"/>
      <c r="EF150" s="1696"/>
      <c r="EG150" s="1696"/>
      <c r="EH150" s="1696"/>
      <c r="EI150" s="1696"/>
      <c r="EJ150" s="37"/>
      <c r="EK150" s="37"/>
      <c r="EL150" s="37"/>
      <c r="EM150" s="37"/>
      <c r="EN150" s="37"/>
      <c r="EO150" s="37"/>
      <c r="EP150" s="37"/>
      <c r="ER150" s="37"/>
      <c r="ES150" s="37"/>
      <c r="ET150" s="37"/>
      <c r="EU150" s="37"/>
      <c r="EV150" s="37"/>
      <c r="EW150" s="37"/>
      <c r="FT150" s="37"/>
      <c r="FU150" s="37"/>
      <c r="FV150" s="37"/>
      <c r="FW150" s="37"/>
      <c r="FX150" s="37"/>
      <c r="FY150" s="37"/>
      <c r="GH150" s="37"/>
      <c r="GI150" s="37"/>
      <c r="GJ150" s="37"/>
      <c r="GK150" s="37"/>
      <c r="GL150" s="37"/>
      <c r="GM150" s="37"/>
      <c r="HC150" s="37"/>
      <c r="HD150" s="37"/>
      <c r="HE150" s="37"/>
      <c r="HF150" s="37"/>
      <c r="HG150" s="37"/>
      <c r="HH150" s="37"/>
      <c r="IZ150" s="37"/>
      <c r="JA150" s="37"/>
      <c r="JB150" s="37"/>
      <c r="JC150" s="37"/>
      <c r="JD150" s="37"/>
      <c r="JE150" s="37"/>
      <c r="JU150" s="37"/>
      <c r="JV150" s="37"/>
      <c r="JW150" s="37"/>
      <c r="JX150" s="37"/>
      <c r="JY150" s="37"/>
      <c r="JZ150" s="37"/>
      <c r="KI150" s="37"/>
      <c r="KJ150" s="37"/>
      <c r="KK150" s="37"/>
      <c r="KL150" s="37"/>
      <c r="KM150" s="37"/>
      <c r="KN150" s="37"/>
      <c r="KP150" s="37"/>
      <c r="KQ150" s="37"/>
      <c r="KR150" s="37"/>
      <c r="KS150" s="37"/>
      <c r="KT150" s="37"/>
      <c r="KU150" s="37"/>
      <c r="LK150" s="37"/>
      <c r="LL150" s="37"/>
      <c r="LM150" s="37"/>
      <c r="LN150" s="37"/>
      <c r="LO150" s="37"/>
      <c r="LP150" s="37"/>
      <c r="LR150" s="37"/>
      <c r="LS150" s="37"/>
      <c r="LT150" s="37"/>
      <c r="LU150" s="37"/>
      <c r="LV150" s="37"/>
      <c r="LW150" s="37"/>
      <c r="LX150" s="37"/>
      <c r="MM150" s="37"/>
      <c r="MN150" s="37"/>
      <c r="MO150" s="37"/>
      <c r="MP150" s="37"/>
      <c r="MQ150" s="37"/>
      <c r="MR150" s="37"/>
      <c r="MT150" s="37"/>
      <c r="MU150" s="37"/>
      <c r="MV150" s="37"/>
      <c r="MW150" s="37"/>
      <c r="MX150" s="37"/>
      <c r="MY150" s="37"/>
      <c r="NV150" s="37"/>
      <c r="NW150" s="37"/>
      <c r="NX150" s="37"/>
      <c r="NY150" s="37"/>
      <c r="NZ150" s="37"/>
      <c r="OA150" s="37"/>
      <c r="OJ150" s="37"/>
      <c r="OK150" s="37"/>
      <c r="OL150" s="37"/>
      <c r="OM150" s="37"/>
      <c r="ON150" s="37"/>
      <c r="OO150" s="37"/>
      <c r="OP150" s="37"/>
      <c r="QN150" s="37"/>
      <c r="QO150" s="37"/>
      <c r="QP150" s="37"/>
      <c r="QQ150" s="37"/>
      <c r="QR150" s="37"/>
      <c r="QS150" s="37"/>
      <c r="QT150" s="37"/>
      <c r="QU150" s="422"/>
      <c r="RB150" s="37"/>
      <c r="RC150" s="37"/>
      <c r="RD150" s="37"/>
      <c r="RE150" s="37"/>
      <c r="RF150" s="37"/>
      <c r="RG150" s="37"/>
      <c r="RI150" s="37"/>
      <c r="RJ150" s="37"/>
      <c r="RK150" s="37"/>
      <c r="RL150" s="37"/>
      <c r="RM150" s="37"/>
      <c r="RN150" s="37"/>
      <c r="RP150" s="37"/>
      <c r="RQ150" s="37"/>
      <c r="RR150" s="37"/>
      <c r="RS150" s="37"/>
      <c r="RT150" s="37"/>
      <c r="RU150" s="37"/>
      <c r="RV150" s="37"/>
      <c r="SR150" s="37"/>
      <c r="SS150" s="37"/>
      <c r="ST150" s="37"/>
      <c r="SU150" s="37"/>
      <c r="SV150" s="37"/>
      <c r="SW150" s="37"/>
      <c r="SY150" s="422"/>
      <c r="UH150" s="691"/>
      <c r="UI150" s="37"/>
      <c r="UJ150" s="37"/>
      <c r="UK150" s="37"/>
      <c r="UL150" s="37"/>
      <c r="UM150" s="37"/>
      <c r="VC150" s="37"/>
      <c r="VD150" s="37"/>
      <c r="VE150" s="37"/>
      <c r="VF150" s="37"/>
      <c r="VG150" s="37"/>
      <c r="VH150" s="37"/>
      <c r="VI150" s="37"/>
      <c r="VJ150" s="37"/>
      <c r="WS150" s="37"/>
      <c r="WT150" s="37"/>
      <c r="WU150" s="37"/>
      <c r="WV150" s="37"/>
      <c r="WW150" s="37"/>
      <c r="WX150" s="37"/>
      <c r="WZ150" s="37"/>
      <c r="XA150" s="37"/>
      <c r="XB150" s="37"/>
      <c r="XC150" s="37"/>
      <c r="XD150" s="37"/>
      <c r="XE150" s="37"/>
      <c r="XF150" s="37"/>
      <c r="XG150" s="37"/>
      <c r="XH150" s="37"/>
      <c r="XI150" s="37"/>
      <c r="XJ150" s="37"/>
      <c r="XK150" s="37"/>
      <c r="XL150" s="37"/>
      <c r="XM150" s="37"/>
      <c r="XN150" s="37"/>
      <c r="XU150" s="37"/>
      <c r="XV150" s="37"/>
      <c r="XW150" s="37"/>
      <c r="XX150" s="37"/>
      <c r="XY150" s="37"/>
      <c r="XZ150" s="37"/>
      <c r="ZD150" s="37"/>
      <c r="ZE150" s="37"/>
      <c r="ZF150" s="37"/>
      <c r="ZG150" s="37"/>
      <c r="ZH150" s="37"/>
      <c r="ZI150" s="37"/>
      <c r="AAF150" s="37"/>
      <c r="AAG150" s="37"/>
      <c r="AAH150" s="37"/>
      <c r="AAI150" s="37"/>
      <c r="AAJ150" s="37"/>
      <c r="AAK150" s="37"/>
      <c r="AAM150" s="37"/>
      <c r="AAN150" s="37"/>
      <c r="AAO150" s="37"/>
      <c r="AAP150" s="37"/>
      <c r="AAQ150" s="37"/>
      <c r="AAR150" s="37"/>
      <c r="AAT150" s="37"/>
      <c r="AAU150" s="37"/>
      <c r="AAV150" s="37"/>
      <c r="AAW150" s="37"/>
      <c r="AAX150" s="37"/>
      <c r="AAY150" s="37"/>
      <c r="ABH150" s="37"/>
      <c r="ABI150" s="37"/>
      <c r="ABJ150" s="37"/>
      <c r="ABK150" s="37"/>
      <c r="ABL150" s="37"/>
      <c r="ABM150" s="37"/>
      <c r="ACJ150" s="37"/>
      <c r="ACK150" s="37"/>
      <c r="ACL150" s="37"/>
      <c r="ACM150" s="37"/>
      <c r="ACN150" s="37"/>
      <c r="ACO150" s="37"/>
      <c r="ACP150" s="37"/>
      <c r="ACQ150" s="37"/>
      <c r="ACR150" s="37"/>
      <c r="ACS150" s="37"/>
      <c r="ACT150" s="37"/>
      <c r="ACU150" s="37"/>
      <c r="ACV150" s="37"/>
      <c r="ACW150" s="37"/>
      <c r="ACX150" s="343"/>
      <c r="ADE150" s="691"/>
      <c r="ADF150" s="37"/>
      <c r="ADG150" s="37"/>
      <c r="ADH150" s="37"/>
      <c r="ADI150" s="37"/>
      <c r="ADJ150" s="37"/>
      <c r="ADK150" s="37"/>
      <c r="ADS150" s="37"/>
      <c r="ADT150" s="37"/>
      <c r="ADU150" s="37"/>
      <c r="ADV150" s="37"/>
      <c r="ADW150" s="37"/>
      <c r="ADX150" s="37"/>
      <c r="AEG150" s="37"/>
      <c r="AEH150" s="37"/>
      <c r="AEI150" s="37"/>
      <c r="AEJ150" s="37"/>
      <c r="AEK150" s="37"/>
      <c r="AEL150" s="37"/>
      <c r="AFB150" s="37"/>
      <c r="AFC150" s="37"/>
      <c r="AFD150" s="37"/>
      <c r="AFE150" s="37"/>
      <c r="AFF150" s="37"/>
      <c r="AFG150" s="37"/>
      <c r="AFP150" s="37"/>
      <c r="AFQ150" s="37"/>
      <c r="AFR150" s="37"/>
      <c r="AFS150" s="37"/>
      <c r="AFT150" s="37"/>
      <c r="AFU150" s="37"/>
      <c r="AFV150" s="37"/>
      <c r="AGY150" s="37"/>
      <c r="AGZ150" s="37"/>
      <c r="AHA150" s="37"/>
      <c r="AHB150" s="37"/>
      <c r="AHC150" s="37"/>
      <c r="AHD150" s="37"/>
      <c r="AHT150" s="422"/>
      <c r="AHW150" s="343"/>
      <c r="AIV150" s="37"/>
      <c r="AIW150" s="37"/>
      <c r="AIX150" s="37"/>
      <c r="AIY150" s="37"/>
      <c r="AIZ150" s="37"/>
      <c r="AJA150" s="37"/>
      <c r="AKS150" s="37"/>
      <c r="AKT150" s="37"/>
      <c r="AKU150" s="37"/>
      <c r="AKV150" s="37"/>
      <c r="AKW150" s="37"/>
      <c r="AKX150" s="37"/>
      <c r="AKY150" s="37"/>
      <c r="ALN150" s="37"/>
      <c r="ALO150" s="37"/>
      <c r="ARZ150" s="37"/>
      <c r="ASA150" s="37"/>
      <c r="ASB150" s="37"/>
      <c r="ASC150" s="37"/>
      <c r="ASD150" s="37"/>
      <c r="ASE150" s="37"/>
      <c r="ASG150" s="37"/>
      <c r="ASH150" s="37"/>
      <c r="ASI150" s="37"/>
      <c r="ASJ150" s="37"/>
      <c r="ASK150" s="37"/>
      <c r="ASL150" s="37"/>
      <c r="ATW150" s="37"/>
      <c r="ATX150" s="37"/>
      <c r="ATY150" s="37"/>
      <c r="ATZ150" s="37"/>
      <c r="AUA150" s="37"/>
      <c r="AUB150" s="37"/>
      <c r="AUK150" s="343"/>
      <c r="AUY150" s="343"/>
      <c r="AWA150" s="37"/>
      <c r="AWB150" s="37"/>
      <c r="AWC150" s="37"/>
      <c r="AWD150" s="37"/>
      <c r="AWE150" s="37"/>
      <c r="AWF150" s="37"/>
      <c r="AWG150" s="37"/>
      <c r="AWH150" s="37"/>
      <c r="AWI150" s="37"/>
      <c r="AWJ150" s="37"/>
      <c r="AWK150" s="37"/>
      <c r="AWL150" s="37"/>
      <c r="AWM150" s="37"/>
      <c r="AWN150" s="37"/>
      <c r="AWO150" s="37"/>
      <c r="AWP150" s="37"/>
      <c r="AWQ150" s="37"/>
      <c r="AWR150" s="37"/>
      <c r="AWS150" s="37"/>
      <c r="AWT150" s="37"/>
      <c r="AWU150" s="37"/>
      <c r="AXC150" s="37"/>
      <c r="AXD150" s="37"/>
      <c r="AXE150" s="37"/>
      <c r="AXF150" s="37"/>
      <c r="AXG150" s="37"/>
      <c r="AXH150" s="37"/>
      <c r="AXJ150" s="37"/>
      <c r="AXK150" s="37"/>
      <c r="AXL150" s="37"/>
      <c r="AXM150" s="37"/>
      <c r="AXN150" s="37"/>
      <c r="AXO150" s="37"/>
      <c r="AXP150" s="37"/>
      <c r="AXQ150" s="37"/>
      <c r="AXR150" s="37"/>
      <c r="AXS150" s="37"/>
      <c r="AXT150" s="37"/>
      <c r="AXU150" s="37"/>
      <c r="AXV150" s="37"/>
      <c r="AXW150" s="37"/>
      <c r="AYE150" s="32"/>
      <c r="AYF150" s="32"/>
      <c r="AYG150" s="32"/>
      <c r="AYH150" s="32"/>
      <c r="AYI150" s="32"/>
      <c r="AYJ150" s="32"/>
      <c r="AYZ150" s="37"/>
      <c r="AZA150" s="37"/>
      <c r="AZB150" s="37"/>
      <c r="AZC150" s="37"/>
      <c r="AZD150" s="37"/>
      <c r="AZE150" s="37"/>
      <c r="AZG150" s="37"/>
      <c r="AZH150" s="37"/>
      <c r="AZI150" s="37"/>
      <c r="AZJ150" s="37"/>
      <c r="AZK150" s="37"/>
      <c r="AZL150" s="37"/>
      <c r="BAP150" s="37"/>
      <c r="BAQ150" s="37"/>
      <c r="BAR150" s="37"/>
      <c r="BAS150" s="37"/>
      <c r="BAT150" s="37"/>
      <c r="BAU150" s="37"/>
      <c r="BAV150" s="37"/>
      <c r="BAW150" s="37"/>
      <c r="BAX150" s="37"/>
      <c r="BAY150" s="37"/>
      <c r="BAZ150" s="37"/>
      <c r="BBA150" s="37"/>
      <c r="BBB150" s="37"/>
      <c r="BBC150" s="37"/>
      <c r="BBD150" s="37"/>
      <c r="BBE150" s="37"/>
      <c r="BBF150" s="37"/>
      <c r="BBG150" s="37"/>
      <c r="BBH150" s="37"/>
      <c r="BBI150" s="37"/>
      <c r="BBY150" s="37"/>
      <c r="BBZ150" s="37"/>
      <c r="BCA150" s="37"/>
      <c r="BCB150" s="37"/>
      <c r="BCC150" s="37"/>
      <c r="BCD150" s="37"/>
      <c r="BCF150" s="37"/>
      <c r="BCG150" s="37"/>
      <c r="BCH150" s="37"/>
      <c r="BCI150" s="37"/>
      <c r="BCJ150" s="37"/>
      <c r="BCK150" s="37"/>
      <c r="BDH150" s="37"/>
      <c r="BDI150" s="37"/>
      <c r="BDJ150" s="37"/>
      <c r="BDK150" s="37"/>
      <c r="BDL150" s="37"/>
      <c r="BDM150" s="37"/>
      <c r="BEJ150" s="37"/>
      <c r="BEK150" s="37"/>
      <c r="BEL150" s="37"/>
      <c r="BEM150" s="37"/>
      <c r="BEN150" s="37"/>
      <c r="BEO150" s="37"/>
    </row>
    <row r="151" spans="2:1003 1170:1497" s="550" customFormat="1" x14ac:dyDescent="0.25">
      <c r="B151" s="121"/>
      <c r="H151" s="37"/>
      <c r="I151" s="121"/>
      <c r="J151" s="37"/>
      <c r="K151" s="37"/>
      <c r="L151" s="37"/>
      <c r="M151" s="37"/>
      <c r="N151" s="37"/>
      <c r="O151" s="37"/>
      <c r="P151" s="121"/>
      <c r="Q151" s="37"/>
      <c r="R151" s="37"/>
      <c r="S151" s="37"/>
      <c r="T151" s="37"/>
      <c r="U151" s="37"/>
      <c r="V151" s="37"/>
      <c r="W151" s="121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CU151" s="422"/>
      <c r="CX151" s="343"/>
      <c r="ED151" s="1696"/>
      <c r="EE151" s="1696"/>
      <c r="EF151" s="1696"/>
      <c r="EG151" s="1696"/>
      <c r="EH151" s="1696"/>
      <c r="EI151" s="1696"/>
      <c r="EJ151" s="37"/>
      <c r="EK151" s="37"/>
      <c r="EL151" s="37"/>
      <c r="EM151" s="37"/>
      <c r="EN151" s="37"/>
      <c r="EO151" s="37"/>
      <c r="EP151" s="37"/>
      <c r="ER151" s="37"/>
      <c r="ES151" s="37"/>
      <c r="ET151" s="37"/>
      <c r="EU151" s="37"/>
      <c r="EV151" s="37"/>
      <c r="EW151" s="37"/>
      <c r="FT151" s="37"/>
      <c r="FU151" s="37"/>
      <c r="FV151" s="37"/>
      <c r="FW151" s="37"/>
      <c r="FX151" s="37"/>
      <c r="FY151" s="37"/>
      <c r="GH151" s="37"/>
      <c r="GI151" s="37"/>
      <c r="GJ151" s="37"/>
      <c r="GK151" s="37"/>
      <c r="GL151" s="37"/>
      <c r="GM151" s="37"/>
      <c r="HC151" s="37"/>
      <c r="HD151" s="37"/>
      <c r="HE151" s="37"/>
      <c r="HF151" s="37"/>
      <c r="HG151" s="37"/>
      <c r="HH151" s="37"/>
      <c r="IZ151" s="37"/>
      <c r="JA151" s="37"/>
      <c r="JB151" s="37"/>
      <c r="JC151" s="37"/>
      <c r="JD151" s="37"/>
      <c r="JE151" s="37"/>
      <c r="JU151" s="37"/>
      <c r="JV151" s="37"/>
      <c r="JW151" s="37"/>
      <c r="JX151" s="37"/>
      <c r="JY151" s="37"/>
      <c r="JZ151" s="37"/>
      <c r="KI151" s="37"/>
      <c r="KJ151" s="37"/>
      <c r="KK151" s="37"/>
      <c r="KL151" s="37"/>
      <c r="KM151" s="37"/>
      <c r="KN151" s="37"/>
      <c r="KP151" s="37"/>
      <c r="KQ151" s="37"/>
      <c r="KR151" s="37"/>
      <c r="KS151" s="37"/>
      <c r="KT151" s="37"/>
      <c r="KU151" s="37"/>
      <c r="LK151" s="37"/>
      <c r="LL151" s="37"/>
      <c r="LM151" s="37"/>
      <c r="LN151" s="37"/>
      <c r="LO151" s="37"/>
      <c r="LP151" s="37"/>
      <c r="LR151" s="37"/>
      <c r="LS151" s="37"/>
      <c r="LT151" s="37"/>
      <c r="LU151" s="37"/>
      <c r="LV151" s="37"/>
      <c r="LW151" s="37"/>
      <c r="LX151" s="37"/>
      <c r="MM151" s="37"/>
      <c r="MN151" s="37"/>
      <c r="MO151" s="37"/>
      <c r="MP151" s="37"/>
      <c r="MQ151" s="37"/>
      <c r="MR151" s="37"/>
      <c r="MT151" s="37"/>
      <c r="MU151" s="37"/>
      <c r="MV151" s="37"/>
      <c r="MW151" s="37"/>
      <c r="MX151" s="37"/>
      <c r="MY151" s="37"/>
      <c r="NV151" s="37"/>
      <c r="NW151" s="37"/>
      <c r="NX151" s="37"/>
      <c r="NY151" s="37"/>
      <c r="NZ151" s="37"/>
      <c r="OA151" s="37"/>
      <c r="OJ151" s="37"/>
      <c r="OK151" s="37"/>
      <c r="OL151" s="37"/>
      <c r="OM151" s="37"/>
      <c r="ON151" s="37"/>
      <c r="OO151" s="37"/>
      <c r="OP151" s="37"/>
      <c r="QN151" s="37"/>
      <c r="QO151" s="37"/>
      <c r="QP151" s="37"/>
      <c r="QQ151" s="37"/>
      <c r="QR151" s="37"/>
      <c r="QS151" s="37"/>
      <c r="QT151" s="37"/>
      <c r="QU151" s="422"/>
      <c r="RB151" s="37"/>
      <c r="RC151" s="37"/>
      <c r="RD151" s="37"/>
      <c r="RE151" s="37"/>
      <c r="RF151" s="37"/>
      <c r="RG151" s="37"/>
      <c r="RI151" s="37"/>
      <c r="RJ151" s="37"/>
      <c r="RK151" s="37"/>
      <c r="RL151" s="37"/>
      <c r="RM151" s="37"/>
      <c r="RN151" s="37"/>
      <c r="RP151" s="37"/>
      <c r="RQ151" s="37"/>
      <c r="RR151" s="37"/>
      <c r="RS151" s="37"/>
      <c r="RT151" s="37"/>
      <c r="RU151" s="37"/>
      <c r="RV151" s="37"/>
      <c r="SR151" s="37"/>
      <c r="SS151" s="37"/>
      <c r="ST151" s="37"/>
      <c r="SU151" s="37"/>
      <c r="SV151" s="37"/>
      <c r="SW151" s="37"/>
      <c r="SY151" s="422"/>
      <c r="UH151" s="691"/>
      <c r="UI151" s="37"/>
      <c r="UJ151" s="37"/>
      <c r="UK151" s="37"/>
      <c r="UL151" s="37"/>
      <c r="UM151" s="37"/>
      <c r="VC151" s="37"/>
      <c r="VD151" s="37"/>
      <c r="VE151" s="37"/>
      <c r="VF151" s="37"/>
      <c r="VG151" s="37"/>
      <c r="VH151" s="37"/>
      <c r="VI151" s="37"/>
      <c r="VJ151" s="37"/>
      <c r="WS151" s="37"/>
      <c r="WT151" s="37"/>
      <c r="WU151" s="37"/>
      <c r="WV151" s="37"/>
      <c r="WW151" s="37"/>
      <c r="WX151" s="37"/>
      <c r="WZ151" s="37"/>
      <c r="XA151" s="37"/>
      <c r="XB151" s="37"/>
      <c r="XC151" s="37"/>
      <c r="XD151" s="37"/>
      <c r="XE151" s="37"/>
      <c r="XF151" s="37"/>
      <c r="XG151" s="37"/>
      <c r="XH151" s="37"/>
      <c r="XI151" s="37"/>
      <c r="XJ151" s="37"/>
      <c r="XK151" s="37"/>
      <c r="XL151" s="37"/>
      <c r="XM151" s="37"/>
      <c r="XN151" s="37"/>
      <c r="XU151" s="37"/>
      <c r="XV151" s="37"/>
      <c r="XW151" s="37"/>
      <c r="XX151" s="37"/>
      <c r="XY151" s="37"/>
      <c r="XZ151" s="37"/>
      <c r="ZD151" s="37"/>
      <c r="ZE151" s="37"/>
      <c r="ZF151" s="37"/>
      <c r="ZG151" s="37"/>
      <c r="ZH151" s="37"/>
      <c r="ZI151" s="37"/>
      <c r="AAF151" s="37"/>
      <c r="AAG151" s="37"/>
      <c r="AAH151" s="37"/>
      <c r="AAI151" s="37"/>
      <c r="AAJ151" s="37"/>
      <c r="AAK151" s="37"/>
      <c r="AAM151" s="37"/>
      <c r="AAN151" s="37"/>
      <c r="AAO151" s="37"/>
      <c r="AAP151" s="37"/>
      <c r="AAQ151" s="37"/>
      <c r="AAR151" s="37"/>
      <c r="AAT151" s="37"/>
      <c r="AAU151" s="37"/>
      <c r="AAV151" s="37"/>
      <c r="AAW151" s="37"/>
      <c r="AAX151" s="37"/>
      <c r="AAY151" s="37"/>
      <c r="ABH151" s="37"/>
      <c r="ABI151" s="37"/>
      <c r="ABJ151" s="37"/>
      <c r="ABK151" s="37"/>
      <c r="ABL151" s="37"/>
      <c r="ABM151" s="37"/>
      <c r="ACJ151" s="37"/>
      <c r="ACK151" s="37"/>
      <c r="ACL151" s="37"/>
      <c r="ACM151" s="37"/>
      <c r="ACN151" s="37"/>
      <c r="ACO151" s="37"/>
      <c r="ACP151" s="37"/>
      <c r="ACQ151" s="37"/>
      <c r="ACR151" s="37"/>
      <c r="ACS151" s="37"/>
      <c r="ACT151" s="37"/>
      <c r="ACU151" s="37"/>
      <c r="ACV151" s="37"/>
      <c r="ACW151" s="37"/>
      <c r="ACX151" s="343"/>
      <c r="ADE151" s="691"/>
      <c r="ADF151" s="37"/>
      <c r="ADG151" s="37"/>
      <c r="ADH151" s="37"/>
      <c r="ADI151" s="37"/>
      <c r="ADJ151" s="37"/>
      <c r="ADK151" s="37"/>
      <c r="ADS151" s="37"/>
      <c r="ADT151" s="37"/>
      <c r="ADU151" s="37"/>
      <c r="ADV151" s="37"/>
      <c r="ADW151" s="37"/>
      <c r="ADX151" s="37"/>
      <c r="AEG151" s="37"/>
      <c r="AEH151" s="37"/>
      <c r="AEI151" s="37"/>
      <c r="AEJ151" s="37"/>
      <c r="AEK151" s="37"/>
      <c r="AEL151" s="37"/>
      <c r="AFB151" s="37"/>
      <c r="AFC151" s="37"/>
      <c r="AFD151" s="37"/>
      <c r="AFE151" s="37"/>
      <c r="AFF151" s="37"/>
      <c r="AFG151" s="37"/>
      <c r="AFP151" s="37"/>
      <c r="AFQ151" s="37"/>
      <c r="AFR151" s="37"/>
      <c r="AFS151" s="37"/>
      <c r="AFT151" s="37"/>
      <c r="AFU151" s="37"/>
      <c r="AFV151" s="37"/>
      <c r="AGY151" s="37"/>
      <c r="AGZ151" s="37"/>
      <c r="AHA151" s="37"/>
      <c r="AHB151" s="37"/>
      <c r="AHC151" s="37"/>
      <c r="AHD151" s="37"/>
      <c r="AHT151" s="422"/>
      <c r="AHW151" s="343"/>
      <c r="AIV151" s="37"/>
      <c r="AIW151" s="37"/>
      <c r="AIX151" s="37"/>
      <c r="AIY151" s="37"/>
      <c r="AIZ151" s="37"/>
      <c r="AJA151" s="37"/>
      <c r="AKS151" s="37"/>
      <c r="AKT151" s="37"/>
      <c r="AKU151" s="37"/>
      <c r="AKV151" s="37"/>
      <c r="AKW151" s="37"/>
      <c r="AKX151" s="37"/>
      <c r="AKY151" s="37"/>
      <c r="ALN151" s="37"/>
      <c r="ALO151" s="37"/>
      <c r="ARZ151" s="37"/>
      <c r="ASA151" s="37"/>
      <c r="ASB151" s="37"/>
      <c r="ASC151" s="37"/>
      <c r="ASD151" s="37"/>
      <c r="ASE151" s="37"/>
      <c r="ASG151" s="37"/>
      <c r="ASH151" s="37"/>
      <c r="ASI151" s="37"/>
      <c r="ASJ151" s="37"/>
      <c r="ASK151" s="37"/>
      <c r="ASL151" s="37"/>
      <c r="ATW151" s="37"/>
      <c r="ATX151" s="37"/>
      <c r="ATY151" s="37"/>
      <c r="ATZ151" s="37"/>
      <c r="AUA151" s="37"/>
      <c r="AUB151" s="37"/>
      <c r="AUK151" s="343"/>
      <c r="AUY151" s="343"/>
      <c r="AWA151" s="37"/>
      <c r="AWB151" s="37"/>
      <c r="AWC151" s="37"/>
      <c r="AWD151" s="37"/>
      <c r="AWE151" s="37"/>
      <c r="AWF151" s="37"/>
      <c r="AWG151" s="37"/>
      <c r="AWH151" s="37"/>
      <c r="AWI151" s="37"/>
      <c r="AWJ151" s="37"/>
      <c r="AWK151" s="37"/>
      <c r="AWL151" s="37"/>
      <c r="AWM151" s="37"/>
      <c r="AWN151" s="37"/>
      <c r="AWO151" s="37"/>
      <c r="AWP151" s="37"/>
      <c r="AWQ151" s="37"/>
      <c r="AWR151" s="37"/>
      <c r="AWS151" s="37"/>
      <c r="AWT151" s="37"/>
      <c r="AWU151" s="37"/>
      <c r="AXC151" s="37"/>
      <c r="AXD151" s="37"/>
      <c r="AXE151" s="37"/>
      <c r="AXF151" s="37"/>
      <c r="AXG151" s="37"/>
      <c r="AXH151" s="37"/>
      <c r="AXJ151" s="37"/>
      <c r="AXK151" s="37"/>
      <c r="AXL151" s="37"/>
      <c r="AXM151" s="37"/>
      <c r="AXN151" s="37"/>
      <c r="AXO151" s="37"/>
      <c r="AXP151" s="37"/>
      <c r="AXQ151" s="37"/>
      <c r="AXR151" s="37"/>
      <c r="AXS151" s="37"/>
      <c r="AXT151" s="37"/>
      <c r="AXU151" s="37"/>
      <c r="AXV151" s="37"/>
      <c r="AXW151" s="37"/>
      <c r="AYE151" s="32"/>
      <c r="AYF151" s="32"/>
      <c r="AYG151" s="32"/>
      <c r="AYH151" s="32"/>
      <c r="AYI151" s="32"/>
      <c r="AYJ151" s="32"/>
      <c r="AYZ151" s="37"/>
      <c r="AZA151" s="37"/>
      <c r="AZB151" s="37"/>
      <c r="AZC151" s="37"/>
      <c r="AZD151" s="37"/>
      <c r="AZE151" s="37"/>
      <c r="AZG151" s="37"/>
      <c r="AZH151" s="37"/>
      <c r="AZI151" s="37"/>
      <c r="AZJ151" s="37"/>
      <c r="AZK151" s="37"/>
      <c r="AZL151" s="37"/>
      <c r="BAP151" s="37"/>
      <c r="BAQ151" s="37"/>
      <c r="BAR151" s="37"/>
      <c r="BAS151" s="37"/>
      <c r="BAT151" s="37"/>
      <c r="BAU151" s="37"/>
      <c r="BAV151" s="37"/>
      <c r="BAW151" s="37"/>
      <c r="BAX151" s="37"/>
      <c r="BAY151" s="37"/>
      <c r="BAZ151" s="37"/>
      <c r="BBA151" s="37"/>
      <c r="BBB151" s="37"/>
      <c r="BBC151" s="37"/>
      <c r="BBD151" s="37"/>
      <c r="BBE151" s="37"/>
      <c r="BBF151" s="37"/>
      <c r="BBG151" s="37"/>
      <c r="BBH151" s="37"/>
      <c r="BBI151" s="37"/>
      <c r="BBY151" s="37"/>
      <c r="BBZ151" s="37"/>
      <c r="BCA151" s="37"/>
      <c r="BCB151" s="37"/>
      <c r="BCC151" s="37"/>
      <c r="BCD151" s="37"/>
      <c r="BCF151" s="37"/>
      <c r="BCG151" s="37"/>
      <c r="BCH151" s="37"/>
      <c r="BCI151" s="37"/>
      <c r="BCJ151" s="37"/>
      <c r="BCK151" s="37"/>
      <c r="BDH151" s="37"/>
      <c r="BDI151" s="37"/>
      <c r="BDJ151" s="37"/>
      <c r="BDK151" s="37"/>
      <c r="BDL151" s="37"/>
      <c r="BDM151" s="37"/>
      <c r="BEJ151" s="37"/>
      <c r="BEK151" s="37"/>
      <c r="BEL151" s="37"/>
      <c r="BEM151" s="37"/>
      <c r="BEN151" s="37"/>
      <c r="BEO151" s="37"/>
    </row>
    <row r="152" spans="2:1003 1170:1497" s="550" customFormat="1" x14ac:dyDescent="0.25">
      <c r="B152" s="79"/>
      <c r="H152" s="37"/>
      <c r="I152" s="121"/>
      <c r="J152" s="37"/>
      <c r="K152" s="37"/>
      <c r="L152" s="37"/>
      <c r="M152" s="37"/>
      <c r="N152" s="37"/>
      <c r="O152" s="37"/>
      <c r="P152" s="121"/>
      <c r="Q152" s="37"/>
      <c r="R152" s="37"/>
      <c r="S152" s="37"/>
      <c r="T152" s="37"/>
      <c r="U152" s="37"/>
      <c r="V152" s="37"/>
      <c r="W152" s="121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CU152" s="422"/>
      <c r="CX152" s="343"/>
      <c r="ED152" s="1696"/>
      <c r="EE152" s="1696"/>
      <c r="EF152" s="1696"/>
      <c r="EG152" s="1696"/>
      <c r="EH152" s="1696"/>
      <c r="EI152" s="1696"/>
      <c r="EJ152" s="37"/>
      <c r="EK152" s="37"/>
      <c r="EL152" s="37"/>
      <c r="EM152" s="37"/>
      <c r="EN152" s="37"/>
      <c r="EO152" s="37"/>
      <c r="EP152" s="37"/>
      <c r="ER152" s="37"/>
      <c r="ES152" s="37"/>
      <c r="ET152" s="37"/>
      <c r="EU152" s="37"/>
      <c r="EV152" s="37"/>
      <c r="EW152" s="37"/>
      <c r="FT152" s="37"/>
      <c r="FU152" s="37"/>
      <c r="FV152" s="37"/>
      <c r="FW152" s="37"/>
      <c r="FX152" s="37"/>
      <c r="FY152" s="37"/>
      <c r="GH152" s="37"/>
      <c r="GI152" s="37"/>
      <c r="GJ152" s="37"/>
      <c r="GK152" s="37"/>
      <c r="GL152" s="37"/>
      <c r="GM152" s="37"/>
      <c r="HC152" s="37"/>
      <c r="HD152" s="37"/>
      <c r="HE152" s="37"/>
      <c r="HF152" s="37"/>
      <c r="HG152" s="37"/>
      <c r="HH152" s="37"/>
      <c r="IZ152" s="37"/>
      <c r="JA152" s="37"/>
      <c r="JB152" s="37"/>
      <c r="JC152" s="37"/>
      <c r="JD152" s="37"/>
      <c r="JE152" s="37"/>
      <c r="JU152" s="37"/>
      <c r="JV152" s="37"/>
      <c r="JW152" s="37"/>
      <c r="JX152" s="37"/>
      <c r="JY152" s="37"/>
      <c r="JZ152" s="37"/>
      <c r="KI152" s="37"/>
      <c r="KJ152" s="37"/>
      <c r="KK152" s="37"/>
      <c r="KL152" s="37"/>
      <c r="KM152" s="37"/>
      <c r="KN152" s="37"/>
      <c r="KP152" s="37"/>
      <c r="KQ152" s="37"/>
      <c r="KR152" s="37"/>
      <c r="KS152" s="37"/>
      <c r="KT152" s="37"/>
      <c r="KU152" s="37"/>
      <c r="LK152" s="37"/>
      <c r="LL152" s="37"/>
      <c r="LM152" s="37"/>
      <c r="LN152" s="37"/>
      <c r="LO152" s="37"/>
      <c r="LP152" s="37"/>
      <c r="LR152" s="37"/>
      <c r="LS152" s="37"/>
      <c r="LT152" s="37"/>
      <c r="LU152" s="37"/>
      <c r="LV152" s="37"/>
      <c r="LW152" s="37"/>
      <c r="LX152" s="37"/>
      <c r="MM152" s="37"/>
      <c r="MN152" s="37"/>
      <c r="MO152" s="37"/>
      <c r="MP152" s="37"/>
      <c r="MQ152" s="37"/>
      <c r="MR152" s="37"/>
      <c r="MT152" s="37"/>
      <c r="MU152" s="37"/>
      <c r="MV152" s="37"/>
      <c r="MW152" s="37"/>
      <c r="MX152" s="37"/>
      <c r="MY152" s="37"/>
      <c r="NV152" s="37"/>
      <c r="NW152" s="37"/>
      <c r="NX152" s="37"/>
      <c r="NY152" s="37"/>
      <c r="NZ152" s="37"/>
      <c r="OA152" s="37"/>
      <c r="OJ152" s="37"/>
      <c r="OK152" s="37"/>
      <c r="OL152" s="37"/>
      <c r="OM152" s="37"/>
      <c r="ON152" s="37"/>
      <c r="OO152" s="37"/>
      <c r="OP152" s="37"/>
      <c r="QN152" s="37"/>
      <c r="QO152" s="37"/>
      <c r="QP152" s="37"/>
      <c r="QQ152" s="37"/>
      <c r="QR152" s="37"/>
      <c r="QS152" s="37"/>
      <c r="QT152" s="37"/>
      <c r="QU152" s="422"/>
      <c r="RB152" s="37"/>
      <c r="RC152" s="37"/>
      <c r="RD152" s="37"/>
      <c r="RE152" s="37"/>
      <c r="RF152" s="37"/>
      <c r="RG152" s="37"/>
      <c r="RI152" s="37"/>
      <c r="RJ152" s="37"/>
      <c r="RK152" s="37"/>
      <c r="RL152" s="37"/>
      <c r="RM152" s="37"/>
      <c r="RN152" s="37"/>
      <c r="RP152" s="37"/>
      <c r="RQ152" s="37"/>
      <c r="RR152" s="37"/>
      <c r="RS152" s="37"/>
      <c r="RT152" s="37"/>
      <c r="RU152" s="37"/>
      <c r="RV152" s="37"/>
      <c r="SR152" s="37"/>
      <c r="SS152" s="37"/>
      <c r="ST152" s="37"/>
      <c r="SU152" s="37"/>
      <c r="SV152" s="37"/>
      <c r="SW152" s="37"/>
      <c r="SY152" s="422"/>
      <c r="UH152" s="691"/>
      <c r="UI152" s="37"/>
      <c r="UJ152" s="37"/>
      <c r="UK152" s="37"/>
      <c r="UL152" s="37"/>
      <c r="UM152" s="37"/>
      <c r="VC152" s="37"/>
      <c r="VD152" s="37"/>
      <c r="VE152" s="37"/>
      <c r="VF152" s="37"/>
      <c r="VG152" s="37"/>
      <c r="VH152" s="37"/>
      <c r="VI152" s="37"/>
      <c r="VJ152" s="37"/>
      <c r="WS152" s="37"/>
      <c r="WT152" s="37"/>
      <c r="WU152" s="37"/>
      <c r="WV152" s="37"/>
      <c r="WW152" s="37"/>
      <c r="WX152" s="37"/>
      <c r="WZ152" s="37"/>
      <c r="XA152" s="37"/>
      <c r="XB152" s="37"/>
      <c r="XC152" s="37"/>
      <c r="XD152" s="37"/>
      <c r="XE152" s="37"/>
      <c r="XF152" s="37"/>
      <c r="XG152" s="37"/>
      <c r="XH152" s="37"/>
      <c r="XI152" s="37"/>
      <c r="XJ152" s="37"/>
      <c r="XK152" s="37"/>
      <c r="XL152" s="37"/>
      <c r="XM152" s="37"/>
      <c r="XN152" s="37"/>
      <c r="XU152" s="37"/>
      <c r="XV152" s="37"/>
      <c r="XW152" s="37"/>
      <c r="XX152" s="37"/>
      <c r="XY152" s="37"/>
      <c r="XZ152" s="37"/>
      <c r="ZD152" s="37"/>
      <c r="ZE152" s="37"/>
      <c r="ZF152" s="37"/>
      <c r="ZG152" s="37"/>
      <c r="ZH152" s="37"/>
      <c r="ZI152" s="37"/>
      <c r="AAF152" s="37"/>
      <c r="AAG152" s="37"/>
      <c r="AAH152" s="37"/>
      <c r="AAI152" s="37"/>
      <c r="AAJ152" s="37"/>
      <c r="AAK152" s="37"/>
      <c r="AAM152" s="37"/>
      <c r="AAN152" s="37"/>
      <c r="AAO152" s="37"/>
      <c r="AAP152" s="37"/>
      <c r="AAQ152" s="37"/>
      <c r="AAR152" s="37"/>
      <c r="AAT152" s="37"/>
      <c r="AAU152" s="37"/>
      <c r="AAV152" s="37"/>
      <c r="AAW152" s="37"/>
      <c r="AAX152" s="37"/>
      <c r="AAY152" s="37"/>
      <c r="ABH152" s="37"/>
      <c r="ABI152" s="37"/>
      <c r="ABJ152" s="37"/>
      <c r="ABK152" s="37"/>
      <c r="ABL152" s="37"/>
      <c r="ABM152" s="37"/>
      <c r="ACJ152" s="37"/>
      <c r="ACK152" s="37"/>
      <c r="ACL152" s="37"/>
      <c r="ACM152" s="37"/>
      <c r="ACN152" s="37"/>
      <c r="ACO152" s="37"/>
      <c r="ACP152" s="37"/>
      <c r="ACQ152" s="37"/>
      <c r="ACR152" s="37"/>
      <c r="ACS152" s="37"/>
      <c r="ACT152" s="37"/>
      <c r="ACU152" s="37"/>
      <c r="ACV152" s="37"/>
      <c r="ACW152" s="37"/>
      <c r="ACX152" s="343"/>
      <c r="ADE152" s="691"/>
      <c r="ADF152" s="37"/>
      <c r="ADG152" s="37"/>
      <c r="ADH152" s="37"/>
      <c r="ADI152" s="37"/>
      <c r="ADJ152" s="37"/>
      <c r="ADK152" s="37"/>
      <c r="ADS152" s="37"/>
      <c r="ADT152" s="37"/>
      <c r="ADU152" s="37"/>
      <c r="ADV152" s="37"/>
      <c r="ADW152" s="37"/>
      <c r="ADX152" s="37"/>
      <c r="AEG152" s="37"/>
      <c r="AEH152" s="37"/>
      <c r="AEI152" s="37"/>
      <c r="AEJ152" s="37"/>
      <c r="AEK152" s="37"/>
      <c r="AEL152" s="37"/>
      <c r="AFB152" s="37"/>
      <c r="AFC152" s="37"/>
      <c r="AFD152" s="37"/>
      <c r="AFE152" s="37"/>
      <c r="AFF152" s="37"/>
      <c r="AFG152" s="37"/>
      <c r="AFP152" s="37"/>
      <c r="AFQ152" s="37"/>
      <c r="AFR152" s="37"/>
      <c r="AFS152" s="37"/>
      <c r="AFT152" s="37"/>
      <c r="AFU152" s="37"/>
      <c r="AFV152" s="37"/>
      <c r="AGY152" s="37"/>
      <c r="AGZ152" s="37"/>
      <c r="AHA152" s="37"/>
      <c r="AHB152" s="37"/>
      <c r="AHC152" s="37"/>
      <c r="AHD152" s="37"/>
      <c r="AHT152" s="422"/>
      <c r="AHW152" s="343"/>
      <c r="AIV152" s="37"/>
      <c r="AIW152" s="37"/>
      <c r="AIX152" s="37"/>
      <c r="AIY152" s="37"/>
      <c r="AIZ152" s="37"/>
      <c r="AJA152" s="37"/>
      <c r="AKS152" s="37"/>
      <c r="AKT152" s="37"/>
      <c r="AKU152" s="37"/>
      <c r="AKV152" s="37"/>
      <c r="AKW152" s="37"/>
      <c r="AKX152" s="37"/>
      <c r="AKY152" s="37"/>
      <c r="ALN152" s="37"/>
      <c r="ALO152" s="37"/>
      <c r="ARZ152" s="37"/>
      <c r="ASA152" s="37"/>
      <c r="ASB152" s="37"/>
      <c r="ASC152" s="37"/>
      <c r="ASD152" s="37"/>
      <c r="ASE152" s="37"/>
      <c r="ASG152" s="37"/>
      <c r="ASH152" s="37"/>
      <c r="ASI152" s="37"/>
      <c r="ASJ152" s="37"/>
      <c r="ASK152" s="37"/>
      <c r="ASL152" s="37"/>
      <c r="ATW152" s="37"/>
      <c r="ATX152" s="37"/>
      <c r="ATY152" s="37"/>
      <c r="ATZ152" s="37"/>
      <c r="AUA152" s="37"/>
      <c r="AUB152" s="37"/>
      <c r="AUK152" s="343"/>
      <c r="AUY152" s="343"/>
      <c r="AWA152" s="37"/>
      <c r="AWB152" s="37"/>
      <c r="AWC152" s="37"/>
      <c r="AWD152" s="37"/>
      <c r="AWE152" s="37"/>
      <c r="AWF152" s="37"/>
      <c r="AWG152" s="37"/>
      <c r="AWH152" s="37"/>
      <c r="AWI152" s="37"/>
      <c r="AWJ152" s="37"/>
      <c r="AWK152" s="37"/>
      <c r="AWL152" s="37"/>
      <c r="AWM152" s="37"/>
      <c r="AWN152" s="37"/>
      <c r="AWO152" s="37"/>
      <c r="AWP152" s="37"/>
      <c r="AWQ152" s="37"/>
      <c r="AWR152" s="37"/>
      <c r="AWS152" s="37"/>
      <c r="AWT152" s="37"/>
      <c r="AWU152" s="37"/>
      <c r="AXC152" s="37"/>
      <c r="AXD152" s="37"/>
      <c r="AXE152" s="37"/>
      <c r="AXF152" s="37"/>
      <c r="AXG152" s="37"/>
      <c r="AXH152" s="37"/>
      <c r="AXJ152" s="37"/>
      <c r="AXK152" s="37"/>
      <c r="AXL152" s="37"/>
      <c r="AXM152" s="37"/>
      <c r="AXN152" s="37"/>
      <c r="AXO152" s="37"/>
      <c r="AXP152" s="37"/>
      <c r="AXQ152" s="37"/>
      <c r="AXR152" s="37"/>
      <c r="AXS152" s="37"/>
      <c r="AXT152" s="37"/>
      <c r="AXU152" s="37"/>
      <c r="AXV152" s="37"/>
      <c r="AXW152" s="37"/>
      <c r="AYE152" s="32"/>
      <c r="AYF152" s="32"/>
      <c r="AYG152" s="32"/>
      <c r="AYH152" s="32"/>
      <c r="AYI152" s="32"/>
      <c r="AYJ152" s="32"/>
      <c r="AYZ152" s="37"/>
      <c r="AZA152" s="37"/>
      <c r="AZB152" s="37"/>
      <c r="AZC152" s="37"/>
      <c r="AZD152" s="37"/>
      <c r="AZE152" s="37"/>
      <c r="AZG152" s="37"/>
      <c r="AZH152" s="37"/>
      <c r="AZI152" s="37"/>
      <c r="AZJ152" s="37"/>
      <c r="AZK152" s="37"/>
      <c r="AZL152" s="37"/>
      <c r="BAP152" s="37"/>
      <c r="BAQ152" s="37"/>
      <c r="BAR152" s="37"/>
      <c r="BAS152" s="37"/>
      <c r="BAT152" s="37"/>
      <c r="BAU152" s="37"/>
      <c r="BAV152" s="37"/>
      <c r="BAW152" s="37"/>
      <c r="BAX152" s="37"/>
      <c r="BAY152" s="37"/>
      <c r="BAZ152" s="37"/>
      <c r="BBA152" s="37"/>
      <c r="BBB152" s="37"/>
      <c r="BBC152" s="37"/>
      <c r="BBD152" s="37"/>
      <c r="BBE152" s="37"/>
      <c r="BBF152" s="37"/>
      <c r="BBG152" s="37"/>
      <c r="BBH152" s="37"/>
      <c r="BBI152" s="37"/>
      <c r="BBY152" s="37"/>
      <c r="BBZ152" s="37"/>
      <c r="BCA152" s="37"/>
      <c r="BCB152" s="37"/>
      <c r="BCC152" s="37"/>
      <c r="BCD152" s="37"/>
      <c r="BCF152" s="37"/>
      <c r="BCG152" s="37"/>
      <c r="BCH152" s="37"/>
      <c r="BCI152" s="37"/>
      <c r="BCJ152" s="37"/>
      <c r="BCK152" s="37"/>
      <c r="BDH152" s="37"/>
      <c r="BDI152" s="37"/>
      <c r="BDJ152" s="37"/>
      <c r="BDK152" s="37"/>
      <c r="BDL152" s="37"/>
      <c r="BDM152" s="37"/>
      <c r="BEJ152" s="37"/>
      <c r="BEK152" s="37"/>
      <c r="BEL152" s="37"/>
      <c r="BEM152" s="37"/>
      <c r="BEN152" s="37"/>
      <c r="BEO152" s="37"/>
    </row>
    <row r="153" spans="2:1003 1170:1497" s="550" customFormat="1" x14ac:dyDescent="0.25">
      <c r="B153" s="121"/>
      <c r="H153" s="37"/>
      <c r="I153" s="121"/>
      <c r="J153" s="37"/>
      <c r="K153" s="37"/>
      <c r="L153" s="37"/>
      <c r="M153" s="37"/>
      <c r="N153" s="37"/>
      <c r="O153" s="37"/>
      <c r="P153" s="121"/>
      <c r="Q153" s="37"/>
      <c r="R153" s="37"/>
      <c r="S153" s="37"/>
      <c r="T153" s="37"/>
      <c r="U153" s="37"/>
      <c r="V153" s="37"/>
      <c r="W153" s="121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CU153" s="422"/>
      <c r="CX153" s="343"/>
      <c r="ED153" s="1696"/>
      <c r="EE153" s="1696"/>
      <c r="EF153" s="1696"/>
      <c r="EG153" s="1696"/>
      <c r="EH153" s="1696"/>
      <c r="EI153" s="1696"/>
      <c r="EJ153" s="37"/>
      <c r="EK153" s="37"/>
      <c r="EL153" s="37"/>
      <c r="EM153" s="37"/>
      <c r="EN153" s="37"/>
      <c r="EO153" s="37"/>
      <c r="EP153" s="37"/>
      <c r="ER153" s="37"/>
      <c r="ES153" s="37"/>
      <c r="ET153" s="37"/>
      <c r="EU153" s="37"/>
      <c r="EV153" s="37"/>
      <c r="EW153" s="37"/>
      <c r="FT153" s="37"/>
      <c r="FU153" s="37"/>
      <c r="FV153" s="37"/>
      <c r="FW153" s="37"/>
      <c r="FX153" s="37"/>
      <c r="FY153" s="37"/>
      <c r="GH153" s="37"/>
      <c r="GI153" s="37"/>
      <c r="GJ153" s="37"/>
      <c r="GK153" s="37"/>
      <c r="GL153" s="37"/>
      <c r="GM153" s="37"/>
      <c r="HC153" s="37"/>
      <c r="HD153" s="37"/>
      <c r="HE153" s="37"/>
      <c r="HF153" s="37"/>
      <c r="HG153" s="37"/>
      <c r="HH153" s="37"/>
      <c r="IZ153" s="37"/>
      <c r="JA153" s="37"/>
      <c r="JB153" s="37"/>
      <c r="JC153" s="37"/>
      <c r="JD153" s="37"/>
      <c r="JE153" s="37"/>
      <c r="JU153" s="37"/>
      <c r="JV153" s="37"/>
      <c r="JW153" s="37"/>
      <c r="JX153" s="37"/>
      <c r="JY153" s="37"/>
      <c r="JZ153" s="37"/>
      <c r="KI153" s="37"/>
      <c r="KJ153" s="37"/>
      <c r="KK153" s="37"/>
      <c r="KL153" s="37"/>
      <c r="KM153" s="37"/>
      <c r="KN153" s="37"/>
      <c r="KP153" s="37"/>
      <c r="KQ153" s="37"/>
      <c r="KR153" s="37"/>
      <c r="KS153" s="37"/>
      <c r="KT153" s="37"/>
      <c r="KU153" s="37"/>
      <c r="LK153" s="37"/>
      <c r="LL153" s="37"/>
      <c r="LM153" s="37"/>
      <c r="LN153" s="37"/>
      <c r="LO153" s="37"/>
      <c r="LP153" s="37"/>
      <c r="LR153" s="37"/>
      <c r="LS153" s="37"/>
      <c r="LT153" s="37"/>
      <c r="LU153" s="37"/>
      <c r="LV153" s="37"/>
      <c r="LW153" s="37"/>
      <c r="LX153" s="37"/>
      <c r="MM153" s="37"/>
      <c r="MN153" s="37"/>
      <c r="MO153" s="37"/>
      <c r="MP153" s="37"/>
      <c r="MQ153" s="37"/>
      <c r="MR153" s="37"/>
      <c r="MT153" s="37"/>
      <c r="MU153" s="37"/>
      <c r="MV153" s="37"/>
      <c r="MW153" s="37"/>
      <c r="MX153" s="37"/>
      <c r="MY153" s="37"/>
      <c r="NV153" s="37"/>
      <c r="NW153" s="37"/>
      <c r="NX153" s="37"/>
      <c r="NY153" s="37"/>
      <c r="NZ153" s="37"/>
      <c r="OA153" s="37"/>
      <c r="OJ153" s="37"/>
      <c r="OK153" s="37"/>
      <c r="OL153" s="37"/>
      <c r="OM153" s="37"/>
      <c r="ON153" s="37"/>
      <c r="OO153" s="37"/>
      <c r="OP153" s="37"/>
      <c r="QN153" s="37"/>
      <c r="QO153" s="37"/>
      <c r="QP153" s="37"/>
      <c r="QQ153" s="37"/>
      <c r="QR153" s="37"/>
      <c r="QS153" s="37"/>
      <c r="QT153" s="37"/>
      <c r="QU153" s="422"/>
      <c r="RB153" s="37"/>
      <c r="RC153" s="37"/>
      <c r="RD153" s="37"/>
      <c r="RE153" s="37"/>
      <c r="RF153" s="37"/>
      <c r="RG153" s="37"/>
      <c r="RI153" s="37"/>
      <c r="RJ153" s="37"/>
      <c r="RK153" s="37"/>
      <c r="RL153" s="37"/>
      <c r="RM153" s="37"/>
      <c r="RN153" s="37"/>
      <c r="RP153" s="37"/>
      <c r="RQ153" s="37"/>
      <c r="RR153" s="37"/>
      <c r="RS153" s="37"/>
      <c r="RT153" s="37"/>
      <c r="RU153" s="37"/>
      <c r="RV153" s="37"/>
      <c r="SR153" s="37"/>
      <c r="SS153" s="37"/>
      <c r="ST153" s="37"/>
      <c r="SU153" s="37"/>
      <c r="SV153" s="37"/>
      <c r="SW153" s="37"/>
      <c r="SY153" s="422"/>
      <c r="UH153" s="691"/>
      <c r="UI153" s="37"/>
      <c r="UJ153" s="37"/>
      <c r="UK153" s="37"/>
      <c r="UL153" s="37"/>
      <c r="UM153" s="37"/>
      <c r="VC153" s="37"/>
      <c r="VD153" s="37"/>
      <c r="VE153" s="37"/>
      <c r="VF153" s="37"/>
      <c r="VG153" s="37"/>
      <c r="VH153" s="37"/>
      <c r="VI153" s="37"/>
      <c r="VJ153" s="37"/>
      <c r="WS153" s="37"/>
      <c r="WT153" s="37"/>
      <c r="WU153" s="37"/>
      <c r="WV153" s="37"/>
      <c r="WW153" s="37"/>
      <c r="WX153" s="37"/>
      <c r="WZ153" s="37"/>
      <c r="XA153" s="37"/>
      <c r="XB153" s="37"/>
      <c r="XC153" s="37"/>
      <c r="XD153" s="37"/>
      <c r="XE153" s="37"/>
      <c r="XF153" s="37"/>
      <c r="XG153" s="37"/>
      <c r="XH153" s="37"/>
      <c r="XI153" s="37"/>
      <c r="XJ153" s="37"/>
      <c r="XK153" s="37"/>
      <c r="XL153" s="37"/>
      <c r="XM153" s="37"/>
      <c r="XN153" s="37"/>
      <c r="XU153" s="37"/>
      <c r="XV153" s="37"/>
      <c r="XW153" s="37"/>
      <c r="XX153" s="37"/>
      <c r="XY153" s="37"/>
      <c r="XZ153" s="37"/>
      <c r="ZD153" s="37"/>
      <c r="ZE153" s="37"/>
      <c r="ZF153" s="37"/>
      <c r="ZG153" s="37"/>
      <c r="ZH153" s="37"/>
      <c r="ZI153" s="37"/>
      <c r="AAF153" s="37"/>
      <c r="AAG153" s="37"/>
      <c r="AAH153" s="37"/>
      <c r="AAI153" s="37"/>
      <c r="AAJ153" s="37"/>
      <c r="AAK153" s="37"/>
      <c r="AAM153" s="37"/>
      <c r="AAN153" s="37"/>
      <c r="AAO153" s="37"/>
      <c r="AAP153" s="37"/>
      <c r="AAQ153" s="37"/>
      <c r="AAR153" s="37"/>
      <c r="AAT153" s="37"/>
      <c r="AAU153" s="37"/>
      <c r="AAV153" s="37"/>
      <c r="AAW153" s="37"/>
      <c r="AAX153" s="37"/>
      <c r="AAY153" s="37"/>
      <c r="ABH153" s="37"/>
      <c r="ABI153" s="37"/>
      <c r="ABJ153" s="37"/>
      <c r="ABK153" s="37"/>
      <c r="ABL153" s="37"/>
      <c r="ABM153" s="37"/>
      <c r="ACJ153" s="37"/>
      <c r="ACK153" s="37"/>
      <c r="ACL153" s="37"/>
      <c r="ACM153" s="37"/>
      <c r="ACN153" s="37"/>
      <c r="ACO153" s="37"/>
      <c r="ACP153" s="37"/>
      <c r="ACQ153" s="37"/>
      <c r="ACR153" s="37"/>
      <c r="ACS153" s="37"/>
      <c r="ACT153" s="37"/>
      <c r="ACU153" s="37"/>
      <c r="ACV153" s="37"/>
      <c r="ACW153" s="37"/>
      <c r="ACX153" s="343"/>
      <c r="ADE153" s="691"/>
      <c r="ADF153" s="37"/>
      <c r="ADG153" s="37"/>
      <c r="ADH153" s="37"/>
      <c r="ADI153" s="37"/>
      <c r="ADJ153" s="37"/>
      <c r="ADK153" s="37"/>
      <c r="ADS153" s="37"/>
      <c r="ADT153" s="37"/>
      <c r="ADU153" s="37"/>
      <c r="ADV153" s="37"/>
      <c r="ADW153" s="37"/>
      <c r="ADX153" s="37"/>
      <c r="AEG153" s="37"/>
      <c r="AEH153" s="37"/>
      <c r="AEI153" s="37"/>
      <c r="AEJ153" s="37"/>
      <c r="AEK153" s="37"/>
      <c r="AEL153" s="37"/>
      <c r="AFB153" s="37"/>
      <c r="AFC153" s="37"/>
      <c r="AFD153" s="37"/>
      <c r="AFE153" s="37"/>
      <c r="AFF153" s="37"/>
      <c r="AFG153" s="37"/>
      <c r="AFP153" s="37"/>
      <c r="AFQ153" s="37"/>
      <c r="AFR153" s="37"/>
      <c r="AFS153" s="37"/>
      <c r="AFT153" s="37"/>
      <c r="AFU153" s="37"/>
      <c r="AFV153" s="37"/>
      <c r="AGY153" s="37"/>
      <c r="AGZ153" s="37"/>
      <c r="AHA153" s="37"/>
      <c r="AHB153" s="37"/>
      <c r="AHC153" s="37"/>
      <c r="AHD153" s="37"/>
      <c r="AHT153" s="422"/>
      <c r="AHW153" s="343"/>
      <c r="AIV153" s="37"/>
      <c r="AIW153" s="37"/>
      <c r="AIX153" s="37"/>
      <c r="AIY153" s="37"/>
      <c r="AIZ153" s="37"/>
      <c r="AJA153" s="37"/>
      <c r="AKS153" s="37"/>
      <c r="AKT153" s="37"/>
      <c r="AKU153" s="37"/>
      <c r="AKV153" s="37"/>
      <c r="AKW153" s="37"/>
      <c r="AKX153" s="37"/>
      <c r="AKY153" s="37"/>
      <c r="ALN153" s="37"/>
      <c r="ALO153" s="37"/>
      <c r="ARZ153" s="37"/>
      <c r="ASA153" s="37"/>
      <c r="ASB153" s="37"/>
      <c r="ASC153" s="37"/>
      <c r="ASD153" s="37"/>
      <c r="ASE153" s="37"/>
      <c r="ASG153" s="37"/>
      <c r="ASH153" s="37"/>
      <c r="ASI153" s="37"/>
      <c r="ASJ153" s="37"/>
      <c r="ASK153" s="37"/>
      <c r="ASL153" s="37"/>
      <c r="ATW153" s="37"/>
      <c r="ATX153" s="37"/>
      <c r="ATY153" s="37"/>
      <c r="ATZ153" s="37"/>
      <c r="AUA153" s="37"/>
      <c r="AUB153" s="37"/>
      <c r="AUK153" s="343"/>
      <c r="AUY153" s="343"/>
      <c r="AWA153" s="37"/>
      <c r="AWB153" s="37"/>
      <c r="AWC153" s="37"/>
      <c r="AWD153" s="37"/>
      <c r="AWE153" s="37"/>
      <c r="AWF153" s="37"/>
      <c r="AWG153" s="37"/>
      <c r="AWH153" s="37"/>
      <c r="AWI153" s="37"/>
      <c r="AWJ153" s="37"/>
      <c r="AWK153" s="37"/>
      <c r="AWL153" s="37"/>
      <c r="AWM153" s="37"/>
      <c r="AWN153" s="37"/>
      <c r="AWO153" s="37"/>
      <c r="AWP153" s="37"/>
      <c r="AWQ153" s="37"/>
      <c r="AWR153" s="37"/>
      <c r="AWS153" s="37"/>
      <c r="AWT153" s="37"/>
      <c r="AWU153" s="37"/>
      <c r="AXC153" s="37"/>
      <c r="AXD153" s="37"/>
      <c r="AXE153" s="37"/>
      <c r="AXF153" s="37"/>
      <c r="AXG153" s="37"/>
      <c r="AXH153" s="37"/>
      <c r="AXJ153" s="37"/>
      <c r="AXK153" s="37"/>
      <c r="AXL153" s="37"/>
      <c r="AXM153" s="37"/>
      <c r="AXN153" s="37"/>
      <c r="AXO153" s="37"/>
      <c r="AXP153" s="37"/>
      <c r="AXQ153" s="37"/>
      <c r="AXR153" s="37"/>
      <c r="AXS153" s="37"/>
      <c r="AXT153" s="37"/>
      <c r="AXU153" s="37"/>
      <c r="AXV153" s="37"/>
      <c r="AXW153" s="37"/>
      <c r="AYE153" s="32"/>
      <c r="AYF153" s="32"/>
      <c r="AYG153" s="32"/>
      <c r="AYH153" s="32"/>
      <c r="AYI153" s="32"/>
      <c r="AYJ153" s="32"/>
      <c r="AYZ153" s="37"/>
      <c r="AZA153" s="37"/>
      <c r="AZB153" s="37"/>
      <c r="AZC153" s="37"/>
      <c r="AZD153" s="37"/>
      <c r="AZE153" s="37"/>
      <c r="AZG153" s="37"/>
      <c r="AZH153" s="37"/>
      <c r="AZI153" s="37"/>
      <c r="AZJ153" s="37"/>
      <c r="AZK153" s="37"/>
      <c r="AZL153" s="37"/>
      <c r="BAP153" s="37"/>
      <c r="BAQ153" s="37"/>
      <c r="BAR153" s="37"/>
      <c r="BAS153" s="37"/>
      <c r="BAT153" s="37"/>
      <c r="BAU153" s="37"/>
      <c r="BAV153" s="37"/>
      <c r="BAW153" s="37"/>
      <c r="BAX153" s="37"/>
      <c r="BAY153" s="37"/>
      <c r="BAZ153" s="37"/>
      <c r="BBA153" s="37"/>
      <c r="BBB153" s="37"/>
      <c r="BBC153" s="37"/>
      <c r="BBD153" s="37"/>
      <c r="BBE153" s="37"/>
      <c r="BBF153" s="37"/>
      <c r="BBG153" s="37"/>
      <c r="BBH153" s="37"/>
      <c r="BBI153" s="37"/>
      <c r="BBY153" s="37"/>
      <c r="BBZ153" s="37"/>
      <c r="BCA153" s="37"/>
      <c r="BCB153" s="37"/>
      <c r="BCC153" s="37"/>
      <c r="BCD153" s="37"/>
      <c r="BCF153" s="37"/>
      <c r="BCG153" s="37"/>
      <c r="BCH153" s="37"/>
      <c r="BCI153" s="37"/>
      <c r="BCJ153" s="37"/>
      <c r="BCK153" s="37"/>
      <c r="BDH153" s="37"/>
      <c r="BDI153" s="37"/>
      <c r="BDJ153" s="37"/>
      <c r="BDK153" s="37"/>
      <c r="BDL153" s="37"/>
      <c r="BDM153" s="37"/>
      <c r="BEJ153" s="37"/>
      <c r="BEK153" s="37"/>
      <c r="BEL153" s="37"/>
      <c r="BEM153" s="37"/>
      <c r="BEN153" s="37"/>
      <c r="BEO153" s="37"/>
    </row>
    <row r="154" spans="2:1003 1170:1497" s="550" customFormat="1" x14ac:dyDescent="0.25">
      <c r="B154" s="121"/>
      <c r="H154" s="37"/>
      <c r="I154" s="121"/>
      <c r="J154" s="37"/>
      <c r="K154" s="37"/>
      <c r="L154" s="37"/>
      <c r="M154" s="37"/>
      <c r="N154" s="37"/>
      <c r="O154" s="37"/>
      <c r="P154" s="121"/>
      <c r="Q154" s="37"/>
      <c r="R154" s="37"/>
      <c r="S154" s="37"/>
      <c r="T154" s="37"/>
      <c r="U154" s="37"/>
      <c r="V154" s="37"/>
      <c r="W154" s="121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CU154" s="422"/>
      <c r="CX154" s="343"/>
      <c r="ED154" s="1696"/>
      <c r="EE154" s="1696"/>
      <c r="EF154" s="1696"/>
      <c r="EG154" s="1696"/>
      <c r="EH154" s="1696"/>
      <c r="EI154" s="1696"/>
      <c r="EJ154" s="37"/>
      <c r="EK154" s="37"/>
      <c r="EL154" s="37"/>
      <c r="EM154" s="37"/>
      <c r="EN154" s="37"/>
      <c r="EO154" s="37"/>
      <c r="EP154" s="37"/>
      <c r="ER154" s="37"/>
      <c r="ES154" s="37"/>
      <c r="ET154" s="37"/>
      <c r="EU154" s="37"/>
      <c r="EV154" s="37"/>
      <c r="EW154" s="37"/>
      <c r="FT154" s="37"/>
      <c r="FU154" s="37"/>
      <c r="FV154" s="37"/>
      <c r="FW154" s="37"/>
      <c r="FX154" s="37"/>
      <c r="FY154" s="37"/>
      <c r="GH154" s="37"/>
      <c r="GI154" s="37"/>
      <c r="GJ154" s="37"/>
      <c r="GK154" s="37"/>
      <c r="GL154" s="37"/>
      <c r="GM154" s="37"/>
      <c r="HC154" s="37"/>
      <c r="HD154" s="37"/>
      <c r="HE154" s="37"/>
      <c r="HF154" s="37"/>
      <c r="HG154" s="37"/>
      <c r="HH154" s="37"/>
      <c r="IZ154" s="37"/>
      <c r="JA154" s="37"/>
      <c r="JB154" s="37"/>
      <c r="JC154" s="37"/>
      <c r="JD154" s="37"/>
      <c r="JE154" s="37"/>
      <c r="JU154" s="37"/>
      <c r="JV154" s="37"/>
      <c r="JW154" s="37"/>
      <c r="JX154" s="37"/>
      <c r="JY154" s="37"/>
      <c r="JZ154" s="37"/>
      <c r="KI154" s="37"/>
      <c r="KJ154" s="37"/>
      <c r="KK154" s="37"/>
      <c r="KL154" s="37"/>
      <c r="KM154" s="37"/>
      <c r="KN154" s="37"/>
      <c r="KP154" s="37"/>
      <c r="KQ154" s="37"/>
      <c r="KR154" s="37"/>
      <c r="KS154" s="37"/>
      <c r="KT154" s="37"/>
      <c r="KU154" s="37"/>
      <c r="LK154" s="37"/>
      <c r="LL154" s="37"/>
      <c r="LM154" s="37"/>
      <c r="LN154" s="37"/>
      <c r="LO154" s="37"/>
      <c r="LP154" s="37"/>
      <c r="LR154" s="37"/>
      <c r="LS154" s="37"/>
      <c r="LT154" s="37"/>
      <c r="LU154" s="37"/>
      <c r="LV154" s="37"/>
      <c r="LW154" s="37"/>
      <c r="LX154" s="37"/>
      <c r="MM154" s="37"/>
      <c r="MN154" s="37"/>
      <c r="MO154" s="37"/>
      <c r="MP154" s="37"/>
      <c r="MQ154" s="37"/>
      <c r="MR154" s="37"/>
      <c r="MT154" s="37"/>
      <c r="MU154" s="37"/>
      <c r="MV154" s="37"/>
      <c r="MW154" s="37"/>
      <c r="MX154" s="37"/>
      <c r="MY154" s="37"/>
      <c r="NV154" s="37"/>
      <c r="NW154" s="37"/>
      <c r="NX154" s="37"/>
      <c r="NY154" s="37"/>
      <c r="NZ154" s="37"/>
      <c r="OA154" s="37"/>
      <c r="OJ154" s="37"/>
      <c r="OK154" s="37"/>
      <c r="OL154" s="37"/>
      <c r="OM154" s="37"/>
      <c r="ON154" s="37"/>
      <c r="OO154" s="37"/>
      <c r="OP154" s="37"/>
      <c r="QN154" s="37"/>
      <c r="QO154" s="37"/>
      <c r="QP154" s="37"/>
      <c r="QQ154" s="37"/>
      <c r="QR154" s="37"/>
      <c r="QS154" s="37"/>
      <c r="QT154" s="37"/>
      <c r="QU154" s="422"/>
      <c r="RB154" s="37"/>
      <c r="RC154" s="37"/>
      <c r="RD154" s="37"/>
      <c r="RE154" s="37"/>
      <c r="RF154" s="37"/>
      <c r="RG154" s="37"/>
      <c r="RI154" s="37"/>
      <c r="RJ154" s="37"/>
      <c r="RK154" s="37"/>
      <c r="RL154" s="37"/>
      <c r="RM154" s="37"/>
      <c r="RN154" s="37"/>
      <c r="RP154" s="37"/>
      <c r="RQ154" s="37"/>
      <c r="RR154" s="37"/>
      <c r="RS154" s="37"/>
      <c r="RT154" s="37"/>
      <c r="RU154" s="37"/>
      <c r="RV154" s="37"/>
      <c r="SR154" s="37"/>
      <c r="SS154" s="37"/>
      <c r="ST154" s="37"/>
      <c r="SU154" s="37"/>
      <c r="SV154" s="37"/>
      <c r="SW154" s="37"/>
      <c r="SY154" s="422"/>
      <c r="UH154" s="691"/>
      <c r="UI154" s="37"/>
      <c r="UJ154" s="37"/>
      <c r="UK154" s="37"/>
      <c r="UL154" s="37"/>
      <c r="UM154" s="37"/>
      <c r="VC154" s="37"/>
      <c r="VD154" s="37"/>
      <c r="VE154" s="37"/>
      <c r="VF154" s="37"/>
      <c r="VG154" s="37"/>
      <c r="VH154" s="37"/>
      <c r="VI154" s="37"/>
      <c r="VJ154" s="37"/>
      <c r="WS154" s="37"/>
      <c r="WT154" s="37"/>
      <c r="WU154" s="37"/>
      <c r="WV154" s="37"/>
      <c r="WW154" s="37"/>
      <c r="WX154" s="37"/>
      <c r="WZ154" s="37"/>
      <c r="XA154" s="37"/>
      <c r="XB154" s="37"/>
      <c r="XC154" s="37"/>
      <c r="XD154" s="37"/>
      <c r="XE154" s="37"/>
      <c r="XF154" s="37"/>
      <c r="XG154" s="37"/>
      <c r="XH154" s="37"/>
      <c r="XI154" s="37"/>
      <c r="XJ154" s="37"/>
      <c r="XK154" s="37"/>
      <c r="XL154" s="37"/>
      <c r="XM154" s="37"/>
      <c r="XN154" s="37"/>
      <c r="XU154" s="37"/>
      <c r="XV154" s="37"/>
      <c r="XW154" s="37"/>
      <c r="XX154" s="37"/>
      <c r="XY154" s="37"/>
      <c r="XZ154" s="37"/>
      <c r="ZD154" s="37"/>
      <c r="ZE154" s="37"/>
      <c r="ZF154" s="37"/>
      <c r="ZG154" s="37"/>
      <c r="ZH154" s="37"/>
      <c r="ZI154" s="37"/>
      <c r="AAF154" s="37"/>
      <c r="AAG154" s="37"/>
      <c r="AAH154" s="37"/>
      <c r="AAI154" s="37"/>
      <c r="AAJ154" s="37"/>
      <c r="AAK154" s="37"/>
      <c r="AAM154" s="37"/>
      <c r="AAN154" s="37"/>
      <c r="AAO154" s="37"/>
      <c r="AAP154" s="37"/>
      <c r="AAQ154" s="37"/>
      <c r="AAR154" s="37"/>
      <c r="AAT154" s="37"/>
      <c r="AAU154" s="37"/>
      <c r="AAV154" s="37"/>
      <c r="AAW154" s="37"/>
      <c r="AAX154" s="37"/>
      <c r="AAY154" s="37"/>
      <c r="ABH154" s="37"/>
      <c r="ABI154" s="37"/>
      <c r="ABJ154" s="37"/>
      <c r="ABK154" s="37"/>
      <c r="ABL154" s="37"/>
      <c r="ABM154" s="37"/>
      <c r="ACJ154" s="37"/>
      <c r="ACK154" s="37"/>
      <c r="ACL154" s="37"/>
      <c r="ACM154" s="37"/>
      <c r="ACN154" s="37"/>
      <c r="ACO154" s="37"/>
      <c r="ACP154" s="37"/>
      <c r="ACQ154" s="37"/>
      <c r="ACR154" s="37"/>
      <c r="ACS154" s="37"/>
      <c r="ACT154" s="37"/>
      <c r="ACU154" s="37"/>
      <c r="ACV154" s="37"/>
      <c r="ACW154" s="37"/>
      <c r="ACX154" s="343"/>
      <c r="ADE154" s="691"/>
      <c r="ADF154" s="37"/>
      <c r="ADG154" s="37"/>
      <c r="ADH154" s="37"/>
      <c r="ADI154" s="37"/>
      <c r="ADJ154" s="37"/>
      <c r="ADK154" s="37"/>
      <c r="ADS154" s="37"/>
      <c r="ADT154" s="37"/>
      <c r="ADU154" s="37"/>
      <c r="ADV154" s="37"/>
      <c r="ADW154" s="37"/>
      <c r="ADX154" s="37"/>
      <c r="AEG154" s="37"/>
      <c r="AEH154" s="37"/>
      <c r="AEI154" s="37"/>
      <c r="AEJ154" s="37"/>
      <c r="AEK154" s="37"/>
      <c r="AEL154" s="37"/>
      <c r="AFB154" s="37"/>
      <c r="AFC154" s="37"/>
      <c r="AFD154" s="37"/>
      <c r="AFE154" s="37"/>
      <c r="AFF154" s="37"/>
      <c r="AFG154" s="37"/>
      <c r="AFP154" s="37"/>
      <c r="AFQ154" s="37"/>
      <c r="AFR154" s="37"/>
      <c r="AFS154" s="37"/>
      <c r="AFT154" s="37"/>
      <c r="AFU154" s="37"/>
      <c r="AFV154" s="37"/>
      <c r="AGY154" s="37"/>
      <c r="AGZ154" s="37"/>
      <c r="AHA154" s="37"/>
      <c r="AHB154" s="37"/>
      <c r="AHC154" s="37"/>
      <c r="AHD154" s="37"/>
      <c r="AHT154" s="422"/>
      <c r="AHW154" s="343"/>
      <c r="AIV154" s="37"/>
      <c r="AIW154" s="37"/>
      <c r="AIX154" s="37"/>
      <c r="AIY154" s="37"/>
      <c r="AIZ154" s="37"/>
      <c r="AJA154" s="37"/>
      <c r="AKS154" s="37"/>
      <c r="AKT154" s="37"/>
      <c r="AKU154" s="37"/>
      <c r="AKV154" s="37"/>
      <c r="AKW154" s="37"/>
      <c r="AKX154" s="37"/>
      <c r="AKY154" s="37"/>
      <c r="ALN154" s="37"/>
      <c r="ALO154" s="37"/>
      <c r="ARZ154" s="37"/>
      <c r="ASA154" s="37"/>
      <c r="ASB154" s="37"/>
      <c r="ASC154" s="37"/>
      <c r="ASD154" s="37"/>
      <c r="ASE154" s="37"/>
      <c r="ASG154" s="37"/>
      <c r="ASH154" s="37"/>
      <c r="ASI154" s="37"/>
      <c r="ASJ154" s="37"/>
      <c r="ASK154" s="37"/>
      <c r="ASL154" s="37"/>
      <c r="ATW154" s="37"/>
      <c r="ATX154" s="37"/>
      <c r="ATY154" s="37"/>
      <c r="ATZ154" s="37"/>
      <c r="AUA154" s="37"/>
      <c r="AUB154" s="37"/>
      <c r="AUK154" s="343"/>
      <c r="AUY154" s="343"/>
      <c r="AWA154" s="37"/>
      <c r="AWB154" s="37"/>
      <c r="AWC154" s="37"/>
      <c r="AWD154" s="37"/>
      <c r="AWE154" s="37"/>
      <c r="AWF154" s="37"/>
      <c r="AWG154" s="37"/>
      <c r="AWH154" s="37"/>
      <c r="AWI154" s="37"/>
      <c r="AWJ154" s="37"/>
      <c r="AWK154" s="37"/>
      <c r="AWL154" s="37"/>
      <c r="AWM154" s="37"/>
      <c r="AWN154" s="37"/>
      <c r="AWO154" s="37"/>
      <c r="AWP154" s="37"/>
      <c r="AWQ154" s="37"/>
      <c r="AWR154" s="37"/>
      <c r="AWS154" s="37"/>
      <c r="AWT154" s="37"/>
      <c r="AWU154" s="37"/>
      <c r="AXC154" s="37"/>
      <c r="AXD154" s="37"/>
      <c r="AXE154" s="37"/>
      <c r="AXF154" s="37"/>
      <c r="AXG154" s="37"/>
      <c r="AXH154" s="37"/>
      <c r="AXJ154" s="37"/>
      <c r="AXK154" s="37"/>
      <c r="AXL154" s="37"/>
      <c r="AXM154" s="37"/>
      <c r="AXN154" s="37"/>
      <c r="AXO154" s="37"/>
      <c r="AXP154" s="37"/>
      <c r="AXQ154" s="37"/>
      <c r="AXR154" s="37"/>
      <c r="AXS154" s="37"/>
      <c r="AXT154" s="37"/>
      <c r="AXU154" s="37"/>
      <c r="AXV154" s="37"/>
      <c r="AXW154" s="37"/>
      <c r="AYE154" s="32"/>
      <c r="AYF154" s="32"/>
      <c r="AYG154" s="32"/>
      <c r="AYH154" s="32"/>
      <c r="AYI154" s="32"/>
      <c r="AYJ154" s="32"/>
      <c r="AYZ154" s="37"/>
      <c r="AZA154" s="37"/>
      <c r="AZB154" s="37"/>
      <c r="AZC154" s="37"/>
      <c r="AZD154" s="37"/>
      <c r="AZE154" s="37"/>
      <c r="AZG154" s="37"/>
      <c r="AZH154" s="37"/>
      <c r="AZI154" s="37"/>
      <c r="AZJ154" s="37"/>
      <c r="AZK154" s="37"/>
      <c r="AZL154" s="37"/>
      <c r="BAP154" s="37"/>
      <c r="BAQ154" s="37"/>
      <c r="BAR154" s="37"/>
      <c r="BAS154" s="37"/>
      <c r="BAT154" s="37"/>
      <c r="BAU154" s="37"/>
      <c r="BAV154" s="37"/>
      <c r="BAW154" s="37"/>
      <c r="BAX154" s="37"/>
      <c r="BAY154" s="37"/>
      <c r="BAZ154" s="37"/>
      <c r="BBA154" s="37"/>
      <c r="BBB154" s="37"/>
      <c r="BBC154" s="37"/>
      <c r="BBD154" s="37"/>
      <c r="BBE154" s="37"/>
      <c r="BBF154" s="37"/>
      <c r="BBG154" s="37"/>
      <c r="BBH154" s="37"/>
      <c r="BBI154" s="37"/>
      <c r="BBY154" s="37"/>
      <c r="BBZ154" s="37"/>
      <c r="BCA154" s="37"/>
      <c r="BCB154" s="37"/>
      <c r="BCC154" s="37"/>
      <c r="BCD154" s="37"/>
      <c r="BCF154" s="37"/>
      <c r="BCG154" s="37"/>
      <c r="BCH154" s="37"/>
      <c r="BCI154" s="37"/>
      <c r="BCJ154" s="37"/>
      <c r="BCK154" s="37"/>
      <c r="BDH154" s="37"/>
      <c r="BDI154" s="37"/>
      <c r="BDJ154" s="37"/>
      <c r="BDK154" s="37"/>
      <c r="BDL154" s="37"/>
      <c r="BDM154" s="37"/>
      <c r="BEJ154" s="37"/>
      <c r="BEK154" s="37"/>
      <c r="BEL154" s="37"/>
      <c r="BEM154" s="37"/>
      <c r="BEN154" s="37"/>
      <c r="BEO154" s="37"/>
    </row>
    <row r="155" spans="2:1003 1170:1497" s="550" customFormat="1" x14ac:dyDescent="0.25">
      <c r="B155" s="79"/>
      <c r="H155" s="37"/>
      <c r="I155" s="121"/>
      <c r="J155" s="37"/>
      <c r="K155" s="37"/>
      <c r="L155" s="37"/>
      <c r="M155" s="37"/>
      <c r="N155" s="37"/>
      <c r="O155" s="37"/>
      <c r="P155" s="121"/>
      <c r="Q155" s="37"/>
      <c r="R155" s="37"/>
      <c r="S155" s="37"/>
      <c r="T155" s="37"/>
      <c r="U155" s="37"/>
      <c r="V155" s="37"/>
      <c r="W155" s="121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CU155" s="422"/>
      <c r="CX155" s="343"/>
      <c r="ED155" s="1696"/>
      <c r="EE155" s="1696"/>
      <c r="EF155" s="1696"/>
      <c r="EG155" s="1696"/>
      <c r="EH155" s="1696"/>
      <c r="EI155" s="1696"/>
      <c r="EJ155" s="37"/>
      <c r="EK155" s="37"/>
      <c r="EL155" s="37"/>
      <c r="EM155" s="37"/>
      <c r="EN155" s="37"/>
      <c r="EO155" s="37"/>
      <c r="EP155" s="37"/>
      <c r="ER155" s="37"/>
      <c r="ES155" s="37"/>
      <c r="ET155" s="37"/>
      <c r="EU155" s="37"/>
      <c r="EV155" s="37"/>
      <c r="EW155" s="37"/>
      <c r="FT155" s="37"/>
      <c r="FU155" s="37"/>
      <c r="FV155" s="37"/>
      <c r="FW155" s="37"/>
      <c r="FX155" s="37"/>
      <c r="FY155" s="37"/>
      <c r="GH155" s="37"/>
      <c r="GI155" s="37"/>
      <c r="GJ155" s="37"/>
      <c r="GK155" s="37"/>
      <c r="GL155" s="37"/>
      <c r="GM155" s="37"/>
      <c r="HC155" s="37"/>
      <c r="HD155" s="37"/>
      <c r="HE155" s="37"/>
      <c r="HF155" s="37"/>
      <c r="HG155" s="37"/>
      <c r="HH155" s="37"/>
      <c r="IZ155" s="37"/>
      <c r="JA155" s="37"/>
      <c r="JB155" s="37"/>
      <c r="JC155" s="37"/>
      <c r="JD155" s="37"/>
      <c r="JE155" s="37"/>
      <c r="JU155" s="37"/>
      <c r="JV155" s="37"/>
      <c r="JW155" s="37"/>
      <c r="JX155" s="37"/>
      <c r="JY155" s="37"/>
      <c r="JZ155" s="37"/>
      <c r="KI155" s="37"/>
      <c r="KJ155" s="37"/>
      <c r="KK155" s="37"/>
      <c r="KL155" s="37"/>
      <c r="KM155" s="37"/>
      <c r="KN155" s="37"/>
      <c r="KP155" s="37"/>
      <c r="KQ155" s="37"/>
      <c r="KR155" s="37"/>
      <c r="KS155" s="37"/>
      <c r="KT155" s="37"/>
      <c r="KU155" s="37"/>
      <c r="LK155" s="37"/>
      <c r="LL155" s="37"/>
      <c r="LM155" s="37"/>
      <c r="LN155" s="37"/>
      <c r="LO155" s="37"/>
      <c r="LP155" s="37"/>
      <c r="LR155" s="37"/>
      <c r="LS155" s="37"/>
      <c r="LT155" s="37"/>
      <c r="LU155" s="37"/>
      <c r="LV155" s="37"/>
      <c r="LW155" s="37"/>
      <c r="LX155" s="37"/>
      <c r="MM155" s="37"/>
      <c r="MN155" s="37"/>
      <c r="MO155" s="37"/>
      <c r="MP155" s="37"/>
      <c r="MQ155" s="37"/>
      <c r="MR155" s="37"/>
      <c r="MT155" s="37"/>
      <c r="MU155" s="37"/>
      <c r="MV155" s="37"/>
      <c r="MW155" s="37"/>
      <c r="MX155" s="37"/>
      <c r="MY155" s="37"/>
      <c r="NV155" s="37"/>
      <c r="NW155" s="37"/>
      <c r="NX155" s="37"/>
      <c r="NY155" s="37"/>
      <c r="NZ155" s="37"/>
      <c r="OA155" s="37"/>
      <c r="OJ155" s="37"/>
      <c r="OK155" s="37"/>
      <c r="OL155" s="37"/>
      <c r="OM155" s="37"/>
      <c r="ON155" s="37"/>
      <c r="OO155" s="37"/>
      <c r="OP155" s="37"/>
      <c r="QN155" s="37"/>
      <c r="QO155" s="37"/>
      <c r="QP155" s="37"/>
      <c r="QQ155" s="37"/>
      <c r="QR155" s="37"/>
      <c r="QS155" s="37"/>
      <c r="QT155" s="37"/>
      <c r="QU155" s="422"/>
      <c r="RB155" s="37"/>
      <c r="RC155" s="37"/>
      <c r="RD155" s="37"/>
      <c r="RE155" s="37"/>
      <c r="RF155" s="37"/>
      <c r="RG155" s="37"/>
      <c r="RI155" s="37"/>
      <c r="RJ155" s="37"/>
      <c r="RK155" s="37"/>
      <c r="RL155" s="37"/>
      <c r="RM155" s="37"/>
      <c r="RN155" s="37"/>
      <c r="RP155" s="37"/>
      <c r="RQ155" s="37"/>
      <c r="RR155" s="37"/>
      <c r="RS155" s="37"/>
      <c r="RT155" s="37"/>
      <c r="RU155" s="37"/>
      <c r="RV155" s="37"/>
      <c r="SR155" s="37"/>
      <c r="SS155" s="37"/>
      <c r="ST155" s="37"/>
      <c r="SU155" s="37"/>
      <c r="SV155" s="37"/>
      <c r="SW155" s="37"/>
      <c r="SY155" s="422"/>
      <c r="UH155" s="691"/>
      <c r="UI155" s="37"/>
      <c r="UJ155" s="37"/>
      <c r="UK155" s="37"/>
      <c r="UL155" s="37"/>
      <c r="UM155" s="37"/>
      <c r="VC155" s="37"/>
      <c r="VD155" s="37"/>
      <c r="VE155" s="37"/>
      <c r="VF155" s="37"/>
      <c r="VG155" s="37"/>
      <c r="VH155" s="37"/>
      <c r="VI155" s="37"/>
      <c r="VJ155" s="37"/>
      <c r="WS155" s="37"/>
      <c r="WT155" s="37"/>
      <c r="WU155" s="37"/>
      <c r="WV155" s="37"/>
      <c r="WW155" s="37"/>
      <c r="WX155" s="37"/>
      <c r="WZ155" s="37"/>
      <c r="XA155" s="37"/>
      <c r="XB155" s="37"/>
      <c r="XC155" s="37"/>
      <c r="XD155" s="37"/>
      <c r="XE155" s="37"/>
      <c r="XF155" s="37"/>
      <c r="XG155" s="37"/>
      <c r="XH155" s="37"/>
      <c r="XI155" s="37"/>
      <c r="XJ155" s="37"/>
      <c r="XK155" s="37"/>
      <c r="XL155" s="37"/>
      <c r="XM155" s="37"/>
      <c r="XN155" s="37"/>
      <c r="XU155" s="37"/>
      <c r="XV155" s="37"/>
      <c r="XW155" s="37"/>
      <c r="XX155" s="37"/>
      <c r="XY155" s="37"/>
      <c r="XZ155" s="37"/>
      <c r="ZD155" s="37"/>
      <c r="ZE155" s="37"/>
      <c r="ZF155" s="37"/>
      <c r="ZG155" s="37"/>
      <c r="ZH155" s="37"/>
      <c r="ZI155" s="37"/>
      <c r="AAF155" s="37"/>
      <c r="AAG155" s="37"/>
      <c r="AAH155" s="37"/>
      <c r="AAI155" s="37"/>
      <c r="AAJ155" s="37"/>
      <c r="AAK155" s="37"/>
      <c r="AAM155" s="37"/>
      <c r="AAN155" s="37"/>
      <c r="AAO155" s="37"/>
      <c r="AAP155" s="37"/>
      <c r="AAQ155" s="37"/>
      <c r="AAR155" s="37"/>
      <c r="AAT155" s="37"/>
      <c r="AAU155" s="37"/>
      <c r="AAV155" s="37"/>
      <c r="AAW155" s="37"/>
      <c r="AAX155" s="37"/>
      <c r="AAY155" s="37"/>
      <c r="ABH155" s="37"/>
      <c r="ABI155" s="37"/>
      <c r="ABJ155" s="37"/>
      <c r="ABK155" s="37"/>
      <c r="ABL155" s="37"/>
      <c r="ABM155" s="37"/>
      <c r="ACJ155" s="37"/>
      <c r="ACK155" s="37"/>
      <c r="ACL155" s="37"/>
      <c r="ACM155" s="37"/>
      <c r="ACN155" s="37"/>
      <c r="ACO155" s="37"/>
      <c r="ACP155" s="37"/>
      <c r="ACQ155" s="37"/>
      <c r="ACR155" s="37"/>
      <c r="ACS155" s="37"/>
      <c r="ACT155" s="37"/>
      <c r="ACU155" s="37"/>
      <c r="ACV155" s="37"/>
      <c r="ACW155" s="37"/>
      <c r="ACX155" s="343"/>
      <c r="ADE155" s="691"/>
      <c r="ADF155" s="37"/>
      <c r="ADG155" s="37"/>
      <c r="ADH155" s="37"/>
      <c r="ADI155" s="37"/>
      <c r="ADJ155" s="37"/>
      <c r="ADK155" s="37"/>
      <c r="ADS155" s="37"/>
      <c r="ADT155" s="37"/>
      <c r="ADU155" s="37"/>
      <c r="ADV155" s="37"/>
      <c r="ADW155" s="37"/>
      <c r="ADX155" s="37"/>
      <c r="AEG155" s="37"/>
      <c r="AEH155" s="37"/>
      <c r="AEI155" s="37"/>
      <c r="AEJ155" s="37"/>
      <c r="AEK155" s="37"/>
      <c r="AEL155" s="37"/>
      <c r="AFB155" s="37"/>
      <c r="AFC155" s="37"/>
      <c r="AFD155" s="37"/>
      <c r="AFE155" s="37"/>
      <c r="AFF155" s="37"/>
      <c r="AFG155" s="37"/>
      <c r="AFP155" s="37"/>
      <c r="AFQ155" s="37"/>
      <c r="AFR155" s="37"/>
      <c r="AFS155" s="37"/>
      <c r="AFT155" s="37"/>
      <c r="AFU155" s="37"/>
      <c r="AFV155" s="37"/>
      <c r="AGY155" s="37"/>
      <c r="AGZ155" s="37"/>
      <c r="AHA155" s="37"/>
      <c r="AHB155" s="37"/>
      <c r="AHC155" s="37"/>
      <c r="AHD155" s="37"/>
      <c r="AHT155" s="422"/>
      <c r="AHW155" s="343"/>
      <c r="AIV155" s="37"/>
      <c r="AIW155" s="37"/>
      <c r="AIX155" s="37"/>
      <c r="AIY155" s="37"/>
      <c r="AIZ155" s="37"/>
      <c r="AJA155" s="37"/>
      <c r="AKS155" s="37"/>
      <c r="AKT155" s="37"/>
      <c r="AKU155" s="37"/>
      <c r="AKV155" s="37"/>
      <c r="AKW155" s="37"/>
      <c r="AKX155" s="37"/>
      <c r="AKY155" s="37"/>
      <c r="ALN155" s="37"/>
      <c r="ALO155" s="37"/>
      <c r="ARZ155" s="37"/>
      <c r="ASA155" s="37"/>
      <c r="ASB155" s="37"/>
      <c r="ASC155" s="37"/>
      <c r="ASD155" s="37"/>
      <c r="ASE155" s="37"/>
      <c r="ASG155" s="37"/>
      <c r="ASH155" s="37"/>
      <c r="ASI155" s="37"/>
      <c r="ASJ155" s="37"/>
      <c r="ASK155" s="37"/>
      <c r="ASL155" s="37"/>
      <c r="ATW155" s="37"/>
      <c r="ATX155" s="37"/>
      <c r="ATY155" s="37"/>
      <c r="ATZ155" s="37"/>
      <c r="AUA155" s="37"/>
      <c r="AUB155" s="37"/>
      <c r="AUK155" s="343"/>
      <c r="AUY155" s="343"/>
      <c r="AWA155" s="37"/>
      <c r="AWB155" s="37"/>
      <c r="AWC155" s="37"/>
      <c r="AWD155" s="37"/>
      <c r="AWE155" s="37"/>
      <c r="AWF155" s="37"/>
      <c r="AWG155" s="37"/>
      <c r="AWH155" s="37"/>
      <c r="AWI155" s="37"/>
      <c r="AWJ155" s="37"/>
      <c r="AWK155" s="37"/>
      <c r="AWL155" s="37"/>
      <c r="AWM155" s="37"/>
      <c r="AWN155" s="37"/>
      <c r="AWO155" s="37"/>
      <c r="AWP155" s="37"/>
      <c r="AWQ155" s="37"/>
      <c r="AWR155" s="37"/>
      <c r="AWS155" s="37"/>
      <c r="AWT155" s="37"/>
      <c r="AWU155" s="37"/>
      <c r="AXC155" s="37"/>
      <c r="AXD155" s="37"/>
      <c r="AXE155" s="37"/>
      <c r="AXF155" s="37"/>
      <c r="AXG155" s="37"/>
      <c r="AXH155" s="37"/>
      <c r="AXJ155" s="37"/>
      <c r="AXK155" s="37"/>
      <c r="AXL155" s="37"/>
      <c r="AXM155" s="37"/>
      <c r="AXN155" s="37"/>
      <c r="AXO155" s="37"/>
      <c r="AXP155" s="37"/>
      <c r="AXQ155" s="37"/>
      <c r="AXR155" s="37"/>
      <c r="AXS155" s="37"/>
      <c r="AXT155" s="37"/>
      <c r="AXU155" s="37"/>
      <c r="AXV155" s="37"/>
      <c r="AXW155" s="37"/>
      <c r="AYE155" s="32"/>
      <c r="AYF155" s="32"/>
      <c r="AYG155" s="32"/>
      <c r="AYH155" s="32"/>
      <c r="AYI155" s="32"/>
      <c r="AYJ155" s="32"/>
      <c r="AYZ155" s="37"/>
      <c r="AZA155" s="37"/>
      <c r="AZB155" s="37"/>
      <c r="AZC155" s="37"/>
      <c r="AZD155" s="37"/>
      <c r="AZE155" s="37"/>
      <c r="AZG155" s="37"/>
      <c r="AZH155" s="37"/>
      <c r="AZI155" s="37"/>
      <c r="AZJ155" s="37"/>
      <c r="AZK155" s="37"/>
      <c r="AZL155" s="37"/>
      <c r="BAP155" s="37"/>
      <c r="BAQ155" s="37"/>
      <c r="BAR155" s="37"/>
      <c r="BAS155" s="37"/>
      <c r="BAT155" s="37"/>
      <c r="BAU155" s="37"/>
      <c r="BAV155" s="37"/>
      <c r="BAW155" s="37"/>
      <c r="BAX155" s="37"/>
      <c r="BAY155" s="37"/>
      <c r="BAZ155" s="37"/>
      <c r="BBA155" s="37"/>
      <c r="BBB155" s="37"/>
      <c r="BBC155" s="37"/>
      <c r="BBD155" s="37"/>
      <c r="BBE155" s="37"/>
      <c r="BBF155" s="37"/>
      <c r="BBG155" s="37"/>
      <c r="BBH155" s="37"/>
      <c r="BBI155" s="37"/>
      <c r="BBY155" s="37"/>
      <c r="BBZ155" s="37"/>
      <c r="BCA155" s="37"/>
      <c r="BCB155" s="37"/>
      <c r="BCC155" s="37"/>
      <c r="BCD155" s="37"/>
      <c r="BCF155" s="37"/>
      <c r="BCG155" s="37"/>
      <c r="BCH155" s="37"/>
      <c r="BCI155" s="37"/>
      <c r="BCJ155" s="37"/>
      <c r="BCK155" s="37"/>
      <c r="BDH155" s="37"/>
      <c r="BDI155" s="37"/>
      <c r="BDJ155" s="37"/>
      <c r="BDK155" s="37"/>
      <c r="BDL155" s="37"/>
      <c r="BDM155" s="37"/>
      <c r="BEJ155" s="37"/>
      <c r="BEK155" s="37"/>
      <c r="BEL155" s="37"/>
      <c r="BEM155" s="37"/>
      <c r="BEN155" s="37"/>
      <c r="BEO155" s="37"/>
    </row>
    <row r="156" spans="2:1003 1170:1497" s="550" customFormat="1" x14ac:dyDescent="0.25">
      <c r="B156" s="79"/>
      <c r="H156" s="37"/>
      <c r="I156" s="121"/>
      <c r="J156" s="37"/>
      <c r="K156" s="37"/>
      <c r="L156" s="37"/>
      <c r="M156" s="37"/>
      <c r="N156" s="37"/>
      <c r="O156" s="37"/>
      <c r="P156" s="121"/>
      <c r="Q156" s="37"/>
      <c r="R156" s="37"/>
      <c r="S156" s="37"/>
      <c r="T156" s="37"/>
      <c r="U156" s="37"/>
      <c r="V156" s="37"/>
      <c r="W156" s="121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CU156" s="422"/>
      <c r="CX156" s="343"/>
      <c r="ED156" s="1696"/>
      <c r="EE156" s="1696"/>
      <c r="EF156" s="1696"/>
      <c r="EG156" s="1696"/>
      <c r="EH156" s="1696"/>
      <c r="EI156" s="1696"/>
      <c r="EJ156" s="37"/>
      <c r="EK156" s="37"/>
      <c r="EL156" s="37"/>
      <c r="EM156" s="37"/>
      <c r="EN156" s="37"/>
      <c r="EO156" s="37"/>
      <c r="EP156" s="37"/>
      <c r="ER156" s="37"/>
      <c r="ES156" s="37"/>
      <c r="ET156" s="37"/>
      <c r="EU156" s="37"/>
      <c r="EV156" s="37"/>
      <c r="EW156" s="37"/>
      <c r="FT156" s="37"/>
      <c r="FU156" s="37"/>
      <c r="FV156" s="37"/>
      <c r="FW156" s="37"/>
      <c r="FX156" s="37"/>
      <c r="FY156" s="37"/>
      <c r="GH156" s="37"/>
      <c r="GI156" s="37"/>
      <c r="GJ156" s="37"/>
      <c r="GK156" s="37"/>
      <c r="GL156" s="37"/>
      <c r="GM156" s="37"/>
      <c r="HC156" s="37"/>
      <c r="HD156" s="37"/>
      <c r="HE156" s="37"/>
      <c r="HF156" s="37"/>
      <c r="HG156" s="37"/>
      <c r="HH156" s="37"/>
      <c r="IZ156" s="37"/>
      <c r="JA156" s="37"/>
      <c r="JB156" s="37"/>
      <c r="JC156" s="37"/>
      <c r="JD156" s="37"/>
      <c r="JE156" s="37"/>
      <c r="JU156" s="37"/>
      <c r="JV156" s="37"/>
      <c r="JW156" s="37"/>
      <c r="JX156" s="37"/>
      <c r="JY156" s="37"/>
      <c r="JZ156" s="37"/>
      <c r="KI156" s="37"/>
      <c r="KJ156" s="37"/>
      <c r="KK156" s="37"/>
      <c r="KL156" s="37"/>
      <c r="KM156" s="37"/>
      <c r="KN156" s="37"/>
      <c r="KP156" s="37"/>
      <c r="KQ156" s="37"/>
      <c r="KR156" s="37"/>
      <c r="KS156" s="37"/>
      <c r="KT156" s="37"/>
      <c r="KU156" s="37"/>
      <c r="LK156" s="37"/>
      <c r="LL156" s="37"/>
      <c r="LM156" s="37"/>
      <c r="LN156" s="37"/>
      <c r="LO156" s="37"/>
      <c r="LP156" s="37"/>
      <c r="LR156" s="37"/>
      <c r="LS156" s="37"/>
      <c r="LT156" s="37"/>
      <c r="LU156" s="37"/>
      <c r="LV156" s="37"/>
      <c r="LW156" s="37"/>
      <c r="LX156" s="37"/>
      <c r="MM156" s="37"/>
      <c r="MN156" s="37"/>
      <c r="MO156" s="37"/>
      <c r="MP156" s="37"/>
      <c r="MQ156" s="37"/>
      <c r="MR156" s="37"/>
      <c r="MT156" s="37"/>
      <c r="MU156" s="37"/>
      <c r="MV156" s="37"/>
      <c r="MW156" s="37"/>
      <c r="MX156" s="37"/>
      <c r="MY156" s="37"/>
      <c r="NV156" s="37"/>
      <c r="NW156" s="37"/>
      <c r="NX156" s="37"/>
      <c r="NY156" s="37"/>
      <c r="NZ156" s="37"/>
      <c r="OA156" s="37"/>
      <c r="OJ156" s="37"/>
      <c r="OK156" s="37"/>
      <c r="OL156" s="37"/>
      <c r="OM156" s="37"/>
      <c r="ON156" s="37"/>
      <c r="OO156" s="37"/>
      <c r="OP156" s="37"/>
      <c r="QN156" s="37"/>
      <c r="QO156" s="37"/>
      <c r="QP156" s="37"/>
      <c r="QQ156" s="37"/>
      <c r="QR156" s="37"/>
      <c r="QS156" s="37"/>
      <c r="QT156" s="37"/>
      <c r="QU156" s="422"/>
      <c r="RB156" s="37"/>
      <c r="RC156" s="37"/>
      <c r="RD156" s="37"/>
      <c r="RE156" s="37"/>
      <c r="RF156" s="37"/>
      <c r="RG156" s="37"/>
      <c r="RI156" s="37"/>
      <c r="RJ156" s="37"/>
      <c r="RK156" s="37"/>
      <c r="RL156" s="37"/>
      <c r="RM156" s="37"/>
      <c r="RN156" s="37"/>
      <c r="RP156" s="37"/>
      <c r="RQ156" s="37"/>
      <c r="RR156" s="37"/>
      <c r="RS156" s="37"/>
      <c r="RT156" s="37"/>
      <c r="RU156" s="37"/>
      <c r="RV156" s="37"/>
      <c r="SR156" s="37"/>
      <c r="SS156" s="37"/>
      <c r="ST156" s="37"/>
      <c r="SU156" s="37"/>
      <c r="SV156" s="37"/>
      <c r="SW156" s="37"/>
      <c r="SY156" s="422"/>
      <c r="UH156" s="691"/>
      <c r="UI156" s="37"/>
      <c r="UJ156" s="37"/>
      <c r="UK156" s="37"/>
      <c r="UL156" s="37"/>
      <c r="UM156" s="37"/>
      <c r="VC156" s="37"/>
      <c r="VD156" s="37"/>
      <c r="VE156" s="37"/>
      <c r="VF156" s="37"/>
      <c r="VG156" s="37"/>
      <c r="VH156" s="37"/>
      <c r="VI156" s="37"/>
      <c r="VJ156" s="37"/>
      <c r="WS156" s="37"/>
      <c r="WT156" s="37"/>
      <c r="WU156" s="37"/>
      <c r="WV156" s="37"/>
      <c r="WW156" s="37"/>
      <c r="WX156" s="37"/>
      <c r="WZ156" s="37"/>
      <c r="XA156" s="37"/>
      <c r="XB156" s="37"/>
      <c r="XC156" s="37"/>
      <c r="XD156" s="37"/>
      <c r="XE156" s="37"/>
      <c r="XF156" s="37"/>
      <c r="XG156" s="37"/>
      <c r="XH156" s="37"/>
      <c r="XI156" s="37"/>
      <c r="XJ156" s="37"/>
      <c r="XK156" s="37"/>
      <c r="XL156" s="37"/>
      <c r="XM156" s="37"/>
      <c r="XN156" s="37"/>
      <c r="XU156" s="37"/>
      <c r="XV156" s="37"/>
      <c r="XW156" s="37"/>
      <c r="XX156" s="37"/>
      <c r="XY156" s="37"/>
      <c r="XZ156" s="37"/>
      <c r="ZD156" s="37"/>
      <c r="ZE156" s="37"/>
      <c r="ZF156" s="37"/>
      <c r="ZG156" s="37"/>
      <c r="ZH156" s="37"/>
      <c r="ZI156" s="37"/>
      <c r="AAF156" s="37"/>
      <c r="AAG156" s="37"/>
      <c r="AAH156" s="37"/>
      <c r="AAI156" s="37"/>
      <c r="AAJ156" s="37"/>
      <c r="AAK156" s="37"/>
      <c r="AAM156" s="37"/>
      <c r="AAN156" s="37"/>
      <c r="AAO156" s="37"/>
      <c r="AAP156" s="37"/>
      <c r="AAQ156" s="37"/>
      <c r="AAR156" s="37"/>
      <c r="AAT156" s="37"/>
      <c r="AAU156" s="37"/>
      <c r="AAV156" s="37"/>
      <c r="AAW156" s="37"/>
      <c r="AAX156" s="37"/>
      <c r="AAY156" s="37"/>
      <c r="ABH156" s="37"/>
      <c r="ABI156" s="37"/>
      <c r="ABJ156" s="37"/>
      <c r="ABK156" s="37"/>
      <c r="ABL156" s="37"/>
      <c r="ABM156" s="37"/>
      <c r="ACJ156" s="37"/>
      <c r="ACK156" s="37"/>
      <c r="ACL156" s="37"/>
      <c r="ACM156" s="37"/>
      <c r="ACN156" s="37"/>
      <c r="ACO156" s="37"/>
      <c r="ACP156" s="37"/>
      <c r="ACQ156" s="37"/>
      <c r="ACR156" s="37"/>
      <c r="ACS156" s="37"/>
      <c r="ACT156" s="37"/>
      <c r="ACU156" s="37"/>
      <c r="ACV156" s="37"/>
      <c r="ACW156" s="37"/>
      <c r="ACX156" s="343"/>
      <c r="ADE156" s="691"/>
      <c r="ADF156" s="37"/>
      <c r="ADG156" s="37"/>
      <c r="ADH156" s="37"/>
      <c r="ADI156" s="37"/>
      <c r="ADJ156" s="37"/>
      <c r="ADK156" s="37"/>
      <c r="ADS156" s="37"/>
      <c r="ADT156" s="37"/>
      <c r="ADU156" s="37"/>
      <c r="ADV156" s="37"/>
      <c r="ADW156" s="37"/>
      <c r="ADX156" s="37"/>
      <c r="AEG156" s="37"/>
      <c r="AEH156" s="37"/>
      <c r="AEI156" s="37"/>
      <c r="AEJ156" s="37"/>
      <c r="AEK156" s="37"/>
      <c r="AEL156" s="37"/>
      <c r="AFB156" s="37"/>
      <c r="AFC156" s="37"/>
      <c r="AFD156" s="37"/>
      <c r="AFE156" s="37"/>
      <c r="AFF156" s="37"/>
      <c r="AFG156" s="37"/>
      <c r="AFP156" s="37"/>
      <c r="AFQ156" s="37"/>
      <c r="AFR156" s="37"/>
      <c r="AFS156" s="37"/>
      <c r="AFT156" s="37"/>
      <c r="AFU156" s="37"/>
      <c r="AFV156" s="37"/>
      <c r="AGY156" s="37"/>
      <c r="AGZ156" s="37"/>
      <c r="AHA156" s="37"/>
      <c r="AHB156" s="37"/>
      <c r="AHC156" s="37"/>
      <c r="AHD156" s="37"/>
      <c r="AHT156" s="422"/>
      <c r="AHW156" s="343"/>
      <c r="AIV156" s="37"/>
      <c r="AIW156" s="37"/>
      <c r="AIX156" s="37"/>
      <c r="AIY156" s="37"/>
      <c r="AIZ156" s="37"/>
      <c r="AJA156" s="37"/>
      <c r="AKS156" s="37"/>
      <c r="AKT156" s="37"/>
      <c r="AKU156" s="37"/>
      <c r="AKV156" s="37"/>
      <c r="AKW156" s="37"/>
      <c r="AKX156" s="37"/>
      <c r="AKY156" s="37"/>
      <c r="ALN156" s="37"/>
      <c r="ALO156" s="37"/>
      <c r="ARZ156" s="37"/>
      <c r="ASA156" s="37"/>
      <c r="ASB156" s="37"/>
      <c r="ASC156" s="37"/>
      <c r="ASD156" s="37"/>
      <c r="ASE156" s="37"/>
      <c r="ASG156" s="37"/>
      <c r="ASH156" s="37"/>
      <c r="ASI156" s="37"/>
      <c r="ASJ156" s="37"/>
      <c r="ASK156" s="37"/>
      <c r="ASL156" s="37"/>
      <c r="ATW156" s="37"/>
      <c r="ATX156" s="37"/>
      <c r="ATY156" s="37"/>
      <c r="ATZ156" s="37"/>
      <c r="AUA156" s="37"/>
      <c r="AUB156" s="37"/>
      <c r="AUK156" s="343"/>
      <c r="AUY156" s="343"/>
      <c r="AWA156" s="37"/>
      <c r="AWB156" s="37"/>
      <c r="AWC156" s="37"/>
      <c r="AWD156" s="37"/>
      <c r="AWE156" s="37"/>
      <c r="AWF156" s="37"/>
      <c r="AWG156" s="37"/>
      <c r="AWH156" s="37"/>
      <c r="AWI156" s="37"/>
      <c r="AWJ156" s="37"/>
      <c r="AWK156" s="37"/>
      <c r="AWL156" s="37"/>
      <c r="AWM156" s="37"/>
      <c r="AWN156" s="37"/>
      <c r="AWO156" s="37"/>
      <c r="AWP156" s="37"/>
      <c r="AWQ156" s="37"/>
      <c r="AWR156" s="37"/>
      <c r="AWS156" s="37"/>
      <c r="AWT156" s="37"/>
      <c r="AWU156" s="37"/>
      <c r="AXC156" s="37"/>
      <c r="AXD156" s="37"/>
      <c r="AXE156" s="37"/>
      <c r="AXF156" s="37"/>
      <c r="AXG156" s="37"/>
      <c r="AXH156" s="37"/>
      <c r="AXJ156" s="37"/>
      <c r="AXK156" s="37"/>
      <c r="AXL156" s="37"/>
      <c r="AXM156" s="37"/>
      <c r="AXN156" s="37"/>
      <c r="AXO156" s="37"/>
      <c r="AXP156" s="37"/>
      <c r="AXQ156" s="37"/>
      <c r="AXR156" s="37"/>
      <c r="AXS156" s="37"/>
      <c r="AXT156" s="37"/>
      <c r="AXU156" s="37"/>
      <c r="AXV156" s="37"/>
      <c r="AXW156" s="37"/>
      <c r="AYE156" s="32"/>
      <c r="AYF156" s="32"/>
      <c r="AYG156" s="32"/>
      <c r="AYH156" s="32"/>
      <c r="AYI156" s="32"/>
      <c r="AYJ156" s="32"/>
      <c r="AYZ156" s="37"/>
      <c r="AZA156" s="37"/>
      <c r="AZB156" s="37"/>
      <c r="AZC156" s="37"/>
      <c r="AZD156" s="37"/>
      <c r="AZE156" s="37"/>
      <c r="AZG156" s="37"/>
      <c r="AZH156" s="37"/>
      <c r="AZI156" s="37"/>
      <c r="AZJ156" s="37"/>
      <c r="AZK156" s="37"/>
      <c r="AZL156" s="37"/>
      <c r="BAP156" s="37"/>
      <c r="BAQ156" s="37"/>
      <c r="BAR156" s="37"/>
      <c r="BAS156" s="37"/>
      <c r="BAT156" s="37"/>
      <c r="BAU156" s="37"/>
      <c r="BAV156" s="37"/>
      <c r="BAW156" s="37"/>
      <c r="BAX156" s="37"/>
      <c r="BAY156" s="37"/>
      <c r="BAZ156" s="37"/>
      <c r="BBA156" s="37"/>
      <c r="BBB156" s="37"/>
      <c r="BBC156" s="37"/>
      <c r="BBD156" s="37"/>
      <c r="BBE156" s="37"/>
      <c r="BBF156" s="37"/>
      <c r="BBG156" s="37"/>
      <c r="BBH156" s="37"/>
      <c r="BBI156" s="37"/>
      <c r="BBY156" s="37"/>
      <c r="BBZ156" s="37"/>
      <c r="BCA156" s="37"/>
      <c r="BCB156" s="37"/>
      <c r="BCC156" s="37"/>
      <c r="BCD156" s="37"/>
      <c r="BCF156" s="37"/>
      <c r="BCG156" s="37"/>
      <c r="BCH156" s="37"/>
      <c r="BCI156" s="37"/>
      <c r="BCJ156" s="37"/>
      <c r="BCK156" s="37"/>
      <c r="BDH156" s="37"/>
      <c r="BDI156" s="37"/>
      <c r="BDJ156" s="37"/>
      <c r="BDK156" s="37"/>
      <c r="BDL156" s="37"/>
      <c r="BDM156" s="37"/>
      <c r="BEJ156" s="37"/>
      <c r="BEK156" s="37"/>
      <c r="BEL156" s="37"/>
      <c r="BEM156" s="37"/>
      <c r="BEN156" s="37"/>
      <c r="BEO156" s="37"/>
    </row>
    <row r="157" spans="2:1003 1170:1497" s="550" customFormat="1" x14ac:dyDescent="0.25">
      <c r="B157" s="121"/>
      <c r="H157" s="37"/>
      <c r="I157" s="121"/>
      <c r="J157" s="37"/>
      <c r="K157" s="37"/>
      <c r="L157" s="37"/>
      <c r="M157" s="37"/>
      <c r="N157" s="37"/>
      <c r="O157" s="37"/>
      <c r="P157" s="121"/>
      <c r="Q157" s="37"/>
      <c r="R157" s="37"/>
      <c r="S157" s="37"/>
      <c r="T157" s="37"/>
      <c r="U157" s="37"/>
      <c r="V157" s="37"/>
      <c r="W157" s="121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CU157" s="422"/>
      <c r="CX157" s="343"/>
      <c r="ED157" s="1696"/>
      <c r="EE157" s="1696"/>
      <c r="EF157" s="1696"/>
      <c r="EG157" s="1696"/>
      <c r="EH157" s="1696"/>
      <c r="EI157" s="1696"/>
      <c r="EJ157" s="37"/>
      <c r="EK157" s="37"/>
      <c r="EL157" s="37"/>
      <c r="EM157" s="37"/>
      <c r="EN157" s="37"/>
      <c r="EO157" s="37"/>
      <c r="EP157" s="37"/>
      <c r="ER157" s="37"/>
      <c r="ES157" s="37"/>
      <c r="ET157" s="37"/>
      <c r="EU157" s="37"/>
      <c r="EV157" s="37"/>
      <c r="EW157" s="37"/>
      <c r="FT157" s="37"/>
      <c r="FU157" s="37"/>
      <c r="FV157" s="37"/>
      <c r="FW157" s="37"/>
      <c r="FX157" s="37"/>
      <c r="FY157" s="37"/>
      <c r="GH157" s="37"/>
      <c r="GI157" s="37"/>
      <c r="GJ157" s="37"/>
      <c r="GK157" s="37"/>
      <c r="GL157" s="37"/>
      <c r="GM157" s="37"/>
      <c r="HC157" s="37"/>
      <c r="HD157" s="37"/>
      <c r="HE157" s="37"/>
      <c r="HF157" s="37"/>
      <c r="HG157" s="37"/>
      <c r="HH157" s="37"/>
      <c r="IZ157" s="37"/>
      <c r="JA157" s="37"/>
      <c r="JB157" s="37"/>
      <c r="JC157" s="37"/>
      <c r="JD157" s="37"/>
      <c r="JE157" s="37"/>
      <c r="JU157" s="37"/>
      <c r="JV157" s="37"/>
      <c r="JW157" s="37"/>
      <c r="JX157" s="37"/>
      <c r="JY157" s="37"/>
      <c r="JZ157" s="37"/>
      <c r="KI157" s="37"/>
      <c r="KJ157" s="37"/>
      <c r="KK157" s="37"/>
      <c r="KL157" s="37"/>
      <c r="KM157" s="37"/>
      <c r="KN157" s="37"/>
      <c r="KP157" s="37"/>
      <c r="KQ157" s="37"/>
      <c r="KR157" s="37"/>
      <c r="KS157" s="37"/>
      <c r="KT157" s="37"/>
      <c r="KU157" s="37"/>
      <c r="LK157" s="37"/>
      <c r="LL157" s="37"/>
      <c r="LM157" s="37"/>
      <c r="LN157" s="37"/>
      <c r="LO157" s="37"/>
      <c r="LP157" s="37"/>
      <c r="LR157" s="37"/>
      <c r="LS157" s="37"/>
      <c r="LT157" s="37"/>
      <c r="LU157" s="37"/>
      <c r="LV157" s="37"/>
      <c r="LW157" s="37"/>
      <c r="LX157" s="37"/>
      <c r="MM157" s="37"/>
      <c r="MN157" s="37"/>
      <c r="MO157" s="37"/>
      <c r="MP157" s="37"/>
      <c r="MQ157" s="37"/>
      <c r="MR157" s="37"/>
      <c r="MT157" s="37"/>
      <c r="MU157" s="37"/>
      <c r="MV157" s="37"/>
      <c r="MW157" s="37"/>
      <c r="MX157" s="37"/>
      <c r="MY157" s="37"/>
      <c r="NV157" s="37"/>
      <c r="NW157" s="37"/>
      <c r="NX157" s="37"/>
      <c r="NY157" s="37"/>
      <c r="NZ157" s="37"/>
      <c r="OA157" s="37"/>
      <c r="OJ157" s="37"/>
      <c r="OK157" s="37"/>
      <c r="OL157" s="37"/>
      <c r="OM157" s="37"/>
      <c r="ON157" s="37"/>
      <c r="OO157" s="37"/>
      <c r="OP157" s="37"/>
      <c r="QN157" s="37"/>
      <c r="QO157" s="37"/>
      <c r="QP157" s="37"/>
      <c r="QQ157" s="37"/>
      <c r="QR157" s="37"/>
      <c r="QS157" s="37"/>
      <c r="QT157" s="37"/>
      <c r="QU157" s="422"/>
      <c r="RB157" s="37"/>
      <c r="RC157" s="37"/>
      <c r="RD157" s="37"/>
      <c r="RE157" s="37"/>
      <c r="RF157" s="37"/>
      <c r="RG157" s="37"/>
      <c r="RI157" s="37"/>
      <c r="RJ157" s="37"/>
      <c r="RK157" s="37"/>
      <c r="RL157" s="37"/>
      <c r="RM157" s="37"/>
      <c r="RN157" s="37"/>
      <c r="RP157" s="37"/>
      <c r="RQ157" s="37"/>
      <c r="RR157" s="37"/>
      <c r="RS157" s="37"/>
      <c r="RT157" s="37"/>
      <c r="RU157" s="37"/>
      <c r="RV157" s="37"/>
      <c r="SR157" s="37"/>
      <c r="SS157" s="37"/>
      <c r="ST157" s="37"/>
      <c r="SU157" s="37"/>
      <c r="SV157" s="37"/>
      <c r="SW157" s="37"/>
      <c r="SY157" s="422"/>
      <c r="UH157" s="691"/>
      <c r="UI157" s="37"/>
      <c r="UJ157" s="37"/>
      <c r="UK157" s="37"/>
      <c r="UL157" s="37"/>
      <c r="UM157" s="37"/>
      <c r="VC157" s="37"/>
      <c r="VD157" s="37"/>
      <c r="VE157" s="37"/>
      <c r="VF157" s="37"/>
      <c r="VG157" s="37"/>
      <c r="VH157" s="37"/>
      <c r="VI157" s="37"/>
      <c r="VJ157" s="37"/>
      <c r="WS157" s="37"/>
      <c r="WT157" s="37"/>
      <c r="WU157" s="37"/>
      <c r="WV157" s="37"/>
      <c r="WW157" s="37"/>
      <c r="WX157" s="37"/>
      <c r="WZ157" s="37"/>
      <c r="XA157" s="37"/>
      <c r="XB157" s="37"/>
      <c r="XC157" s="37"/>
      <c r="XD157" s="37"/>
      <c r="XE157" s="37"/>
      <c r="XF157" s="37"/>
      <c r="XG157" s="37"/>
      <c r="XH157" s="37"/>
      <c r="XI157" s="37"/>
      <c r="XJ157" s="37"/>
      <c r="XK157" s="37"/>
      <c r="XL157" s="37"/>
      <c r="XM157" s="37"/>
      <c r="XN157" s="37"/>
      <c r="XU157" s="37"/>
      <c r="XV157" s="37"/>
      <c r="XW157" s="37"/>
      <c r="XX157" s="37"/>
      <c r="XY157" s="37"/>
      <c r="XZ157" s="37"/>
      <c r="ZD157" s="37"/>
      <c r="ZE157" s="37"/>
      <c r="ZF157" s="37"/>
      <c r="ZG157" s="37"/>
      <c r="ZH157" s="37"/>
      <c r="ZI157" s="37"/>
      <c r="AAF157" s="37"/>
      <c r="AAG157" s="37"/>
      <c r="AAH157" s="37"/>
      <c r="AAI157" s="37"/>
      <c r="AAJ157" s="37"/>
      <c r="AAK157" s="37"/>
      <c r="AAM157" s="37"/>
      <c r="AAN157" s="37"/>
      <c r="AAO157" s="37"/>
      <c r="AAP157" s="37"/>
      <c r="AAQ157" s="37"/>
      <c r="AAR157" s="37"/>
      <c r="AAT157" s="37"/>
      <c r="AAU157" s="37"/>
      <c r="AAV157" s="37"/>
      <c r="AAW157" s="37"/>
      <c r="AAX157" s="37"/>
      <c r="AAY157" s="37"/>
      <c r="ABH157" s="37"/>
      <c r="ABI157" s="37"/>
      <c r="ABJ157" s="37"/>
      <c r="ABK157" s="37"/>
      <c r="ABL157" s="37"/>
      <c r="ABM157" s="37"/>
      <c r="ACJ157" s="37"/>
      <c r="ACK157" s="37"/>
      <c r="ACL157" s="37"/>
      <c r="ACM157" s="37"/>
      <c r="ACN157" s="37"/>
      <c r="ACO157" s="37"/>
      <c r="ACP157" s="37"/>
      <c r="ACQ157" s="37"/>
      <c r="ACR157" s="37"/>
      <c r="ACS157" s="37"/>
      <c r="ACT157" s="37"/>
      <c r="ACU157" s="37"/>
      <c r="ACV157" s="37"/>
      <c r="ACW157" s="37"/>
      <c r="ACX157" s="343"/>
      <c r="ADE157" s="691"/>
      <c r="ADF157" s="37"/>
      <c r="ADG157" s="37"/>
      <c r="ADH157" s="37"/>
      <c r="ADI157" s="37"/>
      <c r="ADJ157" s="37"/>
      <c r="ADK157" s="37"/>
      <c r="ADS157" s="37"/>
      <c r="ADT157" s="37"/>
      <c r="ADU157" s="37"/>
      <c r="ADV157" s="37"/>
      <c r="ADW157" s="37"/>
      <c r="ADX157" s="37"/>
      <c r="AEG157" s="37"/>
      <c r="AEH157" s="37"/>
      <c r="AEI157" s="37"/>
      <c r="AEJ157" s="37"/>
      <c r="AEK157" s="37"/>
      <c r="AEL157" s="37"/>
      <c r="AFB157" s="37"/>
      <c r="AFC157" s="37"/>
      <c r="AFD157" s="37"/>
      <c r="AFE157" s="37"/>
      <c r="AFF157" s="37"/>
      <c r="AFG157" s="37"/>
      <c r="AFP157" s="37"/>
      <c r="AFQ157" s="37"/>
      <c r="AFR157" s="37"/>
      <c r="AFS157" s="37"/>
      <c r="AFT157" s="37"/>
      <c r="AFU157" s="37"/>
      <c r="AFV157" s="37"/>
      <c r="AGY157" s="37"/>
      <c r="AGZ157" s="37"/>
      <c r="AHA157" s="37"/>
      <c r="AHB157" s="37"/>
      <c r="AHC157" s="37"/>
      <c r="AHD157" s="37"/>
      <c r="AHT157" s="422"/>
      <c r="AHW157" s="343"/>
      <c r="AIV157" s="37"/>
      <c r="AIW157" s="37"/>
      <c r="AIX157" s="37"/>
      <c r="AIY157" s="37"/>
      <c r="AIZ157" s="37"/>
      <c r="AJA157" s="37"/>
      <c r="AKS157" s="37"/>
      <c r="AKT157" s="37"/>
      <c r="AKU157" s="37"/>
      <c r="AKV157" s="37"/>
      <c r="AKW157" s="37"/>
      <c r="AKX157" s="37"/>
      <c r="AKY157" s="37"/>
      <c r="ALN157" s="37"/>
      <c r="ALO157" s="37"/>
      <c r="ARZ157" s="37"/>
      <c r="ASA157" s="37"/>
      <c r="ASB157" s="37"/>
      <c r="ASC157" s="37"/>
      <c r="ASD157" s="37"/>
      <c r="ASE157" s="37"/>
      <c r="ASG157" s="37"/>
      <c r="ASH157" s="37"/>
      <c r="ASI157" s="37"/>
      <c r="ASJ157" s="37"/>
      <c r="ASK157" s="37"/>
      <c r="ASL157" s="37"/>
      <c r="ATW157" s="37"/>
      <c r="ATX157" s="37"/>
      <c r="ATY157" s="37"/>
      <c r="ATZ157" s="37"/>
      <c r="AUA157" s="37"/>
      <c r="AUB157" s="37"/>
      <c r="AUK157" s="343"/>
      <c r="AUY157" s="343"/>
      <c r="AWA157" s="37"/>
      <c r="AWB157" s="37"/>
      <c r="AWC157" s="37"/>
      <c r="AWD157" s="37"/>
      <c r="AWE157" s="37"/>
      <c r="AWF157" s="37"/>
      <c r="AWG157" s="37"/>
      <c r="AWH157" s="37"/>
      <c r="AWI157" s="37"/>
      <c r="AWJ157" s="37"/>
      <c r="AWK157" s="37"/>
      <c r="AWL157" s="37"/>
      <c r="AWM157" s="37"/>
      <c r="AWN157" s="37"/>
      <c r="AWO157" s="37"/>
      <c r="AWP157" s="37"/>
      <c r="AWQ157" s="37"/>
      <c r="AWR157" s="37"/>
      <c r="AWS157" s="37"/>
      <c r="AWT157" s="37"/>
      <c r="AWU157" s="37"/>
      <c r="AXC157" s="37"/>
      <c r="AXD157" s="37"/>
      <c r="AXE157" s="37"/>
      <c r="AXF157" s="37"/>
      <c r="AXG157" s="37"/>
      <c r="AXH157" s="37"/>
      <c r="AXJ157" s="37"/>
      <c r="AXK157" s="37"/>
      <c r="AXL157" s="37"/>
      <c r="AXM157" s="37"/>
      <c r="AXN157" s="37"/>
      <c r="AXO157" s="37"/>
      <c r="AXP157" s="37"/>
      <c r="AXQ157" s="37"/>
      <c r="AXR157" s="37"/>
      <c r="AXS157" s="37"/>
      <c r="AXT157" s="37"/>
      <c r="AXU157" s="37"/>
      <c r="AXV157" s="37"/>
      <c r="AXW157" s="37"/>
      <c r="AYE157" s="32"/>
      <c r="AYF157" s="32"/>
      <c r="AYG157" s="32"/>
      <c r="AYH157" s="32"/>
      <c r="AYI157" s="32"/>
      <c r="AYJ157" s="32"/>
      <c r="AYZ157" s="37"/>
      <c r="AZA157" s="37"/>
      <c r="AZB157" s="37"/>
      <c r="AZC157" s="37"/>
      <c r="AZD157" s="37"/>
      <c r="AZE157" s="37"/>
      <c r="AZG157" s="37"/>
      <c r="AZH157" s="37"/>
      <c r="AZI157" s="37"/>
      <c r="AZJ157" s="37"/>
      <c r="AZK157" s="37"/>
      <c r="AZL157" s="37"/>
      <c r="BAP157" s="37"/>
      <c r="BAQ157" s="37"/>
      <c r="BAR157" s="37"/>
      <c r="BAS157" s="37"/>
      <c r="BAT157" s="37"/>
      <c r="BAU157" s="37"/>
      <c r="BAV157" s="37"/>
      <c r="BAW157" s="37"/>
      <c r="BAX157" s="37"/>
      <c r="BAY157" s="37"/>
      <c r="BAZ157" s="37"/>
      <c r="BBA157" s="37"/>
      <c r="BBB157" s="37"/>
      <c r="BBC157" s="37"/>
      <c r="BBD157" s="37"/>
      <c r="BBE157" s="37"/>
      <c r="BBF157" s="37"/>
      <c r="BBG157" s="37"/>
      <c r="BBH157" s="37"/>
      <c r="BBI157" s="37"/>
      <c r="BBY157" s="37"/>
      <c r="BBZ157" s="37"/>
      <c r="BCA157" s="37"/>
      <c r="BCB157" s="37"/>
      <c r="BCC157" s="37"/>
      <c r="BCD157" s="37"/>
      <c r="BCF157" s="37"/>
      <c r="BCG157" s="37"/>
      <c r="BCH157" s="37"/>
      <c r="BCI157" s="37"/>
      <c r="BCJ157" s="37"/>
      <c r="BCK157" s="37"/>
      <c r="BDH157" s="37"/>
      <c r="BDI157" s="37"/>
      <c r="BDJ157" s="37"/>
      <c r="BDK157" s="37"/>
      <c r="BDL157" s="37"/>
      <c r="BDM157" s="37"/>
      <c r="BEJ157" s="37"/>
      <c r="BEK157" s="37"/>
      <c r="BEL157" s="37"/>
      <c r="BEM157" s="37"/>
      <c r="BEN157" s="37"/>
      <c r="BEO157" s="37"/>
    </row>
    <row r="158" spans="2:1003 1170:1497" s="550" customFormat="1" x14ac:dyDescent="0.25">
      <c r="B158" s="79"/>
      <c r="H158" s="37"/>
      <c r="I158" s="121"/>
      <c r="J158" s="37"/>
      <c r="K158" s="37"/>
      <c r="L158" s="37"/>
      <c r="M158" s="37"/>
      <c r="N158" s="37"/>
      <c r="O158" s="37"/>
      <c r="P158" s="121"/>
      <c r="Q158" s="37"/>
      <c r="R158" s="37"/>
      <c r="S158" s="37"/>
      <c r="T158" s="37"/>
      <c r="U158" s="37"/>
      <c r="V158" s="37"/>
      <c r="W158" s="121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CU158" s="422"/>
      <c r="CX158" s="343"/>
      <c r="ED158" s="1696"/>
      <c r="EE158" s="1696"/>
      <c r="EF158" s="1696"/>
      <c r="EG158" s="1696"/>
      <c r="EH158" s="1696"/>
      <c r="EI158" s="1696"/>
      <c r="EJ158" s="37"/>
      <c r="EK158" s="37"/>
      <c r="EL158" s="37"/>
      <c r="EM158" s="37"/>
      <c r="EN158" s="37"/>
      <c r="EO158" s="37"/>
      <c r="EP158" s="37"/>
      <c r="ER158" s="37"/>
      <c r="ES158" s="37"/>
      <c r="ET158" s="37"/>
      <c r="EU158" s="37"/>
      <c r="EV158" s="37"/>
      <c r="EW158" s="37"/>
      <c r="FT158" s="37"/>
      <c r="FU158" s="37"/>
      <c r="FV158" s="37"/>
      <c r="FW158" s="37"/>
      <c r="FX158" s="37"/>
      <c r="FY158" s="37"/>
      <c r="GH158" s="37"/>
      <c r="GI158" s="37"/>
      <c r="GJ158" s="37"/>
      <c r="GK158" s="37"/>
      <c r="GL158" s="37"/>
      <c r="GM158" s="37"/>
      <c r="HC158" s="37"/>
      <c r="HD158" s="37"/>
      <c r="HE158" s="37"/>
      <c r="HF158" s="37"/>
      <c r="HG158" s="37"/>
      <c r="HH158" s="37"/>
      <c r="IZ158" s="37"/>
      <c r="JA158" s="37"/>
      <c r="JB158" s="37"/>
      <c r="JC158" s="37"/>
      <c r="JD158" s="37"/>
      <c r="JE158" s="37"/>
      <c r="JU158" s="37"/>
      <c r="JV158" s="37"/>
      <c r="JW158" s="37"/>
      <c r="JX158" s="37"/>
      <c r="JY158" s="37"/>
      <c r="JZ158" s="37"/>
      <c r="KI158" s="37"/>
      <c r="KJ158" s="37"/>
      <c r="KK158" s="37"/>
      <c r="KL158" s="37"/>
      <c r="KM158" s="37"/>
      <c r="KN158" s="37"/>
      <c r="KP158" s="37"/>
      <c r="KQ158" s="37"/>
      <c r="KR158" s="37"/>
      <c r="KS158" s="37"/>
      <c r="KT158" s="37"/>
      <c r="KU158" s="37"/>
      <c r="LK158" s="37"/>
      <c r="LL158" s="37"/>
      <c r="LM158" s="37"/>
      <c r="LN158" s="37"/>
      <c r="LO158" s="37"/>
      <c r="LP158" s="37"/>
      <c r="LR158" s="37"/>
      <c r="LS158" s="37"/>
      <c r="LT158" s="37"/>
      <c r="LU158" s="37"/>
      <c r="LV158" s="37"/>
      <c r="LW158" s="37"/>
      <c r="LX158" s="37"/>
      <c r="MM158" s="37"/>
      <c r="MN158" s="37"/>
      <c r="MO158" s="37"/>
      <c r="MP158" s="37"/>
      <c r="MQ158" s="37"/>
      <c r="MR158" s="37"/>
      <c r="MT158" s="37"/>
      <c r="MU158" s="37"/>
      <c r="MV158" s="37"/>
      <c r="MW158" s="37"/>
      <c r="MX158" s="37"/>
      <c r="MY158" s="37"/>
      <c r="NV158" s="37"/>
      <c r="NW158" s="37"/>
      <c r="NX158" s="37"/>
      <c r="NY158" s="37"/>
      <c r="NZ158" s="37"/>
      <c r="OA158" s="37"/>
      <c r="OJ158" s="37"/>
      <c r="OK158" s="37"/>
      <c r="OL158" s="37"/>
      <c r="OM158" s="37"/>
      <c r="ON158" s="37"/>
      <c r="OO158" s="37"/>
      <c r="OP158" s="37"/>
      <c r="QN158" s="37"/>
      <c r="QO158" s="37"/>
      <c r="QP158" s="37"/>
      <c r="QQ158" s="37"/>
      <c r="QR158" s="37"/>
      <c r="QS158" s="37"/>
      <c r="QT158" s="37"/>
      <c r="QU158" s="422"/>
      <c r="RB158" s="37"/>
      <c r="RC158" s="37"/>
      <c r="RD158" s="37"/>
      <c r="RE158" s="37"/>
      <c r="RF158" s="37"/>
      <c r="RG158" s="37"/>
      <c r="RI158" s="37"/>
      <c r="RJ158" s="37"/>
      <c r="RK158" s="37"/>
      <c r="RL158" s="37"/>
      <c r="RM158" s="37"/>
      <c r="RN158" s="37"/>
      <c r="RP158" s="37"/>
      <c r="RQ158" s="37"/>
      <c r="RR158" s="37"/>
      <c r="RS158" s="37"/>
      <c r="RT158" s="37"/>
      <c r="RU158" s="37"/>
      <c r="RV158" s="37"/>
      <c r="SR158" s="37"/>
      <c r="SS158" s="37"/>
      <c r="ST158" s="37"/>
      <c r="SU158" s="37"/>
      <c r="SV158" s="37"/>
      <c r="SW158" s="37"/>
      <c r="SY158" s="422"/>
      <c r="UH158" s="691"/>
      <c r="UI158" s="37"/>
      <c r="UJ158" s="37"/>
      <c r="UK158" s="37"/>
      <c r="UL158" s="37"/>
      <c r="UM158" s="37"/>
      <c r="VC158" s="37"/>
      <c r="VD158" s="37"/>
      <c r="VE158" s="37"/>
      <c r="VF158" s="37"/>
      <c r="VG158" s="37"/>
      <c r="VH158" s="37"/>
      <c r="VI158" s="37"/>
      <c r="VJ158" s="37"/>
      <c r="WS158" s="37"/>
      <c r="WT158" s="37"/>
      <c r="WU158" s="37"/>
      <c r="WV158" s="37"/>
      <c r="WW158" s="37"/>
      <c r="WX158" s="37"/>
      <c r="WZ158" s="37"/>
      <c r="XA158" s="37"/>
      <c r="XB158" s="37"/>
      <c r="XC158" s="37"/>
      <c r="XD158" s="37"/>
      <c r="XE158" s="37"/>
      <c r="XF158" s="37"/>
      <c r="XG158" s="37"/>
      <c r="XH158" s="37"/>
      <c r="XI158" s="37"/>
      <c r="XJ158" s="37"/>
      <c r="XK158" s="37"/>
      <c r="XL158" s="37"/>
      <c r="XM158" s="37"/>
      <c r="XN158" s="37"/>
      <c r="XU158" s="37"/>
      <c r="XV158" s="37"/>
      <c r="XW158" s="37"/>
      <c r="XX158" s="37"/>
      <c r="XY158" s="37"/>
      <c r="XZ158" s="37"/>
      <c r="ZD158" s="37"/>
      <c r="ZE158" s="37"/>
      <c r="ZF158" s="37"/>
      <c r="ZG158" s="37"/>
      <c r="ZH158" s="37"/>
      <c r="ZI158" s="37"/>
      <c r="AAF158" s="37"/>
      <c r="AAG158" s="37"/>
      <c r="AAH158" s="37"/>
      <c r="AAI158" s="37"/>
      <c r="AAJ158" s="37"/>
      <c r="AAK158" s="37"/>
      <c r="AAM158" s="37"/>
      <c r="AAN158" s="37"/>
      <c r="AAO158" s="37"/>
      <c r="AAP158" s="37"/>
      <c r="AAQ158" s="37"/>
      <c r="AAR158" s="37"/>
      <c r="AAT158" s="37"/>
      <c r="AAU158" s="37"/>
      <c r="AAV158" s="37"/>
      <c r="AAW158" s="37"/>
      <c r="AAX158" s="37"/>
      <c r="AAY158" s="37"/>
      <c r="ABH158" s="37"/>
      <c r="ABI158" s="37"/>
      <c r="ABJ158" s="37"/>
      <c r="ABK158" s="37"/>
      <c r="ABL158" s="37"/>
      <c r="ABM158" s="37"/>
      <c r="ACJ158" s="37"/>
      <c r="ACK158" s="37"/>
      <c r="ACL158" s="37"/>
      <c r="ACM158" s="37"/>
      <c r="ACN158" s="37"/>
      <c r="ACO158" s="37"/>
      <c r="ACP158" s="37"/>
      <c r="ACQ158" s="37"/>
      <c r="ACR158" s="37"/>
      <c r="ACS158" s="37"/>
      <c r="ACT158" s="37"/>
      <c r="ACU158" s="37"/>
      <c r="ACV158" s="37"/>
      <c r="ACW158" s="37"/>
      <c r="ACX158" s="343"/>
      <c r="ADE158" s="691"/>
      <c r="ADF158" s="37"/>
      <c r="ADG158" s="37"/>
      <c r="ADH158" s="37"/>
      <c r="ADI158" s="37"/>
      <c r="ADJ158" s="37"/>
      <c r="ADK158" s="37"/>
      <c r="ADS158" s="37"/>
      <c r="ADT158" s="37"/>
      <c r="ADU158" s="37"/>
      <c r="ADV158" s="37"/>
      <c r="ADW158" s="37"/>
      <c r="ADX158" s="37"/>
      <c r="AEG158" s="37"/>
      <c r="AEH158" s="37"/>
      <c r="AEI158" s="37"/>
      <c r="AEJ158" s="37"/>
      <c r="AEK158" s="37"/>
      <c r="AEL158" s="37"/>
      <c r="AFB158" s="37"/>
      <c r="AFC158" s="37"/>
      <c r="AFD158" s="37"/>
      <c r="AFE158" s="37"/>
      <c r="AFF158" s="37"/>
      <c r="AFG158" s="37"/>
      <c r="AFP158" s="37"/>
      <c r="AFQ158" s="37"/>
      <c r="AFR158" s="37"/>
      <c r="AFS158" s="37"/>
      <c r="AFT158" s="37"/>
      <c r="AFU158" s="37"/>
      <c r="AFV158" s="37"/>
      <c r="AGY158" s="37"/>
      <c r="AGZ158" s="37"/>
      <c r="AHA158" s="37"/>
      <c r="AHB158" s="37"/>
      <c r="AHC158" s="37"/>
      <c r="AHD158" s="37"/>
      <c r="AHT158" s="422"/>
      <c r="AHW158" s="343"/>
      <c r="AIV158" s="37"/>
      <c r="AIW158" s="37"/>
      <c r="AIX158" s="37"/>
      <c r="AIY158" s="37"/>
      <c r="AIZ158" s="37"/>
      <c r="AJA158" s="37"/>
      <c r="AKS158" s="37"/>
      <c r="AKT158" s="37"/>
      <c r="AKU158" s="37"/>
      <c r="AKV158" s="37"/>
      <c r="AKW158" s="37"/>
      <c r="AKX158" s="37"/>
      <c r="AKY158" s="37"/>
      <c r="ALN158" s="37"/>
      <c r="ALO158" s="37"/>
      <c r="ARZ158" s="37"/>
      <c r="ASA158" s="37"/>
      <c r="ASB158" s="37"/>
      <c r="ASC158" s="37"/>
      <c r="ASD158" s="37"/>
      <c r="ASE158" s="37"/>
      <c r="ASG158" s="37"/>
      <c r="ASH158" s="37"/>
      <c r="ASI158" s="37"/>
      <c r="ASJ158" s="37"/>
      <c r="ASK158" s="37"/>
      <c r="ASL158" s="37"/>
      <c r="ATW158" s="37"/>
      <c r="ATX158" s="37"/>
      <c r="ATY158" s="37"/>
      <c r="ATZ158" s="37"/>
      <c r="AUA158" s="37"/>
      <c r="AUB158" s="37"/>
      <c r="AUK158" s="343"/>
      <c r="AUY158" s="343"/>
      <c r="AWA158" s="37"/>
      <c r="AWB158" s="37"/>
      <c r="AWC158" s="37"/>
      <c r="AWD158" s="37"/>
      <c r="AWE158" s="37"/>
      <c r="AWF158" s="37"/>
      <c r="AWG158" s="37"/>
      <c r="AWH158" s="37"/>
      <c r="AWI158" s="37"/>
      <c r="AWJ158" s="37"/>
      <c r="AWK158" s="37"/>
      <c r="AWL158" s="37"/>
      <c r="AWM158" s="37"/>
      <c r="AWN158" s="37"/>
      <c r="AWO158" s="37"/>
      <c r="AWP158" s="37"/>
      <c r="AWQ158" s="37"/>
      <c r="AWR158" s="37"/>
      <c r="AWS158" s="37"/>
      <c r="AWT158" s="37"/>
      <c r="AWU158" s="37"/>
      <c r="AXC158" s="37"/>
      <c r="AXD158" s="37"/>
      <c r="AXE158" s="37"/>
      <c r="AXF158" s="37"/>
      <c r="AXG158" s="37"/>
      <c r="AXH158" s="37"/>
      <c r="AXJ158" s="37"/>
      <c r="AXK158" s="37"/>
      <c r="AXL158" s="37"/>
      <c r="AXM158" s="37"/>
      <c r="AXN158" s="37"/>
      <c r="AXO158" s="37"/>
      <c r="AXP158" s="37"/>
      <c r="AXQ158" s="37"/>
      <c r="AXR158" s="37"/>
      <c r="AXS158" s="37"/>
      <c r="AXT158" s="37"/>
      <c r="AXU158" s="37"/>
      <c r="AXV158" s="37"/>
      <c r="AXW158" s="37"/>
      <c r="AYE158" s="32"/>
      <c r="AYF158" s="32"/>
      <c r="AYG158" s="32"/>
      <c r="AYH158" s="32"/>
      <c r="AYI158" s="32"/>
      <c r="AYJ158" s="32"/>
      <c r="AYZ158" s="37"/>
      <c r="AZA158" s="37"/>
      <c r="AZB158" s="37"/>
      <c r="AZC158" s="37"/>
      <c r="AZD158" s="37"/>
      <c r="AZE158" s="37"/>
      <c r="AZG158" s="37"/>
      <c r="AZH158" s="37"/>
      <c r="AZI158" s="37"/>
      <c r="AZJ158" s="37"/>
      <c r="AZK158" s="37"/>
      <c r="AZL158" s="37"/>
      <c r="BAP158" s="37"/>
      <c r="BAQ158" s="37"/>
      <c r="BAR158" s="37"/>
      <c r="BAS158" s="37"/>
      <c r="BAT158" s="37"/>
      <c r="BAU158" s="37"/>
      <c r="BAV158" s="37"/>
      <c r="BAW158" s="37"/>
      <c r="BAX158" s="37"/>
      <c r="BAY158" s="37"/>
      <c r="BAZ158" s="37"/>
      <c r="BBA158" s="37"/>
      <c r="BBB158" s="37"/>
      <c r="BBC158" s="37"/>
      <c r="BBD158" s="37"/>
      <c r="BBE158" s="37"/>
      <c r="BBF158" s="37"/>
      <c r="BBG158" s="37"/>
      <c r="BBH158" s="37"/>
      <c r="BBI158" s="37"/>
      <c r="BBY158" s="37"/>
      <c r="BBZ158" s="37"/>
      <c r="BCA158" s="37"/>
      <c r="BCB158" s="37"/>
      <c r="BCC158" s="37"/>
      <c r="BCD158" s="37"/>
      <c r="BCF158" s="37"/>
      <c r="BCG158" s="37"/>
      <c r="BCH158" s="37"/>
      <c r="BCI158" s="37"/>
      <c r="BCJ158" s="37"/>
      <c r="BCK158" s="37"/>
      <c r="BDH158" s="37"/>
      <c r="BDI158" s="37"/>
      <c r="BDJ158" s="37"/>
      <c r="BDK158" s="37"/>
      <c r="BDL158" s="37"/>
      <c r="BDM158" s="37"/>
      <c r="BEJ158" s="37"/>
      <c r="BEK158" s="37"/>
      <c r="BEL158" s="37"/>
      <c r="BEM158" s="37"/>
      <c r="BEN158" s="37"/>
      <c r="BEO158" s="37"/>
    </row>
    <row r="159" spans="2:1003 1170:1497" s="550" customFormat="1" x14ac:dyDescent="0.25">
      <c r="B159" s="121"/>
      <c r="H159" s="37"/>
      <c r="I159" s="121"/>
      <c r="J159" s="37"/>
      <c r="K159" s="37"/>
      <c r="L159" s="37"/>
      <c r="M159" s="37"/>
      <c r="N159" s="37"/>
      <c r="O159" s="37"/>
      <c r="P159" s="121"/>
      <c r="Q159" s="37"/>
      <c r="R159" s="37"/>
      <c r="S159" s="37"/>
      <c r="T159" s="37"/>
      <c r="U159" s="37"/>
      <c r="V159" s="37"/>
      <c r="W159" s="121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CU159" s="422"/>
      <c r="CX159" s="343"/>
      <c r="ED159" s="1696"/>
      <c r="EE159" s="1696"/>
      <c r="EF159" s="1696"/>
      <c r="EG159" s="1696"/>
      <c r="EH159" s="1696"/>
      <c r="EI159" s="1696"/>
      <c r="EJ159" s="37"/>
      <c r="EK159" s="37"/>
      <c r="EL159" s="37"/>
      <c r="EM159" s="37"/>
      <c r="EN159" s="37"/>
      <c r="EO159" s="37"/>
      <c r="EP159" s="37"/>
      <c r="ER159" s="37"/>
      <c r="ES159" s="37"/>
      <c r="ET159" s="37"/>
      <c r="EU159" s="37"/>
      <c r="EV159" s="37"/>
      <c r="EW159" s="37"/>
      <c r="FT159" s="37"/>
      <c r="FU159" s="37"/>
      <c r="FV159" s="37"/>
      <c r="FW159" s="37"/>
      <c r="FX159" s="37"/>
      <c r="FY159" s="37"/>
      <c r="GH159" s="37"/>
      <c r="GI159" s="37"/>
      <c r="GJ159" s="37"/>
      <c r="GK159" s="37"/>
      <c r="GL159" s="37"/>
      <c r="GM159" s="37"/>
      <c r="HC159" s="37"/>
      <c r="HD159" s="37"/>
      <c r="HE159" s="37"/>
      <c r="HF159" s="37"/>
      <c r="HG159" s="37"/>
      <c r="HH159" s="37"/>
      <c r="IZ159" s="37"/>
      <c r="JA159" s="37"/>
      <c r="JB159" s="37"/>
      <c r="JC159" s="37"/>
      <c r="JD159" s="37"/>
      <c r="JE159" s="37"/>
      <c r="JU159" s="37"/>
      <c r="JV159" s="37"/>
      <c r="JW159" s="37"/>
      <c r="JX159" s="37"/>
      <c r="JY159" s="37"/>
      <c r="JZ159" s="37"/>
      <c r="KI159" s="37"/>
      <c r="KJ159" s="37"/>
      <c r="KK159" s="37"/>
      <c r="KL159" s="37"/>
      <c r="KM159" s="37"/>
      <c r="KN159" s="37"/>
      <c r="KP159" s="37"/>
      <c r="KQ159" s="37"/>
      <c r="KR159" s="37"/>
      <c r="KS159" s="37"/>
      <c r="KT159" s="37"/>
      <c r="KU159" s="37"/>
      <c r="LK159" s="37"/>
      <c r="LL159" s="37"/>
      <c r="LM159" s="37"/>
      <c r="LN159" s="37"/>
      <c r="LO159" s="37"/>
      <c r="LP159" s="37"/>
      <c r="LR159" s="37"/>
      <c r="LS159" s="37"/>
      <c r="LT159" s="37"/>
      <c r="LU159" s="37"/>
      <c r="LV159" s="37"/>
      <c r="LW159" s="37"/>
      <c r="LX159" s="37"/>
      <c r="MM159" s="37"/>
      <c r="MN159" s="37"/>
      <c r="MO159" s="37"/>
      <c r="MP159" s="37"/>
      <c r="MQ159" s="37"/>
      <c r="MR159" s="37"/>
      <c r="MT159" s="37"/>
      <c r="MU159" s="37"/>
      <c r="MV159" s="37"/>
      <c r="MW159" s="37"/>
      <c r="MX159" s="37"/>
      <c r="MY159" s="37"/>
      <c r="NV159" s="37"/>
      <c r="NW159" s="37"/>
      <c r="NX159" s="37"/>
      <c r="NY159" s="37"/>
      <c r="NZ159" s="37"/>
      <c r="OA159" s="37"/>
      <c r="OJ159" s="37"/>
      <c r="OK159" s="37"/>
      <c r="OL159" s="37"/>
      <c r="OM159" s="37"/>
      <c r="ON159" s="37"/>
      <c r="OO159" s="37"/>
      <c r="OP159" s="37"/>
      <c r="QN159" s="37"/>
      <c r="QO159" s="37"/>
      <c r="QP159" s="37"/>
      <c r="QQ159" s="37"/>
      <c r="QR159" s="37"/>
      <c r="QS159" s="37"/>
      <c r="QT159" s="37"/>
      <c r="QU159" s="422"/>
      <c r="RB159" s="37"/>
      <c r="RC159" s="37"/>
      <c r="RD159" s="37"/>
      <c r="RE159" s="37"/>
      <c r="RF159" s="37"/>
      <c r="RG159" s="37"/>
      <c r="RI159" s="37"/>
      <c r="RJ159" s="37"/>
      <c r="RK159" s="37"/>
      <c r="RL159" s="37"/>
      <c r="RM159" s="37"/>
      <c r="RN159" s="37"/>
      <c r="RP159" s="37"/>
      <c r="RQ159" s="37"/>
      <c r="RR159" s="37"/>
      <c r="RS159" s="37"/>
      <c r="RT159" s="37"/>
      <c r="RU159" s="37"/>
      <c r="RV159" s="37"/>
      <c r="SR159" s="37"/>
      <c r="SS159" s="37"/>
      <c r="ST159" s="37"/>
      <c r="SU159" s="37"/>
      <c r="SV159" s="37"/>
      <c r="SW159" s="37"/>
      <c r="SY159" s="422"/>
      <c r="UH159" s="691"/>
      <c r="UI159" s="37"/>
      <c r="UJ159" s="37"/>
      <c r="UK159" s="37"/>
      <c r="UL159" s="37"/>
      <c r="UM159" s="37"/>
      <c r="VC159" s="37"/>
      <c r="VD159" s="37"/>
      <c r="VE159" s="37"/>
      <c r="VF159" s="37"/>
      <c r="VG159" s="37"/>
      <c r="VH159" s="37"/>
      <c r="VI159" s="37"/>
      <c r="VJ159" s="37"/>
      <c r="WS159" s="37"/>
      <c r="WT159" s="37"/>
      <c r="WU159" s="37"/>
      <c r="WV159" s="37"/>
      <c r="WW159" s="37"/>
      <c r="WX159" s="37"/>
      <c r="WZ159" s="37"/>
      <c r="XA159" s="37"/>
      <c r="XB159" s="37"/>
      <c r="XC159" s="37"/>
      <c r="XD159" s="37"/>
      <c r="XE159" s="37"/>
      <c r="XF159" s="37"/>
      <c r="XG159" s="37"/>
      <c r="XH159" s="37"/>
      <c r="XI159" s="37"/>
      <c r="XJ159" s="37"/>
      <c r="XK159" s="37"/>
      <c r="XL159" s="37"/>
      <c r="XM159" s="37"/>
      <c r="XN159" s="37"/>
      <c r="XU159" s="37"/>
      <c r="XV159" s="37"/>
      <c r="XW159" s="37"/>
      <c r="XX159" s="37"/>
      <c r="XY159" s="37"/>
      <c r="XZ159" s="37"/>
      <c r="ZD159" s="37"/>
      <c r="ZE159" s="37"/>
      <c r="ZF159" s="37"/>
      <c r="ZG159" s="37"/>
      <c r="ZH159" s="37"/>
      <c r="ZI159" s="37"/>
      <c r="AAF159" s="37"/>
      <c r="AAG159" s="37"/>
      <c r="AAH159" s="37"/>
      <c r="AAI159" s="37"/>
      <c r="AAJ159" s="37"/>
      <c r="AAK159" s="37"/>
      <c r="AAM159" s="37"/>
      <c r="AAN159" s="37"/>
      <c r="AAO159" s="37"/>
      <c r="AAP159" s="37"/>
      <c r="AAQ159" s="37"/>
      <c r="AAR159" s="37"/>
      <c r="AAT159" s="37"/>
      <c r="AAU159" s="37"/>
      <c r="AAV159" s="37"/>
      <c r="AAW159" s="37"/>
      <c r="AAX159" s="37"/>
      <c r="AAY159" s="37"/>
      <c r="ABH159" s="37"/>
      <c r="ABI159" s="37"/>
      <c r="ABJ159" s="37"/>
      <c r="ABK159" s="37"/>
      <c r="ABL159" s="37"/>
      <c r="ABM159" s="37"/>
      <c r="ACJ159" s="37"/>
      <c r="ACK159" s="37"/>
      <c r="ACL159" s="37"/>
      <c r="ACM159" s="37"/>
      <c r="ACN159" s="37"/>
      <c r="ACO159" s="37"/>
      <c r="ACP159" s="37"/>
      <c r="ACQ159" s="37"/>
      <c r="ACR159" s="37"/>
      <c r="ACS159" s="37"/>
      <c r="ACT159" s="37"/>
      <c r="ACU159" s="37"/>
      <c r="ACV159" s="37"/>
      <c r="ACW159" s="37"/>
      <c r="ACX159" s="343"/>
      <c r="ADE159" s="691"/>
      <c r="ADF159" s="37"/>
      <c r="ADG159" s="37"/>
      <c r="ADH159" s="37"/>
      <c r="ADI159" s="37"/>
      <c r="ADJ159" s="37"/>
      <c r="ADK159" s="37"/>
      <c r="ADS159" s="37"/>
      <c r="ADT159" s="37"/>
      <c r="ADU159" s="37"/>
      <c r="ADV159" s="37"/>
      <c r="ADW159" s="37"/>
      <c r="ADX159" s="37"/>
      <c r="AEG159" s="37"/>
      <c r="AEH159" s="37"/>
      <c r="AEI159" s="37"/>
      <c r="AEJ159" s="37"/>
      <c r="AEK159" s="37"/>
      <c r="AEL159" s="37"/>
      <c r="AFB159" s="37"/>
      <c r="AFC159" s="37"/>
      <c r="AFD159" s="37"/>
      <c r="AFE159" s="37"/>
      <c r="AFF159" s="37"/>
      <c r="AFG159" s="37"/>
      <c r="AFP159" s="37"/>
      <c r="AFQ159" s="37"/>
      <c r="AFR159" s="37"/>
      <c r="AFS159" s="37"/>
      <c r="AFT159" s="37"/>
      <c r="AFU159" s="37"/>
      <c r="AFV159" s="37"/>
      <c r="AGY159" s="37"/>
      <c r="AGZ159" s="37"/>
      <c r="AHA159" s="37"/>
      <c r="AHB159" s="37"/>
      <c r="AHC159" s="37"/>
      <c r="AHD159" s="37"/>
      <c r="AHT159" s="422"/>
      <c r="AHW159" s="343"/>
      <c r="AIV159" s="37"/>
      <c r="AIW159" s="37"/>
      <c r="AIX159" s="37"/>
      <c r="AIY159" s="37"/>
      <c r="AIZ159" s="37"/>
      <c r="AJA159" s="37"/>
      <c r="AKS159" s="37"/>
      <c r="AKT159" s="37"/>
      <c r="AKU159" s="37"/>
      <c r="AKV159" s="37"/>
      <c r="AKW159" s="37"/>
      <c r="AKX159" s="37"/>
      <c r="AKY159" s="37"/>
      <c r="ALN159" s="37"/>
      <c r="ALO159" s="37"/>
      <c r="ARZ159" s="37"/>
      <c r="ASA159" s="37"/>
      <c r="ASB159" s="37"/>
      <c r="ASC159" s="37"/>
      <c r="ASD159" s="37"/>
      <c r="ASE159" s="37"/>
      <c r="ASG159" s="37"/>
      <c r="ASH159" s="37"/>
      <c r="ASI159" s="37"/>
      <c r="ASJ159" s="37"/>
      <c r="ASK159" s="37"/>
      <c r="ASL159" s="37"/>
      <c r="ATW159" s="37"/>
      <c r="ATX159" s="37"/>
      <c r="ATY159" s="37"/>
      <c r="ATZ159" s="37"/>
      <c r="AUA159" s="37"/>
      <c r="AUB159" s="37"/>
      <c r="AUK159" s="343"/>
      <c r="AUY159" s="343"/>
      <c r="AWA159" s="37"/>
      <c r="AWB159" s="37"/>
      <c r="AWC159" s="37"/>
      <c r="AWD159" s="37"/>
      <c r="AWE159" s="37"/>
      <c r="AWF159" s="37"/>
      <c r="AWG159" s="37"/>
      <c r="AWH159" s="37"/>
      <c r="AWI159" s="37"/>
      <c r="AWJ159" s="37"/>
      <c r="AWK159" s="37"/>
      <c r="AWL159" s="37"/>
      <c r="AWM159" s="37"/>
      <c r="AWN159" s="37"/>
      <c r="AWO159" s="37"/>
      <c r="AWP159" s="37"/>
      <c r="AWQ159" s="37"/>
      <c r="AWR159" s="37"/>
      <c r="AWS159" s="37"/>
      <c r="AWT159" s="37"/>
      <c r="AWU159" s="37"/>
      <c r="AXC159" s="37"/>
      <c r="AXD159" s="37"/>
      <c r="AXE159" s="37"/>
      <c r="AXF159" s="37"/>
      <c r="AXG159" s="37"/>
      <c r="AXH159" s="37"/>
      <c r="AXJ159" s="37"/>
      <c r="AXK159" s="37"/>
      <c r="AXL159" s="37"/>
      <c r="AXM159" s="37"/>
      <c r="AXN159" s="37"/>
      <c r="AXO159" s="37"/>
      <c r="AXP159" s="37"/>
      <c r="AXQ159" s="37"/>
      <c r="AXR159" s="37"/>
      <c r="AXS159" s="37"/>
      <c r="AXT159" s="37"/>
      <c r="AXU159" s="37"/>
      <c r="AXV159" s="37"/>
      <c r="AXW159" s="37"/>
      <c r="AYE159" s="32"/>
      <c r="AYF159" s="32"/>
      <c r="AYG159" s="32"/>
      <c r="AYH159" s="32"/>
      <c r="AYI159" s="32"/>
      <c r="AYJ159" s="32"/>
      <c r="AYZ159" s="37"/>
      <c r="AZA159" s="37"/>
      <c r="AZB159" s="37"/>
      <c r="AZC159" s="37"/>
      <c r="AZD159" s="37"/>
      <c r="AZE159" s="37"/>
      <c r="AZG159" s="37"/>
      <c r="AZH159" s="37"/>
      <c r="AZI159" s="37"/>
      <c r="AZJ159" s="37"/>
      <c r="AZK159" s="37"/>
      <c r="AZL159" s="37"/>
      <c r="BAP159" s="37"/>
      <c r="BAQ159" s="37"/>
      <c r="BAR159" s="37"/>
      <c r="BAS159" s="37"/>
      <c r="BAT159" s="37"/>
      <c r="BAU159" s="37"/>
      <c r="BAV159" s="37"/>
      <c r="BAW159" s="37"/>
      <c r="BAX159" s="37"/>
      <c r="BAY159" s="37"/>
      <c r="BAZ159" s="37"/>
      <c r="BBA159" s="37"/>
      <c r="BBB159" s="37"/>
      <c r="BBC159" s="37"/>
      <c r="BBD159" s="37"/>
      <c r="BBE159" s="37"/>
      <c r="BBF159" s="37"/>
      <c r="BBG159" s="37"/>
      <c r="BBH159" s="37"/>
      <c r="BBI159" s="37"/>
      <c r="BBY159" s="37"/>
      <c r="BBZ159" s="37"/>
      <c r="BCA159" s="37"/>
      <c r="BCB159" s="37"/>
      <c r="BCC159" s="37"/>
      <c r="BCD159" s="37"/>
      <c r="BCF159" s="37"/>
      <c r="BCG159" s="37"/>
      <c r="BCH159" s="37"/>
      <c r="BCI159" s="37"/>
      <c r="BCJ159" s="37"/>
      <c r="BCK159" s="37"/>
      <c r="BDH159" s="37"/>
      <c r="BDI159" s="37"/>
      <c r="BDJ159" s="37"/>
      <c r="BDK159" s="37"/>
      <c r="BDL159" s="37"/>
      <c r="BDM159" s="37"/>
      <c r="BEJ159" s="37"/>
      <c r="BEK159" s="37"/>
      <c r="BEL159" s="37"/>
      <c r="BEM159" s="37"/>
      <c r="BEN159" s="37"/>
      <c r="BEO159" s="37"/>
    </row>
    <row r="160" spans="2:1003 1170:1497" s="550" customFormat="1" x14ac:dyDescent="0.25">
      <c r="B160" s="121"/>
      <c r="H160" s="37"/>
      <c r="I160" s="121"/>
      <c r="J160" s="37"/>
      <c r="K160" s="37"/>
      <c r="L160" s="37"/>
      <c r="M160" s="37"/>
      <c r="N160" s="37"/>
      <c r="O160" s="37"/>
      <c r="P160" s="121"/>
      <c r="Q160" s="37"/>
      <c r="R160" s="37"/>
      <c r="S160" s="37"/>
      <c r="T160" s="37"/>
      <c r="U160" s="37"/>
      <c r="V160" s="37"/>
      <c r="W160" s="121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CU160" s="422"/>
      <c r="CX160" s="343"/>
      <c r="ED160" s="1696"/>
      <c r="EE160" s="1696"/>
      <c r="EF160" s="1696"/>
      <c r="EG160" s="1696"/>
      <c r="EH160" s="1696"/>
      <c r="EI160" s="1696"/>
      <c r="EJ160" s="37"/>
      <c r="EK160" s="37"/>
      <c r="EL160" s="37"/>
      <c r="EM160" s="37"/>
      <c r="EN160" s="37"/>
      <c r="EO160" s="37"/>
      <c r="EP160" s="37"/>
      <c r="ER160" s="37"/>
      <c r="ES160" s="37"/>
      <c r="ET160" s="37"/>
      <c r="EU160" s="37"/>
      <c r="EV160" s="37"/>
      <c r="EW160" s="37"/>
      <c r="FT160" s="37"/>
      <c r="FU160" s="37"/>
      <c r="FV160" s="37"/>
      <c r="FW160" s="37"/>
      <c r="FX160" s="37"/>
      <c r="FY160" s="37"/>
      <c r="GH160" s="37"/>
      <c r="GI160" s="37"/>
      <c r="GJ160" s="37"/>
      <c r="GK160" s="37"/>
      <c r="GL160" s="37"/>
      <c r="GM160" s="37"/>
      <c r="HC160" s="37"/>
      <c r="HD160" s="37"/>
      <c r="HE160" s="37"/>
      <c r="HF160" s="37"/>
      <c r="HG160" s="37"/>
      <c r="HH160" s="37"/>
      <c r="IZ160" s="37"/>
      <c r="JA160" s="37"/>
      <c r="JB160" s="37"/>
      <c r="JC160" s="37"/>
      <c r="JD160" s="37"/>
      <c r="JE160" s="37"/>
      <c r="JU160" s="37"/>
      <c r="JV160" s="37"/>
      <c r="JW160" s="37"/>
      <c r="JX160" s="37"/>
      <c r="JY160" s="37"/>
      <c r="JZ160" s="37"/>
      <c r="KI160" s="37"/>
      <c r="KJ160" s="37"/>
      <c r="KK160" s="37"/>
      <c r="KL160" s="37"/>
      <c r="KM160" s="37"/>
      <c r="KN160" s="37"/>
      <c r="KP160" s="37"/>
      <c r="KQ160" s="37"/>
      <c r="KR160" s="37"/>
      <c r="KS160" s="37"/>
      <c r="KT160" s="37"/>
      <c r="KU160" s="37"/>
      <c r="LK160" s="37"/>
      <c r="LL160" s="37"/>
      <c r="LM160" s="37"/>
      <c r="LN160" s="37"/>
      <c r="LO160" s="37"/>
      <c r="LP160" s="37"/>
      <c r="LR160" s="37"/>
      <c r="LS160" s="37"/>
      <c r="LT160" s="37"/>
      <c r="LU160" s="37"/>
      <c r="LV160" s="37"/>
      <c r="LW160" s="37"/>
      <c r="LX160" s="37"/>
      <c r="MM160" s="37"/>
      <c r="MN160" s="37"/>
      <c r="MO160" s="37"/>
      <c r="MP160" s="37"/>
      <c r="MQ160" s="37"/>
      <c r="MR160" s="37"/>
      <c r="MT160" s="37"/>
      <c r="MU160" s="37"/>
      <c r="MV160" s="37"/>
      <c r="MW160" s="37"/>
      <c r="MX160" s="37"/>
      <c r="MY160" s="37"/>
      <c r="NV160" s="37"/>
      <c r="NW160" s="37"/>
      <c r="NX160" s="37"/>
      <c r="NY160" s="37"/>
      <c r="NZ160" s="37"/>
      <c r="OA160" s="37"/>
      <c r="OJ160" s="37"/>
      <c r="OK160" s="37"/>
      <c r="OL160" s="37"/>
      <c r="OM160" s="37"/>
      <c r="ON160" s="37"/>
      <c r="OO160" s="37"/>
      <c r="OP160" s="37"/>
      <c r="QN160" s="37"/>
      <c r="QO160" s="37"/>
      <c r="QP160" s="37"/>
      <c r="QQ160" s="37"/>
      <c r="QR160" s="37"/>
      <c r="QS160" s="37"/>
      <c r="QT160" s="37"/>
      <c r="QU160" s="422"/>
      <c r="RB160" s="37"/>
      <c r="RC160" s="37"/>
      <c r="RD160" s="37"/>
      <c r="RE160" s="37"/>
      <c r="RF160" s="37"/>
      <c r="RG160" s="37"/>
      <c r="RI160" s="37"/>
      <c r="RJ160" s="37"/>
      <c r="RK160" s="37"/>
      <c r="RL160" s="37"/>
      <c r="RM160" s="37"/>
      <c r="RN160" s="37"/>
      <c r="RP160" s="37"/>
      <c r="RQ160" s="37"/>
      <c r="RR160" s="37"/>
      <c r="RS160" s="37"/>
      <c r="RT160" s="37"/>
      <c r="RU160" s="37"/>
      <c r="RV160" s="37"/>
      <c r="SR160" s="37"/>
      <c r="SS160" s="37"/>
      <c r="ST160" s="37"/>
      <c r="SU160" s="37"/>
      <c r="SV160" s="37"/>
      <c r="SW160" s="37"/>
      <c r="SY160" s="422"/>
      <c r="UH160" s="691"/>
      <c r="UI160" s="37"/>
      <c r="UJ160" s="37"/>
      <c r="UK160" s="37"/>
      <c r="UL160" s="37"/>
      <c r="UM160" s="37"/>
      <c r="VC160" s="37"/>
      <c r="VD160" s="37"/>
      <c r="VE160" s="37"/>
      <c r="VF160" s="37"/>
      <c r="VG160" s="37"/>
      <c r="VH160" s="37"/>
      <c r="VI160" s="37"/>
      <c r="VJ160" s="37"/>
      <c r="WS160" s="37"/>
      <c r="WT160" s="37"/>
      <c r="WU160" s="37"/>
      <c r="WV160" s="37"/>
      <c r="WW160" s="37"/>
      <c r="WX160" s="37"/>
      <c r="WZ160" s="37"/>
      <c r="XA160" s="37"/>
      <c r="XB160" s="37"/>
      <c r="XC160" s="37"/>
      <c r="XD160" s="37"/>
      <c r="XE160" s="37"/>
      <c r="XF160" s="37"/>
      <c r="XG160" s="37"/>
      <c r="XH160" s="37"/>
      <c r="XI160" s="37"/>
      <c r="XJ160" s="37"/>
      <c r="XK160" s="37"/>
      <c r="XL160" s="37"/>
      <c r="XM160" s="37"/>
      <c r="XN160" s="37"/>
      <c r="XU160" s="37"/>
      <c r="XV160" s="37"/>
      <c r="XW160" s="37"/>
      <c r="XX160" s="37"/>
      <c r="XY160" s="37"/>
      <c r="XZ160" s="37"/>
      <c r="ZD160" s="37"/>
      <c r="ZE160" s="37"/>
      <c r="ZF160" s="37"/>
      <c r="ZG160" s="37"/>
      <c r="ZH160" s="37"/>
      <c r="ZI160" s="37"/>
      <c r="AAF160" s="37"/>
      <c r="AAG160" s="37"/>
      <c r="AAH160" s="37"/>
      <c r="AAI160" s="37"/>
      <c r="AAJ160" s="37"/>
      <c r="AAK160" s="37"/>
      <c r="AAM160" s="37"/>
      <c r="AAN160" s="37"/>
      <c r="AAO160" s="37"/>
      <c r="AAP160" s="37"/>
      <c r="AAQ160" s="37"/>
      <c r="AAR160" s="37"/>
      <c r="AAT160" s="37"/>
      <c r="AAU160" s="37"/>
      <c r="AAV160" s="37"/>
      <c r="AAW160" s="37"/>
      <c r="AAX160" s="37"/>
      <c r="AAY160" s="37"/>
      <c r="ABH160" s="37"/>
      <c r="ABI160" s="37"/>
      <c r="ABJ160" s="37"/>
      <c r="ABK160" s="37"/>
      <c r="ABL160" s="37"/>
      <c r="ABM160" s="37"/>
      <c r="ACJ160" s="37"/>
      <c r="ACK160" s="37"/>
      <c r="ACL160" s="37"/>
      <c r="ACM160" s="37"/>
      <c r="ACN160" s="37"/>
      <c r="ACO160" s="37"/>
      <c r="ACP160" s="37"/>
      <c r="ACQ160" s="37"/>
      <c r="ACR160" s="37"/>
      <c r="ACS160" s="37"/>
      <c r="ACT160" s="37"/>
      <c r="ACU160" s="37"/>
      <c r="ACV160" s="37"/>
      <c r="ACW160" s="37"/>
      <c r="ACX160" s="343"/>
      <c r="ADE160" s="691"/>
      <c r="ADF160" s="37"/>
      <c r="ADG160" s="37"/>
      <c r="ADH160" s="37"/>
      <c r="ADI160" s="37"/>
      <c r="ADJ160" s="37"/>
      <c r="ADK160" s="37"/>
      <c r="ADS160" s="37"/>
      <c r="ADT160" s="37"/>
      <c r="ADU160" s="37"/>
      <c r="ADV160" s="37"/>
      <c r="ADW160" s="37"/>
      <c r="ADX160" s="37"/>
      <c r="AEG160" s="37"/>
      <c r="AEH160" s="37"/>
      <c r="AEI160" s="37"/>
      <c r="AEJ160" s="37"/>
      <c r="AEK160" s="37"/>
      <c r="AEL160" s="37"/>
      <c r="AFB160" s="37"/>
      <c r="AFC160" s="37"/>
      <c r="AFD160" s="37"/>
      <c r="AFE160" s="37"/>
      <c r="AFF160" s="37"/>
      <c r="AFG160" s="37"/>
      <c r="AFP160" s="37"/>
      <c r="AFQ160" s="37"/>
      <c r="AFR160" s="37"/>
      <c r="AFS160" s="37"/>
      <c r="AFT160" s="37"/>
      <c r="AFU160" s="37"/>
      <c r="AFV160" s="37"/>
      <c r="AGY160" s="37"/>
      <c r="AGZ160" s="37"/>
      <c r="AHA160" s="37"/>
      <c r="AHB160" s="37"/>
      <c r="AHC160" s="37"/>
      <c r="AHD160" s="37"/>
      <c r="AHT160" s="422"/>
      <c r="AHW160" s="343"/>
      <c r="AIV160" s="37"/>
      <c r="AIW160" s="37"/>
      <c r="AIX160" s="37"/>
      <c r="AIY160" s="37"/>
      <c r="AIZ160" s="37"/>
      <c r="AJA160" s="37"/>
      <c r="AKS160" s="37"/>
      <c r="AKT160" s="37"/>
      <c r="AKU160" s="37"/>
      <c r="AKV160" s="37"/>
      <c r="AKW160" s="37"/>
      <c r="AKX160" s="37"/>
      <c r="AKY160" s="37"/>
      <c r="ALN160" s="37"/>
      <c r="ALO160" s="37"/>
      <c r="ARZ160" s="37"/>
      <c r="ASA160" s="37"/>
      <c r="ASB160" s="37"/>
      <c r="ASC160" s="37"/>
      <c r="ASD160" s="37"/>
      <c r="ASE160" s="37"/>
      <c r="ASG160" s="37"/>
      <c r="ASH160" s="37"/>
      <c r="ASI160" s="37"/>
      <c r="ASJ160" s="37"/>
      <c r="ASK160" s="37"/>
      <c r="ASL160" s="37"/>
      <c r="ATW160" s="37"/>
      <c r="ATX160" s="37"/>
      <c r="ATY160" s="37"/>
      <c r="ATZ160" s="37"/>
      <c r="AUA160" s="37"/>
      <c r="AUB160" s="37"/>
      <c r="AUK160" s="343"/>
      <c r="AUY160" s="343"/>
      <c r="AWA160" s="37"/>
      <c r="AWB160" s="37"/>
      <c r="AWC160" s="37"/>
      <c r="AWD160" s="37"/>
      <c r="AWE160" s="37"/>
      <c r="AWF160" s="37"/>
      <c r="AWG160" s="37"/>
      <c r="AWH160" s="37"/>
      <c r="AWI160" s="37"/>
      <c r="AWJ160" s="37"/>
      <c r="AWK160" s="37"/>
      <c r="AWL160" s="37"/>
      <c r="AWM160" s="37"/>
      <c r="AWN160" s="37"/>
      <c r="AWO160" s="37"/>
      <c r="AWP160" s="37"/>
      <c r="AWQ160" s="37"/>
      <c r="AWR160" s="37"/>
      <c r="AWS160" s="37"/>
      <c r="AWT160" s="37"/>
      <c r="AWU160" s="37"/>
      <c r="AXC160" s="37"/>
      <c r="AXD160" s="37"/>
      <c r="AXE160" s="37"/>
      <c r="AXF160" s="37"/>
      <c r="AXG160" s="37"/>
      <c r="AXH160" s="37"/>
      <c r="AXJ160" s="37"/>
      <c r="AXK160" s="37"/>
      <c r="AXL160" s="37"/>
      <c r="AXM160" s="37"/>
      <c r="AXN160" s="37"/>
      <c r="AXO160" s="37"/>
      <c r="AXP160" s="37"/>
      <c r="AXQ160" s="37"/>
      <c r="AXR160" s="37"/>
      <c r="AXS160" s="37"/>
      <c r="AXT160" s="37"/>
      <c r="AXU160" s="37"/>
      <c r="AXV160" s="37"/>
      <c r="AXW160" s="37"/>
      <c r="AYE160" s="32"/>
      <c r="AYF160" s="32"/>
      <c r="AYG160" s="32"/>
      <c r="AYH160" s="32"/>
      <c r="AYI160" s="32"/>
      <c r="AYJ160" s="32"/>
      <c r="AYZ160" s="37"/>
      <c r="AZA160" s="37"/>
      <c r="AZB160" s="37"/>
      <c r="AZC160" s="37"/>
      <c r="AZD160" s="37"/>
      <c r="AZE160" s="37"/>
      <c r="AZG160" s="37"/>
      <c r="AZH160" s="37"/>
      <c r="AZI160" s="37"/>
      <c r="AZJ160" s="37"/>
      <c r="AZK160" s="37"/>
      <c r="AZL160" s="37"/>
      <c r="BAP160" s="37"/>
      <c r="BAQ160" s="37"/>
      <c r="BAR160" s="37"/>
      <c r="BAS160" s="37"/>
      <c r="BAT160" s="37"/>
      <c r="BAU160" s="37"/>
      <c r="BAV160" s="37"/>
      <c r="BAW160" s="37"/>
      <c r="BAX160" s="37"/>
      <c r="BAY160" s="37"/>
      <c r="BAZ160" s="37"/>
      <c r="BBA160" s="37"/>
      <c r="BBB160" s="37"/>
      <c r="BBC160" s="37"/>
      <c r="BBD160" s="37"/>
      <c r="BBE160" s="37"/>
      <c r="BBF160" s="37"/>
      <c r="BBG160" s="37"/>
      <c r="BBH160" s="37"/>
      <c r="BBI160" s="37"/>
      <c r="BBY160" s="37"/>
      <c r="BBZ160" s="37"/>
      <c r="BCA160" s="37"/>
      <c r="BCB160" s="37"/>
      <c r="BCC160" s="37"/>
      <c r="BCD160" s="37"/>
      <c r="BCF160" s="37"/>
      <c r="BCG160" s="37"/>
      <c r="BCH160" s="37"/>
      <c r="BCI160" s="37"/>
      <c r="BCJ160" s="37"/>
      <c r="BCK160" s="37"/>
      <c r="BDH160" s="37"/>
      <c r="BDI160" s="37"/>
      <c r="BDJ160" s="37"/>
      <c r="BDK160" s="37"/>
      <c r="BDL160" s="37"/>
      <c r="BDM160" s="37"/>
      <c r="BEJ160" s="37"/>
      <c r="BEK160" s="37"/>
      <c r="BEL160" s="37"/>
      <c r="BEM160" s="37"/>
      <c r="BEN160" s="37"/>
      <c r="BEO160" s="37"/>
    </row>
    <row r="161" spans="2:1003 1170:1497" s="550" customFormat="1" x14ac:dyDescent="0.25">
      <c r="B161" s="79"/>
      <c r="H161" s="37"/>
      <c r="I161" s="121"/>
      <c r="J161" s="37"/>
      <c r="K161" s="37"/>
      <c r="L161" s="37"/>
      <c r="M161" s="37"/>
      <c r="N161" s="37"/>
      <c r="O161" s="37"/>
      <c r="P161" s="121"/>
      <c r="Q161" s="37"/>
      <c r="R161" s="37"/>
      <c r="S161" s="37"/>
      <c r="T161" s="37"/>
      <c r="U161" s="37"/>
      <c r="V161" s="37"/>
      <c r="W161" s="121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CU161" s="422"/>
      <c r="CX161" s="343"/>
      <c r="ED161" s="1696"/>
      <c r="EE161" s="1696"/>
      <c r="EF161" s="1696"/>
      <c r="EG161" s="1696"/>
      <c r="EH161" s="1696"/>
      <c r="EI161" s="1696"/>
      <c r="EJ161" s="37"/>
      <c r="EK161" s="37"/>
      <c r="EL161" s="37"/>
      <c r="EM161" s="37"/>
      <c r="EN161" s="37"/>
      <c r="EO161" s="37"/>
      <c r="EP161" s="37"/>
      <c r="ER161" s="37"/>
      <c r="ES161" s="37"/>
      <c r="ET161" s="37"/>
      <c r="EU161" s="37"/>
      <c r="EV161" s="37"/>
      <c r="EW161" s="37"/>
      <c r="FT161" s="37"/>
      <c r="FU161" s="37"/>
      <c r="FV161" s="37"/>
      <c r="FW161" s="37"/>
      <c r="FX161" s="37"/>
      <c r="FY161" s="37"/>
      <c r="GH161" s="37"/>
      <c r="GI161" s="37"/>
      <c r="GJ161" s="37"/>
      <c r="GK161" s="37"/>
      <c r="GL161" s="37"/>
      <c r="GM161" s="37"/>
      <c r="HC161" s="37"/>
      <c r="HD161" s="37"/>
      <c r="HE161" s="37"/>
      <c r="HF161" s="37"/>
      <c r="HG161" s="37"/>
      <c r="HH161" s="37"/>
      <c r="IZ161" s="37"/>
      <c r="JA161" s="37"/>
      <c r="JB161" s="37"/>
      <c r="JC161" s="37"/>
      <c r="JD161" s="37"/>
      <c r="JE161" s="37"/>
      <c r="JU161" s="37"/>
      <c r="JV161" s="37"/>
      <c r="JW161" s="37"/>
      <c r="JX161" s="37"/>
      <c r="JY161" s="37"/>
      <c r="JZ161" s="37"/>
      <c r="KI161" s="37"/>
      <c r="KJ161" s="37"/>
      <c r="KK161" s="37"/>
      <c r="KL161" s="37"/>
      <c r="KM161" s="37"/>
      <c r="KN161" s="37"/>
      <c r="KP161" s="37"/>
      <c r="KQ161" s="37"/>
      <c r="KR161" s="37"/>
      <c r="KS161" s="37"/>
      <c r="KT161" s="37"/>
      <c r="KU161" s="37"/>
      <c r="LK161" s="37"/>
      <c r="LL161" s="37"/>
      <c r="LM161" s="37"/>
      <c r="LN161" s="37"/>
      <c r="LO161" s="37"/>
      <c r="LP161" s="37"/>
      <c r="LR161" s="37"/>
      <c r="LS161" s="37"/>
      <c r="LT161" s="37"/>
      <c r="LU161" s="37"/>
      <c r="LV161" s="37"/>
      <c r="LW161" s="37"/>
      <c r="LX161" s="37"/>
      <c r="MM161" s="37"/>
      <c r="MN161" s="37"/>
      <c r="MO161" s="37"/>
      <c r="MP161" s="37"/>
      <c r="MQ161" s="37"/>
      <c r="MR161" s="37"/>
      <c r="MT161" s="37"/>
      <c r="MU161" s="37"/>
      <c r="MV161" s="37"/>
      <c r="MW161" s="37"/>
      <c r="MX161" s="37"/>
      <c r="MY161" s="37"/>
      <c r="NV161" s="37"/>
      <c r="NW161" s="37"/>
      <c r="NX161" s="37"/>
      <c r="NY161" s="37"/>
      <c r="NZ161" s="37"/>
      <c r="OA161" s="37"/>
      <c r="OJ161" s="37"/>
      <c r="OK161" s="37"/>
      <c r="OL161" s="37"/>
      <c r="OM161" s="37"/>
      <c r="ON161" s="37"/>
      <c r="OO161" s="37"/>
      <c r="OP161" s="37"/>
      <c r="QN161" s="37"/>
      <c r="QO161" s="37"/>
      <c r="QP161" s="37"/>
      <c r="QQ161" s="37"/>
      <c r="QR161" s="37"/>
      <c r="QS161" s="37"/>
      <c r="QT161" s="37"/>
      <c r="QU161" s="422"/>
      <c r="RB161" s="37"/>
      <c r="RC161" s="37"/>
      <c r="RD161" s="37"/>
      <c r="RE161" s="37"/>
      <c r="RF161" s="37"/>
      <c r="RG161" s="37"/>
      <c r="RI161" s="37"/>
      <c r="RJ161" s="37"/>
      <c r="RK161" s="37"/>
      <c r="RL161" s="37"/>
      <c r="RM161" s="37"/>
      <c r="RN161" s="37"/>
      <c r="RP161" s="37"/>
      <c r="RQ161" s="37"/>
      <c r="RR161" s="37"/>
      <c r="RS161" s="37"/>
      <c r="RT161" s="37"/>
      <c r="RU161" s="37"/>
      <c r="RV161" s="37"/>
      <c r="SR161" s="37"/>
      <c r="SS161" s="37"/>
      <c r="ST161" s="37"/>
      <c r="SU161" s="37"/>
      <c r="SV161" s="37"/>
      <c r="SW161" s="37"/>
      <c r="SY161" s="422"/>
      <c r="UH161" s="691"/>
      <c r="UI161" s="37"/>
      <c r="UJ161" s="37"/>
      <c r="UK161" s="37"/>
      <c r="UL161" s="37"/>
      <c r="UM161" s="37"/>
      <c r="VC161" s="37"/>
      <c r="VD161" s="37"/>
      <c r="VE161" s="37"/>
      <c r="VF161" s="37"/>
      <c r="VG161" s="37"/>
      <c r="VH161" s="37"/>
      <c r="VI161" s="37"/>
      <c r="VJ161" s="37"/>
      <c r="WS161" s="37"/>
      <c r="WT161" s="37"/>
      <c r="WU161" s="37"/>
      <c r="WV161" s="37"/>
      <c r="WW161" s="37"/>
      <c r="WX161" s="37"/>
      <c r="WZ161" s="37"/>
      <c r="XA161" s="37"/>
      <c r="XB161" s="37"/>
      <c r="XC161" s="37"/>
      <c r="XD161" s="37"/>
      <c r="XE161" s="37"/>
      <c r="XF161" s="37"/>
      <c r="XG161" s="37"/>
      <c r="XH161" s="37"/>
      <c r="XI161" s="37"/>
      <c r="XJ161" s="37"/>
      <c r="XK161" s="37"/>
      <c r="XL161" s="37"/>
      <c r="XM161" s="37"/>
      <c r="XN161" s="37"/>
      <c r="XU161" s="37"/>
      <c r="XV161" s="37"/>
      <c r="XW161" s="37"/>
      <c r="XX161" s="37"/>
      <c r="XY161" s="37"/>
      <c r="XZ161" s="37"/>
      <c r="ZD161" s="37"/>
      <c r="ZE161" s="37"/>
      <c r="ZF161" s="37"/>
      <c r="ZG161" s="37"/>
      <c r="ZH161" s="37"/>
      <c r="ZI161" s="37"/>
      <c r="AAF161" s="37"/>
      <c r="AAG161" s="37"/>
      <c r="AAH161" s="37"/>
      <c r="AAI161" s="37"/>
      <c r="AAJ161" s="37"/>
      <c r="AAK161" s="37"/>
      <c r="AAM161" s="37"/>
      <c r="AAN161" s="37"/>
      <c r="AAO161" s="37"/>
      <c r="AAP161" s="37"/>
      <c r="AAQ161" s="37"/>
      <c r="AAR161" s="37"/>
      <c r="AAT161" s="37"/>
      <c r="AAU161" s="37"/>
      <c r="AAV161" s="37"/>
      <c r="AAW161" s="37"/>
      <c r="AAX161" s="37"/>
      <c r="AAY161" s="37"/>
      <c r="ABH161" s="37"/>
      <c r="ABI161" s="37"/>
      <c r="ABJ161" s="37"/>
      <c r="ABK161" s="37"/>
      <c r="ABL161" s="37"/>
      <c r="ABM161" s="37"/>
      <c r="ACJ161" s="37"/>
      <c r="ACK161" s="37"/>
      <c r="ACL161" s="37"/>
      <c r="ACM161" s="37"/>
      <c r="ACN161" s="37"/>
      <c r="ACO161" s="37"/>
      <c r="ACP161" s="37"/>
      <c r="ACQ161" s="37"/>
      <c r="ACR161" s="37"/>
      <c r="ACS161" s="37"/>
      <c r="ACT161" s="37"/>
      <c r="ACU161" s="37"/>
      <c r="ACV161" s="37"/>
      <c r="ACW161" s="37"/>
      <c r="ACX161" s="343"/>
      <c r="ADE161" s="691"/>
      <c r="ADF161" s="37"/>
      <c r="ADG161" s="37"/>
      <c r="ADH161" s="37"/>
      <c r="ADI161" s="37"/>
      <c r="ADJ161" s="37"/>
      <c r="ADK161" s="37"/>
      <c r="ADS161" s="37"/>
      <c r="ADT161" s="37"/>
      <c r="ADU161" s="37"/>
      <c r="ADV161" s="37"/>
      <c r="ADW161" s="37"/>
      <c r="ADX161" s="37"/>
      <c r="AEG161" s="37"/>
      <c r="AEH161" s="37"/>
      <c r="AEI161" s="37"/>
      <c r="AEJ161" s="37"/>
      <c r="AEK161" s="37"/>
      <c r="AEL161" s="37"/>
      <c r="AFB161" s="37"/>
      <c r="AFC161" s="37"/>
      <c r="AFD161" s="37"/>
      <c r="AFE161" s="37"/>
      <c r="AFF161" s="37"/>
      <c r="AFG161" s="37"/>
      <c r="AFP161" s="37"/>
      <c r="AFQ161" s="37"/>
      <c r="AFR161" s="37"/>
      <c r="AFS161" s="37"/>
      <c r="AFT161" s="37"/>
      <c r="AFU161" s="37"/>
      <c r="AFV161" s="37"/>
      <c r="AGY161" s="37"/>
      <c r="AGZ161" s="37"/>
      <c r="AHA161" s="37"/>
      <c r="AHB161" s="37"/>
      <c r="AHC161" s="37"/>
      <c r="AHD161" s="37"/>
      <c r="AHT161" s="422"/>
      <c r="AHW161" s="343"/>
      <c r="AIV161" s="37"/>
      <c r="AIW161" s="37"/>
      <c r="AIX161" s="37"/>
      <c r="AIY161" s="37"/>
      <c r="AIZ161" s="37"/>
      <c r="AJA161" s="37"/>
      <c r="AKS161" s="37"/>
      <c r="AKT161" s="37"/>
      <c r="AKU161" s="37"/>
      <c r="AKV161" s="37"/>
      <c r="AKW161" s="37"/>
      <c r="AKX161" s="37"/>
      <c r="AKY161" s="37"/>
      <c r="ALN161" s="37"/>
      <c r="ALO161" s="37"/>
      <c r="ARZ161" s="37"/>
      <c r="ASA161" s="37"/>
      <c r="ASB161" s="37"/>
      <c r="ASC161" s="37"/>
      <c r="ASD161" s="37"/>
      <c r="ASE161" s="37"/>
      <c r="ASG161" s="37"/>
      <c r="ASH161" s="37"/>
      <c r="ASI161" s="37"/>
      <c r="ASJ161" s="37"/>
      <c r="ASK161" s="37"/>
      <c r="ASL161" s="37"/>
      <c r="ATW161" s="37"/>
      <c r="ATX161" s="37"/>
      <c r="ATY161" s="37"/>
      <c r="ATZ161" s="37"/>
      <c r="AUA161" s="37"/>
      <c r="AUB161" s="37"/>
      <c r="AUK161" s="343"/>
      <c r="AUY161" s="343"/>
      <c r="AWA161" s="37"/>
      <c r="AWB161" s="37"/>
      <c r="AWC161" s="37"/>
      <c r="AWD161" s="37"/>
      <c r="AWE161" s="37"/>
      <c r="AWF161" s="37"/>
      <c r="AWG161" s="37"/>
      <c r="AWH161" s="37"/>
      <c r="AWI161" s="37"/>
      <c r="AWJ161" s="37"/>
      <c r="AWK161" s="37"/>
      <c r="AWL161" s="37"/>
      <c r="AWM161" s="37"/>
      <c r="AWN161" s="37"/>
      <c r="AWO161" s="37"/>
      <c r="AWP161" s="37"/>
      <c r="AWQ161" s="37"/>
      <c r="AWR161" s="37"/>
      <c r="AWS161" s="37"/>
      <c r="AWT161" s="37"/>
      <c r="AWU161" s="37"/>
      <c r="AXC161" s="37"/>
      <c r="AXD161" s="37"/>
      <c r="AXE161" s="37"/>
      <c r="AXF161" s="37"/>
      <c r="AXG161" s="37"/>
      <c r="AXH161" s="37"/>
      <c r="AXJ161" s="37"/>
      <c r="AXK161" s="37"/>
      <c r="AXL161" s="37"/>
      <c r="AXM161" s="37"/>
      <c r="AXN161" s="37"/>
      <c r="AXO161" s="37"/>
      <c r="AXP161" s="37"/>
      <c r="AXQ161" s="37"/>
      <c r="AXR161" s="37"/>
      <c r="AXS161" s="37"/>
      <c r="AXT161" s="37"/>
      <c r="AXU161" s="37"/>
      <c r="AXV161" s="37"/>
      <c r="AXW161" s="37"/>
      <c r="AYE161" s="32"/>
      <c r="AYF161" s="32"/>
      <c r="AYG161" s="32"/>
      <c r="AYH161" s="32"/>
      <c r="AYI161" s="32"/>
      <c r="AYJ161" s="32"/>
      <c r="AYZ161" s="37"/>
      <c r="AZA161" s="37"/>
      <c r="AZB161" s="37"/>
      <c r="AZC161" s="37"/>
      <c r="AZD161" s="37"/>
      <c r="AZE161" s="37"/>
      <c r="AZG161" s="37"/>
      <c r="AZH161" s="37"/>
      <c r="AZI161" s="37"/>
      <c r="AZJ161" s="37"/>
      <c r="AZK161" s="37"/>
      <c r="AZL161" s="37"/>
      <c r="BAP161" s="37"/>
      <c r="BAQ161" s="37"/>
      <c r="BAR161" s="37"/>
      <c r="BAS161" s="37"/>
      <c r="BAT161" s="37"/>
      <c r="BAU161" s="37"/>
      <c r="BAV161" s="37"/>
      <c r="BAW161" s="37"/>
      <c r="BAX161" s="37"/>
      <c r="BAY161" s="37"/>
      <c r="BAZ161" s="37"/>
      <c r="BBA161" s="37"/>
      <c r="BBB161" s="37"/>
      <c r="BBC161" s="37"/>
      <c r="BBD161" s="37"/>
      <c r="BBE161" s="37"/>
      <c r="BBF161" s="37"/>
      <c r="BBG161" s="37"/>
      <c r="BBH161" s="37"/>
      <c r="BBI161" s="37"/>
      <c r="BBY161" s="37"/>
      <c r="BBZ161" s="37"/>
      <c r="BCA161" s="37"/>
      <c r="BCB161" s="37"/>
      <c r="BCC161" s="37"/>
      <c r="BCD161" s="37"/>
      <c r="BCF161" s="37"/>
      <c r="BCG161" s="37"/>
      <c r="BCH161" s="37"/>
      <c r="BCI161" s="37"/>
      <c r="BCJ161" s="37"/>
      <c r="BCK161" s="37"/>
      <c r="BDH161" s="37"/>
      <c r="BDI161" s="37"/>
      <c r="BDJ161" s="37"/>
      <c r="BDK161" s="37"/>
      <c r="BDL161" s="37"/>
      <c r="BDM161" s="37"/>
      <c r="BEJ161" s="37"/>
      <c r="BEK161" s="37"/>
      <c r="BEL161" s="37"/>
      <c r="BEM161" s="37"/>
      <c r="BEN161" s="37"/>
      <c r="BEO161" s="37"/>
    </row>
    <row r="162" spans="2:1003 1170:1497" s="550" customFormat="1" x14ac:dyDescent="0.25">
      <c r="B162" s="121"/>
      <c r="H162" s="37"/>
      <c r="I162" s="121"/>
      <c r="J162" s="37"/>
      <c r="K162" s="37"/>
      <c r="L162" s="37"/>
      <c r="M162" s="37"/>
      <c r="N162" s="37"/>
      <c r="O162" s="37"/>
      <c r="P162" s="121"/>
      <c r="Q162" s="37"/>
      <c r="R162" s="37"/>
      <c r="S162" s="37"/>
      <c r="T162" s="37"/>
      <c r="U162" s="37"/>
      <c r="V162" s="37"/>
      <c r="W162" s="121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CU162" s="422"/>
      <c r="CX162" s="343"/>
      <c r="ED162" s="1696"/>
      <c r="EE162" s="1696"/>
      <c r="EF162" s="1696"/>
      <c r="EG162" s="1696"/>
      <c r="EH162" s="1696"/>
      <c r="EI162" s="1696"/>
      <c r="EJ162" s="37"/>
      <c r="EK162" s="37"/>
      <c r="EL162" s="37"/>
      <c r="EM162" s="37"/>
      <c r="EN162" s="37"/>
      <c r="EO162" s="37"/>
      <c r="EP162" s="37"/>
      <c r="ER162" s="37"/>
      <c r="ES162" s="37"/>
      <c r="ET162" s="37"/>
      <c r="EU162" s="37"/>
      <c r="EV162" s="37"/>
      <c r="EW162" s="37"/>
      <c r="FT162" s="37"/>
      <c r="FU162" s="37"/>
      <c r="FV162" s="37"/>
      <c r="FW162" s="37"/>
      <c r="FX162" s="37"/>
      <c r="FY162" s="37"/>
      <c r="GH162" s="37"/>
      <c r="GI162" s="37"/>
      <c r="GJ162" s="37"/>
      <c r="GK162" s="37"/>
      <c r="GL162" s="37"/>
      <c r="GM162" s="37"/>
      <c r="HC162" s="37"/>
      <c r="HD162" s="37"/>
      <c r="HE162" s="37"/>
      <c r="HF162" s="37"/>
      <c r="HG162" s="37"/>
      <c r="HH162" s="37"/>
      <c r="IZ162" s="37"/>
      <c r="JA162" s="37"/>
      <c r="JB162" s="37"/>
      <c r="JC162" s="37"/>
      <c r="JD162" s="37"/>
      <c r="JE162" s="37"/>
      <c r="JU162" s="37"/>
      <c r="JV162" s="37"/>
      <c r="JW162" s="37"/>
      <c r="JX162" s="37"/>
      <c r="JY162" s="37"/>
      <c r="JZ162" s="37"/>
      <c r="KI162" s="37"/>
      <c r="KJ162" s="37"/>
      <c r="KK162" s="37"/>
      <c r="KL162" s="37"/>
      <c r="KM162" s="37"/>
      <c r="KN162" s="37"/>
      <c r="KP162" s="37"/>
      <c r="KQ162" s="37"/>
      <c r="KR162" s="37"/>
      <c r="KS162" s="37"/>
      <c r="KT162" s="37"/>
      <c r="KU162" s="37"/>
      <c r="LK162" s="37"/>
      <c r="LL162" s="37"/>
      <c r="LM162" s="37"/>
      <c r="LN162" s="37"/>
      <c r="LO162" s="37"/>
      <c r="LP162" s="37"/>
      <c r="LR162" s="37"/>
      <c r="LS162" s="37"/>
      <c r="LT162" s="37"/>
      <c r="LU162" s="37"/>
      <c r="LV162" s="37"/>
      <c r="LW162" s="37"/>
      <c r="LX162" s="37"/>
      <c r="MM162" s="37"/>
      <c r="MN162" s="37"/>
      <c r="MO162" s="37"/>
      <c r="MP162" s="37"/>
      <c r="MQ162" s="37"/>
      <c r="MR162" s="37"/>
      <c r="MT162" s="37"/>
      <c r="MU162" s="37"/>
      <c r="MV162" s="37"/>
      <c r="MW162" s="37"/>
      <c r="MX162" s="37"/>
      <c r="MY162" s="37"/>
      <c r="NV162" s="37"/>
      <c r="NW162" s="37"/>
      <c r="NX162" s="37"/>
      <c r="NY162" s="37"/>
      <c r="NZ162" s="37"/>
      <c r="OA162" s="37"/>
      <c r="OJ162" s="37"/>
      <c r="OK162" s="37"/>
      <c r="OL162" s="37"/>
      <c r="OM162" s="37"/>
      <c r="ON162" s="37"/>
      <c r="OO162" s="37"/>
      <c r="OP162" s="37"/>
      <c r="QN162" s="37"/>
      <c r="QO162" s="37"/>
      <c r="QP162" s="37"/>
      <c r="QQ162" s="37"/>
      <c r="QR162" s="37"/>
      <c r="QS162" s="37"/>
      <c r="QT162" s="37"/>
      <c r="QU162" s="422"/>
      <c r="RB162" s="37"/>
      <c r="RC162" s="37"/>
      <c r="RD162" s="37"/>
      <c r="RE162" s="37"/>
      <c r="RF162" s="37"/>
      <c r="RG162" s="37"/>
      <c r="RI162" s="37"/>
      <c r="RJ162" s="37"/>
      <c r="RK162" s="37"/>
      <c r="RL162" s="37"/>
      <c r="RM162" s="37"/>
      <c r="RN162" s="37"/>
      <c r="RP162" s="37"/>
      <c r="RQ162" s="37"/>
      <c r="RR162" s="37"/>
      <c r="RS162" s="37"/>
      <c r="RT162" s="37"/>
      <c r="RU162" s="37"/>
      <c r="RV162" s="37"/>
      <c r="SR162" s="37"/>
      <c r="SS162" s="37"/>
      <c r="ST162" s="37"/>
      <c r="SU162" s="37"/>
      <c r="SV162" s="37"/>
      <c r="SW162" s="37"/>
      <c r="SY162" s="422"/>
      <c r="UH162" s="691"/>
      <c r="UI162" s="37"/>
      <c r="UJ162" s="37"/>
      <c r="UK162" s="37"/>
      <c r="UL162" s="37"/>
      <c r="UM162" s="37"/>
      <c r="VC162" s="37"/>
      <c r="VD162" s="37"/>
      <c r="VE162" s="37"/>
      <c r="VF162" s="37"/>
      <c r="VG162" s="37"/>
      <c r="VH162" s="37"/>
      <c r="VI162" s="37"/>
      <c r="VJ162" s="37"/>
      <c r="WS162" s="37"/>
      <c r="WT162" s="37"/>
      <c r="WU162" s="37"/>
      <c r="WV162" s="37"/>
      <c r="WW162" s="37"/>
      <c r="WX162" s="37"/>
      <c r="WZ162" s="37"/>
      <c r="XA162" s="37"/>
      <c r="XB162" s="37"/>
      <c r="XC162" s="37"/>
      <c r="XD162" s="37"/>
      <c r="XE162" s="37"/>
      <c r="XF162" s="37"/>
      <c r="XG162" s="37"/>
      <c r="XH162" s="37"/>
      <c r="XI162" s="37"/>
      <c r="XJ162" s="37"/>
      <c r="XK162" s="37"/>
      <c r="XL162" s="37"/>
      <c r="XM162" s="37"/>
      <c r="XN162" s="37"/>
      <c r="XU162" s="37"/>
      <c r="XV162" s="37"/>
      <c r="XW162" s="37"/>
      <c r="XX162" s="37"/>
      <c r="XY162" s="37"/>
      <c r="XZ162" s="37"/>
      <c r="ZD162" s="37"/>
      <c r="ZE162" s="37"/>
      <c r="ZF162" s="37"/>
      <c r="ZG162" s="37"/>
      <c r="ZH162" s="37"/>
      <c r="ZI162" s="37"/>
      <c r="AAF162" s="37"/>
      <c r="AAG162" s="37"/>
      <c r="AAH162" s="37"/>
      <c r="AAI162" s="37"/>
      <c r="AAJ162" s="37"/>
      <c r="AAK162" s="37"/>
      <c r="AAM162" s="37"/>
      <c r="AAN162" s="37"/>
      <c r="AAO162" s="37"/>
      <c r="AAP162" s="37"/>
      <c r="AAQ162" s="37"/>
      <c r="AAR162" s="37"/>
      <c r="AAT162" s="37"/>
      <c r="AAU162" s="37"/>
      <c r="AAV162" s="37"/>
      <c r="AAW162" s="37"/>
      <c r="AAX162" s="37"/>
      <c r="AAY162" s="37"/>
      <c r="ABH162" s="37"/>
      <c r="ABI162" s="37"/>
      <c r="ABJ162" s="37"/>
      <c r="ABK162" s="37"/>
      <c r="ABL162" s="37"/>
      <c r="ABM162" s="37"/>
      <c r="ACJ162" s="37"/>
      <c r="ACK162" s="37"/>
      <c r="ACL162" s="37"/>
      <c r="ACM162" s="37"/>
      <c r="ACN162" s="37"/>
      <c r="ACO162" s="37"/>
      <c r="ACP162" s="37"/>
      <c r="ACQ162" s="37"/>
      <c r="ACR162" s="37"/>
      <c r="ACS162" s="37"/>
      <c r="ACT162" s="37"/>
      <c r="ACU162" s="37"/>
      <c r="ACV162" s="37"/>
      <c r="ACW162" s="37"/>
      <c r="ACX162" s="343"/>
      <c r="ADE162" s="691"/>
      <c r="ADF162" s="37"/>
      <c r="ADG162" s="37"/>
      <c r="ADH162" s="37"/>
      <c r="ADI162" s="37"/>
      <c r="ADJ162" s="37"/>
      <c r="ADK162" s="37"/>
      <c r="ADS162" s="37"/>
      <c r="ADT162" s="37"/>
      <c r="ADU162" s="37"/>
      <c r="ADV162" s="37"/>
      <c r="ADW162" s="37"/>
      <c r="ADX162" s="37"/>
      <c r="AEG162" s="37"/>
      <c r="AEH162" s="37"/>
      <c r="AEI162" s="37"/>
      <c r="AEJ162" s="37"/>
      <c r="AEK162" s="37"/>
      <c r="AEL162" s="37"/>
      <c r="AFB162" s="37"/>
      <c r="AFC162" s="37"/>
      <c r="AFD162" s="37"/>
      <c r="AFE162" s="37"/>
      <c r="AFF162" s="37"/>
      <c r="AFG162" s="37"/>
      <c r="AFP162" s="37"/>
      <c r="AFQ162" s="37"/>
      <c r="AFR162" s="37"/>
      <c r="AFS162" s="37"/>
      <c r="AFT162" s="37"/>
      <c r="AFU162" s="37"/>
      <c r="AFV162" s="37"/>
      <c r="AGY162" s="37"/>
      <c r="AGZ162" s="37"/>
      <c r="AHA162" s="37"/>
      <c r="AHB162" s="37"/>
      <c r="AHC162" s="37"/>
      <c r="AHD162" s="37"/>
      <c r="AHT162" s="422"/>
      <c r="AHW162" s="343"/>
      <c r="AIV162" s="37"/>
      <c r="AIW162" s="37"/>
      <c r="AIX162" s="37"/>
      <c r="AIY162" s="37"/>
      <c r="AIZ162" s="37"/>
      <c r="AJA162" s="37"/>
      <c r="AKS162" s="37"/>
      <c r="AKT162" s="37"/>
      <c r="AKU162" s="37"/>
      <c r="AKV162" s="37"/>
      <c r="AKW162" s="37"/>
      <c r="AKX162" s="37"/>
      <c r="AKY162" s="37"/>
      <c r="ALN162" s="37"/>
      <c r="ALO162" s="37"/>
      <c r="ARZ162" s="37"/>
      <c r="ASA162" s="37"/>
      <c r="ASB162" s="37"/>
      <c r="ASC162" s="37"/>
      <c r="ASD162" s="37"/>
      <c r="ASE162" s="37"/>
      <c r="ASG162" s="37"/>
      <c r="ASH162" s="37"/>
      <c r="ASI162" s="37"/>
      <c r="ASJ162" s="37"/>
      <c r="ASK162" s="37"/>
      <c r="ASL162" s="37"/>
      <c r="ATW162" s="37"/>
      <c r="ATX162" s="37"/>
      <c r="ATY162" s="37"/>
      <c r="ATZ162" s="37"/>
      <c r="AUA162" s="37"/>
      <c r="AUB162" s="37"/>
      <c r="AUK162" s="343"/>
      <c r="AUY162" s="343"/>
      <c r="AWA162" s="37"/>
      <c r="AWB162" s="37"/>
      <c r="AWC162" s="37"/>
      <c r="AWD162" s="37"/>
      <c r="AWE162" s="37"/>
      <c r="AWF162" s="37"/>
      <c r="AWG162" s="37"/>
      <c r="AWH162" s="37"/>
      <c r="AWI162" s="37"/>
      <c r="AWJ162" s="37"/>
      <c r="AWK162" s="37"/>
      <c r="AWL162" s="37"/>
      <c r="AWM162" s="37"/>
      <c r="AWN162" s="37"/>
      <c r="AWO162" s="37"/>
      <c r="AWP162" s="37"/>
      <c r="AWQ162" s="37"/>
      <c r="AWR162" s="37"/>
      <c r="AWS162" s="37"/>
      <c r="AWT162" s="37"/>
      <c r="AWU162" s="37"/>
      <c r="AXC162" s="37"/>
      <c r="AXD162" s="37"/>
      <c r="AXE162" s="37"/>
      <c r="AXF162" s="37"/>
      <c r="AXG162" s="37"/>
      <c r="AXH162" s="37"/>
      <c r="AXJ162" s="37"/>
      <c r="AXK162" s="37"/>
      <c r="AXL162" s="37"/>
      <c r="AXM162" s="37"/>
      <c r="AXN162" s="37"/>
      <c r="AXO162" s="37"/>
      <c r="AXP162" s="37"/>
      <c r="AXQ162" s="37"/>
      <c r="AXR162" s="37"/>
      <c r="AXS162" s="37"/>
      <c r="AXT162" s="37"/>
      <c r="AXU162" s="37"/>
      <c r="AXV162" s="37"/>
      <c r="AXW162" s="37"/>
      <c r="AYE162" s="32"/>
      <c r="AYF162" s="32"/>
      <c r="AYG162" s="32"/>
      <c r="AYH162" s="32"/>
      <c r="AYI162" s="32"/>
      <c r="AYJ162" s="32"/>
      <c r="AYZ162" s="37"/>
      <c r="AZA162" s="37"/>
      <c r="AZB162" s="37"/>
      <c r="AZC162" s="37"/>
      <c r="AZD162" s="37"/>
      <c r="AZE162" s="37"/>
      <c r="AZG162" s="37"/>
      <c r="AZH162" s="37"/>
      <c r="AZI162" s="37"/>
      <c r="AZJ162" s="37"/>
      <c r="AZK162" s="37"/>
      <c r="AZL162" s="37"/>
      <c r="BAP162" s="37"/>
      <c r="BAQ162" s="37"/>
      <c r="BAR162" s="37"/>
      <c r="BAS162" s="37"/>
      <c r="BAT162" s="37"/>
      <c r="BAU162" s="37"/>
      <c r="BAV162" s="37"/>
      <c r="BAW162" s="37"/>
      <c r="BAX162" s="37"/>
      <c r="BAY162" s="37"/>
      <c r="BAZ162" s="37"/>
      <c r="BBA162" s="37"/>
      <c r="BBB162" s="37"/>
      <c r="BBC162" s="37"/>
      <c r="BBD162" s="37"/>
      <c r="BBE162" s="37"/>
      <c r="BBF162" s="37"/>
      <c r="BBG162" s="37"/>
      <c r="BBH162" s="37"/>
      <c r="BBI162" s="37"/>
      <c r="BBY162" s="37"/>
      <c r="BBZ162" s="37"/>
      <c r="BCA162" s="37"/>
      <c r="BCB162" s="37"/>
      <c r="BCC162" s="37"/>
      <c r="BCD162" s="37"/>
      <c r="BCF162" s="37"/>
      <c r="BCG162" s="37"/>
      <c r="BCH162" s="37"/>
      <c r="BCI162" s="37"/>
      <c r="BCJ162" s="37"/>
      <c r="BCK162" s="37"/>
      <c r="BDH162" s="37"/>
      <c r="BDI162" s="37"/>
      <c r="BDJ162" s="37"/>
      <c r="BDK162" s="37"/>
      <c r="BDL162" s="37"/>
      <c r="BDM162" s="37"/>
      <c r="BEJ162" s="37"/>
      <c r="BEK162" s="37"/>
      <c r="BEL162" s="37"/>
      <c r="BEM162" s="37"/>
      <c r="BEN162" s="37"/>
      <c r="BEO162" s="37"/>
    </row>
    <row r="163" spans="2:1003 1170:1497" s="550" customFormat="1" x14ac:dyDescent="0.25">
      <c r="B163" s="79"/>
      <c r="H163" s="37"/>
      <c r="I163" s="121"/>
      <c r="J163" s="37"/>
      <c r="K163" s="37"/>
      <c r="L163" s="37"/>
      <c r="M163" s="37"/>
      <c r="N163" s="37"/>
      <c r="O163" s="37"/>
      <c r="P163" s="121"/>
      <c r="Q163" s="37"/>
      <c r="R163" s="37"/>
      <c r="S163" s="37"/>
      <c r="T163" s="37"/>
      <c r="U163" s="37"/>
      <c r="V163" s="37"/>
      <c r="W163" s="121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CU163" s="422"/>
      <c r="CX163" s="343"/>
      <c r="ED163" s="1696"/>
      <c r="EE163" s="1696"/>
      <c r="EF163" s="1696"/>
      <c r="EG163" s="1696"/>
      <c r="EH163" s="1696"/>
      <c r="EI163" s="1696"/>
      <c r="EJ163" s="37"/>
      <c r="EK163" s="37"/>
      <c r="EL163" s="37"/>
      <c r="EM163" s="37"/>
      <c r="EN163" s="37"/>
      <c r="EO163" s="37"/>
      <c r="EP163" s="37"/>
      <c r="ER163" s="37"/>
      <c r="ES163" s="37"/>
      <c r="ET163" s="37"/>
      <c r="EU163" s="37"/>
      <c r="EV163" s="37"/>
      <c r="EW163" s="37"/>
      <c r="FT163" s="37"/>
      <c r="FU163" s="37"/>
      <c r="FV163" s="37"/>
      <c r="FW163" s="37"/>
      <c r="FX163" s="37"/>
      <c r="FY163" s="37"/>
      <c r="GH163" s="37"/>
      <c r="GI163" s="37"/>
      <c r="GJ163" s="37"/>
      <c r="GK163" s="37"/>
      <c r="GL163" s="37"/>
      <c r="GM163" s="37"/>
      <c r="HC163" s="37"/>
      <c r="HD163" s="37"/>
      <c r="HE163" s="37"/>
      <c r="HF163" s="37"/>
      <c r="HG163" s="37"/>
      <c r="HH163" s="37"/>
      <c r="IZ163" s="37"/>
      <c r="JA163" s="37"/>
      <c r="JB163" s="37"/>
      <c r="JC163" s="37"/>
      <c r="JD163" s="37"/>
      <c r="JE163" s="37"/>
      <c r="JU163" s="37"/>
      <c r="JV163" s="37"/>
      <c r="JW163" s="37"/>
      <c r="JX163" s="37"/>
      <c r="JY163" s="37"/>
      <c r="JZ163" s="37"/>
      <c r="KI163" s="37"/>
      <c r="KJ163" s="37"/>
      <c r="KK163" s="37"/>
      <c r="KL163" s="37"/>
      <c r="KM163" s="37"/>
      <c r="KN163" s="37"/>
      <c r="KP163" s="37"/>
      <c r="KQ163" s="37"/>
      <c r="KR163" s="37"/>
      <c r="KS163" s="37"/>
      <c r="KT163" s="37"/>
      <c r="KU163" s="37"/>
      <c r="LK163" s="37"/>
      <c r="LL163" s="37"/>
      <c r="LM163" s="37"/>
      <c r="LN163" s="37"/>
      <c r="LO163" s="37"/>
      <c r="LP163" s="37"/>
      <c r="LR163" s="37"/>
      <c r="LS163" s="37"/>
      <c r="LT163" s="37"/>
      <c r="LU163" s="37"/>
      <c r="LV163" s="37"/>
      <c r="LW163" s="37"/>
      <c r="LX163" s="37"/>
      <c r="MM163" s="37"/>
      <c r="MN163" s="37"/>
      <c r="MO163" s="37"/>
      <c r="MP163" s="37"/>
      <c r="MQ163" s="37"/>
      <c r="MR163" s="37"/>
      <c r="MT163" s="37"/>
      <c r="MU163" s="37"/>
      <c r="MV163" s="37"/>
      <c r="MW163" s="37"/>
      <c r="MX163" s="37"/>
      <c r="MY163" s="37"/>
      <c r="NV163" s="37"/>
      <c r="NW163" s="37"/>
      <c r="NX163" s="37"/>
      <c r="NY163" s="37"/>
      <c r="NZ163" s="37"/>
      <c r="OA163" s="37"/>
      <c r="OJ163" s="37"/>
      <c r="OK163" s="37"/>
      <c r="OL163" s="37"/>
      <c r="OM163" s="37"/>
      <c r="ON163" s="37"/>
      <c r="OO163" s="37"/>
      <c r="OP163" s="37"/>
      <c r="QN163" s="37"/>
      <c r="QO163" s="37"/>
      <c r="QP163" s="37"/>
      <c r="QQ163" s="37"/>
      <c r="QR163" s="37"/>
      <c r="QS163" s="37"/>
      <c r="QT163" s="37"/>
      <c r="QU163" s="422"/>
      <c r="RB163" s="37"/>
      <c r="RC163" s="37"/>
      <c r="RD163" s="37"/>
      <c r="RE163" s="37"/>
      <c r="RF163" s="37"/>
      <c r="RG163" s="37"/>
      <c r="RI163" s="37"/>
      <c r="RJ163" s="37"/>
      <c r="RK163" s="37"/>
      <c r="RL163" s="37"/>
      <c r="RM163" s="37"/>
      <c r="RN163" s="37"/>
      <c r="RP163" s="37"/>
      <c r="RQ163" s="37"/>
      <c r="RR163" s="37"/>
      <c r="RS163" s="37"/>
      <c r="RT163" s="37"/>
      <c r="RU163" s="37"/>
      <c r="RV163" s="37"/>
      <c r="SR163" s="37"/>
      <c r="SS163" s="37"/>
      <c r="ST163" s="37"/>
      <c r="SU163" s="37"/>
      <c r="SV163" s="37"/>
      <c r="SW163" s="37"/>
      <c r="SY163" s="422"/>
      <c r="UH163" s="691"/>
      <c r="UI163" s="37"/>
      <c r="UJ163" s="37"/>
      <c r="UK163" s="37"/>
      <c r="UL163" s="37"/>
      <c r="UM163" s="37"/>
      <c r="VC163" s="37"/>
      <c r="VD163" s="37"/>
      <c r="VE163" s="37"/>
      <c r="VF163" s="37"/>
      <c r="VG163" s="37"/>
      <c r="VH163" s="37"/>
      <c r="VI163" s="37"/>
      <c r="VJ163" s="37"/>
      <c r="WS163" s="37"/>
      <c r="WT163" s="37"/>
      <c r="WU163" s="37"/>
      <c r="WV163" s="37"/>
      <c r="WW163" s="37"/>
      <c r="WX163" s="37"/>
      <c r="WZ163" s="37"/>
      <c r="XA163" s="37"/>
      <c r="XB163" s="37"/>
      <c r="XC163" s="37"/>
      <c r="XD163" s="37"/>
      <c r="XE163" s="37"/>
      <c r="XF163" s="37"/>
      <c r="XG163" s="37"/>
      <c r="XH163" s="37"/>
      <c r="XI163" s="37"/>
      <c r="XJ163" s="37"/>
      <c r="XK163" s="37"/>
      <c r="XL163" s="37"/>
      <c r="XM163" s="37"/>
      <c r="XN163" s="37"/>
      <c r="XU163" s="37"/>
      <c r="XV163" s="37"/>
      <c r="XW163" s="37"/>
      <c r="XX163" s="37"/>
      <c r="XY163" s="37"/>
      <c r="XZ163" s="37"/>
      <c r="ZD163" s="37"/>
      <c r="ZE163" s="37"/>
      <c r="ZF163" s="37"/>
      <c r="ZG163" s="37"/>
      <c r="ZH163" s="37"/>
      <c r="ZI163" s="37"/>
      <c r="AAF163" s="37"/>
      <c r="AAG163" s="37"/>
      <c r="AAH163" s="37"/>
      <c r="AAI163" s="37"/>
      <c r="AAJ163" s="37"/>
      <c r="AAK163" s="37"/>
      <c r="AAM163" s="37"/>
      <c r="AAN163" s="37"/>
      <c r="AAO163" s="37"/>
      <c r="AAP163" s="37"/>
      <c r="AAQ163" s="37"/>
      <c r="AAR163" s="37"/>
      <c r="AAT163" s="37"/>
      <c r="AAU163" s="37"/>
      <c r="AAV163" s="37"/>
      <c r="AAW163" s="37"/>
      <c r="AAX163" s="37"/>
      <c r="AAY163" s="37"/>
      <c r="ABH163" s="37"/>
      <c r="ABI163" s="37"/>
      <c r="ABJ163" s="37"/>
      <c r="ABK163" s="37"/>
      <c r="ABL163" s="37"/>
      <c r="ABM163" s="37"/>
      <c r="ACJ163" s="37"/>
      <c r="ACK163" s="37"/>
      <c r="ACL163" s="37"/>
      <c r="ACM163" s="37"/>
      <c r="ACN163" s="37"/>
      <c r="ACO163" s="37"/>
      <c r="ACP163" s="37"/>
      <c r="ACQ163" s="37"/>
      <c r="ACR163" s="37"/>
      <c r="ACS163" s="37"/>
      <c r="ACT163" s="37"/>
      <c r="ACU163" s="37"/>
      <c r="ACV163" s="37"/>
      <c r="ACW163" s="37"/>
      <c r="ACX163" s="343"/>
      <c r="ADE163" s="691"/>
      <c r="ADF163" s="37"/>
      <c r="ADG163" s="37"/>
      <c r="ADH163" s="37"/>
      <c r="ADI163" s="37"/>
      <c r="ADJ163" s="37"/>
      <c r="ADK163" s="37"/>
      <c r="ADS163" s="37"/>
      <c r="ADT163" s="37"/>
      <c r="ADU163" s="37"/>
      <c r="ADV163" s="37"/>
      <c r="ADW163" s="37"/>
      <c r="ADX163" s="37"/>
      <c r="AEG163" s="37"/>
      <c r="AEH163" s="37"/>
      <c r="AEI163" s="37"/>
      <c r="AEJ163" s="37"/>
      <c r="AEK163" s="37"/>
      <c r="AEL163" s="37"/>
      <c r="AFB163" s="37"/>
      <c r="AFC163" s="37"/>
      <c r="AFD163" s="37"/>
      <c r="AFE163" s="37"/>
      <c r="AFF163" s="37"/>
      <c r="AFG163" s="37"/>
      <c r="AFP163" s="37"/>
      <c r="AFQ163" s="37"/>
      <c r="AFR163" s="37"/>
      <c r="AFS163" s="37"/>
      <c r="AFT163" s="37"/>
      <c r="AFU163" s="37"/>
      <c r="AFV163" s="37"/>
      <c r="AGY163" s="37"/>
      <c r="AGZ163" s="37"/>
      <c r="AHA163" s="37"/>
      <c r="AHB163" s="37"/>
      <c r="AHC163" s="37"/>
      <c r="AHD163" s="37"/>
      <c r="AHT163" s="422"/>
      <c r="AHW163" s="343"/>
      <c r="AIV163" s="37"/>
      <c r="AIW163" s="37"/>
      <c r="AIX163" s="37"/>
      <c r="AIY163" s="37"/>
      <c r="AIZ163" s="37"/>
      <c r="AJA163" s="37"/>
      <c r="AKS163" s="37"/>
      <c r="AKT163" s="37"/>
      <c r="AKU163" s="37"/>
      <c r="AKV163" s="37"/>
      <c r="AKW163" s="37"/>
      <c r="AKX163" s="37"/>
      <c r="AKY163" s="37"/>
      <c r="ALN163" s="37"/>
      <c r="ALO163" s="37"/>
      <c r="ARZ163" s="37"/>
      <c r="ASA163" s="37"/>
      <c r="ASB163" s="37"/>
      <c r="ASC163" s="37"/>
      <c r="ASD163" s="37"/>
      <c r="ASE163" s="37"/>
      <c r="ASG163" s="37"/>
      <c r="ASH163" s="37"/>
      <c r="ASI163" s="37"/>
      <c r="ASJ163" s="37"/>
      <c r="ASK163" s="37"/>
      <c r="ASL163" s="37"/>
      <c r="ATW163" s="37"/>
      <c r="ATX163" s="37"/>
      <c r="ATY163" s="37"/>
      <c r="ATZ163" s="37"/>
      <c r="AUA163" s="37"/>
      <c r="AUB163" s="37"/>
      <c r="AUK163" s="343"/>
      <c r="AUY163" s="343"/>
      <c r="AWA163" s="37"/>
      <c r="AWB163" s="37"/>
      <c r="AWC163" s="37"/>
      <c r="AWD163" s="37"/>
      <c r="AWE163" s="37"/>
      <c r="AWF163" s="37"/>
      <c r="AWG163" s="37"/>
      <c r="AWH163" s="37"/>
      <c r="AWI163" s="37"/>
      <c r="AWJ163" s="37"/>
      <c r="AWK163" s="37"/>
      <c r="AWL163" s="37"/>
      <c r="AWM163" s="37"/>
      <c r="AWN163" s="37"/>
      <c r="AWO163" s="37"/>
      <c r="AWP163" s="37"/>
      <c r="AWQ163" s="37"/>
      <c r="AWR163" s="37"/>
      <c r="AWS163" s="37"/>
      <c r="AWT163" s="37"/>
      <c r="AWU163" s="37"/>
      <c r="AXC163" s="37"/>
      <c r="AXD163" s="37"/>
      <c r="AXE163" s="37"/>
      <c r="AXF163" s="37"/>
      <c r="AXG163" s="37"/>
      <c r="AXH163" s="37"/>
      <c r="AXJ163" s="37"/>
      <c r="AXK163" s="37"/>
      <c r="AXL163" s="37"/>
      <c r="AXM163" s="37"/>
      <c r="AXN163" s="37"/>
      <c r="AXO163" s="37"/>
      <c r="AXP163" s="37"/>
      <c r="AXQ163" s="37"/>
      <c r="AXR163" s="37"/>
      <c r="AXS163" s="37"/>
      <c r="AXT163" s="37"/>
      <c r="AXU163" s="37"/>
      <c r="AXV163" s="37"/>
      <c r="AXW163" s="37"/>
      <c r="AYE163" s="32"/>
      <c r="AYF163" s="32"/>
      <c r="AYG163" s="32"/>
      <c r="AYH163" s="32"/>
      <c r="AYI163" s="32"/>
      <c r="AYJ163" s="32"/>
      <c r="AYZ163" s="37"/>
      <c r="AZA163" s="37"/>
      <c r="AZB163" s="37"/>
      <c r="AZC163" s="37"/>
      <c r="AZD163" s="37"/>
      <c r="AZE163" s="37"/>
      <c r="AZG163" s="37"/>
      <c r="AZH163" s="37"/>
      <c r="AZI163" s="37"/>
      <c r="AZJ163" s="37"/>
      <c r="AZK163" s="37"/>
      <c r="AZL163" s="37"/>
      <c r="BAP163" s="37"/>
      <c r="BAQ163" s="37"/>
      <c r="BAR163" s="37"/>
      <c r="BAS163" s="37"/>
      <c r="BAT163" s="37"/>
      <c r="BAU163" s="37"/>
      <c r="BAV163" s="37"/>
      <c r="BAW163" s="37"/>
      <c r="BAX163" s="37"/>
      <c r="BAY163" s="37"/>
      <c r="BAZ163" s="37"/>
      <c r="BBA163" s="37"/>
      <c r="BBB163" s="37"/>
      <c r="BBC163" s="37"/>
      <c r="BBD163" s="37"/>
      <c r="BBE163" s="37"/>
      <c r="BBF163" s="37"/>
      <c r="BBG163" s="37"/>
      <c r="BBH163" s="37"/>
      <c r="BBI163" s="37"/>
      <c r="BBY163" s="37"/>
      <c r="BBZ163" s="37"/>
      <c r="BCA163" s="37"/>
      <c r="BCB163" s="37"/>
      <c r="BCC163" s="37"/>
      <c r="BCD163" s="37"/>
      <c r="BCF163" s="37"/>
      <c r="BCG163" s="37"/>
      <c r="BCH163" s="37"/>
      <c r="BCI163" s="37"/>
      <c r="BCJ163" s="37"/>
      <c r="BCK163" s="37"/>
      <c r="BDH163" s="37"/>
      <c r="BDI163" s="37"/>
      <c r="BDJ163" s="37"/>
      <c r="BDK163" s="37"/>
      <c r="BDL163" s="37"/>
      <c r="BDM163" s="37"/>
      <c r="BEJ163" s="37"/>
      <c r="BEK163" s="37"/>
      <c r="BEL163" s="37"/>
      <c r="BEM163" s="37"/>
      <c r="BEN163" s="37"/>
      <c r="BEO163" s="37"/>
    </row>
    <row r="164" spans="2:1003 1170:1497" s="550" customFormat="1" x14ac:dyDescent="0.25">
      <c r="B164" s="121"/>
      <c r="H164" s="37"/>
      <c r="I164" s="121"/>
      <c r="J164" s="37"/>
      <c r="K164" s="37"/>
      <c r="L164" s="37"/>
      <c r="M164" s="37"/>
      <c r="N164" s="37"/>
      <c r="O164" s="37"/>
      <c r="P164" s="121"/>
      <c r="Q164" s="37"/>
      <c r="R164" s="37"/>
      <c r="S164" s="37"/>
      <c r="T164" s="37"/>
      <c r="U164" s="37"/>
      <c r="V164" s="37"/>
      <c r="W164" s="121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CU164" s="422"/>
      <c r="CX164" s="343"/>
      <c r="ED164" s="1696"/>
      <c r="EE164" s="1696"/>
      <c r="EF164" s="1696"/>
      <c r="EG164" s="1696"/>
      <c r="EH164" s="1696"/>
      <c r="EI164" s="1696"/>
      <c r="EJ164" s="37"/>
      <c r="EK164" s="37"/>
      <c r="EL164" s="37"/>
      <c r="EM164" s="37"/>
      <c r="EN164" s="37"/>
      <c r="EO164" s="37"/>
      <c r="EP164" s="37"/>
      <c r="ER164" s="37"/>
      <c r="ES164" s="37"/>
      <c r="ET164" s="37"/>
      <c r="EU164" s="37"/>
      <c r="EV164" s="37"/>
      <c r="EW164" s="37"/>
      <c r="FT164" s="37"/>
      <c r="FU164" s="37"/>
      <c r="FV164" s="37"/>
      <c r="FW164" s="37"/>
      <c r="FX164" s="37"/>
      <c r="FY164" s="37"/>
      <c r="GH164" s="37"/>
      <c r="GI164" s="37"/>
      <c r="GJ164" s="37"/>
      <c r="GK164" s="37"/>
      <c r="GL164" s="37"/>
      <c r="GM164" s="37"/>
      <c r="HC164" s="37"/>
      <c r="HD164" s="37"/>
      <c r="HE164" s="37"/>
      <c r="HF164" s="37"/>
      <c r="HG164" s="37"/>
      <c r="HH164" s="37"/>
      <c r="IZ164" s="37"/>
      <c r="JA164" s="37"/>
      <c r="JB164" s="37"/>
      <c r="JC164" s="37"/>
      <c r="JD164" s="37"/>
      <c r="JE164" s="37"/>
      <c r="JU164" s="37"/>
      <c r="JV164" s="37"/>
      <c r="JW164" s="37"/>
      <c r="JX164" s="37"/>
      <c r="JY164" s="37"/>
      <c r="JZ164" s="37"/>
      <c r="KI164" s="37"/>
      <c r="KJ164" s="37"/>
      <c r="KK164" s="37"/>
      <c r="KL164" s="37"/>
      <c r="KM164" s="37"/>
      <c r="KN164" s="37"/>
      <c r="KP164" s="37"/>
      <c r="KQ164" s="37"/>
      <c r="KR164" s="37"/>
      <c r="KS164" s="37"/>
      <c r="KT164" s="37"/>
      <c r="KU164" s="37"/>
      <c r="LK164" s="37"/>
      <c r="LL164" s="37"/>
      <c r="LM164" s="37"/>
      <c r="LN164" s="37"/>
      <c r="LO164" s="37"/>
      <c r="LP164" s="37"/>
      <c r="LR164" s="37"/>
      <c r="LS164" s="37"/>
      <c r="LT164" s="37"/>
      <c r="LU164" s="37"/>
      <c r="LV164" s="37"/>
      <c r="LW164" s="37"/>
      <c r="LX164" s="37"/>
      <c r="MM164" s="37"/>
      <c r="MN164" s="37"/>
      <c r="MO164" s="37"/>
      <c r="MP164" s="37"/>
      <c r="MQ164" s="37"/>
      <c r="MR164" s="37"/>
      <c r="MT164" s="37"/>
      <c r="MU164" s="37"/>
      <c r="MV164" s="37"/>
      <c r="MW164" s="37"/>
      <c r="MX164" s="37"/>
      <c r="MY164" s="37"/>
      <c r="NV164" s="37"/>
      <c r="NW164" s="37"/>
      <c r="NX164" s="37"/>
      <c r="NY164" s="37"/>
      <c r="NZ164" s="37"/>
      <c r="OA164" s="37"/>
      <c r="OJ164" s="37"/>
      <c r="OK164" s="37"/>
      <c r="OL164" s="37"/>
      <c r="OM164" s="37"/>
      <c r="ON164" s="37"/>
      <c r="OO164" s="37"/>
      <c r="OP164" s="37"/>
      <c r="QN164" s="37"/>
      <c r="QO164" s="37"/>
      <c r="QP164" s="37"/>
      <c r="QQ164" s="37"/>
      <c r="QR164" s="37"/>
      <c r="QS164" s="37"/>
      <c r="QT164" s="37"/>
      <c r="QU164" s="422"/>
      <c r="RB164" s="37"/>
      <c r="RC164" s="37"/>
      <c r="RD164" s="37"/>
      <c r="RE164" s="37"/>
      <c r="RF164" s="37"/>
      <c r="RG164" s="37"/>
      <c r="RI164" s="37"/>
      <c r="RJ164" s="37"/>
      <c r="RK164" s="37"/>
      <c r="RL164" s="37"/>
      <c r="RM164" s="37"/>
      <c r="RN164" s="37"/>
      <c r="RP164" s="37"/>
      <c r="RQ164" s="37"/>
      <c r="RR164" s="37"/>
      <c r="RS164" s="37"/>
      <c r="RT164" s="37"/>
      <c r="RU164" s="37"/>
      <c r="RV164" s="37"/>
      <c r="SR164" s="37"/>
      <c r="SS164" s="37"/>
      <c r="ST164" s="37"/>
      <c r="SU164" s="37"/>
      <c r="SV164" s="37"/>
      <c r="SW164" s="37"/>
      <c r="SY164" s="422"/>
      <c r="UH164" s="691"/>
      <c r="UI164" s="37"/>
      <c r="UJ164" s="37"/>
      <c r="UK164" s="37"/>
      <c r="UL164" s="37"/>
      <c r="UM164" s="37"/>
      <c r="VC164" s="37"/>
      <c r="VD164" s="37"/>
      <c r="VE164" s="37"/>
      <c r="VF164" s="37"/>
      <c r="VG164" s="37"/>
      <c r="VH164" s="37"/>
      <c r="VI164" s="37"/>
      <c r="VJ164" s="37"/>
      <c r="WS164" s="37"/>
      <c r="WT164" s="37"/>
      <c r="WU164" s="37"/>
      <c r="WV164" s="37"/>
      <c r="WW164" s="37"/>
      <c r="WX164" s="37"/>
      <c r="WZ164" s="37"/>
      <c r="XA164" s="37"/>
      <c r="XB164" s="37"/>
      <c r="XC164" s="37"/>
      <c r="XD164" s="37"/>
      <c r="XE164" s="37"/>
      <c r="XF164" s="37"/>
      <c r="XG164" s="37"/>
      <c r="XH164" s="37"/>
      <c r="XI164" s="37"/>
      <c r="XJ164" s="37"/>
      <c r="XK164" s="37"/>
      <c r="XL164" s="37"/>
      <c r="XM164" s="37"/>
      <c r="XN164" s="37"/>
      <c r="XU164" s="37"/>
      <c r="XV164" s="37"/>
      <c r="XW164" s="37"/>
      <c r="XX164" s="37"/>
      <c r="XY164" s="37"/>
      <c r="XZ164" s="37"/>
      <c r="ZD164" s="37"/>
      <c r="ZE164" s="37"/>
      <c r="ZF164" s="37"/>
      <c r="ZG164" s="37"/>
      <c r="ZH164" s="37"/>
      <c r="ZI164" s="37"/>
      <c r="AAF164" s="37"/>
      <c r="AAG164" s="37"/>
      <c r="AAH164" s="37"/>
      <c r="AAI164" s="37"/>
      <c r="AAJ164" s="37"/>
      <c r="AAK164" s="37"/>
      <c r="AAM164" s="37"/>
      <c r="AAN164" s="37"/>
      <c r="AAO164" s="37"/>
      <c r="AAP164" s="37"/>
      <c r="AAQ164" s="37"/>
      <c r="AAR164" s="37"/>
      <c r="AAT164" s="37"/>
      <c r="AAU164" s="37"/>
      <c r="AAV164" s="37"/>
      <c r="AAW164" s="37"/>
      <c r="AAX164" s="37"/>
      <c r="AAY164" s="37"/>
      <c r="ABH164" s="37"/>
      <c r="ABI164" s="37"/>
      <c r="ABJ164" s="37"/>
      <c r="ABK164" s="37"/>
      <c r="ABL164" s="37"/>
      <c r="ABM164" s="37"/>
      <c r="ACJ164" s="37"/>
      <c r="ACK164" s="37"/>
      <c r="ACL164" s="37"/>
      <c r="ACM164" s="37"/>
      <c r="ACN164" s="37"/>
      <c r="ACO164" s="37"/>
      <c r="ACP164" s="37"/>
      <c r="ACQ164" s="37"/>
      <c r="ACR164" s="37"/>
      <c r="ACS164" s="37"/>
      <c r="ACT164" s="37"/>
      <c r="ACU164" s="37"/>
      <c r="ACV164" s="37"/>
      <c r="ACW164" s="37"/>
      <c r="ACX164" s="343"/>
      <c r="ADE164" s="691"/>
      <c r="ADF164" s="37"/>
      <c r="ADG164" s="37"/>
      <c r="ADH164" s="37"/>
      <c r="ADI164" s="37"/>
      <c r="ADJ164" s="37"/>
      <c r="ADK164" s="37"/>
      <c r="ADS164" s="37"/>
      <c r="ADT164" s="37"/>
      <c r="ADU164" s="37"/>
      <c r="ADV164" s="37"/>
      <c r="ADW164" s="37"/>
      <c r="ADX164" s="37"/>
      <c r="AEG164" s="37"/>
      <c r="AEH164" s="37"/>
      <c r="AEI164" s="37"/>
      <c r="AEJ164" s="37"/>
      <c r="AEK164" s="37"/>
      <c r="AEL164" s="37"/>
      <c r="AFB164" s="37"/>
      <c r="AFC164" s="37"/>
      <c r="AFD164" s="37"/>
      <c r="AFE164" s="37"/>
      <c r="AFF164" s="37"/>
      <c r="AFG164" s="37"/>
      <c r="AFP164" s="37"/>
      <c r="AFQ164" s="37"/>
      <c r="AFR164" s="37"/>
      <c r="AFS164" s="37"/>
      <c r="AFT164" s="37"/>
      <c r="AFU164" s="37"/>
      <c r="AFV164" s="37"/>
      <c r="AGY164" s="37"/>
      <c r="AGZ164" s="37"/>
      <c r="AHA164" s="37"/>
      <c r="AHB164" s="37"/>
      <c r="AHC164" s="37"/>
      <c r="AHD164" s="37"/>
      <c r="AHT164" s="422"/>
      <c r="AHW164" s="343"/>
      <c r="AIV164" s="37"/>
      <c r="AIW164" s="37"/>
      <c r="AIX164" s="37"/>
      <c r="AIY164" s="37"/>
      <c r="AIZ164" s="37"/>
      <c r="AJA164" s="37"/>
      <c r="AKS164" s="37"/>
      <c r="AKT164" s="37"/>
      <c r="AKU164" s="37"/>
      <c r="AKV164" s="37"/>
      <c r="AKW164" s="37"/>
      <c r="AKX164" s="37"/>
      <c r="AKY164" s="37"/>
      <c r="ALN164" s="37"/>
      <c r="ALO164" s="37"/>
      <c r="ARZ164" s="37"/>
      <c r="ASA164" s="37"/>
      <c r="ASB164" s="37"/>
      <c r="ASC164" s="37"/>
      <c r="ASD164" s="37"/>
      <c r="ASE164" s="37"/>
      <c r="ASG164" s="37"/>
      <c r="ASH164" s="37"/>
      <c r="ASI164" s="37"/>
      <c r="ASJ164" s="37"/>
      <c r="ASK164" s="37"/>
      <c r="ASL164" s="37"/>
      <c r="ATW164" s="37"/>
      <c r="ATX164" s="37"/>
      <c r="ATY164" s="37"/>
      <c r="ATZ164" s="37"/>
      <c r="AUA164" s="37"/>
      <c r="AUB164" s="37"/>
      <c r="AUK164" s="343"/>
      <c r="AUY164" s="343"/>
      <c r="AWA164" s="37"/>
      <c r="AWB164" s="37"/>
      <c r="AWC164" s="37"/>
      <c r="AWD164" s="37"/>
      <c r="AWE164" s="37"/>
      <c r="AWF164" s="37"/>
      <c r="AWG164" s="37"/>
      <c r="AWH164" s="37"/>
      <c r="AWI164" s="37"/>
      <c r="AWJ164" s="37"/>
      <c r="AWK164" s="37"/>
      <c r="AWL164" s="37"/>
      <c r="AWM164" s="37"/>
      <c r="AWN164" s="37"/>
      <c r="AWO164" s="37"/>
      <c r="AWP164" s="37"/>
      <c r="AWQ164" s="37"/>
      <c r="AWR164" s="37"/>
      <c r="AWS164" s="37"/>
      <c r="AWT164" s="37"/>
      <c r="AWU164" s="37"/>
      <c r="AXC164" s="37"/>
      <c r="AXD164" s="37"/>
      <c r="AXE164" s="37"/>
      <c r="AXF164" s="37"/>
      <c r="AXG164" s="37"/>
      <c r="AXH164" s="37"/>
      <c r="AXJ164" s="37"/>
      <c r="AXK164" s="37"/>
      <c r="AXL164" s="37"/>
      <c r="AXM164" s="37"/>
      <c r="AXN164" s="37"/>
      <c r="AXO164" s="37"/>
      <c r="AXP164" s="37"/>
      <c r="AXQ164" s="37"/>
      <c r="AXR164" s="37"/>
      <c r="AXS164" s="37"/>
      <c r="AXT164" s="37"/>
      <c r="AXU164" s="37"/>
      <c r="AXV164" s="37"/>
      <c r="AXW164" s="37"/>
      <c r="AYE164" s="32"/>
      <c r="AYF164" s="32"/>
      <c r="AYG164" s="32"/>
      <c r="AYH164" s="32"/>
      <c r="AYI164" s="32"/>
      <c r="AYJ164" s="32"/>
      <c r="AYZ164" s="37"/>
      <c r="AZA164" s="37"/>
      <c r="AZB164" s="37"/>
      <c r="AZC164" s="37"/>
      <c r="AZD164" s="37"/>
      <c r="AZE164" s="37"/>
      <c r="AZG164" s="37"/>
      <c r="AZH164" s="37"/>
      <c r="AZI164" s="37"/>
      <c r="AZJ164" s="37"/>
      <c r="AZK164" s="37"/>
      <c r="AZL164" s="37"/>
      <c r="BAP164" s="37"/>
      <c r="BAQ164" s="37"/>
      <c r="BAR164" s="37"/>
      <c r="BAS164" s="37"/>
      <c r="BAT164" s="37"/>
      <c r="BAU164" s="37"/>
      <c r="BAV164" s="37"/>
      <c r="BAW164" s="37"/>
      <c r="BAX164" s="37"/>
      <c r="BAY164" s="37"/>
      <c r="BAZ164" s="37"/>
      <c r="BBA164" s="37"/>
      <c r="BBB164" s="37"/>
      <c r="BBC164" s="37"/>
      <c r="BBD164" s="37"/>
      <c r="BBE164" s="37"/>
      <c r="BBF164" s="37"/>
      <c r="BBG164" s="37"/>
      <c r="BBH164" s="37"/>
      <c r="BBI164" s="37"/>
      <c r="BBY164" s="37"/>
      <c r="BBZ164" s="37"/>
      <c r="BCA164" s="37"/>
      <c r="BCB164" s="37"/>
      <c r="BCC164" s="37"/>
      <c r="BCD164" s="37"/>
      <c r="BCF164" s="37"/>
      <c r="BCG164" s="37"/>
      <c r="BCH164" s="37"/>
      <c r="BCI164" s="37"/>
      <c r="BCJ164" s="37"/>
      <c r="BCK164" s="37"/>
      <c r="BDH164" s="37"/>
      <c r="BDI164" s="37"/>
      <c r="BDJ164" s="37"/>
      <c r="BDK164" s="37"/>
      <c r="BDL164" s="37"/>
      <c r="BDM164" s="37"/>
      <c r="BEJ164" s="37"/>
      <c r="BEK164" s="37"/>
      <c r="BEL164" s="37"/>
      <c r="BEM164" s="37"/>
      <c r="BEN164" s="37"/>
      <c r="BEO164" s="37"/>
    </row>
    <row r="165" spans="2:1003 1170:1497" s="550" customFormat="1" x14ac:dyDescent="0.25">
      <c r="B165" s="79"/>
      <c r="H165" s="37"/>
      <c r="I165" s="121"/>
      <c r="J165" s="37"/>
      <c r="K165" s="37"/>
      <c r="L165" s="37"/>
      <c r="M165" s="37"/>
      <c r="N165" s="37"/>
      <c r="O165" s="37"/>
      <c r="P165" s="121"/>
      <c r="Q165" s="37"/>
      <c r="R165" s="37"/>
      <c r="S165" s="37"/>
      <c r="T165" s="37"/>
      <c r="U165" s="37"/>
      <c r="V165" s="37"/>
      <c r="W165" s="121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CU165" s="422"/>
      <c r="CX165" s="343"/>
      <c r="ED165" s="1696"/>
      <c r="EE165" s="1696"/>
      <c r="EF165" s="1696"/>
      <c r="EG165" s="1696"/>
      <c r="EH165" s="1696"/>
      <c r="EI165" s="1696"/>
      <c r="EJ165" s="37"/>
      <c r="EK165" s="37"/>
      <c r="EL165" s="37"/>
      <c r="EM165" s="37"/>
      <c r="EN165" s="37"/>
      <c r="EO165" s="37"/>
      <c r="EP165" s="37"/>
      <c r="ER165" s="37"/>
      <c r="ES165" s="37"/>
      <c r="ET165" s="37"/>
      <c r="EU165" s="37"/>
      <c r="EV165" s="37"/>
      <c r="EW165" s="37"/>
      <c r="FT165" s="37"/>
      <c r="FU165" s="37"/>
      <c r="FV165" s="37"/>
      <c r="FW165" s="37"/>
      <c r="FX165" s="37"/>
      <c r="FY165" s="37"/>
      <c r="GH165" s="37"/>
      <c r="GI165" s="37"/>
      <c r="GJ165" s="37"/>
      <c r="GK165" s="37"/>
      <c r="GL165" s="37"/>
      <c r="GM165" s="37"/>
      <c r="HC165" s="37"/>
      <c r="HD165" s="37"/>
      <c r="HE165" s="37"/>
      <c r="HF165" s="37"/>
      <c r="HG165" s="37"/>
      <c r="HH165" s="37"/>
      <c r="IZ165" s="37"/>
      <c r="JA165" s="37"/>
      <c r="JB165" s="37"/>
      <c r="JC165" s="37"/>
      <c r="JD165" s="37"/>
      <c r="JE165" s="37"/>
      <c r="JU165" s="37"/>
      <c r="JV165" s="37"/>
      <c r="JW165" s="37"/>
      <c r="JX165" s="37"/>
      <c r="JY165" s="37"/>
      <c r="JZ165" s="37"/>
      <c r="KI165" s="37"/>
      <c r="KJ165" s="37"/>
      <c r="KK165" s="37"/>
      <c r="KL165" s="37"/>
      <c r="KM165" s="37"/>
      <c r="KN165" s="37"/>
      <c r="KP165" s="37"/>
      <c r="KQ165" s="37"/>
      <c r="KR165" s="37"/>
      <c r="KS165" s="37"/>
      <c r="KT165" s="37"/>
      <c r="KU165" s="37"/>
      <c r="LK165" s="37"/>
      <c r="LL165" s="37"/>
      <c r="LM165" s="37"/>
      <c r="LN165" s="37"/>
      <c r="LO165" s="37"/>
      <c r="LP165" s="37"/>
      <c r="LR165" s="37"/>
      <c r="LS165" s="37"/>
      <c r="LT165" s="37"/>
      <c r="LU165" s="37"/>
      <c r="LV165" s="37"/>
      <c r="LW165" s="37"/>
      <c r="LX165" s="37"/>
      <c r="MM165" s="37"/>
      <c r="MN165" s="37"/>
      <c r="MO165" s="37"/>
      <c r="MP165" s="37"/>
      <c r="MQ165" s="37"/>
      <c r="MR165" s="37"/>
      <c r="MT165" s="37"/>
      <c r="MU165" s="37"/>
      <c r="MV165" s="37"/>
      <c r="MW165" s="37"/>
      <c r="MX165" s="37"/>
      <c r="MY165" s="37"/>
      <c r="NV165" s="37"/>
      <c r="NW165" s="37"/>
      <c r="NX165" s="37"/>
      <c r="NY165" s="37"/>
      <c r="NZ165" s="37"/>
      <c r="OA165" s="37"/>
      <c r="OJ165" s="37"/>
      <c r="OK165" s="37"/>
      <c r="OL165" s="37"/>
      <c r="OM165" s="37"/>
      <c r="ON165" s="37"/>
      <c r="OO165" s="37"/>
      <c r="OP165" s="37"/>
      <c r="QN165" s="37"/>
      <c r="QO165" s="37"/>
      <c r="QP165" s="37"/>
      <c r="QQ165" s="37"/>
      <c r="QR165" s="37"/>
      <c r="QS165" s="37"/>
      <c r="QT165" s="37"/>
      <c r="QU165" s="422"/>
      <c r="RB165" s="37"/>
      <c r="RC165" s="37"/>
      <c r="RD165" s="37"/>
      <c r="RE165" s="37"/>
      <c r="RF165" s="37"/>
      <c r="RG165" s="37"/>
      <c r="RI165" s="37"/>
      <c r="RJ165" s="37"/>
      <c r="RK165" s="37"/>
      <c r="RL165" s="37"/>
      <c r="RM165" s="37"/>
      <c r="RN165" s="37"/>
      <c r="RP165" s="37"/>
      <c r="RQ165" s="37"/>
      <c r="RR165" s="37"/>
      <c r="RS165" s="37"/>
      <c r="RT165" s="37"/>
      <c r="RU165" s="37"/>
      <c r="RV165" s="37"/>
      <c r="SR165" s="37"/>
      <c r="SS165" s="37"/>
      <c r="ST165" s="37"/>
      <c r="SU165" s="37"/>
      <c r="SV165" s="37"/>
      <c r="SW165" s="37"/>
      <c r="SY165" s="422"/>
      <c r="UH165" s="691"/>
      <c r="UI165" s="37"/>
      <c r="UJ165" s="37"/>
      <c r="UK165" s="37"/>
      <c r="UL165" s="37"/>
      <c r="UM165" s="37"/>
      <c r="VC165" s="37"/>
      <c r="VD165" s="37"/>
      <c r="VE165" s="37"/>
      <c r="VF165" s="37"/>
      <c r="VG165" s="37"/>
      <c r="VH165" s="37"/>
      <c r="VI165" s="37"/>
      <c r="VJ165" s="37"/>
      <c r="WS165" s="37"/>
      <c r="WT165" s="37"/>
      <c r="WU165" s="37"/>
      <c r="WV165" s="37"/>
      <c r="WW165" s="37"/>
      <c r="WX165" s="37"/>
      <c r="WZ165" s="37"/>
      <c r="XA165" s="37"/>
      <c r="XB165" s="37"/>
      <c r="XC165" s="37"/>
      <c r="XD165" s="37"/>
      <c r="XE165" s="37"/>
      <c r="XF165" s="37"/>
      <c r="XG165" s="37"/>
      <c r="XH165" s="37"/>
      <c r="XI165" s="37"/>
      <c r="XJ165" s="37"/>
      <c r="XK165" s="37"/>
      <c r="XL165" s="37"/>
      <c r="XM165" s="37"/>
      <c r="XN165" s="37"/>
      <c r="XU165" s="37"/>
      <c r="XV165" s="37"/>
      <c r="XW165" s="37"/>
      <c r="XX165" s="37"/>
      <c r="XY165" s="37"/>
      <c r="XZ165" s="37"/>
      <c r="ZD165" s="37"/>
      <c r="ZE165" s="37"/>
      <c r="ZF165" s="37"/>
      <c r="ZG165" s="37"/>
      <c r="ZH165" s="37"/>
      <c r="ZI165" s="37"/>
      <c r="AAF165" s="37"/>
      <c r="AAG165" s="37"/>
      <c r="AAH165" s="37"/>
      <c r="AAI165" s="37"/>
      <c r="AAJ165" s="37"/>
      <c r="AAK165" s="37"/>
      <c r="AAM165" s="37"/>
      <c r="AAN165" s="37"/>
      <c r="AAO165" s="37"/>
      <c r="AAP165" s="37"/>
      <c r="AAQ165" s="37"/>
      <c r="AAR165" s="37"/>
      <c r="AAT165" s="37"/>
      <c r="AAU165" s="37"/>
      <c r="AAV165" s="37"/>
      <c r="AAW165" s="37"/>
      <c r="AAX165" s="37"/>
      <c r="AAY165" s="37"/>
      <c r="ABH165" s="37"/>
      <c r="ABI165" s="37"/>
      <c r="ABJ165" s="37"/>
      <c r="ABK165" s="37"/>
      <c r="ABL165" s="37"/>
      <c r="ABM165" s="37"/>
      <c r="ACJ165" s="37"/>
      <c r="ACK165" s="37"/>
      <c r="ACL165" s="37"/>
      <c r="ACM165" s="37"/>
      <c r="ACN165" s="37"/>
      <c r="ACO165" s="37"/>
      <c r="ACP165" s="37"/>
      <c r="ACQ165" s="37"/>
      <c r="ACR165" s="37"/>
      <c r="ACS165" s="37"/>
      <c r="ACT165" s="37"/>
      <c r="ACU165" s="37"/>
      <c r="ACV165" s="37"/>
      <c r="ACW165" s="37"/>
      <c r="ACX165" s="343"/>
      <c r="ADE165" s="691"/>
      <c r="ADF165" s="37"/>
      <c r="ADG165" s="37"/>
      <c r="ADH165" s="37"/>
      <c r="ADI165" s="37"/>
      <c r="ADJ165" s="37"/>
      <c r="ADK165" s="37"/>
      <c r="ADS165" s="37"/>
      <c r="ADT165" s="37"/>
      <c r="ADU165" s="37"/>
      <c r="ADV165" s="37"/>
      <c r="ADW165" s="37"/>
      <c r="ADX165" s="37"/>
      <c r="AEG165" s="37"/>
      <c r="AEH165" s="37"/>
      <c r="AEI165" s="37"/>
      <c r="AEJ165" s="37"/>
      <c r="AEK165" s="37"/>
      <c r="AEL165" s="37"/>
      <c r="AFB165" s="37"/>
      <c r="AFC165" s="37"/>
      <c r="AFD165" s="37"/>
      <c r="AFE165" s="37"/>
      <c r="AFF165" s="37"/>
      <c r="AFG165" s="37"/>
      <c r="AFP165" s="37"/>
      <c r="AFQ165" s="37"/>
      <c r="AFR165" s="37"/>
      <c r="AFS165" s="37"/>
      <c r="AFT165" s="37"/>
      <c r="AFU165" s="37"/>
      <c r="AFV165" s="37"/>
      <c r="AGY165" s="37"/>
      <c r="AGZ165" s="37"/>
      <c r="AHA165" s="37"/>
      <c r="AHB165" s="37"/>
      <c r="AHC165" s="37"/>
      <c r="AHD165" s="37"/>
      <c r="AHT165" s="422"/>
      <c r="AHW165" s="343"/>
      <c r="AIV165" s="37"/>
      <c r="AIW165" s="37"/>
      <c r="AIX165" s="37"/>
      <c r="AIY165" s="37"/>
      <c r="AIZ165" s="37"/>
      <c r="AJA165" s="37"/>
      <c r="AKS165" s="37"/>
      <c r="AKT165" s="37"/>
      <c r="AKU165" s="37"/>
      <c r="AKV165" s="37"/>
      <c r="AKW165" s="37"/>
      <c r="AKX165" s="37"/>
      <c r="AKY165" s="37"/>
      <c r="ALN165" s="37"/>
      <c r="ALO165" s="37"/>
      <c r="ARZ165" s="37"/>
      <c r="ASA165" s="37"/>
      <c r="ASB165" s="37"/>
      <c r="ASC165" s="37"/>
      <c r="ASD165" s="37"/>
      <c r="ASE165" s="37"/>
      <c r="ASG165" s="37"/>
      <c r="ASH165" s="37"/>
      <c r="ASI165" s="37"/>
      <c r="ASJ165" s="37"/>
      <c r="ASK165" s="37"/>
      <c r="ASL165" s="37"/>
      <c r="ATW165" s="37"/>
      <c r="ATX165" s="37"/>
      <c r="ATY165" s="37"/>
      <c r="ATZ165" s="37"/>
      <c r="AUA165" s="37"/>
      <c r="AUB165" s="37"/>
      <c r="AUK165" s="343"/>
      <c r="AUY165" s="343"/>
      <c r="AWA165" s="37"/>
      <c r="AWB165" s="37"/>
      <c r="AWC165" s="37"/>
      <c r="AWD165" s="37"/>
      <c r="AWE165" s="37"/>
      <c r="AWF165" s="37"/>
      <c r="AWG165" s="37"/>
      <c r="AWH165" s="37"/>
      <c r="AWI165" s="37"/>
      <c r="AWJ165" s="37"/>
      <c r="AWK165" s="37"/>
      <c r="AWL165" s="37"/>
      <c r="AWM165" s="37"/>
      <c r="AWN165" s="37"/>
      <c r="AWO165" s="37"/>
      <c r="AWP165" s="37"/>
      <c r="AWQ165" s="37"/>
      <c r="AWR165" s="37"/>
      <c r="AWS165" s="37"/>
      <c r="AWT165" s="37"/>
      <c r="AWU165" s="37"/>
      <c r="AXC165" s="37"/>
      <c r="AXD165" s="37"/>
      <c r="AXE165" s="37"/>
      <c r="AXF165" s="37"/>
      <c r="AXG165" s="37"/>
      <c r="AXH165" s="37"/>
      <c r="AXJ165" s="37"/>
      <c r="AXK165" s="37"/>
      <c r="AXL165" s="37"/>
      <c r="AXM165" s="37"/>
      <c r="AXN165" s="37"/>
      <c r="AXO165" s="37"/>
      <c r="AXP165" s="37"/>
      <c r="AXQ165" s="37"/>
      <c r="AXR165" s="37"/>
      <c r="AXS165" s="37"/>
      <c r="AXT165" s="37"/>
      <c r="AXU165" s="37"/>
      <c r="AXV165" s="37"/>
      <c r="AXW165" s="37"/>
      <c r="AYE165" s="32"/>
      <c r="AYF165" s="32"/>
      <c r="AYG165" s="32"/>
      <c r="AYH165" s="32"/>
      <c r="AYI165" s="32"/>
      <c r="AYJ165" s="32"/>
      <c r="AYZ165" s="37"/>
      <c r="AZA165" s="37"/>
      <c r="AZB165" s="37"/>
      <c r="AZC165" s="37"/>
      <c r="AZD165" s="37"/>
      <c r="AZE165" s="37"/>
      <c r="AZG165" s="37"/>
      <c r="AZH165" s="37"/>
      <c r="AZI165" s="37"/>
      <c r="AZJ165" s="37"/>
      <c r="AZK165" s="37"/>
      <c r="AZL165" s="37"/>
      <c r="BAP165" s="37"/>
      <c r="BAQ165" s="37"/>
      <c r="BAR165" s="37"/>
      <c r="BAS165" s="37"/>
      <c r="BAT165" s="37"/>
      <c r="BAU165" s="37"/>
      <c r="BAV165" s="37"/>
      <c r="BAW165" s="37"/>
      <c r="BAX165" s="37"/>
      <c r="BAY165" s="37"/>
      <c r="BAZ165" s="37"/>
      <c r="BBA165" s="37"/>
      <c r="BBB165" s="37"/>
      <c r="BBC165" s="37"/>
      <c r="BBD165" s="37"/>
      <c r="BBE165" s="37"/>
      <c r="BBF165" s="37"/>
      <c r="BBG165" s="37"/>
      <c r="BBH165" s="37"/>
      <c r="BBI165" s="37"/>
      <c r="BBY165" s="37"/>
      <c r="BBZ165" s="37"/>
      <c r="BCA165" s="37"/>
      <c r="BCB165" s="37"/>
      <c r="BCC165" s="37"/>
      <c r="BCD165" s="37"/>
      <c r="BCF165" s="37"/>
      <c r="BCG165" s="37"/>
      <c r="BCH165" s="37"/>
      <c r="BCI165" s="37"/>
      <c r="BCJ165" s="37"/>
      <c r="BCK165" s="37"/>
      <c r="BDH165" s="37"/>
      <c r="BDI165" s="37"/>
      <c r="BDJ165" s="37"/>
      <c r="BDK165" s="37"/>
      <c r="BDL165" s="37"/>
      <c r="BDM165" s="37"/>
      <c r="BEJ165" s="37"/>
      <c r="BEK165" s="37"/>
      <c r="BEL165" s="37"/>
      <c r="BEM165" s="37"/>
      <c r="BEN165" s="37"/>
      <c r="BEO165" s="37"/>
    </row>
    <row r="166" spans="2:1003 1170:1497" s="550" customFormat="1" x14ac:dyDescent="0.25">
      <c r="B166" s="79"/>
      <c r="H166" s="37"/>
      <c r="I166" s="121"/>
      <c r="J166" s="37"/>
      <c r="K166" s="37"/>
      <c r="L166" s="37"/>
      <c r="M166" s="37"/>
      <c r="N166" s="37"/>
      <c r="O166" s="37"/>
      <c r="P166" s="121"/>
      <c r="Q166" s="37"/>
      <c r="R166" s="37"/>
      <c r="S166" s="37"/>
      <c r="T166" s="37"/>
      <c r="U166" s="37"/>
      <c r="V166" s="37"/>
      <c r="W166" s="121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CU166" s="422"/>
      <c r="CX166" s="343"/>
      <c r="ED166" s="1696"/>
      <c r="EE166" s="1696"/>
      <c r="EF166" s="1696"/>
      <c r="EG166" s="1696"/>
      <c r="EH166" s="1696"/>
      <c r="EI166" s="1696"/>
      <c r="EJ166" s="37"/>
      <c r="EK166" s="37"/>
      <c r="EL166" s="37"/>
      <c r="EM166" s="37"/>
      <c r="EN166" s="37"/>
      <c r="EO166" s="37"/>
      <c r="EP166" s="37"/>
      <c r="ER166" s="37"/>
      <c r="ES166" s="37"/>
      <c r="ET166" s="37"/>
      <c r="EU166" s="37"/>
      <c r="EV166" s="37"/>
      <c r="EW166" s="37"/>
      <c r="FT166" s="37"/>
      <c r="FU166" s="37"/>
      <c r="FV166" s="37"/>
      <c r="FW166" s="37"/>
      <c r="FX166" s="37"/>
      <c r="FY166" s="37"/>
      <c r="GH166" s="37"/>
      <c r="GI166" s="37"/>
      <c r="GJ166" s="37"/>
      <c r="GK166" s="37"/>
      <c r="GL166" s="37"/>
      <c r="GM166" s="37"/>
      <c r="HC166" s="37"/>
      <c r="HD166" s="37"/>
      <c r="HE166" s="37"/>
      <c r="HF166" s="37"/>
      <c r="HG166" s="37"/>
      <c r="HH166" s="37"/>
      <c r="IZ166" s="37"/>
      <c r="JA166" s="37"/>
      <c r="JB166" s="37"/>
      <c r="JC166" s="37"/>
      <c r="JD166" s="37"/>
      <c r="JE166" s="37"/>
      <c r="JU166" s="37"/>
      <c r="JV166" s="37"/>
      <c r="JW166" s="37"/>
      <c r="JX166" s="37"/>
      <c r="JY166" s="37"/>
      <c r="JZ166" s="37"/>
      <c r="KI166" s="37"/>
      <c r="KJ166" s="37"/>
      <c r="KK166" s="37"/>
      <c r="KL166" s="37"/>
      <c r="KM166" s="37"/>
      <c r="KN166" s="37"/>
      <c r="KP166" s="37"/>
      <c r="KQ166" s="37"/>
      <c r="KR166" s="37"/>
      <c r="KS166" s="37"/>
      <c r="KT166" s="37"/>
      <c r="KU166" s="37"/>
      <c r="LK166" s="37"/>
      <c r="LL166" s="37"/>
      <c r="LM166" s="37"/>
      <c r="LN166" s="37"/>
      <c r="LO166" s="37"/>
      <c r="LP166" s="37"/>
      <c r="LR166" s="37"/>
      <c r="LS166" s="37"/>
      <c r="LT166" s="37"/>
      <c r="LU166" s="37"/>
      <c r="LV166" s="37"/>
      <c r="LW166" s="37"/>
      <c r="LX166" s="37"/>
      <c r="MM166" s="37"/>
      <c r="MN166" s="37"/>
      <c r="MO166" s="37"/>
      <c r="MP166" s="37"/>
      <c r="MQ166" s="37"/>
      <c r="MR166" s="37"/>
      <c r="MT166" s="37"/>
      <c r="MU166" s="37"/>
      <c r="MV166" s="37"/>
      <c r="MW166" s="37"/>
      <c r="MX166" s="37"/>
      <c r="MY166" s="37"/>
      <c r="NV166" s="37"/>
      <c r="NW166" s="37"/>
      <c r="NX166" s="37"/>
      <c r="NY166" s="37"/>
      <c r="NZ166" s="37"/>
      <c r="OA166" s="37"/>
      <c r="OJ166" s="37"/>
      <c r="OK166" s="37"/>
      <c r="OL166" s="37"/>
      <c r="OM166" s="37"/>
      <c r="ON166" s="37"/>
      <c r="OO166" s="37"/>
      <c r="OP166" s="37"/>
      <c r="QN166" s="37"/>
      <c r="QO166" s="37"/>
      <c r="QP166" s="37"/>
      <c r="QQ166" s="37"/>
      <c r="QR166" s="37"/>
      <c r="QS166" s="37"/>
      <c r="QT166" s="37"/>
      <c r="QU166" s="422"/>
      <c r="RB166" s="37"/>
      <c r="RC166" s="37"/>
      <c r="RD166" s="37"/>
      <c r="RE166" s="37"/>
      <c r="RF166" s="37"/>
      <c r="RG166" s="37"/>
      <c r="RI166" s="37"/>
      <c r="RJ166" s="37"/>
      <c r="RK166" s="37"/>
      <c r="RL166" s="37"/>
      <c r="RM166" s="37"/>
      <c r="RN166" s="37"/>
      <c r="RP166" s="37"/>
      <c r="RQ166" s="37"/>
      <c r="RR166" s="37"/>
      <c r="RS166" s="37"/>
      <c r="RT166" s="37"/>
      <c r="RU166" s="37"/>
      <c r="RV166" s="37"/>
      <c r="SR166" s="37"/>
      <c r="SS166" s="37"/>
      <c r="ST166" s="37"/>
      <c r="SU166" s="37"/>
      <c r="SV166" s="37"/>
      <c r="SW166" s="37"/>
      <c r="SY166" s="422"/>
      <c r="UH166" s="691"/>
      <c r="UI166" s="37"/>
      <c r="UJ166" s="37"/>
      <c r="UK166" s="37"/>
      <c r="UL166" s="37"/>
      <c r="UM166" s="37"/>
      <c r="VC166" s="37"/>
      <c r="VD166" s="37"/>
      <c r="VE166" s="37"/>
      <c r="VF166" s="37"/>
      <c r="VG166" s="37"/>
      <c r="VH166" s="37"/>
      <c r="VI166" s="37"/>
      <c r="VJ166" s="37"/>
      <c r="WS166" s="37"/>
      <c r="WT166" s="37"/>
      <c r="WU166" s="37"/>
      <c r="WV166" s="37"/>
      <c r="WW166" s="37"/>
      <c r="WX166" s="37"/>
      <c r="WZ166" s="37"/>
      <c r="XA166" s="37"/>
      <c r="XB166" s="37"/>
      <c r="XC166" s="37"/>
      <c r="XD166" s="37"/>
      <c r="XE166" s="37"/>
      <c r="XF166" s="37"/>
      <c r="XG166" s="37"/>
      <c r="XH166" s="37"/>
      <c r="XI166" s="37"/>
      <c r="XJ166" s="37"/>
      <c r="XK166" s="37"/>
      <c r="XL166" s="37"/>
      <c r="XM166" s="37"/>
      <c r="XN166" s="37"/>
      <c r="XU166" s="37"/>
      <c r="XV166" s="37"/>
      <c r="XW166" s="37"/>
      <c r="XX166" s="37"/>
      <c r="XY166" s="37"/>
      <c r="XZ166" s="37"/>
      <c r="ZD166" s="37"/>
      <c r="ZE166" s="37"/>
      <c r="ZF166" s="37"/>
      <c r="ZG166" s="37"/>
      <c r="ZH166" s="37"/>
      <c r="ZI166" s="37"/>
      <c r="AAF166" s="37"/>
      <c r="AAG166" s="37"/>
      <c r="AAH166" s="37"/>
      <c r="AAI166" s="37"/>
      <c r="AAJ166" s="37"/>
      <c r="AAK166" s="37"/>
      <c r="AAM166" s="37"/>
      <c r="AAN166" s="37"/>
      <c r="AAO166" s="37"/>
      <c r="AAP166" s="37"/>
      <c r="AAQ166" s="37"/>
      <c r="AAR166" s="37"/>
      <c r="AAT166" s="37"/>
      <c r="AAU166" s="37"/>
      <c r="AAV166" s="37"/>
      <c r="AAW166" s="37"/>
      <c r="AAX166" s="37"/>
      <c r="AAY166" s="37"/>
      <c r="ABH166" s="37"/>
      <c r="ABI166" s="37"/>
      <c r="ABJ166" s="37"/>
      <c r="ABK166" s="37"/>
      <c r="ABL166" s="37"/>
      <c r="ABM166" s="37"/>
      <c r="ACJ166" s="37"/>
      <c r="ACK166" s="37"/>
      <c r="ACL166" s="37"/>
      <c r="ACM166" s="37"/>
      <c r="ACN166" s="37"/>
      <c r="ACO166" s="37"/>
      <c r="ACP166" s="37"/>
      <c r="ACQ166" s="37"/>
      <c r="ACR166" s="37"/>
      <c r="ACS166" s="37"/>
      <c r="ACT166" s="37"/>
      <c r="ACU166" s="37"/>
      <c r="ACV166" s="37"/>
      <c r="ACW166" s="37"/>
      <c r="ACX166" s="343"/>
      <c r="ADE166" s="691"/>
      <c r="ADF166" s="37"/>
      <c r="ADG166" s="37"/>
      <c r="ADH166" s="37"/>
      <c r="ADI166" s="37"/>
      <c r="ADJ166" s="37"/>
      <c r="ADK166" s="37"/>
      <c r="ADS166" s="37"/>
      <c r="ADT166" s="37"/>
      <c r="ADU166" s="37"/>
      <c r="ADV166" s="37"/>
      <c r="ADW166" s="37"/>
      <c r="ADX166" s="37"/>
      <c r="AEG166" s="37"/>
      <c r="AEH166" s="37"/>
      <c r="AEI166" s="37"/>
      <c r="AEJ166" s="37"/>
      <c r="AEK166" s="37"/>
      <c r="AEL166" s="37"/>
      <c r="AFB166" s="37"/>
      <c r="AFC166" s="37"/>
      <c r="AFD166" s="37"/>
      <c r="AFE166" s="37"/>
      <c r="AFF166" s="37"/>
      <c r="AFG166" s="37"/>
      <c r="AFP166" s="37"/>
      <c r="AFQ166" s="37"/>
      <c r="AFR166" s="37"/>
      <c r="AFS166" s="37"/>
      <c r="AFT166" s="37"/>
      <c r="AFU166" s="37"/>
      <c r="AFV166" s="37"/>
      <c r="AGY166" s="37"/>
      <c r="AGZ166" s="37"/>
      <c r="AHA166" s="37"/>
      <c r="AHB166" s="37"/>
      <c r="AHC166" s="37"/>
      <c r="AHD166" s="37"/>
      <c r="AHT166" s="422"/>
      <c r="AHW166" s="343"/>
      <c r="AIV166" s="37"/>
      <c r="AIW166" s="37"/>
      <c r="AIX166" s="37"/>
      <c r="AIY166" s="37"/>
      <c r="AIZ166" s="37"/>
      <c r="AJA166" s="37"/>
      <c r="AKS166" s="37"/>
      <c r="AKT166" s="37"/>
      <c r="AKU166" s="37"/>
      <c r="AKV166" s="37"/>
      <c r="AKW166" s="37"/>
      <c r="AKX166" s="37"/>
      <c r="AKY166" s="37"/>
      <c r="ALN166" s="37"/>
      <c r="ALO166" s="37"/>
      <c r="ARZ166" s="37"/>
      <c r="ASA166" s="37"/>
      <c r="ASB166" s="37"/>
      <c r="ASC166" s="37"/>
      <c r="ASD166" s="37"/>
      <c r="ASE166" s="37"/>
      <c r="ASG166" s="37"/>
      <c r="ASH166" s="37"/>
      <c r="ASI166" s="37"/>
      <c r="ASJ166" s="37"/>
      <c r="ASK166" s="37"/>
      <c r="ASL166" s="37"/>
      <c r="ATW166" s="37"/>
      <c r="ATX166" s="37"/>
      <c r="ATY166" s="37"/>
      <c r="ATZ166" s="37"/>
      <c r="AUA166" s="37"/>
      <c r="AUB166" s="37"/>
      <c r="AUK166" s="343"/>
      <c r="AUY166" s="343"/>
      <c r="AWA166" s="37"/>
      <c r="AWB166" s="37"/>
      <c r="AWC166" s="37"/>
      <c r="AWD166" s="37"/>
      <c r="AWE166" s="37"/>
      <c r="AWF166" s="37"/>
      <c r="AWG166" s="37"/>
      <c r="AWH166" s="37"/>
      <c r="AWI166" s="37"/>
      <c r="AWJ166" s="37"/>
      <c r="AWK166" s="37"/>
      <c r="AWL166" s="37"/>
      <c r="AWM166" s="37"/>
      <c r="AWN166" s="37"/>
      <c r="AWO166" s="37"/>
      <c r="AWP166" s="37"/>
      <c r="AWQ166" s="37"/>
      <c r="AWR166" s="37"/>
      <c r="AWS166" s="37"/>
      <c r="AWT166" s="37"/>
      <c r="AWU166" s="37"/>
      <c r="AXC166" s="37"/>
      <c r="AXD166" s="37"/>
      <c r="AXE166" s="37"/>
      <c r="AXF166" s="37"/>
      <c r="AXG166" s="37"/>
      <c r="AXH166" s="37"/>
      <c r="AXJ166" s="37"/>
      <c r="AXK166" s="37"/>
      <c r="AXL166" s="37"/>
      <c r="AXM166" s="37"/>
      <c r="AXN166" s="37"/>
      <c r="AXO166" s="37"/>
      <c r="AXP166" s="37"/>
      <c r="AXQ166" s="37"/>
      <c r="AXR166" s="37"/>
      <c r="AXS166" s="37"/>
      <c r="AXT166" s="37"/>
      <c r="AXU166" s="37"/>
      <c r="AXV166" s="37"/>
      <c r="AXW166" s="37"/>
      <c r="AYE166" s="32"/>
      <c r="AYF166" s="32"/>
      <c r="AYG166" s="32"/>
      <c r="AYH166" s="32"/>
      <c r="AYI166" s="32"/>
      <c r="AYJ166" s="32"/>
      <c r="AYZ166" s="37"/>
      <c r="AZA166" s="37"/>
      <c r="AZB166" s="37"/>
      <c r="AZC166" s="37"/>
      <c r="AZD166" s="37"/>
      <c r="AZE166" s="37"/>
      <c r="AZG166" s="37"/>
      <c r="AZH166" s="37"/>
      <c r="AZI166" s="37"/>
      <c r="AZJ166" s="37"/>
      <c r="AZK166" s="37"/>
      <c r="AZL166" s="37"/>
      <c r="BAP166" s="37"/>
      <c r="BAQ166" s="37"/>
      <c r="BAR166" s="37"/>
      <c r="BAS166" s="37"/>
      <c r="BAT166" s="37"/>
      <c r="BAU166" s="37"/>
      <c r="BAV166" s="37"/>
      <c r="BAW166" s="37"/>
      <c r="BAX166" s="37"/>
      <c r="BAY166" s="37"/>
      <c r="BAZ166" s="37"/>
      <c r="BBA166" s="37"/>
      <c r="BBB166" s="37"/>
      <c r="BBC166" s="37"/>
      <c r="BBD166" s="37"/>
      <c r="BBE166" s="37"/>
      <c r="BBF166" s="37"/>
      <c r="BBG166" s="37"/>
      <c r="BBH166" s="37"/>
      <c r="BBI166" s="37"/>
      <c r="BBY166" s="37"/>
      <c r="BBZ166" s="37"/>
      <c r="BCA166" s="37"/>
      <c r="BCB166" s="37"/>
      <c r="BCC166" s="37"/>
      <c r="BCD166" s="37"/>
      <c r="BCF166" s="37"/>
      <c r="BCG166" s="37"/>
      <c r="BCH166" s="37"/>
      <c r="BCI166" s="37"/>
      <c r="BCJ166" s="37"/>
      <c r="BCK166" s="37"/>
      <c r="BDH166" s="37"/>
      <c r="BDI166" s="37"/>
      <c r="BDJ166" s="37"/>
      <c r="BDK166" s="37"/>
      <c r="BDL166" s="37"/>
      <c r="BDM166" s="37"/>
      <c r="BEJ166" s="37"/>
      <c r="BEK166" s="37"/>
      <c r="BEL166" s="37"/>
      <c r="BEM166" s="37"/>
      <c r="BEN166" s="37"/>
      <c r="BEO166" s="37"/>
    </row>
    <row r="167" spans="2:1003 1170:1497" s="550" customFormat="1" x14ac:dyDescent="0.25">
      <c r="B167" s="121"/>
      <c r="H167" s="37"/>
      <c r="I167" s="121"/>
      <c r="J167" s="37"/>
      <c r="K167" s="37"/>
      <c r="L167" s="37"/>
      <c r="M167" s="37"/>
      <c r="N167" s="37"/>
      <c r="O167" s="37"/>
      <c r="P167" s="121"/>
      <c r="Q167" s="37"/>
      <c r="R167" s="37"/>
      <c r="S167" s="37"/>
      <c r="T167" s="37"/>
      <c r="U167" s="37"/>
      <c r="V167" s="37"/>
      <c r="W167" s="121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CU167" s="422"/>
      <c r="CX167" s="343"/>
      <c r="ED167" s="1696"/>
      <c r="EE167" s="1696"/>
      <c r="EF167" s="1696"/>
      <c r="EG167" s="1696"/>
      <c r="EH167" s="1696"/>
      <c r="EI167" s="1696"/>
      <c r="EJ167" s="37"/>
      <c r="EK167" s="37"/>
      <c r="EL167" s="37"/>
      <c r="EM167" s="37"/>
      <c r="EN167" s="37"/>
      <c r="EO167" s="37"/>
      <c r="EP167" s="37"/>
      <c r="ER167" s="37"/>
      <c r="ES167" s="37"/>
      <c r="ET167" s="37"/>
      <c r="EU167" s="37"/>
      <c r="EV167" s="37"/>
      <c r="EW167" s="37"/>
      <c r="FT167" s="37"/>
      <c r="FU167" s="37"/>
      <c r="FV167" s="37"/>
      <c r="FW167" s="37"/>
      <c r="FX167" s="37"/>
      <c r="FY167" s="37"/>
      <c r="GH167" s="37"/>
      <c r="GI167" s="37"/>
      <c r="GJ167" s="37"/>
      <c r="GK167" s="37"/>
      <c r="GL167" s="37"/>
      <c r="GM167" s="37"/>
      <c r="HC167" s="37"/>
      <c r="HD167" s="37"/>
      <c r="HE167" s="37"/>
      <c r="HF167" s="37"/>
      <c r="HG167" s="37"/>
      <c r="HH167" s="37"/>
      <c r="IZ167" s="37"/>
      <c r="JA167" s="37"/>
      <c r="JB167" s="37"/>
      <c r="JC167" s="37"/>
      <c r="JD167" s="37"/>
      <c r="JE167" s="37"/>
      <c r="JU167" s="37"/>
      <c r="JV167" s="37"/>
      <c r="JW167" s="37"/>
      <c r="JX167" s="37"/>
      <c r="JY167" s="37"/>
      <c r="JZ167" s="37"/>
      <c r="KI167" s="37"/>
      <c r="KJ167" s="37"/>
      <c r="KK167" s="37"/>
      <c r="KL167" s="37"/>
      <c r="KM167" s="37"/>
      <c r="KN167" s="37"/>
      <c r="KP167" s="37"/>
      <c r="KQ167" s="37"/>
      <c r="KR167" s="37"/>
      <c r="KS167" s="37"/>
      <c r="KT167" s="37"/>
      <c r="KU167" s="37"/>
      <c r="LK167" s="37"/>
      <c r="LL167" s="37"/>
      <c r="LM167" s="37"/>
      <c r="LN167" s="37"/>
      <c r="LO167" s="37"/>
      <c r="LP167" s="37"/>
      <c r="LR167" s="37"/>
      <c r="LS167" s="37"/>
      <c r="LT167" s="37"/>
      <c r="LU167" s="37"/>
      <c r="LV167" s="37"/>
      <c r="LW167" s="37"/>
      <c r="LX167" s="37"/>
      <c r="MM167" s="37"/>
      <c r="MN167" s="37"/>
      <c r="MO167" s="37"/>
      <c r="MP167" s="37"/>
      <c r="MQ167" s="37"/>
      <c r="MR167" s="37"/>
      <c r="MT167" s="37"/>
      <c r="MU167" s="37"/>
      <c r="MV167" s="37"/>
      <c r="MW167" s="37"/>
      <c r="MX167" s="37"/>
      <c r="MY167" s="37"/>
      <c r="NV167" s="37"/>
      <c r="NW167" s="37"/>
      <c r="NX167" s="37"/>
      <c r="NY167" s="37"/>
      <c r="NZ167" s="37"/>
      <c r="OA167" s="37"/>
      <c r="OJ167" s="37"/>
      <c r="OK167" s="37"/>
      <c r="OL167" s="37"/>
      <c r="OM167" s="37"/>
      <c r="ON167" s="37"/>
      <c r="OO167" s="37"/>
      <c r="OP167" s="37"/>
      <c r="QN167" s="37"/>
      <c r="QO167" s="37"/>
      <c r="QP167" s="37"/>
      <c r="QQ167" s="37"/>
      <c r="QR167" s="37"/>
      <c r="QS167" s="37"/>
      <c r="QT167" s="37"/>
      <c r="QU167" s="422"/>
      <c r="RB167" s="37"/>
      <c r="RC167" s="37"/>
      <c r="RD167" s="37"/>
      <c r="RE167" s="37"/>
      <c r="RF167" s="37"/>
      <c r="RG167" s="37"/>
      <c r="RI167" s="37"/>
      <c r="RJ167" s="37"/>
      <c r="RK167" s="37"/>
      <c r="RL167" s="37"/>
      <c r="RM167" s="37"/>
      <c r="RN167" s="37"/>
      <c r="RP167" s="37"/>
      <c r="RQ167" s="37"/>
      <c r="RR167" s="37"/>
      <c r="RS167" s="37"/>
      <c r="RT167" s="37"/>
      <c r="RU167" s="37"/>
      <c r="RV167" s="37"/>
      <c r="SR167" s="37"/>
      <c r="SS167" s="37"/>
      <c r="ST167" s="37"/>
      <c r="SU167" s="37"/>
      <c r="SV167" s="37"/>
      <c r="SW167" s="37"/>
      <c r="SY167" s="422"/>
      <c r="UH167" s="691"/>
      <c r="UI167" s="37"/>
      <c r="UJ167" s="37"/>
      <c r="UK167" s="37"/>
      <c r="UL167" s="37"/>
      <c r="UM167" s="37"/>
      <c r="VC167" s="37"/>
      <c r="VD167" s="37"/>
      <c r="VE167" s="37"/>
      <c r="VF167" s="37"/>
      <c r="VG167" s="37"/>
      <c r="VH167" s="37"/>
      <c r="VI167" s="37"/>
      <c r="VJ167" s="37"/>
      <c r="WS167" s="37"/>
      <c r="WT167" s="37"/>
      <c r="WU167" s="37"/>
      <c r="WV167" s="37"/>
      <c r="WW167" s="37"/>
      <c r="WX167" s="37"/>
      <c r="WZ167" s="37"/>
      <c r="XA167" s="37"/>
      <c r="XB167" s="37"/>
      <c r="XC167" s="37"/>
      <c r="XD167" s="37"/>
      <c r="XE167" s="37"/>
      <c r="XF167" s="37"/>
      <c r="XG167" s="37"/>
      <c r="XH167" s="37"/>
      <c r="XI167" s="37"/>
      <c r="XJ167" s="37"/>
      <c r="XK167" s="37"/>
      <c r="XL167" s="37"/>
      <c r="XM167" s="37"/>
      <c r="XN167" s="37"/>
      <c r="XU167" s="37"/>
      <c r="XV167" s="37"/>
      <c r="XW167" s="37"/>
      <c r="XX167" s="37"/>
      <c r="XY167" s="37"/>
      <c r="XZ167" s="37"/>
      <c r="ZD167" s="37"/>
      <c r="ZE167" s="37"/>
      <c r="ZF167" s="37"/>
      <c r="ZG167" s="37"/>
      <c r="ZH167" s="37"/>
      <c r="ZI167" s="37"/>
      <c r="AAF167" s="37"/>
      <c r="AAG167" s="37"/>
      <c r="AAH167" s="37"/>
      <c r="AAI167" s="37"/>
      <c r="AAJ167" s="37"/>
      <c r="AAK167" s="37"/>
      <c r="AAM167" s="37"/>
      <c r="AAN167" s="37"/>
      <c r="AAO167" s="37"/>
      <c r="AAP167" s="37"/>
      <c r="AAQ167" s="37"/>
      <c r="AAR167" s="37"/>
      <c r="AAT167" s="37"/>
      <c r="AAU167" s="37"/>
      <c r="AAV167" s="37"/>
      <c r="AAW167" s="37"/>
      <c r="AAX167" s="37"/>
      <c r="AAY167" s="37"/>
      <c r="ABH167" s="37"/>
      <c r="ABI167" s="37"/>
      <c r="ABJ167" s="37"/>
      <c r="ABK167" s="37"/>
      <c r="ABL167" s="37"/>
      <c r="ABM167" s="37"/>
      <c r="ACJ167" s="37"/>
      <c r="ACK167" s="37"/>
      <c r="ACL167" s="37"/>
      <c r="ACM167" s="37"/>
      <c r="ACN167" s="37"/>
      <c r="ACO167" s="37"/>
      <c r="ACP167" s="37"/>
      <c r="ACQ167" s="37"/>
      <c r="ACR167" s="37"/>
      <c r="ACS167" s="37"/>
      <c r="ACT167" s="37"/>
      <c r="ACU167" s="37"/>
      <c r="ACV167" s="37"/>
      <c r="ACW167" s="37"/>
      <c r="ACX167" s="343"/>
      <c r="ADE167" s="691"/>
      <c r="ADF167" s="37"/>
      <c r="ADG167" s="37"/>
      <c r="ADH167" s="37"/>
      <c r="ADI167" s="37"/>
      <c r="ADJ167" s="37"/>
      <c r="ADK167" s="37"/>
      <c r="ADS167" s="37"/>
      <c r="ADT167" s="37"/>
      <c r="ADU167" s="37"/>
      <c r="ADV167" s="37"/>
      <c r="ADW167" s="37"/>
      <c r="ADX167" s="37"/>
      <c r="AEG167" s="37"/>
      <c r="AEH167" s="37"/>
      <c r="AEI167" s="37"/>
      <c r="AEJ167" s="37"/>
      <c r="AEK167" s="37"/>
      <c r="AEL167" s="37"/>
      <c r="AFB167" s="37"/>
      <c r="AFC167" s="37"/>
      <c r="AFD167" s="37"/>
      <c r="AFE167" s="37"/>
      <c r="AFF167" s="37"/>
      <c r="AFG167" s="37"/>
      <c r="AFP167" s="37"/>
      <c r="AFQ167" s="37"/>
      <c r="AFR167" s="37"/>
      <c r="AFS167" s="37"/>
      <c r="AFT167" s="37"/>
      <c r="AFU167" s="37"/>
      <c r="AFV167" s="37"/>
      <c r="AGY167" s="37"/>
      <c r="AGZ167" s="37"/>
      <c r="AHA167" s="37"/>
      <c r="AHB167" s="37"/>
      <c r="AHC167" s="37"/>
      <c r="AHD167" s="37"/>
      <c r="AHT167" s="422"/>
      <c r="AHW167" s="343"/>
      <c r="AIV167" s="37"/>
      <c r="AIW167" s="37"/>
      <c r="AIX167" s="37"/>
      <c r="AIY167" s="37"/>
      <c r="AIZ167" s="37"/>
      <c r="AJA167" s="37"/>
      <c r="AKS167" s="37"/>
      <c r="AKT167" s="37"/>
      <c r="AKU167" s="37"/>
      <c r="AKV167" s="37"/>
      <c r="AKW167" s="37"/>
      <c r="AKX167" s="37"/>
      <c r="AKY167" s="37"/>
      <c r="ALN167" s="37"/>
      <c r="ALO167" s="37"/>
      <c r="ARZ167" s="37"/>
      <c r="ASA167" s="37"/>
      <c r="ASB167" s="37"/>
      <c r="ASC167" s="37"/>
      <c r="ASD167" s="37"/>
      <c r="ASE167" s="37"/>
      <c r="ASG167" s="37"/>
      <c r="ASH167" s="37"/>
      <c r="ASI167" s="37"/>
      <c r="ASJ167" s="37"/>
      <c r="ASK167" s="37"/>
      <c r="ASL167" s="37"/>
      <c r="ATW167" s="37"/>
      <c r="ATX167" s="37"/>
      <c r="ATY167" s="37"/>
      <c r="ATZ167" s="37"/>
      <c r="AUA167" s="37"/>
      <c r="AUB167" s="37"/>
      <c r="AUK167" s="343"/>
      <c r="AUY167" s="343"/>
      <c r="AWA167" s="37"/>
      <c r="AWB167" s="37"/>
      <c r="AWC167" s="37"/>
      <c r="AWD167" s="37"/>
      <c r="AWE167" s="37"/>
      <c r="AWF167" s="37"/>
      <c r="AWG167" s="37"/>
      <c r="AWH167" s="37"/>
      <c r="AWI167" s="37"/>
      <c r="AWJ167" s="37"/>
      <c r="AWK167" s="37"/>
      <c r="AWL167" s="37"/>
      <c r="AWM167" s="37"/>
      <c r="AWN167" s="37"/>
      <c r="AWO167" s="37"/>
      <c r="AWP167" s="37"/>
      <c r="AWQ167" s="37"/>
      <c r="AWR167" s="37"/>
      <c r="AWS167" s="37"/>
      <c r="AWT167" s="37"/>
      <c r="AWU167" s="37"/>
      <c r="AXC167" s="37"/>
      <c r="AXD167" s="37"/>
      <c r="AXE167" s="37"/>
      <c r="AXF167" s="37"/>
      <c r="AXG167" s="37"/>
      <c r="AXH167" s="37"/>
      <c r="AXJ167" s="37"/>
      <c r="AXK167" s="37"/>
      <c r="AXL167" s="37"/>
      <c r="AXM167" s="37"/>
      <c r="AXN167" s="37"/>
      <c r="AXO167" s="37"/>
      <c r="AXP167" s="37"/>
      <c r="AXQ167" s="37"/>
      <c r="AXR167" s="37"/>
      <c r="AXS167" s="37"/>
      <c r="AXT167" s="37"/>
      <c r="AXU167" s="37"/>
      <c r="AXV167" s="37"/>
      <c r="AXW167" s="37"/>
      <c r="AYE167" s="32"/>
      <c r="AYF167" s="32"/>
      <c r="AYG167" s="32"/>
      <c r="AYH167" s="32"/>
      <c r="AYI167" s="32"/>
      <c r="AYJ167" s="32"/>
      <c r="AYZ167" s="37"/>
      <c r="AZA167" s="37"/>
      <c r="AZB167" s="37"/>
      <c r="AZC167" s="37"/>
      <c r="AZD167" s="37"/>
      <c r="AZE167" s="37"/>
      <c r="AZG167" s="37"/>
      <c r="AZH167" s="37"/>
      <c r="AZI167" s="37"/>
      <c r="AZJ167" s="37"/>
      <c r="AZK167" s="37"/>
      <c r="AZL167" s="37"/>
      <c r="BAP167" s="37"/>
      <c r="BAQ167" s="37"/>
      <c r="BAR167" s="37"/>
      <c r="BAS167" s="37"/>
      <c r="BAT167" s="37"/>
      <c r="BAU167" s="37"/>
      <c r="BAV167" s="37"/>
      <c r="BAW167" s="37"/>
      <c r="BAX167" s="37"/>
      <c r="BAY167" s="37"/>
      <c r="BAZ167" s="37"/>
      <c r="BBA167" s="37"/>
      <c r="BBB167" s="37"/>
      <c r="BBC167" s="37"/>
      <c r="BBD167" s="37"/>
      <c r="BBE167" s="37"/>
      <c r="BBF167" s="37"/>
      <c r="BBG167" s="37"/>
      <c r="BBH167" s="37"/>
      <c r="BBI167" s="37"/>
      <c r="BBY167" s="37"/>
      <c r="BBZ167" s="37"/>
      <c r="BCA167" s="37"/>
      <c r="BCB167" s="37"/>
      <c r="BCC167" s="37"/>
      <c r="BCD167" s="37"/>
      <c r="BCF167" s="37"/>
      <c r="BCG167" s="37"/>
      <c r="BCH167" s="37"/>
      <c r="BCI167" s="37"/>
      <c r="BCJ167" s="37"/>
      <c r="BCK167" s="37"/>
      <c r="BDH167" s="37"/>
      <c r="BDI167" s="37"/>
      <c r="BDJ167" s="37"/>
      <c r="BDK167" s="37"/>
      <c r="BDL167" s="37"/>
      <c r="BDM167" s="37"/>
      <c r="BEJ167" s="37"/>
      <c r="BEK167" s="37"/>
      <c r="BEL167" s="37"/>
      <c r="BEM167" s="37"/>
      <c r="BEN167" s="37"/>
      <c r="BEO167" s="37"/>
    </row>
    <row r="168" spans="2:1003 1170:1497" s="550" customFormat="1" x14ac:dyDescent="0.25">
      <c r="B168" s="121"/>
      <c r="H168" s="37"/>
      <c r="I168" s="121"/>
      <c r="J168" s="37"/>
      <c r="K168" s="37"/>
      <c r="L168" s="37"/>
      <c r="M168" s="37"/>
      <c r="N168" s="37"/>
      <c r="O168" s="37"/>
      <c r="P168" s="121"/>
      <c r="Q168" s="37"/>
      <c r="R168" s="37"/>
      <c r="S168" s="37"/>
      <c r="T168" s="37"/>
      <c r="U168" s="37"/>
      <c r="V168" s="37"/>
      <c r="W168" s="121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CU168" s="422"/>
      <c r="CX168" s="343"/>
      <c r="ED168" s="1696"/>
      <c r="EE168" s="1696"/>
      <c r="EF168" s="1696"/>
      <c r="EG168" s="1696"/>
      <c r="EH168" s="1696"/>
      <c r="EI168" s="1696"/>
      <c r="EJ168" s="37"/>
      <c r="EK168" s="37"/>
      <c r="EL168" s="37"/>
      <c r="EM168" s="37"/>
      <c r="EN168" s="37"/>
      <c r="EO168" s="37"/>
      <c r="EP168" s="37"/>
      <c r="ER168" s="37"/>
      <c r="ES168" s="37"/>
      <c r="ET168" s="37"/>
      <c r="EU168" s="37"/>
      <c r="EV168" s="37"/>
      <c r="EW168" s="37"/>
      <c r="FT168" s="37"/>
      <c r="FU168" s="37"/>
      <c r="FV168" s="37"/>
      <c r="FW168" s="37"/>
      <c r="FX168" s="37"/>
      <c r="FY168" s="37"/>
      <c r="GH168" s="37"/>
      <c r="GI168" s="37"/>
      <c r="GJ168" s="37"/>
      <c r="GK168" s="37"/>
      <c r="GL168" s="37"/>
      <c r="GM168" s="37"/>
      <c r="HC168" s="37"/>
      <c r="HD168" s="37"/>
      <c r="HE168" s="37"/>
      <c r="HF168" s="37"/>
      <c r="HG168" s="37"/>
      <c r="HH168" s="37"/>
      <c r="IZ168" s="37"/>
      <c r="JA168" s="37"/>
      <c r="JB168" s="37"/>
      <c r="JC168" s="37"/>
      <c r="JD168" s="37"/>
      <c r="JE168" s="37"/>
      <c r="JU168" s="37"/>
      <c r="JV168" s="37"/>
      <c r="JW168" s="37"/>
      <c r="JX168" s="37"/>
      <c r="JY168" s="37"/>
      <c r="JZ168" s="37"/>
      <c r="KI168" s="37"/>
      <c r="KJ168" s="37"/>
      <c r="KK168" s="37"/>
      <c r="KL168" s="37"/>
      <c r="KM168" s="37"/>
      <c r="KN168" s="37"/>
      <c r="KP168" s="37"/>
      <c r="KQ168" s="37"/>
      <c r="KR168" s="37"/>
      <c r="KS168" s="37"/>
      <c r="KT168" s="37"/>
      <c r="KU168" s="37"/>
      <c r="LK168" s="37"/>
      <c r="LL168" s="37"/>
      <c r="LM168" s="37"/>
      <c r="LN168" s="37"/>
      <c r="LO168" s="37"/>
      <c r="LP168" s="37"/>
      <c r="LR168" s="37"/>
      <c r="LS168" s="37"/>
      <c r="LT168" s="37"/>
      <c r="LU168" s="37"/>
      <c r="LV168" s="37"/>
      <c r="LW168" s="37"/>
      <c r="LX168" s="37"/>
      <c r="MM168" s="37"/>
      <c r="MN168" s="37"/>
      <c r="MO168" s="37"/>
      <c r="MP168" s="37"/>
      <c r="MQ168" s="37"/>
      <c r="MR168" s="37"/>
      <c r="MT168" s="37"/>
      <c r="MU168" s="37"/>
      <c r="MV168" s="37"/>
      <c r="MW168" s="37"/>
      <c r="MX168" s="37"/>
      <c r="MY168" s="37"/>
      <c r="NV168" s="37"/>
      <c r="NW168" s="37"/>
      <c r="NX168" s="37"/>
      <c r="NY168" s="37"/>
      <c r="NZ168" s="37"/>
      <c r="OA168" s="37"/>
      <c r="OJ168" s="37"/>
      <c r="OK168" s="37"/>
      <c r="OL168" s="37"/>
      <c r="OM168" s="37"/>
      <c r="ON168" s="37"/>
      <c r="OO168" s="37"/>
      <c r="OP168" s="37"/>
      <c r="QN168" s="37"/>
      <c r="QO168" s="37"/>
      <c r="QP168" s="37"/>
      <c r="QQ168" s="37"/>
      <c r="QR168" s="37"/>
      <c r="QS168" s="37"/>
      <c r="QT168" s="37"/>
      <c r="QU168" s="422"/>
      <c r="RB168" s="37"/>
      <c r="RC168" s="37"/>
      <c r="RD168" s="37"/>
      <c r="RE168" s="37"/>
      <c r="RF168" s="37"/>
      <c r="RG168" s="37"/>
      <c r="RI168" s="37"/>
      <c r="RJ168" s="37"/>
      <c r="RK168" s="37"/>
      <c r="RL168" s="37"/>
      <c r="RM168" s="37"/>
      <c r="RN168" s="37"/>
      <c r="RP168" s="37"/>
      <c r="RQ168" s="37"/>
      <c r="RR168" s="37"/>
      <c r="RS168" s="37"/>
      <c r="RT168" s="37"/>
      <c r="RU168" s="37"/>
      <c r="RV168" s="37"/>
      <c r="SR168" s="37"/>
      <c r="SS168" s="37"/>
      <c r="ST168" s="37"/>
      <c r="SU168" s="37"/>
      <c r="SV168" s="37"/>
      <c r="SW168" s="37"/>
      <c r="SY168" s="422"/>
      <c r="UH168" s="691"/>
      <c r="UI168" s="37"/>
      <c r="UJ168" s="37"/>
      <c r="UK168" s="37"/>
      <c r="UL168" s="37"/>
      <c r="UM168" s="37"/>
      <c r="VC168" s="37"/>
      <c r="VD168" s="37"/>
      <c r="VE168" s="37"/>
      <c r="VF168" s="37"/>
      <c r="VG168" s="37"/>
      <c r="VH168" s="37"/>
      <c r="VI168" s="37"/>
      <c r="VJ168" s="37"/>
      <c r="WS168" s="37"/>
      <c r="WT168" s="37"/>
      <c r="WU168" s="37"/>
      <c r="WV168" s="37"/>
      <c r="WW168" s="37"/>
      <c r="WX168" s="37"/>
      <c r="WZ168" s="37"/>
      <c r="XA168" s="37"/>
      <c r="XB168" s="37"/>
      <c r="XC168" s="37"/>
      <c r="XD168" s="37"/>
      <c r="XE168" s="37"/>
      <c r="XF168" s="37"/>
      <c r="XG168" s="37"/>
      <c r="XH168" s="37"/>
      <c r="XI168" s="37"/>
      <c r="XJ168" s="37"/>
      <c r="XK168" s="37"/>
      <c r="XL168" s="37"/>
      <c r="XM168" s="37"/>
      <c r="XN168" s="37"/>
      <c r="XU168" s="37"/>
      <c r="XV168" s="37"/>
      <c r="XW168" s="37"/>
      <c r="XX168" s="37"/>
      <c r="XY168" s="37"/>
      <c r="XZ168" s="37"/>
      <c r="ZD168" s="37"/>
      <c r="ZE168" s="37"/>
      <c r="ZF168" s="37"/>
      <c r="ZG168" s="37"/>
      <c r="ZH168" s="37"/>
      <c r="ZI168" s="37"/>
      <c r="AAF168" s="37"/>
      <c r="AAG168" s="37"/>
      <c r="AAH168" s="37"/>
      <c r="AAI168" s="37"/>
      <c r="AAJ168" s="37"/>
      <c r="AAK168" s="37"/>
      <c r="AAM168" s="37"/>
      <c r="AAN168" s="37"/>
      <c r="AAO168" s="37"/>
      <c r="AAP168" s="37"/>
      <c r="AAQ168" s="37"/>
      <c r="AAR168" s="37"/>
      <c r="AAT168" s="37"/>
      <c r="AAU168" s="37"/>
      <c r="AAV168" s="37"/>
      <c r="AAW168" s="37"/>
      <c r="AAX168" s="37"/>
      <c r="AAY168" s="37"/>
      <c r="ABH168" s="37"/>
      <c r="ABI168" s="37"/>
      <c r="ABJ168" s="37"/>
      <c r="ABK168" s="37"/>
      <c r="ABL168" s="37"/>
      <c r="ABM168" s="37"/>
      <c r="ACJ168" s="37"/>
      <c r="ACK168" s="37"/>
      <c r="ACL168" s="37"/>
      <c r="ACM168" s="37"/>
      <c r="ACN168" s="37"/>
      <c r="ACO168" s="37"/>
      <c r="ACP168" s="37"/>
      <c r="ACQ168" s="37"/>
      <c r="ACR168" s="37"/>
      <c r="ACS168" s="37"/>
      <c r="ACT168" s="37"/>
      <c r="ACU168" s="37"/>
      <c r="ACV168" s="37"/>
      <c r="ACW168" s="37"/>
      <c r="ACX168" s="343"/>
      <c r="ADE168" s="691"/>
      <c r="ADF168" s="37"/>
      <c r="ADG168" s="37"/>
      <c r="ADH168" s="37"/>
      <c r="ADI168" s="37"/>
      <c r="ADJ168" s="37"/>
      <c r="ADK168" s="37"/>
      <c r="ADS168" s="37"/>
      <c r="ADT168" s="37"/>
      <c r="ADU168" s="37"/>
      <c r="ADV168" s="37"/>
      <c r="ADW168" s="37"/>
      <c r="ADX168" s="37"/>
      <c r="AEG168" s="37"/>
      <c r="AEH168" s="37"/>
      <c r="AEI168" s="37"/>
      <c r="AEJ168" s="37"/>
      <c r="AEK168" s="37"/>
      <c r="AEL168" s="37"/>
      <c r="AFB168" s="37"/>
      <c r="AFC168" s="37"/>
      <c r="AFD168" s="37"/>
      <c r="AFE168" s="37"/>
      <c r="AFF168" s="37"/>
      <c r="AFG168" s="37"/>
      <c r="AFP168" s="37"/>
      <c r="AFQ168" s="37"/>
      <c r="AFR168" s="37"/>
      <c r="AFS168" s="37"/>
      <c r="AFT168" s="37"/>
      <c r="AFU168" s="37"/>
      <c r="AFV168" s="37"/>
      <c r="AGY168" s="37"/>
      <c r="AGZ168" s="37"/>
      <c r="AHA168" s="37"/>
      <c r="AHB168" s="37"/>
      <c r="AHC168" s="37"/>
      <c r="AHD168" s="37"/>
      <c r="AHT168" s="422"/>
      <c r="AHW168" s="343"/>
      <c r="AIV168" s="37"/>
      <c r="AIW168" s="37"/>
      <c r="AIX168" s="37"/>
      <c r="AIY168" s="37"/>
      <c r="AIZ168" s="37"/>
      <c r="AJA168" s="37"/>
      <c r="AKS168" s="37"/>
      <c r="AKT168" s="37"/>
      <c r="AKU168" s="37"/>
      <c r="AKV168" s="37"/>
      <c r="AKW168" s="37"/>
      <c r="AKX168" s="37"/>
      <c r="AKY168" s="37"/>
      <c r="ALN168" s="37"/>
      <c r="ALO168" s="37"/>
      <c r="ARZ168" s="37"/>
      <c r="ASA168" s="37"/>
      <c r="ASB168" s="37"/>
      <c r="ASC168" s="37"/>
      <c r="ASD168" s="37"/>
      <c r="ASE168" s="37"/>
      <c r="ASG168" s="37"/>
      <c r="ASH168" s="37"/>
      <c r="ASI168" s="37"/>
      <c r="ASJ168" s="37"/>
      <c r="ASK168" s="37"/>
      <c r="ASL168" s="37"/>
      <c r="ATW168" s="37"/>
      <c r="ATX168" s="37"/>
      <c r="ATY168" s="37"/>
      <c r="ATZ168" s="37"/>
      <c r="AUA168" s="37"/>
      <c r="AUB168" s="37"/>
      <c r="AUK168" s="343"/>
      <c r="AUY168" s="343"/>
      <c r="AWA168" s="37"/>
      <c r="AWB168" s="37"/>
      <c r="AWC168" s="37"/>
      <c r="AWD168" s="37"/>
      <c r="AWE168" s="37"/>
      <c r="AWF168" s="37"/>
      <c r="AWG168" s="37"/>
      <c r="AWH168" s="37"/>
      <c r="AWI168" s="37"/>
      <c r="AWJ168" s="37"/>
      <c r="AWK168" s="37"/>
      <c r="AWL168" s="37"/>
      <c r="AWM168" s="37"/>
      <c r="AWN168" s="37"/>
      <c r="AWO168" s="37"/>
      <c r="AWP168" s="37"/>
      <c r="AWQ168" s="37"/>
      <c r="AWR168" s="37"/>
      <c r="AWS168" s="37"/>
      <c r="AWT168" s="37"/>
      <c r="AWU168" s="37"/>
      <c r="AXC168" s="37"/>
      <c r="AXD168" s="37"/>
      <c r="AXE168" s="37"/>
      <c r="AXF168" s="37"/>
      <c r="AXG168" s="37"/>
      <c r="AXH168" s="37"/>
      <c r="AXJ168" s="37"/>
      <c r="AXK168" s="37"/>
      <c r="AXL168" s="37"/>
      <c r="AXM168" s="37"/>
      <c r="AXN168" s="37"/>
      <c r="AXO168" s="37"/>
      <c r="AXP168" s="37"/>
      <c r="AXQ168" s="37"/>
      <c r="AXR168" s="37"/>
      <c r="AXS168" s="37"/>
      <c r="AXT168" s="37"/>
      <c r="AXU168" s="37"/>
      <c r="AXV168" s="37"/>
      <c r="AXW168" s="37"/>
      <c r="AYE168" s="32"/>
      <c r="AYF168" s="32"/>
      <c r="AYG168" s="32"/>
      <c r="AYH168" s="32"/>
      <c r="AYI168" s="32"/>
      <c r="AYJ168" s="32"/>
      <c r="AYZ168" s="37"/>
      <c r="AZA168" s="37"/>
      <c r="AZB168" s="37"/>
      <c r="AZC168" s="37"/>
      <c r="AZD168" s="37"/>
      <c r="AZE168" s="37"/>
      <c r="AZG168" s="37"/>
      <c r="AZH168" s="37"/>
      <c r="AZI168" s="37"/>
      <c r="AZJ168" s="37"/>
      <c r="AZK168" s="37"/>
      <c r="AZL168" s="37"/>
      <c r="BAP168" s="37"/>
      <c r="BAQ168" s="37"/>
      <c r="BAR168" s="37"/>
      <c r="BAS168" s="37"/>
      <c r="BAT168" s="37"/>
      <c r="BAU168" s="37"/>
      <c r="BAV168" s="37"/>
      <c r="BAW168" s="37"/>
      <c r="BAX168" s="37"/>
      <c r="BAY168" s="37"/>
      <c r="BAZ168" s="37"/>
      <c r="BBA168" s="37"/>
      <c r="BBB168" s="37"/>
      <c r="BBC168" s="37"/>
      <c r="BBD168" s="37"/>
      <c r="BBE168" s="37"/>
      <c r="BBF168" s="37"/>
      <c r="BBG168" s="37"/>
      <c r="BBH168" s="37"/>
      <c r="BBI168" s="37"/>
      <c r="BBY168" s="37"/>
      <c r="BBZ168" s="37"/>
      <c r="BCA168" s="37"/>
      <c r="BCB168" s="37"/>
      <c r="BCC168" s="37"/>
      <c r="BCD168" s="37"/>
      <c r="BCF168" s="37"/>
      <c r="BCG168" s="37"/>
      <c r="BCH168" s="37"/>
      <c r="BCI168" s="37"/>
      <c r="BCJ168" s="37"/>
      <c r="BCK168" s="37"/>
      <c r="BDH168" s="37"/>
      <c r="BDI168" s="37"/>
      <c r="BDJ168" s="37"/>
      <c r="BDK168" s="37"/>
      <c r="BDL168" s="37"/>
      <c r="BDM168" s="37"/>
      <c r="BEJ168" s="37"/>
      <c r="BEK168" s="37"/>
      <c r="BEL168" s="37"/>
      <c r="BEM168" s="37"/>
      <c r="BEN168" s="37"/>
      <c r="BEO168" s="37"/>
    </row>
    <row r="169" spans="2:1003 1170:1497" s="550" customFormat="1" x14ac:dyDescent="0.25">
      <c r="B169" s="121"/>
      <c r="H169" s="37"/>
      <c r="I169" s="121"/>
      <c r="J169" s="37"/>
      <c r="K169" s="37"/>
      <c r="L169" s="37"/>
      <c r="M169" s="37"/>
      <c r="N169" s="37"/>
      <c r="O169" s="37"/>
      <c r="P169" s="121"/>
      <c r="Q169" s="37"/>
      <c r="R169" s="37"/>
      <c r="S169" s="37"/>
      <c r="T169" s="37"/>
      <c r="U169" s="37"/>
      <c r="V169" s="37"/>
      <c r="W169" s="121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CU169" s="422"/>
      <c r="CX169" s="343"/>
      <c r="ED169" s="1696"/>
      <c r="EE169" s="1696"/>
      <c r="EF169" s="1696"/>
      <c r="EG169" s="1696"/>
      <c r="EH169" s="1696"/>
      <c r="EI169" s="1696"/>
      <c r="EJ169" s="37"/>
      <c r="EK169" s="37"/>
      <c r="EL169" s="37"/>
      <c r="EM169" s="37"/>
      <c r="EN169" s="37"/>
      <c r="EO169" s="37"/>
      <c r="EP169" s="37"/>
      <c r="ER169" s="37"/>
      <c r="ES169" s="37"/>
      <c r="ET169" s="37"/>
      <c r="EU169" s="37"/>
      <c r="EV169" s="37"/>
      <c r="EW169" s="37"/>
      <c r="FT169" s="37"/>
      <c r="FU169" s="37"/>
      <c r="FV169" s="37"/>
      <c r="FW169" s="37"/>
      <c r="FX169" s="37"/>
      <c r="FY169" s="37"/>
      <c r="GH169" s="37"/>
      <c r="GI169" s="37"/>
      <c r="GJ169" s="37"/>
      <c r="GK169" s="37"/>
      <c r="GL169" s="37"/>
      <c r="GM169" s="37"/>
      <c r="HC169" s="37"/>
      <c r="HD169" s="37"/>
      <c r="HE169" s="37"/>
      <c r="HF169" s="37"/>
      <c r="HG169" s="37"/>
      <c r="HH169" s="37"/>
      <c r="IZ169" s="37"/>
      <c r="JA169" s="37"/>
      <c r="JB169" s="37"/>
      <c r="JC169" s="37"/>
      <c r="JD169" s="37"/>
      <c r="JE169" s="37"/>
      <c r="JU169" s="37"/>
      <c r="JV169" s="37"/>
      <c r="JW169" s="37"/>
      <c r="JX169" s="37"/>
      <c r="JY169" s="37"/>
      <c r="JZ169" s="37"/>
      <c r="KI169" s="37"/>
      <c r="KJ169" s="37"/>
      <c r="KK169" s="37"/>
      <c r="KL169" s="37"/>
      <c r="KM169" s="37"/>
      <c r="KN169" s="37"/>
      <c r="KP169" s="37"/>
      <c r="KQ169" s="37"/>
      <c r="KR169" s="37"/>
      <c r="KS169" s="37"/>
      <c r="KT169" s="37"/>
      <c r="KU169" s="37"/>
      <c r="LK169" s="37"/>
      <c r="LL169" s="37"/>
      <c r="LM169" s="37"/>
      <c r="LN169" s="37"/>
      <c r="LO169" s="37"/>
      <c r="LP169" s="37"/>
      <c r="LR169" s="37"/>
      <c r="LS169" s="37"/>
      <c r="LT169" s="37"/>
      <c r="LU169" s="37"/>
      <c r="LV169" s="37"/>
      <c r="LW169" s="37"/>
      <c r="LX169" s="37"/>
      <c r="MM169" s="37"/>
      <c r="MN169" s="37"/>
      <c r="MO169" s="37"/>
      <c r="MP169" s="37"/>
      <c r="MQ169" s="37"/>
      <c r="MR169" s="37"/>
      <c r="MT169" s="37"/>
      <c r="MU169" s="37"/>
      <c r="MV169" s="37"/>
      <c r="MW169" s="37"/>
      <c r="MX169" s="37"/>
      <c r="MY169" s="37"/>
      <c r="NV169" s="37"/>
      <c r="NW169" s="37"/>
      <c r="NX169" s="37"/>
      <c r="NY169" s="37"/>
      <c r="NZ169" s="37"/>
      <c r="OA169" s="37"/>
      <c r="OJ169" s="37"/>
      <c r="OK169" s="37"/>
      <c r="OL169" s="37"/>
      <c r="OM169" s="37"/>
      <c r="ON169" s="37"/>
      <c r="OO169" s="37"/>
      <c r="OP169" s="37"/>
      <c r="QN169" s="37"/>
      <c r="QO169" s="37"/>
      <c r="QP169" s="37"/>
      <c r="QQ169" s="37"/>
      <c r="QR169" s="37"/>
      <c r="QS169" s="37"/>
      <c r="QT169" s="37"/>
      <c r="QU169" s="422"/>
      <c r="RB169" s="37"/>
      <c r="RC169" s="37"/>
      <c r="RD169" s="37"/>
      <c r="RE169" s="37"/>
      <c r="RF169" s="37"/>
      <c r="RG169" s="37"/>
      <c r="RI169" s="37"/>
      <c r="RJ169" s="37"/>
      <c r="RK169" s="37"/>
      <c r="RL169" s="37"/>
      <c r="RM169" s="37"/>
      <c r="RN169" s="37"/>
      <c r="RP169" s="37"/>
      <c r="RQ169" s="37"/>
      <c r="RR169" s="37"/>
      <c r="RS169" s="37"/>
      <c r="RT169" s="37"/>
      <c r="RU169" s="37"/>
      <c r="RV169" s="37"/>
      <c r="SR169" s="37"/>
      <c r="SS169" s="37"/>
      <c r="ST169" s="37"/>
      <c r="SU169" s="37"/>
      <c r="SV169" s="37"/>
      <c r="SW169" s="37"/>
      <c r="SY169" s="422"/>
      <c r="UH169" s="691"/>
      <c r="UI169" s="37"/>
      <c r="UJ169" s="37"/>
      <c r="UK169" s="37"/>
      <c r="UL169" s="37"/>
      <c r="UM169" s="37"/>
      <c r="VC169" s="37"/>
      <c r="VD169" s="37"/>
      <c r="VE169" s="37"/>
      <c r="VF169" s="37"/>
      <c r="VG169" s="37"/>
      <c r="VH169" s="37"/>
      <c r="VI169" s="37"/>
      <c r="VJ169" s="37"/>
      <c r="WS169" s="37"/>
      <c r="WT169" s="37"/>
      <c r="WU169" s="37"/>
      <c r="WV169" s="37"/>
      <c r="WW169" s="37"/>
      <c r="WX169" s="37"/>
      <c r="WZ169" s="37"/>
      <c r="XA169" s="37"/>
      <c r="XB169" s="37"/>
      <c r="XC169" s="37"/>
      <c r="XD169" s="37"/>
      <c r="XE169" s="37"/>
      <c r="XF169" s="37"/>
      <c r="XG169" s="37"/>
      <c r="XH169" s="37"/>
      <c r="XI169" s="37"/>
      <c r="XJ169" s="37"/>
      <c r="XK169" s="37"/>
      <c r="XL169" s="37"/>
      <c r="XM169" s="37"/>
      <c r="XN169" s="37"/>
      <c r="XU169" s="37"/>
      <c r="XV169" s="37"/>
      <c r="XW169" s="37"/>
      <c r="XX169" s="37"/>
      <c r="XY169" s="37"/>
      <c r="XZ169" s="37"/>
      <c r="ZD169" s="37"/>
      <c r="ZE169" s="37"/>
      <c r="ZF169" s="37"/>
      <c r="ZG169" s="37"/>
      <c r="ZH169" s="37"/>
      <c r="ZI169" s="37"/>
      <c r="AAF169" s="37"/>
      <c r="AAG169" s="37"/>
      <c r="AAH169" s="37"/>
      <c r="AAI169" s="37"/>
      <c r="AAJ169" s="37"/>
      <c r="AAK169" s="37"/>
      <c r="AAM169" s="37"/>
      <c r="AAN169" s="37"/>
      <c r="AAO169" s="37"/>
      <c r="AAP169" s="37"/>
      <c r="AAQ169" s="37"/>
      <c r="AAR169" s="37"/>
      <c r="AAT169" s="37"/>
      <c r="AAU169" s="37"/>
      <c r="AAV169" s="37"/>
      <c r="AAW169" s="37"/>
      <c r="AAX169" s="37"/>
      <c r="AAY169" s="37"/>
      <c r="ABH169" s="37"/>
      <c r="ABI169" s="37"/>
      <c r="ABJ169" s="37"/>
      <c r="ABK169" s="37"/>
      <c r="ABL169" s="37"/>
      <c r="ABM169" s="37"/>
      <c r="ACJ169" s="37"/>
      <c r="ACK169" s="37"/>
      <c r="ACL169" s="37"/>
      <c r="ACM169" s="37"/>
      <c r="ACN169" s="37"/>
      <c r="ACO169" s="37"/>
      <c r="ACP169" s="37"/>
      <c r="ACQ169" s="37"/>
      <c r="ACR169" s="37"/>
      <c r="ACS169" s="37"/>
      <c r="ACT169" s="37"/>
      <c r="ACU169" s="37"/>
      <c r="ACV169" s="37"/>
      <c r="ACW169" s="37"/>
      <c r="ACX169" s="343"/>
      <c r="ADE169" s="691"/>
      <c r="ADF169" s="37"/>
      <c r="ADG169" s="37"/>
      <c r="ADH169" s="37"/>
      <c r="ADI169" s="37"/>
      <c r="ADJ169" s="37"/>
      <c r="ADK169" s="37"/>
      <c r="ADS169" s="37"/>
      <c r="ADT169" s="37"/>
      <c r="ADU169" s="37"/>
      <c r="ADV169" s="37"/>
      <c r="ADW169" s="37"/>
      <c r="ADX169" s="37"/>
      <c r="AEG169" s="37"/>
      <c r="AEH169" s="37"/>
      <c r="AEI169" s="37"/>
      <c r="AEJ169" s="37"/>
      <c r="AEK169" s="37"/>
      <c r="AEL169" s="37"/>
      <c r="AFB169" s="37"/>
      <c r="AFC169" s="37"/>
      <c r="AFD169" s="37"/>
      <c r="AFE169" s="37"/>
      <c r="AFF169" s="37"/>
      <c r="AFG169" s="37"/>
      <c r="AFP169" s="37"/>
      <c r="AFQ169" s="37"/>
      <c r="AFR169" s="37"/>
      <c r="AFS169" s="37"/>
      <c r="AFT169" s="37"/>
      <c r="AFU169" s="37"/>
      <c r="AFV169" s="37"/>
      <c r="AGY169" s="37"/>
      <c r="AGZ169" s="37"/>
      <c r="AHA169" s="37"/>
      <c r="AHB169" s="37"/>
      <c r="AHC169" s="37"/>
      <c r="AHD169" s="37"/>
      <c r="AHT169" s="422"/>
      <c r="AHW169" s="343"/>
      <c r="AIV169" s="37"/>
      <c r="AIW169" s="37"/>
      <c r="AIX169" s="37"/>
      <c r="AIY169" s="37"/>
      <c r="AIZ169" s="37"/>
      <c r="AJA169" s="37"/>
      <c r="AKS169" s="37"/>
      <c r="AKT169" s="37"/>
      <c r="AKU169" s="37"/>
      <c r="AKV169" s="37"/>
      <c r="AKW169" s="37"/>
      <c r="AKX169" s="37"/>
      <c r="AKY169" s="37"/>
      <c r="ALN169" s="37"/>
      <c r="ALO169" s="37"/>
      <c r="ARZ169" s="37"/>
      <c r="ASA169" s="37"/>
      <c r="ASB169" s="37"/>
      <c r="ASC169" s="37"/>
      <c r="ASD169" s="37"/>
      <c r="ASE169" s="37"/>
      <c r="ASG169" s="37"/>
      <c r="ASH169" s="37"/>
      <c r="ASI169" s="37"/>
      <c r="ASJ169" s="37"/>
      <c r="ASK169" s="37"/>
      <c r="ASL169" s="37"/>
      <c r="ATW169" s="37"/>
      <c r="ATX169" s="37"/>
      <c r="ATY169" s="37"/>
      <c r="ATZ169" s="37"/>
      <c r="AUA169" s="37"/>
      <c r="AUB169" s="37"/>
      <c r="AUK169" s="343"/>
      <c r="AUY169" s="343"/>
      <c r="AWA169" s="37"/>
      <c r="AWB169" s="37"/>
      <c r="AWC169" s="37"/>
      <c r="AWD169" s="37"/>
      <c r="AWE169" s="37"/>
      <c r="AWF169" s="37"/>
      <c r="AWG169" s="37"/>
      <c r="AWH169" s="37"/>
      <c r="AWI169" s="37"/>
      <c r="AWJ169" s="37"/>
      <c r="AWK169" s="37"/>
      <c r="AWL169" s="37"/>
      <c r="AWM169" s="37"/>
      <c r="AWN169" s="37"/>
      <c r="AWO169" s="37"/>
      <c r="AWP169" s="37"/>
      <c r="AWQ169" s="37"/>
      <c r="AWR169" s="37"/>
      <c r="AWS169" s="37"/>
      <c r="AWT169" s="37"/>
      <c r="AWU169" s="37"/>
      <c r="AXC169" s="37"/>
      <c r="AXD169" s="37"/>
      <c r="AXE169" s="37"/>
      <c r="AXF169" s="37"/>
      <c r="AXG169" s="37"/>
      <c r="AXH169" s="37"/>
      <c r="AXJ169" s="37"/>
      <c r="AXK169" s="37"/>
      <c r="AXL169" s="37"/>
      <c r="AXM169" s="37"/>
      <c r="AXN169" s="37"/>
      <c r="AXO169" s="37"/>
      <c r="AXP169" s="37"/>
      <c r="AXQ169" s="37"/>
      <c r="AXR169" s="37"/>
      <c r="AXS169" s="37"/>
      <c r="AXT169" s="37"/>
      <c r="AXU169" s="37"/>
      <c r="AXV169" s="37"/>
      <c r="AXW169" s="37"/>
      <c r="AYE169" s="32"/>
      <c r="AYF169" s="32"/>
      <c r="AYG169" s="32"/>
      <c r="AYH169" s="32"/>
      <c r="AYI169" s="32"/>
      <c r="AYJ169" s="32"/>
      <c r="AYZ169" s="37"/>
      <c r="AZA169" s="37"/>
      <c r="AZB169" s="37"/>
      <c r="AZC169" s="37"/>
      <c r="AZD169" s="37"/>
      <c r="AZE169" s="37"/>
      <c r="AZG169" s="37"/>
      <c r="AZH169" s="37"/>
      <c r="AZI169" s="37"/>
      <c r="AZJ169" s="37"/>
      <c r="AZK169" s="37"/>
      <c r="AZL169" s="37"/>
      <c r="BAP169" s="37"/>
      <c r="BAQ169" s="37"/>
      <c r="BAR169" s="37"/>
      <c r="BAS169" s="37"/>
      <c r="BAT169" s="37"/>
      <c r="BAU169" s="37"/>
      <c r="BAV169" s="37"/>
      <c r="BAW169" s="37"/>
      <c r="BAX169" s="37"/>
      <c r="BAY169" s="37"/>
      <c r="BAZ169" s="37"/>
      <c r="BBA169" s="37"/>
      <c r="BBB169" s="37"/>
      <c r="BBC169" s="37"/>
      <c r="BBD169" s="37"/>
      <c r="BBE169" s="37"/>
      <c r="BBF169" s="37"/>
      <c r="BBG169" s="37"/>
      <c r="BBH169" s="37"/>
      <c r="BBI169" s="37"/>
      <c r="BBY169" s="37"/>
      <c r="BBZ169" s="37"/>
      <c r="BCA169" s="37"/>
      <c r="BCB169" s="37"/>
      <c r="BCC169" s="37"/>
      <c r="BCD169" s="37"/>
      <c r="BCF169" s="37"/>
      <c r="BCG169" s="37"/>
      <c r="BCH169" s="37"/>
      <c r="BCI169" s="37"/>
      <c r="BCJ169" s="37"/>
      <c r="BCK169" s="37"/>
      <c r="BDH169" s="37"/>
      <c r="BDI169" s="37"/>
      <c r="BDJ169" s="37"/>
      <c r="BDK169" s="37"/>
      <c r="BDL169" s="37"/>
      <c r="BDM169" s="37"/>
      <c r="BEJ169" s="37"/>
      <c r="BEK169" s="37"/>
      <c r="BEL169" s="37"/>
      <c r="BEM169" s="37"/>
      <c r="BEN169" s="37"/>
      <c r="BEO169" s="37"/>
    </row>
    <row r="170" spans="2:1003 1170:1497" s="550" customFormat="1" x14ac:dyDescent="0.25">
      <c r="B170" s="121"/>
      <c r="H170" s="37"/>
      <c r="I170" s="121"/>
      <c r="J170" s="37"/>
      <c r="K170" s="37"/>
      <c r="L170" s="37"/>
      <c r="M170" s="37"/>
      <c r="N170" s="37"/>
      <c r="O170" s="37"/>
      <c r="P170" s="121"/>
      <c r="Q170" s="37"/>
      <c r="R170" s="37"/>
      <c r="S170" s="37"/>
      <c r="T170" s="37"/>
      <c r="U170" s="37"/>
      <c r="V170" s="37"/>
      <c r="W170" s="121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CU170" s="422"/>
      <c r="CX170" s="343"/>
      <c r="ED170" s="1696"/>
      <c r="EE170" s="1696"/>
      <c r="EF170" s="1696"/>
      <c r="EG170" s="1696"/>
      <c r="EH170" s="1696"/>
      <c r="EI170" s="1696"/>
      <c r="EJ170" s="37"/>
      <c r="EK170" s="37"/>
      <c r="EL170" s="37"/>
      <c r="EM170" s="37"/>
      <c r="EN170" s="37"/>
      <c r="EO170" s="37"/>
      <c r="EP170" s="37"/>
      <c r="ER170" s="37"/>
      <c r="ES170" s="37"/>
      <c r="ET170" s="37"/>
      <c r="EU170" s="37"/>
      <c r="EV170" s="37"/>
      <c r="EW170" s="37"/>
      <c r="FT170" s="37"/>
      <c r="FU170" s="37"/>
      <c r="FV170" s="37"/>
      <c r="FW170" s="37"/>
      <c r="FX170" s="37"/>
      <c r="FY170" s="37"/>
      <c r="GH170" s="37"/>
      <c r="GI170" s="37"/>
      <c r="GJ170" s="37"/>
      <c r="GK170" s="37"/>
      <c r="GL170" s="37"/>
      <c r="GM170" s="37"/>
      <c r="HC170" s="37"/>
      <c r="HD170" s="37"/>
      <c r="HE170" s="37"/>
      <c r="HF170" s="37"/>
      <c r="HG170" s="37"/>
      <c r="HH170" s="37"/>
      <c r="IZ170" s="37"/>
      <c r="JA170" s="37"/>
      <c r="JB170" s="37"/>
      <c r="JC170" s="37"/>
      <c r="JD170" s="37"/>
      <c r="JE170" s="37"/>
      <c r="JU170" s="37"/>
      <c r="JV170" s="37"/>
      <c r="JW170" s="37"/>
      <c r="JX170" s="37"/>
      <c r="JY170" s="37"/>
      <c r="JZ170" s="37"/>
      <c r="KI170" s="37"/>
      <c r="KJ170" s="37"/>
      <c r="KK170" s="37"/>
      <c r="KL170" s="37"/>
      <c r="KM170" s="37"/>
      <c r="KN170" s="37"/>
      <c r="KP170" s="37"/>
      <c r="KQ170" s="37"/>
      <c r="KR170" s="37"/>
      <c r="KS170" s="37"/>
      <c r="KT170" s="37"/>
      <c r="KU170" s="37"/>
      <c r="LK170" s="37"/>
      <c r="LL170" s="37"/>
      <c r="LM170" s="37"/>
      <c r="LN170" s="37"/>
      <c r="LO170" s="37"/>
      <c r="LP170" s="37"/>
      <c r="LR170" s="37"/>
      <c r="LS170" s="37"/>
      <c r="LT170" s="37"/>
      <c r="LU170" s="37"/>
      <c r="LV170" s="37"/>
      <c r="LW170" s="37"/>
      <c r="LX170" s="37"/>
      <c r="MM170" s="37"/>
      <c r="MN170" s="37"/>
      <c r="MO170" s="37"/>
      <c r="MP170" s="37"/>
      <c r="MQ170" s="37"/>
      <c r="MR170" s="37"/>
      <c r="MT170" s="37"/>
      <c r="MU170" s="37"/>
      <c r="MV170" s="37"/>
      <c r="MW170" s="37"/>
      <c r="MX170" s="37"/>
      <c r="MY170" s="37"/>
      <c r="NV170" s="37"/>
      <c r="NW170" s="37"/>
      <c r="NX170" s="37"/>
      <c r="NY170" s="37"/>
      <c r="NZ170" s="37"/>
      <c r="OA170" s="37"/>
      <c r="OJ170" s="37"/>
      <c r="OK170" s="37"/>
      <c r="OL170" s="37"/>
      <c r="OM170" s="37"/>
      <c r="ON170" s="37"/>
      <c r="OO170" s="37"/>
      <c r="OP170" s="37"/>
      <c r="QN170" s="37"/>
      <c r="QO170" s="37"/>
      <c r="QP170" s="37"/>
      <c r="QQ170" s="37"/>
      <c r="QR170" s="37"/>
      <c r="QS170" s="37"/>
      <c r="QT170" s="37"/>
      <c r="QU170" s="422"/>
      <c r="RB170" s="37"/>
      <c r="RC170" s="37"/>
      <c r="RD170" s="37"/>
      <c r="RE170" s="37"/>
      <c r="RF170" s="37"/>
      <c r="RG170" s="37"/>
      <c r="RI170" s="37"/>
      <c r="RJ170" s="37"/>
      <c r="RK170" s="37"/>
      <c r="RL170" s="37"/>
      <c r="RM170" s="37"/>
      <c r="RN170" s="37"/>
      <c r="RP170" s="37"/>
      <c r="RQ170" s="37"/>
      <c r="RR170" s="37"/>
      <c r="RS170" s="37"/>
      <c r="RT170" s="37"/>
      <c r="RU170" s="37"/>
      <c r="RV170" s="37"/>
      <c r="SR170" s="37"/>
      <c r="SS170" s="37"/>
      <c r="ST170" s="37"/>
      <c r="SU170" s="37"/>
      <c r="SV170" s="37"/>
      <c r="SW170" s="37"/>
      <c r="SY170" s="422"/>
      <c r="UH170" s="691"/>
      <c r="UI170" s="37"/>
      <c r="UJ170" s="37"/>
      <c r="UK170" s="37"/>
      <c r="UL170" s="37"/>
      <c r="UM170" s="37"/>
      <c r="VC170" s="37"/>
      <c r="VD170" s="37"/>
      <c r="VE170" s="37"/>
      <c r="VF170" s="37"/>
      <c r="VG170" s="37"/>
      <c r="VH170" s="37"/>
      <c r="VI170" s="37"/>
      <c r="VJ170" s="37"/>
      <c r="WS170" s="37"/>
      <c r="WT170" s="37"/>
      <c r="WU170" s="37"/>
      <c r="WV170" s="37"/>
      <c r="WW170" s="37"/>
      <c r="WX170" s="37"/>
      <c r="WZ170" s="37"/>
      <c r="XA170" s="37"/>
      <c r="XB170" s="37"/>
      <c r="XC170" s="37"/>
      <c r="XD170" s="37"/>
      <c r="XE170" s="37"/>
      <c r="XF170" s="37"/>
      <c r="XG170" s="37"/>
      <c r="XH170" s="37"/>
      <c r="XI170" s="37"/>
      <c r="XJ170" s="37"/>
      <c r="XK170" s="37"/>
      <c r="XL170" s="37"/>
      <c r="XM170" s="37"/>
      <c r="XN170" s="37"/>
      <c r="XU170" s="37"/>
      <c r="XV170" s="37"/>
      <c r="XW170" s="37"/>
      <c r="XX170" s="37"/>
      <c r="XY170" s="37"/>
      <c r="XZ170" s="37"/>
      <c r="ZD170" s="37"/>
      <c r="ZE170" s="37"/>
      <c r="ZF170" s="37"/>
      <c r="ZG170" s="37"/>
      <c r="ZH170" s="37"/>
      <c r="ZI170" s="37"/>
      <c r="AAF170" s="37"/>
      <c r="AAG170" s="37"/>
      <c r="AAH170" s="37"/>
      <c r="AAI170" s="37"/>
      <c r="AAJ170" s="37"/>
      <c r="AAK170" s="37"/>
      <c r="AAM170" s="37"/>
      <c r="AAN170" s="37"/>
      <c r="AAO170" s="37"/>
      <c r="AAP170" s="37"/>
      <c r="AAQ170" s="37"/>
      <c r="AAR170" s="37"/>
      <c r="AAT170" s="37"/>
      <c r="AAU170" s="37"/>
      <c r="AAV170" s="37"/>
      <c r="AAW170" s="37"/>
      <c r="AAX170" s="37"/>
      <c r="AAY170" s="37"/>
      <c r="ABH170" s="37"/>
      <c r="ABI170" s="37"/>
      <c r="ABJ170" s="37"/>
      <c r="ABK170" s="37"/>
      <c r="ABL170" s="37"/>
      <c r="ABM170" s="37"/>
      <c r="ACJ170" s="37"/>
      <c r="ACK170" s="37"/>
      <c r="ACL170" s="37"/>
      <c r="ACM170" s="37"/>
      <c r="ACN170" s="37"/>
      <c r="ACO170" s="37"/>
      <c r="ACP170" s="37"/>
      <c r="ACQ170" s="37"/>
      <c r="ACR170" s="37"/>
      <c r="ACS170" s="37"/>
      <c r="ACT170" s="37"/>
      <c r="ACU170" s="37"/>
      <c r="ACV170" s="37"/>
      <c r="ACW170" s="37"/>
      <c r="ACX170" s="343"/>
      <c r="ADE170" s="691"/>
      <c r="ADF170" s="37"/>
      <c r="ADG170" s="37"/>
      <c r="ADH170" s="37"/>
      <c r="ADI170" s="37"/>
      <c r="ADJ170" s="37"/>
      <c r="ADK170" s="37"/>
      <c r="ADS170" s="37"/>
      <c r="ADT170" s="37"/>
      <c r="ADU170" s="37"/>
      <c r="ADV170" s="37"/>
      <c r="ADW170" s="37"/>
      <c r="ADX170" s="37"/>
      <c r="AEG170" s="37"/>
      <c r="AEH170" s="37"/>
      <c r="AEI170" s="37"/>
      <c r="AEJ170" s="37"/>
      <c r="AEK170" s="37"/>
      <c r="AEL170" s="37"/>
      <c r="AFB170" s="37"/>
      <c r="AFC170" s="37"/>
      <c r="AFD170" s="37"/>
      <c r="AFE170" s="37"/>
      <c r="AFF170" s="37"/>
      <c r="AFG170" s="37"/>
      <c r="AFP170" s="37"/>
      <c r="AFQ170" s="37"/>
      <c r="AFR170" s="37"/>
      <c r="AFS170" s="37"/>
      <c r="AFT170" s="37"/>
      <c r="AFU170" s="37"/>
      <c r="AFV170" s="37"/>
      <c r="AGY170" s="37"/>
      <c r="AGZ170" s="37"/>
      <c r="AHA170" s="37"/>
      <c r="AHB170" s="37"/>
      <c r="AHC170" s="37"/>
      <c r="AHD170" s="37"/>
      <c r="AHT170" s="422"/>
      <c r="AHW170" s="343"/>
      <c r="AIV170" s="37"/>
      <c r="AIW170" s="37"/>
      <c r="AIX170" s="37"/>
      <c r="AIY170" s="37"/>
      <c r="AIZ170" s="37"/>
      <c r="AJA170" s="37"/>
      <c r="AKS170" s="37"/>
      <c r="AKT170" s="37"/>
      <c r="AKU170" s="37"/>
      <c r="AKV170" s="37"/>
      <c r="AKW170" s="37"/>
      <c r="AKX170" s="37"/>
      <c r="AKY170" s="37"/>
      <c r="ALN170" s="37"/>
      <c r="ALO170" s="37"/>
      <c r="ARZ170" s="37"/>
      <c r="ASA170" s="37"/>
      <c r="ASB170" s="37"/>
      <c r="ASC170" s="37"/>
      <c r="ASD170" s="37"/>
      <c r="ASE170" s="37"/>
      <c r="ASG170" s="37"/>
      <c r="ASH170" s="37"/>
      <c r="ASI170" s="37"/>
      <c r="ASJ170" s="37"/>
      <c r="ASK170" s="37"/>
      <c r="ASL170" s="37"/>
      <c r="ATW170" s="37"/>
      <c r="ATX170" s="37"/>
      <c r="ATY170" s="37"/>
      <c r="ATZ170" s="37"/>
      <c r="AUA170" s="37"/>
      <c r="AUB170" s="37"/>
      <c r="AUK170" s="343"/>
      <c r="AUY170" s="343"/>
      <c r="AWA170" s="37"/>
      <c r="AWB170" s="37"/>
      <c r="AWC170" s="37"/>
      <c r="AWD170" s="37"/>
      <c r="AWE170" s="37"/>
      <c r="AWF170" s="37"/>
      <c r="AWG170" s="37"/>
      <c r="AWH170" s="37"/>
      <c r="AWI170" s="37"/>
      <c r="AWJ170" s="37"/>
      <c r="AWK170" s="37"/>
      <c r="AWL170" s="37"/>
      <c r="AWM170" s="37"/>
      <c r="AWN170" s="37"/>
      <c r="AWO170" s="37"/>
      <c r="AWP170" s="37"/>
      <c r="AWQ170" s="37"/>
      <c r="AWR170" s="37"/>
      <c r="AWS170" s="37"/>
      <c r="AWT170" s="37"/>
      <c r="AWU170" s="37"/>
      <c r="AXC170" s="37"/>
      <c r="AXD170" s="37"/>
      <c r="AXE170" s="37"/>
      <c r="AXF170" s="37"/>
      <c r="AXG170" s="37"/>
      <c r="AXH170" s="37"/>
      <c r="AXJ170" s="37"/>
      <c r="AXK170" s="37"/>
      <c r="AXL170" s="37"/>
      <c r="AXM170" s="37"/>
      <c r="AXN170" s="37"/>
      <c r="AXO170" s="37"/>
      <c r="AXP170" s="37"/>
      <c r="AXQ170" s="37"/>
      <c r="AXR170" s="37"/>
      <c r="AXS170" s="37"/>
      <c r="AXT170" s="37"/>
      <c r="AXU170" s="37"/>
      <c r="AXV170" s="37"/>
      <c r="AXW170" s="37"/>
      <c r="AYE170" s="32"/>
      <c r="AYF170" s="32"/>
      <c r="AYG170" s="32"/>
      <c r="AYH170" s="32"/>
      <c r="AYI170" s="32"/>
      <c r="AYJ170" s="32"/>
      <c r="AYZ170" s="37"/>
      <c r="AZA170" s="37"/>
      <c r="AZB170" s="37"/>
      <c r="AZC170" s="37"/>
      <c r="AZD170" s="37"/>
      <c r="AZE170" s="37"/>
      <c r="AZG170" s="37"/>
      <c r="AZH170" s="37"/>
      <c r="AZI170" s="37"/>
      <c r="AZJ170" s="37"/>
      <c r="AZK170" s="37"/>
      <c r="AZL170" s="37"/>
      <c r="BAP170" s="37"/>
      <c r="BAQ170" s="37"/>
      <c r="BAR170" s="37"/>
      <c r="BAS170" s="37"/>
      <c r="BAT170" s="37"/>
      <c r="BAU170" s="37"/>
      <c r="BAV170" s="37"/>
      <c r="BAW170" s="37"/>
      <c r="BAX170" s="37"/>
      <c r="BAY170" s="37"/>
      <c r="BAZ170" s="37"/>
      <c r="BBA170" s="37"/>
      <c r="BBB170" s="37"/>
      <c r="BBC170" s="37"/>
      <c r="BBD170" s="37"/>
      <c r="BBE170" s="37"/>
      <c r="BBF170" s="37"/>
      <c r="BBG170" s="37"/>
      <c r="BBH170" s="37"/>
      <c r="BBI170" s="37"/>
      <c r="BBY170" s="37"/>
      <c r="BBZ170" s="37"/>
      <c r="BCA170" s="37"/>
      <c r="BCB170" s="37"/>
      <c r="BCC170" s="37"/>
      <c r="BCD170" s="37"/>
      <c r="BCF170" s="37"/>
      <c r="BCG170" s="37"/>
      <c r="BCH170" s="37"/>
      <c r="BCI170" s="37"/>
      <c r="BCJ170" s="37"/>
      <c r="BCK170" s="37"/>
      <c r="BDH170" s="37"/>
      <c r="BDI170" s="37"/>
      <c r="BDJ170" s="37"/>
      <c r="BDK170" s="37"/>
      <c r="BDL170" s="37"/>
      <c r="BDM170" s="37"/>
      <c r="BEJ170" s="37"/>
      <c r="BEK170" s="37"/>
      <c r="BEL170" s="37"/>
      <c r="BEM170" s="37"/>
      <c r="BEN170" s="37"/>
      <c r="BEO170" s="37"/>
    </row>
    <row r="171" spans="2:1003 1170:1497" s="550" customFormat="1" x14ac:dyDescent="0.25">
      <c r="B171" s="121"/>
      <c r="H171" s="37"/>
      <c r="I171" s="121"/>
      <c r="J171" s="37"/>
      <c r="K171" s="37"/>
      <c r="L171" s="37"/>
      <c r="M171" s="37"/>
      <c r="N171" s="37"/>
      <c r="O171" s="37"/>
      <c r="P171" s="121"/>
      <c r="Q171" s="37"/>
      <c r="R171" s="37"/>
      <c r="S171" s="37"/>
      <c r="T171" s="37"/>
      <c r="U171" s="37"/>
      <c r="V171" s="37"/>
      <c r="W171" s="121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CU171" s="422"/>
      <c r="CX171" s="343"/>
      <c r="ED171" s="1696"/>
      <c r="EE171" s="1696"/>
      <c r="EF171" s="1696"/>
      <c r="EG171" s="1696"/>
      <c r="EH171" s="1696"/>
      <c r="EI171" s="1696"/>
      <c r="EJ171" s="37"/>
      <c r="EK171" s="37"/>
      <c r="EL171" s="37"/>
      <c r="EM171" s="37"/>
      <c r="EN171" s="37"/>
      <c r="EO171" s="37"/>
      <c r="EP171" s="37"/>
      <c r="ER171" s="37"/>
      <c r="ES171" s="37"/>
      <c r="ET171" s="37"/>
      <c r="EU171" s="37"/>
      <c r="EV171" s="37"/>
      <c r="EW171" s="37"/>
      <c r="FT171" s="37"/>
      <c r="FU171" s="37"/>
      <c r="FV171" s="37"/>
      <c r="FW171" s="37"/>
      <c r="FX171" s="37"/>
      <c r="FY171" s="37"/>
      <c r="GH171" s="37"/>
      <c r="GI171" s="37"/>
      <c r="GJ171" s="37"/>
      <c r="GK171" s="37"/>
      <c r="GL171" s="37"/>
      <c r="GM171" s="37"/>
      <c r="HC171" s="37"/>
      <c r="HD171" s="37"/>
      <c r="HE171" s="37"/>
      <c r="HF171" s="37"/>
      <c r="HG171" s="37"/>
      <c r="HH171" s="37"/>
      <c r="IZ171" s="37"/>
      <c r="JA171" s="37"/>
      <c r="JB171" s="37"/>
      <c r="JC171" s="37"/>
      <c r="JD171" s="37"/>
      <c r="JE171" s="37"/>
      <c r="JU171" s="37"/>
      <c r="JV171" s="37"/>
      <c r="JW171" s="37"/>
      <c r="JX171" s="37"/>
      <c r="JY171" s="37"/>
      <c r="JZ171" s="37"/>
      <c r="KI171" s="37"/>
      <c r="KJ171" s="37"/>
      <c r="KK171" s="37"/>
      <c r="KL171" s="37"/>
      <c r="KM171" s="37"/>
      <c r="KN171" s="37"/>
      <c r="KP171" s="37"/>
      <c r="KQ171" s="37"/>
      <c r="KR171" s="37"/>
      <c r="KS171" s="37"/>
      <c r="KT171" s="37"/>
      <c r="KU171" s="37"/>
      <c r="LK171" s="37"/>
      <c r="LL171" s="37"/>
      <c r="LM171" s="37"/>
      <c r="LN171" s="37"/>
      <c r="LO171" s="37"/>
      <c r="LP171" s="37"/>
      <c r="LR171" s="37"/>
      <c r="LS171" s="37"/>
      <c r="LT171" s="37"/>
      <c r="LU171" s="37"/>
      <c r="LV171" s="37"/>
      <c r="LW171" s="37"/>
      <c r="LX171" s="37"/>
      <c r="MM171" s="37"/>
      <c r="MN171" s="37"/>
      <c r="MO171" s="37"/>
      <c r="MP171" s="37"/>
      <c r="MQ171" s="37"/>
      <c r="MR171" s="37"/>
      <c r="MT171" s="37"/>
      <c r="MU171" s="37"/>
      <c r="MV171" s="37"/>
      <c r="MW171" s="37"/>
      <c r="MX171" s="37"/>
      <c r="MY171" s="37"/>
      <c r="NV171" s="37"/>
      <c r="NW171" s="37"/>
      <c r="NX171" s="37"/>
      <c r="NY171" s="37"/>
      <c r="NZ171" s="37"/>
      <c r="OA171" s="37"/>
      <c r="OJ171" s="37"/>
      <c r="OK171" s="37"/>
      <c r="OL171" s="37"/>
      <c r="OM171" s="37"/>
      <c r="ON171" s="37"/>
      <c r="OO171" s="37"/>
      <c r="OP171" s="37"/>
      <c r="QN171" s="37"/>
      <c r="QO171" s="37"/>
      <c r="QP171" s="37"/>
      <c r="QQ171" s="37"/>
      <c r="QR171" s="37"/>
      <c r="QS171" s="37"/>
      <c r="QT171" s="37"/>
      <c r="QU171" s="422"/>
      <c r="RB171" s="37"/>
      <c r="RC171" s="37"/>
      <c r="RD171" s="37"/>
      <c r="RE171" s="37"/>
      <c r="RF171" s="37"/>
      <c r="RG171" s="37"/>
      <c r="RI171" s="37"/>
      <c r="RJ171" s="37"/>
      <c r="RK171" s="37"/>
      <c r="RL171" s="37"/>
      <c r="RM171" s="37"/>
      <c r="RN171" s="37"/>
      <c r="RP171" s="37"/>
      <c r="RQ171" s="37"/>
      <c r="RR171" s="37"/>
      <c r="RS171" s="37"/>
      <c r="RT171" s="37"/>
      <c r="RU171" s="37"/>
      <c r="RV171" s="37"/>
      <c r="SR171" s="37"/>
      <c r="SS171" s="37"/>
      <c r="ST171" s="37"/>
      <c r="SU171" s="37"/>
      <c r="SV171" s="37"/>
      <c r="SW171" s="37"/>
      <c r="SY171" s="422"/>
      <c r="UH171" s="691"/>
      <c r="UI171" s="37"/>
      <c r="UJ171" s="37"/>
      <c r="UK171" s="37"/>
      <c r="UL171" s="37"/>
      <c r="UM171" s="37"/>
      <c r="VC171" s="37"/>
      <c r="VD171" s="37"/>
      <c r="VE171" s="37"/>
      <c r="VF171" s="37"/>
      <c r="VG171" s="37"/>
      <c r="VH171" s="37"/>
      <c r="VI171" s="37"/>
      <c r="VJ171" s="37"/>
      <c r="WS171" s="37"/>
      <c r="WT171" s="37"/>
      <c r="WU171" s="37"/>
      <c r="WV171" s="37"/>
      <c r="WW171" s="37"/>
      <c r="WX171" s="37"/>
      <c r="WZ171" s="37"/>
      <c r="XA171" s="37"/>
      <c r="XB171" s="37"/>
      <c r="XC171" s="37"/>
      <c r="XD171" s="37"/>
      <c r="XE171" s="37"/>
      <c r="XF171" s="37"/>
      <c r="XG171" s="37"/>
      <c r="XH171" s="37"/>
      <c r="XI171" s="37"/>
      <c r="XJ171" s="37"/>
      <c r="XK171" s="37"/>
      <c r="XL171" s="37"/>
      <c r="XM171" s="37"/>
      <c r="XN171" s="37"/>
      <c r="XU171" s="37"/>
      <c r="XV171" s="37"/>
      <c r="XW171" s="37"/>
      <c r="XX171" s="37"/>
      <c r="XY171" s="37"/>
      <c r="XZ171" s="37"/>
      <c r="ZD171" s="37"/>
      <c r="ZE171" s="37"/>
      <c r="ZF171" s="37"/>
      <c r="ZG171" s="37"/>
      <c r="ZH171" s="37"/>
      <c r="ZI171" s="37"/>
      <c r="AAF171" s="37"/>
      <c r="AAG171" s="37"/>
      <c r="AAH171" s="37"/>
      <c r="AAI171" s="37"/>
      <c r="AAJ171" s="37"/>
      <c r="AAK171" s="37"/>
      <c r="AAM171" s="37"/>
      <c r="AAN171" s="37"/>
      <c r="AAO171" s="37"/>
      <c r="AAP171" s="37"/>
      <c r="AAQ171" s="37"/>
      <c r="AAR171" s="37"/>
      <c r="AAT171" s="37"/>
      <c r="AAU171" s="37"/>
      <c r="AAV171" s="37"/>
      <c r="AAW171" s="37"/>
      <c r="AAX171" s="37"/>
      <c r="AAY171" s="37"/>
      <c r="ABH171" s="37"/>
      <c r="ABI171" s="37"/>
      <c r="ABJ171" s="37"/>
      <c r="ABK171" s="37"/>
      <c r="ABL171" s="37"/>
      <c r="ABM171" s="37"/>
      <c r="ACJ171" s="37"/>
      <c r="ACK171" s="37"/>
      <c r="ACL171" s="37"/>
      <c r="ACM171" s="37"/>
      <c r="ACN171" s="37"/>
      <c r="ACO171" s="37"/>
      <c r="ACP171" s="37"/>
      <c r="ACQ171" s="37"/>
      <c r="ACR171" s="37"/>
      <c r="ACS171" s="37"/>
      <c r="ACT171" s="37"/>
      <c r="ACU171" s="37"/>
      <c r="ACV171" s="37"/>
      <c r="ACW171" s="37"/>
      <c r="ACX171" s="343"/>
      <c r="ADE171" s="691"/>
      <c r="ADF171" s="37"/>
      <c r="ADG171" s="37"/>
      <c r="ADH171" s="37"/>
      <c r="ADI171" s="37"/>
      <c r="ADJ171" s="37"/>
      <c r="ADK171" s="37"/>
      <c r="ADS171" s="37"/>
      <c r="ADT171" s="37"/>
      <c r="ADU171" s="37"/>
      <c r="ADV171" s="37"/>
      <c r="ADW171" s="37"/>
      <c r="ADX171" s="37"/>
      <c r="AEG171" s="37"/>
      <c r="AEH171" s="37"/>
      <c r="AEI171" s="37"/>
      <c r="AEJ171" s="37"/>
      <c r="AEK171" s="37"/>
      <c r="AEL171" s="37"/>
      <c r="AFB171" s="37"/>
      <c r="AFC171" s="37"/>
      <c r="AFD171" s="37"/>
      <c r="AFE171" s="37"/>
      <c r="AFF171" s="37"/>
      <c r="AFG171" s="37"/>
      <c r="AFP171" s="37"/>
      <c r="AFQ171" s="37"/>
      <c r="AFR171" s="37"/>
      <c r="AFS171" s="37"/>
      <c r="AFT171" s="37"/>
      <c r="AFU171" s="37"/>
      <c r="AFV171" s="37"/>
      <c r="AGY171" s="37"/>
      <c r="AGZ171" s="37"/>
      <c r="AHA171" s="37"/>
      <c r="AHB171" s="37"/>
      <c r="AHC171" s="37"/>
      <c r="AHD171" s="37"/>
      <c r="AHT171" s="422"/>
      <c r="AHW171" s="343"/>
      <c r="AIV171" s="37"/>
      <c r="AIW171" s="37"/>
      <c r="AIX171" s="37"/>
      <c r="AIY171" s="37"/>
      <c r="AIZ171" s="37"/>
      <c r="AJA171" s="37"/>
      <c r="AKS171" s="37"/>
      <c r="AKT171" s="37"/>
      <c r="AKU171" s="37"/>
      <c r="AKV171" s="37"/>
      <c r="AKW171" s="37"/>
      <c r="AKX171" s="37"/>
      <c r="AKY171" s="37"/>
      <c r="ALN171" s="37"/>
      <c r="ALO171" s="37"/>
      <c r="ARZ171" s="37"/>
      <c r="ASA171" s="37"/>
      <c r="ASB171" s="37"/>
      <c r="ASC171" s="37"/>
      <c r="ASD171" s="37"/>
      <c r="ASE171" s="37"/>
      <c r="ASG171" s="37"/>
      <c r="ASH171" s="37"/>
      <c r="ASI171" s="37"/>
      <c r="ASJ171" s="37"/>
      <c r="ASK171" s="37"/>
      <c r="ASL171" s="37"/>
      <c r="ATW171" s="37"/>
      <c r="ATX171" s="37"/>
      <c r="ATY171" s="37"/>
      <c r="ATZ171" s="37"/>
      <c r="AUA171" s="37"/>
      <c r="AUB171" s="37"/>
      <c r="AUK171" s="343"/>
      <c r="AUY171" s="343"/>
      <c r="AWA171" s="37"/>
      <c r="AWB171" s="37"/>
      <c r="AWC171" s="37"/>
      <c r="AWD171" s="37"/>
      <c r="AWE171" s="37"/>
      <c r="AWF171" s="37"/>
      <c r="AWG171" s="37"/>
      <c r="AWH171" s="37"/>
      <c r="AWI171" s="37"/>
      <c r="AWJ171" s="37"/>
      <c r="AWK171" s="37"/>
      <c r="AWL171" s="37"/>
      <c r="AWM171" s="37"/>
      <c r="AWN171" s="37"/>
      <c r="AWO171" s="37"/>
      <c r="AWP171" s="37"/>
      <c r="AWQ171" s="37"/>
      <c r="AWR171" s="37"/>
      <c r="AWS171" s="37"/>
      <c r="AWT171" s="37"/>
      <c r="AWU171" s="37"/>
      <c r="AXC171" s="37"/>
      <c r="AXD171" s="37"/>
      <c r="AXE171" s="37"/>
      <c r="AXF171" s="37"/>
      <c r="AXG171" s="37"/>
      <c r="AXH171" s="37"/>
      <c r="AXJ171" s="37"/>
      <c r="AXK171" s="37"/>
      <c r="AXL171" s="37"/>
      <c r="AXM171" s="37"/>
      <c r="AXN171" s="37"/>
      <c r="AXO171" s="37"/>
      <c r="AXP171" s="37"/>
      <c r="AXQ171" s="37"/>
      <c r="AXR171" s="37"/>
      <c r="AXS171" s="37"/>
      <c r="AXT171" s="37"/>
      <c r="AXU171" s="37"/>
      <c r="AXV171" s="37"/>
      <c r="AXW171" s="37"/>
      <c r="AYE171" s="32"/>
      <c r="AYF171" s="32"/>
      <c r="AYG171" s="32"/>
      <c r="AYH171" s="32"/>
      <c r="AYI171" s="32"/>
      <c r="AYJ171" s="32"/>
      <c r="AYZ171" s="37"/>
      <c r="AZA171" s="37"/>
      <c r="AZB171" s="37"/>
      <c r="AZC171" s="37"/>
      <c r="AZD171" s="37"/>
      <c r="AZE171" s="37"/>
      <c r="AZG171" s="37"/>
      <c r="AZH171" s="37"/>
      <c r="AZI171" s="37"/>
      <c r="AZJ171" s="37"/>
      <c r="AZK171" s="37"/>
      <c r="AZL171" s="37"/>
      <c r="BAP171" s="37"/>
      <c r="BAQ171" s="37"/>
      <c r="BAR171" s="37"/>
      <c r="BAS171" s="37"/>
      <c r="BAT171" s="37"/>
      <c r="BAU171" s="37"/>
      <c r="BAV171" s="37"/>
      <c r="BAW171" s="37"/>
      <c r="BAX171" s="37"/>
      <c r="BAY171" s="37"/>
      <c r="BAZ171" s="37"/>
      <c r="BBA171" s="37"/>
      <c r="BBB171" s="37"/>
      <c r="BBC171" s="37"/>
      <c r="BBD171" s="37"/>
      <c r="BBE171" s="37"/>
      <c r="BBF171" s="37"/>
      <c r="BBG171" s="37"/>
      <c r="BBH171" s="37"/>
      <c r="BBI171" s="37"/>
      <c r="BBY171" s="37"/>
      <c r="BBZ171" s="37"/>
      <c r="BCA171" s="37"/>
      <c r="BCB171" s="37"/>
      <c r="BCC171" s="37"/>
      <c r="BCD171" s="37"/>
      <c r="BCF171" s="37"/>
      <c r="BCG171" s="37"/>
      <c r="BCH171" s="37"/>
      <c r="BCI171" s="37"/>
      <c r="BCJ171" s="37"/>
      <c r="BCK171" s="37"/>
      <c r="BDH171" s="37"/>
      <c r="BDI171" s="37"/>
      <c r="BDJ171" s="37"/>
      <c r="BDK171" s="37"/>
      <c r="BDL171" s="37"/>
      <c r="BDM171" s="37"/>
      <c r="BEJ171" s="37"/>
      <c r="BEK171" s="37"/>
      <c r="BEL171" s="37"/>
      <c r="BEM171" s="37"/>
      <c r="BEN171" s="37"/>
      <c r="BEO171" s="37"/>
    </row>
    <row r="172" spans="2:1003 1170:1497" s="550" customFormat="1" x14ac:dyDescent="0.25">
      <c r="B172" s="79"/>
      <c r="H172" s="37"/>
      <c r="I172" s="121"/>
      <c r="J172" s="37"/>
      <c r="K172" s="37"/>
      <c r="L172" s="37"/>
      <c r="M172" s="37"/>
      <c r="N172" s="37"/>
      <c r="O172" s="37"/>
      <c r="P172" s="121"/>
      <c r="Q172" s="37"/>
      <c r="R172" s="37"/>
      <c r="S172" s="37"/>
      <c r="T172" s="37"/>
      <c r="U172" s="37"/>
      <c r="V172" s="37"/>
      <c r="W172" s="121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CU172" s="422"/>
      <c r="CX172" s="343"/>
      <c r="ED172" s="1696"/>
      <c r="EE172" s="1696"/>
      <c r="EF172" s="1696"/>
      <c r="EG172" s="1696"/>
      <c r="EH172" s="1696"/>
      <c r="EI172" s="1696"/>
      <c r="EJ172" s="37"/>
      <c r="EK172" s="37"/>
      <c r="EL172" s="37"/>
      <c r="EM172" s="37"/>
      <c r="EN172" s="37"/>
      <c r="EO172" s="37"/>
      <c r="EP172" s="37"/>
      <c r="ER172" s="37"/>
      <c r="ES172" s="37"/>
      <c r="ET172" s="37"/>
      <c r="EU172" s="37"/>
      <c r="EV172" s="37"/>
      <c r="EW172" s="37"/>
      <c r="FT172" s="37"/>
      <c r="FU172" s="37"/>
      <c r="FV172" s="37"/>
      <c r="FW172" s="37"/>
      <c r="FX172" s="37"/>
      <c r="FY172" s="37"/>
      <c r="GH172" s="37"/>
      <c r="GI172" s="37"/>
      <c r="GJ172" s="37"/>
      <c r="GK172" s="37"/>
      <c r="GL172" s="37"/>
      <c r="GM172" s="37"/>
      <c r="HC172" s="37"/>
      <c r="HD172" s="37"/>
      <c r="HE172" s="37"/>
      <c r="HF172" s="37"/>
      <c r="HG172" s="37"/>
      <c r="HH172" s="37"/>
      <c r="IZ172" s="37"/>
      <c r="JA172" s="37"/>
      <c r="JB172" s="37"/>
      <c r="JC172" s="37"/>
      <c r="JD172" s="37"/>
      <c r="JE172" s="37"/>
      <c r="JU172" s="37"/>
      <c r="JV172" s="37"/>
      <c r="JW172" s="37"/>
      <c r="JX172" s="37"/>
      <c r="JY172" s="37"/>
      <c r="JZ172" s="37"/>
      <c r="KI172" s="37"/>
      <c r="KJ172" s="37"/>
      <c r="KK172" s="37"/>
      <c r="KL172" s="37"/>
      <c r="KM172" s="37"/>
      <c r="KN172" s="37"/>
      <c r="KP172" s="37"/>
      <c r="KQ172" s="37"/>
      <c r="KR172" s="37"/>
      <c r="KS172" s="37"/>
      <c r="KT172" s="37"/>
      <c r="KU172" s="37"/>
      <c r="LK172" s="37"/>
      <c r="LL172" s="37"/>
      <c r="LM172" s="37"/>
      <c r="LN172" s="37"/>
      <c r="LO172" s="37"/>
      <c r="LP172" s="37"/>
      <c r="LR172" s="37"/>
      <c r="LS172" s="37"/>
      <c r="LT172" s="37"/>
      <c r="LU172" s="37"/>
      <c r="LV172" s="37"/>
      <c r="LW172" s="37"/>
      <c r="LX172" s="37"/>
      <c r="MM172" s="37"/>
      <c r="MN172" s="37"/>
      <c r="MO172" s="37"/>
      <c r="MP172" s="37"/>
      <c r="MQ172" s="37"/>
      <c r="MR172" s="37"/>
      <c r="MT172" s="37"/>
      <c r="MU172" s="37"/>
      <c r="MV172" s="37"/>
      <c r="MW172" s="37"/>
      <c r="MX172" s="37"/>
      <c r="MY172" s="37"/>
      <c r="NV172" s="37"/>
      <c r="NW172" s="37"/>
      <c r="NX172" s="37"/>
      <c r="NY172" s="37"/>
      <c r="NZ172" s="37"/>
      <c r="OA172" s="37"/>
      <c r="OJ172" s="37"/>
      <c r="OK172" s="37"/>
      <c r="OL172" s="37"/>
      <c r="OM172" s="37"/>
      <c r="ON172" s="37"/>
      <c r="OO172" s="37"/>
      <c r="OP172" s="37"/>
      <c r="QN172" s="37"/>
      <c r="QO172" s="37"/>
      <c r="QP172" s="37"/>
      <c r="QQ172" s="37"/>
      <c r="QR172" s="37"/>
      <c r="QS172" s="37"/>
      <c r="QT172" s="37"/>
      <c r="QU172" s="422"/>
      <c r="RB172" s="37"/>
      <c r="RC172" s="37"/>
      <c r="RD172" s="37"/>
      <c r="RE172" s="37"/>
      <c r="RF172" s="37"/>
      <c r="RG172" s="37"/>
      <c r="RI172" s="37"/>
      <c r="RJ172" s="37"/>
      <c r="RK172" s="37"/>
      <c r="RL172" s="37"/>
      <c r="RM172" s="37"/>
      <c r="RN172" s="37"/>
      <c r="RP172" s="37"/>
      <c r="RQ172" s="37"/>
      <c r="RR172" s="37"/>
      <c r="RS172" s="37"/>
      <c r="RT172" s="37"/>
      <c r="RU172" s="37"/>
      <c r="RV172" s="37"/>
      <c r="SR172" s="37"/>
      <c r="SS172" s="37"/>
      <c r="ST172" s="37"/>
      <c r="SU172" s="37"/>
      <c r="SV172" s="37"/>
      <c r="SW172" s="37"/>
      <c r="SY172" s="422"/>
      <c r="UH172" s="691"/>
      <c r="UI172" s="37"/>
      <c r="UJ172" s="37"/>
      <c r="UK172" s="37"/>
      <c r="UL172" s="37"/>
      <c r="UM172" s="37"/>
      <c r="VC172" s="37"/>
      <c r="VD172" s="37"/>
      <c r="VE172" s="37"/>
      <c r="VF172" s="37"/>
      <c r="VG172" s="37"/>
      <c r="VH172" s="37"/>
      <c r="VI172" s="37"/>
      <c r="VJ172" s="37"/>
      <c r="WS172" s="37"/>
      <c r="WT172" s="37"/>
      <c r="WU172" s="37"/>
      <c r="WV172" s="37"/>
      <c r="WW172" s="37"/>
      <c r="WX172" s="37"/>
      <c r="WZ172" s="37"/>
      <c r="XA172" s="37"/>
      <c r="XB172" s="37"/>
      <c r="XC172" s="37"/>
      <c r="XD172" s="37"/>
      <c r="XE172" s="37"/>
      <c r="XF172" s="37"/>
      <c r="XG172" s="37"/>
      <c r="XH172" s="37"/>
      <c r="XI172" s="37"/>
      <c r="XJ172" s="37"/>
      <c r="XK172" s="37"/>
      <c r="XL172" s="37"/>
      <c r="XM172" s="37"/>
      <c r="XN172" s="37"/>
      <c r="XU172" s="37"/>
      <c r="XV172" s="37"/>
      <c r="XW172" s="37"/>
      <c r="XX172" s="37"/>
      <c r="XY172" s="37"/>
      <c r="XZ172" s="37"/>
      <c r="ZD172" s="37"/>
      <c r="ZE172" s="37"/>
      <c r="ZF172" s="37"/>
      <c r="ZG172" s="37"/>
      <c r="ZH172" s="37"/>
      <c r="ZI172" s="37"/>
      <c r="AAF172" s="37"/>
      <c r="AAG172" s="37"/>
      <c r="AAH172" s="37"/>
      <c r="AAI172" s="37"/>
      <c r="AAJ172" s="37"/>
      <c r="AAK172" s="37"/>
      <c r="AAM172" s="37"/>
      <c r="AAN172" s="37"/>
      <c r="AAO172" s="37"/>
      <c r="AAP172" s="37"/>
      <c r="AAQ172" s="37"/>
      <c r="AAR172" s="37"/>
      <c r="AAT172" s="37"/>
      <c r="AAU172" s="37"/>
      <c r="AAV172" s="37"/>
      <c r="AAW172" s="37"/>
      <c r="AAX172" s="37"/>
      <c r="AAY172" s="37"/>
      <c r="ABH172" s="37"/>
      <c r="ABI172" s="37"/>
      <c r="ABJ172" s="37"/>
      <c r="ABK172" s="37"/>
      <c r="ABL172" s="37"/>
      <c r="ABM172" s="37"/>
      <c r="ACJ172" s="37"/>
      <c r="ACK172" s="37"/>
      <c r="ACL172" s="37"/>
      <c r="ACM172" s="37"/>
      <c r="ACN172" s="37"/>
      <c r="ACO172" s="37"/>
      <c r="ACP172" s="37"/>
      <c r="ACQ172" s="37"/>
      <c r="ACR172" s="37"/>
      <c r="ACS172" s="37"/>
      <c r="ACT172" s="37"/>
      <c r="ACU172" s="37"/>
      <c r="ACV172" s="37"/>
      <c r="ACW172" s="37"/>
      <c r="ACX172" s="343"/>
      <c r="ADE172" s="691"/>
      <c r="ADF172" s="37"/>
      <c r="ADG172" s="37"/>
      <c r="ADH172" s="37"/>
      <c r="ADI172" s="37"/>
      <c r="ADJ172" s="37"/>
      <c r="ADK172" s="37"/>
      <c r="ADS172" s="37"/>
      <c r="ADT172" s="37"/>
      <c r="ADU172" s="37"/>
      <c r="ADV172" s="37"/>
      <c r="ADW172" s="37"/>
      <c r="ADX172" s="37"/>
      <c r="AEG172" s="37"/>
      <c r="AEH172" s="37"/>
      <c r="AEI172" s="37"/>
      <c r="AEJ172" s="37"/>
      <c r="AEK172" s="37"/>
      <c r="AEL172" s="37"/>
      <c r="AFB172" s="37"/>
      <c r="AFC172" s="37"/>
      <c r="AFD172" s="37"/>
      <c r="AFE172" s="37"/>
      <c r="AFF172" s="37"/>
      <c r="AFG172" s="37"/>
      <c r="AFP172" s="37"/>
      <c r="AFQ172" s="37"/>
      <c r="AFR172" s="37"/>
      <c r="AFS172" s="37"/>
      <c r="AFT172" s="37"/>
      <c r="AFU172" s="37"/>
      <c r="AFV172" s="37"/>
      <c r="AGY172" s="37"/>
      <c r="AGZ172" s="37"/>
      <c r="AHA172" s="37"/>
      <c r="AHB172" s="37"/>
      <c r="AHC172" s="37"/>
      <c r="AHD172" s="37"/>
      <c r="AHT172" s="422"/>
      <c r="AHW172" s="343"/>
      <c r="AIV172" s="37"/>
      <c r="AIW172" s="37"/>
      <c r="AIX172" s="37"/>
      <c r="AIY172" s="37"/>
      <c r="AIZ172" s="37"/>
      <c r="AJA172" s="37"/>
      <c r="AKS172" s="37"/>
      <c r="AKT172" s="37"/>
      <c r="AKU172" s="37"/>
      <c r="AKV172" s="37"/>
      <c r="AKW172" s="37"/>
      <c r="AKX172" s="37"/>
      <c r="AKY172" s="37"/>
      <c r="ALN172" s="37"/>
      <c r="ALO172" s="37"/>
      <c r="ARZ172" s="37"/>
      <c r="ASA172" s="37"/>
      <c r="ASB172" s="37"/>
      <c r="ASC172" s="37"/>
      <c r="ASD172" s="37"/>
      <c r="ASE172" s="37"/>
      <c r="ASG172" s="37"/>
      <c r="ASH172" s="37"/>
      <c r="ASI172" s="37"/>
      <c r="ASJ172" s="37"/>
      <c r="ASK172" s="37"/>
      <c r="ASL172" s="37"/>
      <c r="ATW172" s="37"/>
      <c r="ATX172" s="37"/>
      <c r="ATY172" s="37"/>
      <c r="ATZ172" s="37"/>
      <c r="AUA172" s="37"/>
      <c r="AUB172" s="37"/>
      <c r="AUK172" s="343"/>
      <c r="AUY172" s="343"/>
      <c r="AWA172" s="37"/>
      <c r="AWB172" s="37"/>
      <c r="AWC172" s="37"/>
      <c r="AWD172" s="37"/>
      <c r="AWE172" s="37"/>
      <c r="AWF172" s="37"/>
      <c r="AWG172" s="37"/>
      <c r="AWH172" s="37"/>
      <c r="AWI172" s="37"/>
      <c r="AWJ172" s="37"/>
      <c r="AWK172" s="37"/>
      <c r="AWL172" s="37"/>
      <c r="AWM172" s="37"/>
      <c r="AWN172" s="37"/>
      <c r="AWO172" s="37"/>
      <c r="AWP172" s="37"/>
      <c r="AWQ172" s="37"/>
      <c r="AWR172" s="37"/>
      <c r="AWS172" s="37"/>
      <c r="AWT172" s="37"/>
      <c r="AWU172" s="37"/>
      <c r="AXC172" s="37"/>
      <c r="AXD172" s="37"/>
      <c r="AXE172" s="37"/>
      <c r="AXF172" s="37"/>
      <c r="AXG172" s="37"/>
      <c r="AXH172" s="37"/>
      <c r="AXJ172" s="37"/>
      <c r="AXK172" s="37"/>
      <c r="AXL172" s="37"/>
      <c r="AXM172" s="37"/>
      <c r="AXN172" s="37"/>
      <c r="AXO172" s="37"/>
      <c r="AXP172" s="37"/>
      <c r="AXQ172" s="37"/>
      <c r="AXR172" s="37"/>
      <c r="AXS172" s="37"/>
      <c r="AXT172" s="37"/>
      <c r="AXU172" s="37"/>
      <c r="AXV172" s="37"/>
      <c r="AXW172" s="37"/>
      <c r="AYE172" s="32"/>
      <c r="AYF172" s="32"/>
      <c r="AYG172" s="32"/>
      <c r="AYH172" s="32"/>
      <c r="AYI172" s="32"/>
      <c r="AYJ172" s="32"/>
      <c r="AYZ172" s="37"/>
      <c r="AZA172" s="37"/>
      <c r="AZB172" s="37"/>
      <c r="AZC172" s="37"/>
      <c r="AZD172" s="37"/>
      <c r="AZE172" s="37"/>
      <c r="AZG172" s="37"/>
      <c r="AZH172" s="37"/>
      <c r="AZI172" s="37"/>
      <c r="AZJ172" s="37"/>
      <c r="AZK172" s="37"/>
      <c r="AZL172" s="37"/>
      <c r="BAP172" s="37"/>
      <c r="BAQ172" s="37"/>
      <c r="BAR172" s="37"/>
      <c r="BAS172" s="37"/>
      <c r="BAT172" s="37"/>
      <c r="BAU172" s="37"/>
      <c r="BAV172" s="37"/>
      <c r="BAW172" s="37"/>
      <c r="BAX172" s="37"/>
      <c r="BAY172" s="37"/>
      <c r="BAZ172" s="37"/>
      <c r="BBA172" s="37"/>
      <c r="BBB172" s="37"/>
      <c r="BBC172" s="37"/>
      <c r="BBD172" s="37"/>
      <c r="BBE172" s="37"/>
      <c r="BBF172" s="37"/>
      <c r="BBG172" s="37"/>
      <c r="BBH172" s="37"/>
      <c r="BBI172" s="37"/>
      <c r="BBY172" s="37"/>
      <c r="BBZ172" s="37"/>
      <c r="BCA172" s="37"/>
      <c r="BCB172" s="37"/>
      <c r="BCC172" s="37"/>
      <c r="BCD172" s="37"/>
      <c r="BCF172" s="37"/>
      <c r="BCG172" s="37"/>
      <c r="BCH172" s="37"/>
      <c r="BCI172" s="37"/>
      <c r="BCJ172" s="37"/>
      <c r="BCK172" s="37"/>
      <c r="BDH172" s="37"/>
      <c r="BDI172" s="37"/>
      <c r="BDJ172" s="37"/>
      <c r="BDK172" s="37"/>
      <c r="BDL172" s="37"/>
      <c r="BDM172" s="37"/>
      <c r="BEJ172" s="37"/>
      <c r="BEK172" s="37"/>
      <c r="BEL172" s="37"/>
      <c r="BEM172" s="37"/>
      <c r="BEN172" s="37"/>
      <c r="BEO172" s="37"/>
    </row>
    <row r="173" spans="2:1003 1170:1497" s="550" customFormat="1" x14ac:dyDescent="0.25">
      <c r="B173" s="121"/>
      <c r="H173" s="37"/>
      <c r="I173" s="121"/>
      <c r="J173" s="37"/>
      <c r="K173" s="37"/>
      <c r="L173" s="37"/>
      <c r="M173" s="37"/>
      <c r="N173" s="37"/>
      <c r="O173" s="37"/>
      <c r="P173" s="121"/>
      <c r="Q173" s="37"/>
      <c r="R173" s="37"/>
      <c r="S173" s="37"/>
      <c r="T173" s="37"/>
      <c r="U173" s="37"/>
      <c r="V173" s="37"/>
      <c r="W173" s="121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CU173" s="422"/>
      <c r="CX173" s="343"/>
      <c r="ED173" s="1696"/>
      <c r="EE173" s="1696"/>
      <c r="EF173" s="1696"/>
      <c r="EG173" s="1696"/>
      <c r="EH173" s="1696"/>
      <c r="EI173" s="1696"/>
      <c r="EJ173" s="37"/>
      <c r="EK173" s="37"/>
      <c r="EL173" s="37"/>
      <c r="EM173" s="37"/>
      <c r="EN173" s="37"/>
      <c r="EO173" s="37"/>
      <c r="EP173" s="37"/>
      <c r="ER173" s="37"/>
      <c r="ES173" s="37"/>
      <c r="ET173" s="37"/>
      <c r="EU173" s="37"/>
      <c r="EV173" s="37"/>
      <c r="EW173" s="37"/>
      <c r="FT173" s="37"/>
      <c r="FU173" s="37"/>
      <c r="FV173" s="37"/>
      <c r="FW173" s="37"/>
      <c r="FX173" s="37"/>
      <c r="FY173" s="37"/>
      <c r="GH173" s="37"/>
      <c r="GI173" s="37"/>
      <c r="GJ173" s="37"/>
      <c r="GK173" s="37"/>
      <c r="GL173" s="37"/>
      <c r="GM173" s="37"/>
      <c r="HC173" s="37"/>
      <c r="HD173" s="37"/>
      <c r="HE173" s="37"/>
      <c r="HF173" s="37"/>
      <c r="HG173" s="37"/>
      <c r="HH173" s="37"/>
      <c r="IZ173" s="37"/>
      <c r="JA173" s="37"/>
      <c r="JB173" s="37"/>
      <c r="JC173" s="37"/>
      <c r="JD173" s="37"/>
      <c r="JE173" s="37"/>
      <c r="JU173" s="37"/>
      <c r="JV173" s="37"/>
      <c r="JW173" s="37"/>
      <c r="JX173" s="37"/>
      <c r="JY173" s="37"/>
      <c r="JZ173" s="37"/>
      <c r="KI173" s="37"/>
      <c r="KJ173" s="37"/>
      <c r="KK173" s="37"/>
      <c r="KL173" s="37"/>
      <c r="KM173" s="37"/>
      <c r="KN173" s="37"/>
      <c r="KP173" s="37"/>
      <c r="KQ173" s="37"/>
      <c r="KR173" s="37"/>
      <c r="KS173" s="37"/>
      <c r="KT173" s="37"/>
      <c r="KU173" s="37"/>
      <c r="LK173" s="37"/>
      <c r="LL173" s="37"/>
      <c r="LM173" s="37"/>
      <c r="LN173" s="37"/>
      <c r="LO173" s="37"/>
      <c r="LP173" s="37"/>
      <c r="LR173" s="37"/>
      <c r="LS173" s="37"/>
      <c r="LT173" s="37"/>
      <c r="LU173" s="37"/>
      <c r="LV173" s="37"/>
      <c r="LW173" s="37"/>
      <c r="LX173" s="37"/>
      <c r="MM173" s="37"/>
      <c r="MN173" s="37"/>
      <c r="MO173" s="37"/>
      <c r="MP173" s="37"/>
      <c r="MQ173" s="37"/>
      <c r="MR173" s="37"/>
      <c r="MT173" s="37"/>
      <c r="MU173" s="37"/>
      <c r="MV173" s="37"/>
      <c r="MW173" s="37"/>
      <c r="MX173" s="37"/>
      <c r="MY173" s="37"/>
      <c r="NV173" s="37"/>
      <c r="NW173" s="37"/>
      <c r="NX173" s="37"/>
      <c r="NY173" s="37"/>
      <c r="NZ173" s="37"/>
      <c r="OA173" s="37"/>
      <c r="OJ173" s="37"/>
      <c r="OK173" s="37"/>
      <c r="OL173" s="37"/>
      <c r="OM173" s="37"/>
      <c r="ON173" s="37"/>
      <c r="OO173" s="37"/>
      <c r="OP173" s="37"/>
      <c r="QN173" s="37"/>
      <c r="QO173" s="37"/>
      <c r="QP173" s="37"/>
      <c r="QQ173" s="37"/>
      <c r="QR173" s="37"/>
      <c r="QS173" s="37"/>
      <c r="QT173" s="37"/>
      <c r="QU173" s="422"/>
      <c r="RB173" s="37"/>
      <c r="RC173" s="37"/>
      <c r="RD173" s="37"/>
      <c r="RE173" s="37"/>
      <c r="RF173" s="37"/>
      <c r="RG173" s="37"/>
      <c r="RI173" s="37"/>
      <c r="RJ173" s="37"/>
      <c r="RK173" s="37"/>
      <c r="RL173" s="37"/>
      <c r="RM173" s="37"/>
      <c r="RN173" s="37"/>
      <c r="RP173" s="37"/>
      <c r="RQ173" s="37"/>
      <c r="RR173" s="37"/>
      <c r="RS173" s="37"/>
      <c r="RT173" s="37"/>
      <c r="RU173" s="37"/>
      <c r="RV173" s="37"/>
      <c r="SR173" s="37"/>
      <c r="SS173" s="37"/>
      <c r="ST173" s="37"/>
      <c r="SU173" s="37"/>
      <c r="SV173" s="37"/>
      <c r="SW173" s="37"/>
      <c r="SY173" s="422"/>
      <c r="UH173" s="691"/>
      <c r="UI173" s="37"/>
      <c r="UJ173" s="37"/>
      <c r="UK173" s="37"/>
      <c r="UL173" s="37"/>
      <c r="UM173" s="37"/>
      <c r="VC173" s="37"/>
      <c r="VD173" s="37"/>
      <c r="VE173" s="37"/>
      <c r="VF173" s="37"/>
      <c r="VG173" s="37"/>
      <c r="VH173" s="37"/>
      <c r="VI173" s="37"/>
      <c r="VJ173" s="37"/>
      <c r="WS173" s="37"/>
      <c r="WT173" s="37"/>
      <c r="WU173" s="37"/>
      <c r="WV173" s="37"/>
      <c r="WW173" s="37"/>
      <c r="WX173" s="37"/>
      <c r="WZ173" s="37"/>
      <c r="XA173" s="37"/>
      <c r="XB173" s="37"/>
      <c r="XC173" s="37"/>
      <c r="XD173" s="37"/>
      <c r="XE173" s="37"/>
      <c r="XF173" s="37"/>
      <c r="XG173" s="37"/>
      <c r="XH173" s="37"/>
      <c r="XI173" s="37"/>
      <c r="XJ173" s="37"/>
      <c r="XK173" s="37"/>
      <c r="XL173" s="37"/>
      <c r="XM173" s="37"/>
      <c r="XN173" s="37"/>
      <c r="XU173" s="37"/>
      <c r="XV173" s="37"/>
      <c r="XW173" s="37"/>
      <c r="XX173" s="37"/>
      <c r="XY173" s="37"/>
      <c r="XZ173" s="37"/>
      <c r="ZD173" s="37"/>
      <c r="ZE173" s="37"/>
      <c r="ZF173" s="37"/>
      <c r="ZG173" s="37"/>
      <c r="ZH173" s="37"/>
      <c r="ZI173" s="37"/>
      <c r="AAF173" s="37"/>
      <c r="AAG173" s="37"/>
      <c r="AAH173" s="37"/>
      <c r="AAI173" s="37"/>
      <c r="AAJ173" s="37"/>
      <c r="AAK173" s="37"/>
      <c r="AAM173" s="37"/>
      <c r="AAN173" s="37"/>
      <c r="AAO173" s="37"/>
      <c r="AAP173" s="37"/>
      <c r="AAQ173" s="37"/>
      <c r="AAR173" s="37"/>
      <c r="AAT173" s="37"/>
      <c r="AAU173" s="37"/>
      <c r="AAV173" s="37"/>
      <c r="AAW173" s="37"/>
      <c r="AAX173" s="37"/>
      <c r="AAY173" s="37"/>
      <c r="ABH173" s="37"/>
      <c r="ABI173" s="37"/>
      <c r="ABJ173" s="37"/>
      <c r="ABK173" s="37"/>
      <c r="ABL173" s="37"/>
      <c r="ABM173" s="37"/>
      <c r="ACJ173" s="37"/>
      <c r="ACK173" s="37"/>
      <c r="ACL173" s="37"/>
      <c r="ACM173" s="37"/>
      <c r="ACN173" s="37"/>
      <c r="ACO173" s="37"/>
      <c r="ACP173" s="37"/>
      <c r="ACQ173" s="37"/>
      <c r="ACR173" s="37"/>
      <c r="ACS173" s="37"/>
      <c r="ACT173" s="37"/>
      <c r="ACU173" s="37"/>
      <c r="ACV173" s="37"/>
      <c r="ACW173" s="37"/>
      <c r="ACX173" s="343"/>
      <c r="ADE173" s="691"/>
      <c r="ADF173" s="37"/>
      <c r="ADG173" s="37"/>
      <c r="ADH173" s="37"/>
      <c r="ADI173" s="37"/>
      <c r="ADJ173" s="37"/>
      <c r="ADK173" s="37"/>
      <c r="ADS173" s="37"/>
      <c r="ADT173" s="37"/>
      <c r="ADU173" s="37"/>
      <c r="ADV173" s="37"/>
      <c r="ADW173" s="37"/>
      <c r="ADX173" s="37"/>
      <c r="AEG173" s="37"/>
      <c r="AEH173" s="37"/>
      <c r="AEI173" s="37"/>
      <c r="AEJ173" s="37"/>
      <c r="AEK173" s="37"/>
      <c r="AEL173" s="37"/>
      <c r="AFB173" s="37"/>
      <c r="AFC173" s="37"/>
      <c r="AFD173" s="37"/>
      <c r="AFE173" s="37"/>
      <c r="AFF173" s="37"/>
      <c r="AFG173" s="37"/>
      <c r="AFP173" s="37"/>
      <c r="AFQ173" s="37"/>
      <c r="AFR173" s="37"/>
      <c r="AFS173" s="37"/>
      <c r="AFT173" s="37"/>
      <c r="AFU173" s="37"/>
      <c r="AFV173" s="37"/>
      <c r="AGY173" s="37"/>
      <c r="AGZ173" s="37"/>
      <c r="AHA173" s="37"/>
      <c r="AHB173" s="37"/>
      <c r="AHC173" s="37"/>
      <c r="AHD173" s="37"/>
      <c r="AHT173" s="422"/>
      <c r="AHW173" s="343"/>
      <c r="AIV173" s="37"/>
      <c r="AIW173" s="37"/>
      <c r="AIX173" s="37"/>
      <c r="AIY173" s="37"/>
      <c r="AIZ173" s="37"/>
      <c r="AJA173" s="37"/>
      <c r="AKS173" s="37"/>
      <c r="AKT173" s="37"/>
      <c r="AKU173" s="37"/>
      <c r="AKV173" s="37"/>
      <c r="AKW173" s="37"/>
      <c r="AKX173" s="37"/>
      <c r="AKY173" s="37"/>
      <c r="ALN173" s="37"/>
      <c r="ALO173" s="37"/>
      <c r="ARZ173" s="37"/>
      <c r="ASA173" s="37"/>
      <c r="ASB173" s="37"/>
      <c r="ASC173" s="37"/>
      <c r="ASD173" s="37"/>
      <c r="ASE173" s="37"/>
      <c r="ASG173" s="37"/>
      <c r="ASH173" s="37"/>
      <c r="ASI173" s="37"/>
      <c r="ASJ173" s="37"/>
      <c r="ASK173" s="37"/>
      <c r="ASL173" s="37"/>
      <c r="ATW173" s="37"/>
      <c r="ATX173" s="37"/>
      <c r="ATY173" s="37"/>
      <c r="ATZ173" s="37"/>
      <c r="AUA173" s="37"/>
      <c r="AUB173" s="37"/>
      <c r="AUK173" s="343"/>
      <c r="AUY173" s="343"/>
      <c r="AWA173" s="37"/>
      <c r="AWB173" s="37"/>
      <c r="AWC173" s="37"/>
      <c r="AWD173" s="37"/>
      <c r="AWE173" s="37"/>
      <c r="AWF173" s="37"/>
      <c r="AWG173" s="37"/>
      <c r="AWH173" s="37"/>
      <c r="AWI173" s="37"/>
      <c r="AWJ173" s="37"/>
      <c r="AWK173" s="37"/>
      <c r="AWL173" s="37"/>
      <c r="AWM173" s="37"/>
      <c r="AWN173" s="37"/>
      <c r="AWO173" s="37"/>
      <c r="AWP173" s="37"/>
      <c r="AWQ173" s="37"/>
      <c r="AWR173" s="37"/>
      <c r="AWS173" s="37"/>
      <c r="AWT173" s="37"/>
      <c r="AWU173" s="37"/>
      <c r="AXC173" s="37"/>
      <c r="AXD173" s="37"/>
      <c r="AXE173" s="37"/>
      <c r="AXF173" s="37"/>
      <c r="AXG173" s="37"/>
      <c r="AXH173" s="37"/>
      <c r="AXJ173" s="37"/>
      <c r="AXK173" s="37"/>
      <c r="AXL173" s="37"/>
      <c r="AXM173" s="37"/>
      <c r="AXN173" s="37"/>
      <c r="AXO173" s="37"/>
      <c r="AXP173" s="37"/>
      <c r="AXQ173" s="37"/>
      <c r="AXR173" s="37"/>
      <c r="AXS173" s="37"/>
      <c r="AXT173" s="37"/>
      <c r="AXU173" s="37"/>
      <c r="AXV173" s="37"/>
      <c r="AXW173" s="37"/>
      <c r="AYE173" s="32"/>
      <c r="AYF173" s="32"/>
      <c r="AYG173" s="32"/>
      <c r="AYH173" s="32"/>
      <c r="AYI173" s="32"/>
      <c r="AYJ173" s="32"/>
      <c r="AYZ173" s="37"/>
      <c r="AZA173" s="37"/>
      <c r="AZB173" s="37"/>
      <c r="AZC173" s="37"/>
      <c r="AZD173" s="37"/>
      <c r="AZE173" s="37"/>
      <c r="AZG173" s="37"/>
      <c r="AZH173" s="37"/>
      <c r="AZI173" s="37"/>
      <c r="AZJ173" s="37"/>
      <c r="AZK173" s="37"/>
      <c r="AZL173" s="37"/>
      <c r="BAP173" s="37"/>
      <c r="BAQ173" s="37"/>
      <c r="BAR173" s="37"/>
      <c r="BAS173" s="37"/>
      <c r="BAT173" s="37"/>
      <c r="BAU173" s="37"/>
      <c r="BAV173" s="37"/>
      <c r="BAW173" s="37"/>
      <c r="BAX173" s="37"/>
      <c r="BAY173" s="37"/>
      <c r="BAZ173" s="37"/>
      <c r="BBA173" s="37"/>
      <c r="BBB173" s="37"/>
      <c r="BBC173" s="37"/>
      <c r="BBD173" s="37"/>
      <c r="BBE173" s="37"/>
      <c r="BBF173" s="37"/>
      <c r="BBG173" s="37"/>
      <c r="BBH173" s="37"/>
      <c r="BBI173" s="37"/>
      <c r="BBY173" s="37"/>
      <c r="BBZ173" s="37"/>
      <c r="BCA173" s="37"/>
      <c r="BCB173" s="37"/>
      <c r="BCC173" s="37"/>
      <c r="BCD173" s="37"/>
      <c r="BCF173" s="37"/>
      <c r="BCG173" s="37"/>
      <c r="BCH173" s="37"/>
      <c r="BCI173" s="37"/>
      <c r="BCJ173" s="37"/>
      <c r="BCK173" s="37"/>
      <c r="BDH173" s="37"/>
      <c r="BDI173" s="37"/>
      <c r="BDJ173" s="37"/>
      <c r="BDK173" s="37"/>
      <c r="BDL173" s="37"/>
      <c r="BDM173" s="37"/>
      <c r="BEJ173" s="37"/>
      <c r="BEK173" s="37"/>
      <c r="BEL173" s="37"/>
      <c r="BEM173" s="37"/>
      <c r="BEN173" s="37"/>
      <c r="BEO173" s="37"/>
    </row>
    <row r="174" spans="2:1003 1170:1497" s="550" customFormat="1" x14ac:dyDescent="0.25">
      <c r="B174" s="121"/>
      <c r="H174" s="37"/>
      <c r="I174" s="121"/>
      <c r="J174" s="37"/>
      <c r="K174" s="37"/>
      <c r="L174" s="37"/>
      <c r="M174" s="37"/>
      <c r="N174" s="37"/>
      <c r="O174" s="37"/>
      <c r="P174" s="121"/>
      <c r="Q174" s="37"/>
      <c r="R174" s="37"/>
      <c r="S174" s="37"/>
      <c r="T174" s="37"/>
      <c r="U174" s="37"/>
      <c r="V174" s="37"/>
      <c r="W174" s="121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CU174" s="422"/>
      <c r="CX174" s="343"/>
      <c r="ED174" s="1696"/>
      <c r="EE174" s="1696"/>
      <c r="EF174" s="1696"/>
      <c r="EG174" s="1696"/>
      <c r="EH174" s="1696"/>
      <c r="EI174" s="1696"/>
      <c r="EJ174" s="37"/>
      <c r="EK174" s="37"/>
      <c r="EL174" s="37"/>
      <c r="EM174" s="37"/>
      <c r="EN174" s="37"/>
      <c r="EO174" s="37"/>
      <c r="EP174" s="37"/>
      <c r="ER174" s="37"/>
      <c r="ES174" s="37"/>
      <c r="ET174" s="37"/>
      <c r="EU174" s="37"/>
      <c r="EV174" s="37"/>
      <c r="EW174" s="37"/>
      <c r="FT174" s="37"/>
      <c r="FU174" s="37"/>
      <c r="FV174" s="37"/>
      <c r="FW174" s="37"/>
      <c r="FX174" s="37"/>
      <c r="FY174" s="37"/>
      <c r="GH174" s="37"/>
      <c r="GI174" s="37"/>
      <c r="GJ174" s="37"/>
      <c r="GK174" s="37"/>
      <c r="GL174" s="37"/>
      <c r="GM174" s="37"/>
      <c r="HC174" s="37"/>
      <c r="HD174" s="37"/>
      <c r="HE174" s="37"/>
      <c r="HF174" s="37"/>
      <c r="HG174" s="37"/>
      <c r="HH174" s="37"/>
      <c r="IZ174" s="37"/>
      <c r="JA174" s="37"/>
      <c r="JB174" s="37"/>
      <c r="JC174" s="37"/>
      <c r="JD174" s="37"/>
      <c r="JE174" s="37"/>
      <c r="JU174" s="37"/>
      <c r="JV174" s="37"/>
      <c r="JW174" s="37"/>
      <c r="JX174" s="37"/>
      <c r="JY174" s="37"/>
      <c r="JZ174" s="37"/>
      <c r="KI174" s="37"/>
      <c r="KJ174" s="37"/>
      <c r="KK174" s="37"/>
      <c r="KL174" s="37"/>
      <c r="KM174" s="37"/>
      <c r="KN174" s="37"/>
      <c r="KP174" s="37"/>
      <c r="KQ174" s="37"/>
      <c r="KR174" s="37"/>
      <c r="KS174" s="37"/>
      <c r="KT174" s="37"/>
      <c r="KU174" s="37"/>
      <c r="LK174" s="37"/>
      <c r="LL174" s="37"/>
      <c r="LM174" s="37"/>
      <c r="LN174" s="37"/>
      <c r="LO174" s="37"/>
      <c r="LP174" s="37"/>
      <c r="LR174" s="37"/>
      <c r="LS174" s="37"/>
      <c r="LT174" s="37"/>
      <c r="LU174" s="37"/>
      <c r="LV174" s="37"/>
      <c r="LW174" s="37"/>
      <c r="LX174" s="37"/>
      <c r="MM174" s="37"/>
      <c r="MN174" s="37"/>
      <c r="MO174" s="37"/>
      <c r="MP174" s="37"/>
      <c r="MQ174" s="37"/>
      <c r="MR174" s="37"/>
      <c r="MT174" s="37"/>
      <c r="MU174" s="37"/>
      <c r="MV174" s="37"/>
      <c r="MW174" s="37"/>
      <c r="MX174" s="37"/>
      <c r="MY174" s="37"/>
      <c r="NV174" s="37"/>
      <c r="NW174" s="37"/>
      <c r="NX174" s="37"/>
      <c r="NY174" s="37"/>
      <c r="NZ174" s="37"/>
      <c r="OA174" s="37"/>
      <c r="OJ174" s="37"/>
      <c r="OK174" s="37"/>
      <c r="OL174" s="37"/>
      <c r="OM174" s="37"/>
      <c r="ON174" s="37"/>
      <c r="OO174" s="37"/>
      <c r="OP174" s="37"/>
      <c r="QN174" s="37"/>
      <c r="QO174" s="37"/>
      <c r="QP174" s="37"/>
      <c r="QQ174" s="37"/>
      <c r="QR174" s="37"/>
      <c r="QS174" s="37"/>
      <c r="QT174" s="37"/>
      <c r="QU174" s="422"/>
      <c r="RB174" s="37"/>
      <c r="RC174" s="37"/>
      <c r="RD174" s="37"/>
      <c r="RE174" s="37"/>
      <c r="RF174" s="37"/>
      <c r="RG174" s="37"/>
      <c r="RI174" s="37"/>
      <c r="RJ174" s="37"/>
      <c r="RK174" s="37"/>
      <c r="RL174" s="37"/>
      <c r="RM174" s="37"/>
      <c r="RN174" s="37"/>
      <c r="RP174" s="37"/>
      <c r="RQ174" s="37"/>
      <c r="RR174" s="37"/>
      <c r="RS174" s="37"/>
      <c r="RT174" s="37"/>
      <c r="RU174" s="37"/>
      <c r="RV174" s="37"/>
      <c r="SR174" s="37"/>
      <c r="SS174" s="37"/>
      <c r="ST174" s="37"/>
      <c r="SU174" s="37"/>
      <c r="SV174" s="37"/>
      <c r="SW174" s="37"/>
      <c r="SY174" s="422"/>
      <c r="UH174" s="691"/>
      <c r="UI174" s="37"/>
      <c r="UJ174" s="37"/>
      <c r="UK174" s="37"/>
      <c r="UL174" s="37"/>
      <c r="UM174" s="37"/>
      <c r="VC174" s="37"/>
      <c r="VD174" s="37"/>
      <c r="VE174" s="37"/>
      <c r="VF174" s="37"/>
      <c r="VG174" s="37"/>
      <c r="VH174" s="37"/>
      <c r="VI174" s="37"/>
      <c r="VJ174" s="37"/>
      <c r="WS174" s="37"/>
      <c r="WT174" s="37"/>
      <c r="WU174" s="37"/>
      <c r="WV174" s="37"/>
      <c r="WW174" s="37"/>
      <c r="WX174" s="37"/>
      <c r="WZ174" s="37"/>
      <c r="XA174" s="37"/>
      <c r="XB174" s="37"/>
      <c r="XC174" s="37"/>
      <c r="XD174" s="37"/>
      <c r="XE174" s="37"/>
      <c r="XF174" s="37"/>
      <c r="XG174" s="37"/>
      <c r="XH174" s="37"/>
      <c r="XI174" s="37"/>
      <c r="XJ174" s="37"/>
      <c r="XK174" s="37"/>
      <c r="XL174" s="37"/>
      <c r="XM174" s="37"/>
      <c r="XN174" s="37"/>
      <c r="XU174" s="37"/>
      <c r="XV174" s="37"/>
      <c r="XW174" s="37"/>
      <c r="XX174" s="37"/>
      <c r="XY174" s="37"/>
      <c r="XZ174" s="37"/>
      <c r="ZD174" s="37"/>
      <c r="ZE174" s="37"/>
      <c r="ZF174" s="37"/>
      <c r="ZG174" s="37"/>
      <c r="ZH174" s="37"/>
      <c r="ZI174" s="37"/>
      <c r="AAF174" s="37"/>
      <c r="AAG174" s="37"/>
      <c r="AAH174" s="37"/>
      <c r="AAI174" s="37"/>
      <c r="AAJ174" s="37"/>
      <c r="AAK174" s="37"/>
      <c r="AAM174" s="37"/>
      <c r="AAN174" s="37"/>
      <c r="AAO174" s="37"/>
      <c r="AAP174" s="37"/>
      <c r="AAQ174" s="37"/>
      <c r="AAR174" s="37"/>
      <c r="AAT174" s="37"/>
      <c r="AAU174" s="37"/>
      <c r="AAV174" s="37"/>
      <c r="AAW174" s="37"/>
      <c r="AAX174" s="37"/>
      <c r="AAY174" s="37"/>
      <c r="ABH174" s="37"/>
      <c r="ABI174" s="37"/>
      <c r="ABJ174" s="37"/>
      <c r="ABK174" s="37"/>
      <c r="ABL174" s="37"/>
      <c r="ABM174" s="37"/>
      <c r="ACJ174" s="37"/>
      <c r="ACK174" s="37"/>
      <c r="ACL174" s="37"/>
      <c r="ACM174" s="37"/>
      <c r="ACN174" s="37"/>
      <c r="ACO174" s="37"/>
      <c r="ACP174" s="37"/>
      <c r="ACQ174" s="37"/>
      <c r="ACR174" s="37"/>
      <c r="ACS174" s="37"/>
      <c r="ACT174" s="37"/>
      <c r="ACU174" s="37"/>
      <c r="ACV174" s="37"/>
      <c r="ACW174" s="37"/>
      <c r="ACX174" s="343"/>
      <c r="ADE174" s="691"/>
      <c r="ADF174" s="37"/>
      <c r="ADG174" s="37"/>
      <c r="ADH174" s="37"/>
      <c r="ADI174" s="37"/>
      <c r="ADJ174" s="37"/>
      <c r="ADK174" s="37"/>
      <c r="ADS174" s="37"/>
      <c r="ADT174" s="37"/>
      <c r="ADU174" s="37"/>
      <c r="ADV174" s="37"/>
      <c r="ADW174" s="37"/>
      <c r="ADX174" s="37"/>
      <c r="AEG174" s="37"/>
      <c r="AEH174" s="37"/>
      <c r="AEI174" s="37"/>
      <c r="AEJ174" s="37"/>
      <c r="AEK174" s="37"/>
      <c r="AEL174" s="37"/>
      <c r="AFB174" s="37"/>
      <c r="AFC174" s="37"/>
      <c r="AFD174" s="37"/>
      <c r="AFE174" s="37"/>
      <c r="AFF174" s="37"/>
      <c r="AFG174" s="37"/>
      <c r="AFP174" s="37"/>
      <c r="AFQ174" s="37"/>
      <c r="AFR174" s="37"/>
      <c r="AFS174" s="37"/>
      <c r="AFT174" s="37"/>
      <c r="AFU174" s="37"/>
      <c r="AFV174" s="37"/>
      <c r="AGY174" s="37"/>
      <c r="AGZ174" s="37"/>
      <c r="AHA174" s="37"/>
      <c r="AHB174" s="37"/>
      <c r="AHC174" s="37"/>
      <c r="AHD174" s="37"/>
      <c r="AHT174" s="422"/>
      <c r="AHW174" s="343"/>
      <c r="AIV174" s="37"/>
      <c r="AIW174" s="37"/>
      <c r="AIX174" s="37"/>
      <c r="AIY174" s="37"/>
      <c r="AIZ174" s="37"/>
      <c r="AJA174" s="37"/>
      <c r="AKS174" s="37"/>
      <c r="AKT174" s="37"/>
      <c r="AKU174" s="37"/>
      <c r="AKV174" s="37"/>
      <c r="AKW174" s="37"/>
      <c r="AKX174" s="37"/>
      <c r="AKY174" s="37"/>
      <c r="ALN174" s="37"/>
      <c r="ALO174" s="37"/>
      <c r="ARZ174" s="37"/>
      <c r="ASA174" s="37"/>
      <c r="ASB174" s="37"/>
      <c r="ASC174" s="37"/>
      <c r="ASD174" s="37"/>
      <c r="ASE174" s="37"/>
      <c r="ASG174" s="37"/>
      <c r="ASH174" s="37"/>
      <c r="ASI174" s="37"/>
      <c r="ASJ174" s="37"/>
      <c r="ASK174" s="37"/>
      <c r="ASL174" s="37"/>
      <c r="ATW174" s="37"/>
      <c r="ATX174" s="37"/>
      <c r="ATY174" s="37"/>
      <c r="ATZ174" s="37"/>
      <c r="AUA174" s="37"/>
      <c r="AUB174" s="37"/>
      <c r="AUK174" s="343"/>
      <c r="AUY174" s="343"/>
      <c r="AWA174" s="37"/>
      <c r="AWB174" s="37"/>
      <c r="AWC174" s="37"/>
      <c r="AWD174" s="37"/>
      <c r="AWE174" s="37"/>
      <c r="AWF174" s="37"/>
      <c r="AWG174" s="37"/>
      <c r="AWH174" s="37"/>
      <c r="AWI174" s="37"/>
      <c r="AWJ174" s="37"/>
      <c r="AWK174" s="37"/>
      <c r="AWL174" s="37"/>
      <c r="AWM174" s="37"/>
      <c r="AWN174" s="37"/>
      <c r="AWO174" s="37"/>
      <c r="AWP174" s="37"/>
      <c r="AWQ174" s="37"/>
      <c r="AWR174" s="37"/>
      <c r="AWS174" s="37"/>
      <c r="AWT174" s="37"/>
      <c r="AWU174" s="37"/>
      <c r="AXC174" s="37"/>
      <c r="AXD174" s="37"/>
      <c r="AXE174" s="37"/>
      <c r="AXF174" s="37"/>
      <c r="AXG174" s="37"/>
      <c r="AXH174" s="37"/>
      <c r="AXJ174" s="37"/>
      <c r="AXK174" s="37"/>
      <c r="AXL174" s="37"/>
      <c r="AXM174" s="37"/>
      <c r="AXN174" s="37"/>
      <c r="AXO174" s="37"/>
      <c r="AXP174" s="37"/>
      <c r="AXQ174" s="37"/>
      <c r="AXR174" s="37"/>
      <c r="AXS174" s="37"/>
      <c r="AXT174" s="37"/>
      <c r="AXU174" s="37"/>
      <c r="AXV174" s="37"/>
      <c r="AXW174" s="37"/>
      <c r="AYE174" s="32"/>
      <c r="AYF174" s="32"/>
      <c r="AYG174" s="32"/>
      <c r="AYH174" s="32"/>
      <c r="AYI174" s="32"/>
      <c r="AYJ174" s="32"/>
      <c r="AYZ174" s="37"/>
      <c r="AZA174" s="37"/>
      <c r="AZB174" s="37"/>
      <c r="AZC174" s="37"/>
      <c r="AZD174" s="37"/>
      <c r="AZE174" s="37"/>
      <c r="AZG174" s="37"/>
      <c r="AZH174" s="37"/>
      <c r="AZI174" s="37"/>
      <c r="AZJ174" s="37"/>
      <c r="AZK174" s="37"/>
      <c r="AZL174" s="37"/>
      <c r="BAP174" s="37"/>
      <c r="BAQ174" s="37"/>
      <c r="BAR174" s="37"/>
      <c r="BAS174" s="37"/>
      <c r="BAT174" s="37"/>
      <c r="BAU174" s="37"/>
      <c r="BAV174" s="37"/>
      <c r="BAW174" s="37"/>
      <c r="BAX174" s="37"/>
      <c r="BAY174" s="37"/>
      <c r="BAZ174" s="37"/>
      <c r="BBA174" s="37"/>
      <c r="BBB174" s="37"/>
      <c r="BBC174" s="37"/>
      <c r="BBD174" s="37"/>
      <c r="BBE174" s="37"/>
      <c r="BBF174" s="37"/>
      <c r="BBG174" s="37"/>
      <c r="BBH174" s="37"/>
      <c r="BBI174" s="37"/>
      <c r="BBY174" s="37"/>
      <c r="BBZ174" s="37"/>
      <c r="BCA174" s="37"/>
      <c r="BCB174" s="37"/>
      <c r="BCC174" s="37"/>
      <c r="BCD174" s="37"/>
      <c r="BCF174" s="37"/>
      <c r="BCG174" s="37"/>
      <c r="BCH174" s="37"/>
      <c r="BCI174" s="37"/>
      <c r="BCJ174" s="37"/>
      <c r="BCK174" s="37"/>
      <c r="BDH174" s="37"/>
      <c r="BDI174" s="37"/>
      <c r="BDJ174" s="37"/>
      <c r="BDK174" s="37"/>
      <c r="BDL174" s="37"/>
      <c r="BDM174" s="37"/>
      <c r="BEJ174" s="37"/>
      <c r="BEK174" s="37"/>
      <c r="BEL174" s="37"/>
      <c r="BEM174" s="37"/>
      <c r="BEN174" s="37"/>
      <c r="BEO174" s="37"/>
    </row>
    <row r="175" spans="2:1003 1170:1497" s="550" customFormat="1" x14ac:dyDescent="0.25">
      <c r="B175" s="79"/>
      <c r="H175" s="37"/>
      <c r="I175" s="121"/>
      <c r="J175" s="37"/>
      <c r="K175" s="37"/>
      <c r="L175" s="37"/>
      <c r="M175" s="37"/>
      <c r="N175" s="37"/>
      <c r="O175" s="37"/>
      <c r="P175" s="121"/>
      <c r="Q175" s="37"/>
      <c r="R175" s="37"/>
      <c r="S175" s="37"/>
      <c r="T175" s="37"/>
      <c r="U175" s="37"/>
      <c r="V175" s="37"/>
      <c r="W175" s="121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CU175" s="422"/>
      <c r="CX175" s="343"/>
      <c r="ED175" s="1696"/>
      <c r="EE175" s="1696"/>
      <c r="EF175" s="1696"/>
      <c r="EG175" s="1696"/>
      <c r="EH175" s="1696"/>
      <c r="EI175" s="1696"/>
      <c r="EJ175" s="37"/>
      <c r="EK175" s="37"/>
      <c r="EL175" s="37"/>
      <c r="EM175" s="37"/>
      <c r="EN175" s="37"/>
      <c r="EO175" s="37"/>
      <c r="EP175" s="37"/>
      <c r="ER175" s="37"/>
      <c r="ES175" s="37"/>
      <c r="ET175" s="37"/>
      <c r="EU175" s="37"/>
      <c r="EV175" s="37"/>
      <c r="EW175" s="37"/>
      <c r="FT175" s="37"/>
      <c r="FU175" s="37"/>
      <c r="FV175" s="37"/>
      <c r="FW175" s="37"/>
      <c r="FX175" s="37"/>
      <c r="FY175" s="37"/>
      <c r="GH175" s="37"/>
      <c r="GI175" s="37"/>
      <c r="GJ175" s="37"/>
      <c r="GK175" s="37"/>
      <c r="GL175" s="37"/>
      <c r="GM175" s="37"/>
      <c r="HC175" s="37"/>
      <c r="HD175" s="37"/>
      <c r="HE175" s="37"/>
      <c r="HF175" s="37"/>
      <c r="HG175" s="37"/>
      <c r="HH175" s="37"/>
      <c r="IZ175" s="37"/>
      <c r="JA175" s="37"/>
      <c r="JB175" s="37"/>
      <c r="JC175" s="37"/>
      <c r="JD175" s="37"/>
      <c r="JE175" s="37"/>
      <c r="JU175" s="37"/>
      <c r="JV175" s="37"/>
      <c r="JW175" s="37"/>
      <c r="JX175" s="37"/>
      <c r="JY175" s="37"/>
      <c r="JZ175" s="37"/>
      <c r="KI175" s="37"/>
      <c r="KJ175" s="37"/>
      <c r="KK175" s="37"/>
      <c r="KL175" s="37"/>
      <c r="KM175" s="37"/>
      <c r="KN175" s="37"/>
      <c r="KP175" s="37"/>
      <c r="KQ175" s="37"/>
      <c r="KR175" s="37"/>
      <c r="KS175" s="37"/>
      <c r="KT175" s="37"/>
      <c r="KU175" s="37"/>
      <c r="LK175" s="37"/>
      <c r="LL175" s="37"/>
      <c r="LM175" s="37"/>
      <c r="LN175" s="37"/>
      <c r="LO175" s="37"/>
      <c r="LP175" s="37"/>
      <c r="LR175" s="37"/>
      <c r="LS175" s="37"/>
      <c r="LT175" s="37"/>
      <c r="LU175" s="37"/>
      <c r="LV175" s="37"/>
      <c r="LW175" s="37"/>
      <c r="LX175" s="37"/>
      <c r="MM175" s="37"/>
      <c r="MN175" s="37"/>
      <c r="MO175" s="37"/>
      <c r="MP175" s="37"/>
      <c r="MQ175" s="37"/>
      <c r="MR175" s="37"/>
      <c r="MT175" s="37"/>
      <c r="MU175" s="37"/>
      <c r="MV175" s="37"/>
      <c r="MW175" s="37"/>
      <c r="MX175" s="37"/>
      <c r="MY175" s="37"/>
      <c r="NV175" s="37"/>
      <c r="NW175" s="37"/>
      <c r="NX175" s="37"/>
      <c r="NY175" s="37"/>
      <c r="NZ175" s="37"/>
      <c r="OA175" s="37"/>
      <c r="OJ175" s="37"/>
      <c r="OK175" s="37"/>
      <c r="OL175" s="37"/>
      <c r="OM175" s="37"/>
      <c r="ON175" s="37"/>
      <c r="OO175" s="37"/>
      <c r="OP175" s="37"/>
      <c r="QN175" s="37"/>
      <c r="QO175" s="37"/>
      <c r="QP175" s="37"/>
      <c r="QQ175" s="37"/>
      <c r="QR175" s="37"/>
      <c r="QS175" s="37"/>
      <c r="QT175" s="37"/>
      <c r="QU175" s="422"/>
      <c r="RB175" s="37"/>
      <c r="RC175" s="37"/>
      <c r="RD175" s="37"/>
      <c r="RE175" s="37"/>
      <c r="RF175" s="37"/>
      <c r="RG175" s="37"/>
      <c r="RI175" s="37"/>
      <c r="RJ175" s="37"/>
      <c r="RK175" s="37"/>
      <c r="RL175" s="37"/>
      <c r="RM175" s="37"/>
      <c r="RN175" s="37"/>
      <c r="RP175" s="37"/>
      <c r="RQ175" s="37"/>
      <c r="RR175" s="37"/>
      <c r="RS175" s="37"/>
      <c r="RT175" s="37"/>
      <c r="RU175" s="37"/>
      <c r="RV175" s="37"/>
      <c r="SR175" s="37"/>
      <c r="SS175" s="37"/>
      <c r="ST175" s="37"/>
      <c r="SU175" s="37"/>
      <c r="SV175" s="37"/>
      <c r="SW175" s="37"/>
      <c r="SY175" s="422"/>
      <c r="UH175" s="691"/>
      <c r="UI175" s="37"/>
      <c r="UJ175" s="37"/>
      <c r="UK175" s="37"/>
      <c r="UL175" s="37"/>
      <c r="UM175" s="37"/>
      <c r="VC175" s="37"/>
      <c r="VD175" s="37"/>
      <c r="VE175" s="37"/>
      <c r="VF175" s="37"/>
      <c r="VG175" s="37"/>
      <c r="VH175" s="37"/>
      <c r="VI175" s="37"/>
      <c r="VJ175" s="37"/>
      <c r="WS175" s="37"/>
      <c r="WT175" s="37"/>
      <c r="WU175" s="37"/>
      <c r="WV175" s="37"/>
      <c r="WW175" s="37"/>
      <c r="WX175" s="37"/>
      <c r="WZ175" s="37"/>
      <c r="XA175" s="37"/>
      <c r="XB175" s="37"/>
      <c r="XC175" s="37"/>
      <c r="XD175" s="37"/>
      <c r="XE175" s="37"/>
      <c r="XF175" s="37"/>
      <c r="XG175" s="37"/>
      <c r="XH175" s="37"/>
      <c r="XI175" s="37"/>
      <c r="XJ175" s="37"/>
      <c r="XK175" s="37"/>
      <c r="XL175" s="37"/>
      <c r="XM175" s="37"/>
      <c r="XN175" s="37"/>
      <c r="XU175" s="37"/>
      <c r="XV175" s="37"/>
      <c r="XW175" s="37"/>
      <c r="XX175" s="37"/>
      <c r="XY175" s="37"/>
      <c r="XZ175" s="37"/>
      <c r="ZD175" s="37"/>
      <c r="ZE175" s="37"/>
      <c r="ZF175" s="37"/>
      <c r="ZG175" s="37"/>
      <c r="ZH175" s="37"/>
      <c r="ZI175" s="37"/>
      <c r="AAF175" s="37"/>
      <c r="AAG175" s="37"/>
      <c r="AAH175" s="37"/>
      <c r="AAI175" s="37"/>
      <c r="AAJ175" s="37"/>
      <c r="AAK175" s="37"/>
      <c r="AAM175" s="37"/>
      <c r="AAN175" s="37"/>
      <c r="AAO175" s="37"/>
      <c r="AAP175" s="37"/>
      <c r="AAQ175" s="37"/>
      <c r="AAR175" s="37"/>
      <c r="AAT175" s="37"/>
      <c r="AAU175" s="37"/>
      <c r="AAV175" s="37"/>
      <c r="AAW175" s="37"/>
      <c r="AAX175" s="37"/>
      <c r="AAY175" s="37"/>
      <c r="ABH175" s="37"/>
      <c r="ABI175" s="37"/>
      <c r="ABJ175" s="37"/>
      <c r="ABK175" s="37"/>
      <c r="ABL175" s="37"/>
      <c r="ABM175" s="37"/>
      <c r="ACJ175" s="37"/>
      <c r="ACK175" s="37"/>
      <c r="ACL175" s="37"/>
      <c r="ACM175" s="37"/>
      <c r="ACN175" s="37"/>
      <c r="ACO175" s="37"/>
      <c r="ACP175" s="37"/>
      <c r="ACQ175" s="37"/>
      <c r="ACR175" s="37"/>
      <c r="ACS175" s="37"/>
      <c r="ACT175" s="37"/>
      <c r="ACU175" s="37"/>
      <c r="ACV175" s="37"/>
      <c r="ACW175" s="37"/>
      <c r="ACX175" s="343"/>
      <c r="ADE175" s="691"/>
      <c r="ADF175" s="37"/>
      <c r="ADG175" s="37"/>
      <c r="ADH175" s="37"/>
      <c r="ADI175" s="37"/>
      <c r="ADJ175" s="37"/>
      <c r="ADK175" s="37"/>
      <c r="ADS175" s="37"/>
      <c r="ADT175" s="37"/>
      <c r="ADU175" s="37"/>
      <c r="ADV175" s="37"/>
      <c r="ADW175" s="37"/>
      <c r="ADX175" s="37"/>
      <c r="AEG175" s="37"/>
      <c r="AEH175" s="37"/>
      <c r="AEI175" s="37"/>
      <c r="AEJ175" s="37"/>
      <c r="AEK175" s="37"/>
      <c r="AEL175" s="37"/>
      <c r="AFB175" s="37"/>
      <c r="AFC175" s="37"/>
      <c r="AFD175" s="37"/>
      <c r="AFE175" s="37"/>
      <c r="AFF175" s="37"/>
      <c r="AFG175" s="37"/>
      <c r="AFP175" s="37"/>
      <c r="AFQ175" s="37"/>
      <c r="AFR175" s="37"/>
      <c r="AFS175" s="37"/>
      <c r="AFT175" s="37"/>
      <c r="AFU175" s="37"/>
      <c r="AFV175" s="37"/>
      <c r="AGY175" s="37"/>
      <c r="AGZ175" s="37"/>
      <c r="AHA175" s="37"/>
      <c r="AHB175" s="37"/>
      <c r="AHC175" s="37"/>
      <c r="AHD175" s="37"/>
      <c r="AHT175" s="422"/>
      <c r="AHW175" s="343"/>
      <c r="AIV175" s="37"/>
      <c r="AIW175" s="37"/>
      <c r="AIX175" s="37"/>
      <c r="AIY175" s="37"/>
      <c r="AIZ175" s="37"/>
      <c r="AJA175" s="37"/>
      <c r="AKS175" s="37"/>
      <c r="AKT175" s="37"/>
      <c r="AKU175" s="37"/>
      <c r="AKV175" s="37"/>
      <c r="AKW175" s="37"/>
      <c r="AKX175" s="37"/>
      <c r="AKY175" s="37"/>
      <c r="ALN175" s="37"/>
      <c r="ALO175" s="37"/>
      <c r="ARZ175" s="37"/>
      <c r="ASA175" s="37"/>
      <c r="ASB175" s="37"/>
      <c r="ASC175" s="37"/>
      <c r="ASD175" s="37"/>
      <c r="ASE175" s="37"/>
      <c r="ASG175" s="37"/>
      <c r="ASH175" s="37"/>
      <c r="ASI175" s="37"/>
      <c r="ASJ175" s="37"/>
      <c r="ASK175" s="37"/>
      <c r="ASL175" s="37"/>
      <c r="ATW175" s="37"/>
      <c r="ATX175" s="37"/>
      <c r="ATY175" s="37"/>
      <c r="ATZ175" s="37"/>
      <c r="AUA175" s="37"/>
      <c r="AUB175" s="37"/>
      <c r="AUK175" s="343"/>
      <c r="AUY175" s="343"/>
      <c r="AWA175" s="37"/>
      <c r="AWB175" s="37"/>
      <c r="AWC175" s="37"/>
      <c r="AWD175" s="37"/>
      <c r="AWE175" s="37"/>
      <c r="AWF175" s="37"/>
      <c r="AWG175" s="37"/>
      <c r="AWH175" s="37"/>
      <c r="AWI175" s="37"/>
      <c r="AWJ175" s="37"/>
      <c r="AWK175" s="37"/>
      <c r="AWL175" s="37"/>
      <c r="AWM175" s="37"/>
      <c r="AWN175" s="37"/>
      <c r="AWO175" s="37"/>
      <c r="AWP175" s="37"/>
      <c r="AWQ175" s="37"/>
      <c r="AWR175" s="37"/>
      <c r="AWS175" s="37"/>
      <c r="AWT175" s="37"/>
      <c r="AWU175" s="37"/>
      <c r="AXC175" s="37"/>
      <c r="AXD175" s="37"/>
      <c r="AXE175" s="37"/>
      <c r="AXF175" s="37"/>
      <c r="AXG175" s="37"/>
      <c r="AXH175" s="37"/>
      <c r="AXJ175" s="37"/>
      <c r="AXK175" s="37"/>
      <c r="AXL175" s="37"/>
      <c r="AXM175" s="37"/>
      <c r="AXN175" s="37"/>
      <c r="AXO175" s="37"/>
      <c r="AXP175" s="37"/>
      <c r="AXQ175" s="37"/>
      <c r="AXR175" s="37"/>
      <c r="AXS175" s="37"/>
      <c r="AXT175" s="37"/>
      <c r="AXU175" s="37"/>
      <c r="AXV175" s="37"/>
      <c r="AXW175" s="37"/>
      <c r="AYE175" s="32"/>
      <c r="AYF175" s="32"/>
      <c r="AYG175" s="32"/>
      <c r="AYH175" s="32"/>
      <c r="AYI175" s="32"/>
      <c r="AYJ175" s="32"/>
      <c r="AYZ175" s="37"/>
      <c r="AZA175" s="37"/>
      <c r="AZB175" s="37"/>
      <c r="AZC175" s="37"/>
      <c r="AZD175" s="37"/>
      <c r="AZE175" s="37"/>
      <c r="AZG175" s="37"/>
      <c r="AZH175" s="37"/>
      <c r="AZI175" s="37"/>
      <c r="AZJ175" s="37"/>
      <c r="AZK175" s="37"/>
      <c r="AZL175" s="37"/>
      <c r="BAP175" s="37"/>
      <c r="BAQ175" s="37"/>
      <c r="BAR175" s="37"/>
      <c r="BAS175" s="37"/>
      <c r="BAT175" s="37"/>
      <c r="BAU175" s="37"/>
      <c r="BAV175" s="37"/>
      <c r="BAW175" s="37"/>
      <c r="BAX175" s="37"/>
      <c r="BAY175" s="37"/>
      <c r="BAZ175" s="37"/>
      <c r="BBA175" s="37"/>
      <c r="BBB175" s="37"/>
      <c r="BBC175" s="37"/>
      <c r="BBD175" s="37"/>
      <c r="BBE175" s="37"/>
      <c r="BBF175" s="37"/>
      <c r="BBG175" s="37"/>
      <c r="BBH175" s="37"/>
      <c r="BBI175" s="37"/>
      <c r="BBY175" s="37"/>
      <c r="BBZ175" s="37"/>
      <c r="BCA175" s="37"/>
      <c r="BCB175" s="37"/>
      <c r="BCC175" s="37"/>
      <c r="BCD175" s="37"/>
      <c r="BCF175" s="37"/>
      <c r="BCG175" s="37"/>
      <c r="BCH175" s="37"/>
      <c r="BCI175" s="37"/>
      <c r="BCJ175" s="37"/>
      <c r="BCK175" s="37"/>
      <c r="BDH175" s="37"/>
      <c r="BDI175" s="37"/>
      <c r="BDJ175" s="37"/>
      <c r="BDK175" s="37"/>
      <c r="BDL175" s="37"/>
      <c r="BDM175" s="37"/>
      <c r="BEJ175" s="37"/>
      <c r="BEK175" s="37"/>
      <c r="BEL175" s="37"/>
      <c r="BEM175" s="37"/>
      <c r="BEN175" s="37"/>
      <c r="BEO175" s="37"/>
    </row>
    <row r="176" spans="2:1003 1170:1497" s="550" customFormat="1" x14ac:dyDescent="0.25">
      <c r="B176" s="79"/>
      <c r="H176" s="37"/>
      <c r="I176" s="121"/>
      <c r="J176" s="37"/>
      <c r="K176" s="37"/>
      <c r="L176" s="37"/>
      <c r="M176" s="37"/>
      <c r="N176" s="37"/>
      <c r="O176" s="37"/>
      <c r="P176" s="121"/>
      <c r="Q176" s="37"/>
      <c r="R176" s="37"/>
      <c r="S176" s="37"/>
      <c r="T176" s="37"/>
      <c r="U176" s="37"/>
      <c r="V176" s="37"/>
      <c r="W176" s="121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CU176" s="422"/>
      <c r="CX176" s="343"/>
      <c r="ED176" s="1696"/>
      <c r="EE176" s="1696"/>
      <c r="EF176" s="1696"/>
      <c r="EG176" s="1696"/>
      <c r="EH176" s="1696"/>
      <c r="EI176" s="1696"/>
      <c r="EJ176" s="37"/>
      <c r="EK176" s="37"/>
      <c r="EL176" s="37"/>
      <c r="EM176" s="37"/>
      <c r="EN176" s="37"/>
      <c r="EO176" s="37"/>
      <c r="EP176" s="37"/>
      <c r="ER176" s="37"/>
      <c r="ES176" s="37"/>
      <c r="ET176" s="37"/>
      <c r="EU176" s="37"/>
      <c r="EV176" s="37"/>
      <c r="EW176" s="37"/>
      <c r="FT176" s="37"/>
      <c r="FU176" s="37"/>
      <c r="FV176" s="37"/>
      <c r="FW176" s="37"/>
      <c r="FX176" s="37"/>
      <c r="FY176" s="37"/>
      <c r="GH176" s="37"/>
      <c r="GI176" s="37"/>
      <c r="GJ176" s="37"/>
      <c r="GK176" s="37"/>
      <c r="GL176" s="37"/>
      <c r="GM176" s="37"/>
      <c r="HC176" s="37"/>
      <c r="HD176" s="37"/>
      <c r="HE176" s="37"/>
      <c r="HF176" s="37"/>
      <c r="HG176" s="37"/>
      <c r="HH176" s="37"/>
      <c r="IZ176" s="37"/>
      <c r="JA176" s="37"/>
      <c r="JB176" s="37"/>
      <c r="JC176" s="37"/>
      <c r="JD176" s="37"/>
      <c r="JE176" s="37"/>
      <c r="JU176" s="37"/>
      <c r="JV176" s="37"/>
      <c r="JW176" s="37"/>
      <c r="JX176" s="37"/>
      <c r="JY176" s="37"/>
      <c r="JZ176" s="37"/>
      <c r="KI176" s="37"/>
      <c r="KJ176" s="37"/>
      <c r="KK176" s="37"/>
      <c r="KL176" s="37"/>
      <c r="KM176" s="37"/>
      <c r="KN176" s="37"/>
      <c r="KP176" s="37"/>
      <c r="KQ176" s="37"/>
      <c r="KR176" s="37"/>
      <c r="KS176" s="37"/>
      <c r="KT176" s="37"/>
      <c r="KU176" s="37"/>
      <c r="LK176" s="37"/>
      <c r="LL176" s="37"/>
      <c r="LM176" s="37"/>
      <c r="LN176" s="37"/>
      <c r="LO176" s="37"/>
      <c r="LP176" s="37"/>
      <c r="LR176" s="37"/>
      <c r="LS176" s="37"/>
      <c r="LT176" s="37"/>
      <c r="LU176" s="37"/>
      <c r="LV176" s="37"/>
      <c r="LW176" s="37"/>
      <c r="LX176" s="37"/>
      <c r="MM176" s="37"/>
      <c r="MN176" s="37"/>
      <c r="MO176" s="37"/>
      <c r="MP176" s="37"/>
      <c r="MQ176" s="37"/>
      <c r="MR176" s="37"/>
      <c r="MT176" s="37"/>
      <c r="MU176" s="37"/>
      <c r="MV176" s="37"/>
      <c r="MW176" s="37"/>
      <c r="MX176" s="37"/>
      <c r="MY176" s="37"/>
      <c r="NV176" s="37"/>
      <c r="NW176" s="37"/>
      <c r="NX176" s="37"/>
      <c r="NY176" s="37"/>
      <c r="NZ176" s="37"/>
      <c r="OA176" s="37"/>
      <c r="OJ176" s="37"/>
      <c r="OK176" s="37"/>
      <c r="OL176" s="37"/>
      <c r="OM176" s="37"/>
      <c r="ON176" s="37"/>
      <c r="OO176" s="37"/>
      <c r="OP176" s="37"/>
      <c r="QN176" s="37"/>
      <c r="QO176" s="37"/>
      <c r="QP176" s="37"/>
      <c r="QQ176" s="37"/>
      <c r="QR176" s="37"/>
      <c r="QS176" s="37"/>
      <c r="QT176" s="37"/>
      <c r="QU176" s="422"/>
      <c r="RB176" s="37"/>
      <c r="RC176" s="37"/>
      <c r="RD176" s="37"/>
      <c r="RE176" s="37"/>
      <c r="RF176" s="37"/>
      <c r="RG176" s="37"/>
      <c r="RI176" s="37"/>
      <c r="RJ176" s="37"/>
      <c r="RK176" s="37"/>
      <c r="RL176" s="37"/>
      <c r="RM176" s="37"/>
      <c r="RN176" s="37"/>
      <c r="RP176" s="37"/>
      <c r="RQ176" s="37"/>
      <c r="RR176" s="37"/>
      <c r="RS176" s="37"/>
      <c r="RT176" s="37"/>
      <c r="RU176" s="37"/>
      <c r="RV176" s="37"/>
      <c r="SR176" s="37"/>
      <c r="SS176" s="37"/>
      <c r="ST176" s="37"/>
      <c r="SU176" s="37"/>
      <c r="SV176" s="37"/>
      <c r="SW176" s="37"/>
      <c r="SY176" s="422"/>
      <c r="UH176" s="691"/>
      <c r="UI176" s="37"/>
      <c r="UJ176" s="37"/>
      <c r="UK176" s="37"/>
      <c r="UL176" s="37"/>
      <c r="UM176" s="37"/>
      <c r="VC176" s="37"/>
      <c r="VD176" s="37"/>
      <c r="VE176" s="37"/>
      <c r="VF176" s="37"/>
      <c r="VG176" s="37"/>
      <c r="VH176" s="37"/>
      <c r="VI176" s="37"/>
      <c r="VJ176" s="37"/>
      <c r="WS176" s="37"/>
      <c r="WT176" s="37"/>
      <c r="WU176" s="37"/>
      <c r="WV176" s="37"/>
      <c r="WW176" s="37"/>
      <c r="WX176" s="37"/>
      <c r="WZ176" s="37"/>
      <c r="XA176" s="37"/>
      <c r="XB176" s="37"/>
      <c r="XC176" s="37"/>
      <c r="XD176" s="37"/>
      <c r="XE176" s="37"/>
      <c r="XF176" s="37"/>
      <c r="XG176" s="37"/>
      <c r="XH176" s="37"/>
      <c r="XI176" s="37"/>
      <c r="XJ176" s="37"/>
      <c r="XK176" s="37"/>
      <c r="XL176" s="37"/>
      <c r="XM176" s="37"/>
      <c r="XN176" s="37"/>
      <c r="XU176" s="37"/>
      <c r="XV176" s="37"/>
      <c r="XW176" s="37"/>
      <c r="XX176" s="37"/>
      <c r="XY176" s="37"/>
      <c r="XZ176" s="37"/>
      <c r="ZD176" s="37"/>
      <c r="ZE176" s="37"/>
      <c r="ZF176" s="37"/>
      <c r="ZG176" s="37"/>
      <c r="ZH176" s="37"/>
      <c r="ZI176" s="37"/>
      <c r="AAF176" s="37"/>
      <c r="AAG176" s="37"/>
      <c r="AAH176" s="37"/>
      <c r="AAI176" s="37"/>
      <c r="AAJ176" s="37"/>
      <c r="AAK176" s="37"/>
      <c r="AAM176" s="37"/>
      <c r="AAN176" s="37"/>
      <c r="AAO176" s="37"/>
      <c r="AAP176" s="37"/>
      <c r="AAQ176" s="37"/>
      <c r="AAR176" s="37"/>
      <c r="AAT176" s="37"/>
      <c r="AAU176" s="37"/>
      <c r="AAV176" s="37"/>
      <c r="AAW176" s="37"/>
      <c r="AAX176" s="37"/>
      <c r="AAY176" s="37"/>
      <c r="ABH176" s="37"/>
      <c r="ABI176" s="37"/>
      <c r="ABJ176" s="37"/>
      <c r="ABK176" s="37"/>
      <c r="ABL176" s="37"/>
      <c r="ABM176" s="37"/>
      <c r="ACJ176" s="37"/>
      <c r="ACK176" s="37"/>
      <c r="ACL176" s="37"/>
      <c r="ACM176" s="37"/>
      <c r="ACN176" s="37"/>
      <c r="ACO176" s="37"/>
      <c r="ACP176" s="37"/>
      <c r="ACQ176" s="37"/>
      <c r="ACR176" s="37"/>
      <c r="ACS176" s="37"/>
      <c r="ACT176" s="37"/>
      <c r="ACU176" s="37"/>
      <c r="ACV176" s="37"/>
      <c r="ACW176" s="37"/>
      <c r="ACX176" s="343"/>
      <c r="ADE176" s="691"/>
      <c r="ADF176" s="37"/>
      <c r="ADG176" s="37"/>
      <c r="ADH176" s="37"/>
      <c r="ADI176" s="37"/>
      <c r="ADJ176" s="37"/>
      <c r="ADK176" s="37"/>
      <c r="ADS176" s="37"/>
      <c r="ADT176" s="37"/>
      <c r="ADU176" s="37"/>
      <c r="ADV176" s="37"/>
      <c r="ADW176" s="37"/>
      <c r="ADX176" s="37"/>
      <c r="AEG176" s="37"/>
      <c r="AEH176" s="37"/>
      <c r="AEI176" s="37"/>
      <c r="AEJ176" s="37"/>
      <c r="AEK176" s="37"/>
      <c r="AEL176" s="37"/>
      <c r="AFB176" s="37"/>
      <c r="AFC176" s="37"/>
      <c r="AFD176" s="37"/>
      <c r="AFE176" s="37"/>
      <c r="AFF176" s="37"/>
      <c r="AFG176" s="37"/>
      <c r="AFP176" s="37"/>
      <c r="AFQ176" s="37"/>
      <c r="AFR176" s="37"/>
      <c r="AFS176" s="37"/>
      <c r="AFT176" s="37"/>
      <c r="AFU176" s="37"/>
      <c r="AFV176" s="37"/>
      <c r="AGY176" s="37"/>
      <c r="AGZ176" s="37"/>
      <c r="AHA176" s="37"/>
      <c r="AHB176" s="37"/>
      <c r="AHC176" s="37"/>
      <c r="AHD176" s="37"/>
      <c r="AHT176" s="422"/>
      <c r="AHW176" s="343"/>
      <c r="AIV176" s="37"/>
      <c r="AIW176" s="37"/>
      <c r="AIX176" s="37"/>
      <c r="AIY176" s="37"/>
      <c r="AIZ176" s="37"/>
      <c r="AJA176" s="37"/>
      <c r="AKS176" s="37"/>
      <c r="AKT176" s="37"/>
      <c r="AKU176" s="37"/>
      <c r="AKV176" s="37"/>
      <c r="AKW176" s="37"/>
      <c r="AKX176" s="37"/>
      <c r="AKY176" s="37"/>
      <c r="ALN176" s="37"/>
      <c r="ALO176" s="37"/>
      <c r="ARZ176" s="37"/>
      <c r="ASA176" s="37"/>
      <c r="ASB176" s="37"/>
      <c r="ASC176" s="37"/>
      <c r="ASD176" s="37"/>
      <c r="ASE176" s="37"/>
      <c r="ASG176" s="37"/>
      <c r="ASH176" s="37"/>
      <c r="ASI176" s="37"/>
      <c r="ASJ176" s="37"/>
      <c r="ASK176" s="37"/>
      <c r="ASL176" s="37"/>
      <c r="ATW176" s="37"/>
      <c r="ATX176" s="37"/>
      <c r="ATY176" s="37"/>
      <c r="ATZ176" s="37"/>
      <c r="AUA176" s="37"/>
      <c r="AUB176" s="37"/>
      <c r="AUK176" s="343"/>
      <c r="AUY176" s="343"/>
      <c r="AWA176" s="37"/>
      <c r="AWB176" s="37"/>
      <c r="AWC176" s="37"/>
      <c r="AWD176" s="37"/>
      <c r="AWE176" s="37"/>
      <c r="AWF176" s="37"/>
      <c r="AWG176" s="37"/>
      <c r="AWH176" s="37"/>
      <c r="AWI176" s="37"/>
      <c r="AWJ176" s="37"/>
      <c r="AWK176" s="37"/>
      <c r="AWL176" s="37"/>
      <c r="AWM176" s="37"/>
      <c r="AWN176" s="37"/>
      <c r="AWO176" s="37"/>
      <c r="AWP176" s="37"/>
      <c r="AWQ176" s="37"/>
      <c r="AWR176" s="37"/>
      <c r="AWS176" s="37"/>
      <c r="AWT176" s="37"/>
      <c r="AWU176" s="37"/>
      <c r="AXC176" s="37"/>
      <c r="AXD176" s="37"/>
      <c r="AXE176" s="37"/>
      <c r="AXF176" s="37"/>
      <c r="AXG176" s="37"/>
      <c r="AXH176" s="37"/>
      <c r="AXJ176" s="37"/>
      <c r="AXK176" s="37"/>
      <c r="AXL176" s="37"/>
      <c r="AXM176" s="37"/>
      <c r="AXN176" s="37"/>
      <c r="AXO176" s="37"/>
      <c r="AXP176" s="37"/>
      <c r="AXQ176" s="37"/>
      <c r="AXR176" s="37"/>
      <c r="AXS176" s="37"/>
      <c r="AXT176" s="37"/>
      <c r="AXU176" s="37"/>
      <c r="AXV176" s="37"/>
      <c r="AXW176" s="37"/>
      <c r="AYE176" s="32"/>
      <c r="AYF176" s="32"/>
      <c r="AYG176" s="32"/>
      <c r="AYH176" s="32"/>
      <c r="AYI176" s="32"/>
      <c r="AYJ176" s="32"/>
      <c r="AYZ176" s="37"/>
      <c r="AZA176" s="37"/>
      <c r="AZB176" s="37"/>
      <c r="AZC176" s="37"/>
      <c r="AZD176" s="37"/>
      <c r="AZE176" s="37"/>
      <c r="AZG176" s="37"/>
      <c r="AZH176" s="37"/>
      <c r="AZI176" s="37"/>
      <c r="AZJ176" s="37"/>
      <c r="AZK176" s="37"/>
      <c r="AZL176" s="37"/>
      <c r="BAP176" s="37"/>
      <c r="BAQ176" s="37"/>
      <c r="BAR176" s="37"/>
      <c r="BAS176" s="37"/>
      <c r="BAT176" s="37"/>
      <c r="BAU176" s="37"/>
      <c r="BAV176" s="37"/>
      <c r="BAW176" s="37"/>
      <c r="BAX176" s="37"/>
      <c r="BAY176" s="37"/>
      <c r="BAZ176" s="37"/>
      <c r="BBA176" s="37"/>
      <c r="BBB176" s="37"/>
      <c r="BBC176" s="37"/>
      <c r="BBD176" s="37"/>
      <c r="BBE176" s="37"/>
      <c r="BBF176" s="37"/>
      <c r="BBG176" s="37"/>
      <c r="BBH176" s="37"/>
      <c r="BBI176" s="37"/>
      <c r="BBY176" s="37"/>
      <c r="BBZ176" s="37"/>
      <c r="BCA176" s="37"/>
      <c r="BCB176" s="37"/>
      <c r="BCC176" s="37"/>
      <c r="BCD176" s="37"/>
      <c r="BCF176" s="37"/>
      <c r="BCG176" s="37"/>
      <c r="BCH176" s="37"/>
      <c r="BCI176" s="37"/>
      <c r="BCJ176" s="37"/>
      <c r="BCK176" s="37"/>
      <c r="BDH176" s="37"/>
      <c r="BDI176" s="37"/>
      <c r="BDJ176" s="37"/>
      <c r="BDK176" s="37"/>
      <c r="BDL176" s="37"/>
      <c r="BDM176" s="37"/>
      <c r="BEJ176" s="37"/>
      <c r="BEK176" s="37"/>
      <c r="BEL176" s="37"/>
      <c r="BEM176" s="37"/>
      <c r="BEN176" s="37"/>
      <c r="BEO176" s="37"/>
    </row>
    <row r="177" spans="2:1003 1170:1497" s="550" customFormat="1" x14ac:dyDescent="0.25">
      <c r="B177" s="121"/>
      <c r="H177" s="37"/>
      <c r="I177" s="121"/>
      <c r="J177" s="37"/>
      <c r="K177" s="37"/>
      <c r="L177" s="37"/>
      <c r="M177" s="37"/>
      <c r="N177" s="37"/>
      <c r="O177" s="37"/>
      <c r="P177" s="121"/>
      <c r="Q177" s="37"/>
      <c r="R177" s="37"/>
      <c r="S177" s="37"/>
      <c r="T177" s="37"/>
      <c r="U177" s="37"/>
      <c r="V177" s="37"/>
      <c r="W177" s="121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CU177" s="422"/>
      <c r="CX177" s="343"/>
      <c r="ED177" s="1696"/>
      <c r="EE177" s="1696"/>
      <c r="EF177" s="1696"/>
      <c r="EG177" s="1696"/>
      <c r="EH177" s="1696"/>
      <c r="EI177" s="1696"/>
      <c r="EJ177" s="37"/>
      <c r="EK177" s="37"/>
      <c r="EL177" s="37"/>
      <c r="EM177" s="37"/>
      <c r="EN177" s="37"/>
      <c r="EO177" s="37"/>
      <c r="EP177" s="37"/>
      <c r="ER177" s="37"/>
      <c r="ES177" s="37"/>
      <c r="ET177" s="37"/>
      <c r="EU177" s="37"/>
      <c r="EV177" s="37"/>
      <c r="EW177" s="37"/>
      <c r="FT177" s="37"/>
      <c r="FU177" s="37"/>
      <c r="FV177" s="37"/>
      <c r="FW177" s="37"/>
      <c r="FX177" s="37"/>
      <c r="FY177" s="37"/>
      <c r="GH177" s="37"/>
      <c r="GI177" s="37"/>
      <c r="GJ177" s="37"/>
      <c r="GK177" s="37"/>
      <c r="GL177" s="37"/>
      <c r="GM177" s="37"/>
      <c r="HC177" s="37"/>
      <c r="HD177" s="37"/>
      <c r="HE177" s="37"/>
      <c r="HF177" s="37"/>
      <c r="HG177" s="37"/>
      <c r="HH177" s="37"/>
      <c r="IZ177" s="37"/>
      <c r="JA177" s="37"/>
      <c r="JB177" s="37"/>
      <c r="JC177" s="37"/>
      <c r="JD177" s="37"/>
      <c r="JE177" s="37"/>
      <c r="JU177" s="37"/>
      <c r="JV177" s="37"/>
      <c r="JW177" s="37"/>
      <c r="JX177" s="37"/>
      <c r="JY177" s="37"/>
      <c r="JZ177" s="37"/>
      <c r="KI177" s="37"/>
      <c r="KJ177" s="37"/>
      <c r="KK177" s="37"/>
      <c r="KL177" s="37"/>
      <c r="KM177" s="37"/>
      <c r="KN177" s="37"/>
      <c r="KP177" s="37"/>
      <c r="KQ177" s="37"/>
      <c r="KR177" s="37"/>
      <c r="KS177" s="37"/>
      <c r="KT177" s="37"/>
      <c r="KU177" s="37"/>
      <c r="LK177" s="37"/>
      <c r="LL177" s="37"/>
      <c r="LM177" s="37"/>
      <c r="LN177" s="37"/>
      <c r="LO177" s="37"/>
      <c r="LP177" s="37"/>
      <c r="LR177" s="37"/>
      <c r="LS177" s="37"/>
      <c r="LT177" s="37"/>
      <c r="LU177" s="37"/>
      <c r="LV177" s="37"/>
      <c r="LW177" s="37"/>
      <c r="LX177" s="37"/>
      <c r="MM177" s="37"/>
      <c r="MN177" s="37"/>
      <c r="MO177" s="37"/>
      <c r="MP177" s="37"/>
      <c r="MQ177" s="37"/>
      <c r="MR177" s="37"/>
      <c r="MT177" s="37"/>
      <c r="MU177" s="37"/>
      <c r="MV177" s="37"/>
      <c r="MW177" s="37"/>
      <c r="MX177" s="37"/>
      <c r="MY177" s="37"/>
      <c r="NV177" s="37"/>
      <c r="NW177" s="37"/>
      <c r="NX177" s="37"/>
      <c r="NY177" s="37"/>
      <c r="NZ177" s="37"/>
      <c r="OA177" s="37"/>
      <c r="OJ177" s="37"/>
      <c r="OK177" s="37"/>
      <c r="OL177" s="37"/>
      <c r="OM177" s="37"/>
      <c r="ON177" s="37"/>
      <c r="OO177" s="37"/>
      <c r="OP177" s="37"/>
      <c r="QN177" s="37"/>
      <c r="QO177" s="37"/>
      <c r="QP177" s="37"/>
      <c r="QQ177" s="37"/>
      <c r="QR177" s="37"/>
      <c r="QS177" s="37"/>
      <c r="QT177" s="37"/>
      <c r="QU177" s="422"/>
      <c r="RB177" s="37"/>
      <c r="RC177" s="37"/>
      <c r="RD177" s="37"/>
      <c r="RE177" s="37"/>
      <c r="RF177" s="37"/>
      <c r="RG177" s="37"/>
      <c r="RI177" s="37"/>
      <c r="RJ177" s="37"/>
      <c r="RK177" s="37"/>
      <c r="RL177" s="37"/>
      <c r="RM177" s="37"/>
      <c r="RN177" s="37"/>
      <c r="RP177" s="37"/>
      <c r="RQ177" s="37"/>
      <c r="RR177" s="37"/>
      <c r="RS177" s="37"/>
      <c r="RT177" s="37"/>
      <c r="RU177" s="37"/>
      <c r="RV177" s="37"/>
      <c r="SR177" s="37"/>
      <c r="SS177" s="37"/>
      <c r="ST177" s="37"/>
      <c r="SU177" s="37"/>
      <c r="SV177" s="37"/>
      <c r="SW177" s="37"/>
      <c r="SY177" s="422"/>
      <c r="UH177" s="691"/>
      <c r="UI177" s="37"/>
      <c r="UJ177" s="37"/>
      <c r="UK177" s="37"/>
      <c r="UL177" s="37"/>
      <c r="UM177" s="37"/>
      <c r="VC177" s="37"/>
      <c r="VD177" s="37"/>
      <c r="VE177" s="37"/>
      <c r="VF177" s="37"/>
      <c r="VG177" s="37"/>
      <c r="VH177" s="37"/>
      <c r="VI177" s="37"/>
      <c r="VJ177" s="37"/>
      <c r="WS177" s="37"/>
      <c r="WT177" s="37"/>
      <c r="WU177" s="37"/>
      <c r="WV177" s="37"/>
      <c r="WW177" s="37"/>
      <c r="WX177" s="37"/>
      <c r="WZ177" s="37"/>
      <c r="XA177" s="37"/>
      <c r="XB177" s="37"/>
      <c r="XC177" s="37"/>
      <c r="XD177" s="37"/>
      <c r="XE177" s="37"/>
      <c r="XF177" s="37"/>
      <c r="XG177" s="37"/>
      <c r="XH177" s="37"/>
      <c r="XI177" s="37"/>
      <c r="XJ177" s="37"/>
      <c r="XK177" s="37"/>
      <c r="XL177" s="37"/>
      <c r="XM177" s="37"/>
      <c r="XN177" s="37"/>
      <c r="XU177" s="37"/>
      <c r="XV177" s="37"/>
      <c r="XW177" s="37"/>
      <c r="XX177" s="37"/>
      <c r="XY177" s="37"/>
      <c r="XZ177" s="37"/>
      <c r="ZD177" s="37"/>
      <c r="ZE177" s="37"/>
      <c r="ZF177" s="37"/>
      <c r="ZG177" s="37"/>
      <c r="ZH177" s="37"/>
      <c r="ZI177" s="37"/>
      <c r="AAF177" s="37"/>
      <c r="AAG177" s="37"/>
      <c r="AAH177" s="37"/>
      <c r="AAI177" s="37"/>
      <c r="AAJ177" s="37"/>
      <c r="AAK177" s="37"/>
      <c r="AAM177" s="37"/>
      <c r="AAN177" s="37"/>
      <c r="AAO177" s="37"/>
      <c r="AAP177" s="37"/>
      <c r="AAQ177" s="37"/>
      <c r="AAR177" s="37"/>
      <c r="AAT177" s="37"/>
      <c r="AAU177" s="37"/>
      <c r="AAV177" s="37"/>
      <c r="AAW177" s="37"/>
      <c r="AAX177" s="37"/>
      <c r="AAY177" s="37"/>
      <c r="ABH177" s="37"/>
      <c r="ABI177" s="37"/>
      <c r="ABJ177" s="37"/>
      <c r="ABK177" s="37"/>
      <c r="ABL177" s="37"/>
      <c r="ABM177" s="37"/>
      <c r="ACJ177" s="37"/>
      <c r="ACK177" s="37"/>
      <c r="ACL177" s="37"/>
      <c r="ACM177" s="37"/>
      <c r="ACN177" s="37"/>
      <c r="ACO177" s="37"/>
      <c r="ACP177" s="37"/>
      <c r="ACQ177" s="37"/>
      <c r="ACR177" s="37"/>
      <c r="ACS177" s="37"/>
      <c r="ACT177" s="37"/>
      <c r="ACU177" s="37"/>
      <c r="ACV177" s="37"/>
      <c r="ACW177" s="37"/>
      <c r="ACX177" s="343"/>
      <c r="ADE177" s="691"/>
      <c r="ADF177" s="37"/>
      <c r="ADG177" s="37"/>
      <c r="ADH177" s="37"/>
      <c r="ADI177" s="37"/>
      <c r="ADJ177" s="37"/>
      <c r="ADK177" s="37"/>
      <c r="ADS177" s="37"/>
      <c r="ADT177" s="37"/>
      <c r="ADU177" s="37"/>
      <c r="ADV177" s="37"/>
      <c r="ADW177" s="37"/>
      <c r="ADX177" s="37"/>
      <c r="AEG177" s="37"/>
      <c r="AEH177" s="37"/>
      <c r="AEI177" s="37"/>
      <c r="AEJ177" s="37"/>
      <c r="AEK177" s="37"/>
      <c r="AEL177" s="37"/>
      <c r="AFB177" s="37"/>
      <c r="AFC177" s="37"/>
      <c r="AFD177" s="37"/>
      <c r="AFE177" s="37"/>
      <c r="AFF177" s="37"/>
      <c r="AFG177" s="37"/>
      <c r="AFP177" s="37"/>
      <c r="AFQ177" s="37"/>
      <c r="AFR177" s="37"/>
      <c r="AFS177" s="37"/>
      <c r="AFT177" s="37"/>
      <c r="AFU177" s="37"/>
      <c r="AFV177" s="37"/>
      <c r="AGY177" s="37"/>
      <c r="AGZ177" s="37"/>
      <c r="AHA177" s="37"/>
      <c r="AHB177" s="37"/>
      <c r="AHC177" s="37"/>
      <c r="AHD177" s="37"/>
      <c r="AHT177" s="422"/>
      <c r="AHW177" s="343"/>
      <c r="AIV177" s="37"/>
      <c r="AIW177" s="37"/>
      <c r="AIX177" s="37"/>
      <c r="AIY177" s="37"/>
      <c r="AIZ177" s="37"/>
      <c r="AJA177" s="37"/>
      <c r="AKS177" s="37"/>
      <c r="AKT177" s="37"/>
      <c r="AKU177" s="37"/>
      <c r="AKV177" s="37"/>
      <c r="AKW177" s="37"/>
      <c r="AKX177" s="37"/>
      <c r="AKY177" s="37"/>
      <c r="ALN177" s="37"/>
      <c r="ALO177" s="37"/>
      <c r="ARZ177" s="37"/>
      <c r="ASA177" s="37"/>
      <c r="ASB177" s="37"/>
      <c r="ASC177" s="37"/>
      <c r="ASD177" s="37"/>
      <c r="ASE177" s="37"/>
      <c r="ASG177" s="37"/>
      <c r="ASH177" s="37"/>
      <c r="ASI177" s="37"/>
      <c r="ASJ177" s="37"/>
      <c r="ASK177" s="37"/>
      <c r="ASL177" s="37"/>
      <c r="ATW177" s="37"/>
      <c r="ATX177" s="37"/>
      <c r="ATY177" s="37"/>
      <c r="ATZ177" s="37"/>
      <c r="AUA177" s="37"/>
      <c r="AUB177" s="37"/>
      <c r="AUK177" s="343"/>
      <c r="AUY177" s="343"/>
      <c r="AWA177" s="37"/>
      <c r="AWB177" s="37"/>
      <c r="AWC177" s="37"/>
      <c r="AWD177" s="37"/>
      <c r="AWE177" s="37"/>
      <c r="AWF177" s="37"/>
      <c r="AWG177" s="37"/>
      <c r="AWH177" s="37"/>
      <c r="AWI177" s="37"/>
      <c r="AWJ177" s="37"/>
      <c r="AWK177" s="37"/>
      <c r="AWL177" s="37"/>
      <c r="AWM177" s="37"/>
      <c r="AWN177" s="37"/>
      <c r="AWO177" s="37"/>
      <c r="AWP177" s="37"/>
      <c r="AWQ177" s="37"/>
      <c r="AWR177" s="37"/>
      <c r="AWS177" s="37"/>
      <c r="AWT177" s="37"/>
      <c r="AWU177" s="37"/>
      <c r="AXC177" s="37"/>
      <c r="AXD177" s="37"/>
      <c r="AXE177" s="37"/>
      <c r="AXF177" s="37"/>
      <c r="AXG177" s="37"/>
      <c r="AXH177" s="37"/>
      <c r="AXJ177" s="37"/>
      <c r="AXK177" s="37"/>
      <c r="AXL177" s="37"/>
      <c r="AXM177" s="37"/>
      <c r="AXN177" s="37"/>
      <c r="AXO177" s="37"/>
      <c r="AXP177" s="37"/>
      <c r="AXQ177" s="37"/>
      <c r="AXR177" s="37"/>
      <c r="AXS177" s="37"/>
      <c r="AXT177" s="37"/>
      <c r="AXU177" s="37"/>
      <c r="AXV177" s="37"/>
      <c r="AXW177" s="37"/>
      <c r="AYE177" s="32"/>
      <c r="AYF177" s="32"/>
      <c r="AYG177" s="32"/>
      <c r="AYH177" s="32"/>
      <c r="AYI177" s="32"/>
      <c r="AYJ177" s="32"/>
      <c r="AYZ177" s="37"/>
      <c r="AZA177" s="37"/>
      <c r="AZB177" s="37"/>
      <c r="AZC177" s="37"/>
      <c r="AZD177" s="37"/>
      <c r="AZE177" s="37"/>
      <c r="AZG177" s="37"/>
      <c r="AZH177" s="37"/>
      <c r="AZI177" s="37"/>
      <c r="AZJ177" s="37"/>
      <c r="AZK177" s="37"/>
      <c r="AZL177" s="37"/>
      <c r="BAP177" s="37"/>
      <c r="BAQ177" s="37"/>
      <c r="BAR177" s="37"/>
      <c r="BAS177" s="37"/>
      <c r="BAT177" s="37"/>
      <c r="BAU177" s="37"/>
      <c r="BAV177" s="37"/>
      <c r="BAW177" s="37"/>
      <c r="BAX177" s="37"/>
      <c r="BAY177" s="37"/>
      <c r="BAZ177" s="37"/>
      <c r="BBA177" s="37"/>
      <c r="BBB177" s="37"/>
      <c r="BBC177" s="37"/>
      <c r="BBD177" s="37"/>
      <c r="BBE177" s="37"/>
      <c r="BBF177" s="37"/>
      <c r="BBG177" s="37"/>
      <c r="BBH177" s="37"/>
      <c r="BBI177" s="37"/>
      <c r="BBY177" s="37"/>
      <c r="BBZ177" s="37"/>
      <c r="BCA177" s="37"/>
      <c r="BCB177" s="37"/>
      <c r="BCC177" s="37"/>
      <c r="BCD177" s="37"/>
      <c r="BCF177" s="37"/>
      <c r="BCG177" s="37"/>
      <c r="BCH177" s="37"/>
      <c r="BCI177" s="37"/>
      <c r="BCJ177" s="37"/>
      <c r="BCK177" s="37"/>
      <c r="BDH177" s="37"/>
      <c r="BDI177" s="37"/>
      <c r="BDJ177" s="37"/>
      <c r="BDK177" s="37"/>
      <c r="BDL177" s="37"/>
      <c r="BDM177" s="37"/>
      <c r="BEJ177" s="37"/>
      <c r="BEK177" s="37"/>
      <c r="BEL177" s="37"/>
      <c r="BEM177" s="37"/>
      <c r="BEN177" s="37"/>
      <c r="BEO177" s="37"/>
    </row>
    <row r="178" spans="2:1003 1170:1497" s="550" customFormat="1" x14ac:dyDescent="0.25">
      <c r="B178" s="79"/>
      <c r="H178" s="37"/>
      <c r="I178" s="121"/>
      <c r="J178" s="37"/>
      <c r="K178" s="37"/>
      <c r="L178" s="37"/>
      <c r="M178" s="37"/>
      <c r="N178" s="37"/>
      <c r="O178" s="37"/>
      <c r="P178" s="121"/>
      <c r="Q178" s="37"/>
      <c r="R178" s="37"/>
      <c r="S178" s="37"/>
      <c r="T178" s="37"/>
      <c r="U178" s="37"/>
      <c r="V178" s="37"/>
      <c r="W178" s="121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CU178" s="422"/>
      <c r="CX178" s="343"/>
      <c r="ED178" s="1696"/>
      <c r="EE178" s="1696"/>
      <c r="EF178" s="1696"/>
      <c r="EG178" s="1696"/>
      <c r="EH178" s="1696"/>
      <c r="EI178" s="1696"/>
      <c r="EJ178" s="37"/>
      <c r="EK178" s="37"/>
      <c r="EL178" s="37"/>
      <c r="EM178" s="37"/>
      <c r="EN178" s="37"/>
      <c r="EO178" s="37"/>
      <c r="EP178" s="37"/>
      <c r="ER178" s="37"/>
      <c r="ES178" s="37"/>
      <c r="ET178" s="37"/>
      <c r="EU178" s="37"/>
      <c r="EV178" s="37"/>
      <c r="EW178" s="37"/>
      <c r="FT178" s="37"/>
      <c r="FU178" s="37"/>
      <c r="FV178" s="37"/>
      <c r="FW178" s="37"/>
      <c r="FX178" s="37"/>
      <c r="FY178" s="37"/>
      <c r="GH178" s="37"/>
      <c r="GI178" s="37"/>
      <c r="GJ178" s="37"/>
      <c r="GK178" s="37"/>
      <c r="GL178" s="37"/>
      <c r="GM178" s="37"/>
      <c r="HC178" s="37"/>
      <c r="HD178" s="37"/>
      <c r="HE178" s="37"/>
      <c r="HF178" s="37"/>
      <c r="HG178" s="37"/>
      <c r="HH178" s="37"/>
      <c r="IZ178" s="37"/>
      <c r="JA178" s="37"/>
      <c r="JB178" s="37"/>
      <c r="JC178" s="37"/>
      <c r="JD178" s="37"/>
      <c r="JE178" s="37"/>
      <c r="JU178" s="37"/>
      <c r="JV178" s="37"/>
      <c r="JW178" s="37"/>
      <c r="JX178" s="37"/>
      <c r="JY178" s="37"/>
      <c r="JZ178" s="37"/>
      <c r="KI178" s="37"/>
      <c r="KJ178" s="37"/>
      <c r="KK178" s="37"/>
      <c r="KL178" s="37"/>
      <c r="KM178" s="37"/>
      <c r="KN178" s="37"/>
      <c r="KP178" s="37"/>
      <c r="KQ178" s="37"/>
      <c r="KR178" s="37"/>
      <c r="KS178" s="37"/>
      <c r="KT178" s="37"/>
      <c r="KU178" s="37"/>
      <c r="LK178" s="37"/>
      <c r="LL178" s="37"/>
      <c r="LM178" s="37"/>
      <c r="LN178" s="37"/>
      <c r="LO178" s="37"/>
      <c r="LP178" s="37"/>
      <c r="LR178" s="37"/>
      <c r="LS178" s="37"/>
      <c r="LT178" s="37"/>
      <c r="LU178" s="37"/>
      <c r="LV178" s="37"/>
      <c r="LW178" s="37"/>
      <c r="LX178" s="37"/>
      <c r="MM178" s="37"/>
      <c r="MN178" s="37"/>
      <c r="MO178" s="37"/>
      <c r="MP178" s="37"/>
      <c r="MQ178" s="37"/>
      <c r="MR178" s="37"/>
      <c r="MT178" s="37"/>
      <c r="MU178" s="37"/>
      <c r="MV178" s="37"/>
      <c r="MW178" s="37"/>
      <c r="MX178" s="37"/>
      <c r="MY178" s="37"/>
      <c r="NV178" s="37"/>
      <c r="NW178" s="37"/>
      <c r="NX178" s="37"/>
      <c r="NY178" s="37"/>
      <c r="NZ178" s="37"/>
      <c r="OA178" s="37"/>
      <c r="OJ178" s="37"/>
      <c r="OK178" s="37"/>
      <c r="OL178" s="37"/>
      <c r="OM178" s="37"/>
      <c r="ON178" s="37"/>
      <c r="OO178" s="37"/>
      <c r="OP178" s="37"/>
      <c r="QN178" s="37"/>
      <c r="QO178" s="37"/>
      <c r="QP178" s="37"/>
      <c r="QQ178" s="37"/>
      <c r="QR178" s="37"/>
      <c r="QS178" s="37"/>
      <c r="QT178" s="37"/>
      <c r="QU178" s="422"/>
      <c r="RB178" s="37"/>
      <c r="RC178" s="37"/>
      <c r="RD178" s="37"/>
      <c r="RE178" s="37"/>
      <c r="RF178" s="37"/>
      <c r="RG178" s="37"/>
      <c r="RI178" s="37"/>
      <c r="RJ178" s="37"/>
      <c r="RK178" s="37"/>
      <c r="RL178" s="37"/>
      <c r="RM178" s="37"/>
      <c r="RN178" s="37"/>
      <c r="RP178" s="37"/>
      <c r="RQ178" s="37"/>
      <c r="RR178" s="37"/>
      <c r="RS178" s="37"/>
      <c r="RT178" s="37"/>
      <c r="RU178" s="37"/>
      <c r="RV178" s="37"/>
      <c r="SR178" s="37"/>
      <c r="SS178" s="37"/>
      <c r="ST178" s="37"/>
      <c r="SU178" s="37"/>
      <c r="SV178" s="37"/>
      <c r="SW178" s="37"/>
      <c r="SY178" s="422"/>
      <c r="UH178" s="691"/>
      <c r="UI178" s="37"/>
      <c r="UJ178" s="37"/>
      <c r="UK178" s="37"/>
      <c r="UL178" s="37"/>
      <c r="UM178" s="37"/>
      <c r="VC178" s="37"/>
      <c r="VD178" s="37"/>
      <c r="VE178" s="37"/>
      <c r="VF178" s="37"/>
      <c r="VG178" s="37"/>
      <c r="VH178" s="37"/>
      <c r="VI178" s="37"/>
      <c r="VJ178" s="37"/>
      <c r="WS178" s="37"/>
      <c r="WT178" s="37"/>
      <c r="WU178" s="37"/>
      <c r="WV178" s="37"/>
      <c r="WW178" s="37"/>
      <c r="WX178" s="37"/>
      <c r="WZ178" s="37"/>
      <c r="XA178" s="37"/>
      <c r="XB178" s="37"/>
      <c r="XC178" s="37"/>
      <c r="XD178" s="37"/>
      <c r="XE178" s="37"/>
      <c r="XF178" s="37"/>
      <c r="XG178" s="37"/>
      <c r="XH178" s="37"/>
      <c r="XI178" s="37"/>
      <c r="XJ178" s="37"/>
      <c r="XK178" s="37"/>
      <c r="XL178" s="37"/>
      <c r="XM178" s="37"/>
      <c r="XN178" s="37"/>
      <c r="XU178" s="37"/>
      <c r="XV178" s="37"/>
      <c r="XW178" s="37"/>
      <c r="XX178" s="37"/>
      <c r="XY178" s="37"/>
      <c r="XZ178" s="37"/>
      <c r="ZD178" s="37"/>
      <c r="ZE178" s="37"/>
      <c r="ZF178" s="37"/>
      <c r="ZG178" s="37"/>
      <c r="ZH178" s="37"/>
      <c r="ZI178" s="37"/>
      <c r="AAF178" s="37"/>
      <c r="AAG178" s="37"/>
      <c r="AAH178" s="37"/>
      <c r="AAI178" s="37"/>
      <c r="AAJ178" s="37"/>
      <c r="AAK178" s="37"/>
      <c r="AAM178" s="37"/>
      <c r="AAN178" s="37"/>
      <c r="AAO178" s="37"/>
      <c r="AAP178" s="37"/>
      <c r="AAQ178" s="37"/>
      <c r="AAR178" s="37"/>
      <c r="AAT178" s="37"/>
      <c r="AAU178" s="37"/>
      <c r="AAV178" s="37"/>
      <c r="AAW178" s="37"/>
      <c r="AAX178" s="37"/>
      <c r="AAY178" s="37"/>
      <c r="ABH178" s="37"/>
      <c r="ABI178" s="37"/>
      <c r="ABJ178" s="37"/>
      <c r="ABK178" s="37"/>
      <c r="ABL178" s="37"/>
      <c r="ABM178" s="37"/>
      <c r="ACJ178" s="37"/>
      <c r="ACK178" s="37"/>
      <c r="ACL178" s="37"/>
      <c r="ACM178" s="37"/>
      <c r="ACN178" s="37"/>
      <c r="ACO178" s="37"/>
      <c r="ACP178" s="37"/>
      <c r="ACQ178" s="37"/>
      <c r="ACR178" s="37"/>
      <c r="ACS178" s="37"/>
      <c r="ACT178" s="37"/>
      <c r="ACU178" s="37"/>
      <c r="ACV178" s="37"/>
      <c r="ACW178" s="37"/>
      <c r="ACX178" s="343"/>
      <c r="ADE178" s="691"/>
      <c r="ADF178" s="37"/>
      <c r="ADG178" s="37"/>
      <c r="ADH178" s="37"/>
      <c r="ADI178" s="37"/>
      <c r="ADJ178" s="37"/>
      <c r="ADK178" s="37"/>
      <c r="ADS178" s="37"/>
      <c r="ADT178" s="37"/>
      <c r="ADU178" s="37"/>
      <c r="ADV178" s="37"/>
      <c r="ADW178" s="37"/>
      <c r="ADX178" s="37"/>
      <c r="AEG178" s="37"/>
      <c r="AEH178" s="37"/>
      <c r="AEI178" s="37"/>
      <c r="AEJ178" s="37"/>
      <c r="AEK178" s="37"/>
      <c r="AEL178" s="37"/>
      <c r="AFB178" s="37"/>
      <c r="AFC178" s="37"/>
      <c r="AFD178" s="37"/>
      <c r="AFE178" s="37"/>
      <c r="AFF178" s="37"/>
      <c r="AFG178" s="37"/>
      <c r="AFP178" s="37"/>
      <c r="AFQ178" s="37"/>
      <c r="AFR178" s="37"/>
      <c r="AFS178" s="37"/>
      <c r="AFT178" s="37"/>
      <c r="AFU178" s="37"/>
      <c r="AFV178" s="37"/>
      <c r="AGY178" s="37"/>
      <c r="AGZ178" s="37"/>
      <c r="AHA178" s="37"/>
      <c r="AHB178" s="37"/>
      <c r="AHC178" s="37"/>
      <c r="AHD178" s="37"/>
      <c r="AHT178" s="422"/>
      <c r="AHW178" s="343"/>
      <c r="AIV178" s="37"/>
      <c r="AIW178" s="37"/>
      <c r="AIX178" s="37"/>
      <c r="AIY178" s="37"/>
      <c r="AIZ178" s="37"/>
      <c r="AJA178" s="37"/>
      <c r="AKS178" s="37"/>
      <c r="AKT178" s="37"/>
      <c r="AKU178" s="37"/>
      <c r="AKV178" s="37"/>
      <c r="AKW178" s="37"/>
      <c r="AKX178" s="37"/>
      <c r="AKY178" s="37"/>
      <c r="ALN178" s="37"/>
      <c r="ALO178" s="37"/>
      <c r="ARZ178" s="37"/>
      <c r="ASA178" s="37"/>
      <c r="ASB178" s="37"/>
      <c r="ASC178" s="37"/>
      <c r="ASD178" s="37"/>
      <c r="ASE178" s="37"/>
      <c r="ASG178" s="37"/>
      <c r="ASH178" s="37"/>
      <c r="ASI178" s="37"/>
      <c r="ASJ178" s="37"/>
      <c r="ASK178" s="37"/>
      <c r="ASL178" s="37"/>
      <c r="ATW178" s="37"/>
      <c r="ATX178" s="37"/>
      <c r="ATY178" s="37"/>
      <c r="ATZ178" s="37"/>
      <c r="AUA178" s="37"/>
      <c r="AUB178" s="37"/>
      <c r="AUK178" s="343"/>
      <c r="AUY178" s="343"/>
      <c r="AWA178" s="37"/>
      <c r="AWB178" s="37"/>
      <c r="AWC178" s="37"/>
      <c r="AWD178" s="37"/>
      <c r="AWE178" s="37"/>
      <c r="AWF178" s="37"/>
      <c r="AWG178" s="37"/>
      <c r="AWH178" s="37"/>
      <c r="AWI178" s="37"/>
      <c r="AWJ178" s="37"/>
      <c r="AWK178" s="37"/>
      <c r="AWL178" s="37"/>
      <c r="AWM178" s="37"/>
      <c r="AWN178" s="37"/>
      <c r="AWO178" s="37"/>
      <c r="AWP178" s="37"/>
      <c r="AWQ178" s="37"/>
      <c r="AWR178" s="37"/>
      <c r="AWS178" s="37"/>
      <c r="AWT178" s="37"/>
      <c r="AWU178" s="37"/>
      <c r="AXC178" s="37"/>
      <c r="AXD178" s="37"/>
      <c r="AXE178" s="37"/>
      <c r="AXF178" s="37"/>
      <c r="AXG178" s="37"/>
      <c r="AXH178" s="37"/>
      <c r="AXJ178" s="37"/>
      <c r="AXK178" s="37"/>
      <c r="AXL178" s="37"/>
      <c r="AXM178" s="37"/>
      <c r="AXN178" s="37"/>
      <c r="AXO178" s="37"/>
      <c r="AXP178" s="37"/>
      <c r="AXQ178" s="37"/>
      <c r="AXR178" s="37"/>
      <c r="AXS178" s="37"/>
      <c r="AXT178" s="37"/>
      <c r="AXU178" s="37"/>
      <c r="AXV178" s="37"/>
      <c r="AXW178" s="37"/>
      <c r="AYE178" s="32"/>
      <c r="AYF178" s="32"/>
      <c r="AYG178" s="32"/>
      <c r="AYH178" s="32"/>
      <c r="AYI178" s="32"/>
      <c r="AYJ178" s="32"/>
      <c r="AYZ178" s="37"/>
      <c r="AZA178" s="37"/>
      <c r="AZB178" s="37"/>
      <c r="AZC178" s="37"/>
      <c r="AZD178" s="37"/>
      <c r="AZE178" s="37"/>
      <c r="AZG178" s="37"/>
      <c r="AZH178" s="37"/>
      <c r="AZI178" s="37"/>
      <c r="AZJ178" s="37"/>
      <c r="AZK178" s="37"/>
      <c r="AZL178" s="37"/>
      <c r="BAP178" s="37"/>
      <c r="BAQ178" s="37"/>
      <c r="BAR178" s="37"/>
      <c r="BAS178" s="37"/>
      <c r="BAT178" s="37"/>
      <c r="BAU178" s="37"/>
      <c r="BAV178" s="37"/>
      <c r="BAW178" s="37"/>
      <c r="BAX178" s="37"/>
      <c r="BAY178" s="37"/>
      <c r="BAZ178" s="37"/>
      <c r="BBA178" s="37"/>
      <c r="BBB178" s="37"/>
      <c r="BBC178" s="37"/>
      <c r="BBD178" s="37"/>
      <c r="BBE178" s="37"/>
      <c r="BBF178" s="37"/>
      <c r="BBG178" s="37"/>
      <c r="BBH178" s="37"/>
      <c r="BBI178" s="37"/>
      <c r="BBY178" s="37"/>
      <c r="BBZ178" s="37"/>
      <c r="BCA178" s="37"/>
      <c r="BCB178" s="37"/>
      <c r="BCC178" s="37"/>
      <c r="BCD178" s="37"/>
      <c r="BCF178" s="37"/>
      <c r="BCG178" s="37"/>
      <c r="BCH178" s="37"/>
      <c r="BCI178" s="37"/>
      <c r="BCJ178" s="37"/>
      <c r="BCK178" s="37"/>
      <c r="BDH178" s="37"/>
      <c r="BDI178" s="37"/>
      <c r="BDJ178" s="37"/>
      <c r="BDK178" s="37"/>
      <c r="BDL178" s="37"/>
      <c r="BDM178" s="37"/>
      <c r="BEJ178" s="37"/>
      <c r="BEK178" s="37"/>
      <c r="BEL178" s="37"/>
      <c r="BEM178" s="37"/>
      <c r="BEN178" s="37"/>
      <c r="BEO178" s="37"/>
    </row>
    <row r="179" spans="2:1003 1170:1497" s="550" customFormat="1" x14ac:dyDescent="0.25">
      <c r="B179" s="121"/>
      <c r="H179" s="37"/>
      <c r="I179" s="121"/>
      <c r="J179" s="37"/>
      <c r="K179" s="37"/>
      <c r="L179" s="37"/>
      <c r="M179" s="37"/>
      <c r="N179" s="37"/>
      <c r="O179" s="37"/>
      <c r="P179" s="121"/>
      <c r="Q179" s="37"/>
      <c r="R179" s="37"/>
      <c r="S179" s="37"/>
      <c r="T179" s="37"/>
      <c r="U179" s="37"/>
      <c r="V179" s="37"/>
      <c r="W179" s="121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CU179" s="422"/>
      <c r="CX179" s="343"/>
      <c r="ED179" s="1696"/>
      <c r="EE179" s="1696"/>
      <c r="EF179" s="1696"/>
      <c r="EG179" s="1696"/>
      <c r="EH179" s="1696"/>
      <c r="EI179" s="1696"/>
      <c r="EJ179" s="37"/>
      <c r="EK179" s="37"/>
      <c r="EL179" s="37"/>
      <c r="EM179" s="37"/>
      <c r="EN179" s="37"/>
      <c r="EO179" s="37"/>
      <c r="EP179" s="37"/>
      <c r="ER179" s="37"/>
      <c r="ES179" s="37"/>
      <c r="ET179" s="37"/>
      <c r="EU179" s="37"/>
      <c r="EV179" s="37"/>
      <c r="EW179" s="37"/>
      <c r="FT179" s="37"/>
      <c r="FU179" s="37"/>
      <c r="FV179" s="37"/>
      <c r="FW179" s="37"/>
      <c r="FX179" s="37"/>
      <c r="FY179" s="37"/>
      <c r="GH179" s="37"/>
      <c r="GI179" s="37"/>
      <c r="GJ179" s="37"/>
      <c r="GK179" s="37"/>
      <c r="GL179" s="37"/>
      <c r="GM179" s="37"/>
      <c r="HC179" s="37"/>
      <c r="HD179" s="37"/>
      <c r="HE179" s="37"/>
      <c r="HF179" s="37"/>
      <c r="HG179" s="37"/>
      <c r="HH179" s="37"/>
      <c r="IZ179" s="37"/>
      <c r="JA179" s="37"/>
      <c r="JB179" s="37"/>
      <c r="JC179" s="37"/>
      <c r="JD179" s="37"/>
      <c r="JE179" s="37"/>
      <c r="JU179" s="37"/>
      <c r="JV179" s="37"/>
      <c r="JW179" s="37"/>
      <c r="JX179" s="37"/>
      <c r="JY179" s="37"/>
      <c r="JZ179" s="37"/>
      <c r="KI179" s="37"/>
      <c r="KJ179" s="37"/>
      <c r="KK179" s="37"/>
      <c r="KL179" s="37"/>
      <c r="KM179" s="37"/>
      <c r="KN179" s="37"/>
      <c r="KP179" s="37"/>
      <c r="KQ179" s="37"/>
      <c r="KR179" s="37"/>
      <c r="KS179" s="37"/>
      <c r="KT179" s="37"/>
      <c r="KU179" s="37"/>
      <c r="LK179" s="37"/>
      <c r="LL179" s="37"/>
      <c r="LM179" s="37"/>
      <c r="LN179" s="37"/>
      <c r="LO179" s="37"/>
      <c r="LP179" s="37"/>
      <c r="LR179" s="37"/>
      <c r="LS179" s="37"/>
      <c r="LT179" s="37"/>
      <c r="LU179" s="37"/>
      <c r="LV179" s="37"/>
      <c r="LW179" s="37"/>
      <c r="LX179" s="37"/>
      <c r="MM179" s="37"/>
      <c r="MN179" s="37"/>
      <c r="MO179" s="37"/>
      <c r="MP179" s="37"/>
      <c r="MQ179" s="37"/>
      <c r="MR179" s="37"/>
      <c r="MT179" s="37"/>
      <c r="MU179" s="37"/>
      <c r="MV179" s="37"/>
      <c r="MW179" s="37"/>
      <c r="MX179" s="37"/>
      <c r="MY179" s="37"/>
      <c r="NV179" s="37"/>
      <c r="NW179" s="37"/>
      <c r="NX179" s="37"/>
      <c r="NY179" s="37"/>
      <c r="NZ179" s="37"/>
      <c r="OA179" s="37"/>
      <c r="OJ179" s="37"/>
      <c r="OK179" s="37"/>
      <c r="OL179" s="37"/>
      <c r="OM179" s="37"/>
      <c r="ON179" s="37"/>
      <c r="OO179" s="37"/>
      <c r="OP179" s="37"/>
      <c r="QN179" s="37"/>
      <c r="QO179" s="37"/>
      <c r="QP179" s="37"/>
      <c r="QQ179" s="37"/>
      <c r="QR179" s="37"/>
      <c r="QS179" s="37"/>
      <c r="QT179" s="37"/>
      <c r="QU179" s="422"/>
      <c r="RB179" s="37"/>
      <c r="RC179" s="37"/>
      <c r="RD179" s="37"/>
      <c r="RE179" s="37"/>
      <c r="RF179" s="37"/>
      <c r="RG179" s="37"/>
      <c r="RI179" s="37"/>
      <c r="RJ179" s="37"/>
      <c r="RK179" s="37"/>
      <c r="RL179" s="37"/>
      <c r="RM179" s="37"/>
      <c r="RN179" s="37"/>
      <c r="RP179" s="37"/>
      <c r="RQ179" s="37"/>
      <c r="RR179" s="37"/>
      <c r="RS179" s="37"/>
      <c r="RT179" s="37"/>
      <c r="RU179" s="37"/>
      <c r="RV179" s="37"/>
      <c r="SR179" s="37"/>
      <c r="SS179" s="37"/>
      <c r="ST179" s="37"/>
      <c r="SU179" s="37"/>
      <c r="SV179" s="37"/>
      <c r="SW179" s="37"/>
      <c r="SY179" s="422"/>
      <c r="UH179" s="691"/>
      <c r="UI179" s="37"/>
      <c r="UJ179" s="37"/>
      <c r="UK179" s="37"/>
      <c r="UL179" s="37"/>
      <c r="UM179" s="37"/>
      <c r="VC179" s="37"/>
      <c r="VD179" s="37"/>
      <c r="VE179" s="37"/>
      <c r="VF179" s="37"/>
      <c r="VG179" s="37"/>
      <c r="VH179" s="37"/>
      <c r="VI179" s="37"/>
      <c r="VJ179" s="37"/>
      <c r="WS179" s="37"/>
      <c r="WT179" s="37"/>
      <c r="WU179" s="37"/>
      <c r="WV179" s="37"/>
      <c r="WW179" s="37"/>
      <c r="WX179" s="37"/>
      <c r="WZ179" s="37"/>
      <c r="XA179" s="37"/>
      <c r="XB179" s="37"/>
      <c r="XC179" s="37"/>
      <c r="XD179" s="37"/>
      <c r="XE179" s="37"/>
      <c r="XF179" s="37"/>
      <c r="XG179" s="37"/>
      <c r="XH179" s="37"/>
      <c r="XI179" s="37"/>
      <c r="XJ179" s="37"/>
      <c r="XK179" s="37"/>
      <c r="XL179" s="37"/>
      <c r="XM179" s="37"/>
      <c r="XN179" s="37"/>
      <c r="XU179" s="37"/>
      <c r="XV179" s="37"/>
      <c r="XW179" s="37"/>
      <c r="XX179" s="37"/>
      <c r="XY179" s="37"/>
      <c r="XZ179" s="37"/>
      <c r="ZD179" s="37"/>
      <c r="ZE179" s="37"/>
      <c r="ZF179" s="37"/>
      <c r="ZG179" s="37"/>
      <c r="ZH179" s="37"/>
      <c r="ZI179" s="37"/>
      <c r="AAF179" s="37"/>
      <c r="AAG179" s="37"/>
      <c r="AAH179" s="37"/>
      <c r="AAI179" s="37"/>
      <c r="AAJ179" s="37"/>
      <c r="AAK179" s="37"/>
      <c r="AAM179" s="37"/>
      <c r="AAN179" s="37"/>
      <c r="AAO179" s="37"/>
      <c r="AAP179" s="37"/>
      <c r="AAQ179" s="37"/>
      <c r="AAR179" s="37"/>
      <c r="AAT179" s="37"/>
      <c r="AAU179" s="37"/>
      <c r="AAV179" s="37"/>
      <c r="AAW179" s="37"/>
      <c r="AAX179" s="37"/>
      <c r="AAY179" s="37"/>
      <c r="ABH179" s="37"/>
      <c r="ABI179" s="37"/>
      <c r="ABJ179" s="37"/>
      <c r="ABK179" s="37"/>
      <c r="ABL179" s="37"/>
      <c r="ABM179" s="37"/>
      <c r="ACJ179" s="37"/>
      <c r="ACK179" s="37"/>
      <c r="ACL179" s="37"/>
      <c r="ACM179" s="37"/>
      <c r="ACN179" s="37"/>
      <c r="ACO179" s="37"/>
      <c r="ACP179" s="37"/>
      <c r="ACQ179" s="37"/>
      <c r="ACR179" s="37"/>
      <c r="ACS179" s="37"/>
      <c r="ACT179" s="37"/>
      <c r="ACU179" s="37"/>
      <c r="ACV179" s="37"/>
      <c r="ACW179" s="37"/>
      <c r="ACX179" s="343"/>
      <c r="ADE179" s="691"/>
      <c r="ADF179" s="37"/>
      <c r="ADG179" s="37"/>
      <c r="ADH179" s="37"/>
      <c r="ADI179" s="37"/>
      <c r="ADJ179" s="37"/>
      <c r="ADK179" s="37"/>
      <c r="ADS179" s="37"/>
      <c r="ADT179" s="37"/>
      <c r="ADU179" s="37"/>
      <c r="ADV179" s="37"/>
      <c r="ADW179" s="37"/>
      <c r="ADX179" s="37"/>
      <c r="AEG179" s="37"/>
      <c r="AEH179" s="37"/>
      <c r="AEI179" s="37"/>
      <c r="AEJ179" s="37"/>
      <c r="AEK179" s="37"/>
      <c r="AEL179" s="37"/>
      <c r="AFB179" s="37"/>
      <c r="AFC179" s="37"/>
      <c r="AFD179" s="37"/>
      <c r="AFE179" s="37"/>
      <c r="AFF179" s="37"/>
      <c r="AFG179" s="37"/>
      <c r="AFP179" s="37"/>
      <c r="AFQ179" s="37"/>
      <c r="AFR179" s="37"/>
      <c r="AFS179" s="37"/>
      <c r="AFT179" s="37"/>
      <c r="AFU179" s="37"/>
      <c r="AFV179" s="37"/>
      <c r="AGY179" s="37"/>
      <c r="AGZ179" s="37"/>
      <c r="AHA179" s="37"/>
      <c r="AHB179" s="37"/>
      <c r="AHC179" s="37"/>
      <c r="AHD179" s="37"/>
      <c r="AHT179" s="422"/>
      <c r="AHW179" s="343"/>
      <c r="AIV179" s="37"/>
      <c r="AIW179" s="37"/>
      <c r="AIX179" s="37"/>
      <c r="AIY179" s="37"/>
      <c r="AIZ179" s="37"/>
      <c r="AJA179" s="37"/>
      <c r="AKS179" s="37"/>
      <c r="AKT179" s="37"/>
      <c r="AKU179" s="37"/>
      <c r="AKV179" s="37"/>
      <c r="AKW179" s="37"/>
      <c r="AKX179" s="37"/>
      <c r="AKY179" s="37"/>
      <c r="ALN179" s="37"/>
      <c r="ALO179" s="37"/>
      <c r="ARZ179" s="37"/>
      <c r="ASA179" s="37"/>
      <c r="ASB179" s="37"/>
      <c r="ASC179" s="37"/>
      <c r="ASD179" s="37"/>
      <c r="ASE179" s="37"/>
      <c r="ASG179" s="37"/>
      <c r="ASH179" s="37"/>
      <c r="ASI179" s="37"/>
      <c r="ASJ179" s="37"/>
      <c r="ASK179" s="37"/>
      <c r="ASL179" s="37"/>
      <c r="ATW179" s="37"/>
      <c r="ATX179" s="37"/>
      <c r="ATY179" s="37"/>
      <c r="ATZ179" s="37"/>
      <c r="AUA179" s="37"/>
      <c r="AUB179" s="37"/>
      <c r="AUK179" s="343"/>
      <c r="AUY179" s="343"/>
      <c r="AWA179" s="37"/>
      <c r="AWB179" s="37"/>
      <c r="AWC179" s="37"/>
      <c r="AWD179" s="37"/>
      <c r="AWE179" s="37"/>
      <c r="AWF179" s="37"/>
      <c r="AWG179" s="37"/>
      <c r="AWH179" s="37"/>
      <c r="AWI179" s="37"/>
      <c r="AWJ179" s="37"/>
      <c r="AWK179" s="37"/>
      <c r="AWL179" s="37"/>
      <c r="AWM179" s="37"/>
      <c r="AWN179" s="37"/>
      <c r="AWO179" s="37"/>
      <c r="AWP179" s="37"/>
      <c r="AWQ179" s="37"/>
      <c r="AWR179" s="37"/>
      <c r="AWS179" s="37"/>
      <c r="AWT179" s="37"/>
      <c r="AWU179" s="37"/>
      <c r="AXC179" s="37"/>
      <c r="AXD179" s="37"/>
      <c r="AXE179" s="37"/>
      <c r="AXF179" s="37"/>
      <c r="AXG179" s="37"/>
      <c r="AXH179" s="37"/>
      <c r="AXJ179" s="37"/>
      <c r="AXK179" s="37"/>
      <c r="AXL179" s="37"/>
      <c r="AXM179" s="37"/>
      <c r="AXN179" s="37"/>
      <c r="AXO179" s="37"/>
      <c r="AXP179" s="37"/>
      <c r="AXQ179" s="37"/>
      <c r="AXR179" s="37"/>
      <c r="AXS179" s="37"/>
      <c r="AXT179" s="37"/>
      <c r="AXU179" s="37"/>
      <c r="AXV179" s="37"/>
      <c r="AXW179" s="37"/>
      <c r="AYE179" s="32"/>
      <c r="AYF179" s="32"/>
      <c r="AYG179" s="32"/>
      <c r="AYH179" s="32"/>
      <c r="AYI179" s="32"/>
      <c r="AYJ179" s="32"/>
      <c r="AYZ179" s="37"/>
      <c r="AZA179" s="37"/>
      <c r="AZB179" s="37"/>
      <c r="AZC179" s="37"/>
      <c r="AZD179" s="37"/>
      <c r="AZE179" s="37"/>
      <c r="AZG179" s="37"/>
      <c r="AZH179" s="37"/>
      <c r="AZI179" s="37"/>
      <c r="AZJ179" s="37"/>
      <c r="AZK179" s="37"/>
      <c r="AZL179" s="37"/>
      <c r="BAP179" s="37"/>
      <c r="BAQ179" s="37"/>
      <c r="BAR179" s="37"/>
      <c r="BAS179" s="37"/>
      <c r="BAT179" s="37"/>
      <c r="BAU179" s="37"/>
      <c r="BAV179" s="37"/>
      <c r="BAW179" s="37"/>
      <c r="BAX179" s="37"/>
      <c r="BAY179" s="37"/>
      <c r="BAZ179" s="37"/>
      <c r="BBA179" s="37"/>
      <c r="BBB179" s="37"/>
      <c r="BBC179" s="37"/>
      <c r="BBD179" s="37"/>
      <c r="BBE179" s="37"/>
      <c r="BBF179" s="37"/>
      <c r="BBG179" s="37"/>
      <c r="BBH179" s="37"/>
      <c r="BBI179" s="37"/>
      <c r="BBY179" s="37"/>
      <c r="BBZ179" s="37"/>
      <c r="BCA179" s="37"/>
      <c r="BCB179" s="37"/>
      <c r="BCC179" s="37"/>
      <c r="BCD179" s="37"/>
      <c r="BCF179" s="37"/>
      <c r="BCG179" s="37"/>
      <c r="BCH179" s="37"/>
      <c r="BCI179" s="37"/>
      <c r="BCJ179" s="37"/>
      <c r="BCK179" s="37"/>
      <c r="BDH179" s="37"/>
      <c r="BDI179" s="37"/>
      <c r="BDJ179" s="37"/>
      <c r="BDK179" s="37"/>
      <c r="BDL179" s="37"/>
      <c r="BDM179" s="37"/>
      <c r="BEJ179" s="37"/>
      <c r="BEK179" s="37"/>
      <c r="BEL179" s="37"/>
      <c r="BEM179" s="37"/>
      <c r="BEN179" s="37"/>
      <c r="BEO179" s="37"/>
    </row>
    <row r="180" spans="2:1003 1170:1497" s="550" customFormat="1" x14ac:dyDescent="0.25">
      <c r="B180" s="121"/>
      <c r="H180" s="37"/>
      <c r="I180" s="121"/>
      <c r="J180" s="37"/>
      <c r="K180" s="37"/>
      <c r="L180" s="37"/>
      <c r="M180" s="37"/>
      <c r="N180" s="37"/>
      <c r="O180" s="37"/>
      <c r="P180" s="121"/>
      <c r="Q180" s="37"/>
      <c r="R180" s="37"/>
      <c r="S180" s="37"/>
      <c r="T180" s="37"/>
      <c r="U180" s="37"/>
      <c r="V180" s="37"/>
      <c r="W180" s="121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CU180" s="422"/>
      <c r="CX180" s="343"/>
      <c r="ED180" s="1696"/>
      <c r="EE180" s="1696"/>
      <c r="EF180" s="1696"/>
      <c r="EG180" s="1696"/>
      <c r="EH180" s="1696"/>
      <c r="EI180" s="1696"/>
      <c r="EJ180" s="37"/>
      <c r="EK180" s="37"/>
      <c r="EL180" s="37"/>
      <c r="EM180" s="37"/>
      <c r="EN180" s="37"/>
      <c r="EO180" s="37"/>
      <c r="EP180" s="37"/>
      <c r="ER180" s="37"/>
      <c r="ES180" s="37"/>
      <c r="ET180" s="37"/>
      <c r="EU180" s="37"/>
      <c r="EV180" s="37"/>
      <c r="EW180" s="37"/>
      <c r="FT180" s="37"/>
      <c r="FU180" s="37"/>
      <c r="FV180" s="37"/>
      <c r="FW180" s="37"/>
      <c r="FX180" s="37"/>
      <c r="FY180" s="37"/>
      <c r="GH180" s="37"/>
      <c r="GI180" s="37"/>
      <c r="GJ180" s="37"/>
      <c r="GK180" s="37"/>
      <c r="GL180" s="37"/>
      <c r="GM180" s="37"/>
      <c r="HC180" s="37"/>
      <c r="HD180" s="37"/>
      <c r="HE180" s="37"/>
      <c r="HF180" s="37"/>
      <c r="HG180" s="37"/>
      <c r="HH180" s="37"/>
      <c r="IZ180" s="37"/>
      <c r="JA180" s="37"/>
      <c r="JB180" s="37"/>
      <c r="JC180" s="37"/>
      <c r="JD180" s="37"/>
      <c r="JE180" s="37"/>
      <c r="JU180" s="37"/>
      <c r="JV180" s="37"/>
      <c r="JW180" s="37"/>
      <c r="JX180" s="37"/>
      <c r="JY180" s="37"/>
      <c r="JZ180" s="37"/>
      <c r="KI180" s="37"/>
      <c r="KJ180" s="37"/>
      <c r="KK180" s="37"/>
      <c r="KL180" s="37"/>
      <c r="KM180" s="37"/>
      <c r="KN180" s="37"/>
      <c r="KP180" s="37"/>
      <c r="KQ180" s="37"/>
      <c r="KR180" s="37"/>
      <c r="KS180" s="37"/>
      <c r="KT180" s="37"/>
      <c r="KU180" s="37"/>
      <c r="LK180" s="37"/>
      <c r="LL180" s="37"/>
      <c r="LM180" s="37"/>
      <c r="LN180" s="37"/>
      <c r="LO180" s="37"/>
      <c r="LP180" s="37"/>
      <c r="LR180" s="37"/>
      <c r="LS180" s="37"/>
      <c r="LT180" s="37"/>
      <c r="LU180" s="37"/>
      <c r="LV180" s="37"/>
      <c r="LW180" s="37"/>
      <c r="LX180" s="37"/>
      <c r="MM180" s="37"/>
      <c r="MN180" s="37"/>
      <c r="MO180" s="37"/>
      <c r="MP180" s="37"/>
      <c r="MQ180" s="37"/>
      <c r="MR180" s="37"/>
      <c r="MT180" s="37"/>
      <c r="MU180" s="37"/>
      <c r="MV180" s="37"/>
      <c r="MW180" s="37"/>
      <c r="MX180" s="37"/>
      <c r="MY180" s="37"/>
      <c r="NV180" s="37"/>
      <c r="NW180" s="37"/>
      <c r="NX180" s="37"/>
      <c r="NY180" s="37"/>
      <c r="NZ180" s="37"/>
      <c r="OA180" s="37"/>
      <c r="OJ180" s="37"/>
      <c r="OK180" s="37"/>
      <c r="OL180" s="37"/>
      <c r="OM180" s="37"/>
      <c r="ON180" s="37"/>
      <c r="OO180" s="37"/>
      <c r="OP180" s="37"/>
      <c r="QN180" s="37"/>
      <c r="QO180" s="37"/>
      <c r="QP180" s="37"/>
      <c r="QQ180" s="37"/>
      <c r="QR180" s="37"/>
      <c r="QS180" s="37"/>
      <c r="QT180" s="37"/>
      <c r="QU180" s="422"/>
      <c r="RB180" s="37"/>
      <c r="RC180" s="37"/>
      <c r="RD180" s="37"/>
      <c r="RE180" s="37"/>
      <c r="RF180" s="37"/>
      <c r="RG180" s="37"/>
      <c r="RI180" s="37"/>
      <c r="RJ180" s="37"/>
      <c r="RK180" s="37"/>
      <c r="RL180" s="37"/>
      <c r="RM180" s="37"/>
      <c r="RN180" s="37"/>
      <c r="RP180" s="37"/>
      <c r="RQ180" s="37"/>
      <c r="RR180" s="37"/>
      <c r="RS180" s="37"/>
      <c r="RT180" s="37"/>
      <c r="RU180" s="37"/>
      <c r="RV180" s="37"/>
      <c r="SR180" s="37"/>
      <c r="SS180" s="37"/>
      <c r="ST180" s="37"/>
      <c r="SU180" s="37"/>
      <c r="SV180" s="37"/>
      <c r="SW180" s="37"/>
      <c r="SY180" s="422"/>
      <c r="UH180" s="691"/>
      <c r="UI180" s="37"/>
      <c r="UJ180" s="37"/>
      <c r="UK180" s="37"/>
      <c r="UL180" s="37"/>
      <c r="UM180" s="37"/>
      <c r="VC180" s="37"/>
      <c r="VD180" s="37"/>
      <c r="VE180" s="37"/>
      <c r="VF180" s="37"/>
      <c r="VG180" s="37"/>
      <c r="VH180" s="37"/>
      <c r="VI180" s="37"/>
      <c r="VJ180" s="37"/>
      <c r="WS180" s="37"/>
      <c r="WT180" s="37"/>
      <c r="WU180" s="37"/>
      <c r="WV180" s="37"/>
      <c r="WW180" s="37"/>
      <c r="WX180" s="37"/>
      <c r="WZ180" s="37"/>
      <c r="XA180" s="37"/>
      <c r="XB180" s="37"/>
      <c r="XC180" s="37"/>
      <c r="XD180" s="37"/>
      <c r="XE180" s="37"/>
      <c r="XF180" s="37"/>
      <c r="XG180" s="37"/>
      <c r="XH180" s="37"/>
      <c r="XI180" s="37"/>
      <c r="XJ180" s="37"/>
      <c r="XK180" s="37"/>
      <c r="XL180" s="37"/>
      <c r="XM180" s="37"/>
      <c r="XN180" s="37"/>
      <c r="XU180" s="37"/>
      <c r="XV180" s="37"/>
      <c r="XW180" s="37"/>
      <c r="XX180" s="37"/>
      <c r="XY180" s="37"/>
      <c r="XZ180" s="37"/>
      <c r="ZD180" s="37"/>
      <c r="ZE180" s="37"/>
      <c r="ZF180" s="37"/>
      <c r="ZG180" s="37"/>
      <c r="ZH180" s="37"/>
      <c r="ZI180" s="37"/>
      <c r="AAF180" s="37"/>
      <c r="AAG180" s="37"/>
      <c r="AAH180" s="37"/>
      <c r="AAI180" s="37"/>
      <c r="AAJ180" s="37"/>
      <c r="AAK180" s="37"/>
      <c r="AAM180" s="37"/>
      <c r="AAN180" s="37"/>
      <c r="AAO180" s="37"/>
      <c r="AAP180" s="37"/>
      <c r="AAQ180" s="37"/>
      <c r="AAR180" s="37"/>
      <c r="AAT180" s="37"/>
      <c r="AAU180" s="37"/>
      <c r="AAV180" s="37"/>
      <c r="AAW180" s="37"/>
      <c r="AAX180" s="37"/>
      <c r="AAY180" s="37"/>
      <c r="ABH180" s="37"/>
      <c r="ABI180" s="37"/>
      <c r="ABJ180" s="37"/>
      <c r="ABK180" s="37"/>
      <c r="ABL180" s="37"/>
      <c r="ABM180" s="37"/>
      <c r="ACJ180" s="37"/>
      <c r="ACK180" s="37"/>
      <c r="ACL180" s="37"/>
      <c r="ACM180" s="37"/>
      <c r="ACN180" s="37"/>
      <c r="ACO180" s="37"/>
      <c r="ACP180" s="37"/>
      <c r="ACQ180" s="37"/>
      <c r="ACR180" s="37"/>
      <c r="ACS180" s="37"/>
      <c r="ACT180" s="37"/>
      <c r="ACU180" s="37"/>
      <c r="ACV180" s="37"/>
      <c r="ACW180" s="37"/>
      <c r="ACX180" s="343"/>
      <c r="ADE180" s="691"/>
      <c r="ADF180" s="37"/>
      <c r="ADG180" s="37"/>
      <c r="ADH180" s="37"/>
      <c r="ADI180" s="37"/>
      <c r="ADJ180" s="37"/>
      <c r="ADK180" s="37"/>
      <c r="ADS180" s="37"/>
      <c r="ADT180" s="37"/>
      <c r="ADU180" s="37"/>
      <c r="ADV180" s="37"/>
      <c r="ADW180" s="37"/>
      <c r="ADX180" s="37"/>
      <c r="AEG180" s="37"/>
      <c r="AEH180" s="37"/>
      <c r="AEI180" s="37"/>
      <c r="AEJ180" s="37"/>
      <c r="AEK180" s="37"/>
      <c r="AEL180" s="37"/>
      <c r="AFB180" s="37"/>
      <c r="AFC180" s="37"/>
      <c r="AFD180" s="37"/>
      <c r="AFE180" s="37"/>
      <c r="AFF180" s="37"/>
      <c r="AFG180" s="37"/>
      <c r="AFP180" s="37"/>
      <c r="AFQ180" s="37"/>
      <c r="AFR180" s="37"/>
      <c r="AFS180" s="37"/>
      <c r="AFT180" s="37"/>
      <c r="AFU180" s="37"/>
      <c r="AFV180" s="37"/>
      <c r="AGY180" s="37"/>
      <c r="AGZ180" s="37"/>
      <c r="AHA180" s="37"/>
      <c r="AHB180" s="37"/>
      <c r="AHC180" s="37"/>
      <c r="AHD180" s="37"/>
      <c r="AHT180" s="422"/>
      <c r="AHW180" s="343"/>
      <c r="AIV180" s="37"/>
      <c r="AIW180" s="37"/>
      <c r="AIX180" s="37"/>
      <c r="AIY180" s="37"/>
      <c r="AIZ180" s="37"/>
      <c r="AJA180" s="37"/>
      <c r="AKS180" s="37"/>
      <c r="AKT180" s="37"/>
      <c r="AKU180" s="37"/>
      <c r="AKV180" s="37"/>
      <c r="AKW180" s="37"/>
      <c r="AKX180" s="37"/>
      <c r="AKY180" s="37"/>
      <c r="ALN180" s="37"/>
      <c r="ALO180" s="37"/>
      <c r="ARZ180" s="37"/>
      <c r="ASA180" s="37"/>
      <c r="ASB180" s="37"/>
      <c r="ASC180" s="37"/>
      <c r="ASD180" s="37"/>
      <c r="ASE180" s="37"/>
      <c r="ASG180" s="37"/>
      <c r="ASH180" s="37"/>
      <c r="ASI180" s="37"/>
      <c r="ASJ180" s="37"/>
      <c r="ASK180" s="37"/>
      <c r="ASL180" s="37"/>
      <c r="ATW180" s="37"/>
      <c r="ATX180" s="37"/>
      <c r="ATY180" s="37"/>
      <c r="ATZ180" s="37"/>
      <c r="AUA180" s="37"/>
      <c r="AUB180" s="37"/>
      <c r="AUK180" s="343"/>
      <c r="AUY180" s="343"/>
      <c r="AWA180" s="37"/>
      <c r="AWB180" s="37"/>
      <c r="AWC180" s="37"/>
      <c r="AWD180" s="37"/>
      <c r="AWE180" s="37"/>
      <c r="AWF180" s="37"/>
      <c r="AWG180" s="37"/>
      <c r="AWH180" s="37"/>
      <c r="AWI180" s="37"/>
      <c r="AWJ180" s="37"/>
      <c r="AWK180" s="37"/>
      <c r="AWL180" s="37"/>
      <c r="AWM180" s="37"/>
      <c r="AWN180" s="37"/>
      <c r="AWO180" s="37"/>
      <c r="AWP180" s="37"/>
      <c r="AWQ180" s="37"/>
      <c r="AWR180" s="37"/>
      <c r="AWS180" s="37"/>
      <c r="AWT180" s="37"/>
      <c r="AWU180" s="37"/>
      <c r="AXC180" s="37"/>
      <c r="AXD180" s="37"/>
      <c r="AXE180" s="37"/>
      <c r="AXF180" s="37"/>
      <c r="AXG180" s="37"/>
      <c r="AXH180" s="37"/>
      <c r="AXJ180" s="37"/>
      <c r="AXK180" s="37"/>
      <c r="AXL180" s="37"/>
      <c r="AXM180" s="37"/>
      <c r="AXN180" s="37"/>
      <c r="AXO180" s="37"/>
      <c r="AXP180" s="37"/>
      <c r="AXQ180" s="37"/>
      <c r="AXR180" s="37"/>
      <c r="AXS180" s="37"/>
      <c r="AXT180" s="37"/>
      <c r="AXU180" s="37"/>
      <c r="AXV180" s="37"/>
      <c r="AXW180" s="37"/>
      <c r="AYE180" s="32"/>
      <c r="AYF180" s="32"/>
      <c r="AYG180" s="32"/>
      <c r="AYH180" s="32"/>
      <c r="AYI180" s="32"/>
      <c r="AYJ180" s="32"/>
      <c r="AYZ180" s="37"/>
      <c r="AZA180" s="37"/>
      <c r="AZB180" s="37"/>
      <c r="AZC180" s="37"/>
      <c r="AZD180" s="37"/>
      <c r="AZE180" s="37"/>
      <c r="AZG180" s="37"/>
      <c r="AZH180" s="37"/>
      <c r="AZI180" s="37"/>
      <c r="AZJ180" s="37"/>
      <c r="AZK180" s="37"/>
      <c r="AZL180" s="37"/>
      <c r="BAP180" s="37"/>
      <c r="BAQ180" s="37"/>
      <c r="BAR180" s="37"/>
      <c r="BAS180" s="37"/>
      <c r="BAT180" s="37"/>
      <c r="BAU180" s="37"/>
      <c r="BAV180" s="37"/>
      <c r="BAW180" s="37"/>
      <c r="BAX180" s="37"/>
      <c r="BAY180" s="37"/>
      <c r="BAZ180" s="37"/>
      <c r="BBA180" s="37"/>
      <c r="BBB180" s="37"/>
      <c r="BBC180" s="37"/>
      <c r="BBD180" s="37"/>
      <c r="BBE180" s="37"/>
      <c r="BBF180" s="37"/>
      <c r="BBG180" s="37"/>
      <c r="BBH180" s="37"/>
      <c r="BBI180" s="37"/>
      <c r="BBY180" s="37"/>
      <c r="BBZ180" s="37"/>
      <c r="BCA180" s="37"/>
      <c r="BCB180" s="37"/>
      <c r="BCC180" s="37"/>
      <c r="BCD180" s="37"/>
      <c r="BCF180" s="37"/>
      <c r="BCG180" s="37"/>
      <c r="BCH180" s="37"/>
      <c r="BCI180" s="37"/>
      <c r="BCJ180" s="37"/>
      <c r="BCK180" s="37"/>
      <c r="BDH180" s="37"/>
      <c r="BDI180" s="37"/>
      <c r="BDJ180" s="37"/>
      <c r="BDK180" s="37"/>
      <c r="BDL180" s="37"/>
      <c r="BDM180" s="37"/>
      <c r="BEJ180" s="37"/>
      <c r="BEK180" s="37"/>
      <c r="BEL180" s="37"/>
      <c r="BEM180" s="37"/>
      <c r="BEN180" s="37"/>
      <c r="BEO180" s="37"/>
    </row>
    <row r="181" spans="2:1003 1170:1497" s="550" customFormat="1" x14ac:dyDescent="0.25">
      <c r="B181" s="121"/>
      <c r="H181" s="37"/>
      <c r="I181" s="121"/>
      <c r="J181" s="37"/>
      <c r="K181" s="37"/>
      <c r="L181" s="37"/>
      <c r="M181" s="37"/>
      <c r="N181" s="37"/>
      <c r="O181" s="37"/>
      <c r="P181" s="121"/>
      <c r="Q181" s="37"/>
      <c r="R181" s="37"/>
      <c r="S181" s="37"/>
      <c r="T181" s="37"/>
      <c r="U181" s="37"/>
      <c r="V181" s="37"/>
      <c r="W181" s="121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CU181" s="422"/>
      <c r="CX181" s="343"/>
      <c r="ED181" s="1696"/>
      <c r="EE181" s="1696"/>
      <c r="EF181" s="1696"/>
      <c r="EG181" s="1696"/>
      <c r="EH181" s="1696"/>
      <c r="EI181" s="1696"/>
      <c r="EJ181" s="37"/>
      <c r="EK181" s="37"/>
      <c r="EL181" s="37"/>
      <c r="EM181" s="37"/>
      <c r="EN181" s="37"/>
      <c r="EO181" s="37"/>
      <c r="EP181" s="37"/>
      <c r="ER181" s="37"/>
      <c r="ES181" s="37"/>
      <c r="ET181" s="37"/>
      <c r="EU181" s="37"/>
      <c r="EV181" s="37"/>
      <c r="EW181" s="37"/>
      <c r="FT181" s="37"/>
      <c r="FU181" s="37"/>
      <c r="FV181" s="37"/>
      <c r="FW181" s="37"/>
      <c r="FX181" s="37"/>
      <c r="FY181" s="37"/>
      <c r="GH181" s="37"/>
      <c r="GI181" s="37"/>
      <c r="GJ181" s="37"/>
      <c r="GK181" s="37"/>
      <c r="GL181" s="37"/>
      <c r="GM181" s="37"/>
      <c r="HC181" s="37"/>
      <c r="HD181" s="37"/>
      <c r="HE181" s="37"/>
      <c r="HF181" s="37"/>
      <c r="HG181" s="37"/>
      <c r="HH181" s="37"/>
      <c r="IZ181" s="37"/>
      <c r="JA181" s="37"/>
      <c r="JB181" s="37"/>
      <c r="JC181" s="37"/>
      <c r="JD181" s="37"/>
      <c r="JE181" s="37"/>
      <c r="JU181" s="37"/>
      <c r="JV181" s="37"/>
      <c r="JW181" s="37"/>
      <c r="JX181" s="37"/>
      <c r="JY181" s="37"/>
      <c r="JZ181" s="37"/>
      <c r="KI181" s="37"/>
      <c r="KJ181" s="37"/>
      <c r="KK181" s="37"/>
      <c r="KL181" s="37"/>
      <c r="KM181" s="37"/>
      <c r="KN181" s="37"/>
      <c r="KP181" s="37"/>
      <c r="KQ181" s="37"/>
      <c r="KR181" s="37"/>
      <c r="KS181" s="37"/>
      <c r="KT181" s="37"/>
      <c r="KU181" s="37"/>
      <c r="LK181" s="37"/>
      <c r="LL181" s="37"/>
      <c r="LM181" s="37"/>
      <c r="LN181" s="37"/>
      <c r="LO181" s="37"/>
      <c r="LP181" s="37"/>
      <c r="LR181" s="37"/>
      <c r="LS181" s="37"/>
      <c r="LT181" s="37"/>
      <c r="LU181" s="37"/>
      <c r="LV181" s="37"/>
      <c r="LW181" s="37"/>
      <c r="LX181" s="37"/>
      <c r="MM181" s="37"/>
      <c r="MN181" s="37"/>
      <c r="MO181" s="37"/>
      <c r="MP181" s="37"/>
      <c r="MQ181" s="37"/>
      <c r="MR181" s="37"/>
      <c r="MT181" s="37"/>
      <c r="MU181" s="37"/>
      <c r="MV181" s="37"/>
      <c r="MW181" s="37"/>
      <c r="MX181" s="37"/>
      <c r="MY181" s="37"/>
      <c r="NV181" s="37"/>
      <c r="NW181" s="37"/>
      <c r="NX181" s="37"/>
      <c r="NY181" s="37"/>
      <c r="NZ181" s="37"/>
      <c r="OA181" s="37"/>
      <c r="OJ181" s="37"/>
      <c r="OK181" s="37"/>
      <c r="OL181" s="37"/>
      <c r="OM181" s="37"/>
      <c r="ON181" s="37"/>
      <c r="OO181" s="37"/>
      <c r="OP181" s="37"/>
      <c r="QN181" s="37"/>
      <c r="QO181" s="37"/>
      <c r="QP181" s="37"/>
      <c r="QQ181" s="37"/>
      <c r="QR181" s="37"/>
      <c r="QS181" s="37"/>
      <c r="QT181" s="37"/>
      <c r="QU181" s="422"/>
      <c r="RB181" s="37"/>
      <c r="RC181" s="37"/>
      <c r="RD181" s="37"/>
      <c r="RE181" s="37"/>
      <c r="RF181" s="37"/>
      <c r="RG181" s="37"/>
      <c r="RI181" s="37"/>
      <c r="RJ181" s="37"/>
      <c r="RK181" s="37"/>
      <c r="RL181" s="37"/>
      <c r="RM181" s="37"/>
      <c r="RN181" s="37"/>
      <c r="RP181" s="37"/>
      <c r="RQ181" s="37"/>
      <c r="RR181" s="37"/>
      <c r="RS181" s="37"/>
      <c r="RT181" s="37"/>
      <c r="RU181" s="37"/>
      <c r="RV181" s="37"/>
      <c r="SR181" s="37"/>
      <c r="SS181" s="37"/>
      <c r="ST181" s="37"/>
      <c r="SU181" s="37"/>
      <c r="SV181" s="37"/>
      <c r="SW181" s="37"/>
      <c r="SY181" s="422"/>
      <c r="UH181" s="691"/>
      <c r="UI181" s="37"/>
      <c r="UJ181" s="37"/>
      <c r="UK181" s="37"/>
      <c r="UL181" s="37"/>
      <c r="UM181" s="37"/>
      <c r="VC181" s="37"/>
      <c r="VD181" s="37"/>
      <c r="VE181" s="37"/>
      <c r="VF181" s="37"/>
      <c r="VG181" s="37"/>
      <c r="VH181" s="37"/>
      <c r="VI181" s="37"/>
      <c r="VJ181" s="37"/>
      <c r="WS181" s="37"/>
      <c r="WT181" s="37"/>
      <c r="WU181" s="37"/>
      <c r="WV181" s="37"/>
      <c r="WW181" s="37"/>
      <c r="WX181" s="37"/>
      <c r="WZ181" s="37"/>
      <c r="XA181" s="37"/>
      <c r="XB181" s="37"/>
      <c r="XC181" s="37"/>
      <c r="XD181" s="37"/>
      <c r="XE181" s="37"/>
      <c r="XF181" s="37"/>
      <c r="XG181" s="37"/>
      <c r="XH181" s="37"/>
      <c r="XI181" s="37"/>
      <c r="XJ181" s="37"/>
      <c r="XK181" s="37"/>
      <c r="XL181" s="37"/>
      <c r="XM181" s="37"/>
      <c r="XN181" s="37"/>
      <c r="XU181" s="37"/>
      <c r="XV181" s="37"/>
      <c r="XW181" s="37"/>
      <c r="XX181" s="37"/>
      <c r="XY181" s="37"/>
      <c r="XZ181" s="37"/>
      <c r="ZD181" s="37"/>
      <c r="ZE181" s="37"/>
      <c r="ZF181" s="37"/>
      <c r="ZG181" s="37"/>
      <c r="ZH181" s="37"/>
      <c r="ZI181" s="37"/>
      <c r="AAF181" s="37"/>
      <c r="AAG181" s="37"/>
      <c r="AAH181" s="37"/>
      <c r="AAI181" s="37"/>
      <c r="AAJ181" s="37"/>
      <c r="AAK181" s="37"/>
      <c r="AAM181" s="37"/>
      <c r="AAN181" s="37"/>
      <c r="AAO181" s="37"/>
      <c r="AAP181" s="37"/>
      <c r="AAQ181" s="37"/>
      <c r="AAR181" s="37"/>
      <c r="AAT181" s="37"/>
      <c r="AAU181" s="37"/>
      <c r="AAV181" s="37"/>
      <c r="AAW181" s="37"/>
      <c r="AAX181" s="37"/>
      <c r="AAY181" s="37"/>
      <c r="ABH181" s="37"/>
      <c r="ABI181" s="37"/>
      <c r="ABJ181" s="37"/>
      <c r="ABK181" s="37"/>
      <c r="ABL181" s="37"/>
      <c r="ABM181" s="37"/>
      <c r="ACJ181" s="37"/>
      <c r="ACK181" s="37"/>
      <c r="ACL181" s="37"/>
      <c r="ACM181" s="37"/>
      <c r="ACN181" s="37"/>
      <c r="ACO181" s="37"/>
      <c r="ACP181" s="37"/>
      <c r="ACQ181" s="37"/>
      <c r="ACR181" s="37"/>
      <c r="ACS181" s="37"/>
      <c r="ACT181" s="37"/>
      <c r="ACU181" s="37"/>
      <c r="ACV181" s="37"/>
      <c r="ACW181" s="37"/>
      <c r="ACX181" s="343"/>
      <c r="ADE181" s="691"/>
      <c r="ADF181" s="37"/>
      <c r="ADG181" s="37"/>
      <c r="ADH181" s="37"/>
      <c r="ADI181" s="37"/>
      <c r="ADJ181" s="37"/>
      <c r="ADK181" s="37"/>
      <c r="ADS181" s="37"/>
      <c r="ADT181" s="37"/>
      <c r="ADU181" s="37"/>
      <c r="ADV181" s="37"/>
      <c r="ADW181" s="37"/>
      <c r="ADX181" s="37"/>
      <c r="AEG181" s="37"/>
      <c r="AEH181" s="37"/>
      <c r="AEI181" s="37"/>
      <c r="AEJ181" s="37"/>
      <c r="AEK181" s="37"/>
      <c r="AEL181" s="37"/>
      <c r="AFB181" s="37"/>
      <c r="AFC181" s="37"/>
      <c r="AFD181" s="37"/>
      <c r="AFE181" s="37"/>
      <c r="AFF181" s="37"/>
      <c r="AFG181" s="37"/>
      <c r="AFP181" s="37"/>
      <c r="AFQ181" s="37"/>
      <c r="AFR181" s="37"/>
      <c r="AFS181" s="37"/>
      <c r="AFT181" s="37"/>
      <c r="AFU181" s="37"/>
      <c r="AFV181" s="37"/>
      <c r="AGY181" s="37"/>
      <c r="AGZ181" s="37"/>
      <c r="AHA181" s="37"/>
      <c r="AHB181" s="37"/>
      <c r="AHC181" s="37"/>
      <c r="AHD181" s="37"/>
      <c r="AHT181" s="422"/>
      <c r="AHW181" s="343"/>
      <c r="AIV181" s="37"/>
      <c r="AIW181" s="37"/>
      <c r="AIX181" s="37"/>
      <c r="AIY181" s="37"/>
      <c r="AIZ181" s="37"/>
      <c r="AJA181" s="37"/>
      <c r="AKS181" s="37"/>
      <c r="AKT181" s="37"/>
      <c r="AKU181" s="37"/>
      <c r="AKV181" s="37"/>
      <c r="AKW181" s="37"/>
      <c r="AKX181" s="37"/>
      <c r="AKY181" s="37"/>
      <c r="ALN181" s="37"/>
      <c r="ALO181" s="37"/>
      <c r="ARZ181" s="37"/>
      <c r="ASA181" s="37"/>
      <c r="ASB181" s="37"/>
      <c r="ASC181" s="37"/>
      <c r="ASD181" s="37"/>
      <c r="ASE181" s="37"/>
      <c r="ASG181" s="37"/>
      <c r="ASH181" s="37"/>
      <c r="ASI181" s="37"/>
      <c r="ASJ181" s="37"/>
      <c r="ASK181" s="37"/>
      <c r="ASL181" s="37"/>
      <c r="ATW181" s="37"/>
      <c r="ATX181" s="37"/>
      <c r="ATY181" s="37"/>
      <c r="ATZ181" s="37"/>
      <c r="AUA181" s="37"/>
      <c r="AUB181" s="37"/>
      <c r="AUK181" s="343"/>
      <c r="AUY181" s="343"/>
      <c r="AWA181" s="37"/>
      <c r="AWB181" s="37"/>
      <c r="AWC181" s="37"/>
      <c r="AWD181" s="37"/>
      <c r="AWE181" s="37"/>
      <c r="AWF181" s="37"/>
      <c r="AWG181" s="37"/>
      <c r="AWH181" s="37"/>
      <c r="AWI181" s="37"/>
      <c r="AWJ181" s="37"/>
      <c r="AWK181" s="37"/>
      <c r="AWL181" s="37"/>
      <c r="AWM181" s="37"/>
      <c r="AWN181" s="37"/>
      <c r="AWO181" s="37"/>
      <c r="AWP181" s="37"/>
      <c r="AWQ181" s="37"/>
      <c r="AWR181" s="37"/>
      <c r="AWS181" s="37"/>
      <c r="AWT181" s="37"/>
      <c r="AWU181" s="37"/>
      <c r="AXC181" s="37"/>
      <c r="AXD181" s="37"/>
      <c r="AXE181" s="37"/>
      <c r="AXF181" s="37"/>
      <c r="AXG181" s="37"/>
      <c r="AXH181" s="37"/>
      <c r="AXJ181" s="37"/>
      <c r="AXK181" s="37"/>
      <c r="AXL181" s="37"/>
      <c r="AXM181" s="37"/>
      <c r="AXN181" s="37"/>
      <c r="AXO181" s="37"/>
      <c r="AXP181" s="37"/>
      <c r="AXQ181" s="37"/>
      <c r="AXR181" s="37"/>
      <c r="AXS181" s="37"/>
      <c r="AXT181" s="37"/>
      <c r="AXU181" s="37"/>
      <c r="AXV181" s="37"/>
      <c r="AXW181" s="37"/>
      <c r="AYE181" s="32"/>
      <c r="AYF181" s="32"/>
      <c r="AYG181" s="32"/>
      <c r="AYH181" s="32"/>
      <c r="AYI181" s="32"/>
      <c r="AYJ181" s="32"/>
      <c r="AYZ181" s="37"/>
      <c r="AZA181" s="37"/>
      <c r="AZB181" s="37"/>
      <c r="AZC181" s="37"/>
      <c r="AZD181" s="37"/>
      <c r="AZE181" s="37"/>
      <c r="AZG181" s="37"/>
      <c r="AZH181" s="37"/>
      <c r="AZI181" s="37"/>
      <c r="AZJ181" s="37"/>
      <c r="AZK181" s="37"/>
      <c r="AZL181" s="37"/>
      <c r="BAP181" s="37"/>
      <c r="BAQ181" s="37"/>
      <c r="BAR181" s="37"/>
      <c r="BAS181" s="37"/>
      <c r="BAT181" s="37"/>
      <c r="BAU181" s="37"/>
      <c r="BAV181" s="37"/>
      <c r="BAW181" s="37"/>
      <c r="BAX181" s="37"/>
      <c r="BAY181" s="37"/>
      <c r="BAZ181" s="37"/>
      <c r="BBA181" s="37"/>
      <c r="BBB181" s="37"/>
      <c r="BBC181" s="37"/>
      <c r="BBD181" s="37"/>
      <c r="BBE181" s="37"/>
      <c r="BBF181" s="37"/>
      <c r="BBG181" s="37"/>
      <c r="BBH181" s="37"/>
      <c r="BBI181" s="37"/>
      <c r="BBY181" s="37"/>
      <c r="BBZ181" s="37"/>
      <c r="BCA181" s="37"/>
      <c r="BCB181" s="37"/>
      <c r="BCC181" s="37"/>
      <c r="BCD181" s="37"/>
      <c r="BCF181" s="37"/>
      <c r="BCG181" s="37"/>
      <c r="BCH181" s="37"/>
      <c r="BCI181" s="37"/>
      <c r="BCJ181" s="37"/>
      <c r="BCK181" s="37"/>
      <c r="BDH181" s="37"/>
      <c r="BDI181" s="37"/>
      <c r="BDJ181" s="37"/>
      <c r="BDK181" s="37"/>
      <c r="BDL181" s="37"/>
      <c r="BDM181" s="37"/>
      <c r="BEJ181" s="37"/>
      <c r="BEK181" s="37"/>
      <c r="BEL181" s="37"/>
      <c r="BEM181" s="37"/>
      <c r="BEN181" s="37"/>
      <c r="BEO181" s="37"/>
    </row>
    <row r="182" spans="2:1003 1170:1497" s="550" customFormat="1" x14ac:dyDescent="0.25">
      <c r="B182" s="121"/>
      <c r="H182" s="37"/>
      <c r="I182" s="121"/>
      <c r="J182" s="37"/>
      <c r="K182" s="37"/>
      <c r="L182" s="37"/>
      <c r="M182" s="37"/>
      <c r="N182" s="37"/>
      <c r="O182" s="37"/>
      <c r="P182" s="121"/>
      <c r="Q182" s="37"/>
      <c r="R182" s="37"/>
      <c r="S182" s="37"/>
      <c r="T182" s="37"/>
      <c r="U182" s="37"/>
      <c r="V182" s="37"/>
      <c r="W182" s="121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CU182" s="422"/>
      <c r="CX182" s="343"/>
      <c r="ED182" s="1696"/>
      <c r="EE182" s="1696"/>
      <c r="EF182" s="1696"/>
      <c r="EG182" s="1696"/>
      <c r="EH182" s="1696"/>
      <c r="EI182" s="1696"/>
      <c r="EJ182" s="37"/>
      <c r="EK182" s="37"/>
      <c r="EL182" s="37"/>
      <c r="EM182" s="37"/>
      <c r="EN182" s="37"/>
      <c r="EO182" s="37"/>
      <c r="EP182" s="37"/>
      <c r="ER182" s="37"/>
      <c r="ES182" s="37"/>
      <c r="ET182" s="37"/>
      <c r="EU182" s="37"/>
      <c r="EV182" s="37"/>
      <c r="EW182" s="37"/>
      <c r="FT182" s="37"/>
      <c r="FU182" s="37"/>
      <c r="FV182" s="37"/>
      <c r="FW182" s="37"/>
      <c r="FX182" s="37"/>
      <c r="FY182" s="37"/>
      <c r="GH182" s="37"/>
      <c r="GI182" s="37"/>
      <c r="GJ182" s="37"/>
      <c r="GK182" s="37"/>
      <c r="GL182" s="37"/>
      <c r="GM182" s="37"/>
      <c r="HC182" s="37"/>
      <c r="HD182" s="37"/>
      <c r="HE182" s="37"/>
      <c r="HF182" s="37"/>
      <c r="HG182" s="37"/>
      <c r="HH182" s="37"/>
      <c r="IZ182" s="37"/>
      <c r="JA182" s="37"/>
      <c r="JB182" s="37"/>
      <c r="JC182" s="37"/>
      <c r="JD182" s="37"/>
      <c r="JE182" s="37"/>
      <c r="JU182" s="37"/>
      <c r="JV182" s="37"/>
      <c r="JW182" s="37"/>
      <c r="JX182" s="37"/>
      <c r="JY182" s="37"/>
      <c r="JZ182" s="37"/>
      <c r="KI182" s="37"/>
      <c r="KJ182" s="37"/>
      <c r="KK182" s="37"/>
      <c r="KL182" s="37"/>
      <c r="KM182" s="37"/>
      <c r="KN182" s="37"/>
      <c r="KP182" s="37"/>
      <c r="KQ182" s="37"/>
      <c r="KR182" s="37"/>
      <c r="KS182" s="37"/>
      <c r="KT182" s="37"/>
      <c r="KU182" s="37"/>
      <c r="LK182" s="37"/>
      <c r="LL182" s="37"/>
      <c r="LM182" s="37"/>
      <c r="LN182" s="37"/>
      <c r="LO182" s="37"/>
      <c r="LP182" s="37"/>
      <c r="LR182" s="37"/>
      <c r="LS182" s="37"/>
      <c r="LT182" s="37"/>
      <c r="LU182" s="37"/>
      <c r="LV182" s="37"/>
      <c r="LW182" s="37"/>
      <c r="LX182" s="37"/>
      <c r="MM182" s="37"/>
      <c r="MN182" s="37"/>
      <c r="MO182" s="37"/>
      <c r="MP182" s="37"/>
      <c r="MQ182" s="37"/>
      <c r="MR182" s="37"/>
      <c r="MT182" s="37"/>
      <c r="MU182" s="37"/>
      <c r="MV182" s="37"/>
      <c r="MW182" s="37"/>
      <c r="MX182" s="37"/>
      <c r="MY182" s="37"/>
      <c r="NV182" s="37"/>
      <c r="NW182" s="37"/>
      <c r="NX182" s="37"/>
      <c r="NY182" s="37"/>
      <c r="NZ182" s="37"/>
      <c r="OA182" s="37"/>
      <c r="OJ182" s="37"/>
      <c r="OK182" s="37"/>
      <c r="OL182" s="37"/>
      <c r="OM182" s="37"/>
      <c r="ON182" s="37"/>
      <c r="OO182" s="37"/>
      <c r="OP182" s="37"/>
      <c r="QN182" s="37"/>
      <c r="QO182" s="37"/>
      <c r="QP182" s="37"/>
      <c r="QQ182" s="37"/>
      <c r="QR182" s="37"/>
      <c r="QS182" s="37"/>
      <c r="QT182" s="37"/>
      <c r="QU182" s="422"/>
      <c r="RB182" s="37"/>
      <c r="RC182" s="37"/>
      <c r="RD182" s="37"/>
      <c r="RE182" s="37"/>
      <c r="RF182" s="37"/>
      <c r="RG182" s="37"/>
      <c r="RI182" s="37"/>
      <c r="RJ182" s="37"/>
      <c r="RK182" s="37"/>
      <c r="RL182" s="37"/>
      <c r="RM182" s="37"/>
      <c r="RN182" s="37"/>
      <c r="RP182" s="37"/>
      <c r="RQ182" s="37"/>
      <c r="RR182" s="37"/>
      <c r="RS182" s="37"/>
      <c r="RT182" s="37"/>
      <c r="RU182" s="37"/>
      <c r="RV182" s="37"/>
      <c r="SR182" s="37"/>
      <c r="SS182" s="37"/>
      <c r="ST182" s="37"/>
      <c r="SU182" s="37"/>
      <c r="SV182" s="37"/>
      <c r="SW182" s="37"/>
      <c r="SY182" s="422"/>
      <c r="UH182" s="691"/>
      <c r="UI182" s="37"/>
      <c r="UJ182" s="37"/>
      <c r="UK182" s="37"/>
      <c r="UL182" s="37"/>
      <c r="UM182" s="37"/>
      <c r="VC182" s="37"/>
      <c r="VD182" s="37"/>
      <c r="VE182" s="37"/>
      <c r="VF182" s="37"/>
      <c r="VG182" s="37"/>
      <c r="VH182" s="37"/>
      <c r="VI182" s="37"/>
      <c r="VJ182" s="37"/>
      <c r="WS182" s="37"/>
      <c r="WT182" s="37"/>
      <c r="WU182" s="37"/>
      <c r="WV182" s="37"/>
      <c r="WW182" s="37"/>
      <c r="WX182" s="37"/>
      <c r="WZ182" s="37"/>
      <c r="XA182" s="37"/>
      <c r="XB182" s="37"/>
      <c r="XC182" s="37"/>
      <c r="XD182" s="37"/>
      <c r="XE182" s="37"/>
      <c r="XF182" s="37"/>
      <c r="XG182" s="37"/>
      <c r="XH182" s="37"/>
      <c r="XI182" s="37"/>
      <c r="XJ182" s="37"/>
      <c r="XK182" s="37"/>
      <c r="XL182" s="37"/>
      <c r="XM182" s="37"/>
      <c r="XN182" s="37"/>
      <c r="XU182" s="37"/>
      <c r="XV182" s="37"/>
      <c r="XW182" s="37"/>
      <c r="XX182" s="37"/>
      <c r="XY182" s="37"/>
      <c r="XZ182" s="37"/>
      <c r="ZD182" s="37"/>
      <c r="ZE182" s="37"/>
      <c r="ZF182" s="37"/>
      <c r="ZG182" s="37"/>
      <c r="ZH182" s="37"/>
      <c r="ZI182" s="37"/>
      <c r="AAF182" s="37"/>
      <c r="AAG182" s="37"/>
      <c r="AAH182" s="37"/>
      <c r="AAI182" s="37"/>
      <c r="AAJ182" s="37"/>
      <c r="AAK182" s="37"/>
      <c r="AAM182" s="37"/>
      <c r="AAN182" s="37"/>
      <c r="AAO182" s="37"/>
      <c r="AAP182" s="37"/>
      <c r="AAQ182" s="37"/>
      <c r="AAR182" s="37"/>
      <c r="AAT182" s="37"/>
      <c r="AAU182" s="37"/>
      <c r="AAV182" s="37"/>
      <c r="AAW182" s="37"/>
      <c r="AAX182" s="37"/>
      <c r="AAY182" s="37"/>
      <c r="ABH182" s="37"/>
      <c r="ABI182" s="37"/>
      <c r="ABJ182" s="37"/>
      <c r="ABK182" s="37"/>
      <c r="ABL182" s="37"/>
      <c r="ABM182" s="37"/>
      <c r="ACJ182" s="37"/>
      <c r="ACK182" s="37"/>
      <c r="ACL182" s="37"/>
      <c r="ACM182" s="37"/>
      <c r="ACN182" s="37"/>
      <c r="ACO182" s="37"/>
      <c r="ACP182" s="37"/>
      <c r="ACQ182" s="37"/>
      <c r="ACR182" s="37"/>
      <c r="ACS182" s="37"/>
      <c r="ACT182" s="37"/>
      <c r="ACU182" s="37"/>
      <c r="ACV182" s="37"/>
      <c r="ACW182" s="37"/>
      <c r="ACX182" s="343"/>
      <c r="ADE182" s="691"/>
      <c r="ADF182" s="37"/>
      <c r="ADG182" s="37"/>
      <c r="ADH182" s="37"/>
      <c r="ADI182" s="37"/>
      <c r="ADJ182" s="37"/>
      <c r="ADK182" s="37"/>
      <c r="ADS182" s="37"/>
      <c r="ADT182" s="37"/>
      <c r="ADU182" s="37"/>
      <c r="ADV182" s="37"/>
      <c r="ADW182" s="37"/>
      <c r="ADX182" s="37"/>
      <c r="AEG182" s="37"/>
      <c r="AEH182" s="37"/>
      <c r="AEI182" s="37"/>
      <c r="AEJ182" s="37"/>
      <c r="AEK182" s="37"/>
      <c r="AEL182" s="37"/>
      <c r="AFB182" s="37"/>
      <c r="AFC182" s="37"/>
      <c r="AFD182" s="37"/>
      <c r="AFE182" s="37"/>
      <c r="AFF182" s="37"/>
      <c r="AFG182" s="37"/>
      <c r="AFP182" s="37"/>
      <c r="AFQ182" s="37"/>
      <c r="AFR182" s="37"/>
      <c r="AFS182" s="37"/>
      <c r="AFT182" s="37"/>
      <c r="AFU182" s="37"/>
      <c r="AFV182" s="37"/>
      <c r="AGY182" s="37"/>
      <c r="AGZ182" s="37"/>
      <c r="AHA182" s="37"/>
      <c r="AHB182" s="37"/>
      <c r="AHC182" s="37"/>
      <c r="AHD182" s="37"/>
      <c r="AHT182" s="422"/>
      <c r="AHW182" s="343"/>
      <c r="AIV182" s="37"/>
      <c r="AIW182" s="37"/>
      <c r="AIX182" s="37"/>
      <c r="AIY182" s="37"/>
      <c r="AIZ182" s="37"/>
      <c r="AJA182" s="37"/>
      <c r="AKS182" s="37"/>
      <c r="AKT182" s="37"/>
      <c r="AKU182" s="37"/>
      <c r="AKV182" s="37"/>
      <c r="AKW182" s="37"/>
      <c r="AKX182" s="37"/>
      <c r="AKY182" s="37"/>
      <c r="ALN182" s="37"/>
      <c r="ALO182" s="37"/>
      <c r="ARZ182" s="37"/>
      <c r="ASA182" s="37"/>
      <c r="ASB182" s="37"/>
      <c r="ASC182" s="37"/>
      <c r="ASD182" s="37"/>
      <c r="ASE182" s="37"/>
      <c r="ASG182" s="37"/>
      <c r="ASH182" s="37"/>
      <c r="ASI182" s="37"/>
      <c r="ASJ182" s="37"/>
      <c r="ASK182" s="37"/>
      <c r="ASL182" s="37"/>
      <c r="ATW182" s="37"/>
      <c r="ATX182" s="37"/>
      <c r="ATY182" s="37"/>
      <c r="ATZ182" s="37"/>
      <c r="AUA182" s="37"/>
      <c r="AUB182" s="37"/>
      <c r="AUK182" s="343"/>
      <c r="AUY182" s="343"/>
      <c r="AWA182" s="37"/>
      <c r="AWB182" s="37"/>
      <c r="AWC182" s="37"/>
      <c r="AWD182" s="37"/>
      <c r="AWE182" s="37"/>
      <c r="AWF182" s="37"/>
      <c r="AWG182" s="37"/>
      <c r="AWH182" s="37"/>
      <c r="AWI182" s="37"/>
      <c r="AWJ182" s="37"/>
      <c r="AWK182" s="37"/>
      <c r="AWL182" s="37"/>
      <c r="AWM182" s="37"/>
      <c r="AWN182" s="37"/>
      <c r="AWO182" s="37"/>
      <c r="AWP182" s="37"/>
      <c r="AWQ182" s="37"/>
      <c r="AWR182" s="37"/>
      <c r="AWS182" s="37"/>
      <c r="AWT182" s="37"/>
      <c r="AWU182" s="37"/>
      <c r="AXC182" s="37"/>
      <c r="AXD182" s="37"/>
      <c r="AXE182" s="37"/>
      <c r="AXF182" s="37"/>
      <c r="AXG182" s="37"/>
      <c r="AXH182" s="37"/>
      <c r="AXJ182" s="37"/>
      <c r="AXK182" s="37"/>
      <c r="AXL182" s="37"/>
      <c r="AXM182" s="37"/>
      <c r="AXN182" s="37"/>
      <c r="AXO182" s="37"/>
      <c r="AXP182" s="37"/>
      <c r="AXQ182" s="37"/>
      <c r="AXR182" s="37"/>
      <c r="AXS182" s="37"/>
      <c r="AXT182" s="37"/>
      <c r="AXU182" s="37"/>
      <c r="AXV182" s="37"/>
      <c r="AXW182" s="37"/>
      <c r="AYE182" s="32"/>
      <c r="AYF182" s="32"/>
      <c r="AYG182" s="32"/>
      <c r="AYH182" s="32"/>
      <c r="AYI182" s="32"/>
      <c r="AYJ182" s="32"/>
      <c r="AYZ182" s="37"/>
      <c r="AZA182" s="37"/>
      <c r="AZB182" s="37"/>
      <c r="AZC182" s="37"/>
      <c r="AZD182" s="37"/>
      <c r="AZE182" s="37"/>
      <c r="AZG182" s="37"/>
      <c r="AZH182" s="37"/>
      <c r="AZI182" s="37"/>
      <c r="AZJ182" s="37"/>
      <c r="AZK182" s="37"/>
      <c r="AZL182" s="37"/>
      <c r="BAP182" s="37"/>
      <c r="BAQ182" s="37"/>
      <c r="BAR182" s="37"/>
      <c r="BAS182" s="37"/>
      <c r="BAT182" s="37"/>
      <c r="BAU182" s="37"/>
      <c r="BAV182" s="37"/>
      <c r="BAW182" s="37"/>
      <c r="BAX182" s="37"/>
      <c r="BAY182" s="37"/>
      <c r="BAZ182" s="37"/>
      <c r="BBA182" s="37"/>
      <c r="BBB182" s="37"/>
      <c r="BBC182" s="37"/>
      <c r="BBD182" s="37"/>
      <c r="BBE182" s="37"/>
      <c r="BBF182" s="37"/>
      <c r="BBG182" s="37"/>
      <c r="BBH182" s="37"/>
      <c r="BBI182" s="37"/>
      <c r="BBY182" s="37"/>
      <c r="BBZ182" s="37"/>
      <c r="BCA182" s="37"/>
      <c r="BCB182" s="37"/>
      <c r="BCC182" s="37"/>
      <c r="BCD182" s="37"/>
      <c r="BCF182" s="37"/>
      <c r="BCG182" s="37"/>
      <c r="BCH182" s="37"/>
      <c r="BCI182" s="37"/>
      <c r="BCJ182" s="37"/>
      <c r="BCK182" s="37"/>
      <c r="BDH182" s="37"/>
      <c r="BDI182" s="37"/>
      <c r="BDJ182" s="37"/>
      <c r="BDK182" s="37"/>
      <c r="BDL182" s="37"/>
      <c r="BDM182" s="37"/>
      <c r="BEJ182" s="37"/>
      <c r="BEK182" s="37"/>
      <c r="BEL182" s="37"/>
      <c r="BEM182" s="37"/>
      <c r="BEN182" s="37"/>
      <c r="BEO182" s="37"/>
    </row>
    <row r="183" spans="2:1003 1170:1497" s="550" customFormat="1" x14ac:dyDescent="0.25">
      <c r="B183" s="121"/>
      <c r="H183" s="37"/>
      <c r="I183" s="121"/>
      <c r="J183" s="37"/>
      <c r="K183" s="37"/>
      <c r="L183" s="37"/>
      <c r="M183" s="37"/>
      <c r="N183" s="37"/>
      <c r="O183" s="37"/>
      <c r="P183" s="121"/>
      <c r="Q183" s="37"/>
      <c r="R183" s="37"/>
      <c r="S183" s="37"/>
      <c r="T183" s="37"/>
      <c r="U183" s="37"/>
      <c r="V183" s="37"/>
      <c r="W183" s="121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CU183" s="422"/>
      <c r="CX183" s="343"/>
      <c r="ED183" s="1696"/>
      <c r="EE183" s="1696"/>
      <c r="EF183" s="1696"/>
      <c r="EG183" s="1696"/>
      <c r="EH183" s="1696"/>
      <c r="EI183" s="1696"/>
      <c r="EJ183" s="37"/>
      <c r="EK183" s="37"/>
      <c r="EL183" s="37"/>
      <c r="EM183" s="37"/>
      <c r="EN183" s="37"/>
      <c r="EO183" s="37"/>
      <c r="EP183" s="37"/>
      <c r="ER183" s="37"/>
      <c r="ES183" s="37"/>
      <c r="ET183" s="37"/>
      <c r="EU183" s="37"/>
      <c r="EV183" s="37"/>
      <c r="EW183" s="37"/>
      <c r="FT183" s="37"/>
      <c r="FU183" s="37"/>
      <c r="FV183" s="37"/>
      <c r="FW183" s="37"/>
      <c r="FX183" s="37"/>
      <c r="FY183" s="37"/>
      <c r="GH183" s="37"/>
      <c r="GI183" s="37"/>
      <c r="GJ183" s="37"/>
      <c r="GK183" s="37"/>
      <c r="GL183" s="37"/>
      <c r="GM183" s="37"/>
      <c r="HC183" s="37"/>
      <c r="HD183" s="37"/>
      <c r="HE183" s="37"/>
      <c r="HF183" s="37"/>
      <c r="HG183" s="37"/>
      <c r="HH183" s="37"/>
      <c r="IZ183" s="37"/>
      <c r="JA183" s="37"/>
      <c r="JB183" s="37"/>
      <c r="JC183" s="37"/>
      <c r="JD183" s="37"/>
      <c r="JE183" s="37"/>
      <c r="JU183" s="37"/>
      <c r="JV183" s="37"/>
      <c r="JW183" s="37"/>
      <c r="JX183" s="37"/>
      <c r="JY183" s="37"/>
      <c r="JZ183" s="37"/>
      <c r="KI183" s="37"/>
      <c r="KJ183" s="37"/>
      <c r="KK183" s="37"/>
      <c r="KL183" s="37"/>
      <c r="KM183" s="37"/>
      <c r="KN183" s="37"/>
      <c r="KP183" s="37"/>
      <c r="KQ183" s="37"/>
      <c r="KR183" s="37"/>
      <c r="KS183" s="37"/>
      <c r="KT183" s="37"/>
      <c r="KU183" s="37"/>
      <c r="LK183" s="37"/>
      <c r="LL183" s="37"/>
      <c r="LM183" s="37"/>
      <c r="LN183" s="37"/>
      <c r="LO183" s="37"/>
      <c r="LP183" s="37"/>
      <c r="LR183" s="37"/>
      <c r="LS183" s="37"/>
      <c r="LT183" s="37"/>
      <c r="LU183" s="37"/>
      <c r="LV183" s="37"/>
      <c r="LW183" s="37"/>
      <c r="LX183" s="37"/>
      <c r="MM183" s="37"/>
      <c r="MN183" s="37"/>
      <c r="MO183" s="37"/>
      <c r="MP183" s="37"/>
      <c r="MQ183" s="37"/>
      <c r="MR183" s="37"/>
      <c r="MT183" s="37"/>
      <c r="MU183" s="37"/>
      <c r="MV183" s="37"/>
      <c r="MW183" s="37"/>
      <c r="MX183" s="37"/>
      <c r="MY183" s="37"/>
      <c r="NV183" s="37"/>
      <c r="NW183" s="37"/>
      <c r="NX183" s="37"/>
      <c r="NY183" s="37"/>
      <c r="NZ183" s="37"/>
      <c r="OA183" s="37"/>
      <c r="OJ183" s="37"/>
      <c r="OK183" s="37"/>
      <c r="OL183" s="37"/>
      <c r="OM183" s="37"/>
      <c r="ON183" s="37"/>
      <c r="OO183" s="37"/>
      <c r="OP183" s="37"/>
      <c r="QN183" s="37"/>
      <c r="QO183" s="37"/>
      <c r="QP183" s="37"/>
      <c r="QQ183" s="37"/>
      <c r="QR183" s="37"/>
      <c r="QS183" s="37"/>
      <c r="QT183" s="37"/>
      <c r="QU183" s="422"/>
      <c r="RB183" s="37"/>
      <c r="RC183" s="37"/>
      <c r="RD183" s="37"/>
      <c r="RE183" s="37"/>
      <c r="RF183" s="37"/>
      <c r="RG183" s="37"/>
      <c r="RI183" s="37"/>
      <c r="RJ183" s="37"/>
      <c r="RK183" s="37"/>
      <c r="RL183" s="37"/>
      <c r="RM183" s="37"/>
      <c r="RN183" s="37"/>
      <c r="RP183" s="37"/>
      <c r="RQ183" s="37"/>
      <c r="RR183" s="37"/>
      <c r="RS183" s="37"/>
      <c r="RT183" s="37"/>
      <c r="RU183" s="37"/>
      <c r="RV183" s="37"/>
      <c r="SR183" s="37"/>
      <c r="SS183" s="37"/>
      <c r="ST183" s="37"/>
      <c r="SU183" s="37"/>
      <c r="SV183" s="37"/>
      <c r="SW183" s="37"/>
      <c r="SY183" s="422"/>
      <c r="UH183" s="691"/>
      <c r="UI183" s="37"/>
      <c r="UJ183" s="37"/>
      <c r="UK183" s="37"/>
      <c r="UL183" s="37"/>
      <c r="UM183" s="37"/>
      <c r="VC183" s="37"/>
      <c r="VD183" s="37"/>
      <c r="VE183" s="37"/>
      <c r="VF183" s="37"/>
      <c r="VG183" s="37"/>
      <c r="VH183" s="37"/>
      <c r="VI183" s="37"/>
      <c r="VJ183" s="37"/>
      <c r="WS183" s="37"/>
      <c r="WT183" s="37"/>
      <c r="WU183" s="37"/>
      <c r="WV183" s="37"/>
      <c r="WW183" s="37"/>
      <c r="WX183" s="37"/>
      <c r="WZ183" s="37"/>
      <c r="XA183" s="37"/>
      <c r="XB183" s="37"/>
      <c r="XC183" s="37"/>
      <c r="XD183" s="37"/>
      <c r="XE183" s="37"/>
      <c r="XF183" s="37"/>
      <c r="XG183" s="37"/>
      <c r="XH183" s="37"/>
      <c r="XI183" s="37"/>
      <c r="XJ183" s="37"/>
      <c r="XK183" s="37"/>
      <c r="XL183" s="37"/>
      <c r="XM183" s="37"/>
      <c r="XN183" s="37"/>
      <c r="XU183" s="37"/>
      <c r="XV183" s="37"/>
      <c r="XW183" s="37"/>
      <c r="XX183" s="37"/>
      <c r="XY183" s="37"/>
      <c r="XZ183" s="37"/>
      <c r="ZD183" s="37"/>
      <c r="ZE183" s="37"/>
      <c r="ZF183" s="37"/>
      <c r="ZG183" s="37"/>
      <c r="ZH183" s="37"/>
      <c r="ZI183" s="37"/>
      <c r="AAF183" s="37"/>
      <c r="AAG183" s="37"/>
      <c r="AAH183" s="37"/>
      <c r="AAI183" s="37"/>
      <c r="AAJ183" s="37"/>
      <c r="AAK183" s="37"/>
      <c r="AAM183" s="37"/>
      <c r="AAN183" s="37"/>
      <c r="AAO183" s="37"/>
      <c r="AAP183" s="37"/>
      <c r="AAQ183" s="37"/>
      <c r="AAR183" s="37"/>
      <c r="AAT183" s="37"/>
      <c r="AAU183" s="37"/>
      <c r="AAV183" s="37"/>
      <c r="AAW183" s="37"/>
      <c r="AAX183" s="37"/>
      <c r="AAY183" s="37"/>
      <c r="ABH183" s="37"/>
      <c r="ABI183" s="37"/>
      <c r="ABJ183" s="37"/>
      <c r="ABK183" s="37"/>
      <c r="ABL183" s="37"/>
      <c r="ABM183" s="37"/>
      <c r="ACJ183" s="37"/>
      <c r="ACK183" s="37"/>
      <c r="ACL183" s="37"/>
      <c r="ACM183" s="37"/>
      <c r="ACN183" s="37"/>
      <c r="ACO183" s="37"/>
      <c r="ACP183" s="37"/>
      <c r="ACQ183" s="37"/>
      <c r="ACR183" s="37"/>
      <c r="ACS183" s="37"/>
      <c r="ACT183" s="37"/>
      <c r="ACU183" s="37"/>
      <c r="ACV183" s="37"/>
      <c r="ACW183" s="37"/>
      <c r="ACX183" s="343"/>
      <c r="ADE183" s="691"/>
      <c r="ADF183" s="37"/>
      <c r="ADG183" s="37"/>
      <c r="ADH183" s="37"/>
      <c r="ADI183" s="37"/>
      <c r="ADJ183" s="37"/>
      <c r="ADK183" s="37"/>
      <c r="ADS183" s="37"/>
      <c r="ADT183" s="37"/>
      <c r="ADU183" s="37"/>
      <c r="ADV183" s="37"/>
      <c r="ADW183" s="37"/>
      <c r="ADX183" s="37"/>
      <c r="AEG183" s="37"/>
      <c r="AEH183" s="37"/>
      <c r="AEI183" s="37"/>
      <c r="AEJ183" s="37"/>
      <c r="AEK183" s="37"/>
      <c r="AEL183" s="37"/>
      <c r="AFB183" s="37"/>
      <c r="AFC183" s="37"/>
      <c r="AFD183" s="37"/>
      <c r="AFE183" s="37"/>
      <c r="AFF183" s="37"/>
      <c r="AFG183" s="37"/>
      <c r="AFP183" s="37"/>
      <c r="AFQ183" s="37"/>
      <c r="AFR183" s="37"/>
      <c r="AFS183" s="37"/>
      <c r="AFT183" s="37"/>
      <c r="AFU183" s="37"/>
      <c r="AFV183" s="37"/>
      <c r="AGY183" s="37"/>
      <c r="AGZ183" s="37"/>
      <c r="AHA183" s="37"/>
      <c r="AHB183" s="37"/>
      <c r="AHC183" s="37"/>
      <c r="AHD183" s="37"/>
      <c r="AHT183" s="422"/>
      <c r="AHW183" s="343"/>
      <c r="AIV183" s="37"/>
      <c r="AIW183" s="37"/>
      <c r="AIX183" s="37"/>
      <c r="AIY183" s="37"/>
      <c r="AIZ183" s="37"/>
      <c r="AJA183" s="37"/>
      <c r="AKS183" s="37"/>
      <c r="AKT183" s="37"/>
      <c r="AKU183" s="37"/>
      <c r="AKV183" s="37"/>
      <c r="AKW183" s="37"/>
      <c r="AKX183" s="37"/>
      <c r="AKY183" s="37"/>
      <c r="ALN183" s="37"/>
      <c r="ALO183" s="37"/>
      <c r="ARZ183" s="37"/>
      <c r="ASA183" s="37"/>
      <c r="ASB183" s="37"/>
      <c r="ASC183" s="37"/>
      <c r="ASD183" s="37"/>
      <c r="ASE183" s="37"/>
      <c r="ASG183" s="37"/>
      <c r="ASH183" s="37"/>
      <c r="ASI183" s="37"/>
      <c r="ASJ183" s="37"/>
      <c r="ASK183" s="37"/>
      <c r="ASL183" s="37"/>
      <c r="ATW183" s="37"/>
      <c r="ATX183" s="37"/>
      <c r="ATY183" s="37"/>
      <c r="ATZ183" s="37"/>
      <c r="AUA183" s="37"/>
      <c r="AUB183" s="37"/>
      <c r="AUK183" s="343"/>
      <c r="AUY183" s="343"/>
      <c r="AWA183" s="37"/>
      <c r="AWB183" s="37"/>
      <c r="AWC183" s="37"/>
      <c r="AWD183" s="37"/>
      <c r="AWE183" s="37"/>
      <c r="AWF183" s="37"/>
      <c r="AWG183" s="37"/>
      <c r="AWH183" s="37"/>
      <c r="AWI183" s="37"/>
      <c r="AWJ183" s="37"/>
      <c r="AWK183" s="37"/>
      <c r="AWL183" s="37"/>
      <c r="AWM183" s="37"/>
      <c r="AWN183" s="37"/>
      <c r="AWO183" s="37"/>
      <c r="AWP183" s="37"/>
      <c r="AWQ183" s="37"/>
      <c r="AWR183" s="37"/>
      <c r="AWS183" s="37"/>
      <c r="AWT183" s="37"/>
      <c r="AWU183" s="37"/>
      <c r="AXC183" s="37"/>
      <c r="AXD183" s="37"/>
      <c r="AXE183" s="37"/>
      <c r="AXF183" s="37"/>
      <c r="AXG183" s="37"/>
      <c r="AXH183" s="37"/>
      <c r="AXJ183" s="37"/>
      <c r="AXK183" s="37"/>
      <c r="AXL183" s="37"/>
      <c r="AXM183" s="37"/>
      <c r="AXN183" s="37"/>
      <c r="AXO183" s="37"/>
      <c r="AXP183" s="37"/>
      <c r="AXQ183" s="37"/>
      <c r="AXR183" s="37"/>
      <c r="AXS183" s="37"/>
      <c r="AXT183" s="37"/>
      <c r="AXU183" s="37"/>
      <c r="AXV183" s="37"/>
      <c r="AXW183" s="37"/>
      <c r="AYE183" s="32"/>
      <c r="AYF183" s="32"/>
      <c r="AYG183" s="32"/>
      <c r="AYH183" s="32"/>
      <c r="AYI183" s="32"/>
      <c r="AYJ183" s="32"/>
      <c r="AYZ183" s="37"/>
      <c r="AZA183" s="37"/>
      <c r="AZB183" s="37"/>
      <c r="AZC183" s="37"/>
      <c r="AZD183" s="37"/>
      <c r="AZE183" s="37"/>
      <c r="AZG183" s="37"/>
      <c r="AZH183" s="37"/>
      <c r="AZI183" s="37"/>
      <c r="AZJ183" s="37"/>
      <c r="AZK183" s="37"/>
      <c r="AZL183" s="37"/>
      <c r="BAP183" s="37"/>
      <c r="BAQ183" s="37"/>
      <c r="BAR183" s="37"/>
      <c r="BAS183" s="37"/>
      <c r="BAT183" s="37"/>
      <c r="BAU183" s="37"/>
      <c r="BAV183" s="37"/>
      <c r="BAW183" s="37"/>
      <c r="BAX183" s="37"/>
      <c r="BAY183" s="37"/>
      <c r="BAZ183" s="37"/>
      <c r="BBA183" s="37"/>
      <c r="BBB183" s="37"/>
      <c r="BBC183" s="37"/>
      <c r="BBD183" s="37"/>
      <c r="BBE183" s="37"/>
      <c r="BBF183" s="37"/>
      <c r="BBG183" s="37"/>
      <c r="BBH183" s="37"/>
      <c r="BBI183" s="37"/>
      <c r="BBY183" s="37"/>
      <c r="BBZ183" s="37"/>
      <c r="BCA183" s="37"/>
      <c r="BCB183" s="37"/>
      <c r="BCC183" s="37"/>
      <c r="BCD183" s="37"/>
      <c r="BCF183" s="37"/>
      <c r="BCG183" s="37"/>
      <c r="BCH183" s="37"/>
      <c r="BCI183" s="37"/>
      <c r="BCJ183" s="37"/>
      <c r="BCK183" s="37"/>
      <c r="BDH183" s="37"/>
      <c r="BDI183" s="37"/>
      <c r="BDJ183" s="37"/>
      <c r="BDK183" s="37"/>
      <c r="BDL183" s="37"/>
      <c r="BDM183" s="37"/>
      <c r="BEJ183" s="37"/>
      <c r="BEK183" s="37"/>
      <c r="BEL183" s="37"/>
      <c r="BEM183" s="37"/>
      <c r="BEN183" s="37"/>
      <c r="BEO183" s="37"/>
    </row>
    <row r="184" spans="2:1003 1170:1497" s="550" customFormat="1" x14ac:dyDescent="0.25">
      <c r="B184" s="121"/>
      <c r="H184" s="37"/>
      <c r="I184" s="121"/>
      <c r="J184" s="37"/>
      <c r="K184" s="37"/>
      <c r="L184" s="37"/>
      <c r="M184" s="37"/>
      <c r="N184" s="37"/>
      <c r="O184" s="37"/>
      <c r="P184" s="121"/>
      <c r="Q184" s="37"/>
      <c r="R184" s="37"/>
      <c r="S184" s="37"/>
      <c r="T184" s="37"/>
      <c r="U184" s="37"/>
      <c r="V184" s="37"/>
      <c r="W184" s="121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CU184" s="422"/>
      <c r="CX184" s="343"/>
      <c r="ED184" s="1696"/>
      <c r="EE184" s="1696"/>
      <c r="EF184" s="1696"/>
      <c r="EG184" s="1696"/>
      <c r="EH184" s="1696"/>
      <c r="EI184" s="1696"/>
      <c r="EJ184" s="37"/>
      <c r="EK184" s="37"/>
      <c r="EL184" s="37"/>
      <c r="EM184" s="37"/>
      <c r="EN184" s="37"/>
      <c r="EO184" s="37"/>
      <c r="EP184" s="37"/>
      <c r="ER184" s="37"/>
      <c r="ES184" s="37"/>
      <c r="ET184" s="37"/>
      <c r="EU184" s="37"/>
      <c r="EV184" s="37"/>
      <c r="EW184" s="37"/>
      <c r="FT184" s="37"/>
      <c r="FU184" s="37"/>
      <c r="FV184" s="37"/>
      <c r="FW184" s="37"/>
      <c r="FX184" s="37"/>
      <c r="FY184" s="37"/>
      <c r="GH184" s="37"/>
      <c r="GI184" s="37"/>
      <c r="GJ184" s="37"/>
      <c r="GK184" s="37"/>
      <c r="GL184" s="37"/>
      <c r="GM184" s="37"/>
      <c r="HC184" s="37"/>
      <c r="HD184" s="37"/>
      <c r="HE184" s="37"/>
      <c r="HF184" s="37"/>
      <c r="HG184" s="37"/>
      <c r="HH184" s="37"/>
      <c r="IZ184" s="37"/>
      <c r="JA184" s="37"/>
      <c r="JB184" s="37"/>
      <c r="JC184" s="37"/>
      <c r="JD184" s="37"/>
      <c r="JE184" s="37"/>
      <c r="JU184" s="37"/>
      <c r="JV184" s="37"/>
      <c r="JW184" s="37"/>
      <c r="JX184" s="37"/>
      <c r="JY184" s="37"/>
      <c r="JZ184" s="37"/>
      <c r="KI184" s="37"/>
      <c r="KJ184" s="37"/>
      <c r="KK184" s="37"/>
      <c r="KL184" s="37"/>
      <c r="KM184" s="37"/>
      <c r="KN184" s="37"/>
      <c r="KP184" s="37"/>
      <c r="KQ184" s="37"/>
      <c r="KR184" s="37"/>
      <c r="KS184" s="37"/>
      <c r="KT184" s="37"/>
      <c r="KU184" s="37"/>
      <c r="LK184" s="37"/>
      <c r="LL184" s="37"/>
      <c r="LM184" s="37"/>
      <c r="LN184" s="37"/>
      <c r="LO184" s="37"/>
      <c r="LP184" s="37"/>
      <c r="LR184" s="37"/>
      <c r="LS184" s="37"/>
      <c r="LT184" s="37"/>
      <c r="LU184" s="37"/>
      <c r="LV184" s="37"/>
      <c r="LW184" s="37"/>
      <c r="LX184" s="37"/>
      <c r="MM184" s="37"/>
      <c r="MN184" s="37"/>
      <c r="MO184" s="37"/>
      <c r="MP184" s="37"/>
      <c r="MQ184" s="37"/>
      <c r="MR184" s="37"/>
      <c r="MT184" s="37"/>
      <c r="MU184" s="37"/>
      <c r="MV184" s="37"/>
      <c r="MW184" s="37"/>
      <c r="MX184" s="37"/>
      <c r="MY184" s="37"/>
      <c r="NV184" s="37"/>
      <c r="NW184" s="37"/>
      <c r="NX184" s="37"/>
      <c r="NY184" s="37"/>
      <c r="NZ184" s="37"/>
      <c r="OA184" s="37"/>
      <c r="OJ184" s="37"/>
      <c r="OK184" s="37"/>
      <c r="OL184" s="37"/>
      <c r="OM184" s="37"/>
      <c r="ON184" s="37"/>
      <c r="OO184" s="37"/>
      <c r="OP184" s="37"/>
      <c r="QN184" s="37"/>
      <c r="QO184" s="37"/>
      <c r="QP184" s="37"/>
      <c r="QQ184" s="37"/>
      <c r="QR184" s="37"/>
      <c r="QS184" s="37"/>
      <c r="QT184" s="37"/>
      <c r="QU184" s="422"/>
      <c r="RB184" s="37"/>
      <c r="RC184" s="37"/>
      <c r="RD184" s="37"/>
      <c r="RE184" s="37"/>
      <c r="RF184" s="37"/>
      <c r="RG184" s="37"/>
      <c r="RI184" s="37"/>
      <c r="RJ184" s="37"/>
      <c r="RK184" s="37"/>
      <c r="RL184" s="37"/>
      <c r="RM184" s="37"/>
      <c r="RN184" s="37"/>
      <c r="RP184" s="37"/>
      <c r="RQ184" s="37"/>
      <c r="RR184" s="37"/>
      <c r="RS184" s="37"/>
      <c r="RT184" s="37"/>
      <c r="RU184" s="37"/>
      <c r="RV184" s="37"/>
      <c r="SR184" s="37"/>
      <c r="SS184" s="37"/>
      <c r="ST184" s="37"/>
      <c r="SU184" s="37"/>
      <c r="SV184" s="37"/>
      <c r="SW184" s="37"/>
      <c r="SY184" s="422"/>
      <c r="UH184" s="691"/>
      <c r="UI184" s="37"/>
      <c r="UJ184" s="37"/>
      <c r="UK184" s="37"/>
      <c r="UL184" s="37"/>
      <c r="UM184" s="37"/>
      <c r="VC184" s="37"/>
      <c r="VD184" s="37"/>
      <c r="VE184" s="37"/>
      <c r="VF184" s="37"/>
      <c r="VG184" s="37"/>
      <c r="VH184" s="37"/>
      <c r="VI184" s="37"/>
      <c r="VJ184" s="37"/>
      <c r="WS184" s="37"/>
      <c r="WT184" s="37"/>
      <c r="WU184" s="37"/>
      <c r="WV184" s="37"/>
      <c r="WW184" s="37"/>
      <c r="WX184" s="37"/>
      <c r="WZ184" s="37"/>
      <c r="XA184" s="37"/>
      <c r="XB184" s="37"/>
      <c r="XC184" s="37"/>
      <c r="XD184" s="37"/>
      <c r="XE184" s="37"/>
      <c r="XF184" s="37"/>
      <c r="XG184" s="37"/>
      <c r="XH184" s="37"/>
      <c r="XI184" s="37"/>
      <c r="XJ184" s="37"/>
      <c r="XK184" s="37"/>
      <c r="XL184" s="37"/>
      <c r="XM184" s="37"/>
      <c r="XN184" s="37"/>
      <c r="XU184" s="37"/>
      <c r="XV184" s="37"/>
      <c r="XW184" s="37"/>
      <c r="XX184" s="37"/>
      <c r="XY184" s="37"/>
      <c r="XZ184" s="37"/>
      <c r="ZD184" s="37"/>
      <c r="ZE184" s="37"/>
      <c r="ZF184" s="37"/>
      <c r="ZG184" s="37"/>
      <c r="ZH184" s="37"/>
      <c r="ZI184" s="37"/>
      <c r="AAF184" s="37"/>
      <c r="AAG184" s="37"/>
      <c r="AAH184" s="37"/>
      <c r="AAI184" s="37"/>
      <c r="AAJ184" s="37"/>
      <c r="AAK184" s="37"/>
      <c r="AAM184" s="37"/>
      <c r="AAN184" s="37"/>
      <c r="AAO184" s="37"/>
      <c r="AAP184" s="37"/>
      <c r="AAQ184" s="37"/>
      <c r="AAR184" s="37"/>
      <c r="AAT184" s="37"/>
      <c r="AAU184" s="37"/>
      <c r="AAV184" s="37"/>
      <c r="AAW184" s="37"/>
      <c r="AAX184" s="37"/>
      <c r="AAY184" s="37"/>
      <c r="ABH184" s="37"/>
      <c r="ABI184" s="37"/>
      <c r="ABJ184" s="37"/>
      <c r="ABK184" s="37"/>
      <c r="ABL184" s="37"/>
      <c r="ABM184" s="37"/>
      <c r="ACJ184" s="37"/>
      <c r="ACK184" s="37"/>
      <c r="ACL184" s="37"/>
      <c r="ACM184" s="37"/>
      <c r="ACN184" s="37"/>
      <c r="ACO184" s="37"/>
      <c r="ACP184" s="37"/>
      <c r="ACQ184" s="37"/>
      <c r="ACR184" s="37"/>
      <c r="ACS184" s="37"/>
      <c r="ACT184" s="37"/>
      <c r="ACU184" s="37"/>
      <c r="ACV184" s="37"/>
      <c r="ACW184" s="37"/>
      <c r="ACX184" s="343"/>
      <c r="ADE184" s="691"/>
      <c r="ADF184" s="37"/>
      <c r="ADG184" s="37"/>
      <c r="ADH184" s="37"/>
      <c r="ADI184" s="37"/>
      <c r="ADJ184" s="37"/>
      <c r="ADK184" s="37"/>
      <c r="ADS184" s="37"/>
      <c r="ADT184" s="37"/>
      <c r="ADU184" s="37"/>
      <c r="ADV184" s="37"/>
      <c r="ADW184" s="37"/>
      <c r="ADX184" s="37"/>
      <c r="AEG184" s="37"/>
      <c r="AEH184" s="37"/>
      <c r="AEI184" s="37"/>
      <c r="AEJ184" s="37"/>
      <c r="AEK184" s="37"/>
      <c r="AEL184" s="37"/>
      <c r="AFB184" s="37"/>
      <c r="AFC184" s="37"/>
      <c r="AFD184" s="37"/>
      <c r="AFE184" s="37"/>
      <c r="AFF184" s="37"/>
      <c r="AFG184" s="37"/>
      <c r="AFP184" s="37"/>
      <c r="AFQ184" s="37"/>
      <c r="AFR184" s="37"/>
      <c r="AFS184" s="37"/>
      <c r="AFT184" s="37"/>
      <c r="AFU184" s="37"/>
      <c r="AFV184" s="37"/>
      <c r="AGY184" s="37"/>
      <c r="AGZ184" s="37"/>
      <c r="AHA184" s="37"/>
      <c r="AHB184" s="37"/>
      <c r="AHC184" s="37"/>
      <c r="AHD184" s="37"/>
      <c r="AHT184" s="422"/>
      <c r="AHW184" s="343"/>
      <c r="AIV184" s="37"/>
      <c r="AIW184" s="37"/>
      <c r="AIX184" s="37"/>
      <c r="AIY184" s="37"/>
      <c r="AIZ184" s="37"/>
      <c r="AJA184" s="37"/>
      <c r="AKS184" s="37"/>
      <c r="AKT184" s="37"/>
      <c r="AKU184" s="37"/>
      <c r="AKV184" s="37"/>
      <c r="AKW184" s="37"/>
      <c r="AKX184" s="37"/>
      <c r="AKY184" s="37"/>
      <c r="ALN184" s="37"/>
      <c r="ALO184" s="37"/>
      <c r="ARZ184" s="37"/>
      <c r="ASA184" s="37"/>
      <c r="ASB184" s="37"/>
      <c r="ASC184" s="37"/>
      <c r="ASD184" s="37"/>
      <c r="ASE184" s="37"/>
      <c r="ASG184" s="37"/>
      <c r="ASH184" s="37"/>
      <c r="ASI184" s="37"/>
      <c r="ASJ184" s="37"/>
      <c r="ASK184" s="37"/>
      <c r="ASL184" s="37"/>
      <c r="ATW184" s="37"/>
      <c r="ATX184" s="37"/>
      <c r="ATY184" s="37"/>
      <c r="ATZ184" s="37"/>
      <c r="AUA184" s="37"/>
      <c r="AUB184" s="37"/>
      <c r="AUK184" s="343"/>
      <c r="AUY184" s="343"/>
      <c r="AWA184" s="37"/>
      <c r="AWB184" s="37"/>
      <c r="AWC184" s="37"/>
      <c r="AWD184" s="37"/>
      <c r="AWE184" s="37"/>
      <c r="AWF184" s="37"/>
      <c r="AWG184" s="37"/>
      <c r="AWH184" s="37"/>
      <c r="AWI184" s="37"/>
      <c r="AWJ184" s="37"/>
      <c r="AWK184" s="37"/>
      <c r="AWL184" s="37"/>
      <c r="AWM184" s="37"/>
      <c r="AWN184" s="37"/>
      <c r="AWO184" s="37"/>
      <c r="AWP184" s="37"/>
      <c r="AWQ184" s="37"/>
      <c r="AWR184" s="37"/>
      <c r="AWS184" s="37"/>
      <c r="AWT184" s="37"/>
      <c r="AWU184" s="37"/>
      <c r="AXC184" s="37"/>
      <c r="AXD184" s="37"/>
      <c r="AXE184" s="37"/>
      <c r="AXF184" s="37"/>
      <c r="AXG184" s="37"/>
      <c r="AXH184" s="37"/>
      <c r="AXJ184" s="37"/>
      <c r="AXK184" s="37"/>
      <c r="AXL184" s="37"/>
      <c r="AXM184" s="37"/>
      <c r="AXN184" s="37"/>
      <c r="AXO184" s="37"/>
      <c r="AXP184" s="37"/>
      <c r="AXQ184" s="37"/>
      <c r="AXR184" s="37"/>
      <c r="AXS184" s="37"/>
      <c r="AXT184" s="37"/>
      <c r="AXU184" s="37"/>
      <c r="AXV184" s="37"/>
      <c r="AXW184" s="37"/>
      <c r="AYE184" s="32"/>
      <c r="AYF184" s="32"/>
      <c r="AYG184" s="32"/>
      <c r="AYH184" s="32"/>
      <c r="AYI184" s="32"/>
      <c r="AYJ184" s="32"/>
      <c r="AYZ184" s="37"/>
      <c r="AZA184" s="37"/>
      <c r="AZB184" s="37"/>
      <c r="AZC184" s="37"/>
      <c r="AZD184" s="37"/>
      <c r="AZE184" s="37"/>
      <c r="AZG184" s="37"/>
      <c r="AZH184" s="37"/>
      <c r="AZI184" s="37"/>
      <c r="AZJ184" s="37"/>
      <c r="AZK184" s="37"/>
      <c r="AZL184" s="37"/>
      <c r="BAP184" s="37"/>
      <c r="BAQ184" s="37"/>
      <c r="BAR184" s="37"/>
      <c r="BAS184" s="37"/>
      <c r="BAT184" s="37"/>
      <c r="BAU184" s="37"/>
      <c r="BAV184" s="37"/>
      <c r="BAW184" s="37"/>
      <c r="BAX184" s="37"/>
      <c r="BAY184" s="37"/>
      <c r="BAZ184" s="37"/>
      <c r="BBA184" s="37"/>
      <c r="BBB184" s="37"/>
      <c r="BBC184" s="37"/>
      <c r="BBD184" s="37"/>
      <c r="BBE184" s="37"/>
      <c r="BBF184" s="37"/>
      <c r="BBG184" s="37"/>
      <c r="BBH184" s="37"/>
      <c r="BBI184" s="37"/>
      <c r="BBY184" s="37"/>
      <c r="BBZ184" s="37"/>
      <c r="BCA184" s="37"/>
      <c r="BCB184" s="37"/>
      <c r="BCC184" s="37"/>
      <c r="BCD184" s="37"/>
      <c r="BCF184" s="37"/>
      <c r="BCG184" s="37"/>
      <c r="BCH184" s="37"/>
      <c r="BCI184" s="37"/>
      <c r="BCJ184" s="37"/>
      <c r="BCK184" s="37"/>
      <c r="BDH184" s="37"/>
      <c r="BDI184" s="37"/>
      <c r="BDJ184" s="37"/>
      <c r="BDK184" s="37"/>
      <c r="BDL184" s="37"/>
      <c r="BDM184" s="37"/>
      <c r="BEJ184" s="37"/>
      <c r="BEK184" s="37"/>
      <c r="BEL184" s="37"/>
      <c r="BEM184" s="37"/>
      <c r="BEN184" s="37"/>
      <c r="BEO184" s="37"/>
    </row>
    <row r="185" spans="2:1003 1170:1497" s="550" customFormat="1" x14ac:dyDescent="0.25">
      <c r="B185" s="121"/>
      <c r="H185" s="37"/>
      <c r="I185" s="121"/>
      <c r="J185" s="37"/>
      <c r="K185" s="37"/>
      <c r="L185" s="37"/>
      <c r="M185" s="37"/>
      <c r="N185" s="37"/>
      <c r="O185" s="37"/>
      <c r="P185" s="121"/>
      <c r="Q185" s="37"/>
      <c r="R185" s="37"/>
      <c r="S185" s="37"/>
      <c r="T185" s="37"/>
      <c r="U185" s="37"/>
      <c r="V185" s="37"/>
      <c r="W185" s="121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CU185" s="422"/>
      <c r="CX185" s="343"/>
      <c r="ED185" s="1696"/>
      <c r="EE185" s="1696"/>
      <c r="EF185" s="1696"/>
      <c r="EG185" s="1696"/>
      <c r="EH185" s="1696"/>
      <c r="EI185" s="1696"/>
      <c r="EJ185" s="37"/>
      <c r="EK185" s="37"/>
      <c r="EL185" s="37"/>
      <c r="EM185" s="37"/>
      <c r="EN185" s="37"/>
      <c r="EO185" s="37"/>
      <c r="EP185" s="37"/>
      <c r="ER185" s="37"/>
      <c r="ES185" s="37"/>
      <c r="ET185" s="37"/>
      <c r="EU185" s="37"/>
      <c r="EV185" s="37"/>
      <c r="EW185" s="37"/>
      <c r="FT185" s="37"/>
      <c r="FU185" s="37"/>
      <c r="FV185" s="37"/>
      <c r="FW185" s="37"/>
      <c r="FX185" s="37"/>
      <c r="FY185" s="37"/>
      <c r="GH185" s="37"/>
      <c r="GI185" s="37"/>
      <c r="GJ185" s="37"/>
      <c r="GK185" s="37"/>
      <c r="GL185" s="37"/>
      <c r="GM185" s="37"/>
      <c r="HC185" s="37"/>
      <c r="HD185" s="37"/>
      <c r="HE185" s="37"/>
      <c r="HF185" s="37"/>
      <c r="HG185" s="37"/>
      <c r="HH185" s="37"/>
      <c r="IZ185" s="37"/>
      <c r="JA185" s="37"/>
      <c r="JB185" s="37"/>
      <c r="JC185" s="37"/>
      <c r="JD185" s="37"/>
      <c r="JE185" s="37"/>
      <c r="JU185" s="37"/>
      <c r="JV185" s="37"/>
      <c r="JW185" s="37"/>
      <c r="JX185" s="37"/>
      <c r="JY185" s="37"/>
      <c r="JZ185" s="37"/>
      <c r="KI185" s="37"/>
      <c r="KJ185" s="37"/>
      <c r="KK185" s="37"/>
      <c r="KL185" s="37"/>
      <c r="KM185" s="37"/>
      <c r="KN185" s="37"/>
      <c r="KP185" s="37"/>
      <c r="KQ185" s="37"/>
      <c r="KR185" s="37"/>
      <c r="KS185" s="37"/>
      <c r="KT185" s="37"/>
      <c r="KU185" s="37"/>
      <c r="LK185" s="37"/>
      <c r="LL185" s="37"/>
      <c r="LM185" s="37"/>
      <c r="LN185" s="37"/>
      <c r="LO185" s="37"/>
      <c r="LP185" s="37"/>
      <c r="LR185" s="37"/>
      <c r="LS185" s="37"/>
      <c r="LT185" s="37"/>
      <c r="LU185" s="37"/>
      <c r="LV185" s="37"/>
      <c r="LW185" s="37"/>
      <c r="LX185" s="37"/>
      <c r="MM185" s="37"/>
      <c r="MN185" s="37"/>
      <c r="MO185" s="37"/>
      <c r="MP185" s="37"/>
      <c r="MQ185" s="37"/>
      <c r="MR185" s="37"/>
      <c r="MT185" s="37"/>
      <c r="MU185" s="37"/>
      <c r="MV185" s="37"/>
      <c r="MW185" s="37"/>
      <c r="MX185" s="37"/>
      <c r="MY185" s="37"/>
      <c r="NV185" s="37"/>
      <c r="NW185" s="37"/>
      <c r="NX185" s="37"/>
      <c r="NY185" s="37"/>
      <c r="NZ185" s="37"/>
      <c r="OA185" s="37"/>
      <c r="OJ185" s="37"/>
      <c r="OK185" s="37"/>
      <c r="OL185" s="37"/>
      <c r="OM185" s="37"/>
      <c r="ON185" s="37"/>
      <c r="OO185" s="37"/>
      <c r="OP185" s="37"/>
      <c r="QN185" s="37"/>
      <c r="QO185" s="37"/>
      <c r="QP185" s="37"/>
      <c r="QQ185" s="37"/>
      <c r="QR185" s="37"/>
      <c r="QS185" s="37"/>
      <c r="QT185" s="37"/>
      <c r="QU185" s="422"/>
      <c r="RB185" s="37"/>
      <c r="RC185" s="37"/>
      <c r="RD185" s="37"/>
      <c r="RE185" s="37"/>
      <c r="RF185" s="37"/>
      <c r="RG185" s="37"/>
      <c r="RI185" s="37"/>
      <c r="RJ185" s="37"/>
      <c r="RK185" s="37"/>
      <c r="RL185" s="37"/>
      <c r="RM185" s="37"/>
      <c r="RN185" s="37"/>
      <c r="RP185" s="37"/>
      <c r="RQ185" s="37"/>
      <c r="RR185" s="37"/>
      <c r="RS185" s="37"/>
      <c r="RT185" s="37"/>
      <c r="RU185" s="37"/>
      <c r="RV185" s="37"/>
      <c r="SR185" s="37"/>
      <c r="SS185" s="37"/>
      <c r="ST185" s="37"/>
      <c r="SU185" s="37"/>
      <c r="SV185" s="37"/>
      <c r="SW185" s="37"/>
      <c r="SY185" s="422"/>
      <c r="UH185" s="691"/>
      <c r="UI185" s="37"/>
      <c r="UJ185" s="37"/>
      <c r="UK185" s="37"/>
      <c r="UL185" s="37"/>
      <c r="UM185" s="37"/>
      <c r="VC185" s="37"/>
      <c r="VD185" s="37"/>
      <c r="VE185" s="37"/>
      <c r="VF185" s="37"/>
      <c r="VG185" s="37"/>
      <c r="VH185" s="37"/>
      <c r="VI185" s="37"/>
      <c r="VJ185" s="37"/>
      <c r="WS185" s="37"/>
      <c r="WT185" s="37"/>
      <c r="WU185" s="37"/>
      <c r="WV185" s="37"/>
      <c r="WW185" s="37"/>
      <c r="WX185" s="37"/>
      <c r="WZ185" s="37"/>
      <c r="XA185" s="37"/>
      <c r="XB185" s="37"/>
      <c r="XC185" s="37"/>
      <c r="XD185" s="37"/>
      <c r="XE185" s="37"/>
      <c r="XF185" s="37"/>
      <c r="XG185" s="37"/>
      <c r="XH185" s="37"/>
      <c r="XI185" s="37"/>
      <c r="XJ185" s="37"/>
      <c r="XK185" s="37"/>
      <c r="XL185" s="37"/>
      <c r="XM185" s="37"/>
      <c r="XN185" s="37"/>
      <c r="XU185" s="37"/>
      <c r="XV185" s="37"/>
      <c r="XW185" s="37"/>
      <c r="XX185" s="37"/>
      <c r="XY185" s="37"/>
      <c r="XZ185" s="37"/>
      <c r="ZD185" s="37"/>
      <c r="ZE185" s="37"/>
      <c r="ZF185" s="37"/>
      <c r="ZG185" s="37"/>
      <c r="ZH185" s="37"/>
      <c r="ZI185" s="37"/>
      <c r="AAF185" s="37"/>
      <c r="AAG185" s="37"/>
      <c r="AAH185" s="37"/>
      <c r="AAI185" s="37"/>
      <c r="AAJ185" s="37"/>
      <c r="AAK185" s="37"/>
      <c r="AAM185" s="37"/>
      <c r="AAN185" s="37"/>
      <c r="AAO185" s="37"/>
      <c r="AAP185" s="37"/>
      <c r="AAQ185" s="37"/>
      <c r="AAR185" s="37"/>
      <c r="AAT185" s="37"/>
      <c r="AAU185" s="37"/>
      <c r="AAV185" s="37"/>
      <c r="AAW185" s="37"/>
      <c r="AAX185" s="37"/>
      <c r="AAY185" s="37"/>
      <c r="ABH185" s="37"/>
      <c r="ABI185" s="37"/>
      <c r="ABJ185" s="37"/>
      <c r="ABK185" s="37"/>
      <c r="ABL185" s="37"/>
      <c r="ABM185" s="37"/>
      <c r="ACJ185" s="37"/>
      <c r="ACK185" s="37"/>
      <c r="ACL185" s="37"/>
      <c r="ACM185" s="37"/>
      <c r="ACN185" s="37"/>
      <c r="ACO185" s="37"/>
      <c r="ACP185" s="37"/>
      <c r="ACQ185" s="37"/>
      <c r="ACR185" s="37"/>
      <c r="ACS185" s="37"/>
      <c r="ACT185" s="37"/>
      <c r="ACU185" s="37"/>
      <c r="ACV185" s="37"/>
      <c r="ACW185" s="37"/>
      <c r="ACX185" s="343"/>
      <c r="ADE185" s="691"/>
      <c r="ADF185" s="37"/>
      <c r="ADG185" s="37"/>
      <c r="ADH185" s="37"/>
      <c r="ADI185" s="37"/>
      <c r="ADJ185" s="37"/>
      <c r="ADK185" s="37"/>
      <c r="ADS185" s="37"/>
      <c r="ADT185" s="37"/>
      <c r="ADU185" s="37"/>
      <c r="ADV185" s="37"/>
      <c r="ADW185" s="37"/>
      <c r="ADX185" s="37"/>
      <c r="AEG185" s="37"/>
      <c r="AEH185" s="37"/>
      <c r="AEI185" s="37"/>
      <c r="AEJ185" s="37"/>
      <c r="AEK185" s="37"/>
      <c r="AEL185" s="37"/>
      <c r="AFB185" s="37"/>
      <c r="AFC185" s="37"/>
      <c r="AFD185" s="37"/>
      <c r="AFE185" s="37"/>
      <c r="AFF185" s="37"/>
      <c r="AFG185" s="37"/>
      <c r="AFP185" s="37"/>
      <c r="AFQ185" s="37"/>
      <c r="AFR185" s="37"/>
      <c r="AFS185" s="37"/>
      <c r="AFT185" s="37"/>
      <c r="AFU185" s="37"/>
      <c r="AFV185" s="37"/>
      <c r="AGY185" s="37"/>
      <c r="AGZ185" s="37"/>
      <c r="AHA185" s="37"/>
      <c r="AHB185" s="37"/>
      <c r="AHC185" s="37"/>
      <c r="AHD185" s="37"/>
      <c r="AHT185" s="422"/>
      <c r="AHW185" s="343"/>
      <c r="AIV185" s="37"/>
      <c r="AIW185" s="37"/>
      <c r="AIX185" s="37"/>
      <c r="AIY185" s="37"/>
      <c r="AIZ185" s="37"/>
      <c r="AJA185" s="37"/>
      <c r="AKS185" s="37"/>
      <c r="AKT185" s="37"/>
      <c r="AKU185" s="37"/>
      <c r="AKV185" s="37"/>
      <c r="AKW185" s="37"/>
      <c r="AKX185" s="37"/>
      <c r="AKY185" s="37"/>
      <c r="ALN185" s="37"/>
      <c r="ALO185" s="37"/>
      <c r="ARZ185" s="37"/>
      <c r="ASA185" s="37"/>
      <c r="ASB185" s="37"/>
      <c r="ASC185" s="37"/>
      <c r="ASD185" s="37"/>
      <c r="ASE185" s="37"/>
      <c r="ASG185" s="37"/>
      <c r="ASH185" s="37"/>
      <c r="ASI185" s="37"/>
      <c r="ASJ185" s="37"/>
      <c r="ASK185" s="37"/>
      <c r="ASL185" s="37"/>
      <c r="ATW185" s="37"/>
      <c r="ATX185" s="37"/>
      <c r="ATY185" s="37"/>
      <c r="ATZ185" s="37"/>
      <c r="AUA185" s="37"/>
      <c r="AUB185" s="37"/>
      <c r="AUK185" s="343"/>
      <c r="AUY185" s="343"/>
      <c r="AWA185" s="37"/>
      <c r="AWB185" s="37"/>
      <c r="AWC185" s="37"/>
      <c r="AWD185" s="37"/>
      <c r="AWE185" s="37"/>
      <c r="AWF185" s="37"/>
      <c r="AWG185" s="37"/>
      <c r="AWH185" s="37"/>
      <c r="AWI185" s="37"/>
      <c r="AWJ185" s="37"/>
      <c r="AWK185" s="37"/>
      <c r="AWL185" s="37"/>
      <c r="AWM185" s="37"/>
      <c r="AWN185" s="37"/>
      <c r="AWO185" s="37"/>
      <c r="AWP185" s="37"/>
      <c r="AWQ185" s="37"/>
      <c r="AWR185" s="37"/>
      <c r="AWS185" s="37"/>
      <c r="AWT185" s="37"/>
      <c r="AWU185" s="37"/>
      <c r="AXC185" s="37"/>
      <c r="AXD185" s="37"/>
      <c r="AXE185" s="37"/>
      <c r="AXF185" s="37"/>
      <c r="AXG185" s="37"/>
      <c r="AXH185" s="37"/>
      <c r="AXJ185" s="37"/>
      <c r="AXK185" s="37"/>
      <c r="AXL185" s="37"/>
      <c r="AXM185" s="37"/>
      <c r="AXN185" s="37"/>
      <c r="AXO185" s="37"/>
      <c r="AXP185" s="37"/>
      <c r="AXQ185" s="37"/>
      <c r="AXR185" s="37"/>
      <c r="AXS185" s="37"/>
      <c r="AXT185" s="37"/>
      <c r="AXU185" s="37"/>
      <c r="AXV185" s="37"/>
      <c r="AXW185" s="37"/>
      <c r="AYE185" s="32"/>
      <c r="AYF185" s="32"/>
      <c r="AYG185" s="32"/>
      <c r="AYH185" s="32"/>
      <c r="AYI185" s="32"/>
      <c r="AYJ185" s="32"/>
      <c r="AYZ185" s="37"/>
      <c r="AZA185" s="37"/>
      <c r="AZB185" s="37"/>
      <c r="AZC185" s="37"/>
      <c r="AZD185" s="37"/>
      <c r="AZE185" s="37"/>
      <c r="AZG185" s="37"/>
      <c r="AZH185" s="37"/>
      <c r="AZI185" s="37"/>
      <c r="AZJ185" s="37"/>
      <c r="AZK185" s="37"/>
      <c r="AZL185" s="37"/>
      <c r="BAP185" s="37"/>
      <c r="BAQ185" s="37"/>
      <c r="BAR185" s="37"/>
      <c r="BAS185" s="37"/>
      <c r="BAT185" s="37"/>
      <c r="BAU185" s="37"/>
      <c r="BAV185" s="37"/>
      <c r="BAW185" s="37"/>
      <c r="BAX185" s="37"/>
      <c r="BAY185" s="37"/>
      <c r="BAZ185" s="37"/>
      <c r="BBA185" s="37"/>
      <c r="BBB185" s="37"/>
      <c r="BBC185" s="37"/>
      <c r="BBD185" s="37"/>
      <c r="BBE185" s="37"/>
      <c r="BBF185" s="37"/>
      <c r="BBG185" s="37"/>
      <c r="BBH185" s="37"/>
      <c r="BBI185" s="37"/>
      <c r="BBY185" s="37"/>
      <c r="BBZ185" s="37"/>
      <c r="BCA185" s="37"/>
      <c r="BCB185" s="37"/>
      <c r="BCC185" s="37"/>
      <c r="BCD185" s="37"/>
      <c r="BCF185" s="37"/>
      <c r="BCG185" s="37"/>
      <c r="BCH185" s="37"/>
      <c r="BCI185" s="37"/>
      <c r="BCJ185" s="37"/>
      <c r="BCK185" s="37"/>
      <c r="BDH185" s="37"/>
      <c r="BDI185" s="37"/>
      <c r="BDJ185" s="37"/>
      <c r="BDK185" s="37"/>
      <c r="BDL185" s="37"/>
      <c r="BDM185" s="37"/>
      <c r="BEJ185" s="37"/>
      <c r="BEK185" s="37"/>
      <c r="BEL185" s="37"/>
      <c r="BEM185" s="37"/>
      <c r="BEN185" s="37"/>
      <c r="BEO185" s="37"/>
    </row>
    <row r="186" spans="2:1003 1170:1497" s="550" customFormat="1" x14ac:dyDescent="0.25">
      <c r="B186" s="79"/>
      <c r="H186" s="37"/>
      <c r="I186" s="121"/>
      <c r="J186" s="37"/>
      <c r="K186" s="37"/>
      <c r="L186" s="37"/>
      <c r="M186" s="37"/>
      <c r="N186" s="37"/>
      <c r="O186" s="37"/>
      <c r="P186" s="121"/>
      <c r="Q186" s="37"/>
      <c r="R186" s="37"/>
      <c r="S186" s="37"/>
      <c r="T186" s="37"/>
      <c r="U186" s="37"/>
      <c r="V186" s="37"/>
      <c r="W186" s="121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CU186" s="422"/>
      <c r="CX186" s="343"/>
      <c r="ED186" s="1696"/>
      <c r="EE186" s="1696"/>
      <c r="EF186" s="1696"/>
      <c r="EG186" s="1696"/>
      <c r="EH186" s="1696"/>
      <c r="EI186" s="1696"/>
      <c r="EJ186" s="37"/>
      <c r="EK186" s="37"/>
      <c r="EL186" s="37"/>
      <c r="EM186" s="37"/>
      <c r="EN186" s="37"/>
      <c r="EO186" s="37"/>
      <c r="EP186" s="37"/>
      <c r="ER186" s="37"/>
      <c r="ES186" s="37"/>
      <c r="ET186" s="37"/>
      <c r="EU186" s="37"/>
      <c r="EV186" s="37"/>
      <c r="EW186" s="37"/>
      <c r="FT186" s="37"/>
      <c r="FU186" s="37"/>
      <c r="FV186" s="37"/>
      <c r="FW186" s="37"/>
      <c r="FX186" s="37"/>
      <c r="FY186" s="37"/>
      <c r="GH186" s="37"/>
      <c r="GI186" s="37"/>
      <c r="GJ186" s="37"/>
      <c r="GK186" s="37"/>
      <c r="GL186" s="37"/>
      <c r="GM186" s="37"/>
      <c r="HC186" s="37"/>
      <c r="HD186" s="37"/>
      <c r="HE186" s="37"/>
      <c r="HF186" s="37"/>
      <c r="HG186" s="37"/>
      <c r="HH186" s="37"/>
      <c r="IZ186" s="37"/>
      <c r="JA186" s="37"/>
      <c r="JB186" s="37"/>
      <c r="JC186" s="37"/>
      <c r="JD186" s="37"/>
      <c r="JE186" s="37"/>
      <c r="JU186" s="37"/>
      <c r="JV186" s="37"/>
      <c r="JW186" s="37"/>
      <c r="JX186" s="37"/>
      <c r="JY186" s="37"/>
      <c r="JZ186" s="37"/>
      <c r="KI186" s="37"/>
      <c r="KJ186" s="37"/>
      <c r="KK186" s="37"/>
      <c r="KL186" s="37"/>
      <c r="KM186" s="37"/>
      <c r="KN186" s="37"/>
      <c r="KP186" s="37"/>
      <c r="KQ186" s="37"/>
      <c r="KR186" s="37"/>
      <c r="KS186" s="37"/>
      <c r="KT186" s="37"/>
      <c r="KU186" s="37"/>
      <c r="LK186" s="37"/>
      <c r="LL186" s="37"/>
      <c r="LM186" s="37"/>
      <c r="LN186" s="37"/>
      <c r="LO186" s="37"/>
      <c r="LP186" s="37"/>
      <c r="LR186" s="37"/>
      <c r="LS186" s="37"/>
      <c r="LT186" s="37"/>
      <c r="LU186" s="37"/>
      <c r="LV186" s="37"/>
      <c r="LW186" s="37"/>
      <c r="LX186" s="37"/>
      <c r="MM186" s="37"/>
      <c r="MN186" s="37"/>
      <c r="MO186" s="37"/>
      <c r="MP186" s="37"/>
      <c r="MQ186" s="37"/>
      <c r="MR186" s="37"/>
      <c r="MT186" s="37"/>
      <c r="MU186" s="37"/>
      <c r="MV186" s="37"/>
      <c r="MW186" s="37"/>
      <c r="MX186" s="37"/>
      <c r="MY186" s="37"/>
      <c r="NV186" s="37"/>
      <c r="NW186" s="37"/>
      <c r="NX186" s="37"/>
      <c r="NY186" s="37"/>
      <c r="NZ186" s="37"/>
      <c r="OA186" s="37"/>
      <c r="OJ186" s="37"/>
      <c r="OK186" s="37"/>
      <c r="OL186" s="37"/>
      <c r="OM186" s="37"/>
      <c r="ON186" s="37"/>
      <c r="OO186" s="37"/>
      <c r="OP186" s="37"/>
      <c r="QN186" s="37"/>
      <c r="QO186" s="37"/>
      <c r="QP186" s="37"/>
      <c r="QQ186" s="37"/>
      <c r="QR186" s="37"/>
      <c r="QS186" s="37"/>
      <c r="QT186" s="37"/>
      <c r="QU186" s="422"/>
      <c r="RB186" s="37"/>
      <c r="RC186" s="37"/>
      <c r="RD186" s="37"/>
      <c r="RE186" s="37"/>
      <c r="RF186" s="37"/>
      <c r="RG186" s="37"/>
      <c r="RI186" s="37"/>
      <c r="RJ186" s="37"/>
      <c r="RK186" s="37"/>
      <c r="RL186" s="37"/>
      <c r="RM186" s="37"/>
      <c r="RN186" s="37"/>
      <c r="RP186" s="37"/>
      <c r="RQ186" s="37"/>
      <c r="RR186" s="37"/>
      <c r="RS186" s="37"/>
      <c r="RT186" s="37"/>
      <c r="RU186" s="37"/>
      <c r="RV186" s="37"/>
      <c r="SR186" s="37"/>
      <c r="SS186" s="37"/>
      <c r="ST186" s="37"/>
      <c r="SU186" s="37"/>
      <c r="SV186" s="37"/>
      <c r="SW186" s="37"/>
      <c r="SY186" s="422"/>
      <c r="UH186" s="691"/>
      <c r="UI186" s="37"/>
      <c r="UJ186" s="37"/>
      <c r="UK186" s="37"/>
      <c r="UL186" s="37"/>
      <c r="UM186" s="37"/>
      <c r="VC186" s="37"/>
      <c r="VD186" s="37"/>
      <c r="VE186" s="37"/>
      <c r="VF186" s="37"/>
      <c r="VG186" s="37"/>
      <c r="VH186" s="37"/>
      <c r="VI186" s="37"/>
      <c r="VJ186" s="37"/>
      <c r="WS186" s="37"/>
      <c r="WT186" s="37"/>
      <c r="WU186" s="37"/>
      <c r="WV186" s="37"/>
      <c r="WW186" s="37"/>
      <c r="WX186" s="37"/>
      <c r="WZ186" s="37"/>
      <c r="XA186" s="37"/>
      <c r="XB186" s="37"/>
      <c r="XC186" s="37"/>
      <c r="XD186" s="37"/>
      <c r="XE186" s="37"/>
      <c r="XF186" s="37"/>
      <c r="XG186" s="37"/>
      <c r="XH186" s="37"/>
      <c r="XI186" s="37"/>
      <c r="XJ186" s="37"/>
      <c r="XK186" s="37"/>
      <c r="XL186" s="37"/>
      <c r="XM186" s="37"/>
      <c r="XN186" s="37"/>
      <c r="XU186" s="37"/>
      <c r="XV186" s="37"/>
      <c r="XW186" s="37"/>
      <c r="XX186" s="37"/>
      <c r="XY186" s="37"/>
      <c r="XZ186" s="37"/>
      <c r="ZD186" s="37"/>
      <c r="ZE186" s="37"/>
      <c r="ZF186" s="37"/>
      <c r="ZG186" s="37"/>
      <c r="ZH186" s="37"/>
      <c r="ZI186" s="37"/>
      <c r="AAF186" s="37"/>
      <c r="AAG186" s="37"/>
      <c r="AAH186" s="37"/>
      <c r="AAI186" s="37"/>
      <c r="AAJ186" s="37"/>
      <c r="AAK186" s="37"/>
      <c r="AAM186" s="37"/>
      <c r="AAN186" s="37"/>
      <c r="AAO186" s="37"/>
      <c r="AAP186" s="37"/>
      <c r="AAQ186" s="37"/>
      <c r="AAR186" s="37"/>
      <c r="AAT186" s="37"/>
      <c r="AAU186" s="37"/>
      <c r="AAV186" s="37"/>
      <c r="AAW186" s="37"/>
      <c r="AAX186" s="37"/>
      <c r="AAY186" s="37"/>
      <c r="ABH186" s="37"/>
      <c r="ABI186" s="37"/>
      <c r="ABJ186" s="37"/>
      <c r="ABK186" s="37"/>
      <c r="ABL186" s="37"/>
      <c r="ABM186" s="37"/>
      <c r="ACJ186" s="37"/>
      <c r="ACK186" s="37"/>
      <c r="ACL186" s="37"/>
      <c r="ACM186" s="37"/>
      <c r="ACN186" s="37"/>
      <c r="ACO186" s="37"/>
      <c r="ACP186" s="37"/>
      <c r="ACQ186" s="37"/>
      <c r="ACR186" s="37"/>
      <c r="ACS186" s="37"/>
      <c r="ACT186" s="37"/>
      <c r="ACU186" s="37"/>
      <c r="ACV186" s="37"/>
      <c r="ACW186" s="37"/>
      <c r="ACX186" s="343"/>
      <c r="ADE186" s="691"/>
      <c r="ADF186" s="37"/>
      <c r="ADG186" s="37"/>
      <c r="ADH186" s="37"/>
      <c r="ADI186" s="37"/>
      <c r="ADJ186" s="37"/>
      <c r="ADK186" s="37"/>
      <c r="ADS186" s="37"/>
      <c r="ADT186" s="37"/>
      <c r="ADU186" s="37"/>
      <c r="ADV186" s="37"/>
      <c r="ADW186" s="37"/>
      <c r="ADX186" s="37"/>
      <c r="AEG186" s="37"/>
      <c r="AEH186" s="37"/>
      <c r="AEI186" s="37"/>
      <c r="AEJ186" s="37"/>
      <c r="AEK186" s="37"/>
      <c r="AEL186" s="37"/>
      <c r="AFB186" s="37"/>
      <c r="AFC186" s="37"/>
      <c r="AFD186" s="37"/>
      <c r="AFE186" s="37"/>
      <c r="AFF186" s="37"/>
      <c r="AFG186" s="37"/>
      <c r="AFP186" s="37"/>
      <c r="AFQ186" s="37"/>
      <c r="AFR186" s="37"/>
      <c r="AFS186" s="37"/>
      <c r="AFT186" s="37"/>
      <c r="AFU186" s="37"/>
      <c r="AFV186" s="37"/>
      <c r="AGY186" s="37"/>
      <c r="AGZ186" s="37"/>
      <c r="AHA186" s="37"/>
      <c r="AHB186" s="37"/>
      <c r="AHC186" s="37"/>
      <c r="AHD186" s="37"/>
      <c r="AHT186" s="422"/>
      <c r="AHW186" s="343"/>
      <c r="AIV186" s="37"/>
      <c r="AIW186" s="37"/>
      <c r="AIX186" s="37"/>
      <c r="AIY186" s="37"/>
      <c r="AIZ186" s="37"/>
      <c r="AJA186" s="37"/>
      <c r="AKS186" s="37"/>
      <c r="AKT186" s="37"/>
      <c r="AKU186" s="37"/>
      <c r="AKV186" s="37"/>
      <c r="AKW186" s="37"/>
      <c r="AKX186" s="37"/>
      <c r="AKY186" s="37"/>
      <c r="ALN186" s="37"/>
      <c r="ALO186" s="37"/>
      <c r="ARZ186" s="37"/>
      <c r="ASA186" s="37"/>
      <c r="ASB186" s="37"/>
      <c r="ASC186" s="37"/>
      <c r="ASD186" s="37"/>
      <c r="ASE186" s="37"/>
      <c r="ASG186" s="37"/>
      <c r="ASH186" s="37"/>
      <c r="ASI186" s="37"/>
      <c r="ASJ186" s="37"/>
      <c r="ASK186" s="37"/>
      <c r="ASL186" s="37"/>
      <c r="ATW186" s="37"/>
      <c r="ATX186" s="37"/>
      <c r="ATY186" s="37"/>
      <c r="ATZ186" s="37"/>
      <c r="AUA186" s="37"/>
      <c r="AUB186" s="37"/>
      <c r="AUK186" s="343"/>
      <c r="AUY186" s="343"/>
      <c r="AWA186" s="37"/>
      <c r="AWB186" s="37"/>
      <c r="AWC186" s="37"/>
      <c r="AWD186" s="37"/>
      <c r="AWE186" s="37"/>
      <c r="AWF186" s="37"/>
      <c r="AWG186" s="37"/>
      <c r="AWH186" s="37"/>
      <c r="AWI186" s="37"/>
      <c r="AWJ186" s="37"/>
      <c r="AWK186" s="37"/>
      <c r="AWL186" s="37"/>
      <c r="AWM186" s="37"/>
      <c r="AWN186" s="37"/>
      <c r="AWO186" s="37"/>
      <c r="AWP186" s="37"/>
      <c r="AWQ186" s="37"/>
      <c r="AWR186" s="37"/>
      <c r="AWS186" s="37"/>
      <c r="AWT186" s="37"/>
      <c r="AWU186" s="37"/>
      <c r="AXC186" s="37"/>
      <c r="AXD186" s="37"/>
      <c r="AXE186" s="37"/>
      <c r="AXF186" s="37"/>
      <c r="AXG186" s="37"/>
      <c r="AXH186" s="37"/>
      <c r="AXJ186" s="37"/>
      <c r="AXK186" s="37"/>
      <c r="AXL186" s="37"/>
      <c r="AXM186" s="37"/>
      <c r="AXN186" s="37"/>
      <c r="AXO186" s="37"/>
      <c r="AXP186" s="37"/>
      <c r="AXQ186" s="37"/>
      <c r="AXR186" s="37"/>
      <c r="AXS186" s="37"/>
      <c r="AXT186" s="37"/>
      <c r="AXU186" s="37"/>
      <c r="AXV186" s="37"/>
      <c r="AXW186" s="37"/>
      <c r="AYE186" s="32"/>
      <c r="AYF186" s="32"/>
      <c r="AYG186" s="32"/>
      <c r="AYH186" s="32"/>
      <c r="AYI186" s="32"/>
      <c r="AYJ186" s="32"/>
      <c r="AYZ186" s="37"/>
      <c r="AZA186" s="37"/>
      <c r="AZB186" s="37"/>
      <c r="AZC186" s="37"/>
      <c r="AZD186" s="37"/>
      <c r="AZE186" s="37"/>
      <c r="AZG186" s="37"/>
      <c r="AZH186" s="37"/>
      <c r="AZI186" s="37"/>
      <c r="AZJ186" s="37"/>
      <c r="AZK186" s="37"/>
      <c r="AZL186" s="37"/>
      <c r="BAP186" s="37"/>
      <c r="BAQ186" s="37"/>
      <c r="BAR186" s="37"/>
      <c r="BAS186" s="37"/>
      <c r="BAT186" s="37"/>
      <c r="BAU186" s="37"/>
      <c r="BAV186" s="37"/>
      <c r="BAW186" s="37"/>
      <c r="BAX186" s="37"/>
      <c r="BAY186" s="37"/>
      <c r="BAZ186" s="37"/>
      <c r="BBA186" s="37"/>
      <c r="BBB186" s="37"/>
      <c r="BBC186" s="37"/>
      <c r="BBD186" s="37"/>
      <c r="BBE186" s="37"/>
      <c r="BBF186" s="37"/>
      <c r="BBG186" s="37"/>
      <c r="BBH186" s="37"/>
      <c r="BBI186" s="37"/>
      <c r="BBY186" s="37"/>
      <c r="BBZ186" s="37"/>
      <c r="BCA186" s="37"/>
      <c r="BCB186" s="37"/>
      <c r="BCC186" s="37"/>
      <c r="BCD186" s="37"/>
      <c r="BCF186" s="37"/>
      <c r="BCG186" s="37"/>
      <c r="BCH186" s="37"/>
      <c r="BCI186" s="37"/>
      <c r="BCJ186" s="37"/>
      <c r="BCK186" s="37"/>
      <c r="BDH186" s="37"/>
      <c r="BDI186" s="37"/>
      <c r="BDJ186" s="37"/>
      <c r="BDK186" s="37"/>
      <c r="BDL186" s="37"/>
      <c r="BDM186" s="37"/>
      <c r="BEJ186" s="37"/>
      <c r="BEK186" s="37"/>
      <c r="BEL186" s="37"/>
      <c r="BEM186" s="37"/>
      <c r="BEN186" s="37"/>
      <c r="BEO186" s="37"/>
    </row>
    <row r="187" spans="2:1003 1170:1497" s="550" customFormat="1" x14ac:dyDescent="0.25">
      <c r="B187" s="121"/>
      <c r="H187" s="37"/>
      <c r="I187" s="121"/>
      <c r="J187" s="37"/>
      <c r="K187" s="37"/>
      <c r="L187" s="37"/>
      <c r="M187" s="37"/>
      <c r="N187" s="37"/>
      <c r="O187" s="37"/>
      <c r="P187" s="121"/>
      <c r="Q187" s="37"/>
      <c r="R187" s="37"/>
      <c r="S187" s="37"/>
      <c r="T187" s="37"/>
      <c r="U187" s="37"/>
      <c r="V187" s="37"/>
      <c r="W187" s="121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CU187" s="422"/>
      <c r="CX187" s="343"/>
      <c r="ED187" s="1696"/>
      <c r="EE187" s="1696"/>
      <c r="EF187" s="1696"/>
      <c r="EG187" s="1696"/>
      <c r="EH187" s="1696"/>
      <c r="EI187" s="1696"/>
      <c r="EJ187" s="37"/>
      <c r="EK187" s="37"/>
      <c r="EL187" s="37"/>
      <c r="EM187" s="37"/>
      <c r="EN187" s="37"/>
      <c r="EO187" s="37"/>
      <c r="EP187" s="37"/>
      <c r="ER187" s="37"/>
      <c r="ES187" s="37"/>
      <c r="ET187" s="37"/>
      <c r="EU187" s="37"/>
      <c r="EV187" s="37"/>
      <c r="EW187" s="37"/>
      <c r="FT187" s="37"/>
      <c r="FU187" s="37"/>
      <c r="FV187" s="37"/>
      <c r="FW187" s="37"/>
      <c r="FX187" s="37"/>
      <c r="FY187" s="37"/>
      <c r="GH187" s="37"/>
      <c r="GI187" s="37"/>
      <c r="GJ187" s="37"/>
      <c r="GK187" s="37"/>
      <c r="GL187" s="37"/>
      <c r="GM187" s="37"/>
      <c r="HC187" s="37"/>
      <c r="HD187" s="37"/>
      <c r="HE187" s="37"/>
      <c r="HF187" s="37"/>
      <c r="HG187" s="37"/>
      <c r="HH187" s="37"/>
      <c r="IZ187" s="37"/>
      <c r="JA187" s="37"/>
      <c r="JB187" s="37"/>
      <c r="JC187" s="37"/>
      <c r="JD187" s="37"/>
      <c r="JE187" s="37"/>
      <c r="JU187" s="37"/>
      <c r="JV187" s="37"/>
      <c r="JW187" s="37"/>
      <c r="JX187" s="37"/>
      <c r="JY187" s="37"/>
      <c r="JZ187" s="37"/>
      <c r="KI187" s="37"/>
      <c r="KJ187" s="37"/>
      <c r="KK187" s="37"/>
      <c r="KL187" s="37"/>
      <c r="KM187" s="37"/>
      <c r="KN187" s="37"/>
      <c r="KP187" s="37"/>
      <c r="KQ187" s="37"/>
      <c r="KR187" s="37"/>
      <c r="KS187" s="37"/>
      <c r="KT187" s="37"/>
      <c r="KU187" s="37"/>
      <c r="LK187" s="37"/>
      <c r="LL187" s="37"/>
      <c r="LM187" s="37"/>
      <c r="LN187" s="37"/>
      <c r="LO187" s="37"/>
      <c r="LP187" s="37"/>
      <c r="LR187" s="37"/>
      <c r="LS187" s="37"/>
      <c r="LT187" s="37"/>
      <c r="LU187" s="37"/>
      <c r="LV187" s="37"/>
      <c r="LW187" s="37"/>
      <c r="LX187" s="37"/>
      <c r="MM187" s="37"/>
      <c r="MN187" s="37"/>
      <c r="MO187" s="37"/>
      <c r="MP187" s="37"/>
      <c r="MQ187" s="37"/>
      <c r="MR187" s="37"/>
      <c r="MT187" s="37"/>
      <c r="MU187" s="37"/>
      <c r="MV187" s="37"/>
      <c r="MW187" s="37"/>
      <c r="MX187" s="37"/>
      <c r="MY187" s="37"/>
      <c r="NV187" s="37"/>
      <c r="NW187" s="37"/>
      <c r="NX187" s="37"/>
      <c r="NY187" s="37"/>
      <c r="NZ187" s="37"/>
      <c r="OA187" s="37"/>
      <c r="OJ187" s="37"/>
      <c r="OK187" s="37"/>
      <c r="OL187" s="37"/>
      <c r="OM187" s="37"/>
      <c r="ON187" s="37"/>
      <c r="OO187" s="37"/>
      <c r="OP187" s="37"/>
      <c r="QN187" s="37"/>
      <c r="QO187" s="37"/>
      <c r="QP187" s="37"/>
      <c r="QQ187" s="37"/>
      <c r="QR187" s="37"/>
      <c r="QS187" s="37"/>
      <c r="QT187" s="37"/>
      <c r="QU187" s="422"/>
      <c r="RB187" s="37"/>
      <c r="RC187" s="37"/>
      <c r="RD187" s="37"/>
      <c r="RE187" s="37"/>
      <c r="RF187" s="37"/>
      <c r="RG187" s="37"/>
      <c r="RI187" s="37"/>
      <c r="RJ187" s="37"/>
      <c r="RK187" s="37"/>
      <c r="RL187" s="37"/>
      <c r="RM187" s="37"/>
      <c r="RN187" s="37"/>
      <c r="RP187" s="37"/>
      <c r="RQ187" s="37"/>
      <c r="RR187" s="37"/>
      <c r="RS187" s="37"/>
      <c r="RT187" s="37"/>
      <c r="RU187" s="37"/>
      <c r="RV187" s="37"/>
      <c r="SR187" s="37"/>
      <c r="SS187" s="37"/>
      <c r="ST187" s="37"/>
      <c r="SU187" s="37"/>
      <c r="SV187" s="37"/>
      <c r="SW187" s="37"/>
      <c r="SY187" s="422"/>
      <c r="UH187" s="691"/>
      <c r="UI187" s="37"/>
      <c r="UJ187" s="37"/>
      <c r="UK187" s="37"/>
      <c r="UL187" s="37"/>
      <c r="UM187" s="37"/>
      <c r="VC187" s="37"/>
      <c r="VD187" s="37"/>
      <c r="VE187" s="37"/>
      <c r="VF187" s="37"/>
      <c r="VG187" s="37"/>
      <c r="VH187" s="37"/>
      <c r="VI187" s="37"/>
      <c r="VJ187" s="37"/>
      <c r="WS187" s="37"/>
      <c r="WT187" s="37"/>
      <c r="WU187" s="37"/>
      <c r="WV187" s="37"/>
      <c r="WW187" s="37"/>
      <c r="WX187" s="37"/>
      <c r="WZ187" s="37"/>
      <c r="XA187" s="37"/>
      <c r="XB187" s="37"/>
      <c r="XC187" s="37"/>
      <c r="XD187" s="37"/>
      <c r="XE187" s="37"/>
      <c r="XF187" s="37"/>
      <c r="XG187" s="37"/>
      <c r="XH187" s="37"/>
      <c r="XI187" s="37"/>
      <c r="XJ187" s="37"/>
      <c r="XK187" s="37"/>
      <c r="XL187" s="37"/>
      <c r="XM187" s="37"/>
      <c r="XN187" s="37"/>
      <c r="XU187" s="37"/>
      <c r="XV187" s="37"/>
      <c r="XW187" s="37"/>
      <c r="XX187" s="37"/>
      <c r="XY187" s="37"/>
      <c r="XZ187" s="37"/>
      <c r="ZD187" s="37"/>
      <c r="ZE187" s="37"/>
      <c r="ZF187" s="37"/>
      <c r="ZG187" s="37"/>
      <c r="ZH187" s="37"/>
      <c r="ZI187" s="37"/>
      <c r="AAF187" s="37"/>
      <c r="AAG187" s="37"/>
      <c r="AAH187" s="37"/>
      <c r="AAI187" s="37"/>
      <c r="AAJ187" s="37"/>
      <c r="AAK187" s="37"/>
      <c r="AAM187" s="37"/>
      <c r="AAN187" s="37"/>
      <c r="AAO187" s="37"/>
      <c r="AAP187" s="37"/>
      <c r="AAQ187" s="37"/>
      <c r="AAR187" s="37"/>
      <c r="AAT187" s="37"/>
      <c r="AAU187" s="37"/>
      <c r="AAV187" s="37"/>
      <c r="AAW187" s="37"/>
      <c r="AAX187" s="37"/>
      <c r="AAY187" s="37"/>
      <c r="ABH187" s="37"/>
      <c r="ABI187" s="37"/>
      <c r="ABJ187" s="37"/>
      <c r="ABK187" s="37"/>
      <c r="ABL187" s="37"/>
      <c r="ABM187" s="37"/>
      <c r="ACJ187" s="37"/>
      <c r="ACK187" s="37"/>
      <c r="ACL187" s="37"/>
      <c r="ACM187" s="37"/>
      <c r="ACN187" s="37"/>
      <c r="ACO187" s="37"/>
      <c r="ACP187" s="37"/>
      <c r="ACQ187" s="37"/>
      <c r="ACR187" s="37"/>
      <c r="ACS187" s="37"/>
      <c r="ACT187" s="37"/>
      <c r="ACU187" s="37"/>
      <c r="ACV187" s="37"/>
      <c r="ACW187" s="37"/>
      <c r="ACX187" s="343"/>
      <c r="ADE187" s="691"/>
      <c r="ADF187" s="37"/>
      <c r="ADG187" s="37"/>
      <c r="ADH187" s="37"/>
      <c r="ADI187" s="37"/>
      <c r="ADJ187" s="37"/>
      <c r="ADK187" s="37"/>
      <c r="ADS187" s="37"/>
      <c r="ADT187" s="37"/>
      <c r="ADU187" s="37"/>
      <c r="ADV187" s="37"/>
      <c r="ADW187" s="37"/>
      <c r="ADX187" s="37"/>
      <c r="AEG187" s="37"/>
      <c r="AEH187" s="37"/>
      <c r="AEI187" s="37"/>
      <c r="AEJ187" s="37"/>
      <c r="AEK187" s="37"/>
      <c r="AEL187" s="37"/>
      <c r="AFB187" s="37"/>
      <c r="AFC187" s="37"/>
      <c r="AFD187" s="37"/>
      <c r="AFE187" s="37"/>
      <c r="AFF187" s="37"/>
      <c r="AFG187" s="37"/>
      <c r="AFP187" s="37"/>
      <c r="AFQ187" s="37"/>
      <c r="AFR187" s="37"/>
      <c r="AFS187" s="37"/>
      <c r="AFT187" s="37"/>
      <c r="AFU187" s="37"/>
      <c r="AFV187" s="37"/>
      <c r="AGY187" s="37"/>
      <c r="AGZ187" s="37"/>
      <c r="AHA187" s="37"/>
      <c r="AHB187" s="37"/>
      <c r="AHC187" s="37"/>
      <c r="AHD187" s="37"/>
      <c r="AHT187" s="422"/>
      <c r="AHW187" s="343"/>
      <c r="AIV187" s="37"/>
      <c r="AIW187" s="37"/>
      <c r="AIX187" s="37"/>
      <c r="AIY187" s="37"/>
      <c r="AIZ187" s="37"/>
      <c r="AJA187" s="37"/>
      <c r="AKS187" s="37"/>
      <c r="AKT187" s="37"/>
      <c r="AKU187" s="37"/>
      <c r="AKV187" s="37"/>
      <c r="AKW187" s="37"/>
      <c r="AKX187" s="37"/>
      <c r="AKY187" s="37"/>
      <c r="ALN187" s="37"/>
      <c r="ALO187" s="37"/>
      <c r="ARZ187" s="37"/>
      <c r="ASA187" s="37"/>
      <c r="ASB187" s="37"/>
      <c r="ASC187" s="37"/>
      <c r="ASD187" s="37"/>
      <c r="ASE187" s="37"/>
      <c r="ASG187" s="37"/>
      <c r="ASH187" s="37"/>
      <c r="ASI187" s="37"/>
      <c r="ASJ187" s="37"/>
      <c r="ASK187" s="37"/>
      <c r="ASL187" s="37"/>
      <c r="ATW187" s="37"/>
      <c r="ATX187" s="37"/>
      <c r="ATY187" s="37"/>
      <c r="ATZ187" s="37"/>
      <c r="AUA187" s="37"/>
      <c r="AUB187" s="37"/>
      <c r="AUK187" s="343"/>
      <c r="AUY187" s="343"/>
      <c r="AWA187" s="37"/>
      <c r="AWB187" s="37"/>
      <c r="AWC187" s="37"/>
      <c r="AWD187" s="37"/>
      <c r="AWE187" s="37"/>
      <c r="AWF187" s="37"/>
      <c r="AWG187" s="37"/>
      <c r="AWH187" s="37"/>
      <c r="AWI187" s="37"/>
      <c r="AWJ187" s="37"/>
      <c r="AWK187" s="37"/>
      <c r="AWL187" s="37"/>
      <c r="AWM187" s="37"/>
      <c r="AWN187" s="37"/>
      <c r="AWO187" s="37"/>
      <c r="AWP187" s="37"/>
      <c r="AWQ187" s="37"/>
      <c r="AWR187" s="37"/>
      <c r="AWS187" s="37"/>
      <c r="AWT187" s="37"/>
      <c r="AWU187" s="37"/>
      <c r="AXC187" s="37"/>
      <c r="AXD187" s="37"/>
      <c r="AXE187" s="37"/>
      <c r="AXF187" s="37"/>
      <c r="AXG187" s="37"/>
      <c r="AXH187" s="37"/>
      <c r="AXJ187" s="37"/>
      <c r="AXK187" s="37"/>
      <c r="AXL187" s="37"/>
      <c r="AXM187" s="37"/>
      <c r="AXN187" s="37"/>
      <c r="AXO187" s="37"/>
      <c r="AXP187" s="37"/>
      <c r="AXQ187" s="37"/>
      <c r="AXR187" s="37"/>
      <c r="AXS187" s="37"/>
      <c r="AXT187" s="37"/>
      <c r="AXU187" s="37"/>
      <c r="AXV187" s="37"/>
      <c r="AXW187" s="37"/>
      <c r="AYE187" s="32"/>
      <c r="AYF187" s="32"/>
      <c r="AYG187" s="32"/>
      <c r="AYH187" s="32"/>
      <c r="AYI187" s="32"/>
      <c r="AYJ187" s="32"/>
      <c r="AYZ187" s="37"/>
      <c r="AZA187" s="37"/>
      <c r="AZB187" s="37"/>
      <c r="AZC187" s="37"/>
      <c r="AZD187" s="37"/>
      <c r="AZE187" s="37"/>
      <c r="AZG187" s="37"/>
      <c r="AZH187" s="37"/>
      <c r="AZI187" s="37"/>
      <c r="AZJ187" s="37"/>
      <c r="AZK187" s="37"/>
      <c r="AZL187" s="37"/>
      <c r="BAP187" s="37"/>
      <c r="BAQ187" s="37"/>
      <c r="BAR187" s="37"/>
      <c r="BAS187" s="37"/>
      <c r="BAT187" s="37"/>
      <c r="BAU187" s="37"/>
      <c r="BAV187" s="37"/>
      <c r="BAW187" s="37"/>
      <c r="BAX187" s="37"/>
      <c r="BAY187" s="37"/>
      <c r="BAZ187" s="37"/>
      <c r="BBA187" s="37"/>
      <c r="BBB187" s="37"/>
      <c r="BBC187" s="37"/>
      <c r="BBD187" s="37"/>
      <c r="BBE187" s="37"/>
      <c r="BBF187" s="37"/>
      <c r="BBG187" s="37"/>
      <c r="BBH187" s="37"/>
      <c r="BBI187" s="37"/>
      <c r="BBY187" s="37"/>
      <c r="BBZ187" s="37"/>
      <c r="BCA187" s="37"/>
      <c r="BCB187" s="37"/>
      <c r="BCC187" s="37"/>
      <c r="BCD187" s="37"/>
      <c r="BCF187" s="37"/>
      <c r="BCG187" s="37"/>
      <c r="BCH187" s="37"/>
      <c r="BCI187" s="37"/>
      <c r="BCJ187" s="37"/>
      <c r="BCK187" s="37"/>
      <c r="BDH187" s="37"/>
      <c r="BDI187" s="37"/>
      <c r="BDJ187" s="37"/>
      <c r="BDK187" s="37"/>
      <c r="BDL187" s="37"/>
      <c r="BDM187" s="37"/>
      <c r="BEJ187" s="37"/>
      <c r="BEK187" s="37"/>
      <c r="BEL187" s="37"/>
      <c r="BEM187" s="37"/>
      <c r="BEN187" s="37"/>
      <c r="BEO187" s="37"/>
    </row>
  </sheetData>
  <mergeCells count="707">
    <mergeCell ref="BGU1:BGZ1"/>
    <mergeCell ref="BHB1:BHG1"/>
    <mergeCell ref="BL2:BP2"/>
    <mergeCell ref="JH2:JL2"/>
    <mergeCell ref="BGU2:BGZ2"/>
    <mergeCell ref="BHB2:BHG2"/>
    <mergeCell ref="BGW3:BGZ3"/>
    <mergeCell ref="BHD3:BHG3"/>
    <mergeCell ref="BEZ3:BFC3"/>
    <mergeCell ref="BFG3:BFJ3"/>
    <mergeCell ref="BFN3:BFQ3"/>
    <mergeCell ref="BFU3:BFX3"/>
    <mergeCell ref="BGB3:BGE3"/>
    <mergeCell ref="BFE1:BFJ1"/>
    <mergeCell ref="BFL1:BFQ1"/>
    <mergeCell ref="BFS1:BFX1"/>
    <mergeCell ref="BFZ1:BGE1"/>
    <mergeCell ref="IT2:IX2"/>
    <mergeCell ref="JA2:JE2"/>
    <mergeCell ref="BCT2:BCY2"/>
    <mergeCell ref="BDA2:BDF2"/>
    <mergeCell ref="BDH2:BDM2"/>
    <mergeCell ref="BDO2:BDT2"/>
    <mergeCell ref="BDV2:BEA2"/>
    <mergeCell ref="AT4:AU4"/>
    <mergeCell ref="EG4:EH4"/>
    <mergeCell ref="FW4:FX4"/>
    <mergeCell ref="IA4:IB4"/>
    <mergeCell ref="JJ4:JK4"/>
    <mergeCell ref="JX4:JY4"/>
    <mergeCell ref="KZ4:LA4"/>
    <mergeCell ref="UK4:UL4"/>
    <mergeCell ref="APK4:APL4"/>
    <mergeCell ref="BCI4:BCJ4"/>
    <mergeCell ref="BFU4:BFV4"/>
    <mergeCell ref="BGB4:BGC4"/>
    <mergeCell ref="BGW4:BGX4"/>
    <mergeCell ref="BHD4:BHE4"/>
    <mergeCell ref="BES4:BET4"/>
    <mergeCell ref="BEZ4:BFA4"/>
    <mergeCell ref="ALP18:ALR19"/>
    <mergeCell ref="ANF18:ANH19"/>
    <mergeCell ref="ALQ51:ALR51"/>
    <mergeCell ref="AS57:AT58"/>
    <mergeCell ref="BA65:BB65"/>
    <mergeCell ref="AOI4:AOJ4"/>
    <mergeCell ref="AOP4:AOQ4"/>
    <mergeCell ref="BDX3:BEA3"/>
    <mergeCell ref="BEE3:BEH3"/>
    <mergeCell ref="BEL3:BEO3"/>
    <mergeCell ref="BES3:BEV3"/>
    <mergeCell ref="BCO3:BCR3"/>
    <mergeCell ref="BCV3:BCY3"/>
    <mergeCell ref="BDC3:BDF3"/>
    <mergeCell ref="BDJ3:BDM3"/>
    <mergeCell ref="BDQ3:BDT3"/>
    <mergeCell ref="AXE3:AXH3"/>
    <mergeCell ref="AXL3:AXO3"/>
    <mergeCell ref="AXS3:AXV3"/>
    <mergeCell ref="ATD3:ATG3"/>
    <mergeCell ref="ATK3:ATN3"/>
    <mergeCell ref="ATR3:ATU3"/>
    <mergeCell ref="ATY3:AUB3"/>
    <mergeCell ref="AUF3:AUI3"/>
    <mergeCell ref="AUM3:AUP3"/>
    <mergeCell ref="AUT3:AUW3"/>
    <mergeCell ref="BEC2:BEH2"/>
    <mergeCell ref="BEJ2:BEO2"/>
    <mergeCell ref="BEQ2:BEV2"/>
    <mergeCell ref="BEX2:BFC2"/>
    <mergeCell ref="BFE2:BFJ2"/>
    <mergeCell ref="BFL2:BFQ2"/>
    <mergeCell ref="BFS2:BFX2"/>
    <mergeCell ref="BFZ2:BGE2"/>
    <mergeCell ref="BCT1:BCY1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J48:L49"/>
    <mergeCell ref="BAK3:BAN3"/>
    <mergeCell ref="BAR3:BAU3"/>
    <mergeCell ref="BAY3:BBB3"/>
    <mergeCell ref="BBF3:BBI3"/>
    <mergeCell ref="BBM3:BBP3"/>
    <mergeCell ref="BBT3:BBW3"/>
    <mergeCell ref="BCA3:BCD3"/>
    <mergeCell ref="BCH3:BCK3"/>
    <mergeCell ref="AXZ3:AYC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AVO3:AVR3"/>
    <mergeCell ref="AVV3:AVY3"/>
    <mergeCell ref="AWC3:AWF3"/>
    <mergeCell ref="AWJ3:AWM3"/>
    <mergeCell ref="AWQ3:AWT3"/>
    <mergeCell ref="AWX3:AXA3"/>
    <mergeCell ref="AVA3:AVD3"/>
    <mergeCell ref="AVH3:AVK3"/>
    <mergeCell ref="BAI2:BAN2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AXX2:AYC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CM1:BCR1"/>
    <mergeCell ref="HK2:HO2"/>
    <mergeCell ref="HR2:HV2"/>
    <mergeCell ref="HY2:IC2"/>
    <mergeCell ref="IF2:IJ2"/>
    <mergeCell ref="IM2:IQ2"/>
    <mergeCell ref="ATB2:ATG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AVF1:AVK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TB1:ATG1"/>
    <mergeCell ref="ATI1:ATN1"/>
    <mergeCell ref="ATP1:ATU1"/>
    <mergeCell ref="ATW1:AUB1"/>
    <mergeCell ref="AUD1:AUI1"/>
    <mergeCell ref="AUK1:AUP1"/>
    <mergeCell ref="AUR1:AUW1"/>
    <mergeCell ref="AUY1:AVD1"/>
    <mergeCell ref="AQQ1:AQV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V1:ATV2"/>
    <mergeCell ref="ASU2:ASZ2"/>
    <mergeCell ref="AFB1:AFG1"/>
    <mergeCell ref="AFB2:AFG2"/>
    <mergeCell ref="AFD3:AFG3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MB2:AMG2"/>
    <mergeCell ref="AOT2:AOY2"/>
    <mergeCell ref="AE57:AF58"/>
    <mergeCell ref="AF4:AG4"/>
    <mergeCell ref="AL57:AM58"/>
    <mergeCell ref="AJ2:AN2"/>
    <mergeCell ref="AQ2:AU2"/>
    <mergeCell ref="AX2:BB2"/>
    <mergeCell ref="GI2:GM2"/>
    <mergeCell ref="GP2:GT2"/>
    <mergeCell ref="GW2:HA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BN3:BQ3"/>
    <mergeCell ref="BU3:BX3"/>
    <mergeCell ref="CB3:CE3"/>
    <mergeCell ref="CI3:CL3"/>
    <mergeCell ref="CP3:CS3"/>
    <mergeCell ref="CW3:CZ3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OJ2:OO2"/>
    <mergeCell ref="OQ2:OV2"/>
    <mergeCell ref="APA2:APF2"/>
    <mergeCell ref="APH2:APM2"/>
    <mergeCell ref="AMW2:ANB2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AMI2:AMN2"/>
    <mergeCell ref="AMP2:AMU2"/>
    <mergeCell ref="AHT2:AHY2"/>
    <mergeCell ref="AIA2:AIF2"/>
    <mergeCell ref="AMB1:AMG1"/>
    <mergeCell ref="AMI1:AMN1"/>
    <mergeCell ref="AMP1:AMU1"/>
    <mergeCell ref="AMW1:ANB1"/>
    <mergeCell ref="AND1:ANI1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ND2:ANI2"/>
    <mergeCell ref="ANK2:ANP2"/>
    <mergeCell ref="ANR2:ANW2"/>
    <mergeCell ref="ANY2:AOD2"/>
    <mergeCell ref="AOF2:AOK2"/>
    <mergeCell ref="AOM2:AOR2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JJ1:AJO1"/>
    <mergeCell ref="AJQ1:AJV1"/>
    <mergeCell ref="AJX1:AKC1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BS1:BX1"/>
    <mergeCell ref="BZ1:CE1"/>
    <mergeCell ref="ER1:EW1"/>
    <mergeCell ref="HC1:HH1"/>
    <mergeCell ref="FM1:FR1"/>
    <mergeCell ref="FT1:FY1"/>
    <mergeCell ref="GA1:GF1"/>
    <mergeCell ref="GH1:GM1"/>
    <mergeCell ref="GO1:GT1"/>
    <mergeCell ref="GV1:HA1"/>
    <mergeCell ref="EY1:FD1"/>
    <mergeCell ref="FF1:FK1"/>
    <mergeCell ref="HJ1:HO1"/>
    <mergeCell ref="HQ1:HV1"/>
    <mergeCell ref="HX1:IC1"/>
    <mergeCell ref="IE1:IJ1"/>
    <mergeCell ref="IL1:IQ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CG1:CL1"/>
    <mergeCell ref="CN1:CS1"/>
    <mergeCell ref="CU1:CZ1"/>
    <mergeCell ref="DB1:DG1"/>
    <mergeCell ref="DI1:DN1"/>
    <mergeCell ref="DP1:DU1"/>
    <mergeCell ref="AQ1:AV1"/>
    <mergeCell ref="AX1:BC1"/>
    <mergeCell ref="BE1:BJ1"/>
    <mergeCell ref="BL1:BQ1"/>
    <mergeCell ref="UO1:UT1"/>
    <mergeCell ref="UV1:VA1"/>
    <mergeCell ref="VC1:VH1"/>
    <mergeCell ref="VJ1:VO1"/>
    <mergeCell ref="SY1:TD1"/>
    <mergeCell ref="TF1:TK1"/>
    <mergeCell ref="TM1:TR1"/>
    <mergeCell ref="TT1:TY1"/>
    <mergeCell ref="IS1:IX1"/>
    <mergeCell ref="IZ1:JE1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RI2:RN2"/>
    <mergeCell ref="OQ1:OV1"/>
    <mergeCell ref="UO2:UT2"/>
    <mergeCell ref="OX1:PC1"/>
    <mergeCell ref="UH1:UM1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DD3:DG3"/>
    <mergeCell ref="DK3:DN3"/>
    <mergeCell ref="DR3:DU3"/>
    <mergeCell ref="DY3:EB3"/>
    <mergeCell ref="EF3:EI3"/>
    <mergeCell ref="EM3:EP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QP3:QS3"/>
    <mergeCell ref="QW3:QZ3"/>
    <mergeCell ref="RD3:RG3"/>
    <mergeCell ref="RK3:RN3"/>
    <mergeCell ref="WU3:WX3"/>
    <mergeCell ref="XB3:XE3"/>
    <mergeCell ref="LM3:LP3"/>
    <mergeCell ref="LT3:LW3"/>
    <mergeCell ref="MA3:MD3"/>
    <mergeCell ref="MH3:MK3"/>
    <mergeCell ref="MO3:MR3"/>
    <mergeCell ref="QB3:QE3"/>
    <mergeCell ref="RR3:RU3"/>
    <mergeCell ref="RY3:SB3"/>
    <mergeCell ref="SF3:SI3"/>
    <mergeCell ref="XW3:XZ3"/>
    <mergeCell ref="TH3:TK3"/>
    <mergeCell ref="TO3:TR3"/>
    <mergeCell ref="TV3:TY3"/>
    <mergeCell ref="UC3:UF3"/>
    <mergeCell ref="UJ3:UM3"/>
    <mergeCell ref="UQ3:UT3"/>
    <mergeCell ref="SM3:SP3"/>
    <mergeCell ref="ST3:SW3"/>
    <mergeCell ref="TA3:TD3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GK2:AGP2"/>
    <mergeCell ref="AGR2:AGW2"/>
    <mergeCell ref="AIO2:AIT2"/>
    <mergeCell ref="AGY2:AHD2"/>
    <mergeCell ref="AHF2:AHK2"/>
    <mergeCell ref="AHM2:AHR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AM4:AN4"/>
    <mergeCell ref="AIX3:AJA3"/>
    <mergeCell ref="AJE3:AJH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  <mergeCell ref="VZ3:WC3"/>
    <mergeCell ref="WG3:WJ3"/>
    <mergeCell ref="YD3:YG3"/>
    <mergeCell ref="YK3:YN3"/>
    <mergeCell ref="YR3:YU3"/>
    <mergeCell ref="WN3:WQ3"/>
    <mergeCell ref="XI3:XL3"/>
    <mergeCell ref="XP3:XS3"/>
    <mergeCell ref="ALI18:ALK19"/>
    <mergeCell ref="ALJ51:ALK51"/>
    <mergeCell ref="BGG1:BGL1"/>
    <mergeCell ref="BGN1:BGS1"/>
    <mergeCell ref="BGG2:BGL2"/>
    <mergeCell ref="BGN2:BGS2"/>
    <mergeCell ref="BGI3:BGL3"/>
    <mergeCell ref="BGP3:BGS3"/>
    <mergeCell ref="AOW4:AOX4"/>
    <mergeCell ref="APD4:APE4"/>
    <mergeCell ref="BFG4:BFH4"/>
    <mergeCell ref="BFN4:BFO4"/>
    <mergeCell ref="AQZ3:ARC3"/>
    <mergeCell ref="ARG3:ARJ3"/>
    <mergeCell ref="ARN3:ARQ3"/>
    <mergeCell ref="ARU3:ARX3"/>
    <mergeCell ref="ASB3:ASE3"/>
    <mergeCell ref="ASI3:ASL3"/>
    <mergeCell ref="ASP3:ASS3"/>
    <mergeCell ref="ASW3:ASZ3"/>
    <mergeCell ref="ANK1:ANP1"/>
    <mergeCell ref="ANR1:ANW1"/>
    <mergeCell ref="ANY1:AOD1"/>
    <mergeCell ref="ALU1:ALZ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20"/>
  <sheetViews>
    <sheetView topLeftCell="A246" workbookViewId="0">
      <selection activeCell="E258" sqref="E258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20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288" t="s">
        <v>2696</v>
      </c>
      <c r="B1" s="2288"/>
      <c r="C1" s="2288"/>
      <c r="D1" s="2288"/>
      <c r="E1" s="2288"/>
      <c r="F1" s="2288"/>
      <c r="G1" s="445"/>
      <c r="H1" s="454"/>
      <c r="I1" s="454"/>
    </row>
    <row r="2" spans="1:10" ht="15.75" x14ac:dyDescent="0.25">
      <c r="A2" s="1593"/>
      <c r="B2" s="2227"/>
      <c r="C2" s="2227"/>
      <c r="D2" s="2227"/>
      <c r="E2" s="447"/>
      <c r="F2" s="1594"/>
      <c r="G2" s="447"/>
      <c r="H2" s="448"/>
      <c r="I2" s="714"/>
    </row>
    <row r="3" spans="1:10" ht="38.25" thickBot="1" x14ac:dyDescent="0.35">
      <c r="A3" s="1595" t="s">
        <v>0</v>
      </c>
      <c r="B3" s="1596" t="s">
        <v>1</v>
      </c>
      <c r="C3" s="1596"/>
      <c r="D3" s="1597" t="s">
        <v>1600</v>
      </c>
      <c r="E3" s="396" t="s">
        <v>2</v>
      </c>
      <c r="F3" s="1598" t="s">
        <v>6</v>
      </c>
      <c r="G3" s="1599" t="s">
        <v>7</v>
      </c>
      <c r="H3" s="1596" t="s">
        <v>8</v>
      </c>
      <c r="I3" s="936"/>
    </row>
    <row r="4" spans="1:10" ht="15.75" thickTop="1" x14ac:dyDescent="0.25">
      <c r="A4" s="541">
        <v>41730</v>
      </c>
      <c r="B4" s="589" t="s">
        <v>2244</v>
      </c>
      <c r="C4" s="589" t="s">
        <v>1854</v>
      </c>
      <c r="D4" s="1606" t="s">
        <v>337</v>
      </c>
      <c r="E4" s="1605">
        <v>117069</v>
      </c>
      <c r="F4" s="1604">
        <v>41730</v>
      </c>
      <c r="G4" s="1605">
        <v>117069</v>
      </c>
      <c r="H4" s="1603">
        <f>E4-G4</f>
        <v>0</v>
      </c>
      <c r="I4" s="1857"/>
      <c r="J4" s="32" t="s">
        <v>2722</v>
      </c>
    </row>
    <row r="5" spans="1:10" x14ac:dyDescent="0.25">
      <c r="A5" s="541"/>
      <c r="B5" s="589" t="s">
        <v>2245</v>
      </c>
      <c r="C5" s="1530" t="s">
        <v>1854</v>
      </c>
      <c r="D5" s="1606" t="s">
        <v>24</v>
      </c>
      <c r="E5" s="1605">
        <v>15892</v>
      </c>
      <c r="F5" s="1604">
        <v>41730</v>
      </c>
      <c r="G5" s="1605">
        <v>15892</v>
      </c>
      <c r="H5" s="1603">
        <f t="shared" ref="H5:H66" si="0">E5-G5</f>
        <v>0</v>
      </c>
      <c r="I5" s="1857"/>
      <c r="J5" s="32" t="s">
        <v>1185</v>
      </c>
    </row>
    <row r="6" spans="1:10" x14ac:dyDescent="0.25">
      <c r="A6" s="541"/>
      <c r="B6" s="589" t="s">
        <v>2246</v>
      </c>
      <c r="C6" s="1530" t="s">
        <v>1854</v>
      </c>
      <c r="D6" s="1606" t="s">
        <v>57</v>
      </c>
      <c r="E6" s="1605">
        <v>1796.5</v>
      </c>
      <c r="F6" s="1604">
        <v>41730</v>
      </c>
      <c r="G6" s="1605">
        <v>1796.5</v>
      </c>
      <c r="H6" s="1603">
        <f t="shared" si="0"/>
        <v>0</v>
      </c>
      <c r="I6" s="1857"/>
      <c r="J6" s="32" t="s">
        <v>1185</v>
      </c>
    </row>
    <row r="7" spans="1:10" x14ac:dyDescent="0.25">
      <c r="A7" s="541"/>
      <c r="B7" s="589" t="s">
        <v>2247</v>
      </c>
      <c r="C7" s="1530" t="s">
        <v>1854</v>
      </c>
      <c r="D7" s="1606" t="s">
        <v>119</v>
      </c>
      <c r="E7" s="1605">
        <v>8098</v>
      </c>
      <c r="F7" s="1604">
        <v>41730</v>
      </c>
      <c r="G7" s="1605">
        <v>8098</v>
      </c>
      <c r="H7" s="1603">
        <f t="shared" si="0"/>
        <v>0</v>
      </c>
      <c r="I7" s="1857"/>
      <c r="J7" s="32" t="s">
        <v>1185</v>
      </c>
    </row>
    <row r="8" spans="1:10" x14ac:dyDescent="0.25">
      <c r="A8" s="541"/>
      <c r="B8" s="589" t="s">
        <v>2248</v>
      </c>
      <c r="C8" s="1530" t="s">
        <v>1854</v>
      </c>
      <c r="D8" s="1606" t="s">
        <v>2723</v>
      </c>
      <c r="E8" s="1605">
        <v>34854</v>
      </c>
      <c r="F8" s="1604">
        <v>41730</v>
      </c>
      <c r="G8" s="1605">
        <v>34854</v>
      </c>
      <c r="H8" s="1603">
        <f t="shared" si="0"/>
        <v>0</v>
      </c>
      <c r="I8" s="1857"/>
      <c r="J8" s="32" t="s">
        <v>2724</v>
      </c>
    </row>
    <row r="9" spans="1:10" x14ac:dyDescent="0.25">
      <c r="A9" s="541">
        <v>41731</v>
      </c>
      <c r="B9" s="589" t="s">
        <v>2249</v>
      </c>
      <c r="C9" s="1530" t="s">
        <v>1854</v>
      </c>
      <c r="D9" s="1606" t="s">
        <v>747</v>
      </c>
      <c r="E9" s="1605">
        <v>31193</v>
      </c>
      <c r="F9" s="1604">
        <v>41739</v>
      </c>
      <c r="G9" s="1605">
        <v>31193</v>
      </c>
      <c r="H9" s="1603">
        <f t="shared" si="0"/>
        <v>0</v>
      </c>
      <c r="I9" s="1857"/>
      <c r="J9" s="32" t="s">
        <v>2724</v>
      </c>
    </row>
    <row r="10" spans="1:10" x14ac:dyDescent="0.25">
      <c r="A10" s="541"/>
      <c r="B10" s="589" t="s">
        <v>2250</v>
      </c>
      <c r="C10" s="1530" t="s">
        <v>1854</v>
      </c>
      <c r="D10" s="1628" t="s">
        <v>337</v>
      </c>
      <c r="E10" s="1629">
        <v>121149</v>
      </c>
      <c r="F10" s="2082" t="s">
        <v>3578</v>
      </c>
      <c r="G10" s="1629">
        <v>121149</v>
      </c>
      <c r="H10" s="2083">
        <f t="shared" si="0"/>
        <v>0</v>
      </c>
      <c r="I10" s="1857"/>
      <c r="J10" s="32" t="s">
        <v>2724</v>
      </c>
    </row>
    <row r="11" spans="1:10" x14ac:dyDescent="0.25">
      <c r="A11" s="541"/>
      <c r="B11" s="589" t="s">
        <v>2251</v>
      </c>
      <c r="C11" s="1530" t="s">
        <v>1854</v>
      </c>
      <c r="D11" s="1606" t="s">
        <v>2725</v>
      </c>
      <c r="E11" s="1605">
        <v>4345</v>
      </c>
      <c r="F11" s="1604">
        <v>41731</v>
      </c>
      <c r="G11" s="1605">
        <v>4345</v>
      </c>
      <c r="H11" s="1603">
        <f t="shared" si="0"/>
        <v>0</v>
      </c>
      <c r="I11" s="1857"/>
      <c r="J11" s="32" t="s">
        <v>1185</v>
      </c>
    </row>
    <row r="12" spans="1:10" x14ac:dyDescent="0.25">
      <c r="A12" s="541"/>
      <c r="B12" s="589" t="s">
        <v>2252</v>
      </c>
      <c r="C12" s="1530" t="s">
        <v>1854</v>
      </c>
      <c r="D12" s="1606" t="s">
        <v>13</v>
      </c>
      <c r="E12" s="1605">
        <v>9232</v>
      </c>
      <c r="F12" s="1604">
        <v>41732</v>
      </c>
      <c r="G12" s="1605">
        <v>9232</v>
      </c>
      <c r="H12" s="1603">
        <f t="shared" si="0"/>
        <v>0</v>
      </c>
      <c r="I12" s="1857"/>
      <c r="J12" s="32" t="s">
        <v>2724</v>
      </c>
    </row>
    <row r="13" spans="1:10" x14ac:dyDescent="0.25">
      <c r="A13" s="541"/>
      <c r="B13" s="589" t="s">
        <v>2253</v>
      </c>
      <c r="C13" s="1530" t="s">
        <v>1854</v>
      </c>
      <c r="D13" s="1606" t="s">
        <v>337</v>
      </c>
      <c r="E13" s="1605">
        <v>2632</v>
      </c>
      <c r="F13" s="1604">
        <v>41733</v>
      </c>
      <c r="G13" s="1605">
        <v>2632</v>
      </c>
      <c r="H13" s="1603">
        <f t="shared" si="0"/>
        <v>0</v>
      </c>
      <c r="I13" s="1857"/>
      <c r="J13" s="32" t="s">
        <v>2724</v>
      </c>
    </row>
    <row r="14" spans="1:10" x14ac:dyDescent="0.25">
      <c r="A14" s="541"/>
      <c r="B14" s="589" t="s">
        <v>2254</v>
      </c>
      <c r="C14" s="1530" t="s">
        <v>1854</v>
      </c>
      <c r="D14" s="1606" t="s">
        <v>24</v>
      </c>
      <c r="E14" s="1605">
        <v>22175</v>
      </c>
      <c r="F14" s="1604">
        <v>41731</v>
      </c>
      <c r="G14" s="1605">
        <v>22175</v>
      </c>
      <c r="H14" s="1603">
        <f t="shared" si="0"/>
        <v>0</v>
      </c>
      <c r="I14" s="1857"/>
      <c r="J14" s="32" t="s">
        <v>2724</v>
      </c>
    </row>
    <row r="15" spans="1:10" x14ac:dyDescent="0.25">
      <c r="A15" s="541"/>
      <c r="B15" s="589" t="s">
        <v>2255</v>
      </c>
      <c r="C15" s="1530" t="s">
        <v>1854</v>
      </c>
      <c r="D15" s="1606" t="s">
        <v>337</v>
      </c>
      <c r="E15" s="1605">
        <v>4079.5</v>
      </c>
      <c r="F15" s="1604">
        <v>41733</v>
      </c>
      <c r="G15" s="1605">
        <v>4079.5</v>
      </c>
      <c r="H15" s="1603">
        <f t="shared" si="0"/>
        <v>0</v>
      </c>
      <c r="I15" s="1857"/>
      <c r="J15" s="32" t="s">
        <v>2726</v>
      </c>
    </row>
    <row r="16" spans="1:10" x14ac:dyDescent="0.25">
      <c r="A16" s="541"/>
      <c r="B16" s="589" t="s">
        <v>2256</v>
      </c>
      <c r="C16" s="1530" t="s">
        <v>1854</v>
      </c>
      <c r="D16" s="1606" t="s">
        <v>676</v>
      </c>
      <c r="E16" s="1605">
        <v>400.5</v>
      </c>
      <c r="F16" s="1604">
        <v>41731</v>
      </c>
      <c r="G16" s="1605">
        <v>400.5</v>
      </c>
      <c r="H16" s="1603">
        <f t="shared" si="0"/>
        <v>0</v>
      </c>
      <c r="I16" s="1857"/>
      <c r="J16" s="32" t="s">
        <v>2727</v>
      </c>
    </row>
    <row r="17" spans="1:10" x14ac:dyDescent="0.25">
      <c r="A17" s="541"/>
      <c r="B17" s="589" t="s">
        <v>2257</v>
      </c>
      <c r="C17" s="1530" t="s">
        <v>1854</v>
      </c>
      <c r="D17" s="1606" t="s">
        <v>24</v>
      </c>
      <c r="E17" s="1605">
        <v>13589.5</v>
      </c>
      <c r="F17" s="1604">
        <v>41731</v>
      </c>
      <c r="G17" s="1605">
        <v>13589.5</v>
      </c>
      <c r="H17" s="1603">
        <f t="shared" si="0"/>
        <v>0</v>
      </c>
      <c r="I17" s="1857"/>
      <c r="J17" s="32" t="s">
        <v>2727</v>
      </c>
    </row>
    <row r="18" spans="1:10" x14ac:dyDescent="0.25">
      <c r="A18" s="541"/>
      <c r="B18" s="589" t="s">
        <v>2258</v>
      </c>
      <c r="C18" s="1530" t="s">
        <v>1854</v>
      </c>
      <c r="D18" s="1606" t="s">
        <v>867</v>
      </c>
      <c r="E18" s="1605">
        <v>5140</v>
      </c>
      <c r="F18" s="1604">
        <v>41731</v>
      </c>
      <c r="G18" s="1605">
        <v>5140</v>
      </c>
      <c r="H18" s="1603">
        <f t="shared" si="0"/>
        <v>0</v>
      </c>
      <c r="I18" s="1857"/>
      <c r="J18" s="32" t="s">
        <v>2727</v>
      </c>
    </row>
    <row r="19" spans="1:10" x14ac:dyDescent="0.25">
      <c r="A19" s="541"/>
      <c r="B19" s="589" t="s">
        <v>2259</v>
      </c>
      <c r="C19" s="1530" t="s">
        <v>1854</v>
      </c>
      <c r="D19" s="1628" t="s">
        <v>119</v>
      </c>
      <c r="E19" s="1629">
        <v>1896.5</v>
      </c>
      <c r="F19" s="1604">
        <v>41731</v>
      </c>
      <c r="G19" s="1629">
        <v>1896.5</v>
      </c>
      <c r="H19" s="1603">
        <f t="shared" si="0"/>
        <v>0</v>
      </c>
      <c r="I19" s="1857"/>
      <c r="J19" s="32" t="s">
        <v>2727</v>
      </c>
    </row>
    <row r="20" spans="1:10" x14ac:dyDescent="0.25">
      <c r="A20" s="541"/>
      <c r="B20" s="589" t="s">
        <v>2260</v>
      </c>
      <c r="C20" s="1530" t="s">
        <v>1854</v>
      </c>
      <c r="D20" s="1606" t="s">
        <v>617</v>
      </c>
      <c r="E20" s="1605">
        <v>487.5</v>
      </c>
      <c r="F20" s="1604">
        <v>41738</v>
      </c>
      <c r="G20" s="1605">
        <v>487.5</v>
      </c>
      <c r="H20" s="1603">
        <f t="shared" si="0"/>
        <v>0</v>
      </c>
      <c r="I20" s="1857"/>
      <c r="J20" s="32" t="s">
        <v>2728</v>
      </c>
    </row>
    <row r="21" spans="1:10" x14ac:dyDescent="0.25">
      <c r="A21" s="541">
        <v>41732</v>
      </c>
      <c r="B21" s="589" t="s">
        <v>2261</v>
      </c>
      <c r="C21" s="1530" t="s">
        <v>1854</v>
      </c>
      <c r="D21" s="1606" t="s">
        <v>2838</v>
      </c>
      <c r="E21" s="1605">
        <v>37201</v>
      </c>
      <c r="F21" s="1604">
        <v>41732</v>
      </c>
      <c r="G21" s="1605">
        <v>37201</v>
      </c>
      <c r="H21" s="1603">
        <f t="shared" si="0"/>
        <v>0</v>
      </c>
      <c r="I21" s="1857"/>
      <c r="J21" s="32" t="s">
        <v>2724</v>
      </c>
    </row>
    <row r="22" spans="1:10" x14ac:dyDescent="0.25">
      <c r="A22" s="541"/>
      <c r="B22" s="589" t="s">
        <v>2262</v>
      </c>
      <c r="C22" s="1530" t="s">
        <v>1854</v>
      </c>
      <c r="D22" s="1606" t="s">
        <v>24</v>
      </c>
      <c r="E22" s="1605">
        <v>25953</v>
      </c>
      <c r="F22" s="1604">
        <v>41732</v>
      </c>
      <c r="G22" s="1605">
        <v>25953</v>
      </c>
      <c r="H22" s="1603">
        <f t="shared" si="0"/>
        <v>0</v>
      </c>
      <c r="I22" s="1857"/>
      <c r="J22" s="32" t="s">
        <v>1185</v>
      </c>
    </row>
    <row r="23" spans="1:10" x14ac:dyDescent="0.25">
      <c r="A23" s="541"/>
      <c r="B23" s="589" t="s">
        <v>2263</v>
      </c>
      <c r="C23" s="1530" t="s">
        <v>1854</v>
      </c>
      <c r="D23" s="1606" t="s">
        <v>13</v>
      </c>
      <c r="E23" s="1605">
        <v>7441</v>
      </c>
      <c r="F23" s="1604">
        <v>41733</v>
      </c>
      <c r="G23" s="1605">
        <v>7441</v>
      </c>
      <c r="H23" s="1603">
        <f t="shared" si="0"/>
        <v>0</v>
      </c>
      <c r="I23" s="1857"/>
      <c r="J23" s="32" t="s">
        <v>2724</v>
      </c>
    </row>
    <row r="24" spans="1:10" x14ac:dyDescent="0.25">
      <c r="A24" s="541"/>
      <c r="B24" s="589" t="s">
        <v>2264</v>
      </c>
      <c r="C24" s="1530" t="s">
        <v>1854</v>
      </c>
      <c r="D24" s="1606" t="s">
        <v>57</v>
      </c>
      <c r="E24" s="1605">
        <v>898</v>
      </c>
      <c r="F24" s="1604">
        <v>41732</v>
      </c>
      <c r="G24" s="1605">
        <v>898</v>
      </c>
      <c r="H24" s="1603">
        <f t="shared" si="0"/>
        <v>0</v>
      </c>
      <c r="I24" s="1857"/>
      <c r="J24" s="32" t="s">
        <v>1185</v>
      </c>
    </row>
    <row r="25" spans="1:10" x14ac:dyDescent="0.25">
      <c r="A25" s="541"/>
      <c r="B25" s="589" t="s">
        <v>2265</v>
      </c>
      <c r="C25" s="1530" t="s">
        <v>1854</v>
      </c>
      <c r="D25" s="1606" t="s">
        <v>596</v>
      </c>
      <c r="E25" s="1605">
        <v>22233</v>
      </c>
      <c r="F25" s="1604">
        <v>41736</v>
      </c>
      <c r="G25" s="1605">
        <v>22233</v>
      </c>
      <c r="H25" s="1603">
        <f t="shared" si="0"/>
        <v>0</v>
      </c>
      <c r="I25" s="1857"/>
      <c r="J25" s="32" t="s">
        <v>1185</v>
      </c>
    </row>
    <row r="26" spans="1:10" x14ac:dyDescent="0.25">
      <c r="A26" s="541"/>
      <c r="B26" s="589" t="s">
        <v>2266</v>
      </c>
      <c r="C26" s="1530" t="s">
        <v>1854</v>
      </c>
      <c r="D26" s="1606" t="s">
        <v>24</v>
      </c>
      <c r="E26" s="1605">
        <v>1276</v>
      </c>
      <c r="F26" s="1604">
        <v>41732</v>
      </c>
      <c r="G26" s="1605">
        <v>1276</v>
      </c>
      <c r="H26" s="1603">
        <f t="shared" si="0"/>
        <v>0</v>
      </c>
      <c r="I26" s="1857"/>
      <c r="J26" s="32" t="s">
        <v>1185</v>
      </c>
    </row>
    <row r="27" spans="1:10" x14ac:dyDescent="0.25">
      <c r="A27" s="541">
        <v>41733</v>
      </c>
      <c r="B27" s="589" t="s">
        <v>2267</v>
      </c>
      <c r="C27" s="1530" t="s">
        <v>1854</v>
      </c>
      <c r="D27" s="1606" t="s">
        <v>755</v>
      </c>
      <c r="E27" s="1605">
        <v>34111</v>
      </c>
      <c r="F27" s="1604">
        <v>41733</v>
      </c>
      <c r="G27" s="1605">
        <v>34111</v>
      </c>
      <c r="H27" s="1603">
        <f t="shared" si="0"/>
        <v>0</v>
      </c>
      <c r="I27" s="1857"/>
      <c r="J27" s="32" t="s">
        <v>2724</v>
      </c>
    </row>
    <row r="28" spans="1:10" x14ac:dyDescent="0.25">
      <c r="A28" s="541"/>
      <c r="B28" s="589" t="s">
        <v>2268</v>
      </c>
      <c r="C28" s="1530" t="s">
        <v>1854</v>
      </c>
      <c r="D28" s="1606" t="s">
        <v>119</v>
      </c>
      <c r="E28" s="1605">
        <v>3939</v>
      </c>
      <c r="F28" s="1604">
        <v>41733</v>
      </c>
      <c r="G28" s="1605">
        <v>3939</v>
      </c>
      <c r="H28" s="1603">
        <f t="shared" si="0"/>
        <v>0</v>
      </c>
      <c r="I28" s="1857"/>
      <c r="J28" s="32" t="s">
        <v>1185</v>
      </c>
    </row>
    <row r="29" spans="1:10" x14ac:dyDescent="0.25">
      <c r="A29" s="541">
        <v>41734</v>
      </c>
      <c r="B29" s="589" t="s">
        <v>2269</v>
      </c>
      <c r="C29" s="1530" t="s">
        <v>1854</v>
      </c>
      <c r="D29" s="1606" t="s">
        <v>600</v>
      </c>
      <c r="E29" s="1605">
        <v>17648.5</v>
      </c>
      <c r="F29" s="1604">
        <v>41734</v>
      </c>
      <c r="G29" s="1605">
        <v>17648.5</v>
      </c>
      <c r="H29" s="1603">
        <f t="shared" si="0"/>
        <v>0</v>
      </c>
      <c r="I29" s="1857"/>
      <c r="J29" s="32" t="s">
        <v>2724</v>
      </c>
    </row>
    <row r="30" spans="1:10" x14ac:dyDescent="0.25">
      <c r="A30" s="541"/>
      <c r="B30" s="589" t="s">
        <v>2270</v>
      </c>
      <c r="C30" s="1530" t="s">
        <v>1854</v>
      </c>
      <c r="D30" s="1606" t="s">
        <v>2838</v>
      </c>
      <c r="E30" s="1605">
        <v>30262</v>
      </c>
      <c r="F30" s="1604">
        <v>41734</v>
      </c>
      <c r="G30" s="1605">
        <v>30262</v>
      </c>
      <c r="H30" s="1603">
        <f t="shared" si="0"/>
        <v>0</v>
      </c>
      <c r="I30" s="1857"/>
      <c r="J30" s="32" t="s">
        <v>2724</v>
      </c>
    </row>
    <row r="31" spans="1:10" x14ac:dyDescent="0.25">
      <c r="A31" s="541"/>
      <c r="B31" s="589" t="s">
        <v>2271</v>
      </c>
      <c r="C31" s="1530" t="s">
        <v>1854</v>
      </c>
      <c r="D31" s="1606" t="s">
        <v>337</v>
      </c>
      <c r="E31" s="1605">
        <v>5673.5</v>
      </c>
      <c r="F31" s="1604">
        <v>41736</v>
      </c>
      <c r="G31" s="1605">
        <v>5673.5</v>
      </c>
      <c r="H31" s="1603">
        <f t="shared" si="0"/>
        <v>0</v>
      </c>
      <c r="I31" s="1857"/>
      <c r="J31" s="32" t="s">
        <v>2722</v>
      </c>
    </row>
    <row r="32" spans="1:10" x14ac:dyDescent="0.25">
      <c r="A32" s="541"/>
      <c r="B32" s="589" t="s">
        <v>2272</v>
      </c>
      <c r="C32" s="1530" t="s">
        <v>1854</v>
      </c>
      <c r="D32" s="1606" t="s">
        <v>13</v>
      </c>
      <c r="E32" s="1605">
        <v>7845.5</v>
      </c>
      <c r="F32" s="1604">
        <v>41734</v>
      </c>
      <c r="G32" s="1605">
        <v>7845.5</v>
      </c>
      <c r="H32" s="1603">
        <f t="shared" si="0"/>
        <v>0</v>
      </c>
      <c r="I32" s="1857"/>
      <c r="J32" s="32" t="s">
        <v>2724</v>
      </c>
    </row>
    <row r="33" spans="1:10" x14ac:dyDescent="0.25">
      <c r="A33" s="541"/>
      <c r="B33" s="589" t="s">
        <v>2273</v>
      </c>
      <c r="C33" s="1530" t="s">
        <v>1854</v>
      </c>
      <c r="D33" s="1606" t="s">
        <v>351</v>
      </c>
      <c r="E33" s="1605">
        <v>7808</v>
      </c>
      <c r="F33" s="1604">
        <v>41734</v>
      </c>
      <c r="G33" s="1605">
        <v>7808</v>
      </c>
      <c r="H33" s="1603">
        <f t="shared" si="0"/>
        <v>0</v>
      </c>
      <c r="I33" s="1857"/>
      <c r="J33" s="32" t="s">
        <v>2724</v>
      </c>
    </row>
    <row r="34" spans="1:10" x14ac:dyDescent="0.25">
      <c r="A34" s="541">
        <v>41735</v>
      </c>
      <c r="B34" s="589" t="s">
        <v>2274</v>
      </c>
      <c r="C34" s="1530" t="s">
        <v>1854</v>
      </c>
      <c r="D34" s="1606" t="s">
        <v>24</v>
      </c>
      <c r="E34" s="1605">
        <v>19882.5</v>
      </c>
      <c r="F34" s="1604">
        <v>41735</v>
      </c>
      <c r="G34" s="1605">
        <v>19882.5</v>
      </c>
      <c r="H34" s="1603">
        <f t="shared" si="0"/>
        <v>0</v>
      </c>
      <c r="I34" s="1857"/>
      <c r="J34" s="32" t="s">
        <v>1175</v>
      </c>
    </row>
    <row r="35" spans="1:10" x14ac:dyDescent="0.25">
      <c r="A35" s="541"/>
      <c r="B35" s="589" t="s">
        <v>2275</v>
      </c>
      <c r="C35" s="1530" t="s">
        <v>1854</v>
      </c>
      <c r="D35" s="1606" t="s">
        <v>676</v>
      </c>
      <c r="E35" s="1605">
        <v>3444.5</v>
      </c>
      <c r="F35" s="1604">
        <v>41735</v>
      </c>
      <c r="G35" s="1605">
        <v>3444.5</v>
      </c>
      <c r="H35" s="1603">
        <f t="shared" si="0"/>
        <v>0</v>
      </c>
      <c r="I35" s="1857"/>
      <c r="J35" s="32" t="s">
        <v>1175</v>
      </c>
    </row>
    <row r="36" spans="1:10" x14ac:dyDescent="0.25">
      <c r="A36" s="541"/>
      <c r="B36" s="589" t="s">
        <v>2276</v>
      </c>
      <c r="C36" s="1530" t="s">
        <v>1854</v>
      </c>
      <c r="D36" s="1606" t="s">
        <v>119</v>
      </c>
      <c r="E36" s="1605">
        <v>3293</v>
      </c>
      <c r="F36" s="1604">
        <v>41735</v>
      </c>
      <c r="G36" s="1605">
        <v>3293</v>
      </c>
      <c r="H36" s="1603">
        <f t="shared" si="0"/>
        <v>0</v>
      </c>
      <c r="I36" s="1857"/>
      <c r="J36" s="32" t="s">
        <v>1175</v>
      </c>
    </row>
    <row r="37" spans="1:10" x14ac:dyDescent="0.25">
      <c r="A37" s="541"/>
      <c r="B37" s="589" t="s">
        <v>2277</v>
      </c>
      <c r="C37" s="1530" t="s">
        <v>1854</v>
      </c>
      <c r="D37" s="1606" t="s">
        <v>13</v>
      </c>
      <c r="E37" s="1605">
        <v>10176.5</v>
      </c>
      <c r="F37" s="1604">
        <v>41735</v>
      </c>
      <c r="G37" s="1605">
        <v>10176.5</v>
      </c>
      <c r="H37" s="1603">
        <f t="shared" si="0"/>
        <v>0</v>
      </c>
      <c r="I37" s="1857"/>
      <c r="J37" s="32" t="s">
        <v>2724</v>
      </c>
    </row>
    <row r="38" spans="1:10" x14ac:dyDescent="0.25">
      <c r="A38" s="541"/>
      <c r="B38" s="589" t="s">
        <v>2278</v>
      </c>
      <c r="C38" s="1530" t="s">
        <v>1854</v>
      </c>
      <c r="D38" s="1606" t="s">
        <v>1849</v>
      </c>
      <c r="E38" s="1605">
        <v>11123</v>
      </c>
      <c r="F38" s="2180">
        <v>41790</v>
      </c>
      <c r="G38" s="2181">
        <v>11123</v>
      </c>
      <c r="H38" s="2083">
        <f t="shared" si="0"/>
        <v>0</v>
      </c>
      <c r="I38" s="1857"/>
      <c r="J38" s="32" t="s">
        <v>2724</v>
      </c>
    </row>
    <row r="39" spans="1:10" x14ac:dyDescent="0.25">
      <c r="A39" s="541"/>
      <c r="B39" s="589" t="s">
        <v>2279</v>
      </c>
      <c r="C39" s="1530" t="s">
        <v>1854</v>
      </c>
      <c r="D39" s="1606" t="s">
        <v>351</v>
      </c>
      <c r="E39" s="1605">
        <v>7574</v>
      </c>
      <c r="F39" s="1604">
        <v>41735</v>
      </c>
      <c r="G39" s="1605">
        <v>7574</v>
      </c>
      <c r="H39" s="1603">
        <f t="shared" si="0"/>
        <v>0</v>
      </c>
      <c r="I39" s="1857"/>
      <c r="J39" s="32" t="s">
        <v>2724</v>
      </c>
    </row>
    <row r="40" spans="1:10" x14ac:dyDescent="0.25">
      <c r="A40" s="541"/>
      <c r="B40" s="589" t="s">
        <v>2280</v>
      </c>
      <c r="C40" s="1530" t="s">
        <v>1854</v>
      </c>
      <c r="D40" s="1628" t="s">
        <v>119</v>
      </c>
      <c r="E40" s="1629">
        <v>4435</v>
      </c>
      <c r="F40" s="1604">
        <v>41735</v>
      </c>
      <c r="G40" s="1629">
        <v>4435</v>
      </c>
      <c r="H40" s="1603">
        <f t="shared" si="0"/>
        <v>0</v>
      </c>
      <c r="I40" s="1857"/>
      <c r="J40" s="32" t="s">
        <v>1175</v>
      </c>
    </row>
    <row r="41" spans="1:10" x14ac:dyDescent="0.25">
      <c r="A41" s="541"/>
      <c r="B41" s="589" t="s">
        <v>2281</v>
      </c>
      <c r="C41" s="1530" t="s">
        <v>1854</v>
      </c>
      <c r="D41" s="1606" t="s">
        <v>24</v>
      </c>
      <c r="E41" s="1605">
        <v>13042</v>
      </c>
      <c r="F41" s="1604">
        <v>41735</v>
      </c>
      <c r="G41" s="1605">
        <v>13042</v>
      </c>
      <c r="H41" s="1603">
        <f t="shared" si="0"/>
        <v>0</v>
      </c>
      <c r="I41" s="1857"/>
      <c r="J41" s="32" t="s">
        <v>1175</v>
      </c>
    </row>
    <row r="42" spans="1:10" x14ac:dyDescent="0.25">
      <c r="A42" s="541"/>
      <c r="B42" s="589" t="s">
        <v>2282</v>
      </c>
      <c r="C42" s="1530" t="s">
        <v>1854</v>
      </c>
      <c r="D42" s="1606" t="s">
        <v>57</v>
      </c>
      <c r="E42" s="1605">
        <v>906</v>
      </c>
      <c r="F42" s="1604">
        <v>41735</v>
      </c>
      <c r="G42" s="1605">
        <v>906</v>
      </c>
      <c r="H42" s="1603">
        <f t="shared" si="0"/>
        <v>0</v>
      </c>
      <c r="I42" s="1857"/>
      <c r="J42" s="32" t="s">
        <v>1175</v>
      </c>
    </row>
    <row r="43" spans="1:10" x14ac:dyDescent="0.25">
      <c r="A43" s="541">
        <v>41736</v>
      </c>
      <c r="B43" s="589" t="s">
        <v>2283</v>
      </c>
      <c r="C43" s="1530" t="s">
        <v>1854</v>
      </c>
      <c r="D43" s="1606" t="s">
        <v>13</v>
      </c>
      <c r="E43" s="1605">
        <v>8959</v>
      </c>
      <c r="F43" s="2084">
        <v>41736</v>
      </c>
      <c r="G43" s="1605">
        <v>8959</v>
      </c>
      <c r="H43" s="1603">
        <f t="shared" si="0"/>
        <v>0</v>
      </c>
      <c r="I43" s="1857"/>
      <c r="J43" s="32" t="s">
        <v>2724</v>
      </c>
    </row>
    <row r="44" spans="1:10" x14ac:dyDescent="0.25">
      <c r="A44" s="541"/>
      <c r="B44" s="589" t="s">
        <v>2284</v>
      </c>
      <c r="C44" s="1530" t="s">
        <v>1854</v>
      </c>
      <c r="D44" s="1606" t="s">
        <v>351</v>
      </c>
      <c r="E44" s="1605">
        <v>7722</v>
      </c>
      <c r="F44" s="2084">
        <v>41738</v>
      </c>
      <c r="G44" s="1605">
        <v>7722</v>
      </c>
      <c r="H44" s="1603">
        <f t="shared" si="0"/>
        <v>0</v>
      </c>
      <c r="I44" s="1857"/>
      <c r="J44" s="32" t="s">
        <v>2724</v>
      </c>
    </row>
    <row r="45" spans="1:10" x14ac:dyDescent="0.25">
      <c r="A45" s="541"/>
      <c r="B45" s="589" t="s">
        <v>2285</v>
      </c>
      <c r="C45" s="1530" t="s">
        <v>1854</v>
      </c>
      <c r="D45" s="1606" t="s">
        <v>1848</v>
      </c>
      <c r="E45" s="1605">
        <v>31412</v>
      </c>
      <c r="F45" s="2084">
        <v>41736</v>
      </c>
      <c r="G45" s="1605">
        <v>31412</v>
      </c>
      <c r="H45" s="1603">
        <f t="shared" si="0"/>
        <v>0</v>
      </c>
      <c r="I45" s="1857"/>
      <c r="J45" s="32" t="s">
        <v>2724</v>
      </c>
    </row>
    <row r="46" spans="1:10" x14ac:dyDescent="0.25">
      <c r="A46" s="541"/>
      <c r="B46" s="589" t="s">
        <v>2286</v>
      </c>
      <c r="C46" s="1530" t="s">
        <v>1854</v>
      </c>
      <c r="D46" s="1606" t="s">
        <v>2725</v>
      </c>
      <c r="E46" s="1605">
        <v>5210</v>
      </c>
      <c r="F46" s="2084">
        <v>41736</v>
      </c>
      <c r="G46" s="1605">
        <v>5210</v>
      </c>
      <c r="H46" s="1603">
        <f t="shared" si="0"/>
        <v>0</v>
      </c>
      <c r="I46" s="1857"/>
      <c r="J46" s="32" t="s">
        <v>1185</v>
      </c>
    </row>
    <row r="47" spans="1:10" x14ac:dyDescent="0.25">
      <c r="A47" s="541"/>
      <c r="B47" s="589" t="s">
        <v>2287</v>
      </c>
      <c r="C47" s="1530" t="s">
        <v>1854</v>
      </c>
      <c r="D47" s="1606" t="s">
        <v>41</v>
      </c>
      <c r="E47" s="1605">
        <v>7603</v>
      </c>
      <c r="F47" s="2084">
        <v>41746</v>
      </c>
      <c r="G47" s="1605">
        <v>7603</v>
      </c>
      <c r="H47" s="1603">
        <f t="shared" si="0"/>
        <v>0</v>
      </c>
      <c r="I47" s="1857"/>
      <c r="J47" s="32" t="s">
        <v>2724</v>
      </c>
    </row>
    <row r="48" spans="1:10" x14ac:dyDescent="0.25">
      <c r="A48" s="541"/>
      <c r="B48" s="589" t="s">
        <v>2288</v>
      </c>
      <c r="C48" s="1530" t="s">
        <v>1854</v>
      </c>
      <c r="D48" s="1606" t="s">
        <v>13</v>
      </c>
      <c r="E48" s="1605">
        <v>6177</v>
      </c>
      <c r="F48" s="2084">
        <v>41737</v>
      </c>
      <c r="G48" s="1605">
        <v>6177</v>
      </c>
      <c r="H48" s="1603">
        <f t="shared" si="0"/>
        <v>0</v>
      </c>
      <c r="I48" s="1857"/>
      <c r="J48" s="32" t="s">
        <v>2724</v>
      </c>
    </row>
    <row r="49" spans="1:10" x14ac:dyDescent="0.25">
      <c r="A49" s="541"/>
      <c r="B49" s="589" t="s">
        <v>2289</v>
      </c>
      <c r="C49" s="1530" t="s">
        <v>1854</v>
      </c>
      <c r="D49" s="1606" t="s">
        <v>596</v>
      </c>
      <c r="E49" s="1605">
        <v>18519</v>
      </c>
      <c r="F49" s="2084">
        <v>41740</v>
      </c>
      <c r="G49" s="1605">
        <v>18519</v>
      </c>
      <c r="H49" s="1603">
        <f t="shared" si="0"/>
        <v>0</v>
      </c>
      <c r="I49" s="1857"/>
      <c r="J49" s="32" t="s">
        <v>1185</v>
      </c>
    </row>
    <row r="50" spans="1:10" x14ac:dyDescent="0.25">
      <c r="A50" s="541"/>
      <c r="B50" s="589" t="s">
        <v>2290</v>
      </c>
      <c r="C50" s="1530" t="s">
        <v>1854</v>
      </c>
      <c r="D50" s="1606" t="s">
        <v>24</v>
      </c>
      <c r="E50" s="1605">
        <v>7060</v>
      </c>
      <c r="F50" s="2084">
        <v>41736</v>
      </c>
      <c r="G50" s="1605">
        <v>7060</v>
      </c>
      <c r="H50" s="1603">
        <f t="shared" si="0"/>
        <v>0</v>
      </c>
      <c r="I50" s="1857"/>
      <c r="J50" s="32" t="s">
        <v>1185</v>
      </c>
    </row>
    <row r="51" spans="1:10" x14ac:dyDescent="0.25">
      <c r="A51" s="541"/>
      <c r="B51" s="589" t="s">
        <v>2291</v>
      </c>
      <c r="C51" s="1530" t="s">
        <v>1854</v>
      </c>
      <c r="D51" s="1606" t="s">
        <v>744</v>
      </c>
      <c r="E51" s="1605">
        <v>14621</v>
      </c>
      <c r="F51" s="2084">
        <v>41736</v>
      </c>
      <c r="G51" s="1605">
        <v>14621</v>
      </c>
      <c r="H51" s="1603">
        <f t="shared" si="0"/>
        <v>0</v>
      </c>
      <c r="I51" s="1857"/>
      <c r="J51" s="32" t="s">
        <v>1185</v>
      </c>
    </row>
    <row r="52" spans="1:10" x14ac:dyDescent="0.25">
      <c r="A52" s="541"/>
      <c r="B52" s="589" t="s">
        <v>2292</v>
      </c>
      <c r="C52" s="1530" t="s">
        <v>1854</v>
      </c>
      <c r="D52" s="1606" t="s">
        <v>57</v>
      </c>
      <c r="E52" s="1605">
        <v>7238</v>
      </c>
      <c r="F52" s="2084">
        <v>41736</v>
      </c>
      <c r="G52" s="1605">
        <v>7238</v>
      </c>
      <c r="H52" s="1603">
        <f t="shared" si="0"/>
        <v>0</v>
      </c>
      <c r="I52" s="1857"/>
      <c r="J52" s="32" t="s">
        <v>1185</v>
      </c>
    </row>
    <row r="53" spans="1:10" x14ac:dyDescent="0.25">
      <c r="A53" s="541">
        <v>41737</v>
      </c>
      <c r="B53" s="589" t="s">
        <v>806</v>
      </c>
      <c r="C53" s="1530" t="s">
        <v>1854</v>
      </c>
      <c r="D53" s="1606" t="s">
        <v>337</v>
      </c>
      <c r="E53" s="1605">
        <v>36766</v>
      </c>
      <c r="F53" s="1604">
        <v>41738</v>
      </c>
      <c r="G53" s="1605">
        <v>36766</v>
      </c>
      <c r="H53" s="1603">
        <f t="shared" si="0"/>
        <v>0</v>
      </c>
      <c r="I53" s="1857"/>
      <c r="J53" s="32" t="s">
        <v>2722</v>
      </c>
    </row>
    <row r="54" spans="1:10" x14ac:dyDescent="0.25">
      <c r="A54" s="541"/>
      <c r="B54" s="589" t="s">
        <v>2293</v>
      </c>
      <c r="C54" s="1530" t="s">
        <v>1854</v>
      </c>
      <c r="D54" s="1606" t="s">
        <v>337</v>
      </c>
      <c r="E54" s="1605">
        <v>2683</v>
      </c>
      <c r="F54" s="1604">
        <v>41742</v>
      </c>
      <c r="G54" s="1605">
        <v>2683</v>
      </c>
      <c r="H54" s="1603">
        <f t="shared" si="0"/>
        <v>0</v>
      </c>
      <c r="I54" s="1857"/>
      <c r="J54" s="32" t="s">
        <v>2724</v>
      </c>
    </row>
    <row r="55" spans="1:10" x14ac:dyDescent="0.25">
      <c r="A55" s="541"/>
      <c r="B55" s="589" t="s">
        <v>2294</v>
      </c>
      <c r="C55" s="1530" t="s">
        <v>1854</v>
      </c>
      <c r="D55" s="1606" t="s">
        <v>2838</v>
      </c>
      <c r="E55" s="1605">
        <v>37790</v>
      </c>
      <c r="F55" s="1604">
        <v>41737</v>
      </c>
      <c r="G55" s="1605">
        <v>37790</v>
      </c>
      <c r="H55" s="1603">
        <f t="shared" si="0"/>
        <v>0</v>
      </c>
      <c r="I55" s="1857"/>
      <c r="J55" s="32" t="s">
        <v>2724</v>
      </c>
    </row>
    <row r="56" spans="1:10" x14ac:dyDescent="0.25">
      <c r="A56" s="541"/>
      <c r="B56" s="589" t="s">
        <v>2295</v>
      </c>
      <c r="C56" s="1530" t="s">
        <v>1854</v>
      </c>
      <c r="D56" s="1606" t="s">
        <v>24</v>
      </c>
      <c r="E56" s="1605">
        <v>8816</v>
      </c>
      <c r="F56" s="1604">
        <v>41737</v>
      </c>
      <c r="G56" s="1605">
        <v>8816</v>
      </c>
      <c r="H56" s="1603">
        <f t="shared" si="0"/>
        <v>0</v>
      </c>
      <c r="I56" s="1857"/>
      <c r="J56" s="32" t="s">
        <v>1185</v>
      </c>
    </row>
    <row r="57" spans="1:10" x14ac:dyDescent="0.25">
      <c r="A57" s="541">
        <v>41738</v>
      </c>
      <c r="B57" s="589" t="s">
        <v>2296</v>
      </c>
      <c r="C57" s="1530" t="s">
        <v>1854</v>
      </c>
      <c r="D57" s="1606" t="s">
        <v>24</v>
      </c>
      <c r="E57" s="1605">
        <v>27311</v>
      </c>
      <c r="F57" s="1604">
        <v>41738</v>
      </c>
      <c r="G57" s="1605">
        <v>27311</v>
      </c>
      <c r="H57" s="1603">
        <f t="shared" si="0"/>
        <v>0</v>
      </c>
      <c r="I57" s="1857"/>
      <c r="J57" s="32" t="s">
        <v>1185</v>
      </c>
    </row>
    <row r="58" spans="1:10" x14ac:dyDescent="0.25">
      <c r="A58" s="541"/>
      <c r="B58" s="589" t="s">
        <v>2297</v>
      </c>
      <c r="C58" s="1530" t="s">
        <v>1854</v>
      </c>
      <c r="D58" s="1606" t="s">
        <v>1848</v>
      </c>
      <c r="E58" s="1605">
        <v>32648</v>
      </c>
      <c r="F58" s="1604">
        <v>41738</v>
      </c>
      <c r="G58" s="1605">
        <v>32648</v>
      </c>
      <c r="H58" s="1603">
        <f t="shared" si="0"/>
        <v>0</v>
      </c>
      <c r="I58" s="1857"/>
      <c r="J58" s="32" t="s">
        <v>1185</v>
      </c>
    </row>
    <row r="59" spans="1:10" x14ac:dyDescent="0.25">
      <c r="A59" s="541"/>
      <c r="B59" s="589" t="s">
        <v>2298</v>
      </c>
      <c r="C59" s="1530" t="s">
        <v>1854</v>
      </c>
      <c r="D59" s="1606" t="s">
        <v>119</v>
      </c>
      <c r="E59" s="1605">
        <v>2144</v>
      </c>
      <c r="F59" s="1604">
        <v>41738</v>
      </c>
      <c r="G59" s="1605">
        <v>2144</v>
      </c>
      <c r="H59" s="1603">
        <f t="shared" si="0"/>
        <v>0</v>
      </c>
      <c r="I59" s="1857"/>
      <c r="J59" s="32" t="s">
        <v>1185</v>
      </c>
    </row>
    <row r="60" spans="1:10" x14ac:dyDescent="0.25">
      <c r="A60" s="541"/>
      <c r="B60" s="589" t="s">
        <v>2299</v>
      </c>
      <c r="C60" s="1530" t="s">
        <v>1854</v>
      </c>
      <c r="D60" s="1606" t="s">
        <v>337</v>
      </c>
      <c r="E60" s="1605">
        <v>1914</v>
      </c>
      <c r="F60" s="1604">
        <v>41741</v>
      </c>
      <c r="G60" s="1605">
        <v>1914</v>
      </c>
      <c r="H60" s="1603">
        <f t="shared" si="0"/>
        <v>0</v>
      </c>
      <c r="I60" s="1857"/>
      <c r="J60" s="32" t="s">
        <v>2724</v>
      </c>
    </row>
    <row r="61" spans="1:10" x14ac:dyDescent="0.25">
      <c r="A61" s="541"/>
      <c r="B61" s="589" t="s">
        <v>2300</v>
      </c>
      <c r="C61" s="1530" t="s">
        <v>1854</v>
      </c>
      <c r="D61" s="1606" t="s">
        <v>13</v>
      </c>
      <c r="E61" s="1605">
        <v>8549</v>
      </c>
      <c r="F61" s="1604">
        <v>41739</v>
      </c>
      <c r="G61" s="1605">
        <v>8549</v>
      </c>
      <c r="H61" s="1603">
        <f t="shared" si="0"/>
        <v>0</v>
      </c>
      <c r="I61" s="1857"/>
      <c r="J61" s="32" t="s">
        <v>2724</v>
      </c>
    </row>
    <row r="62" spans="1:10" x14ac:dyDescent="0.25">
      <c r="A62" s="541"/>
      <c r="B62" s="589" t="s">
        <v>2301</v>
      </c>
      <c r="C62" s="1530" t="s">
        <v>1854</v>
      </c>
      <c r="D62" s="1606" t="s">
        <v>351</v>
      </c>
      <c r="E62" s="1605">
        <v>9345</v>
      </c>
      <c r="F62" s="1604">
        <v>41739</v>
      </c>
      <c r="G62" s="1605">
        <v>9345</v>
      </c>
      <c r="H62" s="1603">
        <f t="shared" si="0"/>
        <v>0</v>
      </c>
      <c r="I62" s="1857"/>
      <c r="J62" s="32" t="s">
        <v>2724</v>
      </c>
    </row>
    <row r="63" spans="1:10" x14ac:dyDescent="0.25">
      <c r="A63" s="541"/>
      <c r="B63" s="589" t="s">
        <v>2302</v>
      </c>
      <c r="C63" s="1530" t="s">
        <v>1854</v>
      </c>
      <c r="D63" s="1606" t="s">
        <v>41</v>
      </c>
      <c r="E63" s="1605">
        <v>2700</v>
      </c>
      <c r="F63" s="1604">
        <v>41738</v>
      </c>
      <c r="G63" s="1605">
        <v>2700</v>
      </c>
      <c r="H63" s="1603">
        <f t="shared" si="0"/>
        <v>0</v>
      </c>
      <c r="I63" s="1857"/>
      <c r="J63" s="32" t="s">
        <v>1185</v>
      </c>
    </row>
    <row r="64" spans="1:10" x14ac:dyDescent="0.25">
      <c r="A64" s="541"/>
      <c r="B64" s="589" t="s">
        <v>2303</v>
      </c>
      <c r="C64" s="1530" t="s">
        <v>1854</v>
      </c>
      <c r="D64" s="1606" t="s">
        <v>57</v>
      </c>
      <c r="E64" s="1605">
        <v>5014</v>
      </c>
      <c r="F64" s="1604">
        <v>41738</v>
      </c>
      <c r="G64" s="1605">
        <v>5014</v>
      </c>
      <c r="H64" s="1603">
        <f t="shared" si="0"/>
        <v>0</v>
      </c>
      <c r="I64" s="1857"/>
      <c r="J64" s="32" t="s">
        <v>1185</v>
      </c>
    </row>
    <row r="65" spans="1:10" x14ac:dyDescent="0.25">
      <c r="A65" s="541"/>
      <c r="B65" s="589" t="s">
        <v>2304</v>
      </c>
      <c r="C65" s="1530" t="s">
        <v>1854</v>
      </c>
      <c r="D65" s="1606" t="s">
        <v>747</v>
      </c>
      <c r="E65" s="1605">
        <v>26746.5</v>
      </c>
      <c r="F65" s="1604">
        <v>41745</v>
      </c>
      <c r="G65" s="1605">
        <v>26746.5</v>
      </c>
      <c r="H65" s="1603">
        <f t="shared" si="0"/>
        <v>0</v>
      </c>
      <c r="I65" s="1857"/>
      <c r="J65" s="32" t="s">
        <v>2724</v>
      </c>
    </row>
    <row r="66" spans="1:10" x14ac:dyDescent="0.25">
      <c r="A66" s="541">
        <v>41739</v>
      </c>
      <c r="B66" s="589" t="s">
        <v>2305</v>
      </c>
      <c r="C66" s="1530" t="s">
        <v>1854</v>
      </c>
      <c r="D66" s="1606" t="s">
        <v>337</v>
      </c>
      <c r="E66" s="1605">
        <v>38212</v>
      </c>
      <c r="F66" s="1604">
        <v>41741</v>
      </c>
      <c r="G66" s="1605">
        <v>38212</v>
      </c>
      <c r="H66" s="1603">
        <f t="shared" si="0"/>
        <v>0</v>
      </c>
      <c r="I66" s="1857"/>
      <c r="J66" s="32" t="s">
        <v>2722</v>
      </c>
    </row>
    <row r="67" spans="1:10" x14ac:dyDescent="0.25">
      <c r="A67" s="541"/>
      <c r="B67" s="540"/>
      <c r="C67" s="546"/>
      <c r="D67" s="520" t="s">
        <v>506</v>
      </c>
      <c r="E67" s="139"/>
      <c r="F67" s="451"/>
      <c r="G67" s="139"/>
      <c r="H67" s="217">
        <f t="shared" ref="H67" si="1">E67-G67</f>
        <v>0</v>
      </c>
      <c r="I67" s="76"/>
      <c r="J67" s="32" t="s">
        <v>135</v>
      </c>
    </row>
    <row r="68" spans="1:10" x14ac:dyDescent="0.25">
      <c r="A68" s="541"/>
      <c r="B68" s="540"/>
      <c r="C68" s="546"/>
      <c r="D68" s="520" t="s">
        <v>506</v>
      </c>
      <c r="E68" s="139"/>
      <c r="F68" s="451"/>
      <c r="G68" s="139"/>
      <c r="H68" s="217"/>
      <c r="I68" s="76"/>
      <c r="J68" s="32" t="s">
        <v>135</v>
      </c>
    </row>
    <row r="69" spans="1:10" x14ac:dyDescent="0.25">
      <c r="A69" s="541"/>
      <c r="B69" s="540"/>
      <c r="C69" s="546"/>
      <c r="D69" s="520" t="s">
        <v>506</v>
      </c>
      <c r="E69" s="139"/>
      <c r="F69" s="451"/>
      <c r="G69" s="139"/>
      <c r="H69" s="539"/>
      <c r="I69" s="76"/>
      <c r="J69" s="32" t="s">
        <v>135</v>
      </c>
    </row>
    <row r="70" spans="1:10" ht="18.75" x14ac:dyDescent="0.3">
      <c r="A70" s="2288" t="str">
        <f>A1</f>
        <v>REMISIONES DE    ABRIL     2 0 1 4</v>
      </c>
      <c r="B70" s="2288"/>
      <c r="C70" s="2288"/>
      <c r="D70" s="2288"/>
      <c r="E70" s="2288"/>
      <c r="F70" s="2288"/>
      <c r="G70" s="445"/>
      <c r="H70" s="454"/>
      <c r="I70" s="454"/>
      <c r="J70" s="32" t="s">
        <v>135</v>
      </c>
    </row>
    <row r="71" spans="1:10" ht="38.25" thickBot="1" x14ac:dyDescent="0.35">
      <c r="A71" s="1595" t="s">
        <v>0</v>
      </c>
      <c r="B71" s="1596" t="s">
        <v>1</v>
      </c>
      <c r="C71" s="1596"/>
      <c r="D71" s="1597" t="s">
        <v>1600</v>
      </c>
      <c r="E71" s="396" t="s">
        <v>2</v>
      </c>
      <c r="F71" s="1598"/>
      <c r="G71" s="1599" t="s">
        <v>7</v>
      </c>
      <c r="H71" s="1607" t="s">
        <v>8</v>
      </c>
      <c r="I71" s="936"/>
      <c r="J71" s="32" t="s">
        <v>135</v>
      </c>
    </row>
    <row r="72" spans="1:10" ht="15.75" thickTop="1" x14ac:dyDescent="0.25">
      <c r="A72" s="541">
        <v>41739</v>
      </c>
      <c r="B72" s="589" t="s">
        <v>2306</v>
      </c>
      <c r="C72" s="1530" t="s">
        <v>1854</v>
      </c>
      <c r="D72" s="1600" t="s">
        <v>617</v>
      </c>
      <c r="E72" s="1601">
        <v>636.5</v>
      </c>
      <c r="F72" s="1602">
        <v>41745</v>
      </c>
      <c r="G72" s="1601">
        <v>636.5</v>
      </c>
      <c r="H72" s="1603">
        <f t="shared" ref="H72:H135" si="2">E72-G72</f>
        <v>0</v>
      </c>
      <c r="I72" s="1857"/>
      <c r="J72" s="32" t="s">
        <v>2728</v>
      </c>
    </row>
    <row r="73" spans="1:10" x14ac:dyDescent="0.25">
      <c r="A73" s="541"/>
      <c r="B73" s="589" t="s">
        <v>807</v>
      </c>
      <c r="C73" s="1530" t="s">
        <v>1854</v>
      </c>
      <c r="D73" s="1600" t="s">
        <v>45</v>
      </c>
      <c r="E73" s="1601">
        <v>22214</v>
      </c>
      <c r="F73" s="1602">
        <v>41739</v>
      </c>
      <c r="G73" s="1601">
        <v>22214</v>
      </c>
      <c r="H73" s="1603">
        <f t="shared" si="2"/>
        <v>0</v>
      </c>
      <c r="I73" s="1857"/>
      <c r="J73" s="32" t="s">
        <v>2724</v>
      </c>
    </row>
    <row r="74" spans="1:10" x14ac:dyDescent="0.25">
      <c r="A74" s="541"/>
      <c r="B74" s="589" t="s">
        <v>2307</v>
      </c>
      <c r="C74" s="1530" t="s">
        <v>1854</v>
      </c>
      <c r="D74" s="1600" t="s">
        <v>24</v>
      </c>
      <c r="E74" s="1601">
        <v>22336</v>
      </c>
      <c r="F74" s="1602">
        <v>41739</v>
      </c>
      <c r="G74" s="1601">
        <v>22336</v>
      </c>
      <c r="H74" s="1603">
        <f t="shared" si="2"/>
        <v>0</v>
      </c>
      <c r="I74" s="1857"/>
      <c r="J74" s="32" t="s">
        <v>1185</v>
      </c>
    </row>
    <row r="75" spans="1:10" x14ac:dyDescent="0.25">
      <c r="A75" s="541"/>
      <c r="B75" s="589" t="s">
        <v>2308</v>
      </c>
      <c r="C75" s="1530" t="s">
        <v>1854</v>
      </c>
      <c r="D75" s="1600" t="s">
        <v>119</v>
      </c>
      <c r="E75" s="1601">
        <v>2384</v>
      </c>
      <c r="F75" s="1602">
        <v>41739</v>
      </c>
      <c r="G75" s="1601">
        <v>2384</v>
      </c>
      <c r="H75" s="1603">
        <f t="shared" si="2"/>
        <v>0</v>
      </c>
      <c r="I75" s="1857"/>
      <c r="J75" s="32" t="s">
        <v>1185</v>
      </c>
    </row>
    <row r="76" spans="1:10" x14ac:dyDescent="0.25">
      <c r="A76" s="541"/>
      <c r="B76" s="589" t="s">
        <v>2309</v>
      </c>
      <c r="C76" s="1530" t="s">
        <v>1854</v>
      </c>
      <c r="D76" s="1606" t="s">
        <v>676</v>
      </c>
      <c r="E76" s="1605">
        <v>3666</v>
      </c>
      <c r="F76" s="1602">
        <v>41739</v>
      </c>
      <c r="G76" s="1605">
        <v>3666</v>
      </c>
      <c r="H76" s="1603">
        <f t="shared" si="2"/>
        <v>0</v>
      </c>
      <c r="I76" s="1857"/>
      <c r="J76" s="32" t="s">
        <v>1185</v>
      </c>
    </row>
    <row r="77" spans="1:10" x14ac:dyDescent="0.25">
      <c r="A77" s="541"/>
      <c r="B77" s="589" t="s">
        <v>2310</v>
      </c>
      <c r="C77" s="1530" t="s">
        <v>1854</v>
      </c>
      <c r="D77" s="1606" t="s">
        <v>57</v>
      </c>
      <c r="E77" s="1605">
        <v>2183</v>
      </c>
      <c r="F77" s="1602">
        <v>41739</v>
      </c>
      <c r="G77" s="1605">
        <v>2183</v>
      </c>
      <c r="H77" s="1603">
        <f t="shared" si="2"/>
        <v>0</v>
      </c>
      <c r="I77" s="1857"/>
      <c r="J77" s="32" t="s">
        <v>1185</v>
      </c>
    </row>
    <row r="78" spans="1:10" x14ac:dyDescent="0.25">
      <c r="A78" s="541">
        <v>41740</v>
      </c>
      <c r="B78" s="589" t="s">
        <v>2311</v>
      </c>
      <c r="C78" s="1530" t="s">
        <v>1854</v>
      </c>
      <c r="D78" s="1606" t="s">
        <v>13</v>
      </c>
      <c r="E78" s="1605">
        <v>3816</v>
      </c>
      <c r="F78" s="1602">
        <v>41741</v>
      </c>
      <c r="G78" s="1605">
        <v>3816</v>
      </c>
      <c r="H78" s="1603">
        <f t="shared" si="2"/>
        <v>0</v>
      </c>
      <c r="I78" s="1857"/>
      <c r="J78" s="32" t="s">
        <v>2724</v>
      </c>
    </row>
    <row r="79" spans="1:10" x14ac:dyDescent="0.25">
      <c r="A79" s="541"/>
      <c r="B79" s="589" t="s">
        <v>2312</v>
      </c>
      <c r="C79" s="1530" t="s">
        <v>1854</v>
      </c>
      <c r="D79" s="1606" t="s">
        <v>337</v>
      </c>
      <c r="E79" s="1605">
        <v>4447</v>
      </c>
      <c r="F79" s="1602">
        <v>41742</v>
      </c>
      <c r="G79" s="1605">
        <v>4447</v>
      </c>
      <c r="H79" s="1603">
        <f t="shared" si="2"/>
        <v>0</v>
      </c>
      <c r="I79" s="1857"/>
      <c r="J79" s="32" t="s">
        <v>2724</v>
      </c>
    </row>
    <row r="80" spans="1:10" x14ac:dyDescent="0.25">
      <c r="A80" s="541"/>
      <c r="B80" s="589" t="s">
        <v>2313</v>
      </c>
      <c r="C80" s="1530" t="s">
        <v>1854</v>
      </c>
      <c r="D80" s="1606" t="s">
        <v>719</v>
      </c>
      <c r="E80" s="1605">
        <v>13984</v>
      </c>
      <c r="F80" s="1602">
        <v>41740</v>
      </c>
      <c r="G80" s="1605">
        <v>13984</v>
      </c>
      <c r="H80" s="1603">
        <f t="shared" si="2"/>
        <v>0</v>
      </c>
      <c r="I80" s="1857"/>
      <c r="J80" s="32" t="s">
        <v>2724</v>
      </c>
    </row>
    <row r="81" spans="1:10" x14ac:dyDescent="0.25">
      <c r="A81" s="541"/>
      <c r="B81" s="589" t="s">
        <v>2314</v>
      </c>
      <c r="C81" s="1530" t="s">
        <v>1854</v>
      </c>
      <c r="D81" s="1606" t="s">
        <v>351</v>
      </c>
      <c r="E81" s="1605">
        <v>7152</v>
      </c>
      <c r="F81" s="1602">
        <v>41741</v>
      </c>
      <c r="G81" s="1605">
        <v>7152</v>
      </c>
      <c r="H81" s="1603">
        <f t="shared" si="2"/>
        <v>0</v>
      </c>
      <c r="I81" s="1857"/>
      <c r="J81" s="32" t="s">
        <v>2724</v>
      </c>
    </row>
    <row r="82" spans="1:10" x14ac:dyDescent="0.25">
      <c r="A82" s="541"/>
      <c r="B82" s="589" t="s">
        <v>2317</v>
      </c>
      <c r="C82" s="1530" t="s">
        <v>1854</v>
      </c>
      <c r="D82" s="1606" t="s">
        <v>45</v>
      </c>
      <c r="E82" s="1605">
        <v>7590</v>
      </c>
      <c r="F82" s="1602">
        <v>41740</v>
      </c>
      <c r="G82" s="1605">
        <v>7590</v>
      </c>
      <c r="H82" s="1603">
        <f t="shared" si="2"/>
        <v>0</v>
      </c>
      <c r="I82" s="1857"/>
      <c r="J82" s="32" t="s">
        <v>2724</v>
      </c>
    </row>
    <row r="83" spans="1:10" x14ac:dyDescent="0.25">
      <c r="A83" s="541"/>
      <c r="B83" s="589" t="s">
        <v>2318</v>
      </c>
      <c r="C83" s="1530" t="s">
        <v>1854</v>
      </c>
      <c r="D83" s="1606" t="s">
        <v>750</v>
      </c>
      <c r="E83" s="1605">
        <v>22714</v>
      </c>
      <c r="F83" s="1602">
        <v>41740</v>
      </c>
      <c r="G83" s="1605">
        <v>22714</v>
      </c>
      <c r="H83" s="1603">
        <f t="shared" si="2"/>
        <v>0</v>
      </c>
      <c r="I83" s="1857"/>
      <c r="J83" s="32" t="s">
        <v>2724</v>
      </c>
    </row>
    <row r="84" spans="1:10" x14ac:dyDescent="0.25">
      <c r="A84" s="541"/>
      <c r="B84" s="589" t="s">
        <v>2319</v>
      </c>
      <c r="C84" s="1530" t="s">
        <v>1854</v>
      </c>
      <c r="D84" s="1606" t="s">
        <v>596</v>
      </c>
      <c r="E84" s="1605">
        <v>32730</v>
      </c>
      <c r="F84" s="1602">
        <v>41744</v>
      </c>
      <c r="G84" s="1605">
        <v>32730</v>
      </c>
      <c r="H84" s="1603">
        <f t="shared" si="2"/>
        <v>0</v>
      </c>
      <c r="I84" s="1857"/>
      <c r="J84" s="32" t="s">
        <v>1185</v>
      </c>
    </row>
    <row r="85" spans="1:10" x14ac:dyDescent="0.25">
      <c r="A85" s="541"/>
      <c r="B85" s="589" t="s">
        <v>2320</v>
      </c>
      <c r="C85" s="1530" t="s">
        <v>1854</v>
      </c>
      <c r="D85" s="1606" t="s">
        <v>24</v>
      </c>
      <c r="E85" s="1605">
        <v>13480</v>
      </c>
      <c r="F85" s="1602">
        <v>41740</v>
      </c>
      <c r="G85" s="1605">
        <v>13480</v>
      </c>
      <c r="H85" s="1603">
        <f t="shared" si="2"/>
        <v>0</v>
      </c>
      <c r="I85" s="1857"/>
      <c r="J85" s="32" t="s">
        <v>1185</v>
      </c>
    </row>
    <row r="86" spans="1:10" x14ac:dyDescent="0.25">
      <c r="A86" s="541"/>
      <c r="B86" s="589" t="s">
        <v>2321</v>
      </c>
      <c r="C86" s="1530" t="s">
        <v>1854</v>
      </c>
      <c r="D86" s="1606" t="s">
        <v>119</v>
      </c>
      <c r="E86" s="1605">
        <v>5580</v>
      </c>
      <c r="F86" s="1602">
        <v>41740</v>
      </c>
      <c r="G86" s="1605">
        <v>5580</v>
      </c>
      <c r="H86" s="1603">
        <f t="shared" si="2"/>
        <v>0</v>
      </c>
      <c r="I86" s="1857"/>
      <c r="J86" s="32" t="s">
        <v>2724</v>
      </c>
    </row>
    <row r="87" spans="1:10" x14ac:dyDescent="0.25">
      <c r="A87" s="541">
        <v>41741</v>
      </c>
      <c r="B87" s="589" t="s">
        <v>2322</v>
      </c>
      <c r="C87" s="1530" t="s">
        <v>1854</v>
      </c>
      <c r="D87" s="1606" t="s">
        <v>2838</v>
      </c>
      <c r="E87" s="1605">
        <v>32872</v>
      </c>
      <c r="F87" s="1602">
        <v>41741</v>
      </c>
      <c r="G87" s="1605">
        <v>32872</v>
      </c>
      <c r="H87" s="1603">
        <f t="shared" si="2"/>
        <v>0</v>
      </c>
      <c r="I87" s="1857"/>
      <c r="J87" s="32" t="s">
        <v>2724</v>
      </c>
    </row>
    <row r="88" spans="1:10" x14ac:dyDescent="0.25">
      <c r="A88" s="541"/>
      <c r="B88" s="589" t="s">
        <v>2323</v>
      </c>
      <c r="C88" s="1530" t="s">
        <v>1854</v>
      </c>
      <c r="D88" s="1606" t="s">
        <v>796</v>
      </c>
      <c r="E88" s="1605">
        <v>1078</v>
      </c>
      <c r="F88" s="1604">
        <v>41741</v>
      </c>
      <c r="G88" s="1605">
        <v>1078</v>
      </c>
      <c r="H88" s="1603">
        <f t="shared" si="2"/>
        <v>0</v>
      </c>
      <c r="I88" s="1857"/>
      <c r="J88" s="32" t="s">
        <v>1175</v>
      </c>
    </row>
    <row r="89" spans="1:10" x14ac:dyDescent="0.25">
      <c r="A89" s="541">
        <v>41742</v>
      </c>
      <c r="B89" s="589" t="s">
        <v>2324</v>
      </c>
      <c r="C89" s="1530" t="s">
        <v>1854</v>
      </c>
      <c r="D89" s="1606" t="s">
        <v>13</v>
      </c>
      <c r="E89" s="1605">
        <v>5688</v>
      </c>
      <c r="F89" s="1604">
        <v>41742</v>
      </c>
      <c r="G89" s="1605">
        <v>5688</v>
      </c>
      <c r="H89" s="1603">
        <f t="shared" si="2"/>
        <v>0</v>
      </c>
      <c r="I89" s="1857"/>
      <c r="J89" s="32" t="s">
        <v>2724</v>
      </c>
    </row>
    <row r="90" spans="1:10" x14ac:dyDescent="0.25">
      <c r="A90" s="541"/>
      <c r="B90" s="589" t="s">
        <v>2325</v>
      </c>
      <c r="C90" s="1530" t="s">
        <v>1854</v>
      </c>
      <c r="D90" s="1628" t="s">
        <v>719</v>
      </c>
      <c r="E90" s="1629">
        <v>23331</v>
      </c>
      <c r="F90" s="1604">
        <v>41744</v>
      </c>
      <c r="G90" s="1629">
        <v>23331</v>
      </c>
      <c r="H90" s="1603">
        <f t="shared" si="2"/>
        <v>0</v>
      </c>
      <c r="I90" s="1857"/>
      <c r="J90" s="32" t="s">
        <v>2724</v>
      </c>
    </row>
    <row r="91" spans="1:10" x14ac:dyDescent="0.25">
      <c r="A91" s="541"/>
      <c r="B91" s="589" t="s">
        <v>2326</v>
      </c>
      <c r="C91" s="1530" t="s">
        <v>1854</v>
      </c>
      <c r="D91" s="1606" t="s">
        <v>13</v>
      </c>
      <c r="E91" s="1605">
        <v>12670.5</v>
      </c>
      <c r="F91" s="1604">
        <v>41742</v>
      </c>
      <c r="G91" s="1605">
        <v>12670.5</v>
      </c>
      <c r="H91" s="1603">
        <f t="shared" si="2"/>
        <v>0</v>
      </c>
      <c r="I91" s="1857"/>
      <c r="J91" s="32" t="s">
        <v>2724</v>
      </c>
    </row>
    <row r="92" spans="1:10" x14ac:dyDescent="0.25">
      <c r="A92" s="541"/>
      <c r="B92" s="589" t="s">
        <v>2327</v>
      </c>
      <c r="C92" s="1530" t="s">
        <v>1854</v>
      </c>
      <c r="D92" s="1606" t="s">
        <v>750</v>
      </c>
      <c r="E92" s="1605">
        <v>23452</v>
      </c>
      <c r="F92" s="1604">
        <v>41742</v>
      </c>
      <c r="G92" s="1605">
        <v>23452</v>
      </c>
      <c r="H92" s="1603">
        <f t="shared" si="2"/>
        <v>0</v>
      </c>
      <c r="I92" s="1857"/>
      <c r="J92" s="32" t="s">
        <v>2724</v>
      </c>
    </row>
    <row r="93" spans="1:10" x14ac:dyDescent="0.25">
      <c r="A93" s="541"/>
      <c r="B93" s="589" t="s">
        <v>2328</v>
      </c>
      <c r="C93" s="1530" t="s">
        <v>1854</v>
      </c>
      <c r="D93" s="1606" t="s">
        <v>24</v>
      </c>
      <c r="E93" s="1605">
        <v>23258</v>
      </c>
      <c r="F93" s="1604">
        <v>41742</v>
      </c>
      <c r="G93" s="1605">
        <v>23258</v>
      </c>
      <c r="H93" s="1603">
        <f t="shared" si="2"/>
        <v>0</v>
      </c>
      <c r="I93" s="1857"/>
      <c r="J93" s="32" t="s">
        <v>1175</v>
      </c>
    </row>
    <row r="94" spans="1:10" x14ac:dyDescent="0.25">
      <c r="A94" s="541"/>
      <c r="B94" s="589" t="s">
        <v>2329</v>
      </c>
      <c r="C94" s="1530" t="s">
        <v>1854</v>
      </c>
      <c r="D94" s="1606" t="s">
        <v>351</v>
      </c>
      <c r="E94" s="1605">
        <v>7048</v>
      </c>
      <c r="F94" s="1604">
        <v>41742</v>
      </c>
      <c r="G94" s="1605">
        <v>7048</v>
      </c>
      <c r="H94" s="1603">
        <f t="shared" si="2"/>
        <v>0</v>
      </c>
      <c r="I94" s="1857"/>
      <c r="J94" s="32" t="s">
        <v>2724</v>
      </c>
    </row>
    <row r="95" spans="1:10" x14ac:dyDescent="0.25">
      <c r="A95" s="541">
        <v>41743</v>
      </c>
      <c r="B95" s="589" t="s">
        <v>2330</v>
      </c>
      <c r="C95" s="1530" t="s">
        <v>1854</v>
      </c>
      <c r="D95" s="1606" t="s">
        <v>595</v>
      </c>
      <c r="E95" s="1605">
        <v>1890</v>
      </c>
      <c r="F95" s="1604">
        <v>41744</v>
      </c>
      <c r="G95" s="1605">
        <v>1890</v>
      </c>
      <c r="H95" s="1603">
        <f t="shared" si="2"/>
        <v>0</v>
      </c>
      <c r="I95" s="1857"/>
      <c r="J95" s="32" t="s">
        <v>1003</v>
      </c>
    </row>
    <row r="96" spans="1:10" x14ac:dyDescent="0.25">
      <c r="A96" s="541"/>
      <c r="B96" s="589" t="s">
        <v>2331</v>
      </c>
      <c r="C96" s="1530" t="s">
        <v>1854</v>
      </c>
      <c r="D96" s="1606" t="s">
        <v>57</v>
      </c>
      <c r="E96" s="1605">
        <v>4309</v>
      </c>
      <c r="F96" s="1604">
        <v>41743</v>
      </c>
      <c r="G96" s="1605">
        <v>4309</v>
      </c>
      <c r="H96" s="1603">
        <f t="shared" si="2"/>
        <v>0</v>
      </c>
      <c r="I96" s="1857"/>
      <c r="J96" s="32" t="s">
        <v>1175</v>
      </c>
    </row>
    <row r="97" spans="1:13" x14ac:dyDescent="0.25">
      <c r="A97" s="541"/>
      <c r="B97" s="589" t="s">
        <v>2332</v>
      </c>
      <c r="C97" s="1530" t="s">
        <v>1854</v>
      </c>
      <c r="D97" s="1606" t="s">
        <v>351</v>
      </c>
      <c r="E97" s="1605">
        <v>7184</v>
      </c>
      <c r="F97" s="1604">
        <v>41744</v>
      </c>
      <c r="G97" s="1605">
        <v>7184</v>
      </c>
      <c r="H97" s="1603">
        <f t="shared" si="2"/>
        <v>0</v>
      </c>
      <c r="I97" s="1857"/>
      <c r="J97" s="32" t="s">
        <v>2724</v>
      </c>
    </row>
    <row r="98" spans="1:13" x14ac:dyDescent="0.25">
      <c r="A98" s="541"/>
      <c r="B98" s="589" t="s">
        <v>2333</v>
      </c>
      <c r="C98" s="1530" t="s">
        <v>1854</v>
      </c>
      <c r="D98" s="1606" t="s">
        <v>337</v>
      </c>
      <c r="E98" s="1605">
        <v>4128</v>
      </c>
      <c r="F98" s="1604">
        <v>41751</v>
      </c>
      <c r="G98" s="1605">
        <v>4128</v>
      </c>
      <c r="H98" s="1603">
        <f t="shared" si="2"/>
        <v>0</v>
      </c>
      <c r="I98" s="1857"/>
      <c r="J98" s="32" t="s">
        <v>2722</v>
      </c>
    </row>
    <row r="99" spans="1:13" x14ac:dyDescent="0.25">
      <c r="A99" s="541"/>
      <c r="B99" s="589" t="s">
        <v>2334</v>
      </c>
      <c r="C99" s="1530" t="s">
        <v>1854</v>
      </c>
      <c r="D99" s="1606" t="s">
        <v>13</v>
      </c>
      <c r="E99" s="1605">
        <v>13622</v>
      </c>
      <c r="F99" s="1604">
        <v>41743</v>
      </c>
      <c r="G99" s="1605">
        <v>13622</v>
      </c>
      <c r="H99" s="1603">
        <f t="shared" si="2"/>
        <v>0</v>
      </c>
      <c r="I99" s="1857"/>
      <c r="J99" s="32" t="s">
        <v>2724</v>
      </c>
    </row>
    <row r="100" spans="1:13" x14ac:dyDescent="0.25">
      <c r="A100" s="541"/>
      <c r="B100" s="589" t="s">
        <v>2335</v>
      </c>
      <c r="C100" s="1530" t="s">
        <v>1854</v>
      </c>
      <c r="D100" s="1606" t="s">
        <v>13</v>
      </c>
      <c r="E100" s="1605">
        <v>6316</v>
      </c>
      <c r="F100" s="1604">
        <v>41744</v>
      </c>
      <c r="G100" s="1605">
        <v>6316</v>
      </c>
      <c r="H100" s="1603">
        <f t="shared" si="2"/>
        <v>0</v>
      </c>
      <c r="I100" s="1857"/>
      <c r="J100" s="32" t="s">
        <v>2724</v>
      </c>
    </row>
    <row r="101" spans="1:13" x14ac:dyDescent="0.25">
      <c r="A101" s="541"/>
      <c r="B101" s="589" t="s">
        <v>2336</v>
      </c>
      <c r="C101" s="1530" t="s">
        <v>1854</v>
      </c>
      <c r="D101" s="1606" t="s">
        <v>24</v>
      </c>
      <c r="E101" s="1605">
        <v>16804</v>
      </c>
      <c r="F101" s="1604">
        <v>41743</v>
      </c>
      <c r="G101" s="1605">
        <v>16804</v>
      </c>
      <c r="H101" s="1603">
        <f t="shared" si="2"/>
        <v>0</v>
      </c>
      <c r="I101" s="1857"/>
      <c r="J101" s="32" t="s">
        <v>1175</v>
      </c>
    </row>
    <row r="102" spans="1:13" x14ac:dyDescent="0.25">
      <c r="A102" s="541"/>
      <c r="B102" s="589" t="s">
        <v>2337</v>
      </c>
      <c r="C102" s="1530" t="s">
        <v>1854</v>
      </c>
      <c r="D102" s="1606" t="s">
        <v>119</v>
      </c>
      <c r="E102" s="1605">
        <v>3388</v>
      </c>
      <c r="F102" s="1604">
        <v>41743</v>
      </c>
      <c r="G102" s="1605">
        <v>3388</v>
      </c>
      <c r="H102" s="1603">
        <f t="shared" si="2"/>
        <v>0</v>
      </c>
      <c r="I102" s="1857"/>
      <c r="J102" s="32" t="s">
        <v>1175</v>
      </c>
    </row>
    <row r="103" spans="1:13" x14ac:dyDescent="0.25">
      <c r="A103" s="541"/>
      <c r="B103" s="589" t="s">
        <v>2338</v>
      </c>
      <c r="C103" s="1530" t="s">
        <v>1854</v>
      </c>
      <c r="D103" s="1606" t="s">
        <v>750</v>
      </c>
      <c r="E103" s="1605">
        <v>19442</v>
      </c>
      <c r="F103" s="1604">
        <v>41743</v>
      </c>
      <c r="G103" s="1605">
        <v>19442</v>
      </c>
      <c r="H103" s="1603">
        <f t="shared" si="2"/>
        <v>0</v>
      </c>
      <c r="I103" s="1857"/>
      <c r="J103" s="32" t="s">
        <v>2724</v>
      </c>
    </row>
    <row r="104" spans="1:13" x14ac:dyDescent="0.25">
      <c r="A104" s="541">
        <v>41744</v>
      </c>
      <c r="B104" s="589" t="s">
        <v>2339</v>
      </c>
      <c r="C104" s="1530" t="s">
        <v>1854</v>
      </c>
      <c r="D104" s="1606" t="s">
        <v>2725</v>
      </c>
      <c r="E104" s="1605">
        <v>5490</v>
      </c>
      <c r="F104" s="1604">
        <v>41750</v>
      </c>
      <c r="G104" s="1605">
        <v>5490</v>
      </c>
      <c r="H104" s="1603">
        <f t="shared" si="2"/>
        <v>0</v>
      </c>
      <c r="I104" s="1857"/>
      <c r="J104" s="32" t="s">
        <v>2724</v>
      </c>
    </row>
    <row r="105" spans="1:13" x14ac:dyDescent="0.25">
      <c r="A105" s="541"/>
      <c r="B105" s="589" t="s">
        <v>2340</v>
      </c>
      <c r="C105" s="1530" t="s">
        <v>1854</v>
      </c>
      <c r="D105" s="1606" t="s">
        <v>2838</v>
      </c>
      <c r="E105" s="1605">
        <v>37692</v>
      </c>
      <c r="F105" s="1604">
        <v>41744</v>
      </c>
      <c r="G105" s="1605">
        <v>37692</v>
      </c>
      <c r="H105" s="1603">
        <f t="shared" si="2"/>
        <v>0</v>
      </c>
      <c r="I105" s="1857"/>
      <c r="J105" s="32" t="s">
        <v>2724</v>
      </c>
    </row>
    <row r="106" spans="1:13" x14ac:dyDescent="0.25">
      <c r="A106" s="541"/>
      <c r="B106" s="589" t="s">
        <v>810</v>
      </c>
      <c r="C106" s="1530" t="s">
        <v>1854</v>
      </c>
      <c r="D106" s="1606" t="s">
        <v>596</v>
      </c>
      <c r="E106" s="1605">
        <v>12556</v>
      </c>
      <c r="F106" s="1604">
        <v>41748</v>
      </c>
      <c r="G106" s="1605">
        <v>12556</v>
      </c>
      <c r="H106" s="1603">
        <f t="shared" si="2"/>
        <v>0</v>
      </c>
      <c r="I106" s="1857"/>
      <c r="J106" s="32" t="s">
        <v>3580</v>
      </c>
    </row>
    <row r="107" spans="1:13" x14ac:dyDescent="0.25">
      <c r="A107" s="541"/>
      <c r="B107" s="589" t="s">
        <v>2341</v>
      </c>
      <c r="C107" s="1530" t="s">
        <v>1854</v>
      </c>
      <c r="D107" s="1606" t="s">
        <v>24</v>
      </c>
      <c r="E107" s="1605">
        <v>20184</v>
      </c>
      <c r="F107" s="1604">
        <v>41744</v>
      </c>
      <c r="G107" s="1605">
        <v>20184</v>
      </c>
      <c r="H107" s="1603">
        <f t="shared" si="2"/>
        <v>0</v>
      </c>
      <c r="I107" s="1857"/>
      <c r="J107" s="32" t="s">
        <v>3580</v>
      </c>
    </row>
    <row r="108" spans="1:13" x14ac:dyDescent="0.25">
      <c r="A108" s="541">
        <v>41745</v>
      </c>
      <c r="B108" s="589" t="s">
        <v>2342</v>
      </c>
      <c r="C108" s="1530" t="s">
        <v>1854</v>
      </c>
      <c r="D108" s="1606" t="s">
        <v>747</v>
      </c>
      <c r="E108" s="1605">
        <v>29569</v>
      </c>
      <c r="F108" s="1604">
        <v>41753</v>
      </c>
      <c r="G108" s="1605">
        <v>29569</v>
      </c>
      <c r="H108" s="1603">
        <f t="shared" si="2"/>
        <v>0</v>
      </c>
      <c r="I108" s="1857"/>
      <c r="J108" s="32" t="s">
        <v>2724</v>
      </c>
    </row>
    <row r="109" spans="1:13" x14ac:dyDescent="0.25">
      <c r="A109" s="541"/>
      <c r="B109" s="589" t="s">
        <v>2343</v>
      </c>
      <c r="C109" s="1530" t="s">
        <v>1854</v>
      </c>
      <c r="D109" s="1606" t="s">
        <v>41</v>
      </c>
      <c r="E109" s="1605">
        <v>14049</v>
      </c>
      <c r="F109" s="1604">
        <v>41748</v>
      </c>
      <c r="G109" s="1605">
        <v>14049</v>
      </c>
      <c r="H109" s="1603">
        <f t="shared" si="2"/>
        <v>0</v>
      </c>
      <c r="I109" s="1857"/>
      <c r="J109" s="244" t="s">
        <v>2724</v>
      </c>
      <c r="K109" s="244"/>
      <c r="L109" s="244"/>
      <c r="M109" s="244"/>
    </row>
    <row r="110" spans="1:13" x14ac:dyDescent="0.25">
      <c r="A110" s="541"/>
      <c r="B110" s="589" t="s">
        <v>2344</v>
      </c>
      <c r="C110" s="1530" t="s">
        <v>1854</v>
      </c>
      <c r="D110" s="1606" t="s">
        <v>13</v>
      </c>
      <c r="E110" s="1605">
        <v>6268</v>
      </c>
      <c r="F110" s="1604">
        <v>41745</v>
      </c>
      <c r="G110" s="1605">
        <v>6268</v>
      </c>
      <c r="H110" s="1603">
        <f t="shared" si="2"/>
        <v>0</v>
      </c>
      <c r="I110" s="1857"/>
      <c r="J110" s="244" t="s">
        <v>2724</v>
      </c>
      <c r="K110" s="244"/>
      <c r="L110" s="244"/>
      <c r="M110" s="244"/>
    </row>
    <row r="111" spans="1:13" x14ac:dyDescent="0.25">
      <c r="A111" s="541"/>
      <c r="B111" s="589" t="s">
        <v>2345</v>
      </c>
      <c r="C111" s="1530" t="s">
        <v>1854</v>
      </c>
      <c r="D111" s="1606" t="s">
        <v>719</v>
      </c>
      <c r="E111" s="1605">
        <v>1874.5</v>
      </c>
      <c r="F111" s="1604">
        <v>41745</v>
      </c>
      <c r="G111" s="1605">
        <v>1874.5</v>
      </c>
      <c r="H111" s="1603">
        <f t="shared" si="2"/>
        <v>0</v>
      </c>
      <c r="I111" s="1857"/>
      <c r="J111" s="32" t="s">
        <v>2724</v>
      </c>
    </row>
    <row r="112" spans="1:13" x14ac:dyDescent="0.25">
      <c r="A112" s="541"/>
      <c r="B112" s="589" t="s">
        <v>811</v>
      </c>
      <c r="C112" s="1530" t="s">
        <v>1854</v>
      </c>
      <c r="D112" s="1606" t="s">
        <v>24</v>
      </c>
      <c r="E112" s="1605">
        <v>11545</v>
      </c>
      <c r="F112" s="1604">
        <v>41745</v>
      </c>
      <c r="G112" s="1605">
        <v>11545</v>
      </c>
      <c r="H112" s="1603">
        <f t="shared" si="2"/>
        <v>0</v>
      </c>
      <c r="I112" s="1857"/>
      <c r="J112" s="32" t="s">
        <v>2724</v>
      </c>
    </row>
    <row r="113" spans="1:13" x14ac:dyDescent="0.25">
      <c r="A113" s="541"/>
      <c r="B113" s="589" t="s">
        <v>812</v>
      </c>
      <c r="C113" s="1530" t="s">
        <v>1854</v>
      </c>
      <c r="D113" s="1606" t="s">
        <v>41</v>
      </c>
      <c r="E113" s="1605">
        <v>1056</v>
      </c>
      <c r="F113" s="1604">
        <v>41745</v>
      </c>
      <c r="G113" s="1605">
        <v>1056</v>
      </c>
      <c r="H113" s="1603">
        <f t="shared" si="2"/>
        <v>0</v>
      </c>
      <c r="I113" s="1857"/>
      <c r="J113" s="32" t="s">
        <v>1175</v>
      </c>
    </row>
    <row r="114" spans="1:13" x14ac:dyDescent="0.25">
      <c r="A114" s="541"/>
      <c r="B114" s="589" t="s">
        <v>2346</v>
      </c>
      <c r="C114" s="1530" t="s">
        <v>1854</v>
      </c>
      <c r="D114" s="1606" t="s">
        <v>617</v>
      </c>
      <c r="E114" s="1605">
        <v>1164</v>
      </c>
      <c r="F114" s="1604">
        <v>41752</v>
      </c>
      <c r="G114" s="1605">
        <v>1164</v>
      </c>
      <c r="H114" s="1603">
        <f t="shared" si="2"/>
        <v>0</v>
      </c>
      <c r="I114" s="1857"/>
      <c r="J114" s="32" t="s">
        <v>2728</v>
      </c>
    </row>
    <row r="115" spans="1:13" x14ac:dyDescent="0.25">
      <c r="A115" s="541"/>
      <c r="B115" s="589" t="s">
        <v>2347</v>
      </c>
      <c r="C115" s="1530" t="s">
        <v>1854</v>
      </c>
      <c r="D115" s="1606" t="s">
        <v>351</v>
      </c>
      <c r="E115" s="1605">
        <v>6993</v>
      </c>
      <c r="F115" s="1604">
        <v>41745</v>
      </c>
      <c r="G115" s="1605">
        <v>6993</v>
      </c>
      <c r="H115" s="1603">
        <f t="shared" si="2"/>
        <v>0</v>
      </c>
      <c r="I115" s="1857"/>
      <c r="J115" s="32" t="s">
        <v>2724</v>
      </c>
    </row>
    <row r="116" spans="1:13" x14ac:dyDescent="0.25">
      <c r="A116" s="541">
        <v>41746</v>
      </c>
      <c r="B116" s="589" t="s">
        <v>2348</v>
      </c>
      <c r="C116" s="1530" t="s">
        <v>1854</v>
      </c>
      <c r="D116" s="1606" t="s">
        <v>13</v>
      </c>
      <c r="E116" s="1605">
        <v>6808</v>
      </c>
      <c r="F116" s="1604">
        <v>41748</v>
      </c>
      <c r="G116" s="1605">
        <v>6808</v>
      </c>
      <c r="H116" s="1603">
        <f t="shared" si="2"/>
        <v>0</v>
      </c>
      <c r="I116" s="1857"/>
      <c r="J116" s="32" t="s">
        <v>2724</v>
      </c>
    </row>
    <row r="117" spans="1:13" x14ac:dyDescent="0.25">
      <c r="A117" s="541"/>
      <c r="B117" s="589" t="s">
        <v>2349</v>
      </c>
      <c r="C117" s="1530" t="s">
        <v>1854</v>
      </c>
      <c r="D117" s="1606" t="s">
        <v>45</v>
      </c>
      <c r="E117" s="1605">
        <v>19992</v>
      </c>
      <c r="F117" s="1604">
        <v>41748</v>
      </c>
      <c r="G117" s="1605">
        <v>19992</v>
      </c>
      <c r="H117" s="1603">
        <f t="shared" si="2"/>
        <v>0</v>
      </c>
      <c r="I117" s="1857"/>
      <c r="J117" s="32" t="s">
        <v>2724</v>
      </c>
    </row>
    <row r="118" spans="1:13" x14ac:dyDescent="0.25">
      <c r="A118" s="541"/>
      <c r="B118" s="589" t="s">
        <v>2350</v>
      </c>
      <c r="C118" s="1530" t="s">
        <v>1854</v>
      </c>
      <c r="D118" s="1606" t="s">
        <v>19</v>
      </c>
      <c r="E118" s="1605">
        <v>2721</v>
      </c>
      <c r="F118" s="1604">
        <v>41746</v>
      </c>
      <c r="G118" s="1605">
        <v>2721</v>
      </c>
      <c r="H118" s="1603">
        <f t="shared" si="2"/>
        <v>0</v>
      </c>
      <c r="I118" s="1857"/>
      <c r="J118" s="32" t="s">
        <v>2724</v>
      </c>
    </row>
    <row r="119" spans="1:13" x14ac:dyDescent="0.25">
      <c r="A119" s="541"/>
      <c r="B119" s="589" t="s">
        <v>2351</v>
      </c>
      <c r="C119" s="1530" t="s">
        <v>1854</v>
      </c>
      <c r="D119" s="1606" t="s">
        <v>45</v>
      </c>
      <c r="E119" s="1605">
        <v>19951</v>
      </c>
      <c r="F119" s="1604">
        <v>41748</v>
      </c>
      <c r="G119" s="1605">
        <v>19951</v>
      </c>
      <c r="H119" s="1603">
        <f t="shared" si="2"/>
        <v>0</v>
      </c>
      <c r="I119" s="1857"/>
      <c r="J119" s="32" t="s">
        <v>2724</v>
      </c>
    </row>
    <row r="120" spans="1:13" x14ac:dyDescent="0.25">
      <c r="A120" s="541"/>
      <c r="B120" s="589" t="s">
        <v>2352</v>
      </c>
      <c r="C120" s="1530" t="s">
        <v>1854</v>
      </c>
      <c r="D120" s="1606" t="s">
        <v>351</v>
      </c>
      <c r="E120" s="1605">
        <v>7104</v>
      </c>
      <c r="F120" s="1604">
        <v>41748</v>
      </c>
      <c r="G120" s="1605">
        <v>7104</v>
      </c>
      <c r="H120" s="1603">
        <f t="shared" si="2"/>
        <v>0</v>
      </c>
      <c r="I120" s="1857"/>
      <c r="J120" s="32" t="s">
        <v>2724</v>
      </c>
    </row>
    <row r="121" spans="1:13" x14ac:dyDescent="0.25">
      <c r="A121" s="541"/>
      <c r="B121" s="589" t="s">
        <v>2353</v>
      </c>
      <c r="C121" s="1530" t="s">
        <v>1854</v>
      </c>
      <c r="D121" s="1606" t="s">
        <v>45</v>
      </c>
      <c r="E121" s="1605">
        <v>19598.5</v>
      </c>
      <c r="F121" s="1604">
        <v>41749</v>
      </c>
      <c r="G121" s="1605">
        <v>19598.5</v>
      </c>
      <c r="H121" s="1603">
        <f t="shared" si="2"/>
        <v>0</v>
      </c>
      <c r="I121" s="1857"/>
      <c r="J121" s="32" t="s">
        <v>2724</v>
      </c>
    </row>
    <row r="122" spans="1:13" x14ac:dyDescent="0.25">
      <c r="A122" s="541"/>
      <c r="B122" s="589" t="s">
        <v>2354</v>
      </c>
      <c r="C122" s="1530" t="s">
        <v>1854</v>
      </c>
      <c r="D122" s="1606" t="s">
        <v>600</v>
      </c>
      <c r="E122" s="1605">
        <v>39901</v>
      </c>
      <c r="F122" s="1604">
        <v>41746</v>
      </c>
      <c r="G122" s="1605">
        <v>39901</v>
      </c>
      <c r="H122" s="1603">
        <f t="shared" si="2"/>
        <v>0</v>
      </c>
      <c r="I122" s="1857"/>
      <c r="J122" s="32" t="s">
        <v>2724</v>
      </c>
    </row>
    <row r="123" spans="1:13" x14ac:dyDescent="0.25">
      <c r="A123" s="541"/>
      <c r="B123" s="589" t="s">
        <v>2355</v>
      </c>
      <c r="C123" s="1530" t="s">
        <v>1854</v>
      </c>
      <c r="D123" s="1606" t="s">
        <v>719</v>
      </c>
      <c r="E123" s="1605">
        <v>22590</v>
      </c>
      <c r="F123" s="1604">
        <v>41746</v>
      </c>
      <c r="G123" s="1605">
        <v>22590</v>
      </c>
      <c r="H123" s="1603">
        <f t="shared" si="2"/>
        <v>0</v>
      </c>
      <c r="I123" s="1857"/>
      <c r="J123" s="32" t="s">
        <v>2724</v>
      </c>
    </row>
    <row r="124" spans="1:13" x14ac:dyDescent="0.25">
      <c r="A124" s="541"/>
      <c r="B124" s="589" t="s">
        <v>2356</v>
      </c>
      <c r="C124" s="1530" t="s">
        <v>1854</v>
      </c>
      <c r="D124" s="1606" t="s">
        <v>24</v>
      </c>
      <c r="E124" s="1605">
        <v>21373</v>
      </c>
      <c r="F124" s="1604">
        <v>41748</v>
      </c>
      <c r="G124" s="1605">
        <v>21373</v>
      </c>
      <c r="H124" s="1603">
        <f t="shared" si="2"/>
        <v>0</v>
      </c>
      <c r="I124" s="1857"/>
      <c r="J124" s="244" t="s">
        <v>1175</v>
      </c>
      <c r="K124" s="244"/>
      <c r="L124" s="244"/>
      <c r="M124" s="244"/>
    </row>
    <row r="125" spans="1:13" x14ac:dyDescent="0.25">
      <c r="A125" s="541"/>
      <c r="B125" s="589" t="s">
        <v>2357</v>
      </c>
      <c r="C125" s="1530" t="s">
        <v>1854</v>
      </c>
      <c r="D125" s="1606" t="s">
        <v>337</v>
      </c>
      <c r="E125" s="1605">
        <v>1361</v>
      </c>
      <c r="F125" s="1604">
        <v>41755</v>
      </c>
      <c r="G125" s="1605">
        <v>1361</v>
      </c>
      <c r="H125" s="1603">
        <f t="shared" si="2"/>
        <v>0</v>
      </c>
      <c r="I125" s="1857"/>
      <c r="J125" s="244" t="s">
        <v>2724</v>
      </c>
      <c r="K125" s="244"/>
      <c r="L125" s="244"/>
      <c r="M125" s="244"/>
    </row>
    <row r="126" spans="1:13" x14ac:dyDescent="0.25">
      <c r="A126" s="541"/>
      <c r="B126" s="589" t="s">
        <v>2358</v>
      </c>
      <c r="C126" s="1530" t="s">
        <v>1854</v>
      </c>
      <c r="D126" s="1606" t="s">
        <v>119</v>
      </c>
      <c r="E126" s="1605">
        <v>6912</v>
      </c>
      <c r="F126" s="1604">
        <v>41746</v>
      </c>
      <c r="G126" s="1605">
        <v>6912</v>
      </c>
      <c r="H126" s="1603">
        <f t="shared" si="2"/>
        <v>0</v>
      </c>
      <c r="I126" s="1857"/>
      <c r="J126" s="32" t="s">
        <v>1175</v>
      </c>
    </row>
    <row r="127" spans="1:13" x14ac:dyDescent="0.25">
      <c r="A127" s="541">
        <v>41748</v>
      </c>
      <c r="B127" s="589" t="s">
        <v>2359</v>
      </c>
      <c r="C127" s="1530" t="s">
        <v>1854</v>
      </c>
      <c r="D127" s="1606" t="s">
        <v>24</v>
      </c>
      <c r="E127" s="1605">
        <v>31941</v>
      </c>
      <c r="F127" s="1604">
        <v>41748</v>
      </c>
      <c r="G127" s="1605">
        <v>31941</v>
      </c>
      <c r="H127" s="1603">
        <f t="shared" si="2"/>
        <v>0</v>
      </c>
      <c r="I127" s="1857"/>
      <c r="J127" s="32" t="s">
        <v>1175</v>
      </c>
    </row>
    <row r="128" spans="1:13" x14ac:dyDescent="0.25">
      <c r="A128" s="541"/>
      <c r="B128" s="589" t="s">
        <v>2360</v>
      </c>
      <c r="C128" s="1530" t="s">
        <v>1854</v>
      </c>
      <c r="D128" s="1606" t="s">
        <v>750</v>
      </c>
      <c r="E128" s="1605">
        <v>42550</v>
      </c>
      <c r="F128" s="1604">
        <v>41748</v>
      </c>
      <c r="G128" s="1605">
        <v>42550</v>
      </c>
      <c r="H128" s="1603">
        <f t="shared" si="2"/>
        <v>0</v>
      </c>
      <c r="I128" s="1857"/>
      <c r="J128" s="32" t="s">
        <v>2724</v>
      </c>
    </row>
    <row r="129" spans="1:10" x14ac:dyDescent="0.25">
      <c r="A129" s="541"/>
      <c r="B129" s="589" t="s">
        <v>2361</v>
      </c>
      <c r="C129" s="1530" t="s">
        <v>1854</v>
      </c>
      <c r="D129" s="1606" t="s">
        <v>596</v>
      </c>
      <c r="E129" s="1605">
        <v>16803</v>
      </c>
      <c r="F129" s="1604">
        <v>41749</v>
      </c>
      <c r="G129" s="1605">
        <v>16803</v>
      </c>
      <c r="H129" s="1603">
        <f t="shared" si="2"/>
        <v>0</v>
      </c>
      <c r="I129" s="1857"/>
      <c r="J129" s="32" t="s">
        <v>2228</v>
      </c>
    </row>
    <row r="130" spans="1:10" x14ac:dyDescent="0.25">
      <c r="A130" s="541"/>
      <c r="B130" s="589" t="s">
        <v>2362</v>
      </c>
      <c r="C130" s="1530" t="s">
        <v>1854</v>
      </c>
      <c r="D130" s="1606" t="s">
        <v>57</v>
      </c>
      <c r="E130" s="1605">
        <v>7750</v>
      </c>
      <c r="F130" s="1604">
        <v>41748</v>
      </c>
      <c r="G130" s="1605">
        <v>7750</v>
      </c>
      <c r="H130" s="1603">
        <f t="shared" si="2"/>
        <v>0</v>
      </c>
      <c r="I130" s="1857"/>
      <c r="J130" s="32" t="s">
        <v>2228</v>
      </c>
    </row>
    <row r="131" spans="1:10" x14ac:dyDescent="0.25">
      <c r="A131" s="541"/>
      <c r="B131" s="589" t="s">
        <v>2363</v>
      </c>
      <c r="C131" s="1530" t="s">
        <v>1854</v>
      </c>
      <c r="D131" s="1606" t="s">
        <v>747</v>
      </c>
      <c r="E131" s="1605">
        <v>30028</v>
      </c>
      <c r="F131" s="2180">
        <v>41760</v>
      </c>
      <c r="G131" s="2181">
        <v>30028</v>
      </c>
      <c r="H131" s="2083">
        <f t="shared" si="2"/>
        <v>0</v>
      </c>
      <c r="I131" s="1857"/>
      <c r="J131" s="32" t="s">
        <v>2724</v>
      </c>
    </row>
    <row r="132" spans="1:10" x14ac:dyDescent="0.25">
      <c r="A132" s="541"/>
      <c r="B132" s="589" t="s">
        <v>2364</v>
      </c>
      <c r="C132" s="1530" t="s">
        <v>1854</v>
      </c>
      <c r="D132" s="1606" t="s">
        <v>41</v>
      </c>
      <c r="E132" s="1605">
        <v>10281</v>
      </c>
      <c r="F132" s="1604">
        <v>41749</v>
      </c>
      <c r="G132" s="1605">
        <v>10281</v>
      </c>
      <c r="H132" s="1603">
        <f t="shared" si="2"/>
        <v>0</v>
      </c>
      <c r="I132" s="1857"/>
      <c r="J132" s="32" t="s">
        <v>3690</v>
      </c>
    </row>
    <row r="133" spans="1:10" x14ac:dyDescent="0.25">
      <c r="A133" s="541"/>
      <c r="B133" s="589" t="s">
        <v>2729</v>
      </c>
      <c r="C133" s="1530" t="s">
        <v>1854</v>
      </c>
      <c r="D133" s="1606" t="s">
        <v>750</v>
      </c>
      <c r="E133" s="1605">
        <v>28985</v>
      </c>
      <c r="F133" s="1604">
        <v>41748</v>
      </c>
      <c r="G133" s="1605">
        <v>28985</v>
      </c>
      <c r="H133" s="1603">
        <f t="shared" si="2"/>
        <v>0</v>
      </c>
      <c r="I133" s="1857"/>
      <c r="J133" s="32" t="s">
        <v>2724</v>
      </c>
    </row>
    <row r="134" spans="1:10" x14ac:dyDescent="0.25">
      <c r="A134" s="541"/>
      <c r="B134" s="589" t="s">
        <v>2730</v>
      </c>
      <c r="C134" s="1530" t="s">
        <v>1854</v>
      </c>
      <c r="D134" s="1606" t="s">
        <v>41</v>
      </c>
      <c r="E134" s="1605">
        <v>15192</v>
      </c>
      <c r="F134" s="1604">
        <v>41752</v>
      </c>
      <c r="G134" s="1605">
        <v>15192</v>
      </c>
      <c r="H134" s="1603">
        <f t="shared" si="2"/>
        <v>0</v>
      </c>
      <c r="I134" s="1857"/>
      <c r="J134" s="32" t="s">
        <v>3690</v>
      </c>
    </row>
    <row r="135" spans="1:10" x14ac:dyDescent="0.25">
      <c r="A135" s="541"/>
      <c r="B135" s="589" t="s">
        <v>2731</v>
      </c>
      <c r="C135" s="1530" t="s">
        <v>1854</v>
      </c>
      <c r="D135" s="1606" t="s">
        <v>2838</v>
      </c>
      <c r="E135" s="1605">
        <v>30143.5</v>
      </c>
      <c r="F135" s="1604">
        <v>41748</v>
      </c>
      <c r="G135" s="1605">
        <v>30143.5</v>
      </c>
      <c r="H135" s="1603">
        <f t="shared" si="2"/>
        <v>0</v>
      </c>
      <c r="I135" s="1857"/>
      <c r="J135" s="32" t="s">
        <v>2724</v>
      </c>
    </row>
    <row r="136" spans="1:10" x14ac:dyDescent="0.25">
      <c r="A136" s="541"/>
      <c r="B136" s="540"/>
      <c r="C136" s="546" t="s">
        <v>135</v>
      </c>
      <c r="D136" s="520" t="s">
        <v>506</v>
      </c>
      <c r="E136" s="139"/>
      <c r="F136" s="451"/>
      <c r="G136" s="139"/>
      <c r="H136" s="539">
        <f t="shared" ref="H136:H205" si="3">E136-G136</f>
        <v>0</v>
      </c>
      <c r="I136" s="76"/>
      <c r="J136" s="32" t="s">
        <v>135</v>
      </c>
    </row>
    <row r="137" spans="1:10" x14ac:dyDescent="0.25">
      <c r="A137" s="541"/>
      <c r="B137" s="540"/>
      <c r="C137" s="546" t="s">
        <v>135</v>
      </c>
      <c r="D137" s="520" t="s">
        <v>513</v>
      </c>
      <c r="E137" s="139"/>
      <c r="F137" s="451"/>
      <c r="G137" s="139"/>
      <c r="H137" s="539"/>
      <c r="I137" s="76"/>
      <c r="J137" s="32" t="s">
        <v>135</v>
      </c>
    </row>
    <row r="138" spans="1:10" x14ac:dyDescent="0.25">
      <c r="A138" s="541"/>
      <c r="B138" s="540"/>
      <c r="C138" s="546" t="s">
        <v>135</v>
      </c>
      <c r="D138" s="520" t="s">
        <v>514</v>
      </c>
      <c r="E138" s="139"/>
      <c r="F138" s="451"/>
      <c r="G138" s="139"/>
      <c r="H138" s="539"/>
      <c r="I138" s="76"/>
      <c r="J138" s="32" t="s">
        <v>135</v>
      </c>
    </row>
    <row r="139" spans="1:10" ht="18.75" x14ac:dyDescent="0.3">
      <c r="A139" s="2288" t="str">
        <f>A70</f>
        <v>REMISIONES DE    ABRIL     2 0 1 4</v>
      </c>
      <c r="B139" s="2288"/>
      <c r="C139" s="2288"/>
      <c r="D139" s="2288"/>
      <c r="E139" s="2288"/>
      <c r="F139" s="2288"/>
      <c r="G139" s="445"/>
      <c r="H139" s="454"/>
      <c r="I139" s="454"/>
      <c r="J139" s="32" t="s">
        <v>135</v>
      </c>
    </row>
    <row r="140" spans="1:10" ht="38.25" thickBot="1" x14ac:dyDescent="0.35">
      <c r="A140" s="1595" t="s">
        <v>0</v>
      </c>
      <c r="B140" s="1596" t="s">
        <v>1</v>
      </c>
      <c r="C140" s="1596"/>
      <c r="D140" s="1597" t="s">
        <v>1600</v>
      </c>
      <c r="E140" s="396" t="s">
        <v>2</v>
      </c>
      <c r="F140" s="1598" t="s">
        <v>6</v>
      </c>
      <c r="G140" s="1599" t="s">
        <v>7</v>
      </c>
      <c r="H140" s="1596" t="s">
        <v>8</v>
      </c>
      <c r="I140" s="936"/>
      <c r="J140" s="32" t="s">
        <v>135</v>
      </c>
    </row>
    <row r="141" spans="1:10" ht="15.75" thickTop="1" x14ac:dyDescent="0.25">
      <c r="A141" s="541">
        <v>41748</v>
      </c>
      <c r="B141" s="589" t="s">
        <v>2732</v>
      </c>
      <c r="C141" s="1530" t="s">
        <v>1854</v>
      </c>
      <c r="D141" s="1628" t="s">
        <v>57</v>
      </c>
      <c r="E141" s="1629">
        <v>8029</v>
      </c>
      <c r="F141" s="1602">
        <v>41749</v>
      </c>
      <c r="G141" s="1601">
        <v>8029</v>
      </c>
      <c r="H141" s="1603">
        <f t="shared" ref="H141:H204" si="4">E141-G141</f>
        <v>0</v>
      </c>
      <c r="I141" s="1857"/>
      <c r="J141" s="32" t="s">
        <v>1175</v>
      </c>
    </row>
    <row r="142" spans="1:10" x14ac:dyDescent="0.25">
      <c r="A142" s="541"/>
      <c r="B142" s="589" t="s">
        <v>2733</v>
      </c>
      <c r="C142" s="1530" t="s">
        <v>1854</v>
      </c>
      <c r="D142" s="1628" t="s">
        <v>676</v>
      </c>
      <c r="E142" s="1629">
        <v>2536</v>
      </c>
      <c r="F142" s="1630">
        <v>41749</v>
      </c>
      <c r="G142" s="1629">
        <v>2536</v>
      </c>
      <c r="H142" s="1603">
        <f t="shared" si="4"/>
        <v>0</v>
      </c>
      <c r="I142" s="1857"/>
      <c r="J142" s="32" t="s">
        <v>1175</v>
      </c>
    </row>
    <row r="143" spans="1:10" x14ac:dyDescent="0.25">
      <c r="A143" s="541"/>
      <c r="B143" s="589" t="s">
        <v>2734</v>
      </c>
      <c r="C143" s="1530" t="s">
        <v>1854</v>
      </c>
      <c r="D143" s="1628" t="s">
        <v>750</v>
      </c>
      <c r="E143" s="1629">
        <v>21492</v>
      </c>
      <c r="F143" s="1630">
        <v>41748</v>
      </c>
      <c r="G143" s="1629">
        <v>21492</v>
      </c>
      <c r="H143" s="1603">
        <f t="shared" si="4"/>
        <v>0</v>
      </c>
      <c r="I143" s="1857"/>
      <c r="J143" s="32" t="s">
        <v>2724</v>
      </c>
    </row>
    <row r="144" spans="1:10" x14ac:dyDescent="0.25">
      <c r="A144" s="541"/>
      <c r="B144" s="589" t="s">
        <v>2735</v>
      </c>
      <c r="C144" s="1530" t="s">
        <v>1854</v>
      </c>
      <c r="D144" s="1628" t="s">
        <v>45</v>
      </c>
      <c r="E144" s="1629">
        <v>8915</v>
      </c>
      <c r="F144" s="1630">
        <v>41748</v>
      </c>
      <c r="G144" s="1629">
        <v>8915</v>
      </c>
      <c r="H144" s="1603">
        <f t="shared" si="4"/>
        <v>0</v>
      </c>
      <c r="I144" s="1857"/>
      <c r="J144" s="32" t="s">
        <v>2724</v>
      </c>
    </row>
    <row r="145" spans="1:13" x14ac:dyDescent="0.25">
      <c r="A145" s="541"/>
      <c r="B145" s="589" t="s">
        <v>2365</v>
      </c>
      <c r="C145" s="1530" t="s">
        <v>1854</v>
      </c>
      <c r="D145" s="1628" t="s">
        <v>13</v>
      </c>
      <c r="E145" s="1629">
        <v>15372</v>
      </c>
      <c r="F145" s="1630">
        <v>41749</v>
      </c>
      <c r="G145" s="1629">
        <v>15372</v>
      </c>
      <c r="H145" s="1603">
        <f t="shared" si="4"/>
        <v>0</v>
      </c>
      <c r="I145" s="1857"/>
      <c r="J145" s="244" t="s">
        <v>2724</v>
      </c>
      <c r="K145" s="244"/>
      <c r="L145" s="244"/>
      <c r="M145" s="244"/>
    </row>
    <row r="146" spans="1:13" x14ac:dyDescent="0.25">
      <c r="A146" s="541"/>
      <c r="B146" s="589" t="s">
        <v>2736</v>
      </c>
      <c r="C146" s="1530" t="s">
        <v>1854</v>
      </c>
      <c r="D146" s="244" t="s">
        <v>719</v>
      </c>
      <c r="E146" s="261">
        <v>37314</v>
      </c>
      <c r="F146" s="1630">
        <v>41750</v>
      </c>
      <c r="G146" s="261">
        <v>37314</v>
      </c>
      <c r="H146" s="1603">
        <f t="shared" si="4"/>
        <v>0</v>
      </c>
      <c r="I146" s="1857"/>
      <c r="J146" s="244" t="s">
        <v>2724</v>
      </c>
      <c r="K146" s="244"/>
      <c r="L146" s="244"/>
      <c r="M146" s="244"/>
    </row>
    <row r="147" spans="1:13" x14ac:dyDescent="0.25">
      <c r="A147" s="541"/>
      <c r="B147" s="589" t="s">
        <v>2737</v>
      </c>
      <c r="C147" s="1530" t="s">
        <v>1854</v>
      </c>
      <c r="D147" s="1628" t="s">
        <v>750</v>
      </c>
      <c r="E147" s="1629">
        <v>5601</v>
      </c>
      <c r="F147" s="1630">
        <v>41748</v>
      </c>
      <c r="G147" s="1629">
        <v>5601</v>
      </c>
      <c r="H147" s="1603">
        <f t="shared" si="4"/>
        <v>0</v>
      </c>
      <c r="I147" s="1857"/>
      <c r="J147" s="32" t="s">
        <v>2724</v>
      </c>
    </row>
    <row r="148" spans="1:13" x14ac:dyDescent="0.25">
      <c r="A148" s="541">
        <v>41749</v>
      </c>
      <c r="B148" s="589" t="s">
        <v>2738</v>
      </c>
      <c r="C148" s="1530" t="s">
        <v>1854</v>
      </c>
      <c r="D148" s="1628" t="s">
        <v>596</v>
      </c>
      <c r="E148" s="1629">
        <v>25431</v>
      </c>
      <c r="F148" s="1630">
        <v>41753</v>
      </c>
      <c r="G148" s="1629">
        <v>25431</v>
      </c>
      <c r="H148" s="1603">
        <f t="shared" si="4"/>
        <v>0</v>
      </c>
      <c r="I148" s="1857"/>
      <c r="J148" s="32" t="s">
        <v>1175</v>
      </c>
    </row>
    <row r="149" spans="1:13" x14ac:dyDescent="0.25">
      <c r="A149" s="541"/>
      <c r="B149" s="589" t="s">
        <v>2739</v>
      </c>
      <c r="C149" s="1530" t="s">
        <v>1854</v>
      </c>
      <c r="D149" s="1628" t="s">
        <v>1848</v>
      </c>
      <c r="E149" s="1629">
        <v>30024</v>
      </c>
      <c r="F149" s="1630">
        <v>41749</v>
      </c>
      <c r="G149" s="1629">
        <v>30024</v>
      </c>
      <c r="H149" s="1603">
        <f t="shared" si="4"/>
        <v>0</v>
      </c>
      <c r="I149" s="1857"/>
      <c r="J149" s="32" t="s">
        <v>2724</v>
      </c>
    </row>
    <row r="150" spans="1:13" x14ac:dyDescent="0.25">
      <c r="A150" s="541"/>
      <c r="B150" s="589" t="s">
        <v>2740</v>
      </c>
      <c r="C150" s="1530" t="s">
        <v>1854</v>
      </c>
      <c r="D150" s="1628" t="s">
        <v>351</v>
      </c>
      <c r="E150" s="1629">
        <v>6777</v>
      </c>
      <c r="F150" s="1630">
        <v>41749</v>
      </c>
      <c r="G150" s="1629">
        <v>6777</v>
      </c>
      <c r="H150" s="1603">
        <f t="shared" si="4"/>
        <v>0</v>
      </c>
      <c r="I150" s="1857"/>
      <c r="J150" s="32" t="s">
        <v>2724</v>
      </c>
    </row>
    <row r="151" spans="1:13" x14ac:dyDescent="0.25">
      <c r="A151" s="541"/>
      <c r="B151" s="589" t="s">
        <v>2741</v>
      </c>
      <c r="C151" s="1530" t="s">
        <v>1854</v>
      </c>
      <c r="D151" s="1628" t="s">
        <v>750</v>
      </c>
      <c r="E151" s="1629">
        <v>49380.5</v>
      </c>
      <c r="F151" s="1630">
        <v>41749</v>
      </c>
      <c r="G151" s="1629">
        <v>49380.5</v>
      </c>
      <c r="H151" s="1603">
        <f t="shared" si="4"/>
        <v>0</v>
      </c>
      <c r="I151" s="1857"/>
      <c r="J151" s="32" t="s">
        <v>2724</v>
      </c>
    </row>
    <row r="152" spans="1:13" x14ac:dyDescent="0.25">
      <c r="A152" s="541"/>
      <c r="B152" s="589" t="s">
        <v>814</v>
      </c>
      <c r="C152" s="1530" t="s">
        <v>1854</v>
      </c>
      <c r="D152" s="1628" t="s">
        <v>119</v>
      </c>
      <c r="E152" s="1629">
        <v>4277</v>
      </c>
      <c r="F152" s="1630">
        <v>41749</v>
      </c>
      <c r="G152" s="1629">
        <v>4277</v>
      </c>
      <c r="H152" s="1603">
        <f t="shared" si="4"/>
        <v>0</v>
      </c>
      <c r="I152" s="1857"/>
      <c r="J152" s="32" t="s">
        <v>1175</v>
      </c>
    </row>
    <row r="153" spans="1:13" x14ac:dyDescent="0.25">
      <c r="A153" s="541"/>
      <c r="B153" s="589" t="s">
        <v>2742</v>
      </c>
      <c r="C153" s="1530" t="s">
        <v>1854</v>
      </c>
      <c r="D153" s="1628" t="s">
        <v>24</v>
      </c>
      <c r="E153" s="1629">
        <v>12206</v>
      </c>
      <c r="F153" s="1630">
        <v>41749</v>
      </c>
      <c r="G153" s="1629">
        <v>12206</v>
      </c>
      <c r="H153" s="1603">
        <f t="shared" si="4"/>
        <v>0</v>
      </c>
      <c r="I153" s="1857"/>
      <c r="J153" s="32" t="s">
        <v>1175</v>
      </c>
    </row>
    <row r="154" spans="1:13" x14ac:dyDescent="0.25">
      <c r="A154" s="541">
        <v>41750</v>
      </c>
      <c r="B154" s="589" t="s">
        <v>2743</v>
      </c>
      <c r="C154" s="1530" t="s">
        <v>1854</v>
      </c>
      <c r="D154" s="1600" t="s">
        <v>3738</v>
      </c>
      <c r="E154" s="1601">
        <v>2197.5</v>
      </c>
      <c r="F154" s="1630">
        <v>41750</v>
      </c>
      <c r="G154" s="1601">
        <v>2197.5</v>
      </c>
      <c r="H154" s="1603">
        <f t="shared" si="4"/>
        <v>0</v>
      </c>
      <c r="I154" s="1857"/>
      <c r="J154" s="32" t="s">
        <v>1175</v>
      </c>
    </row>
    <row r="155" spans="1:13" x14ac:dyDescent="0.25">
      <c r="A155" s="541"/>
      <c r="B155" s="589" t="s">
        <v>2744</v>
      </c>
      <c r="C155" s="1530" t="s">
        <v>1854</v>
      </c>
      <c r="D155" s="1600" t="s">
        <v>45</v>
      </c>
      <c r="E155" s="1601">
        <v>13266.5</v>
      </c>
      <c r="F155" s="1630">
        <v>41750</v>
      </c>
      <c r="G155" s="1601">
        <v>13266.5</v>
      </c>
      <c r="H155" s="1603">
        <f t="shared" si="4"/>
        <v>0</v>
      </c>
      <c r="I155" s="1857"/>
      <c r="J155" s="32" t="s">
        <v>2724</v>
      </c>
    </row>
    <row r="156" spans="1:13" x14ac:dyDescent="0.25">
      <c r="A156" s="541"/>
      <c r="B156" s="589" t="s">
        <v>2745</v>
      </c>
      <c r="C156" s="1530" t="s">
        <v>1854</v>
      </c>
      <c r="D156" s="1606" t="s">
        <v>45</v>
      </c>
      <c r="E156" s="1605">
        <v>13717</v>
      </c>
      <c r="F156" s="1630">
        <v>41752</v>
      </c>
      <c r="G156" s="1605">
        <v>13717</v>
      </c>
      <c r="H156" s="1603">
        <f t="shared" si="4"/>
        <v>0</v>
      </c>
      <c r="I156" s="1857"/>
      <c r="J156" s="32" t="s">
        <v>3739</v>
      </c>
    </row>
    <row r="157" spans="1:13" x14ac:dyDescent="0.25">
      <c r="A157" s="541"/>
      <c r="B157" s="589" t="s">
        <v>2746</v>
      </c>
      <c r="C157" s="1530" t="s">
        <v>1854</v>
      </c>
      <c r="D157" s="1606" t="s">
        <v>24</v>
      </c>
      <c r="E157" s="1605">
        <v>19320</v>
      </c>
      <c r="F157" s="1630">
        <v>41751</v>
      </c>
      <c r="G157" s="1605">
        <v>19320</v>
      </c>
      <c r="H157" s="1603">
        <f t="shared" si="4"/>
        <v>0</v>
      </c>
      <c r="I157" s="1857"/>
      <c r="J157" s="32" t="s">
        <v>1175</v>
      </c>
    </row>
    <row r="158" spans="1:13" x14ac:dyDescent="0.25">
      <c r="A158" s="541"/>
      <c r="B158" s="589" t="s">
        <v>2747</v>
      </c>
      <c r="C158" s="1530" t="s">
        <v>1854</v>
      </c>
      <c r="D158" s="1606" t="s">
        <v>41</v>
      </c>
      <c r="E158" s="1605">
        <v>13619</v>
      </c>
      <c r="F158" s="1630">
        <v>41752</v>
      </c>
      <c r="G158" s="1605">
        <v>13619</v>
      </c>
      <c r="H158" s="1603">
        <f t="shared" si="4"/>
        <v>0</v>
      </c>
      <c r="I158" s="1857"/>
      <c r="J158" s="32" t="s">
        <v>1003</v>
      </c>
    </row>
    <row r="159" spans="1:13" x14ac:dyDescent="0.25">
      <c r="A159" s="541"/>
      <c r="B159" s="589" t="s">
        <v>2748</v>
      </c>
      <c r="C159" s="1530" t="s">
        <v>1854</v>
      </c>
      <c r="D159" s="1606" t="s">
        <v>13</v>
      </c>
      <c r="E159" s="1605">
        <v>11634</v>
      </c>
      <c r="F159" s="1630">
        <v>41750</v>
      </c>
      <c r="G159" s="1605">
        <v>11634</v>
      </c>
      <c r="H159" s="1603">
        <f t="shared" si="4"/>
        <v>0</v>
      </c>
      <c r="I159" s="1857"/>
      <c r="J159" s="32" t="s">
        <v>2724</v>
      </c>
    </row>
    <row r="160" spans="1:13" x14ac:dyDescent="0.25">
      <c r="A160" s="541">
        <v>41751</v>
      </c>
      <c r="B160" s="589" t="s">
        <v>2749</v>
      </c>
      <c r="C160" s="1530" t="s">
        <v>1854</v>
      </c>
      <c r="D160" s="1606" t="s">
        <v>351</v>
      </c>
      <c r="E160" s="1605">
        <v>6957</v>
      </c>
      <c r="F160" s="1604">
        <v>41751</v>
      </c>
      <c r="G160" s="1605">
        <v>6957</v>
      </c>
      <c r="H160" s="1603">
        <f t="shared" si="4"/>
        <v>0</v>
      </c>
      <c r="I160" s="1857"/>
      <c r="J160" s="32" t="s">
        <v>2724</v>
      </c>
    </row>
    <row r="161" spans="1:10" x14ac:dyDescent="0.25">
      <c r="A161" s="541"/>
      <c r="B161" s="589" t="s">
        <v>2750</v>
      </c>
      <c r="C161" s="1530" t="s">
        <v>1854</v>
      </c>
      <c r="D161" s="1606" t="s">
        <v>719</v>
      </c>
      <c r="E161" s="1605">
        <v>14967</v>
      </c>
      <c r="F161" s="1604">
        <v>41751</v>
      </c>
      <c r="G161" s="1605">
        <v>14967</v>
      </c>
      <c r="H161" s="1603">
        <f t="shared" si="4"/>
        <v>0</v>
      </c>
      <c r="I161" s="1857"/>
      <c r="J161" s="32" t="s">
        <v>2724</v>
      </c>
    </row>
    <row r="162" spans="1:10" x14ac:dyDescent="0.25">
      <c r="A162" s="541"/>
      <c r="B162" s="589" t="s">
        <v>2751</v>
      </c>
      <c r="C162" s="1530" t="s">
        <v>1854</v>
      </c>
      <c r="D162" s="1606" t="s">
        <v>676</v>
      </c>
      <c r="E162" s="1605">
        <v>289</v>
      </c>
      <c r="F162" s="1604">
        <v>41751</v>
      </c>
      <c r="G162" s="1605">
        <v>289</v>
      </c>
      <c r="H162" s="1603">
        <f t="shared" si="4"/>
        <v>0</v>
      </c>
      <c r="I162" s="1857"/>
      <c r="J162" s="32" t="s">
        <v>1175</v>
      </c>
    </row>
    <row r="163" spans="1:10" x14ac:dyDescent="0.25">
      <c r="A163" s="541"/>
      <c r="B163" s="589" t="s">
        <v>815</v>
      </c>
      <c r="C163" s="1530" t="s">
        <v>1854</v>
      </c>
      <c r="D163" s="1606" t="s">
        <v>57</v>
      </c>
      <c r="E163" s="1605">
        <v>3482</v>
      </c>
      <c r="F163" s="1604">
        <v>41751</v>
      </c>
      <c r="G163" s="1605">
        <v>3482</v>
      </c>
      <c r="H163" s="1603">
        <f t="shared" si="4"/>
        <v>0</v>
      </c>
      <c r="I163" s="1857"/>
      <c r="J163" s="32" t="s">
        <v>1175</v>
      </c>
    </row>
    <row r="164" spans="1:10" x14ac:dyDescent="0.25">
      <c r="A164" s="541"/>
      <c r="B164" s="589" t="s">
        <v>2752</v>
      </c>
      <c r="C164" s="1530" t="s">
        <v>1854</v>
      </c>
      <c r="D164" s="1606" t="s">
        <v>748</v>
      </c>
      <c r="E164" s="1605">
        <v>6698</v>
      </c>
      <c r="F164" s="2180">
        <v>41760</v>
      </c>
      <c r="G164" s="2181">
        <v>6698</v>
      </c>
      <c r="H164" s="2083">
        <f t="shared" si="4"/>
        <v>0</v>
      </c>
      <c r="I164" s="1857"/>
      <c r="J164" s="32" t="s">
        <v>2724</v>
      </c>
    </row>
    <row r="165" spans="1:10" x14ac:dyDescent="0.25">
      <c r="A165" s="541"/>
      <c r="B165" s="589" t="s">
        <v>2753</v>
      </c>
      <c r="C165" s="1530" t="s">
        <v>1854</v>
      </c>
      <c r="D165" s="1606" t="s">
        <v>13</v>
      </c>
      <c r="E165" s="1605">
        <v>8917</v>
      </c>
      <c r="F165" s="1604">
        <v>41751</v>
      </c>
      <c r="G165" s="1605">
        <v>8917</v>
      </c>
      <c r="H165" s="1603">
        <f t="shared" si="4"/>
        <v>0</v>
      </c>
      <c r="I165" s="1857"/>
      <c r="J165" s="32" t="s">
        <v>2724</v>
      </c>
    </row>
    <row r="166" spans="1:10" x14ac:dyDescent="0.25">
      <c r="A166" s="541"/>
      <c r="B166" s="589" t="s">
        <v>2754</v>
      </c>
      <c r="C166" s="1530" t="s">
        <v>1854</v>
      </c>
      <c r="D166" s="1606" t="s">
        <v>337</v>
      </c>
      <c r="E166" s="1605">
        <v>3637</v>
      </c>
      <c r="F166" s="1604">
        <v>41755</v>
      </c>
      <c r="G166" s="1605">
        <v>3637</v>
      </c>
      <c r="H166" s="1603">
        <f t="shared" si="4"/>
        <v>0</v>
      </c>
      <c r="I166" s="1857"/>
      <c r="J166" s="32" t="s">
        <v>2724</v>
      </c>
    </row>
    <row r="167" spans="1:10" x14ac:dyDescent="0.25">
      <c r="A167" s="541"/>
      <c r="B167" s="589" t="s">
        <v>2755</v>
      </c>
      <c r="C167" s="1530" t="s">
        <v>1854</v>
      </c>
      <c r="D167" s="1606" t="s">
        <v>825</v>
      </c>
      <c r="E167" s="1605">
        <v>23523</v>
      </c>
      <c r="F167" s="1604">
        <v>41751</v>
      </c>
      <c r="G167" s="1605">
        <v>23523</v>
      </c>
      <c r="H167" s="1603">
        <f t="shared" si="4"/>
        <v>0</v>
      </c>
      <c r="I167" s="1857"/>
      <c r="J167" s="32" t="s">
        <v>2724</v>
      </c>
    </row>
    <row r="168" spans="1:10" x14ac:dyDescent="0.25">
      <c r="A168" s="541"/>
      <c r="B168" s="589" t="s">
        <v>2756</v>
      </c>
      <c r="C168" s="1530" t="s">
        <v>1854</v>
      </c>
      <c r="D168" s="1606" t="s">
        <v>2838</v>
      </c>
      <c r="E168" s="1605">
        <v>33594.5</v>
      </c>
      <c r="F168" s="1604">
        <v>41751</v>
      </c>
      <c r="G168" s="1605">
        <v>33594.5</v>
      </c>
      <c r="H168" s="1603">
        <f t="shared" si="4"/>
        <v>0</v>
      </c>
      <c r="I168" s="1857"/>
      <c r="J168" s="32" t="s">
        <v>2724</v>
      </c>
    </row>
    <row r="169" spans="1:10" x14ac:dyDescent="0.25">
      <c r="A169" s="541"/>
      <c r="B169" s="589" t="s">
        <v>2366</v>
      </c>
      <c r="C169" s="1530" t="s">
        <v>1854</v>
      </c>
      <c r="D169" s="1606" t="s">
        <v>434</v>
      </c>
      <c r="E169" s="1605">
        <v>27337.5</v>
      </c>
      <c r="F169" s="1604">
        <v>41751</v>
      </c>
      <c r="G169" s="1605">
        <v>27337.5</v>
      </c>
      <c r="H169" s="1603">
        <f t="shared" si="4"/>
        <v>0</v>
      </c>
      <c r="I169" s="1857"/>
      <c r="J169" s="32" t="s">
        <v>1003</v>
      </c>
    </row>
    <row r="170" spans="1:10" x14ac:dyDescent="0.25">
      <c r="A170" s="541"/>
      <c r="B170" s="589" t="s">
        <v>2757</v>
      </c>
      <c r="C170" s="1530" t="s">
        <v>1854</v>
      </c>
      <c r="D170" s="1606" t="s">
        <v>748</v>
      </c>
      <c r="E170" s="1605">
        <v>10623.5</v>
      </c>
      <c r="F170" s="2180">
        <v>41760</v>
      </c>
      <c r="G170" s="2181">
        <v>10623.5</v>
      </c>
      <c r="H170" s="2083">
        <f t="shared" si="4"/>
        <v>0</v>
      </c>
      <c r="I170" s="1857"/>
      <c r="J170" s="32" t="s">
        <v>2724</v>
      </c>
    </row>
    <row r="171" spans="1:10" x14ac:dyDescent="0.25">
      <c r="A171" s="541"/>
      <c r="B171" s="589" t="s">
        <v>229</v>
      </c>
      <c r="C171" s="1530" t="s">
        <v>1854</v>
      </c>
      <c r="D171" s="1606" t="s">
        <v>24</v>
      </c>
      <c r="E171" s="1605">
        <v>6876</v>
      </c>
      <c r="F171" s="1604">
        <v>41752</v>
      </c>
      <c r="G171" s="1605">
        <v>6876</v>
      </c>
      <c r="H171" s="1603">
        <f t="shared" si="4"/>
        <v>0</v>
      </c>
      <c r="I171" s="1857"/>
      <c r="J171" s="32" t="s">
        <v>1175</v>
      </c>
    </row>
    <row r="172" spans="1:10" x14ac:dyDescent="0.25">
      <c r="A172" s="541"/>
      <c r="B172" s="589" t="s">
        <v>2758</v>
      </c>
      <c r="C172" s="1530" t="s">
        <v>1854</v>
      </c>
      <c r="D172" s="1606" t="s">
        <v>57</v>
      </c>
      <c r="E172" s="1605">
        <v>4399</v>
      </c>
      <c r="F172" s="1604">
        <v>41752</v>
      </c>
      <c r="G172" s="1605">
        <v>4399</v>
      </c>
      <c r="H172" s="1603">
        <f t="shared" si="4"/>
        <v>0</v>
      </c>
      <c r="I172" s="1857"/>
      <c r="J172" s="32" t="s">
        <v>1175</v>
      </c>
    </row>
    <row r="173" spans="1:10" x14ac:dyDescent="0.25">
      <c r="A173" s="541"/>
      <c r="B173" s="589" t="s">
        <v>2759</v>
      </c>
      <c r="C173" s="1530" t="s">
        <v>1854</v>
      </c>
      <c r="D173" s="1606" t="s">
        <v>119</v>
      </c>
      <c r="E173" s="1605">
        <v>8624</v>
      </c>
      <c r="F173" s="1604">
        <v>41752</v>
      </c>
      <c r="G173" s="1605">
        <v>8624</v>
      </c>
      <c r="H173" s="1603">
        <f t="shared" si="4"/>
        <v>0</v>
      </c>
      <c r="I173" s="1857"/>
      <c r="J173" s="32" t="s">
        <v>2724</v>
      </c>
    </row>
    <row r="174" spans="1:10" x14ac:dyDescent="0.25">
      <c r="A174" s="541"/>
      <c r="B174" s="589" t="s">
        <v>2760</v>
      </c>
      <c r="C174" s="1530" t="s">
        <v>1854</v>
      </c>
      <c r="D174" s="1606" t="s">
        <v>45</v>
      </c>
      <c r="E174" s="1605">
        <v>11699</v>
      </c>
      <c r="F174" s="1604">
        <v>41751</v>
      </c>
      <c r="G174" s="1605">
        <v>11699</v>
      </c>
      <c r="H174" s="1603">
        <f t="shared" si="4"/>
        <v>0</v>
      </c>
      <c r="I174" s="1857"/>
      <c r="J174" s="32" t="s">
        <v>2724</v>
      </c>
    </row>
    <row r="175" spans="1:10" x14ac:dyDescent="0.25">
      <c r="A175" s="541">
        <v>41752</v>
      </c>
      <c r="B175" s="589" t="s">
        <v>816</v>
      </c>
      <c r="C175" s="1530" t="s">
        <v>1854</v>
      </c>
      <c r="D175" s="1606" t="s">
        <v>13</v>
      </c>
      <c r="E175" s="1605">
        <v>7957</v>
      </c>
      <c r="F175" s="1604">
        <v>41753</v>
      </c>
      <c r="G175" s="1605">
        <v>7957</v>
      </c>
      <c r="H175" s="1603">
        <f t="shared" si="4"/>
        <v>0</v>
      </c>
      <c r="I175" s="1857"/>
      <c r="J175" s="32" t="s">
        <v>2724</v>
      </c>
    </row>
    <row r="176" spans="1:10" x14ac:dyDescent="0.25">
      <c r="A176" s="541"/>
      <c r="B176" s="540" t="s">
        <v>1852</v>
      </c>
      <c r="C176" s="546" t="s">
        <v>506</v>
      </c>
      <c r="D176" s="1606" t="s">
        <v>337</v>
      </c>
      <c r="E176" s="1605">
        <v>3025</v>
      </c>
      <c r="F176" s="1604">
        <v>41758</v>
      </c>
      <c r="G176" s="1605">
        <v>3025</v>
      </c>
      <c r="H176" s="1603">
        <f t="shared" si="4"/>
        <v>0</v>
      </c>
      <c r="I176" s="1857"/>
      <c r="J176" s="32" t="s">
        <v>2724</v>
      </c>
    </row>
    <row r="177" spans="1:10" x14ac:dyDescent="0.25">
      <c r="A177" s="541"/>
      <c r="B177" s="540" t="s">
        <v>1853</v>
      </c>
      <c r="C177" s="546" t="s">
        <v>506</v>
      </c>
      <c r="D177" s="1606" t="s">
        <v>719</v>
      </c>
      <c r="E177" s="1605">
        <v>22815</v>
      </c>
      <c r="F177" s="1604">
        <v>41753</v>
      </c>
      <c r="G177" s="1605">
        <v>22815</v>
      </c>
      <c r="H177" s="1603">
        <f t="shared" si="4"/>
        <v>0</v>
      </c>
      <c r="I177" s="1857"/>
      <c r="J177" s="32" t="s">
        <v>2724</v>
      </c>
    </row>
    <row r="178" spans="1:10" x14ac:dyDescent="0.25">
      <c r="A178" s="541"/>
      <c r="B178" s="540" t="s">
        <v>2762</v>
      </c>
      <c r="C178" s="546" t="s">
        <v>506</v>
      </c>
      <c r="D178" s="1600" t="s">
        <v>351</v>
      </c>
      <c r="E178" s="1601">
        <v>6497</v>
      </c>
      <c r="F178" s="1604">
        <v>41751</v>
      </c>
      <c r="G178" s="1601">
        <v>6497</v>
      </c>
      <c r="H178" s="1603">
        <f t="shared" si="4"/>
        <v>0</v>
      </c>
      <c r="I178" s="1857"/>
      <c r="J178" s="32" t="s">
        <v>2724</v>
      </c>
    </row>
    <row r="179" spans="1:10" x14ac:dyDescent="0.25">
      <c r="A179" s="541"/>
      <c r="B179" s="540" t="s">
        <v>1855</v>
      </c>
      <c r="C179" s="546" t="s">
        <v>506</v>
      </c>
      <c r="D179" s="1600" t="s">
        <v>48</v>
      </c>
      <c r="E179" s="1601">
        <v>25629</v>
      </c>
      <c r="F179" s="1604">
        <v>41752</v>
      </c>
      <c r="G179" s="1601">
        <v>25629</v>
      </c>
      <c r="H179" s="1603">
        <f t="shared" si="4"/>
        <v>0</v>
      </c>
      <c r="I179" s="1857"/>
      <c r="J179" s="32" t="s">
        <v>2724</v>
      </c>
    </row>
    <row r="180" spans="1:10" x14ac:dyDescent="0.25">
      <c r="A180" s="541">
        <v>41753</v>
      </c>
      <c r="B180" s="540" t="s">
        <v>1856</v>
      </c>
      <c r="C180" s="546" t="s">
        <v>506</v>
      </c>
      <c r="D180" s="1600" t="s">
        <v>596</v>
      </c>
      <c r="E180" s="1601">
        <v>18483</v>
      </c>
      <c r="F180" s="1604">
        <v>41753</v>
      </c>
      <c r="G180" s="1601">
        <v>18483</v>
      </c>
      <c r="H180" s="1603">
        <f t="shared" si="4"/>
        <v>0</v>
      </c>
      <c r="I180" s="1857"/>
      <c r="J180" s="32" t="s">
        <v>1175</v>
      </c>
    </row>
    <row r="181" spans="1:10" x14ac:dyDescent="0.25">
      <c r="A181" s="541"/>
      <c r="B181" s="540" t="s">
        <v>1857</v>
      </c>
      <c r="C181" s="546" t="s">
        <v>506</v>
      </c>
      <c r="D181" s="1600" t="s">
        <v>41</v>
      </c>
      <c r="E181" s="1601">
        <v>16836</v>
      </c>
      <c r="F181" s="1604">
        <v>41754</v>
      </c>
      <c r="G181" s="1601">
        <v>16836</v>
      </c>
      <c r="H181" s="1603">
        <f t="shared" si="4"/>
        <v>0</v>
      </c>
      <c r="I181" s="1857"/>
      <c r="J181" s="32" t="s">
        <v>1003</v>
      </c>
    </row>
    <row r="182" spans="1:10" x14ac:dyDescent="0.25">
      <c r="A182" s="541"/>
      <c r="B182" s="540" t="s">
        <v>2763</v>
      </c>
      <c r="C182" s="546" t="s">
        <v>506</v>
      </c>
      <c r="D182" s="1600" t="s">
        <v>119</v>
      </c>
      <c r="E182" s="1601">
        <v>4219</v>
      </c>
      <c r="F182" s="1604">
        <v>41753</v>
      </c>
      <c r="G182" s="1601">
        <v>4219</v>
      </c>
      <c r="H182" s="1603">
        <f t="shared" si="4"/>
        <v>0</v>
      </c>
      <c r="I182" s="1857"/>
      <c r="J182" s="32" t="s">
        <v>1175</v>
      </c>
    </row>
    <row r="183" spans="1:10" x14ac:dyDescent="0.25">
      <c r="A183" s="541"/>
      <c r="B183" s="540" t="s">
        <v>2764</v>
      </c>
      <c r="C183" s="546" t="s">
        <v>506</v>
      </c>
      <c r="D183" s="1600" t="s">
        <v>676</v>
      </c>
      <c r="E183" s="1601">
        <v>2936</v>
      </c>
      <c r="F183" s="1604">
        <v>41753</v>
      </c>
      <c r="G183" s="1601">
        <v>2936</v>
      </c>
      <c r="H183" s="1603">
        <f t="shared" si="4"/>
        <v>0</v>
      </c>
      <c r="I183" s="1857"/>
      <c r="J183" s="32" t="s">
        <v>1175</v>
      </c>
    </row>
    <row r="184" spans="1:10" x14ac:dyDescent="0.25">
      <c r="A184" s="541"/>
      <c r="B184" s="540" t="s">
        <v>2765</v>
      </c>
      <c r="C184" s="546" t="s">
        <v>506</v>
      </c>
      <c r="D184" s="1600" t="s">
        <v>57</v>
      </c>
      <c r="E184" s="1601">
        <v>5261</v>
      </c>
      <c r="F184" s="1604">
        <v>41753</v>
      </c>
      <c r="G184" s="1601">
        <v>5261</v>
      </c>
      <c r="H184" s="1603">
        <f t="shared" si="4"/>
        <v>0</v>
      </c>
      <c r="I184" s="1857"/>
      <c r="J184" s="32" t="s">
        <v>1175</v>
      </c>
    </row>
    <row r="185" spans="1:10" x14ac:dyDescent="0.25">
      <c r="A185" s="541"/>
      <c r="B185" s="540" t="s">
        <v>817</v>
      </c>
      <c r="C185" s="546" t="s">
        <v>506</v>
      </c>
      <c r="D185" s="1600" t="s">
        <v>24</v>
      </c>
      <c r="E185" s="1601">
        <v>20590</v>
      </c>
      <c r="F185" s="1604">
        <v>41753</v>
      </c>
      <c r="G185" s="1601">
        <v>20590</v>
      </c>
      <c r="H185" s="1603">
        <f t="shared" si="4"/>
        <v>0</v>
      </c>
      <c r="I185" s="1857"/>
      <c r="J185" s="32" t="s">
        <v>1175</v>
      </c>
    </row>
    <row r="186" spans="1:10" x14ac:dyDescent="0.25">
      <c r="A186" s="541"/>
      <c r="B186" s="540" t="s">
        <v>2766</v>
      </c>
      <c r="C186" s="546" t="s">
        <v>506</v>
      </c>
      <c r="D186" s="1600" t="s">
        <v>45</v>
      </c>
      <c r="E186" s="1601">
        <v>24555</v>
      </c>
      <c r="F186" s="2180">
        <v>41760</v>
      </c>
      <c r="G186" s="2181">
        <v>24555</v>
      </c>
      <c r="H186" s="2083">
        <f t="shared" si="4"/>
        <v>0</v>
      </c>
      <c r="I186" s="1857"/>
      <c r="J186" s="32" t="s">
        <v>2724</v>
      </c>
    </row>
    <row r="187" spans="1:10" x14ac:dyDescent="0.25">
      <c r="A187" s="541"/>
      <c r="B187" s="540" t="s">
        <v>1858</v>
      </c>
      <c r="C187" s="546" t="s">
        <v>506</v>
      </c>
      <c r="D187" s="1600" t="s">
        <v>617</v>
      </c>
      <c r="E187" s="1605">
        <v>1711</v>
      </c>
      <c r="F187" s="1604">
        <v>41759</v>
      </c>
      <c r="G187" s="1605">
        <v>1711</v>
      </c>
      <c r="H187" s="1603">
        <f t="shared" si="4"/>
        <v>0</v>
      </c>
      <c r="I187" s="1857"/>
      <c r="J187" s="32" t="s">
        <v>2728</v>
      </c>
    </row>
    <row r="188" spans="1:10" x14ac:dyDescent="0.25">
      <c r="A188" s="541"/>
      <c r="B188" s="540" t="s">
        <v>818</v>
      </c>
      <c r="C188" s="546" t="s">
        <v>506</v>
      </c>
      <c r="D188" s="1604" t="s">
        <v>351</v>
      </c>
      <c r="E188" s="1605">
        <v>3515</v>
      </c>
      <c r="F188" s="1602">
        <v>41753</v>
      </c>
      <c r="G188" s="1605">
        <v>3515</v>
      </c>
      <c r="H188" s="1603">
        <f t="shared" si="4"/>
        <v>0</v>
      </c>
      <c r="I188" s="1857"/>
      <c r="J188" s="32" t="s">
        <v>2724</v>
      </c>
    </row>
    <row r="189" spans="1:10" x14ac:dyDescent="0.25">
      <c r="A189" s="541"/>
      <c r="B189" s="540" t="s">
        <v>2767</v>
      </c>
      <c r="C189" s="546" t="s">
        <v>506</v>
      </c>
      <c r="D189" s="1606" t="s">
        <v>1848</v>
      </c>
      <c r="E189" s="1605">
        <v>28928</v>
      </c>
      <c r="F189" s="1602">
        <v>41753</v>
      </c>
      <c r="G189" s="1605">
        <v>28928</v>
      </c>
      <c r="H189" s="1603">
        <f t="shared" si="4"/>
        <v>0</v>
      </c>
      <c r="I189" s="1857"/>
      <c r="J189" s="32" t="s">
        <v>2724</v>
      </c>
    </row>
    <row r="190" spans="1:10" x14ac:dyDescent="0.25">
      <c r="A190" s="541"/>
      <c r="B190" s="540" t="s">
        <v>2768</v>
      </c>
      <c r="C190" s="546" t="s">
        <v>506</v>
      </c>
      <c r="D190" s="1606" t="s">
        <v>719</v>
      </c>
      <c r="E190" s="1605">
        <v>16371</v>
      </c>
      <c r="F190" s="1602">
        <v>41755</v>
      </c>
      <c r="G190" s="1605">
        <v>16371</v>
      </c>
      <c r="H190" s="1603">
        <f t="shared" si="4"/>
        <v>0</v>
      </c>
      <c r="I190" s="1857"/>
      <c r="J190" s="32" t="s">
        <v>2724</v>
      </c>
    </row>
    <row r="191" spans="1:10" x14ac:dyDescent="0.25">
      <c r="A191" s="541"/>
      <c r="B191" s="540" t="s">
        <v>2769</v>
      </c>
      <c r="C191" s="546" t="s">
        <v>506</v>
      </c>
      <c r="D191" s="1606" t="s">
        <v>24</v>
      </c>
      <c r="E191" s="1605">
        <v>7019</v>
      </c>
      <c r="F191" s="1602">
        <v>41753</v>
      </c>
      <c r="G191" s="1605">
        <v>7019</v>
      </c>
      <c r="H191" s="1603">
        <f t="shared" si="4"/>
        <v>0</v>
      </c>
      <c r="I191" s="1857"/>
      <c r="J191" s="32" t="s">
        <v>1175</v>
      </c>
    </row>
    <row r="192" spans="1:10" x14ac:dyDescent="0.25">
      <c r="A192" s="541"/>
      <c r="B192" s="540" t="s">
        <v>2770</v>
      </c>
      <c r="C192" s="546" t="s">
        <v>506</v>
      </c>
      <c r="D192" s="1606" t="s">
        <v>596</v>
      </c>
      <c r="E192" s="1605">
        <v>18851</v>
      </c>
      <c r="F192" s="1602">
        <v>41758</v>
      </c>
      <c r="G192" s="1605">
        <v>18851</v>
      </c>
      <c r="H192" s="1603">
        <f t="shared" si="4"/>
        <v>0</v>
      </c>
      <c r="I192" s="1857"/>
      <c r="J192" s="32" t="s">
        <v>1175</v>
      </c>
    </row>
    <row r="193" spans="1:10" x14ac:dyDescent="0.25">
      <c r="A193" s="541"/>
      <c r="B193" s="540" t="s">
        <v>2771</v>
      </c>
      <c r="C193" s="546" t="s">
        <v>506</v>
      </c>
      <c r="D193" s="1606" t="s">
        <v>57</v>
      </c>
      <c r="E193" s="1605">
        <v>5853</v>
      </c>
      <c r="F193" s="1602">
        <v>41753</v>
      </c>
      <c r="G193" s="1605">
        <v>5853</v>
      </c>
      <c r="H193" s="1603">
        <f t="shared" si="4"/>
        <v>0</v>
      </c>
      <c r="I193" s="1857"/>
      <c r="J193" s="32" t="s">
        <v>1175</v>
      </c>
    </row>
    <row r="194" spans="1:10" x14ac:dyDescent="0.25">
      <c r="A194" s="541">
        <v>41754</v>
      </c>
      <c r="B194" s="540" t="s">
        <v>2772</v>
      </c>
      <c r="C194" s="546" t="s">
        <v>506</v>
      </c>
      <c r="D194" s="1606" t="s">
        <v>13</v>
      </c>
      <c r="E194" s="1605">
        <v>6782</v>
      </c>
      <c r="F194" s="1602">
        <v>41754</v>
      </c>
      <c r="G194" s="1605">
        <v>6782</v>
      </c>
      <c r="H194" s="1603">
        <f t="shared" si="4"/>
        <v>0</v>
      </c>
      <c r="I194" s="1857"/>
      <c r="J194" s="32" t="s">
        <v>2724</v>
      </c>
    </row>
    <row r="195" spans="1:10" x14ac:dyDescent="0.25">
      <c r="A195" s="541"/>
      <c r="B195" s="540" t="s">
        <v>2773</v>
      </c>
      <c r="C195" s="546" t="s">
        <v>506</v>
      </c>
      <c r="D195" s="1606" t="s">
        <v>41</v>
      </c>
      <c r="E195" s="1605">
        <v>10302</v>
      </c>
      <c r="F195" s="1602">
        <v>41755</v>
      </c>
      <c r="G195" s="1605">
        <v>10302</v>
      </c>
      <c r="H195" s="1603">
        <f t="shared" si="4"/>
        <v>0</v>
      </c>
      <c r="I195" s="1857"/>
      <c r="J195" s="32" t="s">
        <v>2724</v>
      </c>
    </row>
    <row r="196" spans="1:10" x14ac:dyDescent="0.25">
      <c r="A196" s="541"/>
      <c r="B196" s="540" t="s">
        <v>2774</v>
      </c>
      <c r="C196" s="546" t="s">
        <v>506</v>
      </c>
      <c r="D196" s="1606" t="s">
        <v>337</v>
      </c>
      <c r="E196" s="1605">
        <v>1791</v>
      </c>
      <c r="F196" s="1602">
        <v>41758</v>
      </c>
      <c r="G196" s="1605">
        <v>1791</v>
      </c>
      <c r="H196" s="1603">
        <f t="shared" si="4"/>
        <v>0</v>
      </c>
      <c r="I196" s="1857"/>
      <c r="J196" s="32" t="s">
        <v>2724</v>
      </c>
    </row>
    <row r="197" spans="1:10" x14ac:dyDescent="0.25">
      <c r="A197" s="541"/>
      <c r="B197" s="540" t="s">
        <v>2775</v>
      </c>
      <c r="C197" s="546" t="s">
        <v>506</v>
      </c>
      <c r="D197" s="1606" t="s">
        <v>351</v>
      </c>
      <c r="E197" s="1605">
        <v>6005</v>
      </c>
      <c r="F197" s="1602">
        <v>41751</v>
      </c>
      <c r="G197" s="1605">
        <v>6005</v>
      </c>
      <c r="H197" s="1603">
        <f t="shared" si="4"/>
        <v>0</v>
      </c>
      <c r="I197" s="1857"/>
      <c r="J197" s="32" t="s">
        <v>2724</v>
      </c>
    </row>
    <row r="198" spans="1:10" x14ac:dyDescent="0.25">
      <c r="A198" s="541"/>
      <c r="B198" s="540" t="s">
        <v>1859</v>
      </c>
      <c r="C198" s="546" t="s">
        <v>506</v>
      </c>
      <c r="D198" s="1606" t="s">
        <v>3740</v>
      </c>
      <c r="E198" s="1605">
        <v>385</v>
      </c>
      <c r="F198" s="1602">
        <v>41751</v>
      </c>
      <c r="G198" s="1605">
        <v>385</v>
      </c>
      <c r="H198" s="1603">
        <f t="shared" si="4"/>
        <v>0</v>
      </c>
      <c r="I198" s="1857"/>
      <c r="J198" s="32" t="s">
        <v>1175</v>
      </c>
    </row>
    <row r="199" spans="1:10" x14ac:dyDescent="0.25">
      <c r="A199" s="541"/>
      <c r="B199" s="540" t="s">
        <v>2776</v>
      </c>
      <c r="C199" s="546" t="s">
        <v>506</v>
      </c>
      <c r="D199" s="1606" t="s">
        <v>41</v>
      </c>
      <c r="E199" s="1605">
        <v>12390</v>
      </c>
      <c r="F199" s="1602">
        <v>41757</v>
      </c>
      <c r="G199" s="1605">
        <v>12390</v>
      </c>
      <c r="H199" s="1603">
        <f t="shared" si="4"/>
        <v>0</v>
      </c>
      <c r="I199" s="1857"/>
      <c r="J199" s="32" t="s">
        <v>1003</v>
      </c>
    </row>
    <row r="200" spans="1:10" x14ac:dyDescent="0.25">
      <c r="A200" s="541"/>
      <c r="B200" s="540" t="s">
        <v>2367</v>
      </c>
      <c r="C200" s="546" t="s">
        <v>506</v>
      </c>
      <c r="D200" s="1606" t="s">
        <v>2725</v>
      </c>
      <c r="E200" s="1605">
        <v>8410</v>
      </c>
      <c r="F200" s="1602">
        <v>41755</v>
      </c>
      <c r="G200" s="1605">
        <v>8410</v>
      </c>
      <c r="H200" s="1603">
        <f t="shared" si="4"/>
        <v>0</v>
      </c>
      <c r="I200" s="1857"/>
      <c r="J200" s="32" t="s">
        <v>1175</v>
      </c>
    </row>
    <row r="201" spans="1:10" x14ac:dyDescent="0.25">
      <c r="A201" s="541"/>
      <c r="B201" s="540" t="s">
        <v>2777</v>
      </c>
      <c r="C201" s="546" t="s">
        <v>506</v>
      </c>
      <c r="D201" s="1606" t="s">
        <v>24</v>
      </c>
      <c r="E201" s="1605">
        <v>32642</v>
      </c>
      <c r="F201" s="2106" t="s">
        <v>3741</v>
      </c>
      <c r="G201" s="1605">
        <v>32642</v>
      </c>
      <c r="H201" s="2083">
        <f t="shared" si="4"/>
        <v>0</v>
      </c>
      <c r="I201" s="1857"/>
      <c r="J201" s="32" t="s">
        <v>825</v>
      </c>
    </row>
    <row r="202" spans="1:10" x14ac:dyDescent="0.25">
      <c r="A202" s="541"/>
      <c r="B202" s="540" t="s">
        <v>2778</v>
      </c>
      <c r="C202" s="546" t="s">
        <v>506</v>
      </c>
      <c r="D202" s="1606" t="s">
        <v>119</v>
      </c>
      <c r="E202" s="1605">
        <v>3578.5</v>
      </c>
      <c r="F202" s="1602">
        <v>41754</v>
      </c>
      <c r="G202" s="1605">
        <v>3578.5</v>
      </c>
      <c r="H202" s="1603">
        <f t="shared" si="4"/>
        <v>0</v>
      </c>
      <c r="I202" s="1857"/>
      <c r="J202" s="32" t="s">
        <v>825</v>
      </c>
    </row>
    <row r="203" spans="1:10" x14ac:dyDescent="0.25">
      <c r="A203" s="541"/>
      <c r="B203" s="540" t="s">
        <v>2779</v>
      </c>
      <c r="C203" s="546" t="s">
        <v>506</v>
      </c>
      <c r="D203" s="1606" t="s">
        <v>57</v>
      </c>
      <c r="E203" s="1605">
        <v>2257</v>
      </c>
      <c r="F203" s="1604">
        <v>41754</v>
      </c>
      <c r="G203" s="1605">
        <v>2257</v>
      </c>
      <c r="H203" s="1603">
        <f t="shared" si="4"/>
        <v>0</v>
      </c>
      <c r="I203" s="1857"/>
      <c r="J203" s="32" t="s">
        <v>2724</v>
      </c>
    </row>
    <row r="204" spans="1:10" x14ac:dyDescent="0.25">
      <c r="A204" s="541">
        <v>41755</v>
      </c>
      <c r="B204" s="540" t="s">
        <v>2780</v>
      </c>
      <c r="C204" s="546" t="s">
        <v>506</v>
      </c>
      <c r="D204" s="1606" t="s">
        <v>755</v>
      </c>
      <c r="E204" s="1605">
        <v>49997</v>
      </c>
      <c r="F204" s="1604">
        <v>41755</v>
      </c>
      <c r="G204" s="1605">
        <v>49997</v>
      </c>
      <c r="H204" s="1603">
        <f t="shared" si="4"/>
        <v>0</v>
      </c>
      <c r="I204" s="1857"/>
      <c r="J204" s="32" t="s">
        <v>135</v>
      </c>
    </row>
    <row r="205" spans="1:10" x14ac:dyDescent="0.25">
      <c r="A205" s="541"/>
      <c r="B205" s="540"/>
      <c r="C205" s="546"/>
      <c r="D205" s="520" t="s">
        <v>506</v>
      </c>
      <c r="E205" s="139"/>
      <c r="F205" s="451"/>
      <c r="G205" s="139"/>
      <c r="H205" s="217">
        <f t="shared" si="3"/>
        <v>0</v>
      </c>
      <c r="I205" s="76"/>
      <c r="J205" s="32" t="s">
        <v>135</v>
      </c>
    </row>
    <row r="206" spans="1:10" x14ac:dyDescent="0.25">
      <c r="A206" s="541"/>
      <c r="B206" s="540"/>
      <c r="C206" s="546"/>
      <c r="D206" s="520" t="s">
        <v>506</v>
      </c>
      <c r="E206" s="139"/>
      <c r="F206" s="451"/>
      <c r="G206" s="139"/>
      <c r="H206" s="539"/>
      <c r="I206" s="76"/>
      <c r="J206" s="32" t="s">
        <v>135</v>
      </c>
    </row>
    <row r="207" spans="1:10" x14ac:dyDescent="0.25">
      <c r="A207" s="541"/>
      <c r="B207" s="540"/>
      <c r="C207" s="546"/>
      <c r="D207" s="520" t="s">
        <v>135</v>
      </c>
      <c r="E207" s="139"/>
      <c r="F207" s="451"/>
      <c r="G207" s="139"/>
      <c r="H207" s="539"/>
      <c r="I207" s="76"/>
      <c r="J207" s="32" t="s">
        <v>135</v>
      </c>
    </row>
    <row r="208" spans="1:10" ht="18.75" x14ac:dyDescent="0.3">
      <c r="A208" s="2288" t="str">
        <f>A139</f>
        <v>REMISIONES DE    ABRIL     2 0 1 4</v>
      </c>
      <c r="B208" s="2288"/>
      <c r="C208" s="2288"/>
      <c r="D208" s="2288"/>
      <c r="E208" s="2288"/>
      <c r="F208" s="2288"/>
      <c r="G208" s="445"/>
      <c r="H208" s="454"/>
      <c r="I208" s="454"/>
      <c r="J208" s="32" t="s">
        <v>135</v>
      </c>
    </row>
    <row r="209" spans="1:10" ht="38.25" thickBot="1" x14ac:dyDescent="0.35">
      <c r="A209" s="1595" t="s">
        <v>0</v>
      </c>
      <c r="B209" s="1596" t="s">
        <v>1</v>
      </c>
      <c r="C209" s="1596"/>
      <c r="D209" s="1597" t="s">
        <v>1600</v>
      </c>
      <c r="E209" s="396" t="s">
        <v>2</v>
      </c>
      <c r="F209" s="1598" t="s">
        <v>6</v>
      </c>
      <c r="G209" s="1599" t="s">
        <v>7</v>
      </c>
      <c r="H209" s="1596" t="s">
        <v>8</v>
      </c>
      <c r="I209" s="936"/>
      <c r="J209" s="32" t="s">
        <v>135</v>
      </c>
    </row>
    <row r="210" spans="1:10" ht="15.75" thickTop="1" x14ac:dyDescent="0.25">
      <c r="A210" s="541">
        <v>41755</v>
      </c>
      <c r="B210" s="540" t="s">
        <v>2781</v>
      </c>
      <c r="C210" s="546" t="s">
        <v>506</v>
      </c>
      <c r="D210" s="1606" t="s">
        <v>2838</v>
      </c>
      <c r="E210" s="1605">
        <v>33046</v>
      </c>
      <c r="F210" s="1604">
        <v>41755</v>
      </c>
      <c r="G210" s="1605">
        <v>33046</v>
      </c>
      <c r="H210" s="1603">
        <f t="shared" ref="H210:H261" si="5">E210-G210</f>
        <v>0</v>
      </c>
      <c r="I210" s="1857"/>
      <c r="J210" s="32" t="s">
        <v>2724</v>
      </c>
    </row>
    <row r="211" spans="1:10" x14ac:dyDescent="0.25">
      <c r="A211" s="541"/>
      <c r="B211" s="540" t="s">
        <v>1860</v>
      </c>
      <c r="C211" s="546" t="s">
        <v>506</v>
      </c>
      <c r="D211" s="1606" t="s">
        <v>351</v>
      </c>
      <c r="E211" s="1605">
        <v>6466</v>
      </c>
      <c r="F211" s="1604">
        <v>41755</v>
      </c>
      <c r="G211" s="1605">
        <v>6466</v>
      </c>
      <c r="H211" s="1603">
        <f t="shared" si="5"/>
        <v>0</v>
      </c>
      <c r="I211" s="1857"/>
      <c r="J211" s="32" t="s">
        <v>2724</v>
      </c>
    </row>
    <row r="212" spans="1:10" x14ac:dyDescent="0.25">
      <c r="A212" s="541"/>
      <c r="B212" s="540" t="s">
        <v>2782</v>
      </c>
      <c r="C212" s="546" t="s">
        <v>506</v>
      </c>
      <c r="D212" s="1606" t="s">
        <v>45</v>
      </c>
      <c r="E212" s="1605">
        <v>23591.5</v>
      </c>
      <c r="F212" s="1604">
        <v>41755</v>
      </c>
      <c r="G212" s="1605">
        <v>23591.5</v>
      </c>
      <c r="H212" s="1603">
        <f t="shared" si="5"/>
        <v>0</v>
      </c>
      <c r="I212" s="1857"/>
      <c r="J212" s="32" t="s">
        <v>2724</v>
      </c>
    </row>
    <row r="213" spans="1:10" x14ac:dyDescent="0.25">
      <c r="A213" s="541"/>
      <c r="B213" s="540" t="s">
        <v>1861</v>
      </c>
      <c r="C213" s="546" t="s">
        <v>506</v>
      </c>
      <c r="D213" s="1606" t="s">
        <v>13</v>
      </c>
      <c r="E213" s="1605">
        <v>14441.5</v>
      </c>
      <c r="F213" s="1604">
        <v>41755</v>
      </c>
      <c r="G213" s="1605">
        <v>14441.5</v>
      </c>
      <c r="H213" s="1603">
        <f t="shared" si="5"/>
        <v>0</v>
      </c>
      <c r="I213" s="1857"/>
      <c r="J213" s="32" t="s">
        <v>2724</v>
      </c>
    </row>
    <row r="214" spans="1:10" x14ac:dyDescent="0.25">
      <c r="A214" s="541"/>
      <c r="B214" s="540" t="s">
        <v>1862</v>
      </c>
      <c r="C214" s="546" t="s">
        <v>506</v>
      </c>
      <c r="D214" s="1606" t="s">
        <v>45</v>
      </c>
      <c r="E214" s="1605">
        <v>13235</v>
      </c>
      <c r="F214" s="1604">
        <v>41756</v>
      </c>
      <c r="G214" s="1605">
        <v>13235</v>
      </c>
      <c r="H214" s="1603">
        <f t="shared" si="5"/>
        <v>0</v>
      </c>
      <c r="I214" s="1857"/>
      <c r="J214" s="32" t="s">
        <v>2724</v>
      </c>
    </row>
    <row r="215" spans="1:10" x14ac:dyDescent="0.25">
      <c r="A215" s="541"/>
      <c r="B215" s="540" t="s">
        <v>2783</v>
      </c>
      <c r="C215" s="546" t="s">
        <v>506</v>
      </c>
      <c r="D215" s="1606" t="s">
        <v>719</v>
      </c>
      <c r="E215" s="1605">
        <v>14230</v>
      </c>
      <c r="F215" s="1604">
        <v>41759</v>
      </c>
      <c r="G215" s="1605">
        <v>14230</v>
      </c>
      <c r="H215" s="1603">
        <f t="shared" si="5"/>
        <v>0</v>
      </c>
      <c r="I215" s="1857"/>
      <c r="J215" s="32" t="s">
        <v>2724</v>
      </c>
    </row>
    <row r="216" spans="1:10" x14ac:dyDescent="0.25">
      <c r="A216" s="541"/>
      <c r="B216" s="540" t="s">
        <v>2784</v>
      </c>
      <c r="C216" s="546" t="s">
        <v>506</v>
      </c>
      <c r="D216" s="1606" t="s">
        <v>3738</v>
      </c>
      <c r="E216" s="1605">
        <v>1954</v>
      </c>
      <c r="F216" s="1604">
        <v>41756</v>
      </c>
      <c r="G216" s="1605">
        <v>1954</v>
      </c>
      <c r="H216" s="1603">
        <f t="shared" si="5"/>
        <v>0</v>
      </c>
      <c r="I216" s="1857"/>
      <c r="J216" s="32" t="s">
        <v>1175</v>
      </c>
    </row>
    <row r="217" spans="1:10" x14ac:dyDescent="0.25">
      <c r="A217" s="541"/>
      <c r="B217" s="540" t="s">
        <v>2368</v>
      </c>
      <c r="C217" s="546" t="s">
        <v>506</v>
      </c>
      <c r="D217" s="1606" t="s">
        <v>337</v>
      </c>
      <c r="E217" s="1605">
        <v>2876.5</v>
      </c>
      <c r="F217" s="1604">
        <v>41758</v>
      </c>
      <c r="G217" s="1605">
        <v>2876.5</v>
      </c>
      <c r="H217" s="1603">
        <f t="shared" si="5"/>
        <v>0</v>
      </c>
      <c r="I217" s="1857"/>
      <c r="J217" s="32" t="s">
        <v>2724</v>
      </c>
    </row>
    <row r="218" spans="1:10" x14ac:dyDescent="0.25">
      <c r="A218" s="541"/>
      <c r="B218" s="540" t="s">
        <v>2785</v>
      </c>
      <c r="C218" s="546" t="s">
        <v>506</v>
      </c>
      <c r="D218" s="1606" t="s">
        <v>13</v>
      </c>
      <c r="E218" s="1605">
        <v>23401</v>
      </c>
      <c r="F218" s="1604">
        <v>41756</v>
      </c>
      <c r="G218" s="1605">
        <v>23401</v>
      </c>
      <c r="H218" s="1603">
        <f t="shared" si="5"/>
        <v>0</v>
      </c>
      <c r="I218" s="1857"/>
      <c r="J218" s="32" t="s">
        <v>2724</v>
      </c>
    </row>
    <row r="219" spans="1:10" x14ac:dyDescent="0.25">
      <c r="A219" s="541"/>
      <c r="B219" s="540" t="s">
        <v>2786</v>
      </c>
      <c r="C219" s="546" t="s">
        <v>506</v>
      </c>
      <c r="D219" s="1606" t="s">
        <v>676</v>
      </c>
      <c r="E219" s="1605">
        <v>1234</v>
      </c>
      <c r="F219" s="1604">
        <v>41756</v>
      </c>
      <c r="G219" s="1605">
        <v>1234</v>
      </c>
      <c r="H219" s="1603">
        <f t="shared" si="5"/>
        <v>0</v>
      </c>
      <c r="I219" s="1857"/>
      <c r="J219" s="32" t="s">
        <v>1175</v>
      </c>
    </row>
    <row r="220" spans="1:10" x14ac:dyDescent="0.25">
      <c r="A220" s="541"/>
      <c r="B220" s="540" t="s">
        <v>1863</v>
      </c>
      <c r="C220" s="546" t="s">
        <v>506</v>
      </c>
      <c r="D220" s="1606" t="s">
        <v>747</v>
      </c>
      <c r="E220" s="1605">
        <v>32916</v>
      </c>
      <c r="F220" s="2180">
        <v>41768</v>
      </c>
      <c r="G220" s="2181">
        <v>32916</v>
      </c>
      <c r="H220" s="2083">
        <f t="shared" si="5"/>
        <v>0</v>
      </c>
      <c r="I220" s="1857"/>
      <c r="J220" s="32" t="s">
        <v>2724</v>
      </c>
    </row>
    <row r="221" spans="1:10" x14ac:dyDescent="0.25">
      <c r="A221" s="541"/>
      <c r="B221" s="540" t="s">
        <v>1864</v>
      </c>
      <c r="C221" s="546" t="s">
        <v>506</v>
      </c>
      <c r="D221" s="1606" t="s">
        <v>41</v>
      </c>
      <c r="E221" s="1605">
        <v>7834</v>
      </c>
      <c r="F221" s="1604">
        <v>41757</v>
      </c>
      <c r="G221" s="1605">
        <v>7834</v>
      </c>
      <c r="H221" s="1603">
        <f t="shared" si="5"/>
        <v>0</v>
      </c>
      <c r="I221" s="1857"/>
      <c r="J221" s="800" t="s">
        <v>1003</v>
      </c>
    </row>
    <row r="222" spans="1:10" x14ac:dyDescent="0.25">
      <c r="A222" s="541"/>
      <c r="B222" s="540" t="s">
        <v>1865</v>
      </c>
      <c r="C222" s="546" t="s">
        <v>506</v>
      </c>
      <c r="D222" s="1606" t="s">
        <v>351</v>
      </c>
      <c r="E222" s="1605">
        <v>6775</v>
      </c>
      <c r="F222" s="2180">
        <v>41760</v>
      </c>
      <c r="G222" s="2181">
        <v>6775</v>
      </c>
      <c r="H222" s="2083">
        <f t="shared" si="5"/>
        <v>0</v>
      </c>
      <c r="I222" s="1857"/>
      <c r="J222" s="32" t="s">
        <v>2724</v>
      </c>
    </row>
    <row r="223" spans="1:10" x14ac:dyDescent="0.25">
      <c r="A223" s="541"/>
      <c r="B223" s="540" t="s">
        <v>1866</v>
      </c>
      <c r="C223" s="546" t="s">
        <v>506</v>
      </c>
      <c r="D223" s="1606" t="s">
        <v>119</v>
      </c>
      <c r="E223" s="1605">
        <v>5057</v>
      </c>
      <c r="F223" s="1604">
        <v>41756</v>
      </c>
      <c r="G223" s="1605">
        <v>5057</v>
      </c>
      <c r="H223" s="1603">
        <f t="shared" si="5"/>
        <v>0</v>
      </c>
      <c r="I223" s="1857"/>
      <c r="J223" s="32" t="s">
        <v>1175</v>
      </c>
    </row>
    <row r="224" spans="1:10" x14ac:dyDescent="0.25">
      <c r="A224" s="541"/>
      <c r="B224" s="540" t="s">
        <v>1867</v>
      </c>
      <c r="C224" s="546" t="s">
        <v>506</v>
      </c>
      <c r="D224" s="1606" t="s">
        <v>24</v>
      </c>
      <c r="E224" s="1605">
        <v>13243</v>
      </c>
      <c r="F224" s="1604">
        <v>41756</v>
      </c>
      <c r="G224" s="1605">
        <v>13243</v>
      </c>
      <c r="H224" s="1603">
        <f t="shared" si="5"/>
        <v>0</v>
      </c>
      <c r="I224" s="1857"/>
      <c r="J224" s="32" t="s">
        <v>1175</v>
      </c>
    </row>
    <row r="225" spans="1:10" x14ac:dyDescent="0.25">
      <c r="A225" s="541"/>
      <c r="B225" s="540" t="s">
        <v>2787</v>
      </c>
      <c r="C225" s="546" t="s">
        <v>506</v>
      </c>
      <c r="D225" s="1606" t="s">
        <v>434</v>
      </c>
      <c r="E225" s="1605">
        <v>32333.5</v>
      </c>
      <c r="F225" s="1604">
        <v>41755</v>
      </c>
      <c r="G225" s="1605">
        <v>32333.5</v>
      </c>
      <c r="H225" s="1603">
        <f t="shared" si="5"/>
        <v>0</v>
      </c>
      <c r="I225" s="1857"/>
      <c r="J225" s="32" t="s">
        <v>2724</v>
      </c>
    </row>
    <row r="226" spans="1:10" x14ac:dyDescent="0.25">
      <c r="A226" s="541">
        <v>41756</v>
      </c>
      <c r="B226" s="540" t="s">
        <v>2788</v>
      </c>
      <c r="C226" s="546" t="s">
        <v>506</v>
      </c>
      <c r="D226" s="1606" t="s">
        <v>755</v>
      </c>
      <c r="E226" s="1605">
        <v>39962.5</v>
      </c>
      <c r="F226" s="1604">
        <v>41756</v>
      </c>
      <c r="G226" s="1605">
        <v>39962.5</v>
      </c>
      <c r="H226" s="1603">
        <f t="shared" si="5"/>
        <v>0</v>
      </c>
      <c r="I226" s="1857"/>
      <c r="J226" s="32" t="s">
        <v>2724</v>
      </c>
    </row>
    <row r="227" spans="1:10" x14ac:dyDescent="0.25">
      <c r="A227" s="541"/>
      <c r="B227" s="540" t="s">
        <v>2789</v>
      </c>
      <c r="C227" s="546" t="s">
        <v>506</v>
      </c>
      <c r="D227" s="1628" t="s">
        <v>45</v>
      </c>
      <c r="E227" s="1629">
        <v>17633</v>
      </c>
      <c r="F227" s="1604">
        <v>41758</v>
      </c>
      <c r="G227" s="1629">
        <v>17633</v>
      </c>
      <c r="H227" s="1603">
        <f t="shared" si="5"/>
        <v>0</v>
      </c>
      <c r="I227" s="1857"/>
      <c r="J227" s="32" t="s">
        <v>2724</v>
      </c>
    </row>
    <row r="228" spans="1:10" x14ac:dyDescent="0.25">
      <c r="A228" s="541"/>
      <c r="B228" s="540" t="s">
        <v>2790</v>
      </c>
      <c r="C228" s="546" t="s">
        <v>506</v>
      </c>
      <c r="D228" s="1606" t="s">
        <v>24</v>
      </c>
      <c r="E228" s="1605">
        <v>20571.5</v>
      </c>
      <c r="F228" s="1604">
        <v>41756</v>
      </c>
      <c r="G228" s="1605">
        <v>20571.5</v>
      </c>
      <c r="H228" s="1603">
        <f t="shared" si="5"/>
        <v>0</v>
      </c>
      <c r="I228" s="1857"/>
      <c r="J228" s="32" t="s">
        <v>1175</v>
      </c>
    </row>
    <row r="229" spans="1:10" x14ac:dyDescent="0.25">
      <c r="A229" s="541"/>
      <c r="B229" s="540" t="s">
        <v>2791</v>
      </c>
      <c r="C229" s="546" t="s">
        <v>506</v>
      </c>
      <c r="D229" s="1606" t="s">
        <v>119</v>
      </c>
      <c r="E229" s="1605">
        <v>3654</v>
      </c>
      <c r="F229" s="1604">
        <v>41756</v>
      </c>
      <c r="G229" s="1605">
        <v>3654</v>
      </c>
      <c r="H229" s="2083">
        <f t="shared" si="5"/>
        <v>0</v>
      </c>
      <c r="I229" s="1857"/>
      <c r="J229" s="32" t="s">
        <v>1175</v>
      </c>
    </row>
    <row r="230" spans="1:10" x14ac:dyDescent="0.25">
      <c r="A230" s="541"/>
      <c r="B230" s="540" t="s">
        <v>2792</v>
      </c>
      <c r="C230" s="546" t="s">
        <v>506</v>
      </c>
      <c r="D230" s="1606" t="s">
        <v>41</v>
      </c>
      <c r="E230" s="1605">
        <v>17433</v>
      </c>
      <c r="F230" s="2180">
        <v>41761</v>
      </c>
      <c r="G230" s="2181">
        <v>17433</v>
      </c>
      <c r="H230" s="2083">
        <f t="shared" si="5"/>
        <v>0</v>
      </c>
      <c r="I230" s="1857"/>
      <c r="J230" s="32" t="s">
        <v>1003</v>
      </c>
    </row>
    <row r="231" spans="1:10" x14ac:dyDescent="0.25">
      <c r="A231" s="541"/>
      <c r="B231" s="540" t="s">
        <v>1868</v>
      </c>
      <c r="C231" s="546" t="s">
        <v>506</v>
      </c>
      <c r="D231" s="1606" t="s">
        <v>57</v>
      </c>
      <c r="E231" s="1605">
        <v>2785</v>
      </c>
      <c r="F231" s="1604">
        <v>41756</v>
      </c>
      <c r="G231" s="1605">
        <v>2785</v>
      </c>
      <c r="H231" s="1603">
        <f t="shared" si="5"/>
        <v>0</v>
      </c>
      <c r="I231" s="1857"/>
      <c r="J231" s="32" t="s">
        <v>1175</v>
      </c>
    </row>
    <row r="232" spans="1:10" x14ac:dyDescent="0.25">
      <c r="A232" s="541">
        <v>41758</v>
      </c>
      <c r="B232" s="540" t="s">
        <v>1869</v>
      </c>
      <c r="C232" s="546" t="s">
        <v>506</v>
      </c>
      <c r="D232" s="1606" t="s">
        <v>45</v>
      </c>
      <c r="E232" s="1605">
        <v>14752</v>
      </c>
      <c r="F232" s="1604">
        <v>41759</v>
      </c>
      <c r="G232" s="1605">
        <v>14752</v>
      </c>
      <c r="H232" s="1603">
        <f t="shared" si="5"/>
        <v>0</v>
      </c>
      <c r="I232" s="1857"/>
      <c r="J232" s="32" t="s">
        <v>3739</v>
      </c>
    </row>
    <row r="233" spans="1:10" x14ac:dyDescent="0.25">
      <c r="A233" s="541"/>
      <c r="B233" s="540" t="s">
        <v>1870</v>
      </c>
      <c r="C233" s="546" t="s">
        <v>506</v>
      </c>
      <c r="D233" s="1606" t="s">
        <v>24</v>
      </c>
      <c r="E233" s="1605">
        <v>20562.5</v>
      </c>
      <c r="F233" s="1631">
        <v>41758</v>
      </c>
      <c r="G233" s="1605">
        <v>20562.5</v>
      </c>
      <c r="H233" s="1603">
        <f t="shared" si="5"/>
        <v>0</v>
      </c>
      <c r="I233" s="1857"/>
      <c r="J233" s="32" t="s">
        <v>825</v>
      </c>
    </row>
    <row r="234" spans="1:10" x14ac:dyDescent="0.25">
      <c r="A234" s="541"/>
      <c r="B234" s="540" t="s">
        <v>1871</v>
      </c>
      <c r="C234" s="546" t="s">
        <v>506</v>
      </c>
      <c r="D234" s="1632" t="s">
        <v>960</v>
      </c>
      <c r="E234" s="1627">
        <v>39227.5</v>
      </c>
      <c r="F234" s="1631">
        <v>41758</v>
      </c>
      <c r="G234" s="1627">
        <v>39227.5</v>
      </c>
      <c r="H234" s="1603">
        <f t="shared" si="5"/>
        <v>0</v>
      </c>
      <c r="I234" s="1857"/>
      <c r="J234" s="32" t="s">
        <v>2724</v>
      </c>
    </row>
    <row r="235" spans="1:10" x14ac:dyDescent="0.25">
      <c r="A235" s="541"/>
      <c r="B235" s="540" t="s">
        <v>1872</v>
      </c>
      <c r="C235" s="546" t="s">
        <v>506</v>
      </c>
      <c r="D235" s="244" t="s">
        <v>24</v>
      </c>
      <c r="E235" s="261">
        <v>18861</v>
      </c>
      <c r="F235" s="2182">
        <v>41760</v>
      </c>
      <c r="G235" s="112">
        <v>18861</v>
      </c>
      <c r="H235" s="2083">
        <f t="shared" si="5"/>
        <v>0</v>
      </c>
      <c r="I235" s="1857"/>
      <c r="J235" s="32" t="s">
        <v>2227</v>
      </c>
    </row>
    <row r="236" spans="1:10" x14ac:dyDescent="0.25">
      <c r="A236" s="541"/>
      <c r="B236" s="540" t="s">
        <v>2793</v>
      </c>
      <c r="C236" s="546" t="s">
        <v>506</v>
      </c>
      <c r="D236" s="244" t="s">
        <v>13</v>
      </c>
      <c r="E236" s="261">
        <v>14189</v>
      </c>
      <c r="F236" s="1631">
        <v>41758</v>
      </c>
      <c r="G236" s="261">
        <v>14189</v>
      </c>
      <c r="H236" s="1603">
        <f t="shared" si="5"/>
        <v>0</v>
      </c>
      <c r="I236" s="1857"/>
      <c r="J236" s="32" t="s">
        <v>2724</v>
      </c>
    </row>
    <row r="237" spans="1:10" x14ac:dyDescent="0.25">
      <c r="A237" s="541"/>
      <c r="B237" s="540" t="s">
        <v>2794</v>
      </c>
      <c r="C237" s="546" t="s">
        <v>506</v>
      </c>
      <c r="D237" s="244" t="s">
        <v>676</v>
      </c>
      <c r="E237" s="261">
        <v>2872</v>
      </c>
      <c r="F237" s="2182">
        <v>41760</v>
      </c>
      <c r="G237" s="112">
        <v>2872</v>
      </c>
      <c r="H237" s="2083">
        <f t="shared" si="5"/>
        <v>0</v>
      </c>
      <c r="I237" s="1857"/>
      <c r="J237" s="32" t="s">
        <v>2227</v>
      </c>
    </row>
    <row r="238" spans="1:10" x14ac:dyDescent="0.25">
      <c r="A238" s="541"/>
      <c r="B238" s="540" t="s">
        <v>1873</v>
      </c>
      <c r="C238" s="546" t="s">
        <v>506</v>
      </c>
      <c r="D238" s="244" t="s">
        <v>596</v>
      </c>
      <c r="E238" s="261">
        <v>20434</v>
      </c>
      <c r="F238" s="1631">
        <v>41758</v>
      </c>
      <c r="G238" s="261">
        <v>20434</v>
      </c>
      <c r="H238" s="1603">
        <f t="shared" si="5"/>
        <v>0</v>
      </c>
      <c r="I238" s="1857"/>
      <c r="J238" s="32" t="s">
        <v>825</v>
      </c>
    </row>
    <row r="239" spans="1:10" x14ac:dyDescent="0.25">
      <c r="A239" s="541"/>
      <c r="B239" s="540" t="s">
        <v>1874</v>
      </c>
      <c r="C239" s="546" t="s">
        <v>506</v>
      </c>
      <c r="D239" s="244" t="s">
        <v>13</v>
      </c>
      <c r="E239" s="261">
        <v>6944.5</v>
      </c>
      <c r="F239" s="2182">
        <v>41760</v>
      </c>
      <c r="G239" s="112">
        <v>6944.5</v>
      </c>
      <c r="H239" s="2083">
        <f t="shared" si="5"/>
        <v>0</v>
      </c>
      <c r="I239" s="1857"/>
      <c r="J239" s="32" t="s">
        <v>2724</v>
      </c>
    </row>
    <row r="240" spans="1:10" x14ac:dyDescent="0.25">
      <c r="A240" s="541"/>
      <c r="B240" s="540" t="s">
        <v>2795</v>
      </c>
      <c r="C240" s="546" t="s">
        <v>506</v>
      </c>
      <c r="D240" s="244" t="s">
        <v>337</v>
      </c>
      <c r="E240" s="261">
        <v>37514</v>
      </c>
      <c r="F240" s="1631">
        <v>41759</v>
      </c>
      <c r="G240" s="261">
        <v>37514</v>
      </c>
      <c r="H240" s="1603">
        <f t="shared" si="5"/>
        <v>0</v>
      </c>
      <c r="I240" s="1857"/>
      <c r="J240" s="32" t="s">
        <v>2722</v>
      </c>
    </row>
    <row r="241" spans="1:10" x14ac:dyDescent="0.25">
      <c r="A241" s="541"/>
      <c r="B241" s="540" t="s">
        <v>2796</v>
      </c>
      <c r="C241" s="546" t="s">
        <v>506</v>
      </c>
      <c r="D241" s="244" t="s">
        <v>57</v>
      </c>
      <c r="E241" s="261">
        <v>3484</v>
      </c>
      <c r="F241" s="1631">
        <v>41758</v>
      </c>
      <c r="G241" s="261">
        <v>3484</v>
      </c>
      <c r="H241" s="1603">
        <f t="shared" si="5"/>
        <v>0</v>
      </c>
      <c r="I241" s="1857"/>
      <c r="J241" s="32" t="s">
        <v>825</v>
      </c>
    </row>
    <row r="242" spans="1:10" x14ac:dyDescent="0.25">
      <c r="A242" s="541">
        <v>41759</v>
      </c>
      <c r="B242" s="540" t="s">
        <v>2797</v>
      </c>
      <c r="C242" s="546" t="s">
        <v>506</v>
      </c>
      <c r="D242" s="244" t="s">
        <v>45</v>
      </c>
      <c r="E242" s="261">
        <v>8493</v>
      </c>
      <c r="F242" s="2182">
        <v>41760</v>
      </c>
      <c r="G242" s="112">
        <v>8493</v>
      </c>
      <c r="H242" s="2083">
        <f t="shared" si="5"/>
        <v>0</v>
      </c>
      <c r="I242" s="1857"/>
      <c r="J242" s="32" t="s">
        <v>2724</v>
      </c>
    </row>
    <row r="243" spans="1:10" x14ac:dyDescent="0.25">
      <c r="A243" s="541"/>
      <c r="B243" s="540" t="s">
        <v>2798</v>
      </c>
      <c r="C243" s="546" t="s">
        <v>506</v>
      </c>
      <c r="D243" s="244" t="s">
        <v>751</v>
      </c>
      <c r="E243" s="261">
        <v>17786.5</v>
      </c>
      <c r="F243" s="1631">
        <v>41759</v>
      </c>
      <c r="G243" s="261">
        <v>17786.5</v>
      </c>
      <c r="H243" s="1603">
        <f t="shared" si="5"/>
        <v>0</v>
      </c>
      <c r="I243" s="1857"/>
      <c r="J243" s="32" t="s">
        <v>600</v>
      </c>
    </row>
    <row r="244" spans="1:10" x14ac:dyDescent="0.25">
      <c r="A244" s="541"/>
      <c r="B244" s="540"/>
      <c r="C244" s="546"/>
      <c r="D244" s="244"/>
      <c r="E244" s="261"/>
      <c r="F244" s="304"/>
      <c r="G244" s="261"/>
      <c r="H244" s="1603">
        <f t="shared" si="5"/>
        <v>0</v>
      </c>
      <c r="I244" s="1857"/>
    </row>
    <row r="245" spans="1:10" x14ac:dyDescent="0.25">
      <c r="A245" s="541"/>
      <c r="B245" s="540"/>
      <c r="C245" s="546"/>
      <c r="D245" s="244"/>
      <c r="E245" s="261"/>
      <c r="F245" s="304"/>
      <c r="G245" s="261"/>
      <c r="H245" s="1603">
        <f t="shared" si="5"/>
        <v>0</v>
      </c>
      <c r="I245" s="1857"/>
    </row>
    <row r="246" spans="1:10" x14ac:dyDescent="0.25">
      <c r="A246" s="541"/>
      <c r="B246" s="540"/>
      <c r="C246" s="546"/>
      <c r="D246" s="244"/>
      <c r="E246" s="261"/>
      <c r="F246" s="304"/>
      <c r="G246" s="261"/>
      <c r="H246" s="1603">
        <f t="shared" si="5"/>
        <v>0</v>
      </c>
      <c r="I246" s="1857"/>
    </row>
    <row r="247" spans="1:10" x14ac:dyDescent="0.25">
      <c r="A247" s="541"/>
      <c r="B247" s="540"/>
      <c r="C247" s="546"/>
      <c r="D247" s="244"/>
      <c r="E247" s="261"/>
      <c r="F247" s="304"/>
      <c r="G247" s="261"/>
      <c r="H247" s="1603">
        <f t="shared" si="5"/>
        <v>0</v>
      </c>
      <c r="I247" s="1857"/>
    </row>
    <row r="248" spans="1:10" x14ac:dyDescent="0.25">
      <c r="A248" s="541"/>
      <c r="B248" s="540"/>
      <c r="C248" s="546"/>
      <c r="D248" s="244"/>
      <c r="E248" s="261"/>
      <c r="F248" s="304"/>
      <c r="G248" s="261"/>
      <c r="H248" s="1603">
        <f t="shared" si="5"/>
        <v>0</v>
      </c>
      <c r="I248" s="1857"/>
    </row>
    <row r="249" spans="1:10" x14ac:dyDescent="0.25">
      <c r="A249" s="541"/>
      <c r="B249" s="540"/>
      <c r="C249" s="546"/>
      <c r="D249" s="244"/>
      <c r="E249" s="261"/>
      <c r="F249" s="304"/>
      <c r="G249" s="261"/>
      <c r="H249" s="1603">
        <f t="shared" si="5"/>
        <v>0</v>
      </c>
      <c r="I249" s="1857"/>
    </row>
    <row r="250" spans="1:10" x14ac:dyDescent="0.25">
      <c r="A250" s="541"/>
      <c r="B250" s="540"/>
      <c r="C250" s="546"/>
      <c r="D250" s="244"/>
      <c r="E250" s="261"/>
      <c r="F250" s="304"/>
      <c r="G250" s="261"/>
      <c r="H250" s="1603">
        <f t="shared" si="5"/>
        <v>0</v>
      </c>
      <c r="I250" s="1857"/>
    </row>
    <row r="251" spans="1:10" x14ac:dyDescent="0.25">
      <c r="A251" s="541"/>
      <c r="B251" s="540"/>
      <c r="C251" s="546"/>
      <c r="D251" s="244"/>
      <c r="E251" s="261"/>
      <c r="F251" s="304"/>
      <c r="G251" s="261"/>
      <c r="H251" s="1603">
        <f t="shared" si="5"/>
        <v>0</v>
      </c>
      <c r="I251" s="1857"/>
    </row>
    <row r="252" spans="1:10" x14ac:dyDescent="0.25">
      <c r="A252" s="541"/>
      <c r="B252" s="540"/>
      <c r="C252" s="546"/>
      <c r="D252" s="244"/>
      <c r="E252" s="261"/>
      <c r="F252" s="304"/>
      <c r="G252" s="261"/>
      <c r="H252" s="1603">
        <f t="shared" si="5"/>
        <v>0</v>
      </c>
      <c r="I252" s="1857"/>
    </row>
    <row r="253" spans="1:10" x14ac:dyDescent="0.25">
      <c r="A253" s="541"/>
      <c r="B253" s="540"/>
      <c r="C253" s="546"/>
      <c r="D253" s="244"/>
      <c r="E253" s="261"/>
      <c r="F253" s="304"/>
      <c r="G253" s="261"/>
      <c r="H253" s="1603">
        <f t="shared" si="5"/>
        <v>0</v>
      </c>
      <c r="I253" s="1857"/>
    </row>
    <row r="254" spans="1:10" x14ac:dyDescent="0.25">
      <c r="A254" s="541"/>
      <c r="B254" s="540"/>
      <c r="C254" s="546"/>
      <c r="D254" s="244"/>
      <c r="E254" s="261"/>
      <c r="F254" s="304"/>
      <c r="G254" s="261"/>
      <c r="H254" s="1603">
        <f t="shared" si="5"/>
        <v>0</v>
      </c>
      <c r="I254" s="1857"/>
    </row>
    <row r="255" spans="1:10" x14ac:dyDescent="0.25">
      <c r="A255" s="541"/>
      <c r="B255" s="540"/>
      <c r="C255" s="546"/>
      <c r="D255" s="244"/>
      <c r="E255" s="261"/>
      <c r="F255" s="304"/>
      <c r="G255" s="261"/>
      <c r="H255" s="1603">
        <f t="shared" si="5"/>
        <v>0</v>
      </c>
      <c r="I255" s="1857"/>
    </row>
    <row r="256" spans="1:10" x14ac:dyDescent="0.25">
      <c r="A256" s="541"/>
      <c r="B256" s="540"/>
      <c r="C256" s="546"/>
      <c r="D256" s="244"/>
      <c r="E256" s="261"/>
      <c r="F256" s="304"/>
      <c r="G256" s="261"/>
      <c r="H256" s="1603">
        <f t="shared" si="5"/>
        <v>0</v>
      </c>
      <c r="I256" s="1857"/>
    </row>
    <row r="257" spans="1:9" x14ac:dyDescent="0.25">
      <c r="A257" s="541"/>
      <c r="B257" s="540"/>
      <c r="C257" s="546"/>
      <c r="D257" s="244"/>
      <c r="E257" s="261"/>
      <c r="F257" s="304"/>
      <c r="G257" s="261"/>
      <c r="H257" s="1603">
        <f t="shared" si="5"/>
        <v>0</v>
      </c>
      <c r="I257" s="1857"/>
    </row>
    <row r="258" spans="1:9" x14ac:dyDescent="0.25">
      <c r="A258" s="541"/>
      <c r="B258" s="540"/>
      <c r="C258" s="546"/>
      <c r="D258" s="244"/>
      <c r="E258" s="261"/>
      <c r="F258" s="304"/>
      <c r="G258" s="261"/>
      <c r="H258" s="1603">
        <f t="shared" si="5"/>
        <v>0</v>
      </c>
      <c r="I258" s="1857"/>
    </row>
    <row r="259" spans="1:9" x14ac:dyDescent="0.25">
      <c r="A259" s="541"/>
      <c r="B259" s="540"/>
      <c r="C259" s="546"/>
      <c r="D259" s="244"/>
      <c r="E259" s="261"/>
      <c r="F259" s="304"/>
      <c r="G259" s="261"/>
      <c r="H259" s="1603">
        <f t="shared" si="5"/>
        <v>0</v>
      </c>
      <c r="I259" s="1857"/>
    </row>
    <row r="260" spans="1:9" x14ac:dyDescent="0.25">
      <c r="A260" s="541"/>
      <c r="B260" s="540"/>
      <c r="C260" s="546"/>
      <c r="D260" s="244"/>
      <c r="E260" s="261"/>
      <c r="F260" s="304"/>
      <c r="G260" s="261"/>
      <c r="H260" s="1603">
        <f t="shared" si="5"/>
        <v>0</v>
      </c>
      <c r="I260" s="1857"/>
    </row>
    <row r="261" spans="1:9" x14ac:dyDescent="0.25">
      <c r="A261" s="541"/>
      <c r="B261" s="589"/>
      <c r="C261" s="1530"/>
      <c r="D261" s="244"/>
      <c r="E261" s="261"/>
      <c r="F261" s="304"/>
      <c r="G261" s="261"/>
      <c r="H261" s="1603">
        <f t="shared" si="5"/>
        <v>0</v>
      </c>
      <c r="I261" s="1857"/>
    </row>
    <row r="262" spans="1:9" ht="15.75" thickBot="1" x14ac:dyDescent="0.3">
      <c r="A262" s="321"/>
      <c r="B262" s="229"/>
      <c r="C262" s="229"/>
      <c r="D262" s="244"/>
      <c r="E262" s="463"/>
      <c r="F262" s="1609"/>
      <c r="G262" s="463"/>
      <c r="H262" s="1610">
        <f t="shared" ref="H262" si="6">E262-G262</f>
        <v>0</v>
      </c>
      <c r="I262" s="1608"/>
    </row>
    <row r="263" spans="1:9" ht="15.75" thickTop="1" x14ac:dyDescent="0.25">
      <c r="A263" s="1611"/>
      <c r="B263" s="454"/>
      <c r="C263" s="454"/>
      <c r="D263" s="1612"/>
      <c r="E263" s="58">
        <f>SUM(E4:E262)</f>
        <v>3315288.5</v>
      </c>
      <c r="F263" s="1613"/>
      <c r="G263" s="58">
        <f>SUM(G4:G262)</f>
        <v>3315288.5</v>
      </c>
      <c r="H263" s="1614"/>
      <c r="I263" s="1614"/>
    </row>
    <row r="264" spans="1:9" x14ac:dyDescent="0.25">
      <c r="A264" s="1611"/>
      <c r="B264" s="454" t="s">
        <v>61</v>
      </c>
      <c r="C264" s="454"/>
      <c r="D264" s="1615"/>
      <c r="E264" s="58"/>
      <c r="F264" s="1613"/>
      <c r="G264" s="58"/>
      <c r="H264" s="1614"/>
      <c r="I264" s="1614"/>
    </row>
    <row r="265" spans="1:9" x14ac:dyDescent="0.25">
      <c r="A265" s="1611"/>
      <c r="B265" s="454"/>
      <c r="C265" s="454"/>
      <c r="D265" s="1615"/>
      <c r="E265" s="454"/>
      <c r="F265" s="1613"/>
      <c r="G265" s="454"/>
      <c r="H265" s="1614"/>
      <c r="I265" s="1614"/>
    </row>
    <row r="266" spans="1:9" x14ac:dyDescent="0.25">
      <c r="A266" s="1611"/>
      <c r="B266" s="454"/>
      <c r="C266" s="454"/>
      <c r="D266" s="1616"/>
      <c r="E266" s="454"/>
      <c r="F266" s="1613"/>
      <c r="G266" s="454"/>
      <c r="H266" s="1614"/>
      <c r="I266" s="1614"/>
    </row>
    <row r="267" spans="1:9" x14ac:dyDescent="0.25">
      <c r="A267" s="1611"/>
      <c r="B267" s="454"/>
      <c r="C267" s="454"/>
      <c r="D267" s="1615"/>
      <c r="E267" s="454"/>
      <c r="F267" s="1613"/>
      <c r="G267" s="454"/>
      <c r="H267" s="1614"/>
      <c r="I267" s="1614"/>
    </row>
    <row r="268" spans="1:9" ht="30" x14ac:dyDescent="0.25">
      <c r="A268" s="1611"/>
      <c r="B268" s="454"/>
      <c r="C268" s="454"/>
      <c r="D268" s="1615"/>
      <c r="E268" s="1617" t="s">
        <v>50</v>
      </c>
      <c r="F268" s="1613"/>
      <c r="G268" s="1618" t="s">
        <v>51</v>
      </c>
      <c r="H268" s="1614"/>
      <c r="I268" s="1614"/>
    </row>
    <row r="269" spans="1:9" x14ac:dyDescent="0.25">
      <c r="A269" s="1611"/>
      <c r="B269" s="454"/>
      <c r="C269" s="454"/>
      <c r="D269" s="1615"/>
      <c r="E269" s="1617"/>
      <c r="F269" s="1613"/>
      <c r="G269" s="1618"/>
      <c r="H269" s="1614"/>
      <c r="I269" s="1614"/>
    </row>
    <row r="270" spans="1:9" x14ac:dyDescent="0.25">
      <c r="A270" s="1611"/>
      <c r="B270" s="454"/>
      <c r="C270" s="454"/>
      <c r="D270" s="1615"/>
      <c r="E270" s="1617"/>
      <c r="F270" s="1613"/>
      <c r="G270" s="1618"/>
      <c r="H270" s="1614"/>
      <c r="I270" s="1614"/>
    </row>
    <row r="271" spans="1:9" x14ac:dyDescent="0.25">
      <c r="A271" s="1611"/>
      <c r="B271" s="454"/>
      <c r="C271" s="454"/>
      <c r="D271" s="1615"/>
      <c r="E271" s="1617"/>
      <c r="F271" s="1613"/>
      <c r="G271" s="1618"/>
      <c r="H271" s="1614"/>
      <c r="I271" s="1614"/>
    </row>
    <row r="272" spans="1:9" ht="21" x14ac:dyDescent="0.35">
      <c r="A272" s="1611"/>
      <c r="B272" s="454"/>
      <c r="C272" s="454"/>
      <c r="D272" s="454"/>
      <c r="E272" s="2284">
        <f>E263-G263</f>
        <v>0</v>
      </c>
      <c r="F272" s="2285"/>
      <c r="G272" s="2286"/>
      <c r="H272" s="1614"/>
      <c r="I272" s="1614"/>
    </row>
    <row r="273" spans="1:9" x14ac:dyDescent="0.25">
      <c r="A273" s="1611"/>
      <c r="B273" s="454"/>
      <c r="C273" s="454"/>
      <c r="D273" s="454"/>
      <c r="E273" s="454"/>
      <c r="F273" s="1613"/>
      <c r="G273" s="454"/>
      <c r="H273" s="1614"/>
      <c r="I273" s="1614"/>
    </row>
    <row r="274" spans="1:9" ht="18.75" x14ac:dyDescent="0.3">
      <c r="A274" s="1611"/>
      <c r="B274" s="454"/>
      <c r="C274" s="454"/>
      <c r="D274" s="454"/>
      <c r="E274" s="2287" t="s">
        <v>53</v>
      </c>
      <c r="F274" s="2287"/>
      <c r="G274" s="2287"/>
      <c r="H274" s="1614"/>
      <c r="I274" s="1614"/>
    </row>
    <row r="275" spans="1:9" x14ac:dyDescent="0.25">
      <c r="A275" s="1611"/>
      <c r="B275" s="454"/>
      <c r="C275" s="454"/>
      <c r="D275" s="454"/>
      <c r="E275" s="454"/>
      <c r="F275" s="1613"/>
      <c r="G275" s="454"/>
      <c r="H275" s="1614"/>
      <c r="I275" s="1614"/>
    </row>
    <row r="276" spans="1:9" x14ac:dyDescent="0.25">
      <c r="A276" s="1611"/>
      <c r="B276" s="454"/>
      <c r="C276" s="454"/>
      <c r="D276" s="454"/>
      <c r="E276" s="454"/>
      <c r="F276" s="1613"/>
      <c r="G276" s="454"/>
      <c r="H276" s="1614"/>
      <c r="I276" s="1614"/>
    </row>
    <row r="277" spans="1:9" x14ac:dyDescent="0.25">
      <c r="A277" s="321"/>
      <c r="B277" s="244"/>
      <c r="C277" s="244"/>
      <c r="D277" s="244"/>
      <c r="E277" s="244"/>
      <c r="F277" s="854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854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854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854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854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854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854"/>
      <c r="G283" s="244"/>
      <c r="H283" s="244"/>
      <c r="I283" s="244"/>
    </row>
    <row r="284" spans="1:9" x14ac:dyDescent="0.25">
      <c r="A284" s="321"/>
      <c r="B284" s="244"/>
      <c r="C284" s="244"/>
      <c r="D284" s="244"/>
      <c r="E284" s="244"/>
      <c r="F284" s="854"/>
      <c r="G284" s="244"/>
      <c r="H284" s="244"/>
      <c r="I284" s="244"/>
    </row>
    <row r="285" spans="1:9" x14ac:dyDescent="0.25">
      <c r="A285" s="321"/>
      <c r="B285" s="244"/>
      <c r="C285" s="244"/>
      <c r="D285" s="244"/>
      <c r="E285" s="244"/>
      <c r="F285" s="854"/>
      <c r="G285" s="244"/>
      <c r="H285" s="244"/>
      <c r="I285" s="244"/>
    </row>
    <row r="286" spans="1:9" x14ac:dyDescent="0.25">
      <c r="A286" s="321"/>
      <c r="B286" s="244"/>
      <c r="C286" s="244"/>
      <c r="D286" s="244"/>
      <c r="E286" s="244"/>
      <c r="F286" s="854"/>
      <c r="G286" s="244"/>
      <c r="H286" s="244"/>
      <c r="I286" s="244"/>
    </row>
    <row r="287" spans="1:9" x14ac:dyDescent="0.25">
      <c r="A287" s="321"/>
      <c r="B287" s="244"/>
      <c r="C287" s="244"/>
      <c r="D287" s="244"/>
      <c r="E287" s="244"/>
      <c r="F287" s="854"/>
      <c r="G287" s="244"/>
      <c r="H287" s="244"/>
      <c r="I287" s="244"/>
    </row>
    <row r="288" spans="1:9" x14ac:dyDescent="0.25">
      <c r="A288" s="321"/>
      <c r="B288" s="244"/>
      <c r="C288" s="244"/>
      <c r="D288" s="244"/>
      <c r="E288" s="244"/>
      <c r="F288" s="854"/>
      <c r="G288" s="244"/>
      <c r="H288" s="244"/>
      <c r="I288" s="244"/>
    </row>
    <row r="289" spans="1:9" x14ac:dyDescent="0.25">
      <c r="A289" s="321"/>
      <c r="B289" s="244"/>
      <c r="C289" s="244"/>
      <c r="D289" s="244"/>
      <c r="E289" s="244"/>
      <c r="F289" s="854"/>
      <c r="G289" s="244"/>
      <c r="H289" s="244"/>
      <c r="I289" s="244"/>
    </row>
    <row r="290" spans="1:9" x14ac:dyDescent="0.25">
      <c r="A290" s="321"/>
      <c r="B290" s="244"/>
      <c r="C290" s="244"/>
      <c r="D290" s="244"/>
      <c r="E290" s="244"/>
      <c r="F290" s="854"/>
      <c r="G290" s="244"/>
      <c r="H290" s="244"/>
      <c r="I290" s="244"/>
    </row>
    <row r="291" spans="1:9" x14ac:dyDescent="0.25">
      <c r="A291" s="321"/>
      <c r="B291" s="244"/>
      <c r="C291" s="244"/>
      <c r="D291" s="244"/>
      <c r="E291" s="244"/>
      <c r="F291" s="854"/>
      <c r="G291" s="244"/>
      <c r="H291" s="244"/>
      <c r="I291" s="244"/>
    </row>
    <row r="292" spans="1:9" x14ac:dyDescent="0.25">
      <c r="A292" s="321"/>
      <c r="B292" s="244"/>
      <c r="C292" s="244"/>
      <c r="D292" s="244"/>
      <c r="E292" s="244"/>
      <c r="F292" s="854"/>
      <c r="G292" s="244"/>
      <c r="H292" s="244"/>
      <c r="I292" s="244"/>
    </row>
    <row r="293" spans="1:9" x14ac:dyDescent="0.25">
      <c r="A293" s="321"/>
      <c r="B293" s="244"/>
      <c r="C293" s="244"/>
      <c r="D293" s="244"/>
      <c r="E293" s="244"/>
      <c r="F293" s="854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854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854"/>
      <c r="G295" s="244"/>
      <c r="H295" s="244"/>
      <c r="I295" s="244"/>
    </row>
    <row r="296" spans="1:9" x14ac:dyDescent="0.25">
      <c r="A296" s="321"/>
      <c r="B296" s="244"/>
      <c r="C296" s="244"/>
      <c r="D296" s="244"/>
      <c r="E296" s="244"/>
      <c r="F296" s="854"/>
      <c r="G296" s="244"/>
      <c r="H296" s="244"/>
      <c r="I296" s="244"/>
    </row>
    <row r="297" spans="1:9" x14ac:dyDescent="0.25">
      <c r="A297" s="321"/>
      <c r="B297" s="244"/>
      <c r="C297" s="244"/>
      <c r="D297" s="244"/>
      <c r="E297" s="244"/>
      <c r="F297" s="854"/>
      <c r="G297" s="244"/>
      <c r="H297" s="244"/>
      <c r="I297" s="244"/>
    </row>
    <row r="298" spans="1:9" x14ac:dyDescent="0.25">
      <c r="A298" s="321"/>
      <c r="B298" s="244"/>
      <c r="C298" s="244"/>
      <c r="D298" s="244"/>
      <c r="E298" s="244"/>
      <c r="F298" s="854"/>
      <c r="G298" s="244"/>
      <c r="H298" s="244"/>
      <c r="I298" s="244"/>
    </row>
    <row r="299" spans="1:9" x14ac:dyDescent="0.25">
      <c r="A299" s="321"/>
      <c r="B299" s="244"/>
      <c r="C299" s="244"/>
      <c r="D299" s="244"/>
      <c r="E299" s="244"/>
      <c r="F299" s="854"/>
      <c r="G299" s="244"/>
      <c r="H299" s="244"/>
      <c r="I299" s="244"/>
    </row>
    <row r="300" spans="1:9" x14ac:dyDescent="0.25">
      <c r="A300" s="321"/>
      <c r="B300" s="244"/>
      <c r="C300" s="244"/>
      <c r="D300" s="244"/>
      <c r="E300" s="244"/>
      <c r="F300" s="854"/>
      <c r="G300" s="244"/>
      <c r="H300" s="244"/>
      <c r="I300" s="244"/>
    </row>
    <row r="301" spans="1:9" x14ac:dyDescent="0.25">
      <c r="A301" s="321"/>
      <c r="B301" s="244"/>
      <c r="C301" s="244"/>
      <c r="D301" s="244"/>
      <c r="E301" s="244"/>
      <c r="F301" s="854"/>
      <c r="G301" s="244"/>
      <c r="H301" s="244"/>
      <c r="I301" s="244"/>
    </row>
    <row r="302" spans="1:9" x14ac:dyDescent="0.25">
      <c r="A302" s="321"/>
      <c r="B302" s="244"/>
      <c r="C302" s="244"/>
      <c r="D302" s="244"/>
      <c r="E302" s="244"/>
      <c r="F302" s="854"/>
      <c r="G302" s="244"/>
      <c r="H302" s="244"/>
      <c r="I302" s="244"/>
    </row>
    <row r="303" spans="1:9" x14ac:dyDescent="0.25">
      <c r="A303" s="321"/>
      <c r="B303" s="244"/>
      <c r="C303" s="244"/>
      <c r="D303" s="244"/>
      <c r="E303" s="244"/>
      <c r="F303" s="854"/>
      <c r="G303" s="244"/>
      <c r="H303" s="244"/>
      <c r="I303" s="244"/>
    </row>
    <row r="304" spans="1:9" x14ac:dyDescent="0.25">
      <c r="A304" s="321"/>
      <c r="B304" s="244"/>
      <c r="C304" s="244"/>
      <c r="D304" s="244"/>
      <c r="E304" s="244"/>
      <c r="F304" s="854"/>
      <c r="G304" s="244"/>
      <c r="H304" s="244"/>
      <c r="I304" s="244"/>
    </row>
    <row r="305" spans="1:9" x14ac:dyDescent="0.25">
      <c r="A305" s="321"/>
      <c r="B305" s="244"/>
      <c r="C305" s="244"/>
      <c r="D305" s="244"/>
      <c r="E305" s="244"/>
      <c r="F305" s="854"/>
      <c r="G305" s="244"/>
      <c r="H305" s="244"/>
      <c r="I305" s="244"/>
    </row>
    <row r="306" spans="1:9" x14ac:dyDescent="0.25">
      <c r="A306" s="321"/>
      <c r="B306" s="244"/>
      <c r="C306" s="244"/>
      <c r="D306" s="244"/>
      <c r="E306" s="244"/>
      <c r="F306" s="854"/>
      <c r="G306" s="244"/>
      <c r="H306" s="244"/>
      <c r="I306" s="244"/>
    </row>
    <row r="307" spans="1:9" x14ac:dyDescent="0.25">
      <c r="A307" s="321"/>
      <c r="B307" s="244"/>
      <c r="C307" s="244"/>
      <c r="D307" s="244"/>
      <c r="E307" s="244"/>
      <c r="F307" s="854"/>
      <c r="G307" s="244"/>
      <c r="H307" s="244"/>
      <c r="I307" s="244"/>
    </row>
    <row r="308" spans="1:9" x14ac:dyDescent="0.25">
      <c r="A308" s="321"/>
      <c r="B308" s="244"/>
      <c r="C308" s="244"/>
      <c r="D308" s="244"/>
      <c r="E308" s="244"/>
      <c r="F308" s="854"/>
      <c r="G308" s="244"/>
      <c r="H308" s="244"/>
      <c r="I308" s="244"/>
    </row>
    <row r="309" spans="1:9" x14ac:dyDescent="0.25">
      <c r="A309" s="321"/>
      <c r="B309" s="244"/>
      <c r="C309" s="244"/>
      <c r="D309" s="244"/>
      <c r="E309" s="244"/>
      <c r="F309" s="854"/>
      <c r="G309" s="244"/>
      <c r="H309" s="244"/>
      <c r="I309" s="244"/>
    </row>
    <row r="310" spans="1:9" x14ac:dyDescent="0.25">
      <c r="A310" s="321"/>
      <c r="B310" s="244"/>
      <c r="C310" s="244"/>
      <c r="D310" s="244"/>
      <c r="E310" s="244"/>
      <c r="F310" s="854"/>
      <c r="G310" s="244"/>
      <c r="H310" s="244"/>
      <c r="I310" s="244"/>
    </row>
    <row r="311" spans="1:9" x14ac:dyDescent="0.25">
      <c r="A311" s="321"/>
      <c r="B311" s="244"/>
      <c r="C311" s="244"/>
      <c r="D311" s="244"/>
      <c r="E311" s="244"/>
      <c r="F311" s="854"/>
      <c r="G311" s="244"/>
      <c r="H311" s="244"/>
      <c r="I311" s="244"/>
    </row>
    <row r="312" spans="1:9" x14ac:dyDescent="0.25">
      <c r="A312" s="321"/>
      <c r="B312" s="244"/>
      <c r="C312" s="244"/>
      <c r="D312" s="244"/>
      <c r="E312" s="244"/>
      <c r="F312" s="854"/>
      <c r="G312" s="244"/>
      <c r="H312" s="244"/>
      <c r="I312" s="244"/>
    </row>
    <row r="313" spans="1:9" x14ac:dyDescent="0.25">
      <c r="A313" s="321"/>
      <c r="B313" s="244"/>
      <c r="C313" s="244"/>
      <c r="D313" s="244"/>
      <c r="E313" s="244"/>
      <c r="F313" s="854"/>
      <c r="G313" s="244"/>
      <c r="H313" s="244"/>
      <c r="I313" s="244"/>
    </row>
    <row r="314" spans="1:9" x14ac:dyDescent="0.25">
      <c r="A314" s="321"/>
      <c r="B314" s="244"/>
      <c r="C314" s="244"/>
      <c r="D314" s="244"/>
      <c r="E314" s="244"/>
      <c r="F314" s="854"/>
      <c r="G314" s="244"/>
      <c r="H314" s="244"/>
      <c r="I314" s="244"/>
    </row>
    <row r="315" spans="1:9" x14ac:dyDescent="0.25">
      <c r="A315" s="321"/>
      <c r="B315" s="244"/>
      <c r="C315" s="244"/>
      <c r="D315" s="244"/>
      <c r="E315" s="244"/>
      <c r="F315" s="854"/>
      <c r="G315" s="244"/>
      <c r="H315" s="244"/>
      <c r="I315" s="244"/>
    </row>
    <row r="316" spans="1:9" x14ac:dyDescent="0.25">
      <c r="A316" s="321"/>
      <c r="B316" s="244"/>
      <c r="C316" s="244"/>
      <c r="D316" s="244"/>
      <c r="E316" s="244"/>
      <c r="F316" s="854"/>
      <c r="G316" s="244"/>
      <c r="H316" s="244"/>
      <c r="I316" s="244"/>
    </row>
    <row r="317" spans="1:9" x14ac:dyDescent="0.25">
      <c r="A317" s="321"/>
      <c r="B317" s="244"/>
      <c r="C317" s="244"/>
      <c r="D317" s="244"/>
      <c r="E317" s="244"/>
      <c r="F317" s="854"/>
      <c r="G317" s="244"/>
      <c r="H317" s="244"/>
      <c r="I317" s="244"/>
    </row>
    <row r="318" spans="1:9" x14ac:dyDescent="0.25">
      <c r="A318" s="321"/>
      <c r="B318" s="244"/>
      <c r="C318" s="244"/>
      <c r="D318" s="244"/>
      <c r="E318" s="244"/>
      <c r="F318" s="854"/>
      <c r="G318" s="244"/>
      <c r="H318" s="244"/>
      <c r="I318" s="244"/>
    </row>
    <row r="319" spans="1:9" x14ac:dyDescent="0.25">
      <c r="A319" s="321"/>
      <c r="B319" s="244"/>
      <c r="C319" s="244"/>
      <c r="D319" s="244"/>
      <c r="E319" s="244"/>
      <c r="F319" s="854"/>
      <c r="G319" s="244"/>
      <c r="H319" s="244"/>
      <c r="I319" s="244"/>
    </row>
    <row r="320" spans="1:9" x14ac:dyDescent="0.25">
      <c r="A320" s="321"/>
      <c r="B320" s="244"/>
      <c r="C320" s="244"/>
      <c r="D320" s="244"/>
      <c r="E320" s="244"/>
      <c r="F320" s="854"/>
      <c r="G320" s="244"/>
      <c r="H320" s="244"/>
      <c r="I320" s="244"/>
    </row>
  </sheetData>
  <sortState ref="B46:E52">
    <sortCondition ref="B46:B52"/>
  </sortState>
  <mergeCells count="7">
    <mergeCell ref="E272:G272"/>
    <mergeCell ref="E274:G274"/>
    <mergeCell ref="A1:F1"/>
    <mergeCell ref="B2:D2"/>
    <mergeCell ref="A70:F70"/>
    <mergeCell ref="A139:F139"/>
    <mergeCell ref="A208:F208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ADQ1" workbookViewId="0">
      <pane ySplit="6" topLeftCell="A7" activePane="bottomLeft" state="frozen"/>
      <selection pane="bottomLeft" activeCell="ADW4" sqref="ADW4:ADZ4"/>
    </sheetView>
  </sheetViews>
  <sheetFormatPr baseColWidth="10" defaultRowHeight="15" x14ac:dyDescent="0.25"/>
  <cols>
    <col min="1" max="1" width="11.42578125" style="427"/>
    <col min="2" max="2" width="11.42578125" style="2"/>
    <col min="3" max="3" width="12.28515625" style="550" customWidth="1"/>
    <col min="4" max="4" width="12.7109375" style="550" bestFit="1" customWidth="1"/>
    <col min="5" max="5" width="11.42578125" style="550"/>
    <col min="6" max="6" width="12.7109375" style="550" bestFit="1" customWidth="1"/>
    <col min="7" max="7" width="8.5703125" style="550" customWidth="1"/>
    <col min="8" max="9" width="11.42578125" style="2"/>
    <col min="10" max="10" width="12.28515625" style="550" customWidth="1"/>
    <col min="11" max="11" width="12.7109375" style="550" bestFit="1" customWidth="1"/>
    <col min="12" max="13" width="11.42578125" style="550"/>
    <col min="14" max="14" width="8.5703125" style="550" customWidth="1"/>
    <col min="15" max="15" width="11.42578125" style="422" customWidth="1"/>
    <col min="16" max="16" width="11.42578125" style="550" customWidth="1"/>
    <col min="17" max="17" width="11.42578125" style="3" customWidth="1"/>
    <col min="18" max="18" width="11.42578125" style="422" customWidth="1"/>
    <col min="19" max="20" width="11.42578125" style="550" customWidth="1"/>
    <col min="21" max="21" width="6.5703125" style="550" customWidth="1"/>
    <col min="22" max="22" width="11.42578125" style="343" customWidth="1"/>
    <col min="23" max="27" width="11.42578125" style="550" customWidth="1"/>
    <col min="28" max="28" width="6.5703125" style="550" customWidth="1"/>
    <col min="29" max="34" width="11.42578125" style="550" customWidth="1"/>
    <col min="35" max="35" width="6.5703125" style="550" customWidth="1"/>
    <col min="36" max="41" width="11.42578125" style="550" customWidth="1"/>
    <col min="42" max="42" width="6.5703125" style="550" customWidth="1"/>
    <col min="43" max="48" width="11.42578125" style="550" customWidth="1"/>
    <col min="49" max="49" width="6.5703125" style="550" customWidth="1"/>
    <col min="50" max="55" width="11.42578125" style="550" customWidth="1"/>
    <col min="56" max="56" width="8" style="550" customWidth="1"/>
    <col min="57" max="62" width="11.42578125" style="550" customWidth="1"/>
    <col min="63" max="63" width="8" style="550" customWidth="1"/>
    <col min="64" max="69" width="11.42578125" style="550" customWidth="1"/>
    <col min="70" max="70" width="8.5703125" style="550" bestFit="1" customWidth="1"/>
    <col min="71" max="71" width="10.42578125" style="550" customWidth="1"/>
    <col min="72" max="72" width="12.5703125" style="550" bestFit="1" customWidth="1"/>
    <col min="73" max="73" width="12" style="550" customWidth="1"/>
    <col min="74" max="74" width="9.42578125" style="550" bestFit="1" customWidth="1"/>
    <col min="75" max="75" width="11.28515625" style="550" customWidth="1"/>
    <col min="76" max="76" width="12.28515625" style="550" customWidth="1"/>
    <col min="77" max="78" width="8.5703125" style="550" customWidth="1"/>
    <col min="79" max="79" width="8.85546875" style="550" customWidth="1"/>
    <col min="80" max="80" width="8.42578125" style="550" customWidth="1"/>
    <col min="81" max="81" width="11.42578125" style="550" customWidth="1"/>
    <col min="82" max="82" width="9" style="550" customWidth="1"/>
    <col min="83" max="84" width="11.42578125" style="550" customWidth="1"/>
    <col min="85" max="85" width="8.5703125" style="550" customWidth="1"/>
    <col min="86" max="86" width="11.42578125" style="422"/>
    <col min="87" max="87" width="11.42578125" style="550"/>
    <col min="88" max="88" width="12.7109375" style="550" bestFit="1" customWidth="1"/>
    <col min="89" max="89" width="9.85546875" style="550" bestFit="1" customWidth="1"/>
    <col min="90" max="91" width="12.7109375" style="550" bestFit="1" customWidth="1"/>
    <col min="92" max="92" width="6.85546875" style="550" customWidth="1"/>
    <col min="93" max="97" width="11.42578125" style="550" customWidth="1"/>
    <col min="98" max="98" width="12.7109375" style="550" bestFit="1" customWidth="1"/>
    <col min="99" max="99" width="10.7109375" style="550" customWidth="1"/>
    <col min="100" max="100" width="9.7109375" style="343" customWidth="1"/>
    <col min="101" max="101" width="10.7109375" style="550" customWidth="1"/>
    <col min="102" max="102" width="11.42578125" style="550" customWidth="1"/>
    <col min="103" max="103" width="10.7109375" style="550" customWidth="1"/>
    <col min="104" max="104" width="11.42578125" style="550" customWidth="1"/>
    <col min="105" max="105" width="12.7109375" style="550" bestFit="1" customWidth="1"/>
    <col min="106" max="106" width="10.140625" style="550" bestFit="1" customWidth="1"/>
    <col min="107" max="107" width="6.7109375" style="550" hidden="1" customWidth="1"/>
    <col min="108" max="108" width="12.5703125" style="550" hidden="1" customWidth="1"/>
    <col min="109" max="109" width="9" style="550" hidden="1" customWidth="1"/>
    <col min="110" max="110" width="9.42578125" style="550" hidden="1" customWidth="1"/>
    <col min="111" max="111" width="7.140625" style="550" hidden="1" customWidth="1"/>
    <col min="112" max="112" width="12.7109375" style="550" hidden="1" customWidth="1"/>
    <col min="113" max="113" width="9.7109375" style="550" hidden="1" customWidth="1"/>
    <col min="114" max="114" width="9.42578125" style="550" bestFit="1" customWidth="1"/>
    <col min="115" max="116" width="8.140625" style="550" customWidth="1"/>
    <col min="117" max="117" width="10.5703125" style="550" customWidth="1"/>
    <col min="118" max="118" width="9.42578125" style="550" customWidth="1"/>
    <col min="119" max="119" width="10.7109375" style="550" customWidth="1"/>
    <col min="120" max="120" width="12.140625" style="550" customWidth="1"/>
    <col min="121" max="121" width="7.28515625" style="550" customWidth="1"/>
    <col min="122" max="122" width="11.42578125" style="422" customWidth="1"/>
    <col min="123" max="124" width="11.42578125" style="550" customWidth="1"/>
    <col min="125" max="125" width="11.42578125" style="305" customWidth="1"/>
    <col min="126" max="127" width="11.42578125" style="550" customWidth="1"/>
    <col min="128" max="128" width="8.42578125" style="550" bestFit="1" customWidth="1"/>
    <col min="129" max="134" width="11.42578125" style="550" customWidth="1"/>
    <col min="135" max="135" width="8.5703125" style="550" bestFit="1" customWidth="1"/>
    <col min="136" max="136" width="9.140625" style="422" customWidth="1"/>
    <col min="137" max="137" width="12.5703125" style="550" bestFit="1" customWidth="1"/>
    <col min="138" max="138" width="10.140625" style="550" bestFit="1" customWidth="1"/>
    <col min="139" max="139" width="9.42578125" style="550" bestFit="1" customWidth="1"/>
    <col min="140" max="140" width="11.42578125" style="550" customWidth="1"/>
    <col min="141" max="141" width="10.140625" style="550" bestFit="1" customWidth="1"/>
    <col min="142" max="142" width="8.5703125" style="550" bestFit="1" customWidth="1"/>
    <col min="143" max="148" width="11.42578125" style="550" customWidth="1"/>
    <col min="149" max="149" width="8.5703125" style="550" bestFit="1" customWidth="1"/>
    <col min="150" max="150" width="11.42578125" style="343" customWidth="1"/>
    <col min="151" max="151" width="15.5703125" style="550" bestFit="1" customWidth="1"/>
    <col min="152" max="154" width="11.42578125" style="550" customWidth="1"/>
    <col min="155" max="155" width="11.5703125" style="550" customWidth="1"/>
    <col min="156" max="156" width="8.5703125" style="550" bestFit="1" customWidth="1"/>
    <col min="157" max="157" width="11.42578125" style="343" customWidth="1"/>
    <col min="158" max="162" width="11.42578125" style="550" customWidth="1"/>
    <col min="163" max="163" width="8.5703125" style="550" customWidth="1"/>
    <col min="164" max="169" width="11.42578125" style="550" customWidth="1"/>
    <col min="170" max="170" width="8.5703125" style="550" bestFit="1" customWidth="1"/>
    <col min="171" max="176" width="11.42578125" style="550" customWidth="1"/>
    <col min="177" max="177" width="8.5703125" style="550" customWidth="1"/>
    <col min="178" max="178" width="9.85546875" style="545" customWidth="1"/>
    <col min="179" max="183" width="11.42578125" style="550"/>
    <col min="184" max="184" width="9.140625" style="550" customWidth="1"/>
    <col min="185" max="185" width="11.42578125" style="343" customWidth="1"/>
    <col min="186" max="190" width="11.42578125" style="550" customWidth="1"/>
    <col min="191" max="191" width="8.5703125" style="550" bestFit="1" customWidth="1"/>
    <col min="192" max="197" width="11.42578125" style="550" customWidth="1"/>
    <col min="198" max="198" width="8.5703125" style="550" bestFit="1" customWidth="1"/>
    <col min="199" max="204" width="11.42578125" style="550" customWidth="1"/>
    <col min="205" max="205" width="8.5703125" style="550" customWidth="1"/>
    <col min="206" max="211" width="11.42578125" style="550" customWidth="1"/>
    <col min="212" max="212" width="8.42578125" style="550" customWidth="1"/>
    <col min="213" max="218" width="11.42578125" style="550" customWidth="1"/>
    <col min="219" max="219" width="8.42578125" style="550" customWidth="1"/>
    <col min="220" max="225" width="11.140625" style="550" customWidth="1"/>
    <col min="226" max="226" width="8.7109375" style="550" customWidth="1"/>
    <col min="227" max="232" width="11.42578125" style="550" customWidth="1"/>
    <col min="233" max="233" width="8.5703125" style="550" bestFit="1" customWidth="1"/>
    <col min="234" max="234" width="11.42578125" style="422" customWidth="1"/>
    <col min="235" max="239" width="11.42578125" style="550" customWidth="1"/>
    <col min="240" max="240" width="8.5703125" style="550" bestFit="1" customWidth="1"/>
    <col min="241" max="246" width="11.42578125" style="550" customWidth="1"/>
    <col min="247" max="247" width="8.5703125" style="550" bestFit="1" customWidth="1"/>
    <col min="248" max="253" width="11.42578125" style="550" customWidth="1"/>
    <col min="254" max="254" width="7.7109375" style="550" bestFit="1" customWidth="1"/>
    <col min="255" max="255" width="11.7109375" style="550" customWidth="1"/>
    <col min="256" max="256" width="11.7109375" style="318" customWidth="1"/>
    <col min="257" max="260" width="11.7109375" style="550" customWidth="1"/>
    <col min="261" max="261" width="7.7109375" style="550" customWidth="1"/>
    <col min="262" max="267" width="11.42578125" style="550" customWidth="1"/>
    <col min="268" max="268" width="7.7109375" style="550" customWidth="1"/>
    <col min="269" max="274" width="11.42578125" style="550" customWidth="1"/>
    <col min="275" max="275" width="7.5703125" style="550" customWidth="1"/>
    <col min="276" max="276" width="9.85546875" style="550" customWidth="1"/>
    <col min="277" max="277" width="13.7109375" style="550" customWidth="1"/>
    <col min="278" max="278" width="10.140625" style="550" bestFit="1" customWidth="1"/>
    <col min="279" max="279" width="10.7109375" style="550" bestFit="1" customWidth="1"/>
    <col min="280" max="280" width="12.7109375" style="550" customWidth="1"/>
    <col min="281" max="281" width="12.28515625" style="550" customWidth="1"/>
    <col min="282" max="282" width="8.5703125" style="550" bestFit="1" customWidth="1"/>
    <col min="283" max="288" width="11.42578125" style="550" customWidth="1"/>
    <col min="289" max="289" width="8.42578125" style="550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2" customWidth="1"/>
    <col min="305" max="309" width="11.42578125" style="550" customWidth="1"/>
    <col min="310" max="310" width="8.42578125" style="550" customWidth="1"/>
    <col min="311" max="316" width="11.42578125" style="550" customWidth="1"/>
    <col min="317" max="317" width="8.42578125" style="550" customWidth="1"/>
    <col min="318" max="323" width="11.42578125" style="550" customWidth="1"/>
    <col min="324" max="324" width="8.42578125" style="550" customWidth="1"/>
    <col min="325" max="325" width="10.85546875" style="422" customWidth="1"/>
    <col min="326" max="326" width="12.5703125" style="550" bestFit="1" customWidth="1"/>
    <col min="327" max="327" width="11.5703125" style="550" customWidth="1"/>
    <col min="328" max="328" width="9.42578125" style="550" bestFit="1" customWidth="1"/>
    <col min="329" max="329" width="12" style="550" customWidth="1"/>
    <col min="330" max="330" width="11" style="550" customWidth="1"/>
    <col min="331" max="331" width="8.5703125" style="550" bestFit="1" customWidth="1"/>
    <col min="332" max="332" width="11.42578125" style="422" customWidth="1"/>
    <col min="333" max="337" width="11.42578125" style="550" customWidth="1"/>
    <col min="338" max="338" width="8.5703125" style="550" bestFit="1" customWidth="1"/>
    <col min="339" max="339" width="11.42578125" style="422" customWidth="1"/>
    <col min="340" max="344" width="11.42578125" style="550" customWidth="1"/>
    <col min="345" max="345" width="8.5703125" style="550" bestFit="1" customWidth="1"/>
    <col min="346" max="346" width="11.42578125" style="422" customWidth="1"/>
    <col min="347" max="351" width="11.42578125" style="550" customWidth="1"/>
    <col min="352" max="352" width="8.5703125" style="550" bestFit="1" customWidth="1"/>
    <col min="353" max="358" width="11.42578125" style="550" customWidth="1"/>
    <col min="359" max="359" width="8.5703125" style="550" bestFit="1" customWidth="1"/>
    <col min="360" max="365" width="11.42578125" style="550" customWidth="1"/>
    <col min="366" max="366" width="8.28515625" style="550" customWidth="1"/>
    <col min="367" max="372" width="11.42578125" style="550" customWidth="1"/>
    <col min="373" max="373" width="8.28515625" style="550" customWidth="1"/>
    <col min="374" max="379" width="11.42578125" style="550"/>
    <col min="380" max="380" width="8.5703125" style="550" bestFit="1" customWidth="1"/>
    <col min="381" max="381" width="11.5703125" style="422" customWidth="1"/>
    <col min="382" max="383" width="11.5703125" style="550" customWidth="1"/>
    <col min="384" max="384" width="11.5703125" style="422" customWidth="1"/>
    <col min="385" max="386" width="11.5703125" style="550" customWidth="1"/>
    <col min="387" max="387" width="8.5703125" style="550" bestFit="1" customWidth="1"/>
    <col min="388" max="393" width="11.42578125" style="550" customWidth="1"/>
    <col min="394" max="394" width="8.5703125" style="550" bestFit="1" customWidth="1"/>
    <col min="395" max="400" width="11.42578125" style="550" customWidth="1"/>
    <col min="401" max="401" width="8.5703125" style="550" bestFit="1" customWidth="1"/>
    <col min="402" max="407" width="11.42578125" style="550" customWidth="1"/>
    <col min="408" max="408" width="8.5703125" style="550" customWidth="1"/>
    <col min="409" max="414" width="11.42578125" style="550" customWidth="1"/>
    <col min="415" max="415" width="8.5703125" style="550" customWidth="1"/>
    <col min="416" max="421" width="11.42578125" style="550" customWidth="1"/>
    <col min="422" max="422" width="8.5703125" style="550" customWidth="1"/>
    <col min="423" max="428" width="11.42578125" style="550" customWidth="1"/>
    <col min="429" max="429" width="8.5703125" style="550" customWidth="1"/>
    <col min="430" max="435" width="11.42578125" style="550" customWidth="1"/>
    <col min="436" max="436" width="8.5703125" style="550" customWidth="1"/>
    <col min="437" max="442" width="11.42578125" style="550" customWidth="1"/>
    <col min="443" max="443" width="8.5703125" style="550" bestFit="1" customWidth="1"/>
    <col min="444" max="449" width="11.42578125" style="550" customWidth="1"/>
    <col min="450" max="450" width="8.5703125" style="550" bestFit="1" customWidth="1"/>
    <col min="451" max="451" width="13.140625" style="422" customWidth="1"/>
    <col min="452" max="453" width="11.42578125" style="550" customWidth="1"/>
    <col min="454" max="454" width="9.5703125" style="550" customWidth="1"/>
    <col min="455" max="456" width="11.42578125" style="550" customWidth="1"/>
    <col min="457" max="457" width="8.5703125" style="550" bestFit="1" customWidth="1"/>
    <col min="458" max="458" width="9.7109375" style="2" customWidth="1"/>
    <col min="459" max="460" width="11.42578125" style="550"/>
    <col min="461" max="461" width="11.42578125" style="343"/>
    <col min="462" max="463" width="11.42578125" style="550"/>
    <col min="464" max="464" width="8.5703125" style="550" bestFit="1" customWidth="1"/>
    <col min="465" max="470" width="11.140625" style="550" customWidth="1"/>
    <col min="471" max="471" width="8.42578125" style="550" customWidth="1"/>
    <col min="472" max="473" width="11.42578125" style="2" customWidth="1"/>
    <col min="474" max="477" width="11.42578125" style="550" customWidth="1"/>
    <col min="478" max="478" width="8.5703125" style="550" bestFit="1" customWidth="1"/>
    <col min="479" max="484" width="11.42578125" style="550" customWidth="1"/>
    <col min="485" max="485" width="8.42578125" style="550" customWidth="1"/>
    <col min="486" max="491" width="11.42578125" style="550" customWidth="1"/>
    <col min="492" max="492" width="8.42578125" style="550" customWidth="1"/>
    <col min="493" max="498" width="11.42578125" style="550" customWidth="1"/>
    <col min="499" max="499" width="8.5703125" style="550" bestFit="1" customWidth="1"/>
    <col min="500" max="505" width="11.42578125" style="550" customWidth="1"/>
    <col min="506" max="506" width="8.42578125" style="550" customWidth="1"/>
    <col min="507" max="507" width="11.42578125" style="550" customWidth="1"/>
    <col min="508" max="508" width="13.28515625" style="550" customWidth="1"/>
    <col min="509" max="512" width="11.42578125" style="550" customWidth="1"/>
    <col min="513" max="513" width="8.42578125" style="550" customWidth="1"/>
    <col min="514" max="519" width="11.5703125" style="550" customWidth="1"/>
    <col min="520" max="520" width="8.42578125" style="550" customWidth="1"/>
    <col min="521" max="521" width="11.42578125" style="545" customWidth="1"/>
    <col min="522" max="526" width="11.42578125" style="550" customWidth="1"/>
    <col min="527" max="527" width="8.5703125" style="550" bestFit="1" customWidth="1"/>
    <col min="528" max="528" width="9.7109375" style="550" customWidth="1"/>
    <col min="529" max="533" width="11.42578125" style="550"/>
    <col min="534" max="534" width="6.7109375" style="550" bestFit="1" customWidth="1"/>
    <col min="535" max="540" width="11.42578125" style="550" customWidth="1"/>
    <col min="541" max="541" width="6.7109375" style="550" customWidth="1"/>
    <col min="542" max="542" width="11.5703125" style="422" customWidth="1"/>
    <col min="543" max="547" width="11.5703125" style="550" customWidth="1"/>
    <col min="548" max="548" width="6.7109375" style="550" customWidth="1"/>
    <col min="549" max="549" width="10.140625" style="422" customWidth="1"/>
    <col min="550" max="550" width="12.5703125" style="550" bestFit="1" customWidth="1"/>
    <col min="551" max="551" width="11.140625" style="550" bestFit="1" customWidth="1"/>
    <col min="552" max="552" width="9.42578125" style="550" bestFit="1" customWidth="1"/>
    <col min="553" max="553" width="11.140625" style="550" bestFit="1" customWidth="1"/>
    <col min="554" max="554" width="13.42578125" style="550" customWidth="1"/>
    <col min="555" max="555" width="6.7109375" style="550" bestFit="1" customWidth="1"/>
    <col min="556" max="556" width="11.28515625" style="422" customWidth="1"/>
    <col min="557" max="561" width="11.28515625" style="550" customWidth="1"/>
    <col min="562" max="562" width="8.7109375" style="550" customWidth="1"/>
    <col min="563" max="563" width="11.28515625" style="422" customWidth="1"/>
    <col min="564" max="568" width="11.28515625" style="550" customWidth="1"/>
    <col min="569" max="569" width="8.7109375" style="550" customWidth="1"/>
    <col min="570" max="570" width="11.42578125" style="422" customWidth="1"/>
    <col min="571" max="574" width="11.42578125" style="550" customWidth="1"/>
    <col min="575" max="575" width="14.140625" style="550" customWidth="1"/>
    <col min="576" max="576" width="8.28515625" style="550" customWidth="1"/>
    <col min="577" max="582" width="11.5703125" style="550" customWidth="1"/>
    <col min="583" max="583" width="8.28515625" style="550" customWidth="1"/>
    <col min="584" max="589" width="11.42578125" style="550" customWidth="1"/>
    <col min="590" max="590" width="8.28515625" style="550" customWidth="1"/>
    <col min="591" max="596" width="11.42578125" style="550" customWidth="1"/>
    <col min="597" max="597" width="8.28515625" style="550" customWidth="1"/>
    <col min="598" max="598" width="11.42578125" style="422" customWidth="1"/>
    <col min="599" max="603" width="11.42578125" style="550" customWidth="1"/>
    <col min="604" max="604" width="8.28515625" style="550" customWidth="1"/>
    <col min="605" max="610" width="11.42578125" style="550" customWidth="1"/>
    <col min="611" max="611" width="8.28515625" style="550" customWidth="1"/>
    <col min="612" max="617" width="10.85546875" style="550" customWidth="1"/>
    <col min="618" max="618" width="8.5703125" style="550" bestFit="1" customWidth="1"/>
    <col min="619" max="624" width="11.42578125" style="550" customWidth="1"/>
    <col min="625" max="625" width="8.140625" style="550" customWidth="1"/>
    <col min="626" max="631" width="11.42578125" style="37" customWidth="1"/>
    <col min="632" max="632" width="8.140625" style="37" customWidth="1"/>
    <col min="633" max="638" width="11" style="550" customWidth="1"/>
    <col min="639" max="639" width="8.5703125" style="550" bestFit="1" customWidth="1"/>
    <col min="640" max="645" width="11.42578125" style="550" customWidth="1"/>
    <col min="646" max="646" width="8.5703125" style="550" customWidth="1"/>
    <col min="647" max="647" width="10.28515625" style="550" customWidth="1"/>
    <col min="648" max="648" width="12.5703125" style="550" bestFit="1" customWidth="1"/>
    <col min="649" max="649" width="10.28515625" style="550" customWidth="1"/>
    <col min="650" max="650" width="9.42578125" style="550" bestFit="1" customWidth="1"/>
    <col min="651" max="651" width="11.140625" style="550" customWidth="1"/>
    <col min="652" max="652" width="11.7109375" style="550" customWidth="1"/>
    <col min="653" max="653" width="8.5703125" style="550" customWidth="1"/>
    <col min="654" max="659" width="11.42578125" style="550" customWidth="1"/>
    <col min="660" max="660" width="8.5703125" style="550" customWidth="1"/>
    <col min="661" max="666" width="11.42578125" style="550" customWidth="1"/>
    <col min="667" max="667" width="8.5703125" style="550" customWidth="1"/>
    <col min="668" max="673" width="11.42578125" style="550" customWidth="1"/>
    <col min="674" max="674" width="8.5703125" style="550" bestFit="1" customWidth="1"/>
    <col min="675" max="680" width="11.42578125" style="550" customWidth="1"/>
    <col min="681" max="681" width="8.5703125" style="550" customWidth="1"/>
    <col min="682" max="687" width="11.42578125" style="550"/>
    <col min="688" max="688" width="8.5703125" style="550" bestFit="1" customWidth="1"/>
    <col min="689" max="694" width="11.42578125" style="550"/>
    <col min="695" max="695" width="9" style="550" customWidth="1"/>
    <col min="696" max="701" width="11.42578125" style="550" customWidth="1"/>
    <col min="702" max="702" width="8.5703125" style="550" bestFit="1" customWidth="1"/>
    <col min="703" max="708" width="11.42578125" style="550" customWidth="1"/>
    <col min="709" max="709" width="8.5703125" style="550" customWidth="1"/>
    <col min="710" max="715" width="11.42578125" style="550" customWidth="1"/>
    <col min="716" max="716" width="8.5703125" style="550" customWidth="1"/>
    <col min="717" max="722" width="11.42578125" style="550"/>
    <col min="723" max="723" width="8.5703125" style="550" bestFit="1" customWidth="1"/>
    <col min="724" max="724" width="11.42578125" style="422" customWidth="1"/>
    <col min="725" max="729" width="11.42578125" style="550" customWidth="1"/>
    <col min="730" max="730" width="8.5703125" style="550" bestFit="1" customWidth="1"/>
    <col min="731" max="731" width="11.42578125" style="422" customWidth="1"/>
    <col min="732" max="733" width="11.42578125" style="550" customWidth="1"/>
    <col min="734" max="734" width="11.42578125" style="305" customWidth="1"/>
    <col min="735" max="736" width="11.42578125" style="550" customWidth="1"/>
    <col min="737" max="737" width="11.5703125" style="550" bestFit="1" customWidth="1"/>
    <col min="738" max="739" width="10.42578125" style="550" customWidth="1"/>
    <col min="740" max="740" width="12.7109375" style="550" customWidth="1"/>
    <col min="741" max="741" width="11" style="550" customWidth="1"/>
    <col min="742" max="743" width="11.140625" style="550" bestFit="1" customWidth="1"/>
    <col min="744" max="744" width="11.5703125" style="550" bestFit="1" customWidth="1"/>
    <col min="745" max="750" width="11.42578125" style="550" customWidth="1"/>
    <col min="751" max="751" width="11.5703125" style="550" bestFit="1" customWidth="1"/>
    <col min="752" max="752" width="10.5703125" style="550" customWidth="1"/>
    <col min="753" max="753" width="11.42578125" style="550" customWidth="1"/>
    <col min="754" max="754" width="11.140625" style="550" bestFit="1" customWidth="1"/>
    <col min="755" max="755" width="9.42578125" style="550" bestFit="1" customWidth="1"/>
    <col min="756" max="756" width="11.140625" style="550" bestFit="1" customWidth="1"/>
    <col min="757" max="757" width="12.85546875" style="550" customWidth="1"/>
    <col min="758" max="758" width="11.5703125" style="550" bestFit="1" customWidth="1"/>
    <col min="759" max="759" width="9.85546875" style="343" customWidth="1"/>
    <col min="760" max="760" width="12.5703125" style="550" bestFit="1" customWidth="1"/>
    <col min="761" max="761" width="10.140625" style="550" bestFit="1" customWidth="1"/>
    <col min="762" max="762" width="10.140625" style="422" bestFit="1" customWidth="1"/>
    <col min="763" max="763" width="13.7109375" style="550" customWidth="1"/>
    <col min="764" max="764" width="11.42578125" style="550" customWidth="1"/>
    <col min="765" max="765" width="11.5703125" style="550" bestFit="1" customWidth="1"/>
    <col min="766" max="766" width="11.42578125" style="343" customWidth="1"/>
    <col min="767" max="768" width="11.42578125" style="550" customWidth="1"/>
    <col min="769" max="769" width="11.42578125" style="343" customWidth="1"/>
    <col min="770" max="771" width="11.42578125" style="550" customWidth="1"/>
    <col min="772" max="772" width="11.5703125" style="550" bestFit="1" customWidth="1"/>
    <col min="773" max="778" width="11.42578125" style="550" customWidth="1"/>
    <col min="779" max="779" width="11.5703125" style="550" bestFit="1" customWidth="1"/>
    <col min="780" max="780" width="11.42578125" style="422" customWidth="1"/>
    <col min="781" max="782" width="11.42578125" style="550" customWidth="1"/>
    <col min="783" max="783" width="11.42578125" style="422" customWidth="1"/>
    <col min="784" max="785" width="11.42578125" style="550" customWidth="1"/>
    <col min="786" max="786" width="11.5703125" style="550" bestFit="1" customWidth="1"/>
    <col min="787" max="787" width="11.42578125" style="422" customWidth="1"/>
    <col min="788" max="789" width="11.42578125" style="550" customWidth="1"/>
    <col min="790" max="790" width="11.42578125" style="343" customWidth="1"/>
    <col min="791" max="792" width="11.42578125" style="550" customWidth="1"/>
    <col min="793" max="793" width="11.5703125" style="550" bestFit="1" customWidth="1"/>
    <col min="794" max="794" width="11.42578125" style="2" customWidth="1"/>
    <col min="795" max="799" width="11.42578125" style="550" customWidth="1"/>
    <col min="800" max="800" width="11.5703125" style="550" bestFit="1" customWidth="1"/>
    <col min="801" max="801" width="11.42578125" style="305" customWidth="1"/>
    <col min="802" max="803" width="11.42578125" style="550" customWidth="1"/>
    <col min="804" max="804" width="11.42578125" style="422" customWidth="1"/>
    <col min="805" max="806" width="11.42578125" style="550" customWidth="1"/>
    <col min="807" max="807" width="11.5703125" style="550" bestFit="1" customWidth="1"/>
    <col min="808" max="808" width="9.85546875" style="427" customWidth="1"/>
    <col min="809" max="810" width="11.42578125" style="550"/>
    <col min="811" max="811" width="9.85546875" style="550" customWidth="1"/>
    <col min="812" max="812" width="11.42578125" style="550"/>
    <col min="813" max="813" width="15.5703125" style="550" customWidth="1"/>
    <col min="814" max="814" width="11.5703125" style="550" bestFit="1" customWidth="1"/>
    <col min="815" max="815" width="11.42578125" style="422" customWidth="1"/>
    <col min="816" max="820" width="11.42578125" style="550" customWidth="1"/>
    <col min="821" max="821" width="11.5703125" style="550" bestFit="1" customWidth="1"/>
    <col min="822" max="822" width="11.42578125" style="422" customWidth="1"/>
    <col min="823" max="824" width="11.42578125" style="550" customWidth="1"/>
    <col min="825" max="825" width="11.42578125" style="422" customWidth="1"/>
    <col min="826" max="827" width="11.42578125" style="550" customWidth="1"/>
    <col min="828" max="828" width="11.5703125" style="550" bestFit="1" customWidth="1"/>
    <col min="829" max="834" width="11.42578125" style="550" customWidth="1"/>
    <col min="835" max="835" width="11.5703125" style="550" bestFit="1" customWidth="1"/>
    <col min="836" max="841" width="11.85546875" style="550" customWidth="1"/>
    <col min="842" max="842" width="11.5703125" style="550" bestFit="1" customWidth="1"/>
    <col min="843" max="843" width="11.42578125" style="422" customWidth="1"/>
    <col min="844" max="848" width="11.42578125" style="550" customWidth="1"/>
    <col min="849" max="849" width="11.5703125" style="550" bestFit="1" customWidth="1"/>
    <col min="850" max="850" width="11.42578125" style="422" customWidth="1"/>
    <col min="851" max="855" width="11.42578125" style="550" customWidth="1"/>
    <col min="856" max="856" width="11.5703125" style="550" bestFit="1" customWidth="1"/>
    <col min="857" max="862" width="11.42578125" style="550" customWidth="1"/>
    <col min="863" max="863" width="8" style="550" bestFit="1" customWidth="1"/>
    <col min="864" max="869" width="11.42578125" style="550" customWidth="1"/>
    <col min="870" max="870" width="8" style="550" bestFit="1" customWidth="1"/>
    <col min="871" max="876" width="11.42578125" style="550" customWidth="1"/>
    <col min="877" max="877" width="11.5703125" style="550" bestFit="1" customWidth="1"/>
    <col min="878" max="883" width="11.42578125" style="550" customWidth="1"/>
    <col min="884" max="884" width="9.140625" style="550" bestFit="1" customWidth="1"/>
    <col min="885" max="890" width="11.42578125" style="550" customWidth="1"/>
    <col min="891" max="891" width="9.140625" style="550" bestFit="1" customWidth="1"/>
    <col min="892" max="897" width="11.42578125" style="550" customWidth="1"/>
    <col min="898" max="898" width="9.140625" style="550" bestFit="1" customWidth="1"/>
    <col min="899" max="904" width="11.42578125" style="550" customWidth="1"/>
    <col min="905" max="905" width="9.140625" style="550" bestFit="1" customWidth="1"/>
    <col min="906" max="911" width="11.42578125" style="550" customWidth="1"/>
    <col min="912" max="912" width="11.5703125" style="550" bestFit="1" customWidth="1"/>
    <col min="913" max="913" width="11.28515625" style="422" customWidth="1"/>
    <col min="914" max="918" width="11.28515625" style="550" customWidth="1"/>
    <col min="919" max="919" width="9.140625" style="550" bestFit="1" customWidth="1"/>
    <col min="920" max="920" width="11.5703125" style="343" customWidth="1"/>
    <col min="921" max="925" width="11.5703125" style="550" customWidth="1"/>
    <col min="926" max="926" width="9.140625" style="550" bestFit="1" customWidth="1"/>
    <col min="927" max="927" width="11.42578125" style="422" customWidth="1"/>
    <col min="928" max="932" width="11.42578125" style="550" customWidth="1"/>
    <col min="933" max="933" width="11.5703125" style="550" bestFit="1" customWidth="1"/>
    <col min="934" max="939" width="11" style="550" customWidth="1"/>
    <col min="940" max="940" width="11.5703125" style="550" bestFit="1" customWidth="1"/>
    <col min="941" max="946" width="11.42578125" style="550" customWidth="1"/>
    <col min="947" max="947" width="11.5703125" style="550" bestFit="1" customWidth="1"/>
    <col min="948" max="948" width="9.28515625" style="550" customWidth="1"/>
    <col min="949" max="949" width="12.5703125" style="550" bestFit="1" customWidth="1"/>
    <col min="950" max="950" width="11.42578125" style="550" customWidth="1"/>
    <col min="951" max="951" width="9.85546875" style="550" customWidth="1"/>
    <col min="952" max="953" width="11.42578125" style="550" customWidth="1"/>
    <col min="954" max="954" width="11.5703125" style="550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50" customWidth="1"/>
    <col min="968" max="968" width="11.5703125" style="550" bestFit="1" customWidth="1"/>
    <col min="969" max="974" width="11.42578125" style="550" customWidth="1"/>
    <col min="975" max="975" width="11.5703125" style="550" bestFit="1" customWidth="1"/>
    <col min="976" max="981" width="11.42578125" style="550" customWidth="1"/>
    <col min="982" max="982" width="11.5703125" style="550" bestFit="1" customWidth="1"/>
    <col min="983" max="988" width="12.7109375" style="550" customWidth="1"/>
    <col min="989" max="989" width="9.140625" style="550" bestFit="1" customWidth="1"/>
    <col min="990" max="995" width="11.42578125" style="550" customWidth="1"/>
    <col min="996" max="996" width="11.5703125" style="550" bestFit="1" customWidth="1"/>
    <col min="997" max="1017" width="11.5703125" style="550" customWidth="1"/>
    <col min="1018" max="1018" width="11.42578125" style="422" customWidth="1"/>
    <col min="1019" max="1020" width="11.42578125" style="550" customWidth="1"/>
    <col min="1021" max="1021" width="11.42578125" style="427" customWidth="1"/>
    <col min="1022" max="1023" width="11.42578125" style="550" customWidth="1"/>
    <col min="1024" max="1024" width="11.5703125" style="550" bestFit="1" customWidth="1"/>
    <col min="1025" max="1030" width="11.42578125" style="550" customWidth="1"/>
    <col min="1031" max="1031" width="11.5703125" style="550" bestFit="1" customWidth="1"/>
    <col min="1032" max="1037" width="11.42578125" style="550" customWidth="1"/>
    <col min="1038" max="1038" width="11.5703125" style="550" bestFit="1" customWidth="1"/>
    <col min="1039" max="1039" width="11.42578125" style="422" customWidth="1"/>
    <col min="1040" max="1041" width="11.42578125" style="550" customWidth="1"/>
    <col min="1042" max="1042" width="11.42578125" style="343" customWidth="1"/>
    <col min="1043" max="1044" width="11.42578125" style="550" customWidth="1"/>
    <col min="1045" max="1045" width="10.42578125" style="550" bestFit="1" customWidth="1"/>
    <col min="1046" max="1046" width="11.42578125" style="343" customWidth="1"/>
    <col min="1047" max="1048" width="11.42578125" style="550" customWidth="1"/>
    <col min="1049" max="1049" width="11.42578125" style="422" customWidth="1"/>
    <col min="1050" max="1051" width="11.42578125" style="550" customWidth="1"/>
    <col min="1052" max="1052" width="10.42578125" style="550" bestFit="1" customWidth="1"/>
    <col min="1053" max="1058" width="11.42578125" style="550" customWidth="1"/>
    <col min="1059" max="1059" width="10.42578125" style="550" bestFit="1" customWidth="1"/>
    <col min="1060" max="1065" width="11.42578125" style="550" customWidth="1"/>
    <col min="1066" max="1066" width="10.42578125" style="550" bestFit="1" customWidth="1"/>
    <col min="1067" max="1067" width="10.42578125" style="550" customWidth="1"/>
    <col min="1068" max="1068" width="12.5703125" style="550" bestFit="1" customWidth="1"/>
    <col min="1069" max="1069" width="11.42578125" style="550" customWidth="1"/>
    <col min="1070" max="1070" width="9" style="550" bestFit="1" customWidth="1"/>
    <col min="1071" max="1071" width="11.42578125" style="550" customWidth="1"/>
    <col min="1072" max="1072" width="13.140625" style="550" customWidth="1"/>
    <col min="1073" max="1073" width="11.5703125" style="550" bestFit="1" customWidth="1"/>
    <col min="1074" max="1074" width="12.140625" style="343" customWidth="1"/>
    <col min="1075" max="1076" width="12.140625" style="550" customWidth="1"/>
    <col min="1077" max="1077" width="12.140625" style="422" customWidth="1"/>
    <col min="1078" max="1079" width="12.140625" style="550" customWidth="1"/>
    <col min="1080" max="1080" width="9.42578125" style="550" customWidth="1"/>
    <col min="1081" max="1086" width="11.42578125" style="550" customWidth="1"/>
    <col min="1087" max="1087" width="9.140625" style="550" bestFit="1" customWidth="1"/>
    <col min="1088" max="1088" width="11.5703125" style="422" customWidth="1"/>
    <col min="1089" max="1093" width="11.5703125" style="550" customWidth="1"/>
    <col min="1094" max="1094" width="10.42578125" style="550" bestFit="1" customWidth="1"/>
    <col min="1095" max="1095" width="11.42578125" style="343" customWidth="1"/>
    <col min="1096" max="1100" width="11.42578125" style="550" customWidth="1"/>
    <col min="1101" max="1101" width="9.140625" style="550" bestFit="1" customWidth="1"/>
    <col min="1102" max="1102" width="11.42578125" style="343" customWidth="1"/>
    <col min="1103" max="1107" width="11.42578125" style="550" customWidth="1"/>
    <col min="1108" max="1108" width="9.140625" style="550" bestFit="1" customWidth="1"/>
    <col min="1109" max="1114" width="10.5703125" style="550" customWidth="1"/>
    <col min="1115" max="1115" width="9.140625" style="550" bestFit="1" customWidth="1"/>
    <col min="1116" max="1116" width="11.42578125" style="422"/>
    <col min="1117" max="1117" width="10.140625" style="550" customWidth="1"/>
    <col min="1118" max="1118" width="11.42578125" style="550"/>
    <col min="1119" max="1119" width="11.42578125" style="545"/>
    <col min="1120" max="1121" width="11.42578125" style="550"/>
    <col min="1122" max="1122" width="9.28515625" style="550" customWidth="1"/>
    <col min="1123" max="1123" width="11.42578125" style="2"/>
    <col min="1124" max="1128" width="11.42578125" style="550"/>
    <col min="1129" max="1129" width="11.5703125" style="550" bestFit="1" customWidth="1"/>
    <col min="1130" max="1130" width="11.42578125" style="2"/>
    <col min="1131" max="1135" width="11.42578125" style="550"/>
    <col min="1136" max="1136" width="9.140625" style="550" bestFit="1" customWidth="1"/>
    <col min="1137" max="1142" width="11.42578125" style="550" customWidth="1"/>
    <col min="1143" max="1143" width="8.42578125" style="550" customWidth="1"/>
    <col min="1144" max="1144" width="11.42578125" style="343" customWidth="1"/>
    <col min="1145" max="1146" width="11.42578125" style="550" customWidth="1"/>
    <col min="1147" max="1147" width="11.42578125" style="305" customWidth="1"/>
    <col min="1148" max="1149" width="11.42578125" style="550" customWidth="1"/>
    <col min="1150" max="1150" width="8.85546875" style="550" customWidth="1"/>
    <col min="1151" max="1156" width="11.42578125" style="550" customWidth="1"/>
    <col min="1157" max="1157" width="8.85546875" style="550" customWidth="1"/>
    <col min="1158" max="1158" width="11.5703125" style="422" customWidth="1"/>
    <col min="1159" max="1160" width="11.5703125" style="550" customWidth="1"/>
    <col min="1161" max="1161" width="11.5703125" style="422" customWidth="1"/>
    <col min="1162" max="1163" width="11.5703125" style="550" customWidth="1"/>
    <col min="1164" max="1164" width="9.140625" style="550" bestFit="1" customWidth="1"/>
    <col min="1165" max="1165" width="11.42578125" style="422" customWidth="1"/>
    <col min="1166" max="1167" width="11.42578125" style="550" customWidth="1"/>
    <col min="1168" max="1168" width="11.42578125" style="343" customWidth="1"/>
    <col min="1169" max="1170" width="11.42578125" style="550" customWidth="1"/>
    <col min="1171" max="1171" width="11.5703125" style="550" bestFit="1" customWidth="1"/>
    <col min="1172" max="1172" width="11.42578125" style="422" customWidth="1"/>
    <col min="1173" max="1177" width="11.42578125" style="550" customWidth="1"/>
    <col min="1178" max="1178" width="11.7109375" style="550" bestFit="1" customWidth="1"/>
    <col min="1179" max="1179" width="11.42578125" style="422"/>
    <col min="1180" max="1184" width="11.42578125" style="550"/>
    <col min="1185" max="1185" width="11.7109375" style="550" bestFit="1" customWidth="1"/>
    <col min="1186" max="1191" width="11.42578125" style="550" customWidth="1"/>
    <col min="1192" max="1192" width="11.7109375" style="550" bestFit="1" customWidth="1"/>
    <col min="1193" max="1199" width="11.5703125" style="550" hidden="1" customWidth="1"/>
    <col min="1200" max="1205" width="11.5703125" style="550" customWidth="1"/>
    <col min="1206" max="1206" width="11.7109375" style="550" bestFit="1" customWidth="1"/>
    <col min="1207" max="1212" width="11.42578125" style="550" customWidth="1"/>
    <col min="1213" max="1213" width="8" style="550" bestFit="1" customWidth="1"/>
    <col min="1214" max="1219" width="11.42578125" style="550" customWidth="1"/>
    <col min="1220" max="1220" width="8" style="550" customWidth="1"/>
    <col min="1221" max="1226" width="11.42578125" style="550" customWidth="1"/>
    <col min="1227" max="1227" width="8" style="550" customWidth="1"/>
    <col min="1228" max="1233" width="11.42578125" style="550" customWidth="1"/>
    <col min="1234" max="1234" width="8" style="550" bestFit="1" customWidth="1"/>
    <col min="1235" max="1240" width="11.42578125" style="550" customWidth="1"/>
    <col min="1241" max="1241" width="10.5703125" style="550" bestFit="1" customWidth="1"/>
    <col min="1242" max="1242" width="10.42578125" style="550" customWidth="1"/>
    <col min="1243" max="1247" width="11.42578125" style="550" customWidth="1"/>
    <col min="1248" max="1255" width="10.5703125" style="550" customWidth="1"/>
    <col min="1256" max="1256" width="10.5703125" style="422" customWidth="1"/>
    <col min="1257" max="1257" width="10.5703125" style="550" customWidth="1"/>
    <col min="1258" max="1258" width="11.140625" style="550" bestFit="1" customWidth="1"/>
    <col min="1259" max="1259" width="10.5703125" style="550" customWidth="1"/>
    <col min="1260" max="1261" width="11.140625" style="550" bestFit="1" customWidth="1"/>
    <col min="1262" max="1262" width="10.5703125" style="550" customWidth="1"/>
    <col min="1263" max="1263" width="11.42578125" style="305" customWidth="1"/>
    <col min="1264" max="1268" width="11.42578125" style="550" customWidth="1"/>
    <col min="1269" max="1269" width="10.5703125" style="550" customWidth="1"/>
    <col min="1270" max="1270" width="11.42578125" style="422" customWidth="1"/>
    <col min="1271" max="1275" width="11.42578125" style="550" customWidth="1"/>
    <col min="1276" max="1276" width="9.140625" style="550" bestFit="1" customWidth="1"/>
    <col min="1277" max="1282" width="11.7109375" style="550" customWidth="1"/>
    <col min="1283" max="1283" width="8" style="550" bestFit="1" customWidth="1"/>
    <col min="1284" max="1289" width="11.42578125" style="550" customWidth="1"/>
    <col min="1290" max="1290" width="9.140625" style="550" bestFit="1" customWidth="1"/>
    <col min="1291" max="1296" width="11.42578125" style="37" customWidth="1"/>
    <col min="1297" max="1297" width="9.140625" style="37" bestFit="1" customWidth="1"/>
    <col min="1298" max="1298" width="11.42578125" style="496" customWidth="1"/>
    <col min="1299" max="1303" width="11.42578125" style="550" customWidth="1"/>
    <col min="1304" max="1304" width="11.5703125" style="550" customWidth="1"/>
    <col min="1305" max="1310" width="11.42578125" style="550" customWidth="1"/>
    <col min="1311" max="1311" width="9.28515625" style="550" bestFit="1" customWidth="1"/>
    <col min="1312" max="1317" width="11.42578125" style="550" customWidth="1"/>
    <col min="1318" max="1318" width="9.28515625" style="550" bestFit="1" customWidth="1"/>
    <col min="1319" max="1324" width="11.42578125" style="550" customWidth="1"/>
    <col min="1325" max="1325" width="9.28515625" style="550" bestFit="1" customWidth="1"/>
    <col min="1326" max="1331" width="11.42578125" style="550" customWidth="1"/>
    <col min="1332" max="1332" width="9.28515625" style="550" customWidth="1"/>
    <col min="1333" max="1333" width="11.42578125" style="422" customWidth="1"/>
    <col min="1334" max="1338" width="11.42578125" style="550" customWidth="1"/>
    <col min="1339" max="1339" width="9.28515625" style="550" customWidth="1"/>
    <col min="1340" max="1340" width="11.42578125" style="422" customWidth="1"/>
    <col min="1341" max="1345" width="11.42578125" style="550" customWidth="1"/>
    <col min="1346" max="1346" width="9.7109375" style="550" customWidth="1"/>
    <col min="1347" max="1347" width="11.5703125" style="422" customWidth="1"/>
    <col min="1348" max="1349" width="11.5703125" style="550" customWidth="1"/>
    <col min="1350" max="1350" width="11.5703125" style="422" customWidth="1"/>
    <col min="1351" max="1352" width="11.5703125" style="550" customWidth="1"/>
    <col min="1353" max="1353" width="9.28515625" style="550" customWidth="1"/>
    <col min="1354" max="1359" width="11.42578125" style="550" customWidth="1"/>
    <col min="1360" max="1360" width="9.28515625" style="550" customWidth="1"/>
    <col min="1361" max="1361" width="11.42578125" style="422"/>
    <col min="1362" max="1363" width="11.42578125" style="550"/>
    <col min="1364" max="1364" width="11.42578125" style="422"/>
    <col min="1365" max="1366" width="11.42578125" style="550"/>
    <col min="1367" max="1367" width="9.28515625" style="550" customWidth="1"/>
    <col min="1368" max="1368" width="11.42578125" style="496"/>
    <col min="1369" max="1370" width="11.42578125" style="37"/>
    <col min="1371" max="1371" width="11.42578125" style="496"/>
    <col min="1372" max="1373" width="11.42578125" style="37"/>
    <col min="1374" max="1374" width="9.28515625" style="37" customWidth="1"/>
    <col min="1375" max="1380" width="11.42578125" style="550"/>
    <col min="1381" max="1381" width="11.5703125" style="550" bestFit="1" customWidth="1"/>
    <col min="1382" max="1387" width="11.42578125" style="550"/>
    <col min="1388" max="1388" width="11.5703125" style="550" bestFit="1" customWidth="1"/>
    <col min="1389" max="1394" width="11.42578125" style="550"/>
    <col min="1395" max="1395" width="11.5703125" style="550" bestFit="1" customWidth="1"/>
    <col min="1396" max="1401" width="11.42578125" style="550"/>
    <col min="1402" max="1402" width="11.5703125" style="550" bestFit="1" customWidth="1"/>
    <col min="1403" max="16384" width="11.42578125" style="550"/>
  </cols>
  <sheetData>
    <row r="1" spans="1:1402" x14ac:dyDescent="0.25">
      <c r="QW1" s="2"/>
      <c r="RK1" s="2"/>
      <c r="RL1" s="2"/>
      <c r="RR1" s="2"/>
      <c r="RS1" s="2"/>
      <c r="AEI1" s="427"/>
      <c r="AEP1" s="427"/>
      <c r="AQS1" s="2"/>
      <c r="AQZ1" s="305"/>
      <c r="ARG1" s="2"/>
      <c r="ARN1" s="427"/>
      <c r="ARU1" s="427"/>
      <c r="ASB1" s="427"/>
    </row>
    <row r="2" spans="1:1402" s="90" customFormat="1" ht="37.5" x14ac:dyDescent="0.6">
      <c r="A2" s="498"/>
      <c r="B2" s="2289" t="s">
        <v>27</v>
      </c>
      <c r="C2" s="2289"/>
      <c r="D2" s="2289"/>
      <c r="E2" s="2289"/>
      <c r="F2" s="2289"/>
      <c r="G2" s="89" t="s">
        <v>1880</v>
      </c>
      <c r="H2" s="88"/>
      <c r="I2" s="2289" t="s">
        <v>27</v>
      </c>
      <c r="J2" s="2289"/>
      <c r="K2" s="2289"/>
      <c r="L2" s="2289"/>
      <c r="M2" s="2289"/>
      <c r="N2" s="89">
        <v>1</v>
      </c>
      <c r="O2" s="499"/>
      <c r="P2" s="2289" t="s">
        <v>27</v>
      </c>
      <c r="Q2" s="2289"/>
      <c r="R2" s="2289"/>
      <c r="S2" s="2289"/>
      <c r="T2" s="2289"/>
      <c r="U2" s="89">
        <f>N2+1</f>
        <v>2</v>
      </c>
      <c r="V2" s="497"/>
      <c r="W2" s="2289" t="s">
        <v>27</v>
      </c>
      <c r="X2" s="2289"/>
      <c r="Y2" s="2289"/>
      <c r="Z2" s="2289"/>
      <c r="AA2" s="2289"/>
      <c r="AB2" s="89">
        <f>U2+1</f>
        <v>3</v>
      </c>
      <c r="AD2" s="2289" t="s">
        <v>27</v>
      </c>
      <c r="AE2" s="2289"/>
      <c r="AF2" s="2289"/>
      <c r="AG2" s="2289"/>
      <c r="AH2" s="2289"/>
      <c r="AI2" s="89">
        <f>AB2+1</f>
        <v>4</v>
      </c>
      <c r="AK2" s="2289" t="s">
        <v>27</v>
      </c>
      <c r="AL2" s="2289"/>
      <c r="AM2" s="2289"/>
      <c r="AN2" s="2289"/>
      <c r="AO2" s="2289"/>
      <c r="AP2" s="89">
        <f>AI2+1</f>
        <v>5</v>
      </c>
      <c r="AR2" s="2289" t="s">
        <v>27</v>
      </c>
      <c r="AS2" s="2289"/>
      <c r="AT2" s="2289"/>
      <c r="AU2" s="2289"/>
      <c r="AV2" s="2289"/>
      <c r="AW2" s="89">
        <f>AP2+1</f>
        <v>6</v>
      </c>
      <c r="AY2" s="2289" t="s">
        <v>27</v>
      </c>
      <c r="AZ2" s="2289"/>
      <c r="BA2" s="2289"/>
      <c r="BB2" s="2289"/>
      <c r="BC2" s="2289"/>
      <c r="BD2" s="89">
        <f>AW2+1</f>
        <v>7</v>
      </c>
      <c r="BF2" s="2289" t="s">
        <v>27</v>
      </c>
      <c r="BG2" s="2289"/>
      <c r="BH2" s="2289"/>
      <c r="BI2" s="2289"/>
      <c r="BJ2" s="2289"/>
      <c r="BK2" s="89">
        <f>BD2+1</f>
        <v>8</v>
      </c>
      <c r="BM2" s="2289" t="s">
        <v>27</v>
      </c>
      <c r="BN2" s="2289"/>
      <c r="BO2" s="2289"/>
      <c r="BP2" s="2289"/>
      <c r="BQ2" s="2289"/>
      <c r="BR2" s="89">
        <f>BK2+1</f>
        <v>9</v>
      </c>
      <c r="BT2" s="2289" t="s">
        <v>27</v>
      </c>
      <c r="BU2" s="2289"/>
      <c r="BV2" s="2289"/>
      <c r="BW2" s="2289"/>
      <c r="BX2" s="2289"/>
      <c r="BY2" s="93">
        <f>BR2+1</f>
        <v>10</v>
      </c>
      <c r="CB2" s="2289" t="s">
        <v>27</v>
      </c>
      <c r="CC2" s="2289"/>
      <c r="CD2" s="2289"/>
      <c r="CE2" s="2289"/>
      <c r="CF2" s="2289"/>
      <c r="CG2" s="93">
        <f>BY2+1</f>
        <v>11</v>
      </c>
      <c r="CH2" s="499"/>
      <c r="CI2" s="2289" t="s">
        <v>27</v>
      </c>
      <c r="CJ2" s="2289"/>
      <c r="CK2" s="2289"/>
      <c r="CL2" s="2289"/>
      <c r="CM2" s="2289"/>
      <c r="CN2" s="372">
        <f>CG2+1</f>
        <v>12</v>
      </c>
      <c r="CP2" s="2289" t="s">
        <v>27</v>
      </c>
      <c r="CQ2" s="2289"/>
      <c r="CR2" s="2289"/>
      <c r="CS2" s="2289"/>
      <c r="CT2" s="2289"/>
      <c r="CU2" s="387">
        <f>CN2+1</f>
        <v>13</v>
      </c>
      <c r="CV2" s="497"/>
      <c r="CW2" s="2289" t="s">
        <v>27</v>
      </c>
      <c r="CX2" s="2289"/>
      <c r="CY2" s="2289"/>
      <c r="CZ2" s="2289"/>
      <c r="DA2" s="2289"/>
      <c r="DB2" s="388">
        <f>CU2+1</f>
        <v>14</v>
      </c>
      <c r="DD2" s="2289" t="s">
        <v>27</v>
      </c>
      <c r="DE2" s="2289"/>
      <c r="DF2" s="2289"/>
      <c r="DG2" s="2289"/>
      <c r="DH2" s="2289"/>
      <c r="DI2" s="89" t="s">
        <v>517</v>
      </c>
      <c r="DK2" s="2289" t="s">
        <v>27</v>
      </c>
      <c r="DL2" s="2289"/>
      <c r="DM2" s="2289"/>
      <c r="DN2" s="2289"/>
      <c r="DO2" s="2289"/>
      <c r="DP2" s="2289"/>
      <c r="DQ2" s="388">
        <f>DB2+1</f>
        <v>15</v>
      </c>
      <c r="DR2" s="499"/>
      <c r="DS2" s="2289" t="s">
        <v>27</v>
      </c>
      <c r="DT2" s="2289"/>
      <c r="DU2" s="2289"/>
      <c r="DV2" s="2289"/>
      <c r="DW2" s="2289"/>
      <c r="DX2" s="89">
        <f>DQ2+1</f>
        <v>16</v>
      </c>
      <c r="DZ2" s="2289" t="s">
        <v>27</v>
      </c>
      <c r="EA2" s="2289"/>
      <c r="EB2" s="2289"/>
      <c r="EC2" s="2289"/>
      <c r="ED2" s="2289"/>
      <c r="EE2" s="89">
        <f>DX2+1</f>
        <v>17</v>
      </c>
      <c r="EF2" s="499"/>
      <c r="EG2" s="2289" t="s">
        <v>27</v>
      </c>
      <c r="EH2" s="2289"/>
      <c r="EI2" s="2289"/>
      <c r="EJ2" s="2289"/>
      <c r="EK2" s="2289"/>
      <c r="EL2" s="89">
        <f>EE2+1</f>
        <v>18</v>
      </c>
      <c r="EN2" s="2289" t="s">
        <v>27</v>
      </c>
      <c r="EO2" s="2289"/>
      <c r="EP2" s="2289"/>
      <c r="EQ2" s="2289"/>
      <c r="ER2" s="2289"/>
      <c r="ES2" s="89">
        <f>EL2+1</f>
        <v>19</v>
      </c>
      <c r="ET2" s="497"/>
      <c r="EU2" s="2289" t="s">
        <v>27</v>
      </c>
      <c r="EV2" s="2289"/>
      <c r="EW2" s="2289"/>
      <c r="EX2" s="2289"/>
      <c r="EY2" s="2289"/>
      <c r="EZ2" s="89">
        <f>ES2+1</f>
        <v>20</v>
      </c>
      <c r="FA2" s="497"/>
      <c r="FB2" s="2289" t="s">
        <v>27</v>
      </c>
      <c r="FC2" s="2289"/>
      <c r="FD2" s="2289"/>
      <c r="FE2" s="2289"/>
      <c r="FF2" s="2289"/>
      <c r="FG2" s="89">
        <f>EZ2+1</f>
        <v>21</v>
      </c>
      <c r="FI2" s="2289" t="s">
        <v>27</v>
      </c>
      <c r="FJ2" s="2289"/>
      <c r="FK2" s="2289"/>
      <c r="FL2" s="2289"/>
      <c r="FM2" s="2289"/>
      <c r="FN2" s="89">
        <f>FG2+1</f>
        <v>22</v>
      </c>
      <c r="FP2" s="2289" t="s">
        <v>27</v>
      </c>
      <c r="FQ2" s="2289"/>
      <c r="FR2" s="2289"/>
      <c r="FS2" s="2289"/>
      <c r="FT2" s="2289"/>
      <c r="FU2" s="89">
        <f>FN2+1</f>
        <v>23</v>
      </c>
      <c r="FV2" s="499"/>
      <c r="FW2" s="2289" t="s">
        <v>27</v>
      </c>
      <c r="FX2" s="2289"/>
      <c r="FY2" s="2289"/>
      <c r="FZ2" s="2289"/>
      <c r="GA2" s="2289"/>
      <c r="GB2" s="89">
        <f>FN2+1</f>
        <v>23</v>
      </c>
      <c r="GC2" s="497"/>
      <c r="GD2" s="2289" t="s">
        <v>27</v>
      </c>
      <c r="GE2" s="2289"/>
      <c r="GF2" s="2289"/>
      <c r="GG2" s="2289"/>
      <c r="GH2" s="2289"/>
      <c r="GI2" s="89">
        <f>GB2+1</f>
        <v>24</v>
      </c>
      <c r="GK2" s="2289" t="s">
        <v>27</v>
      </c>
      <c r="GL2" s="2289"/>
      <c r="GM2" s="2289"/>
      <c r="GN2" s="2289"/>
      <c r="GO2" s="2289"/>
      <c r="GP2" s="89">
        <f>GI2+1</f>
        <v>25</v>
      </c>
      <c r="GR2" s="2289" t="s">
        <v>27</v>
      </c>
      <c r="GS2" s="2289"/>
      <c r="GT2" s="2289"/>
      <c r="GU2" s="2289"/>
      <c r="GV2" s="2289"/>
      <c r="GW2" s="89">
        <f>GP2+1</f>
        <v>26</v>
      </c>
      <c r="GY2" s="2289" t="s">
        <v>27</v>
      </c>
      <c r="GZ2" s="2289"/>
      <c r="HA2" s="2289"/>
      <c r="HB2" s="2289"/>
      <c r="HC2" s="2289"/>
      <c r="HD2" s="89">
        <f>GW2+1</f>
        <v>27</v>
      </c>
      <c r="HF2" s="2289" t="s">
        <v>27</v>
      </c>
      <c r="HG2" s="2289"/>
      <c r="HH2" s="2289"/>
      <c r="HI2" s="2289"/>
      <c r="HJ2" s="2289"/>
      <c r="HK2" s="89">
        <f>HD2+1</f>
        <v>28</v>
      </c>
      <c r="HM2" s="2289" t="s">
        <v>27</v>
      </c>
      <c r="HN2" s="2289"/>
      <c r="HO2" s="2289"/>
      <c r="HP2" s="2289"/>
      <c r="HQ2" s="2289"/>
      <c r="HR2" s="89">
        <f>HK2+1</f>
        <v>29</v>
      </c>
      <c r="HT2" s="2289" t="s">
        <v>27</v>
      </c>
      <c r="HU2" s="2289"/>
      <c r="HV2" s="2289"/>
      <c r="HW2" s="2289"/>
      <c r="HX2" s="2289"/>
      <c r="HY2" s="89">
        <f>HR2+1</f>
        <v>30</v>
      </c>
      <c r="HZ2" s="499"/>
      <c r="IA2" s="2289" t="s">
        <v>27</v>
      </c>
      <c r="IB2" s="2289"/>
      <c r="IC2" s="2289"/>
      <c r="ID2" s="2289"/>
      <c r="IE2" s="2289"/>
      <c r="IF2" s="89">
        <f>HY2+1</f>
        <v>31</v>
      </c>
      <c r="IH2" s="2289" t="s">
        <v>27</v>
      </c>
      <c r="II2" s="2289"/>
      <c r="IJ2" s="2289"/>
      <c r="IK2" s="2289"/>
      <c r="IL2" s="2289"/>
      <c r="IM2" s="89">
        <f>IF2+1</f>
        <v>32</v>
      </c>
      <c r="IO2" s="2289" t="s">
        <v>27</v>
      </c>
      <c r="IP2" s="2289"/>
      <c r="IQ2" s="2289"/>
      <c r="IR2" s="2289"/>
      <c r="IS2" s="2289"/>
      <c r="IT2" s="92">
        <f>IM2+1</f>
        <v>33</v>
      </c>
      <c r="IV2" s="2289" t="s">
        <v>27</v>
      </c>
      <c r="IW2" s="2289"/>
      <c r="IX2" s="2289"/>
      <c r="IY2" s="2289"/>
      <c r="IZ2" s="2289"/>
      <c r="JA2" s="92">
        <f>IT2+1</f>
        <v>34</v>
      </c>
      <c r="JC2" s="2289" t="s">
        <v>27</v>
      </c>
      <c r="JD2" s="2289"/>
      <c r="JE2" s="2289"/>
      <c r="JF2" s="2289"/>
      <c r="JG2" s="2289"/>
      <c r="JH2" s="92">
        <f>JA2+1</f>
        <v>35</v>
      </c>
      <c r="JJ2" s="2289" t="s">
        <v>27</v>
      </c>
      <c r="JK2" s="2289"/>
      <c r="JL2" s="2289"/>
      <c r="JM2" s="2289"/>
      <c r="JN2" s="2289"/>
      <c r="JO2" s="92">
        <f>JA2+1</f>
        <v>35</v>
      </c>
      <c r="JQ2" s="2289" t="s">
        <v>27</v>
      </c>
      <c r="JR2" s="2289"/>
      <c r="JS2" s="2289"/>
      <c r="JT2" s="2289"/>
      <c r="JU2" s="2289"/>
      <c r="JV2" s="93">
        <f>JO2+1</f>
        <v>36</v>
      </c>
      <c r="JX2" s="2289" t="s">
        <v>27</v>
      </c>
      <c r="JY2" s="2289"/>
      <c r="JZ2" s="2289"/>
      <c r="KA2" s="2289"/>
      <c r="KB2" s="2289"/>
      <c r="KC2" s="93">
        <f>JV2+1</f>
        <v>37</v>
      </c>
      <c r="KD2" s="1317"/>
      <c r="KE2" s="2290" t="s">
        <v>27</v>
      </c>
      <c r="KF2" s="2290"/>
      <c r="KG2" s="2290"/>
      <c r="KH2" s="2290"/>
      <c r="KI2" s="2290"/>
      <c r="KJ2" s="1318">
        <f>KC2+1</f>
        <v>38</v>
      </c>
      <c r="KK2" s="1317"/>
      <c r="KL2" s="2290" t="s">
        <v>27</v>
      </c>
      <c r="KM2" s="2290"/>
      <c r="KN2" s="2290"/>
      <c r="KO2" s="2290"/>
      <c r="KP2" s="2290"/>
      <c r="KQ2" s="1318">
        <f>KJ2+1</f>
        <v>39</v>
      </c>
      <c r="KR2" s="499"/>
      <c r="KS2" s="2289" t="s">
        <v>27</v>
      </c>
      <c r="KT2" s="2289"/>
      <c r="KU2" s="2289"/>
      <c r="KV2" s="2289"/>
      <c r="KW2" s="2289"/>
      <c r="KX2" s="93">
        <f>39+1</f>
        <v>40</v>
      </c>
      <c r="KZ2" s="2289" t="s">
        <v>27</v>
      </c>
      <c r="LA2" s="2289"/>
      <c r="LB2" s="2289"/>
      <c r="LC2" s="2289"/>
      <c r="LD2" s="2289"/>
      <c r="LE2" s="93">
        <f>KX2+1</f>
        <v>41</v>
      </c>
      <c r="LG2" s="2289" t="s">
        <v>27</v>
      </c>
      <c r="LH2" s="2289"/>
      <c r="LI2" s="2289"/>
      <c r="LJ2" s="2289"/>
      <c r="LK2" s="2289"/>
      <c r="LL2" s="93">
        <f>LE2+1</f>
        <v>42</v>
      </c>
      <c r="LM2" s="499"/>
      <c r="LN2" s="2289" t="s">
        <v>27</v>
      </c>
      <c r="LO2" s="2289"/>
      <c r="LP2" s="2289"/>
      <c r="LQ2" s="2289"/>
      <c r="LR2" s="2289"/>
      <c r="LS2" s="89">
        <f>LL2+1</f>
        <v>43</v>
      </c>
      <c r="LT2" s="499"/>
      <c r="LU2" s="2289" t="s">
        <v>27</v>
      </c>
      <c r="LV2" s="2289"/>
      <c r="LW2" s="2289"/>
      <c r="LX2" s="2289"/>
      <c r="LY2" s="2289"/>
      <c r="LZ2" s="89">
        <f>LS2+1</f>
        <v>44</v>
      </c>
      <c r="MA2" s="499"/>
      <c r="MB2" s="2289" t="s">
        <v>27</v>
      </c>
      <c r="MC2" s="2289"/>
      <c r="MD2" s="2289"/>
      <c r="ME2" s="2289"/>
      <c r="MF2" s="2289"/>
      <c r="MG2" s="89">
        <f>LZ2+1</f>
        <v>45</v>
      </c>
      <c r="MH2" s="499"/>
      <c r="MI2" s="2289" t="s">
        <v>27</v>
      </c>
      <c r="MJ2" s="2289"/>
      <c r="MK2" s="2289"/>
      <c r="ML2" s="2289"/>
      <c r="MM2" s="2289"/>
      <c r="MN2" s="89">
        <f>MG2+1</f>
        <v>46</v>
      </c>
      <c r="MP2" s="2289" t="s">
        <v>27</v>
      </c>
      <c r="MQ2" s="2289"/>
      <c r="MR2" s="2289"/>
      <c r="MS2" s="2289"/>
      <c r="MT2" s="2289"/>
      <c r="MU2" s="89">
        <f>MN2+1</f>
        <v>47</v>
      </c>
      <c r="MW2" s="2289" t="s">
        <v>27</v>
      </c>
      <c r="MX2" s="2289"/>
      <c r="MY2" s="2289"/>
      <c r="MZ2" s="2289"/>
      <c r="NA2" s="2289"/>
      <c r="NB2" s="89">
        <f>MU2+1</f>
        <v>48</v>
      </c>
      <c r="ND2" s="2289" t="s">
        <v>27</v>
      </c>
      <c r="NE2" s="2289"/>
      <c r="NF2" s="2289"/>
      <c r="NG2" s="2289"/>
      <c r="NH2" s="2289"/>
      <c r="NI2" s="89">
        <f>NB2+1</f>
        <v>49</v>
      </c>
      <c r="NK2" s="2289" t="s">
        <v>27</v>
      </c>
      <c r="NL2" s="2289"/>
      <c r="NM2" s="2289"/>
      <c r="NN2" s="2289"/>
      <c r="NO2" s="2289"/>
      <c r="NP2" s="89">
        <f>NI2+1</f>
        <v>50</v>
      </c>
      <c r="NQ2" s="499"/>
      <c r="NR2" s="2289" t="s">
        <v>27</v>
      </c>
      <c r="NS2" s="2289"/>
      <c r="NT2" s="2289"/>
      <c r="NU2" s="2289"/>
      <c r="NV2" s="2289"/>
      <c r="NW2" s="89">
        <f>NP2+1</f>
        <v>51</v>
      </c>
      <c r="NY2" s="2289" t="s">
        <v>27</v>
      </c>
      <c r="NZ2" s="2289"/>
      <c r="OA2" s="2289"/>
      <c r="OB2" s="2289"/>
      <c r="OC2" s="2289"/>
      <c r="OD2" s="89">
        <f>NP2+1</f>
        <v>51</v>
      </c>
      <c r="OF2" s="2289" t="s">
        <v>27</v>
      </c>
      <c r="OG2" s="2289"/>
      <c r="OH2" s="2289"/>
      <c r="OI2" s="2289"/>
      <c r="OJ2" s="2289"/>
      <c r="OK2" s="89">
        <f>OD2+1</f>
        <v>52</v>
      </c>
      <c r="OM2" s="2289" t="s">
        <v>27</v>
      </c>
      <c r="ON2" s="2289"/>
      <c r="OO2" s="2289"/>
      <c r="OP2" s="2289"/>
      <c r="OQ2" s="2289"/>
      <c r="OR2" s="89">
        <f>OK2+1</f>
        <v>53</v>
      </c>
      <c r="OT2" s="2289" t="s">
        <v>27</v>
      </c>
      <c r="OU2" s="2289"/>
      <c r="OV2" s="2289"/>
      <c r="OW2" s="2289"/>
      <c r="OX2" s="2289"/>
      <c r="OY2" s="89">
        <f>OR2+1</f>
        <v>54</v>
      </c>
      <c r="PA2" s="2289" t="s">
        <v>27</v>
      </c>
      <c r="PB2" s="2289"/>
      <c r="PC2" s="2289"/>
      <c r="PD2" s="2289"/>
      <c r="PE2" s="2289"/>
      <c r="PF2" s="89">
        <f>OY2+1</f>
        <v>55</v>
      </c>
      <c r="PH2" s="2289" t="s">
        <v>27</v>
      </c>
      <c r="PI2" s="2289"/>
      <c r="PJ2" s="2289"/>
      <c r="PK2" s="2289"/>
      <c r="PL2" s="2289"/>
      <c r="PM2" s="89">
        <f>PF2+1</f>
        <v>56</v>
      </c>
      <c r="PO2" s="2289" t="s">
        <v>27</v>
      </c>
      <c r="PP2" s="2289"/>
      <c r="PQ2" s="2289"/>
      <c r="PR2" s="2289"/>
      <c r="PS2" s="2289"/>
      <c r="PT2" s="89">
        <f>PM2+1</f>
        <v>57</v>
      </c>
      <c r="PV2" s="2289" t="s">
        <v>27</v>
      </c>
      <c r="PW2" s="2289"/>
      <c r="PX2" s="2289"/>
      <c r="PY2" s="2289"/>
      <c r="PZ2" s="2289"/>
      <c r="QA2" s="89">
        <f>PT2+1</f>
        <v>58</v>
      </c>
      <c r="QC2" s="2289" t="s">
        <v>27</v>
      </c>
      <c r="QD2" s="2289"/>
      <c r="QE2" s="2289"/>
      <c r="QF2" s="2289"/>
      <c r="QG2" s="2289"/>
      <c r="QH2" s="89">
        <f>QA2+1</f>
        <v>59</v>
      </c>
      <c r="QI2" s="499"/>
      <c r="QJ2" s="2289" t="s">
        <v>27</v>
      </c>
      <c r="QK2" s="2289"/>
      <c r="QL2" s="2289"/>
      <c r="QM2" s="2289"/>
      <c r="QN2" s="2289"/>
      <c r="QO2" s="89">
        <f>QH2+1</f>
        <v>60</v>
      </c>
      <c r="QP2" s="88"/>
      <c r="QQ2" s="2289" t="s">
        <v>27</v>
      </c>
      <c r="QR2" s="2289"/>
      <c r="QS2" s="2289"/>
      <c r="QT2" s="2289"/>
      <c r="QU2" s="2289"/>
      <c r="QV2" s="89">
        <f>QO2+1</f>
        <v>61</v>
      </c>
      <c r="QW2" s="88"/>
      <c r="QX2" s="2289" t="s">
        <v>27</v>
      </c>
      <c r="QY2" s="2289"/>
      <c r="QZ2" s="2289"/>
      <c r="RA2" s="2289"/>
      <c r="RB2" s="2289"/>
      <c r="RC2" s="89">
        <f>QV2+1</f>
        <v>62</v>
      </c>
      <c r="RD2" s="88"/>
      <c r="RE2" s="2289" t="s">
        <v>27</v>
      </c>
      <c r="RF2" s="2289"/>
      <c r="RG2" s="2289"/>
      <c r="RH2" s="2289"/>
      <c r="RI2" s="2289"/>
      <c r="RJ2" s="91">
        <f>RC2+1</f>
        <v>63</v>
      </c>
      <c r="RK2" s="88"/>
      <c r="RL2" s="2289" t="s">
        <v>27</v>
      </c>
      <c r="RM2" s="2289"/>
      <c r="RN2" s="2289"/>
      <c r="RO2" s="2289"/>
      <c r="RP2" s="2289"/>
      <c r="RQ2" s="91">
        <f>RJ2+1</f>
        <v>64</v>
      </c>
      <c r="RR2" s="88"/>
      <c r="RS2" s="2289" t="s">
        <v>27</v>
      </c>
      <c r="RT2" s="2289"/>
      <c r="RU2" s="2289"/>
      <c r="RV2" s="2289"/>
      <c r="RW2" s="2289"/>
      <c r="RX2" s="91">
        <f>RQ2+1</f>
        <v>65</v>
      </c>
      <c r="RZ2" s="2289" t="s">
        <v>27</v>
      </c>
      <c r="SA2" s="2289"/>
      <c r="SB2" s="2289"/>
      <c r="SC2" s="2289"/>
      <c r="SD2" s="2289"/>
      <c r="SE2" s="89">
        <f>RX2+1</f>
        <v>66</v>
      </c>
      <c r="SG2" s="2289" t="s">
        <v>27</v>
      </c>
      <c r="SH2" s="2289"/>
      <c r="SI2" s="2289"/>
      <c r="SJ2" s="2289"/>
      <c r="SK2" s="2289"/>
      <c r="SL2" s="89">
        <f>SE2+1</f>
        <v>67</v>
      </c>
      <c r="SN2" s="2289" t="s">
        <v>27</v>
      </c>
      <c r="SO2" s="2289"/>
      <c r="SP2" s="2289"/>
      <c r="SQ2" s="2289"/>
      <c r="SR2" s="2289"/>
      <c r="SS2" s="89">
        <f>SL2+1</f>
        <v>68</v>
      </c>
      <c r="SU2" s="2289" t="s">
        <v>27</v>
      </c>
      <c r="SV2" s="2289"/>
      <c r="SW2" s="2289"/>
      <c r="SX2" s="2289"/>
      <c r="SY2" s="2289"/>
      <c r="SZ2" s="89">
        <f>SS2+1</f>
        <v>69</v>
      </c>
      <c r="TA2" s="499"/>
      <c r="TB2" s="2289" t="s">
        <v>27</v>
      </c>
      <c r="TC2" s="2289"/>
      <c r="TD2" s="2289"/>
      <c r="TE2" s="2289"/>
      <c r="TF2" s="2289"/>
      <c r="TG2" s="89">
        <f>SZ2+1</f>
        <v>70</v>
      </c>
      <c r="TI2" s="2289" t="s">
        <v>27</v>
      </c>
      <c r="TJ2" s="2289"/>
      <c r="TK2" s="2289"/>
      <c r="TL2" s="2289"/>
      <c r="TM2" s="2289"/>
      <c r="TN2" s="372">
        <f>TG2+1</f>
        <v>71</v>
      </c>
      <c r="TP2" s="2289" t="s">
        <v>27</v>
      </c>
      <c r="TQ2" s="2289"/>
      <c r="TR2" s="2289"/>
      <c r="TS2" s="2289"/>
      <c r="TT2" s="2289"/>
      <c r="TU2" s="372">
        <f>TN2+1</f>
        <v>72</v>
      </c>
      <c r="TV2" s="499"/>
      <c r="TW2" s="2289" t="s">
        <v>27</v>
      </c>
      <c r="TX2" s="2289"/>
      <c r="TY2" s="2289"/>
      <c r="TZ2" s="2289"/>
      <c r="UA2" s="2289"/>
      <c r="UB2" s="372">
        <f>TU2+1</f>
        <v>73</v>
      </c>
      <c r="UC2" s="499"/>
      <c r="UD2" s="2289" t="s">
        <v>27</v>
      </c>
      <c r="UE2" s="2289"/>
      <c r="UF2" s="2289"/>
      <c r="UG2" s="2289"/>
      <c r="UH2" s="2289"/>
      <c r="UI2" s="372">
        <f>UB2+1</f>
        <v>74</v>
      </c>
      <c r="UJ2" s="499"/>
      <c r="UK2" s="2289" t="s">
        <v>27</v>
      </c>
      <c r="UL2" s="2289"/>
      <c r="UM2" s="2289"/>
      <c r="UN2" s="2289"/>
      <c r="UO2" s="2289"/>
      <c r="UP2" s="89">
        <f>UI2+1</f>
        <v>75</v>
      </c>
      <c r="UQ2" s="499"/>
      <c r="UR2" s="2289" t="s">
        <v>27</v>
      </c>
      <c r="US2" s="2289"/>
      <c r="UT2" s="2289"/>
      <c r="UU2" s="2289"/>
      <c r="UV2" s="2289"/>
      <c r="UW2" s="89">
        <f>UP2+1</f>
        <v>76</v>
      </c>
      <c r="UX2" s="499"/>
      <c r="UY2" s="2289" t="s">
        <v>27</v>
      </c>
      <c r="UZ2" s="2289"/>
      <c r="VA2" s="2289"/>
      <c r="VB2" s="2289"/>
      <c r="VC2" s="2289"/>
      <c r="VD2" s="89">
        <f>UW2+1</f>
        <v>77</v>
      </c>
      <c r="VF2" s="2289" t="s">
        <v>27</v>
      </c>
      <c r="VG2" s="2289"/>
      <c r="VH2" s="2289"/>
      <c r="VI2" s="2289"/>
      <c r="VJ2" s="2289"/>
      <c r="VK2" s="89">
        <f>VD2+1</f>
        <v>78</v>
      </c>
      <c r="VM2" s="2289" t="s">
        <v>27</v>
      </c>
      <c r="VN2" s="2289"/>
      <c r="VO2" s="2289"/>
      <c r="VP2" s="2289"/>
      <c r="VQ2" s="2289"/>
      <c r="VR2" s="89">
        <f>VK2+1</f>
        <v>79</v>
      </c>
      <c r="VT2" s="2289" t="s">
        <v>27</v>
      </c>
      <c r="VU2" s="2289"/>
      <c r="VV2" s="2289"/>
      <c r="VW2" s="2289"/>
      <c r="VX2" s="2289"/>
      <c r="VY2" s="89">
        <f>VR2+1</f>
        <v>80</v>
      </c>
      <c r="VZ2" s="499"/>
      <c r="WA2" s="2289" t="s">
        <v>27</v>
      </c>
      <c r="WB2" s="2289"/>
      <c r="WC2" s="2289"/>
      <c r="WD2" s="2289"/>
      <c r="WE2" s="2289"/>
      <c r="WF2" s="89">
        <f>VY2+1</f>
        <v>81</v>
      </c>
      <c r="WH2" s="2289" t="s">
        <v>27</v>
      </c>
      <c r="WI2" s="2289"/>
      <c r="WJ2" s="2289"/>
      <c r="WK2" s="2289"/>
      <c r="WL2" s="2289"/>
      <c r="WM2" s="89">
        <f>WF2+1</f>
        <v>82</v>
      </c>
      <c r="WO2" s="2289" t="s">
        <v>27</v>
      </c>
      <c r="WP2" s="2289"/>
      <c r="WQ2" s="2289"/>
      <c r="WR2" s="2289"/>
      <c r="WS2" s="2289"/>
      <c r="WT2" s="89">
        <f>WM2+1</f>
        <v>83</v>
      </c>
      <c r="WV2" s="2289" t="s">
        <v>27</v>
      </c>
      <c r="WW2" s="2289"/>
      <c r="WX2" s="2289"/>
      <c r="WY2" s="2289"/>
      <c r="WZ2" s="2289"/>
      <c r="XA2" s="89">
        <f>WT2+1</f>
        <v>84</v>
      </c>
      <c r="XB2" s="1317"/>
      <c r="XC2" s="2290" t="s">
        <v>27</v>
      </c>
      <c r="XD2" s="2290"/>
      <c r="XE2" s="2290"/>
      <c r="XF2" s="2290"/>
      <c r="XG2" s="2290"/>
      <c r="XH2" s="94">
        <f>XA2+1</f>
        <v>85</v>
      </c>
      <c r="XJ2" s="2289" t="s">
        <v>27</v>
      </c>
      <c r="XK2" s="2289"/>
      <c r="XL2" s="2289"/>
      <c r="XM2" s="2289"/>
      <c r="XN2" s="2289"/>
      <c r="XO2" s="89">
        <f>85+1</f>
        <v>86</v>
      </c>
      <c r="XQ2" s="2289" t="s">
        <v>27</v>
      </c>
      <c r="XR2" s="2289"/>
      <c r="XS2" s="2289"/>
      <c r="XT2" s="2289"/>
      <c r="XU2" s="2289"/>
      <c r="XV2" s="89">
        <f>XO2+1</f>
        <v>87</v>
      </c>
      <c r="XX2" s="2289" t="s">
        <v>27</v>
      </c>
      <c r="XY2" s="2289"/>
      <c r="XZ2" s="2289"/>
      <c r="YA2" s="2289"/>
      <c r="YB2" s="2289"/>
      <c r="YC2" s="89">
        <f>XV2+1</f>
        <v>88</v>
      </c>
      <c r="YE2" s="2289" t="s">
        <v>27</v>
      </c>
      <c r="YF2" s="2289"/>
      <c r="YG2" s="2289"/>
      <c r="YH2" s="2289"/>
      <c r="YI2" s="2289"/>
      <c r="YJ2" s="89">
        <f>YC2+1</f>
        <v>89</v>
      </c>
      <c r="YL2" s="2289" t="s">
        <v>27</v>
      </c>
      <c r="YM2" s="2289"/>
      <c r="YN2" s="2289"/>
      <c r="YO2" s="2289"/>
      <c r="YP2" s="2289"/>
      <c r="YQ2" s="89">
        <f>YJ2+1</f>
        <v>90</v>
      </c>
      <c r="YS2" s="2289" t="s">
        <v>27</v>
      </c>
      <c r="YT2" s="2289"/>
      <c r="YU2" s="2289"/>
      <c r="YV2" s="2289"/>
      <c r="YW2" s="2289"/>
      <c r="YX2" s="89">
        <f>YQ2+1</f>
        <v>91</v>
      </c>
      <c r="YZ2" s="2289" t="s">
        <v>27</v>
      </c>
      <c r="ZA2" s="2289"/>
      <c r="ZB2" s="2289"/>
      <c r="ZC2" s="2289"/>
      <c r="ZD2" s="2289"/>
      <c r="ZE2" s="89">
        <f>YX2+1</f>
        <v>92</v>
      </c>
      <c r="ZG2" s="2289" t="s">
        <v>27</v>
      </c>
      <c r="ZH2" s="2289"/>
      <c r="ZI2" s="2289"/>
      <c r="ZJ2" s="2289"/>
      <c r="ZK2" s="2289"/>
      <c r="ZL2" s="89">
        <f>ZE2+1</f>
        <v>93</v>
      </c>
      <c r="ZN2" s="2289" t="s">
        <v>27</v>
      </c>
      <c r="ZO2" s="2289"/>
      <c r="ZP2" s="2289"/>
      <c r="ZQ2" s="2289"/>
      <c r="ZR2" s="2289"/>
      <c r="ZS2" s="89">
        <f>ZL2+1</f>
        <v>94</v>
      </c>
      <c r="ZU2" s="2289" t="s">
        <v>27</v>
      </c>
      <c r="ZV2" s="2289"/>
      <c r="ZW2" s="2289"/>
      <c r="ZX2" s="2289"/>
      <c r="ZY2" s="2289"/>
      <c r="ZZ2" s="89">
        <f>ZS2+1</f>
        <v>95</v>
      </c>
      <c r="AAB2" s="2289" t="s">
        <v>27</v>
      </c>
      <c r="AAC2" s="2289"/>
      <c r="AAD2" s="2289"/>
      <c r="AAE2" s="2289"/>
      <c r="AAF2" s="2289"/>
      <c r="AAG2" s="89">
        <f>ZZ2+1</f>
        <v>96</v>
      </c>
      <c r="AAI2" s="2289" t="s">
        <v>27</v>
      </c>
      <c r="AAJ2" s="2289"/>
      <c r="AAK2" s="2289"/>
      <c r="AAL2" s="2289"/>
      <c r="AAM2" s="2289"/>
      <c r="AAN2" s="89">
        <f>AAG2+1</f>
        <v>97</v>
      </c>
      <c r="AAP2" s="2289" t="s">
        <v>27</v>
      </c>
      <c r="AAQ2" s="2289"/>
      <c r="AAR2" s="2289"/>
      <c r="AAS2" s="2289"/>
      <c r="AAT2" s="2289"/>
      <c r="AAU2" s="89">
        <f>AAN2+1</f>
        <v>98</v>
      </c>
      <c r="AAV2" s="499"/>
      <c r="AAW2" s="2289" t="s">
        <v>27</v>
      </c>
      <c r="AAX2" s="2289"/>
      <c r="AAY2" s="2289"/>
      <c r="AAZ2" s="2289"/>
      <c r="ABA2" s="2289"/>
      <c r="ABB2" s="89">
        <f>AAU2+1</f>
        <v>99</v>
      </c>
      <c r="ABC2" s="499"/>
      <c r="ABD2" s="2289" t="s">
        <v>27</v>
      </c>
      <c r="ABE2" s="2289"/>
      <c r="ABF2" s="2289"/>
      <c r="ABG2" s="2289"/>
      <c r="ABH2" s="2289"/>
      <c r="ABI2" s="89">
        <f>ABB2+1</f>
        <v>100</v>
      </c>
      <c r="ABK2" s="2289" t="s">
        <v>27</v>
      </c>
      <c r="ABL2" s="2289"/>
      <c r="ABM2" s="2289"/>
      <c r="ABN2" s="2289"/>
      <c r="ABO2" s="2289"/>
      <c r="ABP2" s="89">
        <f>ABI2+1</f>
        <v>101</v>
      </c>
      <c r="ABR2" s="2289" t="s">
        <v>27</v>
      </c>
      <c r="ABS2" s="2289"/>
      <c r="ABT2" s="2289"/>
      <c r="ABU2" s="2289"/>
      <c r="ABV2" s="2289"/>
      <c r="ABW2" s="89">
        <f>ABP2+1</f>
        <v>102</v>
      </c>
      <c r="ABY2" s="2289" t="s">
        <v>27</v>
      </c>
      <c r="ABZ2" s="2289"/>
      <c r="ACA2" s="2289"/>
      <c r="ACB2" s="2289"/>
      <c r="ACC2" s="2289"/>
      <c r="ACD2" s="89">
        <f>ABW2+1</f>
        <v>103</v>
      </c>
      <c r="ACE2" s="497"/>
      <c r="ACF2" s="2289" t="s">
        <v>27</v>
      </c>
      <c r="ACG2" s="2289"/>
      <c r="ACH2" s="2289"/>
      <c r="ACI2" s="2289"/>
      <c r="ACJ2" s="2289"/>
      <c r="ACK2" s="89">
        <f>ACD2+1</f>
        <v>104</v>
      </c>
      <c r="ACL2" s="497"/>
      <c r="ACM2" s="2289" t="s">
        <v>27</v>
      </c>
      <c r="ACN2" s="2289"/>
      <c r="ACO2" s="2289"/>
      <c r="ACP2" s="2289"/>
      <c r="ACQ2" s="2289"/>
      <c r="ACR2" s="89">
        <f>ACK2+1</f>
        <v>105</v>
      </c>
      <c r="ACT2" s="2289" t="s">
        <v>27</v>
      </c>
      <c r="ACU2" s="2289"/>
      <c r="ACV2" s="2289"/>
      <c r="ACW2" s="2289"/>
      <c r="ACX2" s="2289"/>
      <c r="ACY2" s="89">
        <f>ACR2+1</f>
        <v>106</v>
      </c>
      <c r="ACZ2" s="501"/>
      <c r="ADA2" s="2289" t="s">
        <v>27</v>
      </c>
      <c r="ADB2" s="2289"/>
      <c r="ADC2" s="2289"/>
      <c r="ADD2" s="2289"/>
      <c r="ADE2" s="2289"/>
      <c r="ADF2" s="89">
        <f>ACY2+1</f>
        <v>107</v>
      </c>
      <c r="ADG2" s="499"/>
      <c r="ADH2" s="2289" t="s">
        <v>27</v>
      </c>
      <c r="ADI2" s="2289"/>
      <c r="ADJ2" s="2289"/>
      <c r="ADK2" s="2289"/>
      <c r="ADL2" s="2289"/>
      <c r="ADM2" s="89">
        <f>ADF2+1</f>
        <v>108</v>
      </c>
      <c r="ADN2" s="88"/>
      <c r="ADO2" s="2289" t="s">
        <v>27</v>
      </c>
      <c r="ADP2" s="2289"/>
      <c r="ADQ2" s="2289"/>
      <c r="ADR2" s="2289"/>
      <c r="ADS2" s="2289"/>
      <c r="ADT2" s="89">
        <f>ADM2+1</f>
        <v>109</v>
      </c>
      <c r="ADU2" s="559"/>
      <c r="ADV2" s="2289" t="s">
        <v>27</v>
      </c>
      <c r="ADW2" s="2289"/>
      <c r="ADX2" s="2289"/>
      <c r="ADY2" s="2289"/>
      <c r="ADZ2" s="2289"/>
      <c r="AEA2" s="89">
        <f>ADT2+1</f>
        <v>110</v>
      </c>
      <c r="AEB2" s="501"/>
      <c r="AEC2" s="2289" t="s">
        <v>27</v>
      </c>
      <c r="AED2" s="2289"/>
      <c r="AEE2" s="2289"/>
      <c r="AEF2" s="2289"/>
      <c r="AEG2" s="2289"/>
      <c r="AEH2" s="89">
        <f>AEA2+1</f>
        <v>111</v>
      </c>
      <c r="AEI2" s="501"/>
      <c r="AEJ2" s="2289" t="s">
        <v>27</v>
      </c>
      <c r="AEK2" s="2289"/>
      <c r="AEL2" s="2289"/>
      <c r="AEM2" s="2289"/>
      <c r="AEN2" s="2289"/>
      <c r="AEO2" s="89">
        <f>AEH2+1</f>
        <v>112</v>
      </c>
      <c r="AEP2" s="501"/>
      <c r="AEQ2" s="2289" t="s">
        <v>27</v>
      </c>
      <c r="AER2" s="2289"/>
      <c r="AES2" s="2289"/>
      <c r="AET2" s="2289"/>
      <c r="AEU2" s="2289"/>
      <c r="AEV2" s="89">
        <f>AEO2+1</f>
        <v>113</v>
      </c>
      <c r="AEX2" s="2289" t="s">
        <v>27</v>
      </c>
      <c r="AEY2" s="2289"/>
      <c r="AEZ2" s="2289"/>
      <c r="AFA2" s="2289"/>
      <c r="AFB2" s="2289"/>
      <c r="AFC2" s="89">
        <f>AEV2+1</f>
        <v>114</v>
      </c>
      <c r="AFE2" s="2289" t="s">
        <v>27</v>
      </c>
      <c r="AFF2" s="2289"/>
      <c r="AFG2" s="2289"/>
      <c r="AFH2" s="2289"/>
      <c r="AFI2" s="2289"/>
      <c r="AFJ2" s="89">
        <f>AFC2+1</f>
        <v>115</v>
      </c>
      <c r="AFK2" s="499"/>
      <c r="AFL2" s="2289" t="s">
        <v>27</v>
      </c>
      <c r="AFM2" s="2289"/>
      <c r="AFN2" s="2289"/>
      <c r="AFO2" s="2289"/>
      <c r="AFP2" s="2289"/>
      <c r="AFQ2" s="89">
        <f>AFJ2+1</f>
        <v>116</v>
      </c>
      <c r="AFR2" s="499"/>
      <c r="AFS2" s="2289" t="s">
        <v>27</v>
      </c>
      <c r="AFT2" s="2289"/>
      <c r="AFU2" s="2289"/>
      <c r="AFV2" s="2289"/>
      <c r="AFW2" s="2289"/>
      <c r="AFX2" s="89">
        <f>AFQ2+1</f>
        <v>117</v>
      </c>
      <c r="AFZ2" s="2289" t="s">
        <v>27</v>
      </c>
      <c r="AGA2" s="2289"/>
      <c r="AGB2" s="2289"/>
      <c r="AGC2" s="2289"/>
      <c r="AGD2" s="2289"/>
      <c r="AGE2" s="375">
        <f>AFX2+1</f>
        <v>118</v>
      </c>
      <c r="AGG2" s="2289" t="s">
        <v>27</v>
      </c>
      <c r="AGH2" s="2289"/>
      <c r="AGI2" s="2289"/>
      <c r="AGJ2" s="2289"/>
      <c r="AGK2" s="2289"/>
      <c r="AGL2" s="375">
        <f>AGE2+1</f>
        <v>119</v>
      </c>
      <c r="AGN2" s="2289" t="s">
        <v>27</v>
      </c>
      <c r="AGO2" s="2289"/>
      <c r="AGP2" s="2289"/>
      <c r="AGQ2" s="2289"/>
      <c r="AGR2" s="2289"/>
      <c r="AGS2" s="89">
        <f>AGL2+1</f>
        <v>120</v>
      </c>
      <c r="AGU2" s="2289" t="s">
        <v>27</v>
      </c>
      <c r="AGV2" s="2289"/>
      <c r="AGW2" s="2289"/>
      <c r="AGX2" s="2289"/>
      <c r="AGY2" s="2289"/>
      <c r="AGZ2" s="372">
        <f>AGS2+1</f>
        <v>121</v>
      </c>
      <c r="AHB2" s="2289" t="s">
        <v>27</v>
      </c>
      <c r="AHC2" s="2289"/>
      <c r="AHD2" s="2289"/>
      <c r="AHE2" s="2289"/>
      <c r="AHF2" s="2289"/>
      <c r="AHG2" s="372">
        <f>AGZ2+1</f>
        <v>122</v>
      </c>
      <c r="AHI2" s="2289" t="s">
        <v>27</v>
      </c>
      <c r="AHJ2" s="2289"/>
      <c r="AHK2" s="2289"/>
      <c r="AHL2" s="2289"/>
      <c r="AHM2" s="2289"/>
      <c r="AHN2" s="372">
        <f>AHG2+1</f>
        <v>123</v>
      </c>
      <c r="AHP2" s="2289" t="s">
        <v>27</v>
      </c>
      <c r="AHQ2" s="2289"/>
      <c r="AHR2" s="2289"/>
      <c r="AHS2" s="2289"/>
      <c r="AHT2" s="2289"/>
      <c r="AHU2" s="372">
        <f>AHN2+1</f>
        <v>124</v>
      </c>
      <c r="AHW2" s="2289" t="s">
        <v>27</v>
      </c>
      <c r="AHX2" s="2289"/>
      <c r="AHY2" s="2289"/>
      <c r="AHZ2" s="2289"/>
      <c r="AIA2" s="2289"/>
      <c r="AIB2" s="89">
        <f>AHU2+1</f>
        <v>125</v>
      </c>
      <c r="AIC2" s="499"/>
      <c r="AID2" s="2289" t="s">
        <v>27</v>
      </c>
      <c r="AIE2" s="2289"/>
      <c r="AIF2" s="2289"/>
      <c r="AIG2" s="2289"/>
      <c r="AIH2" s="2289"/>
      <c r="AII2" s="372">
        <f>AIB2+1</f>
        <v>126</v>
      </c>
      <c r="AIJ2" s="497"/>
      <c r="AIK2" s="2289" t="s">
        <v>27</v>
      </c>
      <c r="AIL2" s="2289"/>
      <c r="AIM2" s="2289"/>
      <c r="AIN2" s="2289"/>
      <c r="AIO2" s="2289"/>
      <c r="AIP2" s="372">
        <f>AII2+1</f>
        <v>127</v>
      </c>
      <c r="AIQ2" s="499"/>
      <c r="AIR2" s="2289" t="s">
        <v>27</v>
      </c>
      <c r="AIS2" s="2289"/>
      <c r="AIT2" s="2289"/>
      <c r="AIU2" s="2289"/>
      <c r="AIV2" s="2289"/>
      <c r="AIW2" s="372">
        <f>AIP2+1</f>
        <v>128</v>
      </c>
      <c r="AIY2" s="2289" t="s">
        <v>27</v>
      </c>
      <c r="AIZ2" s="2289"/>
      <c r="AJA2" s="2289"/>
      <c r="AJB2" s="2289"/>
      <c r="AJC2" s="2289"/>
      <c r="AJD2" s="89">
        <f>AIW2+1</f>
        <v>129</v>
      </c>
      <c r="AJF2" s="2289" t="s">
        <v>27</v>
      </c>
      <c r="AJG2" s="2289"/>
      <c r="AJH2" s="2289"/>
      <c r="AJI2" s="2289"/>
      <c r="AJJ2" s="2289"/>
      <c r="AJK2" s="89">
        <f>AJD2+1</f>
        <v>130</v>
      </c>
      <c r="AJM2" s="2289" t="s">
        <v>27</v>
      </c>
      <c r="AJN2" s="2289"/>
      <c r="AJO2" s="2289"/>
      <c r="AJP2" s="2289"/>
      <c r="AJQ2" s="2289"/>
      <c r="AJR2" s="89">
        <f>AJK2</f>
        <v>130</v>
      </c>
      <c r="AJS2" s="1317"/>
      <c r="AJT2" s="2290" t="s">
        <v>27</v>
      </c>
      <c r="AJU2" s="2290"/>
      <c r="AJV2" s="2290"/>
      <c r="AJW2" s="2290"/>
      <c r="AJX2" s="2290"/>
      <c r="AJY2" s="94">
        <f>AJR2+1</f>
        <v>131</v>
      </c>
      <c r="AKA2" s="2289" t="s">
        <v>27</v>
      </c>
      <c r="AKB2" s="2289"/>
      <c r="AKC2" s="2289"/>
      <c r="AKD2" s="2289"/>
      <c r="AKE2" s="2289"/>
      <c r="AKF2" s="89">
        <f>AJY2+1</f>
        <v>132</v>
      </c>
      <c r="AKH2" s="2289" t="s">
        <v>27</v>
      </c>
      <c r="AKI2" s="2289"/>
      <c r="AKJ2" s="2289"/>
      <c r="AKK2" s="2289"/>
      <c r="AKL2" s="2289"/>
      <c r="AKM2" s="89">
        <f>AKF2+1</f>
        <v>133</v>
      </c>
      <c r="AKO2" s="2289" t="s">
        <v>27</v>
      </c>
      <c r="AKP2" s="2289"/>
      <c r="AKQ2" s="2289"/>
      <c r="AKR2" s="2289"/>
      <c r="AKS2" s="2289"/>
      <c r="AKT2" s="382">
        <f>AKM2+1</f>
        <v>134</v>
      </c>
      <c r="AKV2" s="2289" t="s">
        <v>27</v>
      </c>
      <c r="AKW2" s="2289"/>
      <c r="AKX2" s="2289"/>
      <c r="AKY2" s="2289"/>
      <c r="AKZ2" s="2289"/>
      <c r="ALA2" s="372">
        <f>AKT2+1</f>
        <v>135</v>
      </c>
      <c r="ALC2" s="2289" t="s">
        <v>27</v>
      </c>
      <c r="ALD2" s="2289"/>
      <c r="ALE2" s="2289"/>
      <c r="ALF2" s="2289"/>
      <c r="ALG2" s="2289"/>
      <c r="ALH2" s="89">
        <f>ALA2+1</f>
        <v>136</v>
      </c>
      <c r="ALJ2" s="2289" t="s">
        <v>27</v>
      </c>
      <c r="ALK2" s="2289"/>
      <c r="ALL2" s="2289"/>
      <c r="ALM2" s="2289"/>
      <c r="ALN2" s="2289"/>
      <c r="ALO2" s="89">
        <f>ALH2+1</f>
        <v>137</v>
      </c>
      <c r="ALQ2" s="2289" t="s">
        <v>27</v>
      </c>
      <c r="ALR2" s="2289"/>
      <c r="ALS2" s="2289"/>
      <c r="ALT2" s="2289"/>
      <c r="ALU2" s="2289"/>
      <c r="ALV2" s="89">
        <f>ALO2+1</f>
        <v>138</v>
      </c>
      <c r="ALX2" s="2289" t="s">
        <v>27</v>
      </c>
      <c r="ALY2" s="2289"/>
      <c r="ALZ2" s="2289"/>
      <c r="AMA2" s="2289"/>
      <c r="AMB2" s="2289"/>
      <c r="AMC2" s="89">
        <f>ALV2+1</f>
        <v>139</v>
      </c>
      <c r="AMD2" s="499"/>
      <c r="AME2" s="2289" t="s">
        <v>27</v>
      </c>
      <c r="AMF2" s="2289"/>
      <c r="AMG2" s="2289"/>
      <c r="AMH2" s="2289"/>
      <c r="AMI2" s="2289"/>
      <c r="AMJ2" s="89">
        <f>AMC2+1</f>
        <v>140</v>
      </c>
      <c r="AML2" s="2289" t="s">
        <v>27</v>
      </c>
      <c r="AMM2" s="2289"/>
      <c r="AMN2" s="2289"/>
      <c r="AMO2" s="2289"/>
      <c r="AMP2" s="2289"/>
      <c r="AMQ2" s="89">
        <f>AMJ2+1</f>
        <v>141</v>
      </c>
      <c r="AMS2" s="2289" t="s">
        <v>27</v>
      </c>
      <c r="AMT2" s="2289"/>
      <c r="AMU2" s="2289"/>
      <c r="AMV2" s="2289"/>
      <c r="AMW2" s="2289"/>
      <c r="AMX2" s="89">
        <f>AMQ2+1</f>
        <v>142</v>
      </c>
      <c r="AMY2" s="499"/>
      <c r="AMZ2" s="2289" t="s">
        <v>27</v>
      </c>
      <c r="ANA2" s="2289"/>
      <c r="ANB2" s="2289"/>
      <c r="ANC2" s="2289"/>
      <c r="AND2" s="2289"/>
      <c r="ANE2" s="92">
        <f>AMX2+1</f>
        <v>143</v>
      </c>
      <c r="ANF2" s="497"/>
      <c r="ANG2" s="2289" t="s">
        <v>27</v>
      </c>
      <c r="ANH2" s="2289"/>
      <c r="ANI2" s="2289"/>
      <c r="ANJ2" s="2289"/>
      <c r="ANK2" s="2289"/>
      <c r="ANL2" s="92">
        <f>ANE2+1</f>
        <v>144</v>
      </c>
      <c r="ANN2" s="2289" t="s">
        <v>27</v>
      </c>
      <c r="ANO2" s="2289"/>
      <c r="ANP2" s="2289"/>
      <c r="ANQ2" s="2289"/>
      <c r="ANR2" s="2289"/>
      <c r="ANS2" s="92">
        <f>ANE2+1</f>
        <v>144</v>
      </c>
      <c r="ANU2" s="2289" t="s">
        <v>27</v>
      </c>
      <c r="ANV2" s="2289"/>
      <c r="ANW2" s="2289"/>
      <c r="ANX2" s="2289"/>
      <c r="ANY2" s="2289"/>
      <c r="ANZ2" s="92">
        <f>ANL2+1</f>
        <v>145</v>
      </c>
      <c r="AOB2" s="2289" t="s">
        <v>27</v>
      </c>
      <c r="AOC2" s="2289"/>
      <c r="AOD2" s="2289"/>
      <c r="AOE2" s="2289"/>
      <c r="AOF2" s="2289"/>
      <c r="AOG2" s="89">
        <f>ANZ2+1</f>
        <v>146</v>
      </c>
      <c r="AOH2" s="497"/>
      <c r="AOI2" s="2289" t="s">
        <v>27</v>
      </c>
      <c r="AOJ2" s="2289"/>
      <c r="AOK2" s="2289"/>
      <c r="AOL2" s="2289"/>
      <c r="AOM2" s="2289"/>
      <c r="AON2" s="372">
        <f>AOG2+1</f>
        <v>147</v>
      </c>
      <c r="AOP2" s="2289" t="s">
        <v>27</v>
      </c>
      <c r="AOQ2" s="2289"/>
      <c r="AOR2" s="2289"/>
      <c r="AOS2" s="2289"/>
      <c r="AOT2" s="2289"/>
      <c r="AOU2" s="372">
        <f>AON2+1</f>
        <v>148</v>
      </c>
      <c r="AOV2" s="499"/>
      <c r="AOW2" s="2289" t="s">
        <v>27</v>
      </c>
      <c r="AOX2" s="2289"/>
      <c r="AOY2" s="2289"/>
      <c r="AOZ2" s="2289"/>
      <c r="APA2" s="2289"/>
      <c r="APB2" s="92">
        <f>AOU2+1</f>
        <v>149</v>
      </c>
      <c r="APC2" s="497"/>
      <c r="APD2" s="2289" t="s">
        <v>27</v>
      </c>
      <c r="APE2" s="2289"/>
      <c r="APF2" s="2289"/>
      <c r="APG2" s="2289"/>
      <c r="APH2" s="2289"/>
      <c r="API2" s="372">
        <f>APB2+1</f>
        <v>150</v>
      </c>
      <c r="APJ2" s="497"/>
      <c r="APK2" s="2289" t="s">
        <v>27</v>
      </c>
      <c r="APL2" s="2289"/>
      <c r="APM2" s="2289"/>
      <c r="APN2" s="2289"/>
      <c r="APO2" s="2289"/>
      <c r="APP2" s="372">
        <f>API2+1</f>
        <v>151</v>
      </c>
      <c r="APR2" s="2289" t="s">
        <v>27</v>
      </c>
      <c r="APS2" s="2289"/>
      <c r="APT2" s="2289"/>
      <c r="APU2" s="2289"/>
      <c r="APV2" s="2289"/>
      <c r="APW2" s="372">
        <f>API2+1</f>
        <v>151</v>
      </c>
      <c r="APX2" s="499"/>
      <c r="APY2" s="2289" t="s">
        <v>27</v>
      </c>
      <c r="APZ2" s="2289"/>
      <c r="AQA2" s="2289"/>
      <c r="AQB2" s="2289"/>
      <c r="AQC2" s="2289"/>
      <c r="AQD2" s="372">
        <f>APW2+1</f>
        <v>152</v>
      </c>
      <c r="AQE2" s="88"/>
      <c r="AQF2" s="2289" t="s">
        <v>27</v>
      </c>
      <c r="AQG2" s="2289"/>
      <c r="AQH2" s="2289"/>
      <c r="AQI2" s="2289"/>
      <c r="AQJ2" s="2289"/>
      <c r="AQK2" s="89">
        <f>AQD2+1</f>
        <v>153</v>
      </c>
      <c r="AQL2" s="88"/>
      <c r="AQM2" s="2289" t="s">
        <v>27</v>
      </c>
      <c r="AQN2" s="2289"/>
      <c r="AQO2" s="2289"/>
      <c r="AQP2" s="2289"/>
      <c r="AQQ2" s="2289"/>
      <c r="AQR2" s="372">
        <f>AQK2+1</f>
        <v>154</v>
      </c>
      <c r="AQS2" s="88"/>
      <c r="AQT2" s="2289" t="s">
        <v>27</v>
      </c>
      <c r="AQU2" s="2289"/>
      <c r="AQV2" s="2289"/>
      <c r="AQW2" s="2289"/>
      <c r="AQX2" s="2289"/>
      <c r="AQY2" s="375">
        <f>AQR2+1</f>
        <v>155</v>
      </c>
      <c r="AQZ2" s="559"/>
      <c r="ARA2" s="2289" t="s">
        <v>27</v>
      </c>
      <c r="ARB2" s="2289"/>
      <c r="ARC2" s="2289"/>
      <c r="ARD2" s="2289"/>
      <c r="ARE2" s="2289"/>
      <c r="ARF2" s="372">
        <f>AQY2+1</f>
        <v>156</v>
      </c>
      <c r="ARG2" s="88"/>
      <c r="ARH2" s="2289" t="s">
        <v>27</v>
      </c>
      <c r="ARI2" s="2289"/>
      <c r="ARJ2" s="2289"/>
      <c r="ARK2" s="2289"/>
      <c r="ARL2" s="2289"/>
      <c r="ARM2" s="372">
        <f>ARF2+1</f>
        <v>157</v>
      </c>
      <c r="ARN2" s="498"/>
      <c r="ARO2" s="2289" t="s">
        <v>27</v>
      </c>
      <c r="ARP2" s="2289"/>
      <c r="ARQ2" s="2289"/>
      <c r="ARR2" s="2289"/>
      <c r="ARS2" s="2289"/>
      <c r="ART2" s="372">
        <f>ARM2+1</f>
        <v>158</v>
      </c>
      <c r="ARU2" s="498"/>
      <c r="ARV2" s="2289" t="s">
        <v>27</v>
      </c>
      <c r="ARW2" s="2289"/>
      <c r="ARX2" s="2289"/>
      <c r="ARY2" s="2289"/>
      <c r="ARZ2" s="2289"/>
      <c r="ASA2" s="89">
        <f>ART2+1</f>
        <v>159</v>
      </c>
      <c r="ASB2" s="498"/>
      <c r="ASC2" s="2289" t="s">
        <v>27</v>
      </c>
      <c r="ASD2" s="2289"/>
      <c r="ASE2" s="2289"/>
      <c r="ASF2" s="2289"/>
      <c r="ASG2" s="2289"/>
      <c r="ASH2" s="89">
        <f>ASA2+1</f>
        <v>160</v>
      </c>
      <c r="ASI2" s="499"/>
      <c r="ASJ2" s="2289" t="s">
        <v>27</v>
      </c>
      <c r="ASK2" s="2289"/>
      <c r="ASL2" s="2289"/>
      <c r="ASM2" s="2289"/>
      <c r="ASN2" s="2289"/>
      <c r="ASO2" s="89">
        <f>ASH2+1</f>
        <v>161</v>
      </c>
      <c r="ASQ2" s="2289" t="s">
        <v>27</v>
      </c>
      <c r="ASR2" s="2289"/>
      <c r="ASS2" s="2289"/>
      <c r="AST2" s="2289"/>
      <c r="ASU2" s="2289"/>
      <c r="ASV2" s="89">
        <f>ASO2+1</f>
        <v>162</v>
      </c>
      <c r="ASX2" s="2289" t="s">
        <v>27</v>
      </c>
      <c r="ASY2" s="2289"/>
      <c r="ASZ2" s="2289"/>
      <c r="ATA2" s="2289"/>
      <c r="ATB2" s="2289"/>
      <c r="ATC2" s="89">
        <f>ASV2+1</f>
        <v>163</v>
      </c>
      <c r="ATE2" s="2289" t="s">
        <v>27</v>
      </c>
      <c r="ATF2" s="2289"/>
      <c r="ATG2" s="2289"/>
      <c r="ATH2" s="2289"/>
      <c r="ATI2" s="2289"/>
      <c r="ATJ2" s="89">
        <f>ASV2+1</f>
        <v>163</v>
      </c>
      <c r="ATL2" s="2289" t="s">
        <v>27</v>
      </c>
      <c r="ATM2" s="2289"/>
      <c r="ATN2" s="2289"/>
      <c r="ATO2" s="2289"/>
      <c r="ATP2" s="2289"/>
      <c r="ATQ2" s="375">
        <f>ATJ2+1</f>
        <v>164</v>
      </c>
      <c r="ATS2" s="2289" t="s">
        <v>27</v>
      </c>
      <c r="ATT2" s="2289"/>
      <c r="ATU2" s="2289"/>
      <c r="ATV2" s="2289"/>
      <c r="ATW2" s="2289"/>
      <c r="ATX2" s="375">
        <f>ATQ2+1</f>
        <v>165</v>
      </c>
      <c r="ATZ2" s="2289" t="s">
        <v>27</v>
      </c>
      <c r="AUA2" s="2289"/>
      <c r="AUB2" s="2289"/>
      <c r="AUC2" s="2289"/>
      <c r="AUD2" s="2289"/>
      <c r="AUE2" s="375">
        <f>ATX2+1</f>
        <v>166</v>
      </c>
      <c r="AUG2" s="2289" t="s">
        <v>27</v>
      </c>
      <c r="AUH2" s="2289"/>
      <c r="AUI2" s="2289"/>
      <c r="AUJ2" s="2289"/>
      <c r="AUK2" s="2289"/>
      <c r="AUL2" s="375">
        <f>AUE2+1</f>
        <v>167</v>
      </c>
      <c r="AUN2" s="2289" t="s">
        <v>27</v>
      </c>
      <c r="AUO2" s="2289"/>
      <c r="AUP2" s="2289"/>
      <c r="AUQ2" s="2289"/>
      <c r="AUR2" s="2289"/>
      <c r="AUS2" s="92">
        <f>AUL2+1</f>
        <v>168</v>
      </c>
      <c r="AUT2" s="94"/>
      <c r="AUU2" s="2289" t="s">
        <v>27</v>
      </c>
      <c r="AUV2" s="2289"/>
      <c r="AUW2" s="2289"/>
      <c r="AUX2" s="2289"/>
      <c r="AUY2" s="2289"/>
      <c r="AUZ2" s="92">
        <f>AUS2+1</f>
        <v>169</v>
      </c>
      <c r="AVA2" s="94"/>
      <c r="AVB2" s="2289" t="s">
        <v>27</v>
      </c>
      <c r="AVC2" s="2289"/>
      <c r="AVD2" s="2289"/>
      <c r="AVE2" s="2289"/>
      <c r="AVF2" s="2289"/>
      <c r="AVG2" s="92">
        <f>AUZ2+1</f>
        <v>170</v>
      </c>
      <c r="AVH2" s="501"/>
      <c r="AVI2" s="2289" t="s">
        <v>27</v>
      </c>
      <c r="AVJ2" s="2289"/>
      <c r="AVK2" s="2289"/>
      <c r="AVL2" s="2289"/>
      <c r="AVM2" s="2289"/>
      <c r="AVN2" s="92">
        <f>AVG2+1</f>
        <v>171</v>
      </c>
      <c r="AVO2" s="2289" t="s">
        <v>27</v>
      </c>
      <c r="AVP2" s="2289"/>
      <c r="AVQ2" s="2289"/>
      <c r="AVR2" s="2289"/>
      <c r="AVS2" s="2289"/>
      <c r="AVU2" s="92">
        <f>AVN2+1</f>
        <v>172</v>
      </c>
      <c r="AVV2" s="499"/>
      <c r="AVW2" s="2289" t="s">
        <v>27</v>
      </c>
      <c r="AVX2" s="2289"/>
      <c r="AVY2" s="2289"/>
      <c r="AVZ2" s="2289"/>
      <c r="AWA2" s="2289"/>
      <c r="AWB2" s="372">
        <f>AVU2+1</f>
        <v>173</v>
      </c>
      <c r="AWD2" s="2289" t="s">
        <v>27</v>
      </c>
      <c r="AWE2" s="2289"/>
      <c r="AWF2" s="2289"/>
      <c r="AWG2" s="2289"/>
      <c r="AWH2" s="2289"/>
      <c r="AWI2" s="375">
        <f>AWB2+1</f>
        <v>174</v>
      </c>
      <c r="AWK2" s="2289" t="s">
        <v>27</v>
      </c>
      <c r="AWL2" s="2289"/>
      <c r="AWM2" s="2289"/>
      <c r="AWN2" s="2289"/>
      <c r="AWO2" s="2289"/>
      <c r="AWP2" s="372">
        <f>AWI2+1</f>
        <v>175</v>
      </c>
      <c r="AWQ2" s="1317"/>
      <c r="AWR2" s="2290" t="s">
        <v>27</v>
      </c>
      <c r="AWS2" s="2290"/>
      <c r="AWT2" s="2290"/>
      <c r="AWU2" s="2290"/>
      <c r="AWV2" s="2290"/>
      <c r="AWW2" s="1619">
        <f>AWP2+1</f>
        <v>176</v>
      </c>
      <c r="AWX2" s="1620"/>
      <c r="AWY2" s="2289" t="s">
        <v>27</v>
      </c>
      <c r="AWZ2" s="2289"/>
      <c r="AXA2" s="2289"/>
      <c r="AXB2" s="2289"/>
      <c r="AXC2" s="2289"/>
      <c r="AXD2" s="89">
        <f>AWW2+1</f>
        <v>177</v>
      </c>
      <c r="AXF2" s="2289" t="s">
        <v>27</v>
      </c>
      <c r="AXG2" s="2289"/>
      <c r="AXH2" s="2289"/>
      <c r="AXI2" s="2289"/>
      <c r="AXJ2" s="2289"/>
      <c r="AXK2" s="372">
        <f>AXD2+1</f>
        <v>178</v>
      </c>
      <c r="AXM2" s="2289" t="s">
        <v>27</v>
      </c>
      <c r="AXN2" s="2289"/>
      <c r="AXO2" s="2289"/>
      <c r="AXP2" s="2289"/>
      <c r="AXQ2" s="2289"/>
      <c r="AXR2" s="372">
        <f>AXK2+1</f>
        <v>179</v>
      </c>
      <c r="AXT2" s="2289" t="s">
        <v>27</v>
      </c>
      <c r="AXU2" s="2289"/>
      <c r="AXV2" s="2289"/>
      <c r="AXW2" s="2289"/>
      <c r="AXX2" s="2289"/>
      <c r="AXY2" s="372">
        <f>AXR2+1</f>
        <v>180</v>
      </c>
      <c r="AYA2" s="2289" t="s">
        <v>27</v>
      </c>
      <c r="AYB2" s="2289"/>
      <c r="AYC2" s="2289"/>
      <c r="AYD2" s="2289"/>
      <c r="AYE2" s="2289"/>
      <c r="AYF2" s="372">
        <f>AXY2+1</f>
        <v>181</v>
      </c>
      <c r="AYG2" s="499"/>
      <c r="AYH2" s="2289" t="s">
        <v>27</v>
      </c>
      <c r="AYI2" s="2289"/>
      <c r="AYJ2" s="2289"/>
      <c r="AYK2" s="2289"/>
      <c r="AYL2" s="2289"/>
      <c r="AYM2" s="372">
        <f>AYF2+1</f>
        <v>182</v>
      </c>
      <c r="AYN2" s="499"/>
      <c r="AYO2" s="2289" t="s">
        <v>27</v>
      </c>
      <c r="AYP2" s="2289"/>
      <c r="AYQ2" s="2289"/>
      <c r="AYR2" s="2289"/>
      <c r="AYS2" s="2289"/>
      <c r="AYT2" s="372">
        <f>AYM2+1</f>
        <v>183</v>
      </c>
      <c r="AYU2" s="499"/>
      <c r="AYV2" s="2289" t="s">
        <v>27</v>
      </c>
      <c r="AYW2" s="2289"/>
      <c r="AYX2" s="2289"/>
      <c r="AYY2" s="2289"/>
      <c r="AYZ2" s="2289"/>
      <c r="AZA2" s="372">
        <f>AYT2+1</f>
        <v>184</v>
      </c>
      <c r="AZC2" s="2289" t="s">
        <v>27</v>
      </c>
      <c r="AZD2" s="2289"/>
      <c r="AZE2" s="2289"/>
      <c r="AZF2" s="2289"/>
      <c r="AZG2" s="2289"/>
      <c r="AZH2" s="372">
        <f>AZA2+1</f>
        <v>185</v>
      </c>
      <c r="AZI2" s="499"/>
      <c r="AZJ2" s="2289" t="s">
        <v>27</v>
      </c>
      <c r="AZK2" s="2289"/>
      <c r="AZL2" s="2289"/>
      <c r="AZM2" s="2289"/>
      <c r="AZN2" s="2289"/>
      <c r="AZO2" s="372">
        <f>AZH2+1</f>
        <v>186</v>
      </c>
      <c r="AZP2" s="1620"/>
      <c r="AZQ2" s="2290" t="s">
        <v>27</v>
      </c>
      <c r="AZR2" s="2290"/>
      <c r="AZS2" s="2290"/>
      <c r="AZT2" s="2290"/>
      <c r="AZU2" s="2290"/>
      <c r="AZV2" s="1619">
        <f>AZO2+1</f>
        <v>187</v>
      </c>
      <c r="AZX2" s="2289" t="s">
        <v>27</v>
      </c>
      <c r="AZY2" s="2289"/>
      <c r="AZZ2" s="2289"/>
      <c r="BAA2" s="2289"/>
      <c r="BAB2" s="2289"/>
      <c r="BAC2" s="89">
        <f>AZV2+1</f>
        <v>188</v>
      </c>
      <c r="BAE2" s="2289" t="s">
        <v>27</v>
      </c>
      <c r="BAF2" s="2289"/>
      <c r="BAG2" s="2289"/>
      <c r="BAH2" s="2289"/>
      <c r="BAI2" s="2289"/>
      <c r="BAJ2" s="89">
        <f>BAC2+1</f>
        <v>189</v>
      </c>
      <c r="BAL2" s="2289" t="s">
        <v>27</v>
      </c>
      <c r="BAM2" s="2289"/>
      <c r="BAN2" s="2289"/>
      <c r="BAO2" s="2289"/>
      <c r="BAP2" s="2289"/>
      <c r="BAQ2" s="89">
        <f>BAJ2+1</f>
        <v>190</v>
      </c>
      <c r="BAS2" s="2289" t="s">
        <v>27</v>
      </c>
      <c r="BAT2" s="2289"/>
      <c r="BAU2" s="2289"/>
      <c r="BAV2" s="2289"/>
      <c r="BAW2" s="2289"/>
      <c r="BAX2" s="89">
        <f>BAQ2+1</f>
        <v>191</v>
      </c>
    </row>
    <row r="3" spans="1:1402" ht="30.75" customHeight="1" thickBot="1" x14ac:dyDescent="0.6">
      <c r="A3" s="406"/>
      <c r="B3" s="2204" t="s">
        <v>2697</v>
      </c>
      <c r="C3" s="2204"/>
      <c r="D3" s="2204"/>
      <c r="E3" s="2204"/>
      <c r="F3" s="2204"/>
      <c r="I3" s="2204" t="str">
        <f>B3</f>
        <v xml:space="preserve">C O M E R C I O     A B R I L            2 0 1 4 </v>
      </c>
      <c r="J3" s="2204"/>
      <c r="K3" s="2204"/>
      <c r="L3" s="2204"/>
      <c r="M3" s="2204"/>
      <c r="O3" s="427"/>
      <c r="P3" s="2204" t="str">
        <f>AAW3</f>
        <v xml:space="preserve">C O M E R C I O     A B R I L            2 0 1 4 </v>
      </c>
      <c r="Q3" s="2204"/>
      <c r="R3" s="2204"/>
      <c r="S3" s="2204"/>
      <c r="T3" s="2204"/>
      <c r="V3" s="305"/>
      <c r="W3" s="2204" t="str">
        <f>ABD3</f>
        <v xml:space="preserve">C O M E R C I O     A B R I L            2 0 1 4 </v>
      </c>
      <c r="X3" s="2204"/>
      <c r="Y3" s="2204"/>
      <c r="Z3" s="2204"/>
      <c r="AA3" s="2204"/>
      <c r="AC3" s="2"/>
      <c r="AD3" s="2204" t="str">
        <f>ABK3</f>
        <v xml:space="preserve">C O M E R C I O     A B R I L            2 0 1 4 </v>
      </c>
      <c r="AE3" s="2204"/>
      <c r="AF3" s="2204"/>
      <c r="AG3" s="2204"/>
      <c r="AH3" s="2204"/>
      <c r="AJ3" s="2"/>
      <c r="AK3" s="2204" t="str">
        <f>ABK3</f>
        <v xml:space="preserve">C O M E R C I O     A B R I L            2 0 1 4 </v>
      </c>
      <c r="AL3" s="2204"/>
      <c r="AM3" s="2204"/>
      <c r="AN3" s="2204"/>
      <c r="AO3" s="2204"/>
      <c r="AQ3" s="2"/>
      <c r="AR3" s="2204" t="str">
        <f>ABR3</f>
        <v xml:space="preserve">C O M E R C I O     A B R I L            2 0 1 4 </v>
      </c>
      <c r="AS3" s="2204"/>
      <c r="AT3" s="2204"/>
      <c r="AU3" s="2204"/>
      <c r="AV3" s="2204"/>
      <c r="AX3" s="2"/>
      <c r="AY3" s="2204" t="str">
        <f>ABD3</f>
        <v xml:space="preserve">C O M E R C I O     A B R I L            2 0 1 4 </v>
      </c>
      <c r="AZ3" s="2204"/>
      <c r="BA3" s="2204"/>
      <c r="BB3" s="2204"/>
      <c r="BC3" s="2204"/>
      <c r="BE3" s="2"/>
      <c r="BF3" s="2204" t="str">
        <f>ABR3</f>
        <v xml:space="preserve">C O M E R C I O     A B R I L            2 0 1 4 </v>
      </c>
      <c r="BG3" s="2204"/>
      <c r="BH3" s="2204"/>
      <c r="BI3" s="2204"/>
      <c r="BJ3" s="2204"/>
      <c r="BL3" s="2"/>
      <c r="BM3" s="2204" t="str">
        <f>ABR3</f>
        <v xml:space="preserve">C O M E R C I O     A B R I L            2 0 1 4 </v>
      </c>
      <c r="BN3" s="2204"/>
      <c r="BO3" s="2204"/>
      <c r="BP3" s="2204"/>
      <c r="BQ3" s="2204"/>
      <c r="BS3" s="2"/>
      <c r="BT3" s="2204" t="str">
        <f>BM3</f>
        <v xml:space="preserve">C O M E R C I O     A B R I L            2 0 1 4 </v>
      </c>
      <c r="BU3" s="2204"/>
      <c r="BV3" s="2204"/>
      <c r="BW3" s="2204"/>
      <c r="BX3" s="2204"/>
      <c r="BZ3" s="2"/>
      <c r="CA3" s="2"/>
      <c r="CB3" s="2204" t="str">
        <f>BT3</f>
        <v xml:space="preserve">C O M E R C I O     A B R I L            2 0 1 4 </v>
      </c>
      <c r="CC3" s="2204"/>
      <c r="CD3" s="2204"/>
      <c r="CE3" s="2204"/>
      <c r="CF3" s="2204"/>
      <c r="CH3" s="427"/>
      <c r="CI3" s="2204" t="str">
        <f>AIK3</f>
        <v xml:space="preserve">C O M E R C I O     A B R I L            2 0 1 4 </v>
      </c>
      <c r="CJ3" s="2204"/>
      <c r="CK3" s="2204"/>
      <c r="CL3" s="2204"/>
      <c r="CM3" s="2204"/>
      <c r="CO3" s="2"/>
      <c r="CP3" s="2204" t="str">
        <f>AIR3</f>
        <v xml:space="preserve">C O M E R C I O     A B R I L            2 0 1 4 </v>
      </c>
      <c r="CQ3" s="2204"/>
      <c r="CR3" s="2204"/>
      <c r="CS3" s="2204"/>
      <c r="CT3" s="2204"/>
      <c r="CV3" s="305"/>
      <c r="CW3" s="2204" t="str">
        <f>AIR3</f>
        <v xml:space="preserve">C O M E R C I O     A B R I L            2 0 1 4 </v>
      </c>
      <c r="CX3" s="2204"/>
      <c r="CY3" s="2204"/>
      <c r="CZ3" s="2204"/>
      <c r="DA3" s="2204"/>
      <c r="DB3" s="263"/>
      <c r="DC3" s="2"/>
      <c r="DD3" s="2204" t="str">
        <f>AJT3</f>
        <v xml:space="preserve">C O M E R C I O     A B R I L            2 0 1 4 </v>
      </c>
      <c r="DE3" s="2204"/>
      <c r="DF3" s="2204"/>
      <c r="DG3" s="2204"/>
      <c r="DH3" s="2204"/>
      <c r="DJ3" s="2"/>
      <c r="DK3" s="2204" t="str">
        <f>P3</f>
        <v xml:space="preserve">C O M E R C I O     A B R I L            2 0 1 4 </v>
      </c>
      <c r="DL3" s="2204"/>
      <c r="DM3" s="2204"/>
      <c r="DN3" s="2204"/>
      <c r="DO3" s="2204"/>
      <c r="DP3" s="2204"/>
      <c r="DR3" s="427"/>
      <c r="DS3" s="2204" t="str">
        <f>BM3</f>
        <v xml:space="preserve">C O M E R C I O     A B R I L            2 0 1 4 </v>
      </c>
      <c r="DT3" s="2204"/>
      <c r="DU3" s="2204"/>
      <c r="DV3" s="2204"/>
      <c r="DW3" s="2204"/>
      <c r="DY3" s="2"/>
      <c r="DZ3" s="2204" t="str">
        <f>AKO3</f>
        <v xml:space="preserve">C O M E R C I O     A B R I L            2 0 1 4 </v>
      </c>
      <c r="EA3" s="2204"/>
      <c r="EB3" s="2204"/>
      <c r="EC3" s="2204"/>
      <c r="ED3" s="2204"/>
      <c r="EF3" s="427"/>
      <c r="EG3" s="2204" t="str">
        <f>AKV3</f>
        <v xml:space="preserve">C O M E R C I O     A B R I L            2 0 1 4 </v>
      </c>
      <c r="EH3" s="2204"/>
      <c r="EI3" s="2204"/>
      <c r="EJ3" s="2204"/>
      <c r="EK3" s="2204"/>
      <c r="EM3" s="2"/>
      <c r="EN3" s="2204" t="str">
        <f>AKV3</f>
        <v xml:space="preserve">C O M E R C I O     A B R I L            2 0 1 4 </v>
      </c>
      <c r="EO3" s="2204"/>
      <c r="EP3" s="2204"/>
      <c r="EQ3" s="2204"/>
      <c r="ER3" s="2204"/>
      <c r="ET3" s="305"/>
      <c r="EU3" s="2303" t="str">
        <f>ASJ3</f>
        <v xml:space="preserve">C O M E R C I O     A B R I L            2 0 1 4 </v>
      </c>
      <c r="EV3" s="2303"/>
      <c r="EW3" s="2303"/>
      <c r="EX3" s="2303"/>
      <c r="EY3" s="2303"/>
      <c r="FA3" s="305"/>
      <c r="FB3" s="2303" t="str">
        <f>ASQ3</f>
        <v xml:space="preserve">C O M E R C I O     A B R I L            2 0 1 4 </v>
      </c>
      <c r="FC3" s="2303"/>
      <c r="FD3" s="2303"/>
      <c r="FE3" s="2303"/>
      <c r="FF3" s="2303"/>
      <c r="FH3" s="2"/>
      <c r="FI3" s="2204" t="str">
        <f>JQ3</f>
        <v xml:space="preserve">C O M E R C I O     A B R I L            2 0 1 4 </v>
      </c>
      <c r="FJ3" s="2204"/>
      <c r="FK3" s="2204"/>
      <c r="FL3" s="2204"/>
      <c r="FM3" s="2204"/>
      <c r="FO3" s="2"/>
      <c r="FP3" s="2204" t="str">
        <f>JX3</f>
        <v xml:space="preserve">C O M E R C I O     A B R I L            2 0 1 4 </v>
      </c>
      <c r="FQ3" s="2204"/>
      <c r="FR3" s="2204"/>
      <c r="FS3" s="2204"/>
      <c r="FT3" s="2204"/>
      <c r="FU3" s="380"/>
      <c r="FV3" s="406"/>
      <c r="FW3" s="2204" t="str">
        <f>RE3</f>
        <v xml:space="preserve">C O M E R C I O     A B R I L            2 0 1 4 </v>
      </c>
      <c r="FX3" s="2204"/>
      <c r="FY3" s="2204"/>
      <c r="FZ3" s="2204"/>
      <c r="GA3" s="2204"/>
      <c r="GB3" s="37"/>
      <c r="GC3" s="305"/>
      <c r="GD3" s="2204" t="str">
        <f>LU3</f>
        <v xml:space="preserve">C O M E R C I O     A B R I L            2 0 1 4 </v>
      </c>
      <c r="GE3" s="2204"/>
      <c r="GF3" s="2204"/>
      <c r="GG3" s="2204"/>
      <c r="GH3" s="2204"/>
      <c r="GJ3" s="2"/>
      <c r="GK3" s="2204" t="str">
        <f>MI3</f>
        <v xml:space="preserve">C O M E R C I O     A B R I L            2 0 1 4 </v>
      </c>
      <c r="GL3" s="2204"/>
      <c r="GM3" s="2204"/>
      <c r="GN3" s="2204"/>
      <c r="GO3" s="2204"/>
      <c r="GQ3" s="2"/>
      <c r="GR3" s="2204" t="str">
        <f>MP3</f>
        <v xml:space="preserve">C O M E R C I O     A B R I L            2 0 1 4 </v>
      </c>
      <c r="GS3" s="2204"/>
      <c r="GT3" s="2204"/>
      <c r="GU3" s="2204"/>
      <c r="GV3" s="2204"/>
      <c r="GX3" s="2"/>
      <c r="GY3" s="2204" t="str">
        <f>MP3</f>
        <v xml:space="preserve">C O M E R C I O     A B R I L            2 0 1 4 </v>
      </c>
      <c r="GZ3" s="2204"/>
      <c r="HA3" s="2204"/>
      <c r="HB3" s="2204"/>
      <c r="HC3" s="2204"/>
      <c r="HE3" s="2"/>
      <c r="HF3" s="2204" t="str">
        <f>MW3</f>
        <v xml:space="preserve">C O M E R C I O     A B R I L            2 0 1 4 </v>
      </c>
      <c r="HG3" s="2204"/>
      <c r="HH3" s="2204"/>
      <c r="HI3" s="2204"/>
      <c r="HJ3" s="2204"/>
      <c r="HL3" s="2"/>
      <c r="HM3" s="2204" t="str">
        <f>MI3</f>
        <v xml:space="preserve">C O M E R C I O     A B R I L            2 0 1 4 </v>
      </c>
      <c r="HN3" s="2204"/>
      <c r="HO3" s="2204"/>
      <c r="HP3" s="2204"/>
      <c r="HQ3" s="2204"/>
      <c r="HS3" s="2"/>
      <c r="HT3" s="2204" t="str">
        <f>MP3</f>
        <v xml:space="preserve">C O M E R C I O     A B R I L            2 0 1 4 </v>
      </c>
      <c r="HU3" s="2204"/>
      <c r="HV3" s="2204"/>
      <c r="HW3" s="2204"/>
      <c r="HX3" s="2204"/>
      <c r="HZ3" s="427"/>
      <c r="IA3" s="2204" t="str">
        <f>NK3</f>
        <v xml:space="preserve">C O M E R C I O     A B R I L            2 0 1 4 </v>
      </c>
      <c r="IB3" s="2204"/>
      <c r="IC3" s="2204"/>
      <c r="ID3" s="2204"/>
      <c r="IE3" s="2204"/>
      <c r="IG3" s="2"/>
      <c r="IH3" s="2204" t="str">
        <f>RZ3</f>
        <v xml:space="preserve">C O M E R C I O     A B R I L            2 0 1 4 </v>
      </c>
      <c r="II3" s="2204"/>
      <c r="IJ3" s="2204"/>
      <c r="IK3" s="2204"/>
      <c r="IL3" s="2204"/>
      <c r="IN3" s="2"/>
      <c r="IO3" s="2204" t="str">
        <f>ZN3</f>
        <v xml:space="preserve">C O M E R C I O     A B R I L            2 0 1 4 </v>
      </c>
      <c r="IP3" s="2204"/>
      <c r="IQ3" s="2204"/>
      <c r="IR3" s="2204"/>
      <c r="IS3" s="2204"/>
      <c r="IU3" s="2"/>
      <c r="IV3" s="2204" t="str">
        <f>ZU3</f>
        <v xml:space="preserve">C O M E R C I O     A B R I L            2 0 1 4 </v>
      </c>
      <c r="IW3" s="2204"/>
      <c r="IX3" s="2204"/>
      <c r="IY3" s="2204"/>
      <c r="IZ3" s="2204"/>
      <c r="JB3" s="2"/>
      <c r="JC3" s="2204" t="str">
        <f>AAP3</f>
        <v xml:space="preserve">C O M E R C I O     A B R I L            2 0 1 4 </v>
      </c>
      <c r="JD3" s="2204"/>
      <c r="JE3" s="2204"/>
      <c r="JF3" s="2204"/>
      <c r="JG3" s="2204"/>
      <c r="JI3" s="2"/>
      <c r="JJ3" s="2204" t="str">
        <f>ZU3</f>
        <v xml:space="preserve">C O M E R C I O     A B R I L            2 0 1 4 </v>
      </c>
      <c r="JK3" s="2204"/>
      <c r="JL3" s="2204"/>
      <c r="JM3" s="2204"/>
      <c r="JN3" s="2204"/>
      <c r="JP3" s="2"/>
      <c r="JQ3" s="2204" t="str">
        <f>BT3</f>
        <v xml:space="preserve">C O M E R C I O     A B R I L            2 0 1 4 </v>
      </c>
      <c r="JR3" s="2204"/>
      <c r="JS3" s="2204"/>
      <c r="JT3" s="2204"/>
      <c r="JU3" s="2204"/>
      <c r="JW3" s="2"/>
      <c r="JX3" s="2204" t="str">
        <f>JQ3</f>
        <v xml:space="preserve">C O M E R C I O     A B R I L            2 0 1 4 </v>
      </c>
      <c r="JY3" s="2204"/>
      <c r="JZ3" s="2204"/>
      <c r="KA3" s="2204"/>
      <c r="KB3" s="2204"/>
      <c r="KD3" s="24"/>
      <c r="KE3" s="2245" t="str">
        <f>JX3</f>
        <v xml:space="preserve">C O M E R C I O     A B R I L            2 0 1 4 </v>
      </c>
      <c r="KF3" s="2245"/>
      <c r="KG3" s="2245"/>
      <c r="KH3" s="2245"/>
      <c r="KI3" s="2245"/>
      <c r="KK3" s="24"/>
      <c r="KL3" s="2245" t="str">
        <f>KE3</f>
        <v xml:space="preserve">C O M E R C I O     A B R I L            2 0 1 4 </v>
      </c>
      <c r="KM3" s="2245"/>
      <c r="KN3" s="2245"/>
      <c r="KO3" s="2245"/>
      <c r="KP3" s="2245"/>
      <c r="KR3" s="427"/>
      <c r="KS3" s="2204" t="str">
        <f>CI3</f>
        <v xml:space="preserve">C O M E R C I O     A B R I L            2 0 1 4 </v>
      </c>
      <c r="KT3" s="2204"/>
      <c r="KU3" s="2204"/>
      <c r="KV3" s="2204"/>
      <c r="KW3" s="2204"/>
      <c r="KY3" s="2"/>
      <c r="KZ3" s="2204" t="str">
        <f>CW3</f>
        <v xml:space="preserve">C O M E R C I O     A B R I L            2 0 1 4 </v>
      </c>
      <c r="LA3" s="2204"/>
      <c r="LB3" s="2204"/>
      <c r="LC3" s="2204"/>
      <c r="LD3" s="2204"/>
      <c r="LF3" s="2"/>
      <c r="LG3" s="2204" t="str">
        <f>DD3</f>
        <v xml:space="preserve">C O M E R C I O     A B R I L            2 0 1 4 </v>
      </c>
      <c r="LH3" s="2204"/>
      <c r="LI3" s="2204"/>
      <c r="LJ3" s="2204"/>
      <c r="LK3" s="2204"/>
      <c r="LM3" s="427"/>
      <c r="LN3" s="2204" t="str">
        <f>UD3</f>
        <v xml:space="preserve">C O M E R C I O     A B R I L            2 0 1 4 </v>
      </c>
      <c r="LO3" s="2204"/>
      <c r="LP3" s="2204"/>
      <c r="LQ3" s="2204"/>
      <c r="LR3" s="2204"/>
      <c r="LT3" s="427"/>
      <c r="LU3" s="2204" t="str">
        <f>AUU3</f>
        <v xml:space="preserve">C O M E R C I O     A B R I L            2 0 1 4 </v>
      </c>
      <c r="LV3" s="2204"/>
      <c r="LW3" s="2204"/>
      <c r="LX3" s="2204"/>
      <c r="LY3" s="2204"/>
      <c r="MA3" s="427"/>
      <c r="MB3" s="2204" t="str">
        <f>LU3</f>
        <v xml:space="preserve">C O M E R C I O     A B R I L            2 0 1 4 </v>
      </c>
      <c r="MC3" s="2204"/>
      <c r="MD3" s="2204"/>
      <c r="ME3" s="2204"/>
      <c r="MF3" s="2204"/>
      <c r="MH3" s="427"/>
      <c r="MI3" s="2204" t="str">
        <f>CI3</f>
        <v xml:space="preserve">C O M E R C I O     A B R I L            2 0 1 4 </v>
      </c>
      <c r="MJ3" s="2204"/>
      <c r="MK3" s="2204"/>
      <c r="ML3" s="2204"/>
      <c r="MM3" s="2204"/>
      <c r="MO3" s="2"/>
      <c r="MP3" s="2204" t="str">
        <f>CW3</f>
        <v xml:space="preserve">C O M E R C I O     A B R I L            2 0 1 4 </v>
      </c>
      <c r="MQ3" s="2204"/>
      <c r="MR3" s="2204"/>
      <c r="MS3" s="2204"/>
      <c r="MT3" s="2204"/>
      <c r="MV3" s="2"/>
      <c r="MW3" s="2204" t="str">
        <f>DD3</f>
        <v xml:space="preserve">C O M E R C I O     A B R I L            2 0 1 4 </v>
      </c>
      <c r="MX3" s="2204"/>
      <c r="MY3" s="2204"/>
      <c r="MZ3" s="2204"/>
      <c r="NA3" s="2204"/>
      <c r="NC3" s="2"/>
      <c r="ND3" s="2204" t="str">
        <f>DK3</f>
        <v xml:space="preserve">C O M E R C I O     A B R I L            2 0 1 4 </v>
      </c>
      <c r="NE3" s="2204"/>
      <c r="NF3" s="2204"/>
      <c r="NG3" s="2204"/>
      <c r="NH3" s="2204"/>
      <c r="NJ3" s="2"/>
      <c r="NK3" s="2204" t="str">
        <f>AXF3</f>
        <v xml:space="preserve">C O M E R C I O     A B R I L            2 0 1 4 </v>
      </c>
      <c r="NL3" s="2204"/>
      <c r="NM3" s="2204"/>
      <c r="NN3" s="2204"/>
      <c r="NO3" s="2204"/>
      <c r="NQ3" s="427"/>
      <c r="NR3" s="2204" t="str">
        <f>AXM3</f>
        <v xml:space="preserve">C O M E R C I O     A B R I L            2 0 1 4 </v>
      </c>
      <c r="NS3" s="2204"/>
      <c r="NT3" s="2204"/>
      <c r="NU3" s="2204"/>
      <c r="NV3" s="2204"/>
      <c r="NX3" s="2"/>
      <c r="NY3" s="2204" t="str">
        <f>ZG3</f>
        <v xml:space="preserve">C O M E R C I O     A B R I L            2 0 1 4 </v>
      </c>
      <c r="NZ3" s="2204"/>
      <c r="OA3" s="2204"/>
      <c r="OB3" s="2204"/>
      <c r="OC3" s="2204"/>
      <c r="OE3" s="2"/>
      <c r="OF3" s="2204" t="str">
        <f>ZN3</f>
        <v xml:space="preserve">C O M E R C I O     A B R I L            2 0 1 4 </v>
      </c>
      <c r="OG3" s="2204"/>
      <c r="OH3" s="2204"/>
      <c r="OI3" s="2204"/>
      <c r="OJ3" s="2204"/>
      <c r="OL3" s="2"/>
      <c r="OM3" s="2204" t="str">
        <f>ZU3</f>
        <v xml:space="preserve">C O M E R C I O     A B R I L            2 0 1 4 </v>
      </c>
      <c r="ON3" s="2204"/>
      <c r="OO3" s="2204"/>
      <c r="OP3" s="2204"/>
      <c r="OQ3" s="2204"/>
      <c r="OS3" s="2"/>
      <c r="OT3" s="2204" t="str">
        <f>AAB3</f>
        <v xml:space="preserve">C O M E R C I O     A B R I L            2 0 1 4 </v>
      </c>
      <c r="OU3" s="2204"/>
      <c r="OV3" s="2204"/>
      <c r="OW3" s="2204"/>
      <c r="OX3" s="2204"/>
      <c r="OZ3" s="2"/>
      <c r="PA3" s="2204" t="str">
        <f>AAI3</f>
        <v xml:space="preserve">C O M E R C I O     A B R I L            2 0 1 4 </v>
      </c>
      <c r="PB3" s="2204"/>
      <c r="PC3" s="2204"/>
      <c r="PD3" s="2204"/>
      <c r="PE3" s="2204"/>
      <c r="PG3" s="2"/>
      <c r="PH3" s="2204" t="str">
        <f>AAI3</f>
        <v xml:space="preserve">C O M E R C I O     A B R I L            2 0 1 4 </v>
      </c>
      <c r="PI3" s="2204"/>
      <c r="PJ3" s="2204"/>
      <c r="PK3" s="2204"/>
      <c r="PL3" s="2204"/>
      <c r="PN3" s="2"/>
      <c r="PO3" s="2204" t="str">
        <f>AAB3</f>
        <v xml:space="preserve">C O M E R C I O     A B R I L            2 0 1 4 </v>
      </c>
      <c r="PP3" s="2204"/>
      <c r="PQ3" s="2204"/>
      <c r="PR3" s="2204"/>
      <c r="PS3" s="2204"/>
      <c r="PU3" s="2204" t="str">
        <f>NY3</f>
        <v xml:space="preserve">C O M E R C I O     A B R I L            2 0 1 4 </v>
      </c>
      <c r="PV3" s="2204"/>
      <c r="PW3" s="2204"/>
      <c r="PX3" s="2204"/>
      <c r="PY3" s="2204"/>
      <c r="PZ3" s="1578"/>
      <c r="QB3" s="2"/>
      <c r="QC3" s="2204" t="str">
        <f>QJ3</f>
        <v xml:space="preserve">C O M E R C I O     A B R I L            2 0 1 4 </v>
      </c>
      <c r="QD3" s="2204"/>
      <c r="QE3" s="2204"/>
      <c r="QF3" s="2204"/>
      <c r="QG3" s="2204"/>
      <c r="QI3" s="427"/>
      <c r="QJ3" s="2204" t="str">
        <f>ADO3</f>
        <v xml:space="preserve">C O M E R C I O     A B R I L            2 0 1 4 </v>
      </c>
      <c r="QK3" s="2204"/>
      <c r="QL3" s="2204"/>
      <c r="QM3" s="2204"/>
      <c r="QN3" s="2204"/>
      <c r="QQ3" s="2204" t="str">
        <f>AMS3</f>
        <v xml:space="preserve">C O M E R C I O     A B R I L            2 0 1 4 </v>
      </c>
      <c r="QR3" s="2204"/>
      <c r="QS3" s="2204"/>
      <c r="QT3" s="2204"/>
      <c r="QU3" s="2204"/>
      <c r="QW3" s="2"/>
      <c r="QX3" s="2204" t="str">
        <f>AMZ3</f>
        <v xml:space="preserve">C O M E R C I O     A B R I L            2 0 1 4 </v>
      </c>
      <c r="QY3" s="2204"/>
      <c r="QZ3" s="2204"/>
      <c r="RA3" s="2204"/>
      <c r="RB3" s="2204"/>
      <c r="RE3" s="2204" t="str">
        <f>QQ3</f>
        <v xml:space="preserve">C O M E R C I O     A B R I L            2 0 1 4 </v>
      </c>
      <c r="RF3" s="2204"/>
      <c r="RG3" s="2204"/>
      <c r="RH3" s="2204"/>
      <c r="RI3" s="2204"/>
      <c r="RJ3" s="262"/>
      <c r="RK3" s="2"/>
      <c r="RL3" s="2204" t="str">
        <f>RE3</f>
        <v xml:space="preserve">C O M E R C I O     A B R I L            2 0 1 4 </v>
      </c>
      <c r="RM3" s="2204"/>
      <c r="RN3" s="2204"/>
      <c r="RO3" s="2204"/>
      <c r="RP3" s="2204"/>
      <c r="RQ3" s="262"/>
      <c r="RR3" s="2"/>
      <c r="RS3" s="2204" t="str">
        <f>RL3</f>
        <v xml:space="preserve">C O M E R C I O     A B R I L            2 0 1 4 </v>
      </c>
      <c r="RT3" s="2204"/>
      <c r="RU3" s="2204"/>
      <c r="RV3" s="2204"/>
      <c r="RW3" s="2204"/>
      <c r="RX3" s="262"/>
      <c r="RY3" s="2"/>
      <c r="RZ3" s="2204" t="str">
        <f>AME3</f>
        <v xml:space="preserve">C O M E R C I O     A B R I L            2 0 1 4 </v>
      </c>
      <c r="SA3" s="2204"/>
      <c r="SB3" s="2204"/>
      <c r="SC3" s="2204"/>
      <c r="SD3" s="2204"/>
      <c r="SF3" s="2"/>
      <c r="SG3" s="2204" t="str">
        <f>AMS3</f>
        <v xml:space="preserve">C O M E R C I O     A B R I L            2 0 1 4 </v>
      </c>
      <c r="SH3" s="2204"/>
      <c r="SI3" s="2204"/>
      <c r="SJ3" s="2204"/>
      <c r="SK3" s="2204"/>
      <c r="SM3" s="2"/>
      <c r="SN3" s="2204" t="str">
        <f>AMS3</f>
        <v xml:space="preserve">C O M E R C I O     A B R I L            2 0 1 4 </v>
      </c>
      <c r="SO3" s="2204"/>
      <c r="SP3" s="2204"/>
      <c r="SQ3" s="2204"/>
      <c r="SR3" s="2204"/>
      <c r="ST3" s="2"/>
      <c r="SU3" s="2204" t="str">
        <f>AMZ3</f>
        <v xml:space="preserve">C O M E R C I O     A B R I L            2 0 1 4 </v>
      </c>
      <c r="SV3" s="2204"/>
      <c r="SW3" s="2204"/>
      <c r="SX3" s="2204"/>
      <c r="SY3" s="2204"/>
      <c r="TA3" s="406"/>
      <c r="TB3" s="2204" t="str">
        <f>AMS3</f>
        <v xml:space="preserve">C O M E R C I O     A B R I L            2 0 1 4 </v>
      </c>
      <c r="TC3" s="2204"/>
      <c r="TD3" s="2204"/>
      <c r="TE3" s="2204"/>
      <c r="TF3" s="2204"/>
      <c r="TH3" s="2"/>
      <c r="TI3" s="2204" t="str">
        <f>FW3</f>
        <v xml:space="preserve">C O M E R C I O     A B R I L            2 0 1 4 </v>
      </c>
      <c r="TJ3" s="2204"/>
      <c r="TK3" s="2204"/>
      <c r="TL3" s="2204"/>
      <c r="TM3" s="2204"/>
      <c r="TO3" s="2"/>
      <c r="TP3" s="2204" t="str">
        <f>GD3</f>
        <v xml:space="preserve">C O M E R C I O     A B R I L            2 0 1 4 </v>
      </c>
      <c r="TQ3" s="2204"/>
      <c r="TR3" s="2204"/>
      <c r="TS3" s="2204"/>
      <c r="TT3" s="2204"/>
      <c r="TV3" s="427"/>
      <c r="TW3" s="2204" t="str">
        <f>GK3</f>
        <v xml:space="preserve">C O M E R C I O     A B R I L            2 0 1 4 </v>
      </c>
      <c r="TX3" s="2204"/>
      <c r="TY3" s="2204"/>
      <c r="TZ3" s="2204"/>
      <c r="UA3" s="2204"/>
      <c r="UC3" s="427"/>
      <c r="UD3" s="2204" t="str">
        <f>AWR3</f>
        <v xml:space="preserve">C O M E R C I O     A B R I L            2 0 1 4 </v>
      </c>
      <c r="UE3" s="2204"/>
      <c r="UF3" s="2204"/>
      <c r="UG3" s="2204"/>
      <c r="UH3" s="2204"/>
      <c r="UJ3" s="427"/>
      <c r="UK3" s="2204" t="str">
        <f>AWY3</f>
        <v xml:space="preserve">C O M E R C I O     A B R I L            2 0 1 4 </v>
      </c>
      <c r="UL3" s="2204"/>
      <c r="UM3" s="2204"/>
      <c r="UN3" s="2204"/>
      <c r="UO3" s="2204"/>
      <c r="UQ3" s="427"/>
      <c r="UR3" s="2204" t="str">
        <f>AXF3</f>
        <v xml:space="preserve">C O M E R C I O     A B R I L            2 0 1 4 </v>
      </c>
      <c r="US3" s="2204"/>
      <c r="UT3" s="2204"/>
      <c r="UU3" s="2204"/>
      <c r="UV3" s="2204"/>
      <c r="UX3" s="427"/>
      <c r="UY3" s="2204" t="str">
        <f>AXF3</f>
        <v xml:space="preserve">C O M E R C I O     A B R I L            2 0 1 4 </v>
      </c>
      <c r="UZ3" s="2204"/>
      <c r="VA3" s="2204"/>
      <c r="VB3" s="2204"/>
      <c r="VC3" s="2204"/>
      <c r="VE3" s="2"/>
      <c r="VF3" s="2204" t="str">
        <f>AXM3</f>
        <v xml:space="preserve">C O M E R C I O     A B R I L            2 0 1 4 </v>
      </c>
      <c r="VG3" s="2204"/>
      <c r="VH3" s="2204"/>
      <c r="VI3" s="2204"/>
      <c r="VJ3" s="2204"/>
      <c r="VL3" s="2"/>
      <c r="VM3" s="2204" t="str">
        <f>AXM3</f>
        <v xml:space="preserve">C O M E R C I O     A B R I L            2 0 1 4 </v>
      </c>
      <c r="VN3" s="2204"/>
      <c r="VO3" s="2204"/>
      <c r="VP3" s="2204"/>
      <c r="VQ3" s="2204"/>
      <c r="VS3" s="2"/>
      <c r="VT3" s="2204" t="str">
        <f>AXM3</f>
        <v xml:space="preserve">C O M E R C I O     A B R I L            2 0 1 4 </v>
      </c>
      <c r="VU3" s="2204"/>
      <c r="VV3" s="2204"/>
      <c r="VW3" s="2204"/>
      <c r="VX3" s="2204"/>
      <c r="VZ3" s="427"/>
      <c r="WA3" s="2204" t="str">
        <f>VT3</f>
        <v xml:space="preserve">C O M E R C I O     A B R I L            2 0 1 4 </v>
      </c>
      <c r="WB3" s="2204"/>
      <c r="WC3" s="2204"/>
      <c r="WD3" s="2204"/>
      <c r="WE3" s="2204"/>
      <c r="WG3" s="2"/>
      <c r="WH3" s="2204" t="str">
        <f>WA3</f>
        <v xml:space="preserve">C O M E R C I O     A B R I L            2 0 1 4 </v>
      </c>
      <c r="WI3" s="2204"/>
      <c r="WJ3" s="2204"/>
      <c r="WK3" s="2204"/>
      <c r="WL3" s="2204"/>
      <c r="WN3" s="2"/>
      <c r="WO3" s="2204" t="str">
        <f>VT3</f>
        <v xml:space="preserve">C O M E R C I O     A B R I L            2 0 1 4 </v>
      </c>
      <c r="WP3" s="2204"/>
      <c r="WQ3" s="2204"/>
      <c r="WR3" s="2204"/>
      <c r="WS3" s="2204"/>
      <c r="WU3" s="2"/>
      <c r="WV3" s="2204" t="str">
        <f>WA3</f>
        <v xml:space="preserve">C O M E R C I O     A B R I L            2 0 1 4 </v>
      </c>
      <c r="WW3" s="2204"/>
      <c r="WX3" s="2204"/>
      <c r="WY3" s="2204"/>
      <c r="WZ3" s="2204"/>
      <c r="XB3" s="24"/>
      <c r="XC3" s="2245" t="str">
        <f>WH3</f>
        <v xml:space="preserve">C O M E R C I O     A B R I L            2 0 1 4 </v>
      </c>
      <c r="XD3" s="2245"/>
      <c r="XE3" s="2245"/>
      <c r="XF3" s="2245"/>
      <c r="XG3" s="2245"/>
      <c r="XI3" s="2"/>
      <c r="XJ3" s="2204" t="str">
        <f>VT3</f>
        <v xml:space="preserve">C O M E R C I O     A B R I L            2 0 1 4 </v>
      </c>
      <c r="XK3" s="2204"/>
      <c r="XL3" s="2204"/>
      <c r="XM3" s="2204"/>
      <c r="XN3" s="2204"/>
      <c r="XP3" s="2"/>
      <c r="XQ3" s="2204" t="str">
        <f>WA3</f>
        <v xml:space="preserve">C O M E R C I O     A B R I L            2 0 1 4 </v>
      </c>
      <c r="XR3" s="2204"/>
      <c r="XS3" s="2204"/>
      <c r="XT3" s="2204"/>
      <c r="XU3" s="2204"/>
      <c r="XW3" s="2"/>
      <c r="XX3" s="2204" t="str">
        <f>AEX3</f>
        <v xml:space="preserve">C O M E R C I O     A B R I L            2 0 1 4 </v>
      </c>
      <c r="XY3" s="2204"/>
      <c r="XZ3" s="2204"/>
      <c r="YA3" s="2204"/>
      <c r="YB3" s="2204"/>
      <c r="YD3" s="2"/>
      <c r="YE3" s="2204" t="str">
        <f>AFE3</f>
        <v xml:space="preserve">C O M E R C I O     A B R I L            2 0 1 4 </v>
      </c>
      <c r="YF3" s="2204"/>
      <c r="YG3" s="2204"/>
      <c r="YH3" s="2204"/>
      <c r="YI3" s="2204"/>
      <c r="YK3" s="2"/>
      <c r="YL3" s="2204" t="str">
        <f>AFS3</f>
        <v xml:space="preserve">C O M E R C I O     A B R I L            2 0 1 4 </v>
      </c>
      <c r="YM3" s="2204"/>
      <c r="YN3" s="2204"/>
      <c r="YO3" s="2204"/>
      <c r="YP3" s="2204"/>
      <c r="YR3" s="2"/>
      <c r="YS3" s="2204" t="str">
        <f>AFS3</f>
        <v xml:space="preserve">C O M E R C I O     A B R I L            2 0 1 4 </v>
      </c>
      <c r="YT3" s="2204"/>
      <c r="YU3" s="2204"/>
      <c r="YV3" s="2204"/>
      <c r="YW3" s="2204"/>
      <c r="YY3" s="2"/>
      <c r="YZ3" s="2204" t="str">
        <f>AGG3</f>
        <v xml:space="preserve">C O M E R C I O     A B R I L            2 0 1 4 </v>
      </c>
      <c r="ZA3" s="2204"/>
      <c r="ZB3" s="2204"/>
      <c r="ZC3" s="2204"/>
      <c r="ZD3" s="2204"/>
      <c r="ZF3" s="2"/>
      <c r="ZG3" s="2204" t="str">
        <f>AIY3</f>
        <v xml:space="preserve">C O M E R C I O     A B R I L            2 0 1 4 </v>
      </c>
      <c r="ZH3" s="2204"/>
      <c r="ZI3" s="2204"/>
      <c r="ZJ3" s="2204"/>
      <c r="ZK3" s="2204"/>
      <c r="ZM3" s="2"/>
      <c r="ZN3" s="2204" t="str">
        <f>QC3</f>
        <v xml:space="preserve">C O M E R C I O     A B R I L            2 0 1 4 </v>
      </c>
      <c r="ZO3" s="2204"/>
      <c r="ZP3" s="2204"/>
      <c r="ZQ3" s="2204"/>
      <c r="ZR3" s="2204"/>
      <c r="ZT3" s="2"/>
      <c r="ZU3" s="2204" t="str">
        <f>QJ3</f>
        <v xml:space="preserve">C O M E R C I O     A B R I L            2 0 1 4 </v>
      </c>
      <c r="ZV3" s="2204"/>
      <c r="ZW3" s="2204"/>
      <c r="ZX3" s="2204"/>
      <c r="ZY3" s="2204"/>
      <c r="AAA3" s="2"/>
      <c r="AAB3" s="2204" t="str">
        <f>QQ3</f>
        <v xml:space="preserve">C O M E R C I O     A B R I L            2 0 1 4 </v>
      </c>
      <c r="AAC3" s="2204"/>
      <c r="AAD3" s="2204"/>
      <c r="AAE3" s="2204"/>
      <c r="AAF3" s="2204"/>
      <c r="AAH3" s="2"/>
      <c r="AAI3" s="2204" t="str">
        <f>QX3</f>
        <v xml:space="preserve">C O M E R C I O     A B R I L            2 0 1 4 </v>
      </c>
      <c r="AAJ3" s="2204"/>
      <c r="AAK3" s="2204"/>
      <c r="AAL3" s="2204"/>
      <c r="AAM3" s="2204"/>
      <c r="AAO3" s="2"/>
      <c r="AAP3" s="2204" t="str">
        <f>DD3</f>
        <v xml:space="preserve">C O M E R C I O     A B R I L            2 0 1 4 </v>
      </c>
      <c r="AAQ3" s="2204"/>
      <c r="AAR3" s="2204"/>
      <c r="AAS3" s="2204"/>
      <c r="AAT3" s="2204"/>
      <c r="AAV3" s="427"/>
      <c r="AAW3" s="2204" t="str">
        <f>AOB3</f>
        <v xml:space="preserve">C O M E R C I O     A B R I L            2 0 1 4 </v>
      </c>
      <c r="AAX3" s="2204"/>
      <c r="AAY3" s="2204"/>
      <c r="AAZ3" s="2204"/>
      <c r="ABA3" s="2204"/>
      <c r="ABC3" s="427"/>
      <c r="ABD3" s="2204" t="str">
        <f>AOP3</f>
        <v xml:space="preserve">C O M E R C I O     A B R I L            2 0 1 4 </v>
      </c>
      <c r="ABE3" s="2204"/>
      <c r="ABF3" s="2204"/>
      <c r="ABG3" s="2204"/>
      <c r="ABH3" s="2204"/>
      <c r="ABJ3" s="2"/>
      <c r="ABK3" s="2204" t="str">
        <f>AOW3</f>
        <v xml:space="preserve">C O M E R C I O     A B R I L            2 0 1 4 </v>
      </c>
      <c r="ABL3" s="2204"/>
      <c r="ABM3" s="2204"/>
      <c r="ABN3" s="2204"/>
      <c r="ABO3" s="2204"/>
      <c r="ABQ3" s="2"/>
      <c r="ABR3" s="2204" t="str">
        <f>TI3</f>
        <v xml:space="preserve">C O M E R C I O     A B R I L            2 0 1 4 </v>
      </c>
      <c r="ABS3" s="2204"/>
      <c r="ABT3" s="2204"/>
      <c r="ABU3" s="2204"/>
      <c r="ABV3" s="2204"/>
      <c r="ABX3" s="2"/>
      <c r="ABY3" s="2204" t="str">
        <f>AEC3</f>
        <v xml:space="preserve">C O M E R C I O     A B R I L            2 0 1 4 </v>
      </c>
      <c r="ABZ3" s="2204"/>
      <c r="ACA3" s="2204"/>
      <c r="ACB3" s="2204"/>
      <c r="ACC3" s="2204"/>
      <c r="ACE3" s="305"/>
      <c r="ACF3" s="2204" t="str">
        <f>AVW3</f>
        <v xml:space="preserve">C O M E R C I O     A B R I L            2 0 1 4 </v>
      </c>
      <c r="ACG3" s="2204"/>
      <c r="ACH3" s="2204"/>
      <c r="ACI3" s="2204"/>
      <c r="ACJ3" s="2204"/>
      <c r="ACL3" s="305"/>
      <c r="ACM3" s="2204" t="str">
        <f>AWR3</f>
        <v xml:space="preserve">C O M E R C I O     A B R I L            2 0 1 4 </v>
      </c>
      <c r="ACN3" s="2204"/>
      <c r="ACO3" s="2204"/>
      <c r="ACP3" s="2204"/>
      <c r="ACQ3" s="2204"/>
      <c r="ACS3" s="2"/>
      <c r="ACT3" s="2204" t="str">
        <f>AWR3</f>
        <v xml:space="preserve">C O M E R C I O     A B R I L            2 0 1 4 </v>
      </c>
      <c r="ACU3" s="2204"/>
      <c r="ACV3" s="2204"/>
      <c r="ACW3" s="2204"/>
      <c r="ACX3" s="2204"/>
      <c r="ADA3" s="2204" t="str">
        <f>ACT3</f>
        <v xml:space="preserve">C O M E R C I O     A B R I L            2 0 1 4 </v>
      </c>
      <c r="ADB3" s="2204"/>
      <c r="ADC3" s="2204"/>
      <c r="ADD3" s="2204"/>
      <c r="ADE3" s="2204"/>
      <c r="ADG3" s="427"/>
      <c r="ADH3" s="2204" t="str">
        <f>AOW3</f>
        <v xml:space="preserve">C O M E R C I O     A B R I L            2 0 1 4 </v>
      </c>
      <c r="ADI3" s="2204"/>
      <c r="ADJ3" s="2204"/>
      <c r="ADK3" s="2204"/>
      <c r="ADL3" s="2204"/>
      <c r="ADO3" s="2204" t="str">
        <f>LN3</f>
        <v xml:space="preserve">C O M E R C I O     A B R I L            2 0 1 4 </v>
      </c>
      <c r="ADP3" s="2204"/>
      <c r="ADQ3" s="2204"/>
      <c r="ADR3" s="2204"/>
      <c r="ADS3" s="2204"/>
      <c r="ADV3" s="2204" t="str">
        <f>LU3</f>
        <v xml:space="preserve">C O M E R C I O     A B R I L            2 0 1 4 </v>
      </c>
      <c r="ADW3" s="2204"/>
      <c r="ADX3" s="2204"/>
      <c r="ADY3" s="2204"/>
      <c r="ADZ3" s="2204"/>
      <c r="AEC3" s="2204" t="str">
        <f>AQF3</f>
        <v xml:space="preserve">C O M E R C I O     A B R I L            2 0 1 4 </v>
      </c>
      <c r="AED3" s="2204"/>
      <c r="AEE3" s="2204"/>
      <c r="AEF3" s="2204"/>
      <c r="AEG3" s="2204"/>
      <c r="AEI3" s="427"/>
      <c r="AEJ3" s="2204" t="str">
        <f>AQT3</f>
        <v xml:space="preserve">C O M E R C I O     A B R I L            2 0 1 4 </v>
      </c>
      <c r="AEK3" s="2204"/>
      <c r="AEL3" s="2204"/>
      <c r="AEM3" s="2204"/>
      <c r="AEN3" s="2204"/>
      <c r="AEP3" s="427"/>
      <c r="AEQ3" s="2204" t="str">
        <f>ARA3</f>
        <v xml:space="preserve">C O M E R C I O     A B R I L            2 0 1 4 </v>
      </c>
      <c r="AER3" s="2204"/>
      <c r="AES3" s="2204"/>
      <c r="AET3" s="2204"/>
      <c r="AEU3" s="2204"/>
      <c r="AEW3" s="2"/>
      <c r="AEX3" s="2204" t="str">
        <f>AIR3</f>
        <v xml:space="preserve">C O M E R C I O     A B R I L            2 0 1 4 </v>
      </c>
      <c r="AEY3" s="2204"/>
      <c r="AEZ3" s="2204"/>
      <c r="AFA3" s="2204"/>
      <c r="AFB3" s="2204"/>
      <c r="AFD3" s="2"/>
      <c r="AFE3" s="2204" t="str">
        <f>AIY3</f>
        <v xml:space="preserve">C O M E R C I O     A B R I L            2 0 1 4 </v>
      </c>
      <c r="AFF3" s="2204"/>
      <c r="AFG3" s="2204"/>
      <c r="AFH3" s="2204"/>
      <c r="AFI3" s="2204"/>
      <c r="AFK3" s="427"/>
      <c r="AFL3" s="2204" t="str">
        <f>AJF3</f>
        <v xml:space="preserve">C O M E R C I O     A B R I L            2 0 1 4 </v>
      </c>
      <c r="AFM3" s="2204"/>
      <c r="AFN3" s="2204"/>
      <c r="AFO3" s="2204"/>
      <c r="AFP3" s="2204"/>
      <c r="AFR3" s="427"/>
      <c r="AFS3" s="2204" t="str">
        <f>AKV3</f>
        <v xml:space="preserve">C O M E R C I O     A B R I L            2 0 1 4 </v>
      </c>
      <c r="AFT3" s="2204"/>
      <c r="AFU3" s="2204"/>
      <c r="AFV3" s="2204"/>
      <c r="AFW3" s="2204"/>
      <c r="AFY3" s="2"/>
      <c r="AFZ3" s="2204" t="str">
        <f>ALC3</f>
        <v xml:space="preserve">C O M E R C I O     A B R I L            2 0 1 4 </v>
      </c>
      <c r="AGA3" s="2204"/>
      <c r="AGB3" s="2204"/>
      <c r="AGC3" s="2204"/>
      <c r="AGD3" s="2204"/>
      <c r="AGF3" s="2"/>
      <c r="AGG3" s="2204" t="str">
        <f>AME3</f>
        <v xml:space="preserve">C O M E R C I O     A B R I L            2 0 1 4 </v>
      </c>
      <c r="AGH3" s="2204"/>
      <c r="AGI3" s="2204"/>
      <c r="AGJ3" s="2204"/>
      <c r="AGK3" s="2204"/>
      <c r="AGM3" s="2"/>
      <c r="AGN3" s="2204" t="str">
        <f>AMS3</f>
        <v xml:space="preserve">C O M E R C I O     A B R I L            2 0 1 4 </v>
      </c>
      <c r="AGO3" s="2204"/>
      <c r="AGP3" s="2204"/>
      <c r="AGQ3" s="2204"/>
      <c r="AGR3" s="2204"/>
      <c r="AGT3" s="2"/>
      <c r="AGU3" s="2204" t="str">
        <f>AMZ3</f>
        <v xml:space="preserve">C O M E R C I O     A B R I L            2 0 1 4 </v>
      </c>
      <c r="AGV3" s="2204"/>
      <c r="AGW3" s="2204"/>
      <c r="AGX3" s="2204"/>
      <c r="AGY3" s="2204"/>
      <c r="AHA3" s="2"/>
      <c r="AHB3" s="2204" t="str">
        <f>ANG3</f>
        <v xml:space="preserve">C O M E R C I O     A B R I L            2 0 1 4 </v>
      </c>
      <c r="AHC3" s="2204"/>
      <c r="AHD3" s="2204"/>
      <c r="AHE3" s="2204"/>
      <c r="AHF3" s="2204"/>
      <c r="AHH3" s="2"/>
      <c r="AHI3" s="2204" t="str">
        <f>AME3</f>
        <v xml:space="preserve">C O M E R C I O     A B R I L            2 0 1 4 </v>
      </c>
      <c r="AHJ3" s="2204"/>
      <c r="AHK3" s="2204"/>
      <c r="AHL3" s="2204"/>
      <c r="AHM3" s="2204"/>
      <c r="AHO3" s="2"/>
      <c r="AHP3" s="2204" t="str">
        <f>AML3</f>
        <v xml:space="preserve">C O M E R C I O     A B R I L            2 0 1 4 </v>
      </c>
      <c r="AHQ3" s="2204"/>
      <c r="AHR3" s="2204"/>
      <c r="AHS3" s="2204"/>
      <c r="AHT3" s="2204"/>
      <c r="AHV3" s="2"/>
      <c r="AHW3" s="2204" t="str">
        <f>AMS3</f>
        <v xml:space="preserve">C O M E R C I O     A B R I L            2 0 1 4 </v>
      </c>
      <c r="AHX3" s="2204"/>
      <c r="AHY3" s="2204"/>
      <c r="AHZ3" s="2204"/>
      <c r="AIA3" s="2204"/>
      <c r="AIC3" s="427"/>
      <c r="AID3" s="2204" t="str">
        <f>AMZ3</f>
        <v xml:space="preserve">C O M E R C I O     A B R I L            2 0 1 4 </v>
      </c>
      <c r="AIE3" s="2204"/>
      <c r="AIF3" s="2204"/>
      <c r="AIG3" s="2204"/>
      <c r="AIH3" s="2204"/>
      <c r="AIJ3" s="305"/>
      <c r="AIK3" s="2204" t="str">
        <f>APY3</f>
        <v xml:space="preserve">C O M E R C I O     A B R I L            2 0 1 4 </v>
      </c>
      <c r="AIL3" s="2204"/>
      <c r="AIM3" s="2204"/>
      <c r="AIN3" s="2204"/>
      <c r="AIO3" s="2204"/>
      <c r="AIQ3" s="427"/>
      <c r="AIR3" s="2204" t="str">
        <f>AFS3</f>
        <v xml:space="preserve">C O M E R C I O     A B R I L            2 0 1 4 </v>
      </c>
      <c r="AIS3" s="2204"/>
      <c r="AIT3" s="2204"/>
      <c r="AIU3" s="2204"/>
      <c r="AIV3" s="2204"/>
      <c r="AIX3" s="2"/>
      <c r="AIY3" s="2204" t="str">
        <f>XX3</f>
        <v xml:space="preserve">C O M E R C I O     A B R I L            2 0 1 4 </v>
      </c>
      <c r="AIZ3" s="2204"/>
      <c r="AJA3" s="2204"/>
      <c r="AJB3" s="2204"/>
      <c r="AJC3" s="2204"/>
      <c r="AJE3" s="2"/>
      <c r="AJF3" s="2204" t="str">
        <f>YS3</f>
        <v xml:space="preserve">C O M E R C I O     A B R I L            2 0 1 4 </v>
      </c>
      <c r="AJG3" s="2204"/>
      <c r="AJH3" s="2204"/>
      <c r="AJI3" s="2204"/>
      <c r="AJJ3" s="2204"/>
      <c r="AJK3" s="538" t="s">
        <v>66</v>
      </c>
      <c r="AJL3" s="2"/>
      <c r="AJM3" s="2204" t="str">
        <f>NR3</f>
        <v xml:space="preserve">C O M E R C I O     A B R I L            2 0 1 4 </v>
      </c>
      <c r="AJN3" s="2204"/>
      <c r="AJO3" s="2204"/>
      <c r="AJP3" s="2204"/>
      <c r="AJQ3" s="2204"/>
      <c r="AJR3" s="538" t="s">
        <v>707</v>
      </c>
      <c r="AJS3" s="24"/>
      <c r="AJT3" s="2245" t="str">
        <f>NY3</f>
        <v xml:space="preserve">C O M E R C I O     A B R I L            2 0 1 4 </v>
      </c>
      <c r="AJU3" s="2245"/>
      <c r="AJV3" s="2245"/>
      <c r="AJW3" s="2245"/>
      <c r="AJX3" s="2245"/>
      <c r="AJY3" s="1621"/>
      <c r="AJZ3" s="2"/>
      <c r="AKA3" s="2204" t="str">
        <f>OF3</f>
        <v xml:space="preserve">C O M E R C I O     A B R I L            2 0 1 4 </v>
      </c>
      <c r="AKB3" s="2204"/>
      <c r="AKC3" s="2204"/>
      <c r="AKD3" s="2204"/>
      <c r="AKE3" s="2204"/>
      <c r="AKG3" s="2"/>
      <c r="AKH3" s="2204" t="str">
        <f>OM3</f>
        <v xml:space="preserve">C O M E R C I O     A B R I L            2 0 1 4 </v>
      </c>
      <c r="AKI3" s="2204"/>
      <c r="AKJ3" s="2204"/>
      <c r="AKK3" s="2204"/>
      <c r="AKL3" s="2204"/>
      <c r="AKN3" s="2"/>
      <c r="AKO3" s="2204" t="str">
        <f>EU3</f>
        <v xml:space="preserve">C O M E R C I O     A B R I L            2 0 1 4 </v>
      </c>
      <c r="AKP3" s="2204"/>
      <c r="AKQ3" s="2204"/>
      <c r="AKR3" s="2204"/>
      <c r="AKS3" s="2204"/>
      <c r="AKU3" s="2"/>
      <c r="AKV3" s="2204" t="str">
        <f>DZ3</f>
        <v xml:space="preserve">C O M E R C I O     A B R I L            2 0 1 4 </v>
      </c>
      <c r="AKW3" s="2204"/>
      <c r="AKX3" s="2204"/>
      <c r="AKY3" s="2204"/>
      <c r="AKZ3" s="2204"/>
      <c r="ALB3" s="2"/>
      <c r="ALC3" s="2204" t="str">
        <f>EG3</f>
        <v xml:space="preserve">C O M E R C I O     A B R I L            2 0 1 4 </v>
      </c>
      <c r="ALD3" s="2204"/>
      <c r="ALE3" s="2204"/>
      <c r="ALF3" s="2204"/>
      <c r="ALG3" s="2204"/>
      <c r="ALI3" s="2"/>
      <c r="ALJ3" s="2204" t="str">
        <f>EN3</f>
        <v xml:space="preserve">C O M E R C I O     A B R I L            2 0 1 4 </v>
      </c>
      <c r="ALK3" s="2204"/>
      <c r="ALL3" s="2204"/>
      <c r="ALM3" s="2204"/>
      <c r="ALN3" s="2204"/>
      <c r="ALP3" s="2"/>
      <c r="ALQ3" s="2204" t="str">
        <f>EU3</f>
        <v xml:space="preserve">C O M E R C I O     A B R I L            2 0 1 4 </v>
      </c>
      <c r="ALR3" s="2204"/>
      <c r="ALS3" s="2204"/>
      <c r="ALT3" s="2204"/>
      <c r="ALU3" s="2204"/>
      <c r="ALW3" s="2"/>
      <c r="ALX3" s="2204" t="str">
        <f>FB3</f>
        <v xml:space="preserve">C O M E R C I O     A B R I L            2 0 1 4 </v>
      </c>
      <c r="ALY3" s="2204"/>
      <c r="ALZ3" s="2204"/>
      <c r="AMA3" s="2204"/>
      <c r="AMB3" s="2204"/>
      <c r="AMD3" s="427"/>
      <c r="AME3" s="2204" t="str">
        <f>ATE3</f>
        <v xml:space="preserve">C O M E R C I O     A B R I L            2 0 1 4 </v>
      </c>
      <c r="AMF3" s="2204"/>
      <c r="AMG3" s="2204"/>
      <c r="AMH3" s="2204"/>
      <c r="AMI3" s="2204"/>
      <c r="AMK3" s="2"/>
      <c r="AML3" s="2204" t="str">
        <f>ATL3</f>
        <v xml:space="preserve">C O M E R C I O     A B R I L            2 0 1 4 </v>
      </c>
      <c r="AMM3" s="2204"/>
      <c r="AMN3" s="2204"/>
      <c r="AMO3" s="2204"/>
      <c r="AMP3" s="2204"/>
      <c r="AMR3" s="2"/>
      <c r="AMS3" s="2204" t="str">
        <f>LU3</f>
        <v xml:space="preserve">C O M E R C I O     A B R I L            2 0 1 4 </v>
      </c>
      <c r="AMT3" s="2204"/>
      <c r="AMU3" s="2204"/>
      <c r="AMV3" s="2204"/>
      <c r="AMW3" s="2204"/>
      <c r="AMY3" s="427"/>
      <c r="AMZ3" s="2204" t="str">
        <f>IO3</f>
        <v xml:space="preserve">C O M E R C I O     A B R I L            2 0 1 4 </v>
      </c>
      <c r="ANA3" s="2204"/>
      <c r="ANB3" s="2204"/>
      <c r="ANC3" s="2204"/>
      <c r="AND3" s="2204"/>
      <c r="ANF3" s="305"/>
      <c r="ANG3" s="2204" t="str">
        <f>JJ3</f>
        <v xml:space="preserve">C O M E R C I O     A B R I L            2 0 1 4 </v>
      </c>
      <c r="ANH3" s="2204"/>
      <c r="ANI3" s="2204"/>
      <c r="ANJ3" s="2204"/>
      <c r="ANK3" s="2204"/>
      <c r="ANM3" s="2"/>
      <c r="ANN3" s="2204" t="str">
        <f>JJ3</f>
        <v xml:space="preserve">C O M E R C I O     A B R I L            2 0 1 4 </v>
      </c>
      <c r="ANO3" s="2204"/>
      <c r="ANP3" s="2204"/>
      <c r="ANQ3" s="2204"/>
      <c r="ANR3" s="2204"/>
      <c r="ANT3" s="2"/>
      <c r="ANU3" s="2204" t="str">
        <f>JQ3</f>
        <v xml:space="preserve">C O M E R C I O     A B R I L            2 0 1 4 </v>
      </c>
      <c r="ANV3" s="2204"/>
      <c r="ANW3" s="2204"/>
      <c r="ANX3" s="2204"/>
      <c r="ANY3" s="2204"/>
      <c r="AOA3" s="2"/>
      <c r="AOB3" s="2204" t="str">
        <f>NK3</f>
        <v xml:space="preserve">C O M E R C I O     A B R I L            2 0 1 4 </v>
      </c>
      <c r="AOC3" s="2204"/>
      <c r="AOD3" s="2204"/>
      <c r="AOE3" s="2204"/>
      <c r="AOF3" s="2204"/>
      <c r="AOH3" s="305"/>
      <c r="AOI3" s="2204" t="str">
        <f>NR3</f>
        <v xml:space="preserve">C O M E R C I O     A B R I L            2 0 1 4 </v>
      </c>
      <c r="AOJ3" s="2204"/>
      <c r="AOK3" s="2204"/>
      <c r="AOL3" s="2204"/>
      <c r="AOM3" s="2204"/>
      <c r="AOO3" s="2"/>
      <c r="AOP3" s="2204" t="str">
        <f>NY3</f>
        <v xml:space="preserve">C O M E R C I O     A B R I L            2 0 1 4 </v>
      </c>
      <c r="AOQ3" s="2204"/>
      <c r="AOR3" s="2204"/>
      <c r="AOS3" s="2204"/>
      <c r="AOT3" s="2204"/>
      <c r="AOV3" s="427"/>
      <c r="AOW3" s="2204" t="str">
        <f>ACF3</f>
        <v xml:space="preserve">C O M E R C I O     A B R I L            2 0 1 4 </v>
      </c>
      <c r="AOX3" s="2204"/>
      <c r="AOY3" s="2204"/>
      <c r="AOZ3" s="2204"/>
      <c r="APA3" s="2204"/>
      <c r="APC3" s="305"/>
      <c r="APD3" s="2204" t="str">
        <f>ACT3</f>
        <v xml:space="preserve">C O M E R C I O     A B R I L            2 0 1 4 </v>
      </c>
      <c r="APE3" s="2204"/>
      <c r="APF3" s="2204"/>
      <c r="APG3" s="2204"/>
      <c r="APH3" s="2204"/>
      <c r="APJ3" s="305"/>
      <c r="APK3" s="2204" t="str">
        <f>ADA3</f>
        <v xml:space="preserve">C O M E R C I O     A B R I L            2 0 1 4 </v>
      </c>
      <c r="APL3" s="2204"/>
      <c r="APM3" s="2204"/>
      <c r="APN3" s="2204"/>
      <c r="APO3" s="2204"/>
      <c r="APQ3" s="2"/>
      <c r="APR3" s="2204" t="str">
        <f>ADA3</f>
        <v xml:space="preserve">C O M E R C I O     A B R I L            2 0 1 4 </v>
      </c>
      <c r="APS3" s="2204"/>
      <c r="APT3" s="2204"/>
      <c r="APU3" s="2204"/>
      <c r="APV3" s="2204"/>
      <c r="APX3" s="427"/>
      <c r="APY3" s="2204" t="str">
        <f>AUG3</f>
        <v xml:space="preserve">C O M E R C I O     A B R I L            2 0 1 4 </v>
      </c>
      <c r="APZ3" s="2204"/>
      <c r="AQA3" s="2204"/>
      <c r="AQB3" s="2204"/>
      <c r="AQC3" s="2204"/>
      <c r="AQF3" s="2204" t="str">
        <f>ADH3</f>
        <v xml:space="preserve">C O M E R C I O     A B R I L            2 0 1 4 </v>
      </c>
      <c r="AQG3" s="2204"/>
      <c r="AQH3" s="2204"/>
      <c r="AQI3" s="2204"/>
      <c r="AQJ3" s="2204"/>
      <c r="AQK3" s="32"/>
      <c r="AQM3" s="2204" t="str">
        <f>ADO3</f>
        <v xml:space="preserve">C O M E R C I O     A B R I L            2 0 1 4 </v>
      </c>
      <c r="AQN3" s="2204"/>
      <c r="AQO3" s="2204"/>
      <c r="AQP3" s="2204"/>
      <c r="AQQ3" s="2204"/>
      <c r="AQR3" s="32"/>
      <c r="AQS3" s="2"/>
      <c r="AQT3" s="2204" t="str">
        <f>ADO3</f>
        <v xml:space="preserve">C O M E R C I O     A B R I L            2 0 1 4 </v>
      </c>
      <c r="AQU3" s="2204"/>
      <c r="AQV3" s="2204"/>
      <c r="AQW3" s="2204"/>
      <c r="AQX3" s="2204"/>
      <c r="AQY3" s="32"/>
      <c r="AQZ3" s="305"/>
      <c r="ARA3" s="2204" t="str">
        <f>ADO3</f>
        <v xml:space="preserve">C O M E R C I O     A B R I L            2 0 1 4 </v>
      </c>
      <c r="ARB3" s="2204"/>
      <c r="ARC3" s="2204"/>
      <c r="ARD3" s="2204"/>
      <c r="ARE3" s="2204"/>
      <c r="ARF3" s="32"/>
      <c r="ARG3" s="2"/>
      <c r="ARH3" s="2204" t="str">
        <f>AEC3</f>
        <v xml:space="preserve">C O M E R C I O     A B R I L            2 0 1 4 </v>
      </c>
      <c r="ARI3" s="2204"/>
      <c r="ARJ3" s="2204"/>
      <c r="ARK3" s="2204"/>
      <c r="ARL3" s="2204"/>
      <c r="ARM3" s="32"/>
      <c r="ARN3" s="427"/>
      <c r="ARO3" s="2204" t="str">
        <f>AEC3</f>
        <v xml:space="preserve">C O M E R C I O     A B R I L            2 0 1 4 </v>
      </c>
      <c r="ARP3" s="2204"/>
      <c r="ARQ3" s="2204"/>
      <c r="ARR3" s="2204"/>
      <c r="ARS3" s="2204"/>
      <c r="ART3" s="32"/>
      <c r="ARU3" s="427"/>
      <c r="ARV3" s="2204" t="str">
        <f>AEC3</f>
        <v xml:space="preserve">C O M E R C I O     A B R I L            2 0 1 4 </v>
      </c>
      <c r="ARW3" s="2204"/>
      <c r="ARX3" s="2204"/>
      <c r="ARY3" s="2204"/>
      <c r="ARZ3" s="2204"/>
      <c r="ASA3" s="32"/>
      <c r="ASB3" s="427"/>
      <c r="ASC3" s="2204" t="str">
        <f>AEX3</f>
        <v xml:space="preserve">C O M E R C I O     A B R I L            2 0 1 4 </v>
      </c>
      <c r="ASD3" s="2204"/>
      <c r="ASE3" s="2204"/>
      <c r="ASF3" s="2204"/>
      <c r="ASG3" s="2204"/>
      <c r="ASH3" s="32"/>
      <c r="ASI3" s="427"/>
      <c r="ASJ3" s="2204" t="str">
        <f>ABY3</f>
        <v xml:space="preserve">C O M E R C I O     A B R I L            2 0 1 4 </v>
      </c>
      <c r="ASK3" s="2204"/>
      <c r="ASL3" s="2204"/>
      <c r="ASM3" s="2204"/>
      <c r="ASN3" s="2204"/>
      <c r="ASP3" s="2"/>
      <c r="ASQ3" s="2204" t="str">
        <f>ACF3</f>
        <v xml:space="preserve">C O M E R C I O     A B R I L            2 0 1 4 </v>
      </c>
      <c r="ASR3" s="2204"/>
      <c r="ASS3" s="2204"/>
      <c r="AST3" s="2204"/>
      <c r="ASU3" s="2204"/>
      <c r="ASW3" s="2"/>
      <c r="ASX3" s="2204" t="str">
        <f>ACT3</f>
        <v xml:space="preserve">C O M E R C I O     A B R I L            2 0 1 4 </v>
      </c>
      <c r="ASY3" s="2204"/>
      <c r="ASZ3" s="2204"/>
      <c r="ATA3" s="2204"/>
      <c r="ATB3" s="2204"/>
      <c r="ATD3" s="2"/>
      <c r="ATE3" s="2204" t="str">
        <f>AAP3</f>
        <v xml:space="preserve">C O M E R C I O     A B R I L            2 0 1 4 </v>
      </c>
      <c r="ATF3" s="2204"/>
      <c r="ATG3" s="2204"/>
      <c r="ATH3" s="2204"/>
      <c r="ATI3" s="2204"/>
      <c r="ATK3" s="2"/>
      <c r="ATL3" s="2204" t="str">
        <f>ASQ3</f>
        <v xml:space="preserve">C O M E R C I O     A B R I L            2 0 1 4 </v>
      </c>
      <c r="ATM3" s="2204"/>
      <c r="ATN3" s="2204"/>
      <c r="ATO3" s="2204"/>
      <c r="ATP3" s="2204"/>
      <c r="ATR3" s="2"/>
      <c r="ATS3" s="2204" t="str">
        <f>ASX3</f>
        <v xml:space="preserve">C O M E R C I O     A B R I L            2 0 1 4 </v>
      </c>
      <c r="ATT3" s="2204"/>
      <c r="ATU3" s="2204"/>
      <c r="ATV3" s="2204"/>
      <c r="ATW3" s="2204"/>
      <c r="ATY3" s="2"/>
      <c r="ATZ3" s="2204" t="str">
        <f>ATE3</f>
        <v xml:space="preserve">C O M E R C I O     A B R I L            2 0 1 4 </v>
      </c>
      <c r="AUA3" s="2204"/>
      <c r="AUB3" s="2204"/>
      <c r="AUC3" s="2204"/>
      <c r="AUD3" s="2204"/>
      <c r="AUF3" s="2"/>
      <c r="AUG3" s="2204" t="str">
        <f>FI3</f>
        <v xml:space="preserve">C O M E R C I O     A B R I L            2 0 1 4 </v>
      </c>
      <c r="AUH3" s="2204"/>
      <c r="AUI3" s="2204"/>
      <c r="AUJ3" s="2204"/>
      <c r="AUK3" s="2204"/>
      <c r="AUM3" s="2"/>
      <c r="AUN3" s="2204" t="str">
        <f>FW3</f>
        <v xml:space="preserve">C O M E R C I O     A B R I L            2 0 1 4 </v>
      </c>
      <c r="AUO3" s="2204"/>
      <c r="AUP3" s="2204"/>
      <c r="AUQ3" s="2204"/>
      <c r="AUR3" s="2204"/>
      <c r="AUU3" s="2204" t="str">
        <f>I3</f>
        <v xml:space="preserve">C O M E R C I O     A B R I L            2 0 1 4 </v>
      </c>
      <c r="AUV3" s="2204"/>
      <c r="AUW3" s="2204"/>
      <c r="AUX3" s="2204"/>
      <c r="AUY3" s="2204"/>
      <c r="AVB3" s="2204" t="str">
        <f>P3</f>
        <v xml:space="preserve">C O M E R C I O     A B R I L            2 0 1 4 </v>
      </c>
      <c r="AVC3" s="2204"/>
      <c r="AVD3" s="2204"/>
      <c r="AVE3" s="2204"/>
      <c r="AVF3" s="2204"/>
      <c r="AVI3" s="2204" t="str">
        <f>P3</f>
        <v xml:space="preserve">C O M E R C I O     A B R I L            2 0 1 4 </v>
      </c>
      <c r="AVJ3" s="2204"/>
      <c r="AVK3" s="2204"/>
      <c r="AVL3" s="2204"/>
      <c r="AVM3" s="2204"/>
      <c r="AVO3" s="2204" t="str">
        <f>AUU3</f>
        <v xml:space="preserve">C O M E R C I O     A B R I L            2 0 1 4 </v>
      </c>
      <c r="AVP3" s="2204"/>
      <c r="AVQ3" s="2204"/>
      <c r="AVR3" s="2204"/>
      <c r="AVS3" s="2204"/>
      <c r="AVV3" s="427"/>
      <c r="AVW3" s="2204" t="str">
        <f>MI3</f>
        <v xml:space="preserve">C O M E R C I O     A B R I L            2 0 1 4 </v>
      </c>
      <c r="AVX3" s="2204"/>
      <c r="AVY3" s="2204"/>
      <c r="AVZ3" s="2204"/>
      <c r="AWA3" s="2204"/>
      <c r="AWC3" s="2"/>
      <c r="AWD3" s="2204" t="str">
        <f>MP3</f>
        <v xml:space="preserve">C O M E R C I O     A B R I L            2 0 1 4 </v>
      </c>
      <c r="AWE3" s="2204"/>
      <c r="AWF3" s="2204"/>
      <c r="AWG3" s="2204"/>
      <c r="AWH3" s="2204"/>
      <c r="AWJ3" s="2"/>
      <c r="AWK3" s="2204" t="str">
        <f>DD3</f>
        <v xml:space="preserve">C O M E R C I O     A B R I L            2 0 1 4 </v>
      </c>
      <c r="AWL3" s="2204"/>
      <c r="AWM3" s="2204"/>
      <c r="AWN3" s="2204"/>
      <c r="AWO3" s="2204"/>
      <c r="AWQ3" s="24"/>
      <c r="AWR3" s="2245" t="str">
        <f>DK3</f>
        <v xml:space="preserve">C O M E R C I O     A B R I L            2 0 1 4 </v>
      </c>
      <c r="AWS3" s="2245"/>
      <c r="AWT3" s="2245"/>
      <c r="AWU3" s="2245"/>
      <c r="AWV3" s="2245"/>
      <c r="AWX3" s="425"/>
      <c r="AWY3" s="2204" t="str">
        <f>AWR3</f>
        <v xml:space="preserve">C O M E R C I O     A B R I L            2 0 1 4 </v>
      </c>
      <c r="AWZ3" s="2204"/>
      <c r="AXA3" s="2204"/>
      <c r="AXB3" s="2204"/>
      <c r="AXC3" s="2204"/>
      <c r="AXE3" s="2"/>
      <c r="AXF3" s="2204" t="str">
        <f>AXM3</f>
        <v xml:space="preserve">C O M E R C I O     A B R I L            2 0 1 4 </v>
      </c>
      <c r="AXG3" s="2204"/>
      <c r="AXH3" s="2204"/>
      <c r="AXI3" s="2204"/>
      <c r="AXJ3" s="2204"/>
      <c r="AXL3" s="2"/>
      <c r="AXM3" s="2204" t="str">
        <f>RZ3</f>
        <v xml:space="preserve">C O M E R C I O     A B R I L            2 0 1 4 </v>
      </c>
      <c r="AXN3" s="2204"/>
      <c r="AXO3" s="2204"/>
      <c r="AXP3" s="2204"/>
      <c r="AXQ3" s="2204"/>
      <c r="AXS3" s="2"/>
      <c r="AXT3" s="2204" t="str">
        <f>SG3</f>
        <v xml:space="preserve">C O M E R C I O     A B R I L            2 0 1 4 </v>
      </c>
      <c r="AXU3" s="2204"/>
      <c r="AXV3" s="2204"/>
      <c r="AXW3" s="2204"/>
      <c r="AXX3" s="2204"/>
      <c r="AXZ3" s="2"/>
      <c r="AYA3" s="2204" t="str">
        <f>SG3</f>
        <v xml:space="preserve">C O M E R C I O     A B R I L            2 0 1 4 </v>
      </c>
      <c r="AYB3" s="2204"/>
      <c r="AYC3" s="2204"/>
      <c r="AYD3" s="2204"/>
      <c r="AYE3" s="2204"/>
      <c r="AYG3" s="427"/>
      <c r="AYH3" s="2204" t="str">
        <f>SG3</f>
        <v xml:space="preserve">C O M E R C I O     A B R I L            2 0 1 4 </v>
      </c>
      <c r="AYI3" s="2204"/>
      <c r="AYJ3" s="2204"/>
      <c r="AYK3" s="2204"/>
      <c r="AYL3" s="2204"/>
      <c r="AYN3" s="427"/>
      <c r="AYO3" s="2204" t="str">
        <f>SG3</f>
        <v xml:space="preserve">C O M E R C I O     A B R I L            2 0 1 4 </v>
      </c>
      <c r="AYP3" s="2204"/>
      <c r="AYQ3" s="2204"/>
      <c r="AYR3" s="2204"/>
      <c r="AYS3" s="2204"/>
      <c r="AYU3" s="427"/>
      <c r="AYV3" s="2204" t="str">
        <f>SG3</f>
        <v xml:space="preserve">C O M E R C I O     A B R I L            2 0 1 4 </v>
      </c>
      <c r="AYW3" s="2204"/>
      <c r="AYX3" s="2204"/>
      <c r="AYY3" s="2204"/>
      <c r="AYZ3" s="2204"/>
      <c r="AZB3" s="2"/>
      <c r="AZC3" s="2204" t="str">
        <f>SN3</f>
        <v xml:space="preserve">C O M E R C I O     A B R I L            2 0 1 4 </v>
      </c>
      <c r="AZD3" s="2204"/>
      <c r="AZE3" s="2204"/>
      <c r="AZF3" s="2204"/>
      <c r="AZG3" s="2204"/>
      <c r="AZI3" s="427"/>
      <c r="AZJ3" s="2204" t="str">
        <f>RZ3</f>
        <v xml:space="preserve">C O M E R C I O     A B R I L            2 0 1 4 </v>
      </c>
      <c r="AZK3" s="2204"/>
      <c r="AZL3" s="2204"/>
      <c r="AZM3" s="2204"/>
      <c r="AZN3" s="2204"/>
      <c r="AZP3" s="425"/>
      <c r="AZQ3" s="2245" t="str">
        <f>SG3</f>
        <v xml:space="preserve">C O M E R C I O     A B R I L            2 0 1 4 </v>
      </c>
      <c r="AZR3" s="2245"/>
      <c r="AZS3" s="2245"/>
      <c r="AZT3" s="2245"/>
      <c r="AZU3" s="2245"/>
      <c r="AZW3" s="2"/>
      <c r="AZX3" s="2204" t="str">
        <f>SN3</f>
        <v xml:space="preserve">C O M E R C I O     A B R I L            2 0 1 4 </v>
      </c>
      <c r="AZY3" s="2204"/>
      <c r="AZZ3" s="2204"/>
      <c r="BAA3" s="2204"/>
      <c r="BAB3" s="2204"/>
      <c r="BAD3" s="2"/>
      <c r="BAE3" s="2204" t="str">
        <f>SU3</f>
        <v xml:space="preserve">C O M E R C I O     A B R I L            2 0 1 4 </v>
      </c>
      <c r="BAF3" s="2204"/>
      <c r="BAG3" s="2204"/>
      <c r="BAH3" s="2204"/>
      <c r="BAI3" s="2204"/>
      <c r="BAK3" s="2"/>
      <c r="BAL3" s="2204" t="str">
        <f>TB3</f>
        <v xml:space="preserve">C O M E R C I O     A B R I L            2 0 1 4 </v>
      </c>
      <c r="BAM3" s="2204"/>
      <c r="BAN3" s="2204"/>
      <c r="BAO3" s="2204"/>
      <c r="BAP3" s="2204"/>
      <c r="BAR3" s="2"/>
      <c r="BAS3" s="2204" t="str">
        <f>TI3</f>
        <v xml:space="preserve">C O M E R C I O     A B R I L            2 0 1 4 </v>
      </c>
      <c r="BAT3" s="2204"/>
      <c r="BAU3" s="2204"/>
      <c r="BAV3" s="2204"/>
      <c r="BAW3" s="2204"/>
    </row>
    <row r="4" spans="1:1402" ht="35.25" customHeight="1" thickBot="1" x14ac:dyDescent="0.4">
      <c r="B4" s="1798" t="s">
        <v>18</v>
      </c>
      <c r="C4" s="2310" t="s">
        <v>1881</v>
      </c>
      <c r="D4" s="2311"/>
      <c r="E4" s="2311"/>
      <c r="F4" s="2312"/>
      <c r="I4" s="1579" t="s">
        <v>18</v>
      </c>
      <c r="J4" s="2208" t="s">
        <v>1524</v>
      </c>
      <c r="K4" s="2209"/>
      <c r="L4" s="2209"/>
      <c r="M4" s="2210"/>
      <c r="O4" s="427"/>
      <c r="P4" s="1579" t="s">
        <v>18</v>
      </c>
      <c r="Q4" s="2208" t="s">
        <v>24</v>
      </c>
      <c r="R4" s="2209"/>
      <c r="S4" s="2209"/>
      <c r="T4" s="2210"/>
      <c r="V4" s="305"/>
      <c r="W4" s="1579" t="s">
        <v>18</v>
      </c>
      <c r="X4" s="2208" t="s">
        <v>720</v>
      </c>
      <c r="Y4" s="2209"/>
      <c r="Z4" s="2209"/>
      <c r="AA4" s="2210"/>
      <c r="AC4" s="2"/>
      <c r="AD4" s="1579" t="s">
        <v>18</v>
      </c>
      <c r="AE4" s="2208" t="s">
        <v>62</v>
      </c>
      <c r="AF4" s="2209"/>
      <c r="AG4" s="2209"/>
      <c r="AH4" s="2210"/>
      <c r="AJ4" s="2"/>
      <c r="AK4" s="1579" t="s">
        <v>18</v>
      </c>
      <c r="AL4" s="2208" t="s">
        <v>311</v>
      </c>
      <c r="AM4" s="2209"/>
      <c r="AN4" s="2209"/>
      <c r="AO4" s="2210"/>
      <c r="AQ4" s="2"/>
      <c r="AR4" s="1579" t="s">
        <v>18</v>
      </c>
      <c r="AS4" s="2208" t="s">
        <v>648</v>
      </c>
      <c r="AT4" s="2209"/>
      <c r="AU4" s="2209"/>
      <c r="AV4" s="2210"/>
      <c r="AX4" s="2"/>
      <c r="AY4" s="1579" t="s">
        <v>18</v>
      </c>
      <c r="AZ4" s="2208" t="s">
        <v>664</v>
      </c>
      <c r="BA4" s="2209"/>
      <c r="BB4" s="2209"/>
      <c r="BC4" s="2210"/>
      <c r="BE4" s="2"/>
      <c r="BF4" s="1579" t="s">
        <v>18</v>
      </c>
      <c r="BG4" s="2208" t="s">
        <v>699</v>
      </c>
      <c r="BH4" s="2209"/>
      <c r="BI4" s="2209"/>
      <c r="BJ4" s="2210"/>
      <c r="BL4" s="2"/>
      <c r="BM4" s="1579" t="s">
        <v>18</v>
      </c>
      <c r="BN4" s="2208" t="s">
        <v>755</v>
      </c>
      <c r="BO4" s="2209"/>
      <c r="BP4" s="2209"/>
      <c r="BQ4" s="2210"/>
      <c r="BS4" s="2"/>
      <c r="BT4" s="1579" t="s">
        <v>18</v>
      </c>
      <c r="BU4" s="2208" t="s">
        <v>303</v>
      </c>
      <c r="BV4" s="2209"/>
      <c r="BW4" s="2209"/>
      <c r="BX4" s="2210"/>
      <c r="BZ4" s="2"/>
      <c r="CA4" s="2305" t="s">
        <v>18</v>
      </c>
      <c r="CB4" s="2306"/>
      <c r="CC4" s="2208" t="s">
        <v>37</v>
      </c>
      <c r="CD4" s="2209"/>
      <c r="CE4" s="2209"/>
      <c r="CF4" s="2210"/>
      <c r="CH4" s="427"/>
      <c r="CI4" s="1579" t="s">
        <v>18</v>
      </c>
      <c r="CJ4" s="2208" t="s">
        <v>45</v>
      </c>
      <c r="CK4" s="2209"/>
      <c r="CL4" s="2209"/>
      <c r="CM4" s="2210"/>
      <c r="CO4" s="2"/>
      <c r="CP4" s="1579" t="s">
        <v>18</v>
      </c>
      <c r="CQ4" s="2208" t="s">
        <v>663</v>
      </c>
      <c r="CR4" s="2209"/>
      <c r="CS4" s="2209"/>
      <c r="CT4" s="2210"/>
      <c r="CV4" s="305"/>
      <c r="CW4" s="1579" t="s">
        <v>18</v>
      </c>
      <c r="CX4" s="2208" t="s">
        <v>641</v>
      </c>
      <c r="CY4" s="2209"/>
      <c r="CZ4" s="2209"/>
      <c r="DA4" s="2210"/>
      <c r="DC4" s="2"/>
      <c r="DD4" s="1579" t="s">
        <v>18</v>
      </c>
      <c r="DE4" s="2208" t="s">
        <v>45</v>
      </c>
      <c r="DF4" s="2209"/>
      <c r="DG4" s="2209"/>
      <c r="DH4" s="2210"/>
      <c r="DJ4" s="2"/>
      <c r="DK4" s="2305" t="s">
        <v>18</v>
      </c>
      <c r="DL4" s="2306"/>
      <c r="DM4" s="2208" t="s">
        <v>69</v>
      </c>
      <c r="DN4" s="2209"/>
      <c r="DO4" s="2209"/>
      <c r="DP4" s="2210"/>
      <c r="DR4" s="427"/>
      <c r="DS4" s="1579" t="s">
        <v>18</v>
      </c>
      <c r="DT4" s="2208" t="s">
        <v>672</v>
      </c>
      <c r="DU4" s="2209"/>
      <c r="DV4" s="2209"/>
      <c r="DW4" s="2210"/>
      <c r="DY4" s="2"/>
      <c r="DZ4" s="1579" t="s">
        <v>18</v>
      </c>
      <c r="EA4" s="2208" t="s">
        <v>694</v>
      </c>
      <c r="EB4" s="2209"/>
      <c r="EC4" s="2209"/>
      <c r="ED4" s="2210"/>
      <c r="EF4" s="427"/>
      <c r="EG4" s="1579" t="s">
        <v>18</v>
      </c>
      <c r="EH4" s="2208" t="s">
        <v>605</v>
      </c>
      <c r="EI4" s="2209"/>
      <c r="EJ4" s="2209"/>
      <c r="EK4" s="2210"/>
      <c r="EM4" s="2"/>
      <c r="EN4" s="1579" t="s">
        <v>18</v>
      </c>
      <c r="EO4" s="2208" t="s">
        <v>71</v>
      </c>
      <c r="EP4" s="2209"/>
      <c r="EQ4" s="2209"/>
      <c r="ER4" s="2210"/>
      <c r="ET4" s="305"/>
      <c r="EU4" s="315" t="s">
        <v>18</v>
      </c>
      <c r="EV4" s="2307" t="s">
        <v>404</v>
      </c>
      <c r="EW4" s="2308"/>
      <c r="EX4" s="2308"/>
      <c r="EY4" s="2309"/>
      <c r="FA4" s="305"/>
      <c r="FB4" s="315" t="s">
        <v>18</v>
      </c>
      <c r="FC4" s="2307" t="s">
        <v>524</v>
      </c>
      <c r="FD4" s="2308"/>
      <c r="FE4" s="2308"/>
      <c r="FF4" s="2309"/>
      <c r="FH4" s="2"/>
      <c r="FI4" s="1579" t="s">
        <v>18</v>
      </c>
      <c r="FJ4" s="2208" t="s">
        <v>447</v>
      </c>
      <c r="FK4" s="2209"/>
      <c r="FL4" s="2209"/>
      <c r="FM4" s="2210"/>
      <c r="FO4" s="2"/>
      <c r="FP4" s="1579" t="s">
        <v>18</v>
      </c>
      <c r="FQ4" s="2208" t="s">
        <v>700</v>
      </c>
      <c r="FR4" s="2209"/>
      <c r="FS4" s="2209"/>
      <c r="FT4" s="2210"/>
      <c r="FV4" s="406"/>
      <c r="FW4" s="1579" t="s">
        <v>18</v>
      </c>
      <c r="FX4" s="2242" t="s">
        <v>39</v>
      </c>
      <c r="FY4" s="2243"/>
      <c r="FZ4" s="2243"/>
      <c r="GA4" s="2244"/>
      <c r="GC4" s="305"/>
      <c r="GD4" s="1579" t="s">
        <v>18</v>
      </c>
      <c r="GE4" s="2208" t="s">
        <v>745</v>
      </c>
      <c r="GF4" s="2209"/>
      <c r="GG4" s="2209"/>
      <c r="GH4" s="2210"/>
      <c r="GJ4" s="2"/>
      <c r="GK4" s="1579" t="s">
        <v>18</v>
      </c>
      <c r="GL4" s="2208" t="s">
        <v>634</v>
      </c>
      <c r="GM4" s="2209"/>
      <c r="GN4" s="2209"/>
      <c r="GO4" s="2210"/>
      <c r="GQ4" s="2"/>
      <c r="GR4" s="1579" t="s">
        <v>18</v>
      </c>
      <c r="GS4" s="2208" t="s">
        <v>723</v>
      </c>
      <c r="GT4" s="2209"/>
      <c r="GU4" s="2209"/>
      <c r="GV4" s="2210"/>
      <c r="GX4" s="2"/>
      <c r="GY4" s="1579" t="s">
        <v>18</v>
      </c>
      <c r="GZ4" s="2208" t="s">
        <v>1533</v>
      </c>
      <c r="HA4" s="2209"/>
      <c r="HB4" s="2209"/>
      <c r="HC4" s="2210"/>
      <c r="HE4" s="2"/>
      <c r="HF4" s="1579" t="s">
        <v>18</v>
      </c>
      <c r="HG4" s="2208" t="s">
        <v>1532</v>
      </c>
      <c r="HH4" s="2209"/>
      <c r="HI4" s="2209"/>
      <c r="HJ4" s="2210"/>
      <c r="HL4" s="2"/>
      <c r="HM4" s="1579" t="s">
        <v>18</v>
      </c>
      <c r="HN4" s="2208" t="s">
        <v>708</v>
      </c>
      <c r="HO4" s="2209"/>
      <c r="HP4" s="2209"/>
      <c r="HQ4" s="2210"/>
      <c r="HS4" s="2"/>
      <c r="HT4" s="1579" t="s">
        <v>18</v>
      </c>
      <c r="HU4" s="2205" t="s">
        <v>55</v>
      </c>
      <c r="HV4" s="2206"/>
      <c r="HW4" s="2206"/>
      <c r="HX4" s="2207"/>
      <c r="HZ4" s="427"/>
      <c r="IA4" s="1579" t="s">
        <v>18</v>
      </c>
      <c r="IB4" s="2205" t="s">
        <v>615</v>
      </c>
      <c r="IC4" s="2206"/>
      <c r="ID4" s="2206"/>
      <c r="IE4" s="2207"/>
      <c r="IG4" s="2"/>
      <c r="IH4" s="1579" t="s">
        <v>18</v>
      </c>
      <c r="II4" s="2208" t="s">
        <v>67</v>
      </c>
      <c r="IJ4" s="2209"/>
      <c r="IK4" s="2209"/>
      <c r="IL4" s="2210"/>
      <c r="IN4" s="2"/>
      <c r="IO4" s="1579" t="s">
        <v>18</v>
      </c>
      <c r="IP4" s="2208" t="s">
        <v>340</v>
      </c>
      <c r="IQ4" s="2209"/>
      <c r="IR4" s="2209"/>
      <c r="IS4" s="2210"/>
      <c r="IU4" s="2"/>
      <c r="IV4" s="561" t="s">
        <v>18</v>
      </c>
      <c r="IW4" s="2265" t="s">
        <v>489</v>
      </c>
      <c r="IX4" s="2266"/>
      <c r="IY4" s="2266"/>
      <c r="IZ4" s="2267"/>
      <c r="JB4" s="2"/>
      <c r="JC4" s="1579" t="s">
        <v>18</v>
      </c>
      <c r="JD4" s="2208" t="s">
        <v>687</v>
      </c>
      <c r="JE4" s="2209"/>
      <c r="JF4" s="2209"/>
      <c r="JG4" s="2210"/>
      <c r="JI4" s="2"/>
      <c r="JJ4" s="1579" t="s">
        <v>18</v>
      </c>
      <c r="JK4" s="2208" t="s">
        <v>340</v>
      </c>
      <c r="JL4" s="2209"/>
      <c r="JM4" s="2209"/>
      <c r="JN4" s="2210"/>
      <c r="JP4" s="2"/>
      <c r="JQ4" s="1579" t="s">
        <v>18</v>
      </c>
      <c r="JR4" s="2208" t="s">
        <v>595</v>
      </c>
      <c r="JS4" s="2209"/>
      <c r="JT4" s="2209"/>
      <c r="JU4" s="2210"/>
      <c r="JW4" s="2"/>
      <c r="JX4" s="1579" t="s">
        <v>18</v>
      </c>
      <c r="JY4" s="2208" t="s">
        <v>400</v>
      </c>
      <c r="JZ4" s="2209"/>
      <c r="KA4" s="2209"/>
      <c r="KB4" s="2210"/>
      <c r="KD4" s="24"/>
      <c r="KE4" s="741" t="s">
        <v>18</v>
      </c>
      <c r="KF4" s="2211" t="s">
        <v>750</v>
      </c>
      <c r="KG4" s="2212"/>
      <c r="KH4" s="2212"/>
      <c r="KI4" s="2213"/>
      <c r="KK4" s="24"/>
      <c r="KL4" s="741" t="s">
        <v>18</v>
      </c>
      <c r="KM4" s="2211" t="s">
        <v>756</v>
      </c>
      <c r="KN4" s="2212"/>
      <c r="KO4" s="2212"/>
      <c r="KP4" s="2213"/>
      <c r="KR4" s="427"/>
      <c r="KS4" s="1579" t="s">
        <v>18</v>
      </c>
      <c r="KT4" s="2208" t="s">
        <v>692</v>
      </c>
      <c r="KU4" s="2209"/>
      <c r="KV4" s="2209"/>
      <c r="KW4" s="2210"/>
      <c r="KY4" s="2"/>
      <c r="KZ4" s="1579" t="s">
        <v>18</v>
      </c>
      <c r="LA4" s="2208" t="s">
        <v>63</v>
      </c>
      <c r="LB4" s="2209"/>
      <c r="LC4" s="2209"/>
      <c r="LD4" s="2210"/>
      <c r="LF4" s="2"/>
      <c r="LG4" s="1579" t="s">
        <v>18</v>
      </c>
      <c r="LH4" s="2208" t="s">
        <v>500</v>
      </c>
      <c r="LI4" s="2209"/>
      <c r="LJ4" s="2209"/>
      <c r="LK4" s="2210"/>
      <c r="LL4" s="550" t="s">
        <v>61</v>
      </c>
      <c r="LM4" s="427"/>
      <c r="LN4" s="1579" t="s">
        <v>18</v>
      </c>
      <c r="LO4" s="2208" t="s">
        <v>714</v>
      </c>
      <c r="LP4" s="2209"/>
      <c r="LQ4" s="2209"/>
      <c r="LR4" s="2210"/>
      <c r="LT4" s="427"/>
      <c r="LU4" s="1579" t="s">
        <v>18</v>
      </c>
      <c r="LV4" s="2208" t="s">
        <v>682</v>
      </c>
      <c r="LW4" s="2209"/>
      <c r="LX4" s="2209"/>
      <c r="LY4" s="2210"/>
      <c r="MA4" s="427"/>
      <c r="MB4" s="1579" t="s">
        <v>18</v>
      </c>
      <c r="MC4" s="2208" t="s">
        <v>677</v>
      </c>
      <c r="MD4" s="2209"/>
      <c r="ME4" s="2209"/>
      <c r="MF4" s="2210"/>
      <c r="MH4" s="427"/>
      <c r="MI4" s="1579" t="s">
        <v>18</v>
      </c>
      <c r="MJ4" s="2208" t="s">
        <v>10</v>
      </c>
      <c r="MK4" s="2209"/>
      <c r="ML4" s="2209"/>
      <c r="MM4" s="2210"/>
      <c r="MO4" s="2"/>
      <c r="MP4" s="1579" t="s">
        <v>18</v>
      </c>
      <c r="MQ4" s="2208" t="s">
        <v>497</v>
      </c>
      <c r="MR4" s="2209"/>
      <c r="MS4" s="2209"/>
      <c r="MT4" s="2210"/>
      <c r="MV4" s="2"/>
      <c r="MW4" s="1579" t="s">
        <v>18</v>
      </c>
      <c r="MX4" s="2242" t="s">
        <v>42</v>
      </c>
      <c r="MY4" s="2243"/>
      <c r="MZ4" s="2243"/>
      <c r="NA4" s="2244"/>
      <c r="NC4" s="2"/>
      <c r="ND4" s="1579" t="s">
        <v>18</v>
      </c>
      <c r="NE4" s="2211" t="s">
        <v>721</v>
      </c>
      <c r="NF4" s="2212"/>
      <c r="NG4" s="2212"/>
      <c r="NH4" s="2213"/>
      <c r="NJ4" s="2"/>
      <c r="NK4" s="1579" t="s">
        <v>18</v>
      </c>
      <c r="NL4" s="2208" t="s">
        <v>645</v>
      </c>
      <c r="NM4" s="2209"/>
      <c r="NN4" s="2209"/>
      <c r="NO4" s="2210"/>
      <c r="NQ4" s="427"/>
      <c r="NR4" s="1579" t="s">
        <v>18</v>
      </c>
      <c r="NS4" s="2208" t="s">
        <v>724</v>
      </c>
      <c r="NT4" s="2209"/>
      <c r="NU4" s="2209"/>
      <c r="NV4" s="2210"/>
      <c r="NX4" s="2"/>
      <c r="NY4" s="1579" t="s">
        <v>18</v>
      </c>
      <c r="NZ4" s="2211" t="s">
        <v>679</v>
      </c>
      <c r="OA4" s="2212"/>
      <c r="OB4" s="2212"/>
      <c r="OC4" s="2213"/>
      <c r="OE4" s="2"/>
      <c r="OF4" s="1579" t="s">
        <v>18</v>
      </c>
      <c r="OG4" s="2211" t="s">
        <v>186</v>
      </c>
      <c r="OH4" s="2212"/>
      <c r="OI4" s="2212"/>
      <c r="OJ4" s="2213"/>
      <c r="OL4" s="2"/>
      <c r="OM4" s="1579" t="s">
        <v>18</v>
      </c>
      <c r="ON4" s="2211" t="s">
        <v>716</v>
      </c>
      <c r="OO4" s="2212"/>
      <c r="OP4" s="2212"/>
      <c r="OQ4" s="2213"/>
      <c r="OS4" s="2"/>
      <c r="OT4" s="1579" t="s">
        <v>18</v>
      </c>
      <c r="OU4" s="2211" t="s">
        <v>511</v>
      </c>
      <c r="OV4" s="2212"/>
      <c r="OW4" s="2212"/>
      <c r="OX4" s="2213"/>
      <c r="OZ4" s="2"/>
      <c r="PA4" s="1579" t="s">
        <v>18</v>
      </c>
      <c r="PB4" s="2211" t="s">
        <v>520</v>
      </c>
      <c r="PC4" s="2212"/>
      <c r="PD4" s="2212"/>
      <c r="PE4" s="2213"/>
      <c r="PG4" s="2"/>
      <c r="PH4" s="1579" t="s">
        <v>18</v>
      </c>
      <c r="PI4" s="2211" t="s">
        <v>593</v>
      </c>
      <c r="PJ4" s="2212"/>
      <c r="PK4" s="2212"/>
      <c r="PL4" s="2213"/>
      <c r="PN4" s="2"/>
      <c r="PO4" s="1579" t="s">
        <v>18</v>
      </c>
      <c r="PP4" s="2211" t="s">
        <v>290</v>
      </c>
      <c r="PQ4" s="2212"/>
      <c r="PR4" s="2212"/>
      <c r="PS4" s="2213"/>
      <c r="PU4" s="2"/>
      <c r="PV4" s="1579" t="s">
        <v>18</v>
      </c>
      <c r="PW4" s="2211" t="s">
        <v>1518</v>
      </c>
      <c r="PX4" s="2212"/>
      <c r="PY4" s="2212"/>
      <c r="PZ4" s="2213"/>
      <c r="QB4" s="2"/>
      <c r="QC4" s="1579" t="s">
        <v>18</v>
      </c>
      <c r="QD4" s="2208" t="s">
        <v>72</v>
      </c>
      <c r="QE4" s="2209"/>
      <c r="QF4" s="2209"/>
      <c r="QG4" s="2210"/>
      <c r="QI4" s="427"/>
      <c r="QJ4" s="1579" t="s">
        <v>18</v>
      </c>
      <c r="QK4" s="2208" t="s">
        <v>377</v>
      </c>
      <c r="QL4" s="2209"/>
      <c r="QM4" s="2209"/>
      <c r="QN4" s="2210"/>
      <c r="QQ4" s="1579" t="s">
        <v>18</v>
      </c>
      <c r="QR4" s="2246" t="s">
        <v>22</v>
      </c>
      <c r="QS4" s="2247"/>
      <c r="QT4" s="2247"/>
      <c r="QU4" s="2248"/>
      <c r="QW4" s="2"/>
      <c r="QX4" s="1579" t="s">
        <v>18</v>
      </c>
      <c r="QY4" s="2208" t="s">
        <v>603</v>
      </c>
      <c r="QZ4" s="2209"/>
      <c r="RA4" s="2209"/>
      <c r="RB4" s="2210"/>
      <c r="RE4" s="1579" t="s">
        <v>18</v>
      </c>
      <c r="RF4" s="2211" t="s">
        <v>410</v>
      </c>
      <c r="RG4" s="2212"/>
      <c r="RH4" s="2212"/>
      <c r="RI4" s="2213"/>
      <c r="RK4" s="2"/>
      <c r="RL4" s="1579" t="s">
        <v>18</v>
      </c>
      <c r="RM4" s="2211" t="s">
        <v>697</v>
      </c>
      <c r="RN4" s="2212"/>
      <c r="RO4" s="2212"/>
      <c r="RP4" s="2213"/>
      <c r="RR4" s="2"/>
      <c r="RS4" s="1579" t="s">
        <v>18</v>
      </c>
      <c r="RT4" s="2211" t="s">
        <v>1849</v>
      </c>
      <c r="RU4" s="2212"/>
      <c r="RV4" s="2212"/>
      <c r="RW4" s="2213"/>
      <c r="RY4" s="2"/>
      <c r="RZ4" s="1579" t="s">
        <v>18</v>
      </c>
      <c r="SA4" s="2242" t="s">
        <v>281</v>
      </c>
      <c r="SB4" s="2243"/>
      <c r="SC4" s="2243"/>
      <c r="SD4" s="2244"/>
      <c r="SF4" s="2"/>
      <c r="SG4" s="1579" t="s">
        <v>18</v>
      </c>
      <c r="SH4" s="2211" t="s">
        <v>712</v>
      </c>
      <c r="SI4" s="2212"/>
      <c r="SJ4" s="2212"/>
      <c r="SK4" s="2213"/>
      <c r="SM4" s="2"/>
      <c r="SN4" s="1579" t="s">
        <v>18</v>
      </c>
      <c r="SO4" s="2211" t="s">
        <v>683</v>
      </c>
      <c r="SP4" s="2212"/>
      <c r="SQ4" s="2212"/>
      <c r="SR4" s="2213"/>
      <c r="ST4" s="2"/>
      <c r="SU4" s="1579" t="s">
        <v>18</v>
      </c>
      <c r="SV4" s="2211" t="s">
        <v>703</v>
      </c>
      <c r="SW4" s="2212"/>
      <c r="SX4" s="2212"/>
      <c r="SY4" s="2213"/>
      <c r="TA4" s="406"/>
      <c r="TB4" s="1579"/>
      <c r="TC4" s="2208" t="s">
        <v>689</v>
      </c>
      <c r="TD4" s="2209"/>
      <c r="TE4" s="2209"/>
      <c r="TF4" s="2210"/>
      <c r="TH4" s="2"/>
      <c r="TI4" s="1579" t="s">
        <v>18</v>
      </c>
      <c r="TJ4" s="2296" t="s">
        <v>14</v>
      </c>
      <c r="TK4" s="2297"/>
      <c r="TL4" s="2297"/>
      <c r="TM4" s="2298"/>
      <c r="TO4" s="2"/>
      <c r="TP4" s="1579" t="s">
        <v>18</v>
      </c>
      <c r="TQ4" s="2211" t="s">
        <v>704</v>
      </c>
      <c r="TR4" s="2212"/>
      <c r="TS4" s="2212"/>
      <c r="TT4" s="2213"/>
      <c r="TV4" s="427"/>
      <c r="TW4" s="1579" t="s">
        <v>18</v>
      </c>
      <c r="TX4" s="2211" t="s">
        <v>64</v>
      </c>
      <c r="TY4" s="2212"/>
      <c r="TZ4" s="2212"/>
      <c r="UA4" s="2213"/>
      <c r="UC4" s="427"/>
      <c r="UD4" s="1579" t="s">
        <v>18</v>
      </c>
      <c r="UE4" s="2208" t="s">
        <v>710</v>
      </c>
      <c r="UF4" s="2209"/>
      <c r="UG4" s="2209"/>
      <c r="UH4" s="2210"/>
      <c r="UJ4" s="427"/>
      <c r="UK4" s="1579" t="s">
        <v>18</v>
      </c>
      <c r="UL4" s="2208" t="s">
        <v>419</v>
      </c>
      <c r="UM4" s="2209"/>
      <c r="UN4" s="2209"/>
      <c r="UO4" s="2210"/>
      <c r="UQ4" s="427"/>
      <c r="UR4" s="1579" t="s">
        <v>18</v>
      </c>
      <c r="US4" s="2208" t="s">
        <v>729</v>
      </c>
      <c r="UT4" s="2209"/>
      <c r="UU4" s="2209"/>
      <c r="UV4" s="2210"/>
      <c r="UX4" s="427"/>
      <c r="UY4" s="1579" t="s">
        <v>18</v>
      </c>
      <c r="UZ4" s="2208" t="s">
        <v>728</v>
      </c>
      <c r="VA4" s="2209"/>
      <c r="VB4" s="2209"/>
      <c r="VC4" s="2210"/>
      <c r="VE4" s="2"/>
      <c r="VF4" s="1579" t="s">
        <v>18</v>
      </c>
      <c r="VG4" s="2246" t="s">
        <v>346</v>
      </c>
      <c r="VH4" s="2247"/>
      <c r="VI4" s="2247"/>
      <c r="VJ4" s="2248"/>
      <c r="VL4" s="2"/>
      <c r="VM4" s="1579" t="s">
        <v>18</v>
      </c>
      <c r="VN4" s="2208" t="s">
        <v>337</v>
      </c>
      <c r="VO4" s="2209"/>
      <c r="VP4" s="2209"/>
      <c r="VQ4" s="2210"/>
      <c r="VS4" s="2"/>
      <c r="VT4" s="1579" t="s">
        <v>18</v>
      </c>
      <c r="VU4" s="2208" t="s">
        <v>389</v>
      </c>
      <c r="VV4" s="2209"/>
      <c r="VW4" s="2209"/>
      <c r="VX4" s="2210"/>
      <c r="VZ4" s="427"/>
      <c r="WA4" s="1579" t="s">
        <v>18</v>
      </c>
      <c r="WB4" s="2205" t="s">
        <v>646</v>
      </c>
      <c r="WC4" s="2206"/>
      <c r="WD4" s="2206"/>
      <c r="WE4" s="2207"/>
      <c r="WG4" s="2"/>
      <c r="WH4" s="1579" t="s">
        <v>18</v>
      </c>
      <c r="WI4" s="2205" t="s">
        <v>89</v>
      </c>
      <c r="WJ4" s="2206"/>
      <c r="WK4" s="2206"/>
      <c r="WL4" s="2207"/>
      <c r="WN4" s="2"/>
      <c r="WO4" s="1579" t="s">
        <v>18</v>
      </c>
      <c r="WP4" s="2205" t="s">
        <v>837</v>
      </c>
      <c r="WQ4" s="2206"/>
      <c r="WR4" s="2206"/>
      <c r="WS4" s="2207"/>
      <c r="WU4" s="2"/>
      <c r="WV4" s="1579" t="s">
        <v>18</v>
      </c>
      <c r="WW4" s="2205" t="s">
        <v>698</v>
      </c>
      <c r="WX4" s="2206"/>
      <c r="WY4" s="2206"/>
      <c r="WZ4" s="2207"/>
      <c r="XB4" s="24"/>
      <c r="XC4" s="741" t="s">
        <v>18</v>
      </c>
      <c r="XD4" s="2299" t="s">
        <v>1453</v>
      </c>
      <c r="XE4" s="2300"/>
      <c r="XF4" s="2300"/>
      <c r="XG4" s="2301"/>
      <c r="XI4" s="2"/>
      <c r="XJ4" s="1579" t="s">
        <v>18</v>
      </c>
      <c r="XK4" s="2208" t="s">
        <v>1485</v>
      </c>
      <c r="XL4" s="2209"/>
      <c r="XM4" s="2209"/>
      <c r="XN4" s="2210"/>
      <c r="XP4" s="2"/>
      <c r="XQ4" s="1579" t="s">
        <v>18</v>
      </c>
      <c r="XR4" s="2208" t="s">
        <v>259</v>
      </c>
      <c r="XS4" s="2209"/>
      <c r="XT4" s="2209"/>
      <c r="XU4" s="2210"/>
      <c r="XW4" s="2"/>
      <c r="XX4" s="1579" t="s">
        <v>18</v>
      </c>
      <c r="XY4" s="2208" t="s">
        <v>695</v>
      </c>
      <c r="XZ4" s="2209"/>
      <c r="YA4" s="2209"/>
      <c r="YB4" s="2210"/>
      <c r="YD4" s="2"/>
      <c r="YE4" s="1579" t="s">
        <v>18</v>
      </c>
      <c r="YF4" s="2208" t="s">
        <v>715</v>
      </c>
      <c r="YG4" s="2209"/>
      <c r="YH4" s="2209"/>
      <c r="YI4" s="2210"/>
      <c r="YK4" s="2"/>
      <c r="YL4" s="1579" t="s">
        <v>18</v>
      </c>
      <c r="YM4" s="2208" t="s">
        <v>684</v>
      </c>
      <c r="YN4" s="2209"/>
      <c r="YO4" s="2209"/>
      <c r="YP4" s="2210"/>
      <c r="YR4" s="2"/>
      <c r="YS4" s="1579" t="s">
        <v>18</v>
      </c>
      <c r="YT4" s="2208" t="s">
        <v>713</v>
      </c>
      <c r="YU4" s="2209"/>
      <c r="YV4" s="2209"/>
      <c r="YW4" s="2210"/>
      <c r="YY4" s="2"/>
      <c r="YZ4" s="1579" t="s">
        <v>18</v>
      </c>
      <c r="ZA4" s="2208" t="s">
        <v>726</v>
      </c>
      <c r="ZB4" s="2209"/>
      <c r="ZC4" s="2209"/>
      <c r="ZD4" s="2210"/>
      <c r="ZF4" s="2"/>
      <c r="ZG4" s="1579" t="s">
        <v>18</v>
      </c>
      <c r="ZH4" s="2211" t="s">
        <v>746</v>
      </c>
      <c r="ZI4" s="2212"/>
      <c r="ZJ4" s="2212"/>
      <c r="ZK4" s="2213"/>
      <c r="ZM4" s="2"/>
      <c r="ZN4" s="1579" t="s">
        <v>18</v>
      </c>
      <c r="ZO4" s="2208" t="s">
        <v>601</v>
      </c>
      <c r="ZP4" s="2209"/>
      <c r="ZQ4" s="2209"/>
      <c r="ZR4" s="2210"/>
      <c r="ZT4" s="2"/>
      <c r="ZU4" s="1579" t="s">
        <v>18</v>
      </c>
      <c r="ZV4" s="2292" t="s">
        <v>601</v>
      </c>
      <c r="ZW4" s="2293"/>
      <c r="ZX4" s="2293"/>
      <c r="ZY4" s="2294"/>
      <c r="AAA4" s="2"/>
      <c r="AAB4" s="1579" t="s">
        <v>18</v>
      </c>
      <c r="AAC4" s="2211" t="s">
        <v>702</v>
      </c>
      <c r="AAD4" s="2212"/>
      <c r="AAE4" s="2212"/>
      <c r="AAF4" s="2213"/>
      <c r="AAH4" s="2"/>
      <c r="AAI4" s="1579" t="s">
        <v>18</v>
      </c>
      <c r="AAJ4" s="2211" t="s">
        <v>706</v>
      </c>
      <c r="AAK4" s="2212"/>
      <c r="AAL4" s="2212"/>
      <c r="AAM4" s="2213"/>
      <c r="AAO4" s="2"/>
      <c r="AAP4" s="1579" t="s">
        <v>18</v>
      </c>
      <c r="AAQ4" s="2211" t="s">
        <v>1021</v>
      </c>
      <c r="AAR4" s="2212"/>
      <c r="AAS4" s="2212"/>
      <c r="AAT4" s="2213"/>
      <c r="AAV4" s="427"/>
      <c r="AAW4" s="1579" t="s">
        <v>18</v>
      </c>
      <c r="AAX4" s="2208" t="s">
        <v>421</v>
      </c>
      <c r="AAY4" s="2209"/>
      <c r="AAZ4" s="2209"/>
      <c r="ABA4" s="2210"/>
      <c r="ABC4" s="427"/>
      <c r="ABD4" s="1579" t="s">
        <v>18</v>
      </c>
      <c r="ABE4" s="2208" t="s">
        <v>676</v>
      </c>
      <c r="ABF4" s="2209"/>
      <c r="ABG4" s="2209"/>
      <c r="ABH4" s="2210"/>
      <c r="ABJ4" s="2"/>
      <c r="ABK4" s="1579" t="s">
        <v>18</v>
      </c>
      <c r="ABL4" s="2208" t="s">
        <v>41</v>
      </c>
      <c r="ABM4" s="2209"/>
      <c r="ABN4" s="2209"/>
      <c r="ABO4" s="2210"/>
      <c r="ABQ4" s="2"/>
      <c r="ABR4" s="1579" t="s">
        <v>18</v>
      </c>
      <c r="ABS4" s="2208" t="s">
        <v>666</v>
      </c>
      <c r="ABT4" s="2209"/>
      <c r="ABU4" s="2209"/>
      <c r="ABV4" s="2210"/>
      <c r="ABX4" s="2"/>
      <c r="ABY4" s="1579" t="s">
        <v>18</v>
      </c>
      <c r="ABZ4" s="2208" t="s">
        <v>606</v>
      </c>
      <c r="ACA4" s="2209"/>
      <c r="ACB4" s="2209"/>
      <c r="ACC4" s="2210"/>
      <c r="ACE4" s="305"/>
      <c r="ACF4" s="1579" t="s">
        <v>18</v>
      </c>
      <c r="ACG4" s="2208" t="s">
        <v>717</v>
      </c>
      <c r="ACH4" s="2209"/>
      <c r="ACI4" s="2209"/>
      <c r="ACJ4" s="2210"/>
      <c r="ACL4" s="305"/>
      <c r="ACM4" s="1579" t="s">
        <v>18</v>
      </c>
      <c r="ACN4" s="2208" t="s">
        <v>4</v>
      </c>
      <c r="ACO4" s="2209"/>
      <c r="ACP4" s="2209"/>
      <c r="ACQ4" s="2210"/>
      <c r="ACS4" s="2"/>
      <c r="ACT4" s="1579" t="s">
        <v>18</v>
      </c>
      <c r="ACU4" s="2208" t="s">
        <v>33</v>
      </c>
      <c r="ACV4" s="2209"/>
      <c r="ACW4" s="2209"/>
      <c r="ACX4" s="2210"/>
      <c r="ADA4" s="1579" t="s">
        <v>18</v>
      </c>
      <c r="ADB4" s="2208" t="s">
        <v>70</v>
      </c>
      <c r="ADC4" s="2209"/>
      <c r="ADD4" s="2209"/>
      <c r="ADE4" s="2210"/>
      <c r="ADG4" s="427"/>
      <c r="ADH4" s="1579" t="s">
        <v>18</v>
      </c>
      <c r="ADI4" s="2208" t="s">
        <v>57</v>
      </c>
      <c r="ADJ4" s="2209"/>
      <c r="ADK4" s="2209"/>
      <c r="ADL4" s="2210"/>
      <c r="ADO4" s="1579" t="s">
        <v>18</v>
      </c>
      <c r="ADP4" s="2208" t="s">
        <v>2136</v>
      </c>
      <c r="ADQ4" s="2209"/>
      <c r="ADR4" s="2209"/>
      <c r="ADS4" s="2210"/>
      <c r="ADV4" s="1579" t="s">
        <v>18</v>
      </c>
      <c r="ADW4" s="2208" t="s">
        <v>48</v>
      </c>
      <c r="ADX4" s="2209"/>
      <c r="ADY4" s="2209"/>
      <c r="ADZ4" s="2210"/>
      <c r="AEC4" s="1579" t="s">
        <v>18</v>
      </c>
      <c r="AED4" s="2208" t="s">
        <v>205</v>
      </c>
      <c r="AEE4" s="2209"/>
      <c r="AEF4" s="2209"/>
      <c r="AEG4" s="2210"/>
      <c r="AEI4" s="427"/>
      <c r="AEJ4" s="1579" t="s">
        <v>18</v>
      </c>
      <c r="AEK4" s="2208" t="s">
        <v>772</v>
      </c>
      <c r="AEL4" s="2209"/>
      <c r="AEM4" s="2209"/>
      <c r="AEN4" s="2210"/>
      <c r="AEP4" s="427"/>
      <c r="AEQ4" s="1579" t="s">
        <v>18</v>
      </c>
      <c r="AER4" s="2208" t="s">
        <v>1879</v>
      </c>
      <c r="AES4" s="2209"/>
      <c r="AET4" s="2209"/>
      <c r="AEU4" s="2210"/>
      <c r="AEW4" s="2"/>
      <c r="AEX4" s="1579" t="s">
        <v>18</v>
      </c>
      <c r="AEY4" s="2208" t="s">
        <v>757</v>
      </c>
      <c r="AEZ4" s="2209"/>
      <c r="AFA4" s="2209"/>
      <c r="AFB4" s="2210"/>
      <c r="AFD4" s="2"/>
      <c r="AFE4" s="1579" t="s">
        <v>18</v>
      </c>
      <c r="AFF4" s="2242" t="s">
        <v>243</v>
      </c>
      <c r="AFG4" s="2243"/>
      <c r="AFH4" s="2243"/>
      <c r="AFI4" s="2244"/>
      <c r="AFK4" s="427"/>
      <c r="AFL4" s="1579" t="s">
        <v>18</v>
      </c>
      <c r="AFM4" s="2211" t="s">
        <v>11</v>
      </c>
      <c r="AFN4" s="2212"/>
      <c r="AFO4" s="2212"/>
      <c r="AFP4" s="2213"/>
      <c r="AFR4" s="427"/>
      <c r="AFS4" s="1579" t="s">
        <v>18</v>
      </c>
      <c r="AFT4" s="2208" t="s">
        <v>696</v>
      </c>
      <c r="AFU4" s="2209"/>
      <c r="AFV4" s="2209"/>
      <c r="AFW4" s="2210"/>
      <c r="AFY4" s="2"/>
      <c r="AFZ4" s="1579" t="s">
        <v>18</v>
      </c>
      <c r="AGA4" s="2208" t="s">
        <v>604</v>
      </c>
      <c r="AGB4" s="2209"/>
      <c r="AGC4" s="2209"/>
      <c r="AGD4" s="2210"/>
      <c r="AGF4" s="2"/>
      <c r="AGG4" s="1579" t="s">
        <v>18</v>
      </c>
      <c r="AGH4" s="2208" t="s">
        <v>678</v>
      </c>
      <c r="AGI4" s="2209"/>
      <c r="AGJ4" s="2209"/>
      <c r="AGK4" s="2210"/>
      <c r="AGM4" s="2"/>
      <c r="AGN4" s="1579" t="s">
        <v>18</v>
      </c>
      <c r="AGO4" s="2208" t="s">
        <v>725</v>
      </c>
      <c r="AGP4" s="2209"/>
      <c r="AGQ4" s="2209"/>
      <c r="AGR4" s="2210"/>
      <c r="AGT4" s="2"/>
      <c r="AGU4" s="1579" t="s">
        <v>18</v>
      </c>
      <c r="AGV4" s="2208" t="s">
        <v>665</v>
      </c>
      <c r="AGW4" s="2209"/>
      <c r="AGX4" s="2209"/>
      <c r="AGY4" s="2210"/>
      <c r="AHA4" s="2"/>
      <c r="AHB4" s="1579" t="s">
        <v>18</v>
      </c>
      <c r="AHC4" s="2208" t="s">
        <v>206</v>
      </c>
      <c r="AHD4" s="2209"/>
      <c r="AHE4" s="2209"/>
      <c r="AHF4" s="2210"/>
      <c r="AHH4" s="2"/>
      <c r="AHI4" s="1579" t="s">
        <v>18</v>
      </c>
      <c r="AHJ4" s="2208" t="s">
        <v>191</v>
      </c>
      <c r="AHK4" s="2209"/>
      <c r="AHL4" s="2209"/>
      <c r="AHM4" s="2210"/>
      <c r="AHO4" s="2"/>
      <c r="AHP4" s="1579" t="s">
        <v>18</v>
      </c>
      <c r="AHQ4" s="2208" t="s">
        <v>668</v>
      </c>
      <c r="AHR4" s="2209"/>
      <c r="AHS4" s="2209"/>
      <c r="AHT4" s="2210"/>
      <c r="AHV4" s="2"/>
      <c r="AHW4" s="1579" t="s">
        <v>18</v>
      </c>
      <c r="AHX4" s="2208" t="s">
        <v>642</v>
      </c>
      <c r="AHY4" s="2209"/>
      <c r="AHZ4" s="2209"/>
      <c r="AIA4" s="2210"/>
      <c r="AIC4" s="427"/>
      <c r="AID4" s="1579" t="s">
        <v>18</v>
      </c>
      <c r="AIE4" s="2208" t="s">
        <v>515</v>
      </c>
      <c r="AIF4" s="2209"/>
      <c r="AIG4" s="2209"/>
      <c r="AIH4" s="2210"/>
      <c r="AIJ4" s="305"/>
      <c r="AIK4" s="1579" t="s">
        <v>18</v>
      </c>
      <c r="AIL4" s="2208" t="s">
        <v>671</v>
      </c>
      <c r="AIM4" s="2209"/>
      <c r="AIN4" s="2209"/>
      <c r="AIO4" s="2210"/>
      <c r="AIQ4" s="427"/>
      <c r="AIR4" s="1579" t="s">
        <v>18</v>
      </c>
      <c r="AIS4" s="2208" t="s">
        <v>621</v>
      </c>
      <c r="AIT4" s="2209"/>
      <c r="AIU4" s="2209"/>
      <c r="AIV4" s="2210"/>
      <c r="AIX4" s="2"/>
      <c r="AIY4" s="1579" t="s">
        <v>18</v>
      </c>
      <c r="AIZ4" s="2208" t="s">
        <v>591</v>
      </c>
      <c r="AJA4" s="2209"/>
      <c r="AJB4" s="2209"/>
      <c r="AJC4" s="2210"/>
      <c r="AJE4" s="2"/>
      <c r="AJF4" s="1579" t="s">
        <v>18</v>
      </c>
      <c r="AJG4" s="2208" t="s">
        <v>19</v>
      </c>
      <c r="AJH4" s="2209"/>
      <c r="AJI4" s="2209"/>
      <c r="AJJ4" s="2210"/>
      <c r="AJL4" s="2"/>
      <c r="AJM4" s="1579" t="s">
        <v>18</v>
      </c>
      <c r="AJN4" s="2208" t="s">
        <v>19</v>
      </c>
      <c r="AJO4" s="2209"/>
      <c r="AJP4" s="2209"/>
      <c r="AJQ4" s="2210"/>
      <c r="AJS4" s="24"/>
      <c r="AJT4" s="741" t="s">
        <v>18</v>
      </c>
      <c r="AJU4" s="2211" t="s">
        <v>1503</v>
      </c>
      <c r="AJV4" s="2212"/>
      <c r="AJW4" s="2212"/>
      <c r="AJX4" s="2213"/>
      <c r="AJZ4" s="2"/>
      <c r="AKA4" s="1579" t="s">
        <v>18</v>
      </c>
      <c r="AKB4" s="2208" t="s">
        <v>709</v>
      </c>
      <c r="AKC4" s="2209"/>
      <c r="AKD4" s="2209"/>
      <c r="AKE4" s="2210"/>
      <c r="AKG4" s="2"/>
      <c r="AKH4" s="1579" t="s">
        <v>18</v>
      </c>
      <c r="AKI4" s="2208" t="s">
        <v>597</v>
      </c>
      <c r="AKJ4" s="2209"/>
      <c r="AKK4" s="2209"/>
      <c r="AKL4" s="2210"/>
      <c r="AKN4" s="2"/>
      <c r="AKO4" s="1579" t="s">
        <v>18</v>
      </c>
      <c r="AKP4" s="2208" t="s">
        <v>610</v>
      </c>
      <c r="AKQ4" s="2209"/>
      <c r="AKR4" s="2209"/>
      <c r="AKS4" s="2210"/>
      <c r="AKU4" s="2"/>
      <c r="AKV4" s="1579" t="s">
        <v>18</v>
      </c>
      <c r="AKW4" s="2208" t="s">
        <v>58</v>
      </c>
      <c r="AKX4" s="2209"/>
      <c r="AKY4" s="2209"/>
      <c r="AKZ4" s="2210"/>
      <c r="ALB4" s="2"/>
      <c r="ALC4" s="1579" t="s">
        <v>18</v>
      </c>
      <c r="ALD4" s="2208" t="s">
        <v>594</v>
      </c>
      <c r="ALE4" s="2209"/>
      <c r="ALF4" s="2209"/>
      <c r="ALG4" s="2210"/>
      <c r="ALI4" s="2"/>
      <c r="ALJ4" s="1579" t="s">
        <v>18</v>
      </c>
      <c r="ALK4" s="2208" t="s">
        <v>592</v>
      </c>
      <c r="ALL4" s="2209"/>
      <c r="ALM4" s="2209"/>
      <c r="ALN4" s="2210"/>
      <c r="ALP4" s="2"/>
      <c r="ALQ4" s="1579" t="s">
        <v>18</v>
      </c>
      <c r="ALR4" s="2208" t="s">
        <v>68</v>
      </c>
      <c r="ALS4" s="2209"/>
      <c r="ALT4" s="2209"/>
      <c r="ALU4" s="2210"/>
      <c r="ALW4" s="2"/>
      <c r="ALX4" s="1579" t="s">
        <v>18</v>
      </c>
      <c r="ALY4" s="2208" t="s">
        <v>743</v>
      </c>
      <c r="ALZ4" s="2209"/>
      <c r="AMA4" s="2209"/>
      <c r="AMB4" s="2210"/>
      <c r="AMD4" s="427"/>
      <c r="AME4" s="1579" t="s">
        <v>18</v>
      </c>
      <c r="AMF4" s="2208" t="s">
        <v>681</v>
      </c>
      <c r="AMG4" s="2209"/>
      <c r="AMH4" s="2209"/>
      <c r="AMI4" s="2210"/>
      <c r="AMK4" s="2"/>
      <c r="AML4" s="1579" t="s">
        <v>18</v>
      </c>
      <c r="AMM4" s="2208" t="s">
        <v>2135</v>
      </c>
      <c r="AMN4" s="2209"/>
      <c r="AMO4" s="2209"/>
      <c r="AMP4" s="2210"/>
      <c r="AMR4" s="2"/>
      <c r="AMS4" s="1579" t="s">
        <v>18</v>
      </c>
      <c r="AMT4" s="2208" t="s">
        <v>38</v>
      </c>
      <c r="AMU4" s="2209"/>
      <c r="AMV4" s="2209"/>
      <c r="AMW4" s="2210"/>
      <c r="AMY4" s="427"/>
      <c r="AMZ4" s="1579" t="s">
        <v>18</v>
      </c>
      <c r="ANA4" s="2208" t="s">
        <v>627</v>
      </c>
      <c r="ANB4" s="2209"/>
      <c r="ANC4" s="2209"/>
      <c r="AND4" s="2210"/>
      <c r="ANF4" s="305"/>
      <c r="ANG4" s="1579" t="s">
        <v>18</v>
      </c>
      <c r="ANH4" s="2208" t="s">
        <v>21</v>
      </c>
      <c r="ANI4" s="2209"/>
      <c r="ANJ4" s="2209"/>
      <c r="ANK4" s="2210"/>
      <c r="ANM4" s="2"/>
      <c r="ANN4" s="1579" t="s">
        <v>18</v>
      </c>
      <c r="ANO4" s="2208" t="s">
        <v>463</v>
      </c>
      <c r="ANP4" s="2209"/>
      <c r="ANQ4" s="2209"/>
      <c r="ANR4" s="2210"/>
      <c r="ANT4" s="2"/>
      <c r="ANU4" s="1579" t="s">
        <v>18</v>
      </c>
      <c r="ANV4" s="2208" t="s">
        <v>43</v>
      </c>
      <c r="ANW4" s="2209"/>
      <c r="ANX4" s="2209"/>
      <c r="ANY4" s="2210"/>
      <c r="AOA4" s="2"/>
      <c r="AOB4" s="1579" t="s">
        <v>18</v>
      </c>
      <c r="AOC4" s="2208" t="s">
        <v>512</v>
      </c>
      <c r="AOD4" s="2209"/>
      <c r="AOE4" s="2209"/>
      <c r="AOF4" s="2210"/>
      <c r="AOH4" s="305"/>
      <c r="AOI4" s="1579" t="s">
        <v>18</v>
      </c>
      <c r="AOJ4" s="2208" t="s">
        <v>617</v>
      </c>
      <c r="AOK4" s="2209"/>
      <c r="AOL4" s="2209"/>
      <c r="AOM4" s="2210"/>
      <c r="AOO4" s="2"/>
      <c r="AOP4" s="1579" t="s">
        <v>18</v>
      </c>
      <c r="AOQ4" s="2208" t="s">
        <v>638</v>
      </c>
      <c r="AOR4" s="2209"/>
      <c r="AOS4" s="2209"/>
      <c r="AOT4" s="2210"/>
      <c r="AOV4" s="427"/>
      <c r="AOW4" s="1579" t="s">
        <v>18</v>
      </c>
      <c r="AOX4" s="2211" t="s">
        <v>470</v>
      </c>
      <c r="AOY4" s="2212"/>
      <c r="AOZ4" s="2212"/>
      <c r="APA4" s="2213"/>
      <c r="APC4" s="305"/>
      <c r="APD4" s="1579" t="s">
        <v>18</v>
      </c>
      <c r="APE4" s="2211" t="s">
        <v>596</v>
      </c>
      <c r="APF4" s="2212"/>
      <c r="APG4" s="2212"/>
      <c r="APH4" s="2213"/>
      <c r="APJ4" s="305"/>
      <c r="APK4" s="1579" t="s">
        <v>18</v>
      </c>
      <c r="APL4" s="2211" t="s">
        <v>522</v>
      </c>
      <c r="APM4" s="2212"/>
      <c r="APN4" s="2212"/>
      <c r="APO4" s="2213"/>
      <c r="APQ4" s="305"/>
      <c r="APR4" s="1579" t="s">
        <v>18</v>
      </c>
      <c r="APS4" s="2211" t="s">
        <v>685</v>
      </c>
      <c r="APT4" s="2212"/>
      <c r="APU4" s="2212"/>
      <c r="APV4" s="2213"/>
      <c r="APX4" s="427"/>
      <c r="APY4" s="1579" t="s">
        <v>18</v>
      </c>
      <c r="APZ4" s="2208" t="s">
        <v>25</v>
      </c>
      <c r="AQA4" s="2209"/>
      <c r="AQB4" s="2209"/>
      <c r="AQC4" s="2210"/>
      <c r="AQF4" s="1579" t="s">
        <v>18</v>
      </c>
      <c r="AQG4" s="2208" t="s">
        <v>630</v>
      </c>
      <c r="AQH4" s="2209"/>
      <c r="AQI4" s="2209"/>
      <c r="AQJ4" s="2210"/>
      <c r="AQM4" s="1579" t="s">
        <v>18</v>
      </c>
      <c r="AQN4" s="2208" t="s">
        <v>673</v>
      </c>
      <c r="AQO4" s="2209"/>
      <c r="AQP4" s="2209"/>
      <c r="AQQ4" s="2210"/>
      <c r="AQS4" s="2"/>
      <c r="AQT4" s="1579" t="s">
        <v>18</v>
      </c>
      <c r="AQU4" s="2211" t="s">
        <v>228</v>
      </c>
      <c r="AQV4" s="2212"/>
      <c r="AQW4" s="2212"/>
      <c r="AQX4" s="2213"/>
      <c r="AQZ4" s="305"/>
      <c r="ARA4" s="1579" t="s">
        <v>18</v>
      </c>
      <c r="ARB4" s="2208" t="s">
        <v>719</v>
      </c>
      <c r="ARC4" s="2209"/>
      <c r="ARD4" s="2209"/>
      <c r="ARE4" s="2210"/>
      <c r="ARG4" s="2"/>
      <c r="ARH4" s="1579" t="s">
        <v>18</v>
      </c>
      <c r="ARI4" s="2208" t="s">
        <v>1519</v>
      </c>
      <c r="ARJ4" s="2209"/>
      <c r="ARK4" s="2209"/>
      <c r="ARL4" s="2210"/>
      <c r="ARN4" s="427"/>
      <c r="ARO4" s="1579" t="s">
        <v>18</v>
      </c>
      <c r="ARP4" s="2208" t="s">
        <v>434</v>
      </c>
      <c r="ARQ4" s="2209"/>
      <c r="ARR4" s="2209"/>
      <c r="ARS4" s="2210"/>
      <c r="ARU4" s="427"/>
      <c r="ARV4" s="1579" t="s">
        <v>18</v>
      </c>
      <c r="ARW4" s="2208" t="s">
        <v>453</v>
      </c>
      <c r="ARX4" s="2209"/>
      <c r="ARY4" s="2209"/>
      <c r="ARZ4" s="2210"/>
      <c r="ASB4" s="427"/>
      <c r="ASC4" s="1579" t="s">
        <v>18</v>
      </c>
      <c r="ASD4" s="2208" t="s">
        <v>722</v>
      </c>
      <c r="ASE4" s="2209"/>
      <c r="ASF4" s="2209"/>
      <c r="ASG4" s="2210"/>
      <c r="ASI4" s="427"/>
      <c r="ASJ4" s="1579" t="s">
        <v>18</v>
      </c>
      <c r="ASK4" s="2208" t="s">
        <v>34</v>
      </c>
      <c r="ASL4" s="2209"/>
      <c r="ASM4" s="2209"/>
      <c r="ASN4" s="2210"/>
      <c r="ASP4" s="2"/>
      <c r="ASQ4" s="1579" t="s">
        <v>18</v>
      </c>
      <c r="ASR4" s="2208" t="s">
        <v>28</v>
      </c>
      <c r="ASS4" s="2209"/>
      <c r="AST4" s="2209"/>
      <c r="ASU4" s="2210"/>
      <c r="ASW4" s="2"/>
      <c r="ASX4" s="1579" t="s">
        <v>18</v>
      </c>
      <c r="ASY4" s="2208"/>
      <c r="ASZ4" s="2209"/>
      <c r="ATA4" s="2209"/>
      <c r="ATB4" s="2210"/>
      <c r="ATD4" s="2"/>
      <c r="ATE4" s="1579" t="s">
        <v>18</v>
      </c>
      <c r="ATF4" s="2208" t="s">
        <v>600</v>
      </c>
      <c r="ATG4" s="2209"/>
      <c r="ATH4" s="2209"/>
      <c r="ATI4" s="2210"/>
      <c r="ATK4" s="2"/>
      <c r="ATL4" s="1579" t="s">
        <v>18</v>
      </c>
      <c r="ATM4" s="2208" t="s">
        <v>503</v>
      </c>
      <c r="ATN4" s="2209"/>
      <c r="ATO4" s="2209"/>
      <c r="ATP4" s="2210"/>
      <c r="ATR4" s="2"/>
      <c r="ATS4" s="1579" t="s">
        <v>18</v>
      </c>
      <c r="ATT4" s="2208" t="s">
        <v>669</v>
      </c>
      <c r="ATU4" s="2209"/>
      <c r="ATV4" s="2209"/>
      <c r="ATW4" s="2210"/>
      <c r="ATY4" s="2"/>
      <c r="ATZ4" s="1579" t="s">
        <v>18</v>
      </c>
      <c r="AUA4" s="2208" t="s">
        <v>639</v>
      </c>
      <c r="AUB4" s="2209"/>
      <c r="AUC4" s="2209"/>
      <c r="AUD4" s="2210"/>
      <c r="AUF4" s="2"/>
      <c r="AUG4" s="1579" t="s">
        <v>18</v>
      </c>
      <c r="AUH4" s="2208" t="s">
        <v>409</v>
      </c>
      <c r="AUI4" s="2209"/>
      <c r="AUJ4" s="2209"/>
      <c r="AUK4" s="2210"/>
      <c r="AUM4" s="2"/>
      <c r="AUN4" s="1579" t="s">
        <v>18</v>
      </c>
      <c r="AUO4" s="2208" t="s">
        <v>623</v>
      </c>
      <c r="AUP4" s="2209"/>
      <c r="AUQ4" s="2209"/>
      <c r="AUR4" s="2210"/>
      <c r="AUU4" s="1579" t="s">
        <v>18</v>
      </c>
      <c r="AUV4" s="2208" t="s">
        <v>44</v>
      </c>
      <c r="AUW4" s="2209"/>
      <c r="AUX4" s="2209"/>
      <c r="AUY4" s="2210"/>
      <c r="AVB4" s="1579" t="s">
        <v>18</v>
      </c>
      <c r="AVC4" s="2208" t="s">
        <v>1848</v>
      </c>
      <c r="AVD4" s="2209"/>
      <c r="AVE4" s="2209"/>
      <c r="AVF4" s="2210"/>
      <c r="AVI4" s="1579" t="s">
        <v>18</v>
      </c>
      <c r="AVJ4" s="2208" t="s">
        <v>662</v>
      </c>
      <c r="AVK4" s="2209"/>
      <c r="AVL4" s="2209"/>
      <c r="AVM4" s="2210"/>
      <c r="AVP4" s="1579" t="s">
        <v>18</v>
      </c>
      <c r="AVQ4" s="2208" t="s">
        <v>628</v>
      </c>
      <c r="AVR4" s="2209"/>
      <c r="AVS4" s="2209"/>
      <c r="AVT4" s="2210"/>
      <c r="AVV4" s="550"/>
      <c r="AVW4" s="1579" t="s">
        <v>18</v>
      </c>
      <c r="AVX4" s="2208" t="s">
        <v>667</v>
      </c>
      <c r="AVY4" s="2209"/>
      <c r="AVZ4" s="2209"/>
      <c r="AWA4" s="2210"/>
      <c r="AWD4" s="1579" t="s">
        <v>18</v>
      </c>
      <c r="AWE4" s="2208" t="s">
        <v>670</v>
      </c>
      <c r="AWF4" s="2209"/>
      <c r="AWG4" s="2209"/>
      <c r="AWH4" s="2210"/>
      <c r="AWK4" s="1579" t="s">
        <v>18</v>
      </c>
      <c r="AWL4" s="2208" t="s">
        <v>701</v>
      </c>
      <c r="AWM4" s="2209"/>
      <c r="AWN4" s="2209"/>
      <c r="AWO4" s="2210"/>
      <c r="AWR4" s="741" t="s">
        <v>18</v>
      </c>
      <c r="AWS4" s="2211" t="s">
        <v>351</v>
      </c>
      <c r="AWT4" s="2212"/>
      <c r="AWU4" s="2212"/>
      <c r="AWV4" s="2213"/>
      <c r="AWX4" s="425"/>
      <c r="AWY4" s="1579" t="s">
        <v>18</v>
      </c>
      <c r="AWZ4" s="2208" t="s">
        <v>1601</v>
      </c>
      <c r="AXA4" s="2209"/>
      <c r="AXB4" s="2209"/>
      <c r="AXC4" s="2210"/>
      <c r="AXE4" s="2"/>
      <c r="AXF4" s="1579" t="s">
        <v>18</v>
      </c>
      <c r="AXG4" s="2208" t="s">
        <v>525</v>
      </c>
      <c r="AXH4" s="2209"/>
      <c r="AXI4" s="2209"/>
      <c r="AXJ4" s="2210"/>
      <c r="AXL4" s="2"/>
      <c r="AXM4" s="1579" t="s">
        <v>18</v>
      </c>
      <c r="AXN4" s="2208" t="s">
        <v>711</v>
      </c>
      <c r="AXO4" s="2209"/>
      <c r="AXP4" s="2209"/>
      <c r="AXQ4" s="2210"/>
      <c r="AXS4" s="2"/>
      <c r="AXT4" s="1579" t="s">
        <v>18</v>
      </c>
      <c r="AXU4" s="2208" t="s">
        <v>688</v>
      </c>
      <c r="AXV4" s="2209"/>
      <c r="AXW4" s="2209"/>
      <c r="AXX4" s="2210"/>
      <c r="AXZ4" s="2"/>
      <c r="AYA4" s="1579" t="s">
        <v>18</v>
      </c>
      <c r="AYB4" s="2208" t="s">
        <v>602</v>
      </c>
      <c r="AYC4" s="2209"/>
      <c r="AYD4" s="2209"/>
      <c r="AYE4" s="2210"/>
      <c r="AYG4" s="427"/>
      <c r="AYH4" s="1579" t="s">
        <v>18</v>
      </c>
      <c r="AYI4" s="2208" t="s">
        <v>46</v>
      </c>
      <c r="AYJ4" s="2209"/>
      <c r="AYK4" s="2209"/>
      <c r="AYL4" s="2210"/>
      <c r="AYN4" s="427"/>
      <c r="AYO4" s="1579" t="s">
        <v>18</v>
      </c>
      <c r="AYP4" s="2208" t="s">
        <v>501</v>
      </c>
      <c r="AYQ4" s="2209"/>
      <c r="AYR4" s="2209"/>
      <c r="AYS4" s="2210"/>
      <c r="AYU4" s="427"/>
      <c r="AYV4" s="1579" t="s">
        <v>18</v>
      </c>
      <c r="AYW4" s="2208" t="s">
        <v>675</v>
      </c>
      <c r="AYX4" s="2209"/>
      <c r="AYY4" s="2209"/>
      <c r="AYZ4" s="2210"/>
      <c r="AZB4" s="2"/>
      <c r="AZC4" s="1579" t="s">
        <v>18</v>
      </c>
      <c r="AZD4" s="2208" t="s">
        <v>744</v>
      </c>
      <c r="AZE4" s="2209"/>
      <c r="AZF4" s="2209"/>
      <c r="AZG4" s="2210"/>
      <c r="AZI4" s="427"/>
      <c r="AZJ4" s="1579" t="s">
        <v>18</v>
      </c>
      <c r="AZK4" s="2208" t="s">
        <v>433</v>
      </c>
      <c r="AZL4" s="2209"/>
      <c r="AZM4" s="2209"/>
      <c r="AZN4" s="2210"/>
      <c r="AZP4" s="425"/>
      <c r="AZQ4" s="741" t="s">
        <v>18</v>
      </c>
      <c r="AZR4" s="2211" t="s">
        <v>1535</v>
      </c>
      <c r="AZS4" s="2212"/>
      <c r="AZT4" s="2212"/>
      <c r="AZU4" s="2213"/>
      <c r="AZW4" s="2"/>
      <c r="AZX4" s="1579" t="s">
        <v>18</v>
      </c>
      <c r="AZY4" s="2208" t="s">
        <v>705</v>
      </c>
      <c r="AZZ4" s="2209"/>
      <c r="BAA4" s="2209"/>
      <c r="BAB4" s="2210"/>
      <c r="BAD4" s="2"/>
      <c r="BAE4" s="1579" t="s">
        <v>18</v>
      </c>
      <c r="BAF4" s="2208" t="s">
        <v>867</v>
      </c>
      <c r="BAG4" s="2209"/>
      <c r="BAH4" s="2209"/>
      <c r="BAI4" s="2210"/>
      <c r="BAK4" s="2"/>
      <c r="BAL4" s="1579" t="s">
        <v>18</v>
      </c>
      <c r="BAM4" s="2208" t="s">
        <v>448</v>
      </c>
      <c r="BAN4" s="2209"/>
      <c r="BAO4" s="2209"/>
      <c r="BAP4" s="2210"/>
      <c r="BAR4" s="2"/>
      <c r="BAS4" s="1579" t="s">
        <v>18</v>
      </c>
      <c r="BAT4" s="2208" t="s">
        <v>508</v>
      </c>
      <c r="BAU4" s="2209"/>
      <c r="BAV4" s="2209"/>
      <c r="BAW4" s="2210"/>
    </row>
    <row r="5" spans="1:1402" ht="19.5" thickBot="1" x14ac:dyDescent="0.35">
      <c r="B5" s="1798"/>
      <c r="C5" s="239"/>
      <c r="D5" s="239" t="s">
        <v>2226</v>
      </c>
      <c r="E5" s="239"/>
      <c r="F5" s="239"/>
      <c r="I5" s="1579"/>
      <c r="J5" s="239"/>
      <c r="K5" s="239"/>
      <c r="L5" s="239"/>
      <c r="M5" s="239"/>
      <c r="O5" s="427"/>
      <c r="P5" s="1579"/>
      <c r="Q5" s="1267"/>
      <c r="R5" s="423"/>
      <c r="S5" s="239"/>
      <c r="T5" s="59"/>
      <c r="V5" s="305"/>
      <c r="W5" s="1579"/>
      <c r="X5" s="239"/>
      <c r="Y5" s="239"/>
      <c r="Z5" s="239"/>
      <c r="AA5" s="59"/>
      <c r="AC5" s="2"/>
      <c r="AD5" s="1579"/>
      <c r="AE5" s="239"/>
      <c r="AF5" s="239"/>
      <c r="AG5" s="239"/>
      <c r="AH5" s="59"/>
      <c r="AJ5" s="2"/>
      <c r="AK5" s="1579"/>
      <c r="AL5" s="239"/>
      <c r="AM5" s="239"/>
      <c r="AN5" s="239"/>
      <c r="AO5" s="59"/>
      <c r="AQ5" s="2"/>
      <c r="AR5" s="1579"/>
      <c r="AS5" s="239"/>
      <c r="AT5" s="239"/>
      <c r="AU5" s="239"/>
      <c r="AV5" s="59"/>
      <c r="AX5" s="2"/>
      <c r="AY5" s="1579"/>
      <c r="AZ5" s="239"/>
      <c r="BA5" s="239"/>
      <c r="BB5" s="239"/>
      <c r="BC5" s="59"/>
      <c r="BE5" s="2"/>
      <c r="BF5" s="1579"/>
      <c r="BG5" s="239"/>
      <c r="BH5" s="239"/>
      <c r="BI5" s="239"/>
      <c r="BJ5" s="59"/>
      <c r="BL5" s="2"/>
      <c r="BM5" s="1579"/>
      <c r="BN5" s="239"/>
      <c r="BO5" s="239"/>
      <c r="BP5" s="239"/>
      <c r="BQ5" s="59"/>
      <c r="BS5" s="2"/>
      <c r="BT5" s="1579"/>
      <c r="BU5" s="239"/>
      <c r="BV5" s="239"/>
      <c r="BW5" s="239"/>
      <c r="BX5" s="59"/>
      <c r="BZ5" s="2"/>
      <c r="CA5" s="2"/>
      <c r="CB5" s="1579"/>
      <c r="CC5" s="239"/>
      <c r="CD5" s="239"/>
      <c r="CE5" s="239"/>
      <c r="CF5" s="59"/>
      <c r="CH5" s="427"/>
      <c r="CI5" s="1579"/>
      <c r="CJ5" s="239"/>
      <c r="CK5" s="239"/>
      <c r="CL5" s="239"/>
      <c r="CM5" s="239"/>
      <c r="CO5" s="2"/>
      <c r="CP5" s="1579"/>
      <c r="CQ5" s="239"/>
      <c r="CR5" s="239"/>
      <c r="CS5" s="239"/>
      <c r="CT5" s="239"/>
      <c r="CV5" s="305"/>
      <c r="CW5" s="1579"/>
      <c r="CX5" s="239"/>
      <c r="CY5" s="239"/>
      <c r="CZ5" s="239"/>
      <c r="DA5" s="239"/>
      <c r="DC5" s="2"/>
      <c r="DD5" s="1579"/>
      <c r="DE5" s="239"/>
      <c r="DF5" s="239"/>
      <c r="DG5" s="239"/>
      <c r="DH5" s="59"/>
      <c r="DJ5" s="2"/>
      <c r="DK5" s="1579"/>
      <c r="DL5" s="282"/>
      <c r="DM5" s="239"/>
      <c r="DN5" s="239"/>
      <c r="DO5" s="239"/>
      <c r="DP5" s="59"/>
      <c r="DR5" s="427"/>
      <c r="DS5" s="1579"/>
      <c r="DT5" s="239"/>
      <c r="DU5" s="555"/>
      <c r="DV5" s="239"/>
      <c r="DW5" s="59"/>
      <c r="DY5" s="2"/>
      <c r="DZ5" s="1579"/>
      <c r="EA5" s="239"/>
      <c r="EB5" s="239"/>
      <c r="EC5" s="239"/>
      <c r="ED5" s="59"/>
      <c r="EF5" s="427"/>
      <c r="EG5" s="1579"/>
      <c r="EH5" s="239"/>
      <c r="EI5" s="239"/>
      <c r="EJ5" s="239"/>
      <c r="EK5" s="59"/>
      <c r="EM5" s="2"/>
      <c r="EN5" s="1579"/>
      <c r="EO5" s="239"/>
      <c r="EP5" s="239"/>
      <c r="EQ5" s="239"/>
      <c r="ER5" s="59"/>
      <c r="ET5" s="305"/>
      <c r="EU5" s="1579"/>
      <c r="EV5" s="239"/>
      <c r="EW5" s="320" t="s">
        <v>40</v>
      </c>
      <c r="EX5" s="239"/>
      <c r="EY5" s="59"/>
      <c r="FA5" s="305"/>
      <c r="FB5" s="1579"/>
      <c r="FC5" s="239"/>
      <c r="FD5" s="59"/>
      <c r="FE5" s="239"/>
      <c r="FF5" s="59"/>
      <c r="FH5" s="2"/>
      <c r="FI5" s="1579"/>
      <c r="FJ5" s="239"/>
      <c r="FK5" s="239"/>
      <c r="FL5" s="239"/>
      <c r="FM5" s="59"/>
      <c r="FO5" s="2"/>
      <c r="FP5" s="1579"/>
      <c r="FQ5" s="239"/>
      <c r="FR5" s="239"/>
      <c r="FS5" s="239"/>
      <c r="FT5" s="59"/>
      <c r="FV5" s="406"/>
      <c r="FW5" s="1579"/>
      <c r="FX5" s="239"/>
      <c r="FY5" s="239"/>
      <c r="FZ5" s="239"/>
      <c r="GA5" s="239"/>
      <c r="GC5" s="305"/>
      <c r="GD5" s="1579"/>
      <c r="GE5" s="239"/>
      <c r="GF5" s="239"/>
      <c r="GG5" s="239"/>
      <c r="GH5" s="59"/>
      <c r="GJ5" s="2"/>
      <c r="GK5" s="1579"/>
      <c r="GL5" s="239"/>
      <c r="GM5" s="239"/>
      <c r="GN5" s="239"/>
      <c r="GO5" s="59"/>
      <c r="GQ5" s="2"/>
      <c r="GR5" s="1579"/>
      <c r="GS5" s="239"/>
      <c r="GT5" s="239"/>
      <c r="GU5" s="239"/>
      <c r="GV5" s="59"/>
      <c r="GX5" s="2"/>
      <c r="GY5" s="1579"/>
      <c r="GZ5" s="239"/>
      <c r="HA5" s="239" t="s">
        <v>1534</v>
      </c>
      <c r="HB5" s="239"/>
      <c r="HC5" s="59"/>
      <c r="HE5" s="2"/>
      <c r="HF5" s="1579"/>
      <c r="HG5" s="239"/>
      <c r="HH5" s="239"/>
      <c r="HI5" s="239"/>
      <c r="HJ5" s="59"/>
      <c r="HL5" s="2"/>
      <c r="HM5" s="1579"/>
      <c r="HN5" s="239"/>
      <c r="HO5" s="239"/>
      <c r="HP5" s="239"/>
      <c r="HQ5" s="59"/>
      <c r="HS5" s="2"/>
      <c r="HT5" s="1579"/>
      <c r="HU5" s="239"/>
      <c r="HV5" s="239"/>
      <c r="HW5" s="239"/>
      <c r="HX5" s="59"/>
      <c r="HZ5" s="427"/>
      <c r="IA5" s="1579"/>
      <c r="IB5" s="239"/>
      <c r="IC5" s="239"/>
      <c r="ID5" s="239"/>
      <c r="IE5" s="59"/>
      <c r="IG5" s="2"/>
      <c r="IH5" s="1579"/>
      <c r="II5" s="239"/>
      <c r="IJ5" s="239"/>
      <c r="IK5" s="239"/>
      <c r="IL5" s="239"/>
      <c r="IN5" s="2"/>
      <c r="IO5" s="1579"/>
      <c r="IP5" s="239"/>
      <c r="IQ5" s="239"/>
      <c r="IR5" s="239"/>
      <c r="IS5" s="239"/>
      <c r="IU5" s="2"/>
      <c r="IV5" s="487"/>
      <c r="IW5" s="239"/>
      <c r="IX5" s="239"/>
      <c r="IY5" s="239"/>
      <c r="IZ5" s="239"/>
      <c r="JB5" s="2"/>
      <c r="JC5" s="1579"/>
      <c r="JD5" s="239"/>
      <c r="JE5" s="239"/>
      <c r="JF5" s="239"/>
      <c r="JG5" s="239"/>
      <c r="JI5" s="2"/>
      <c r="JJ5" s="1579"/>
      <c r="JK5" s="239"/>
      <c r="JL5" s="239"/>
      <c r="JM5" s="239"/>
      <c r="JN5" s="239"/>
      <c r="JP5" s="2"/>
      <c r="JQ5" s="1579"/>
      <c r="JR5" s="239"/>
      <c r="JS5" s="239"/>
      <c r="JT5" s="239"/>
      <c r="JU5" s="239"/>
      <c r="JW5" s="2"/>
      <c r="JX5" s="1579"/>
      <c r="JY5" s="239"/>
      <c r="JZ5" s="239"/>
      <c r="KA5" s="239"/>
      <c r="KB5" s="59"/>
      <c r="KD5" s="24"/>
      <c r="KE5" s="741"/>
      <c r="KF5" s="59"/>
      <c r="KG5" s="59"/>
      <c r="KH5" s="59"/>
      <c r="KI5" s="59"/>
      <c r="KK5" s="24"/>
      <c r="KL5" s="741"/>
      <c r="KM5" s="59"/>
      <c r="KN5" s="59"/>
      <c r="KO5" s="59"/>
      <c r="KP5" s="59"/>
      <c r="KR5" s="427"/>
      <c r="KS5" s="1579"/>
      <c r="KT5" s="239"/>
      <c r="KU5" s="239"/>
      <c r="KV5" s="239"/>
      <c r="KW5" s="59"/>
      <c r="KY5" s="2"/>
      <c r="KZ5" s="1579"/>
      <c r="LA5" s="239"/>
      <c r="LB5" s="239"/>
      <c r="LC5" s="239"/>
      <c r="LD5" s="59"/>
      <c r="LF5" s="2"/>
      <c r="LG5" s="1579"/>
      <c r="LH5" s="239"/>
      <c r="LI5" s="239" t="s">
        <v>582</v>
      </c>
      <c r="LJ5" s="239"/>
      <c r="LK5" s="59"/>
      <c r="LM5" s="427"/>
      <c r="LN5" s="1579"/>
      <c r="LO5" s="239"/>
      <c r="LP5" s="239"/>
      <c r="LQ5" s="239"/>
      <c r="LR5" s="59"/>
      <c r="LT5" s="427"/>
      <c r="LU5" s="1579"/>
      <c r="LV5" s="239"/>
      <c r="LW5" s="239"/>
      <c r="LX5" s="239"/>
      <c r="LY5" s="59"/>
      <c r="MA5" s="427"/>
      <c r="MB5" s="1579"/>
      <c r="MC5" s="239"/>
      <c r="MD5" s="239"/>
      <c r="ME5" s="239"/>
      <c r="MF5" s="59"/>
      <c r="MH5" s="427"/>
      <c r="MI5" s="1579"/>
      <c r="MJ5" s="239"/>
      <c r="MK5" s="239"/>
      <c r="ML5" s="239"/>
      <c r="MM5" s="59"/>
      <c r="MO5" s="2"/>
      <c r="MP5" s="1579"/>
      <c r="MQ5" s="239"/>
      <c r="MR5" s="239"/>
      <c r="MS5" s="239"/>
      <c r="MT5" s="59"/>
      <c r="MV5" s="2"/>
      <c r="MW5" s="1579"/>
      <c r="MX5" s="239"/>
      <c r="MY5" s="239"/>
      <c r="MZ5" s="239"/>
      <c r="NA5" s="239"/>
      <c r="NC5" s="2"/>
      <c r="ND5" s="1579"/>
      <c r="NE5" s="239"/>
      <c r="NF5" s="239"/>
      <c r="NG5" s="239"/>
      <c r="NH5" s="239"/>
      <c r="NJ5" s="2"/>
      <c r="NK5" s="1579"/>
      <c r="NL5" s="239"/>
      <c r="NM5" s="239"/>
      <c r="NN5" s="239"/>
      <c r="NO5" s="239"/>
      <c r="NQ5" s="427"/>
      <c r="NR5" s="1579"/>
      <c r="NS5" s="239"/>
      <c r="NT5" s="423"/>
      <c r="NU5" s="239"/>
      <c r="NV5" s="239"/>
      <c r="NX5" s="2"/>
      <c r="NY5" s="1579"/>
      <c r="NZ5" s="59"/>
      <c r="OA5" s="59"/>
      <c r="OB5" s="59"/>
      <c r="OC5" s="59"/>
      <c r="OE5" s="2"/>
      <c r="OF5" s="1579"/>
      <c r="OG5" s="59"/>
      <c r="OH5" s="59"/>
      <c r="OI5" s="59"/>
      <c r="OJ5" s="59"/>
      <c r="OL5" s="2"/>
      <c r="OM5" s="1579"/>
      <c r="ON5" s="59"/>
      <c r="OO5" s="59"/>
      <c r="OP5" s="59"/>
      <c r="OQ5" s="59"/>
      <c r="OS5" s="2"/>
      <c r="OT5" s="1579"/>
      <c r="OU5" s="59"/>
      <c r="OV5" s="59"/>
      <c r="OW5" s="59"/>
      <c r="OX5" s="59"/>
      <c r="OZ5" s="2"/>
      <c r="PA5" s="1579"/>
      <c r="PB5" s="59"/>
      <c r="PC5" s="59"/>
      <c r="PD5" s="59"/>
      <c r="PE5" s="59"/>
      <c r="PG5" s="2"/>
      <c r="PH5" s="1579"/>
      <c r="PI5" s="59"/>
      <c r="PJ5" s="59"/>
      <c r="PK5" s="59"/>
      <c r="PL5" s="59"/>
      <c r="PN5" s="2"/>
      <c r="PO5" s="1579"/>
      <c r="PP5" s="59"/>
      <c r="PQ5" s="59"/>
      <c r="PR5" s="59"/>
      <c r="PS5" s="59"/>
      <c r="PU5" s="2"/>
      <c r="PV5" s="1579"/>
      <c r="PW5" s="59"/>
      <c r="PX5" s="59" t="s">
        <v>747</v>
      </c>
      <c r="PY5" s="59"/>
      <c r="PZ5" s="59"/>
      <c r="QB5" s="2"/>
      <c r="QC5" s="1579"/>
      <c r="QD5" s="239"/>
      <c r="QE5" s="239"/>
      <c r="QF5" s="239"/>
      <c r="QG5" s="59"/>
      <c r="QI5" s="427"/>
      <c r="QJ5" s="1579"/>
      <c r="QK5" s="239"/>
      <c r="QL5" s="239"/>
      <c r="QM5" s="239"/>
      <c r="QN5" s="239"/>
      <c r="QQ5" s="1579"/>
      <c r="QR5" s="239"/>
      <c r="QS5" s="555"/>
      <c r="QT5" s="239"/>
      <c r="QU5" s="239"/>
      <c r="QW5" s="2"/>
      <c r="QX5" s="1579"/>
      <c r="QY5" s="239"/>
      <c r="QZ5" s="239"/>
      <c r="RA5" s="239"/>
      <c r="RB5" s="239"/>
      <c r="RE5" s="1579"/>
      <c r="RF5" s="239"/>
      <c r="RG5" s="239"/>
      <c r="RH5" s="239"/>
      <c r="RI5" s="239"/>
      <c r="RK5" s="2"/>
      <c r="RL5" s="1579"/>
      <c r="RM5" s="239"/>
      <c r="RN5" s="239"/>
      <c r="RO5" s="239"/>
      <c r="RP5" s="239"/>
      <c r="RR5" s="2"/>
      <c r="RS5" s="1579"/>
      <c r="RT5" s="239"/>
      <c r="RU5" s="239"/>
      <c r="RV5" s="239"/>
      <c r="RW5" s="239"/>
      <c r="RY5" s="2"/>
      <c r="RZ5" s="1579"/>
      <c r="SA5" s="239"/>
      <c r="SB5" s="239"/>
      <c r="SC5" s="239"/>
      <c r="SD5" s="239"/>
      <c r="SF5" s="2"/>
      <c r="SG5" s="1579"/>
      <c r="SH5" s="239"/>
      <c r="SI5" s="239"/>
      <c r="SJ5" s="239"/>
      <c r="SK5" s="239"/>
      <c r="SM5" s="2"/>
      <c r="SN5" s="1579"/>
      <c r="SO5" s="239"/>
      <c r="SP5" s="239"/>
      <c r="SQ5" s="239"/>
      <c r="SR5" s="239"/>
      <c r="ST5" s="2"/>
      <c r="SU5" s="1579"/>
      <c r="SV5" s="239"/>
      <c r="SW5" s="59"/>
      <c r="SX5" s="239"/>
      <c r="SY5" s="239"/>
      <c r="TA5" s="406"/>
      <c r="TB5" s="1579"/>
      <c r="TC5" s="239"/>
      <c r="TD5" s="239"/>
      <c r="TE5" s="239"/>
      <c r="TF5" s="239"/>
      <c r="TH5" s="2"/>
      <c r="TI5" s="1579"/>
      <c r="TJ5" s="239"/>
      <c r="TK5" s="174" t="s">
        <v>164</v>
      </c>
      <c r="TL5" s="239"/>
      <c r="TM5" s="239"/>
      <c r="TO5" s="2"/>
      <c r="TP5" s="1579"/>
      <c r="TQ5" s="239"/>
      <c r="TR5" s="59"/>
      <c r="TS5" s="239"/>
      <c r="TT5" s="239"/>
      <c r="TV5" s="427"/>
      <c r="TW5" s="1579"/>
      <c r="TX5" s="239"/>
      <c r="TY5" s="59"/>
      <c r="TZ5" s="239"/>
      <c r="UA5" s="239"/>
      <c r="UC5" s="427"/>
      <c r="UD5" s="1579"/>
      <c r="UE5" s="239"/>
      <c r="UF5" s="239"/>
      <c r="UG5" s="239"/>
      <c r="UH5" s="59"/>
      <c r="UJ5" s="427"/>
      <c r="UK5" s="1579"/>
      <c r="UL5" s="239"/>
      <c r="UM5" s="239" t="s">
        <v>659</v>
      </c>
      <c r="UN5" s="239"/>
      <c r="UO5" s="59"/>
      <c r="UQ5" s="427"/>
      <c r="UR5" s="1579"/>
      <c r="US5" s="239"/>
      <c r="UT5" s="239"/>
      <c r="UU5" s="239"/>
      <c r="UV5" s="59"/>
      <c r="UX5" s="427"/>
      <c r="UY5" s="1579"/>
      <c r="UZ5" s="239"/>
      <c r="VA5" s="239"/>
      <c r="VB5" s="239"/>
      <c r="VC5" s="59"/>
      <c r="VE5" s="2"/>
      <c r="VF5" s="1579"/>
      <c r="VG5" s="239"/>
      <c r="VH5" s="239"/>
      <c r="VI5" s="239"/>
      <c r="VJ5" s="59"/>
      <c r="VL5" s="2"/>
      <c r="VM5" s="1579"/>
      <c r="VN5" s="239"/>
      <c r="VO5" s="239"/>
      <c r="VP5" s="239"/>
      <c r="VQ5" s="59"/>
      <c r="VS5" s="2"/>
      <c r="VT5" s="1579"/>
      <c r="VU5" s="239"/>
      <c r="VV5" s="239"/>
      <c r="VW5" s="239"/>
      <c r="VX5" s="59"/>
      <c r="VZ5" s="427"/>
      <c r="WA5" s="1579"/>
      <c r="WB5" s="239"/>
      <c r="WC5" s="239"/>
      <c r="WD5" s="239"/>
      <c r="WE5" s="59"/>
      <c r="WG5" s="2"/>
      <c r="WH5" s="1579"/>
      <c r="WI5" s="239"/>
      <c r="WJ5" s="239"/>
      <c r="WK5" s="239"/>
      <c r="WL5" s="59"/>
      <c r="WN5" s="2"/>
      <c r="WO5" s="1579"/>
      <c r="WP5" s="239"/>
      <c r="WQ5" s="239"/>
      <c r="WR5" s="239"/>
      <c r="WS5" s="59"/>
      <c r="WU5" s="2"/>
      <c r="WV5" s="1579"/>
      <c r="WW5" s="239"/>
      <c r="WX5" s="239"/>
      <c r="WY5" s="239"/>
      <c r="WZ5" s="59"/>
      <c r="XB5" s="24"/>
      <c r="XC5" s="741"/>
      <c r="XD5" s="59"/>
      <c r="XE5" s="59"/>
      <c r="XF5" s="59"/>
      <c r="XG5" s="59"/>
      <c r="XI5" s="2"/>
      <c r="XJ5" s="1579"/>
      <c r="XK5" s="239"/>
      <c r="XL5" s="239"/>
      <c r="XM5" s="239"/>
      <c r="XN5" s="59"/>
      <c r="XP5" s="2"/>
      <c r="XQ5" s="1579"/>
      <c r="XR5" s="239"/>
      <c r="XS5" s="239"/>
      <c r="XT5" s="239"/>
      <c r="XU5" s="59"/>
      <c r="XW5" s="2"/>
      <c r="XX5" s="1579"/>
      <c r="XY5" s="239"/>
      <c r="XZ5" s="536"/>
      <c r="YA5" s="536"/>
      <c r="YB5" s="59"/>
      <c r="YD5" s="2"/>
      <c r="YE5" s="1579"/>
      <c r="YF5" s="239"/>
      <c r="YG5" s="2239"/>
      <c r="YH5" s="2239"/>
      <c r="YI5" s="59"/>
      <c r="YK5" s="2"/>
      <c r="YL5" s="1579"/>
      <c r="YM5" s="239"/>
      <c r="YN5" s="2239"/>
      <c r="YO5" s="2239"/>
      <c r="YP5" s="59"/>
      <c r="YR5" s="2"/>
      <c r="YS5" s="1579"/>
      <c r="YT5" s="239"/>
      <c r="YU5" s="2239"/>
      <c r="YV5" s="2239"/>
      <c r="YW5" s="59"/>
      <c r="YY5" s="2"/>
      <c r="YZ5" s="1579"/>
      <c r="ZA5" s="239"/>
      <c r="ZB5" s="2239"/>
      <c r="ZC5" s="2239"/>
      <c r="ZD5" s="59"/>
      <c r="ZF5" s="2"/>
      <c r="ZG5" s="1579"/>
      <c r="ZH5" s="239"/>
      <c r="ZI5" s="239"/>
      <c r="ZJ5" s="239"/>
      <c r="ZK5" s="239"/>
      <c r="ZM5" s="2"/>
      <c r="ZN5" s="1579"/>
      <c r="ZO5" s="239"/>
      <c r="ZP5" s="239" t="s">
        <v>635</v>
      </c>
      <c r="ZQ5" s="239"/>
      <c r="ZR5" s="239"/>
      <c r="ZT5" s="2"/>
      <c r="ZU5" s="1579"/>
      <c r="ZV5" s="239"/>
      <c r="ZW5" s="239" t="s">
        <v>395</v>
      </c>
      <c r="ZX5" s="239"/>
      <c r="ZY5" s="239"/>
      <c r="AAA5" s="2"/>
      <c r="AAB5" s="1579"/>
      <c r="AAC5" s="239"/>
      <c r="AAD5" s="239"/>
      <c r="AAE5" s="239"/>
      <c r="AAF5" s="239"/>
      <c r="AAH5" s="2"/>
      <c r="AAI5" s="1579"/>
      <c r="AAJ5" s="239"/>
      <c r="AAK5" s="239"/>
      <c r="AAL5" s="239"/>
      <c r="AAM5" s="239"/>
      <c r="AAO5" s="2"/>
      <c r="AAP5" s="1579"/>
      <c r="AAQ5" s="239"/>
      <c r="AAR5" s="59"/>
      <c r="AAS5" s="239"/>
      <c r="AAT5" s="239"/>
      <c r="AAV5" s="427"/>
      <c r="AAW5" s="1579"/>
      <c r="AAX5" s="239"/>
      <c r="AAY5" s="239"/>
      <c r="AAZ5" s="239"/>
      <c r="ABA5" s="59"/>
      <c r="ABC5" s="427"/>
      <c r="ABD5" s="1579"/>
      <c r="ABE5" s="59"/>
      <c r="ABF5" s="558"/>
      <c r="ABG5" s="59"/>
      <c r="ABH5" s="59"/>
      <c r="ABJ5" s="2"/>
      <c r="ABK5" s="1579"/>
      <c r="ABL5" s="59"/>
      <c r="ABM5" s="272"/>
      <c r="ABN5" s="59"/>
      <c r="ABO5" s="59"/>
      <c r="ABQ5" s="2"/>
      <c r="ABR5" s="1579"/>
      <c r="ABS5" s="239"/>
      <c r="ABT5" s="239"/>
      <c r="ABU5" s="239"/>
      <c r="ABV5" s="59"/>
      <c r="ABX5" s="2"/>
      <c r="ABY5" s="1579"/>
      <c r="ABZ5" s="239"/>
      <c r="ACA5" s="239"/>
      <c r="ACB5" s="239"/>
      <c r="ACC5" s="59"/>
      <c r="ACE5" s="305"/>
      <c r="ACF5" s="1579"/>
      <c r="ACG5" s="239"/>
      <c r="ACH5" s="423"/>
      <c r="ACI5" s="239"/>
      <c r="ACJ5" s="59"/>
      <c r="ACL5" s="305"/>
      <c r="ACM5" s="1579"/>
      <c r="ACN5" s="239"/>
      <c r="ACO5" s="555"/>
      <c r="ACP5" s="239"/>
      <c r="ACQ5" s="59"/>
      <c r="ACS5" s="2"/>
      <c r="ACT5" s="1579"/>
      <c r="ACU5" s="239"/>
      <c r="ACV5" s="239"/>
      <c r="ACW5" s="239"/>
      <c r="ACX5" s="59"/>
      <c r="ADA5" s="1579"/>
      <c r="ADB5" s="239"/>
      <c r="ADC5" s="423"/>
      <c r="ADD5" s="239"/>
      <c r="ADE5" s="59"/>
      <c r="ADG5" s="427"/>
      <c r="ADH5" s="1579"/>
      <c r="ADI5" s="239"/>
      <c r="ADJ5" s="555"/>
      <c r="ADK5" s="239"/>
      <c r="ADL5" s="59"/>
      <c r="ADO5" s="1579"/>
      <c r="ADP5" s="239"/>
      <c r="ADQ5" s="239"/>
      <c r="ADR5" s="239"/>
      <c r="ADS5" s="239"/>
      <c r="ADV5" s="1579"/>
      <c r="ADW5" s="239"/>
      <c r="ADX5" s="423"/>
      <c r="ADY5" s="239"/>
      <c r="ADZ5" s="239"/>
      <c r="AEC5" s="1579"/>
      <c r="AED5" s="239"/>
      <c r="AEE5" s="239"/>
      <c r="AEF5" s="239"/>
      <c r="AEG5" s="239"/>
      <c r="AEI5" s="427"/>
      <c r="AEJ5" s="1579"/>
      <c r="AEK5" s="239"/>
      <c r="AEL5" s="2274" t="s">
        <v>1454</v>
      </c>
      <c r="AEM5" s="2274"/>
      <c r="AEN5" s="239"/>
      <c r="AEP5" s="427"/>
      <c r="AEQ5" s="1579"/>
      <c r="AER5" s="239"/>
      <c r="AES5" s="423"/>
      <c r="AET5" s="239"/>
      <c r="AEU5" s="239"/>
      <c r="AEW5" s="2"/>
      <c r="AEX5" s="1579"/>
      <c r="AEY5" s="239"/>
      <c r="AEZ5" s="239"/>
      <c r="AFA5" s="239"/>
      <c r="AFB5" s="239"/>
      <c r="AFD5" s="2"/>
      <c r="AFE5" s="1579"/>
      <c r="AFF5" s="239"/>
      <c r="AFG5" s="239"/>
      <c r="AFH5" s="239"/>
      <c r="AFI5" s="239"/>
      <c r="AFK5" s="427"/>
      <c r="AFL5" s="1579"/>
      <c r="AFM5" s="239"/>
      <c r="AFN5" s="239"/>
      <c r="AFO5" s="239"/>
      <c r="AFP5" s="239"/>
      <c r="AFR5" s="427"/>
      <c r="AFS5" s="1579"/>
      <c r="AFT5" s="239"/>
      <c r="AFU5" s="239"/>
      <c r="AFV5" s="239"/>
      <c r="AFW5" s="239"/>
      <c r="AFY5" s="2"/>
      <c r="AFZ5" s="1579"/>
      <c r="AGA5" s="239"/>
      <c r="AGB5" s="239"/>
      <c r="AGC5" s="239"/>
      <c r="AGD5" s="239"/>
      <c r="AGF5" s="2"/>
      <c r="AGG5" s="1579"/>
      <c r="AGH5" s="239"/>
      <c r="AGI5" s="239"/>
      <c r="AGJ5" s="239"/>
      <c r="AGK5" s="239"/>
      <c r="AGM5" s="2"/>
      <c r="AGN5" s="1579"/>
      <c r="AGO5" s="239"/>
      <c r="AGP5" s="239"/>
      <c r="AGQ5" s="239"/>
      <c r="AGR5" s="239"/>
      <c r="AGT5" s="2"/>
      <c r="AGU5" s="1579"/>
      <c r="AGV5" s="239"/>
      <c r="AGW5" s="239"/>
      <c r="AGX5" s="239"/>
      <c r="AGY5" s="239"/>
      <c r="AHA5" s="2"/>
      <c r="AHB5" s="1579"/>
      <c r="AHC5" s="239"/>
      <c r="AHD5" s="239" t="s">
        <v>680</v>
      </c>
      <c r="AHE5" s="239"/>
      <c r="AHF5" s="239"/>
      <c r="AHH5" s="2"/>
      <c r="AHI5" s="1579"/>
      <c r="AHJ5" s="255"/>
      <c r="AHK5" s="255" t="s">
        <v>240</v>
      </c>
      <c r="AHL5" s="255"/>
      <c r="AHM5" s="239"/>
      <c r="AHO5" s="2"/>
      <c r="AHP5" s="1579"/>
      <c r="AHQ5" s="59"/>
      <c r="AHR5" s="59"/>
      <c r="AHS5" s="59"/>
      <c r="AHT5" s="239"/>
      <c r="AHV5" s="2"/>
      <c r="AHW5" s="1579"/>
      <c r="AHX5" s="239"/>
      <c r="AHY5" s="239"/>
      <c r="AHZ5" s="239"/>
      <c r="AIA5" s="239"/>
      <c r="AIC5" s="427"/>
      <c r="AID5" s="1579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7"/>
      <c r="AIR5" s="1579"/>
      <c r="AIS5" s="239"/>
      <c r="AIT5" s="239"/>
      <c r="AIU5" s="239"/>
      <c r="AIV5" s="59"/>
      <c r="AIX5" s="2"/>
      <c r="AIY5" s="1579"/>
      <c r="AIZ5" s="239"/>
      <c r="AJA5" s="239"/>
      <c r="AJB5" s="239"/>
      <c r="AJC5" s="59"/>
      <c r="AJE5" s="2"/>
      <c r="AJF5" s="1579"/>
      <c r="AJG5" s="239"/>
      <c r="AJH5" s="239"/>
      <c r="AJI5" s="239"/>
      <c r="AJJ5" s="59"/>
      <c r="AJL5" s="2"/>
      <c r="AJM5" s="1579"/>
      <c r="AJN5" s="239"/>
      <c r="AJO5" s="239"/>
      <c r="AJP5" s="239"/>
      <c r="AJQ5" s="59"/>
      <c r="AJS5" s="24"/>
      <c r="AJT5" s="741"/>
      <c r="AJU5" s="59"/>
      <c r="AJV5" s="59"/>
      <c r="AJW5" s="59"/>
      <c r="AJX5" s="59"/>
      <c r="AJZ5" s="2"/>
      <c r="AKA5" s="1579"/>
      <c r="AKB5" s="239"/>
      <c r="AKC5" s="239"/>
      <c r="AKD5" s="239"/>
      <c r="AKE5" s="59"/>
      <c r="AKG5" s="2"/>
      <c r="AKH5" s="1579"/>
      <c r="AKI5" s="239"/>
      <c r="AKJ5" s="239"/>
      <c r="AKK5" s="239"/>
      <c r="AKL5" s="59"/>
      <c r="AKN5" s="2"/>
      <c r="AKO5" s="1579"/>
      <c r="AKP5" s="239"/>
      <c r="AKQ5" s="239"/>
      <c r="AKR5" s="239"/>
      <c r="AKS5" s="59"/>
      <c r="AKU5" s="2"/>
      <c r="AKV5" s="1579"/>
      <c r="AKW5" s="239"/>
      <c r="AKX5" s="239"/>
      <c r="AKY5" s="239"/>
      <c r="AKZ5" s="59"/>
      <c r="ALB5" s="2"/>
      <c r="ALC5" s="1579"/>
      <c r="ALD5" s="239"/>
      <c r="ALE5" s="239"/>
      <c r="ALF5" s="239"/>
      <c r="ALG5" s="59"/>
      <c r="ALI5" s="2"/>
      <c r="ALJ5" s="1579"/>
      <c r="ALK5" s="239"/>
      <c r="ALL5" s="239"/>
      <c r="ALM5" s="239"/>
      <c r="ALN5" s="59"/>
      <c r="ALP5" s="2"/>
      <c r="ALQ5" s="1579"/>
      <c r="ALR5" s="239"/>
      <c r="ALS5" s="239"/>
      <c r="ALT5" s="239"/>
      <c r="ALU5" s="59"/>
      <c r="ALW5" s="2"/>
      <c r="ALX5" s="1579"/>
      <c r="ALY5" s="239"/>
      <c r="ALZ5" s="239"/>
      <c r="AMA5" s="239"/>
      <c r="AMB5" s="59"/>
      <c r="AMD5" s="427"/>
      <c r="AME5" s="1579"/>
      <c r="AMF5" s="239"/>
      <c r="AMG5" s="423"/>
      <c r="AMH5" s="239"/>
      <c r="AMI5" s="59"/>
      <c r="AMK5" s="2"/>
      <c r="AML5" s="1579"/>
      <c r="AMM5" s="239"/>
      <c r="AMN5" s="239"/>
      <c r="AMO5" s="239"/>
      <c r="AMP5" s="59"/>
      <c r="AMR5" s="2"/>
      <c r="AMS5" s="1579"/>
      <c r="AMT5" s="239"/>
      <c r="AMU5" s="239"/>
      <c r="AMV5" s="239"/>
      <c r="AMW5" s="239"/>
      <c r="AMY5" s="427"/>
      <c r="AMZ5" s="1579"/>
      <c r="ANA5" s="239"/>
      <c r="ANB5" s="555"/>
      <c r="ANC5" s="239"/>
      <c r="AND5" s="59"/>
      <c r="ANF5" s="305"/>
      <c r="ANG5" s="1579"/>
      <c r="ANH5" s="239"/>
      <c r="ANI5" s="423"/>
      <c r="ANJ5" s="239"/>
      <c r="ANK5" s="59"/>
      <c r="ANM5" s="2"/>
      <c r="ANN5" s="1579"/>
      <c r="ANO5" s="239"/>
      <c r="ANP5" s="239"/>
      <c r="ANQ5" s="239"/>
      <c r="ANR5" s="59"/>
      <c r="ANT5" s="2"/>
      <c r="ANU5" s="1579"/>
      <c r="ANV5" s="239"/>
      <c r="ANW5" s="239"/>
      <c r="ANX5" s="239"/>
      <c r="ANY5" s="59"/>
      <c r="AOA5" s="2"/>
      <c r="AOB5" s="1579"/>
      <c r="AOC5" s="239"/>
      <c r="AOD5" s="239"/>
      <c r="AOE5" s="239"/>
      <c r="AOF5" s="59"/>
      <c r="AOH5" s="305"/>
      <c r="AOI5" s="1579"/>
      <c r="AOJ5" s="239"/>
      <c r="AOK5" s="423"/>
      <c r="AOL5" s="239"/>
      <c r="AOM5" s="59"/>
      <c r="AOO5" s="2"/>
      <c r="AOP5" s="1579"/>
      <c r="AOQ5" s="239"/>
      <c r="AOR5" s="239"/>
      <c r="AOS5" s="239"/>
      <c r="AOT5" s="59"/>
      <c r="AOV5" s="427"/>
      <c r="AOW5" s="1579"/>
      <c r="AOX5" s="239"/>
      <c r="AOY5" s="239" t="s">
        <v>640</v>
      </c>
      <c r="AOZ5" s="239"/>
      <c r="APA5" s="239"/>
      <c r="APC5" s="305"/>
      <c r="APD5" s="1579"/>
      <c r="APE5" s="239"/>
      <c r="APF5" s="239"/>
      <c r="APG5" s="239"/>
      <c r="APH5" s="239"/>
      <c r="APJ5" s="305"/>
      <c r="APK5" s="1579"/>
      <c r="APL5" s="239"/>
      <c r="APM5" s="239"/>
      <c r="APN5" s="239"/>
      <c r="APO5" s="239"/>
      <c r="APQ5" s="305"/>
      <c r="APR5" s="1579"/>
      <c r="APS5" s="239"/>
      <c r="APT5" s="239"/>
      <c r="APU5" s="239"/>
      <c r="APV5" s="239"/>
      <c r="APX5" s="427"/>
      <c r="APY5" s="1579"/>
      <c r="APZ5" s="239"/>
      <c r="AQA5" s="423"/>
      <c r="AQB5" s="239"/>
      <c r="AQC5" s="239"/>
      <c r="AQF5" s="1579"/>
      <c r="AQG5" s="239"/>
      <c r="AQH5" s="239"/>
      <c r="AQI5" s="239"/>
      <c r="AQJ5" s="239"/>
      <c r="AQM5" s="1579"/>
      <c r="AQN5" s="239"/>
      <c r="AQO5" s="239"/>
      <c r="AQP5" s="239"/>
      <c r="AQQ5" s="239"/>
      <c r="AQS5" s="2"/>
      <c r="AQT5" s="1579"/>
      <c r="AQU5" s="255"/>
      <c r="AQV5" s="255"/>
      <c r="AQW5" s="255"/>
      <c r="AQX5" s="239"/>
      <c r="AQZ5" s="305"/>
      <c r="ARA5" s="1579"/>
      <c r="ARB5" s="239"/>
      <c r="ARC5" s="555" t="s">
        <v>727</v>
      </c>
      <c r="ARD5" s="239"/>
      <c r="ARE5" s="239"/>
      <c r="ARG5" s="2"/>
      <c r="ARH5" s="1579"/>
      <c r="ARI5" s="239"/>
      <c r="ARJ5" s="239"/>
      <c r="ARK5" s="239"/>
      <c r="ARL5" s="239"/>
      <c r="ARN5" s="427"/>
      <c r="ARO5" s="1579"/>
      <c r="ARP5" s="239"/>
      <c r="ARQ5" s="423"/>
      <c r="ARR5" s="239"/>
      <c r="ARS5" s="239"/>
      <c r="ARU5" s="427"/>
      <c r="ARV5" s="1579"/>
      <c r="ARW5" s="239"/>
      <c r="ARX5" s="555"/>
      <c r="ARY5" s="239"/>
      <c r="ARZ5" s="239"/>
      <c r="ASB5" s="427"/>
      <c r="ASC5" s="1579"/>
      <c r="ASD5" s="239"/>
      <c r="ASE5" s="239"/>
      <c r="ASF5" s="239"/>
      <c r="ASG5" s="239"/>
      <c r="ASI5" s="427"/>
      <c r="ASJ5" s="1579"/>
      <c r="ASK5" s="239"/>
      <c r="ASL5" s="239"/>
      <c r="ASM5" s="239"/>
      <c r="ASN5" s="239"/>
      <c r="ASP5" s="2"/>
      <c r="ASQ5" s="1579"/>
      <c r="ASR5" s="239"/>
      <c r="ASS5" s="239"/>
      <c r="AST5" s="239"/>
      <c r="ASU5" s="239"/>
      <c r="ASW5" s="2"/>
      <c r="ASX5" s="1579"/>
      <c r="ASY5" s="239"/>
      <c r="ASZ5" s="239"/>
      <c r="ATA5" s="239"/>
      <c r="ATB5" s="239"/>
      <c r="ATD5" s="2"/>
      <c r="ATE5" s="1579"/>
      <c r="ATF5" s="239"/>
      <c r="ATG5" s="239"/>
      <c r="ATH5" s="239"/>
      <c r="ATI5" s="59"/>
      <c r="ATK5" s="2"/>
      <c r="ATL5" s="1579"/>
      <c r="ATM5" s="239"/>
      <c r="ATN5" s="239"/>
      <c r="ATO5" s="239"/>
      <c r="ATP5" s="59"/>
      <c r="ATR5" s="2"/>
      <c r="ATS5" s="1579"/>
      <c r="ATT5" s="239"/>
      <c r="ATU5" s="239"/>
      <c r="ATV5" s="239"/>
      <c r="ATW5" s="59"/>
      <c r="ATY5" s="2"/>
      <c r="ATZ5" s="1579"/>
      <c r="AUA5" s="239"/>
      <c r="AUB5" s="239"/>
      <c r="AUC5" s="239"/>
      <c r="AUD5" s="59"/>
      <c r="AUF5" s="2"/>
      <c r="AUG5" s="1579"/>
      <c r="AUH5" s="239"/>
      <c r="AUI5" s="239"/>
      <c r="AUJ5" s="239"/>
      <c r="AUK5" s="239"/>
      <c r="AUM5" s="2"/>
      <c r="AUN5" s="1579"/>
      <c r="AUO5" s="239" t="s">
        <v>61</v>
      </c>
      <c r="AUP5" s="239" t="s">
        <v>629</v>
      </c>
      <c r="AUQ5" s="239"/>
      <c r="AUR5" s="239"/>
      <c r="AUU5" s="1579"/>
      <c r="AUV5" s="239"/>
      <c r="AUW5" s="239"/>
      <c r="AUX5" s="239"/>
      <c r="AUY5" s="59"/>
      <c r="AVB5" s="1579"/>
      <c r="AVC5" s="239"/>
      <c r="AVD5" s="239"/>
      <c r="AVE5" s="239"/>
      <c r="AVF5" s="59"/>
      <c r="AVI5" s="1579"/>
      <c r="AVJ5" s="239"/>
      <c r="AVK5" s="239"/>
      <c r="AVL5" s="239"/>
      <c r="AVM5" s="59"/>
      <c r="AVP5" s="1579"/>
      <c r="AVQ5" s="239"/>
      <c r="AVR5" s="247"/>
      <c r="AVS5" s="239"/>
      <c r="AVT5" s="59"/>
      <c r="AVV5" s="550"/>
      <c r="AVW5" s="1579"/>
      <c r="AVX5" s="239"/>
      <c r="AVY5" s="247"/>
      <c r="AVZ5" s="239"/>
      <c r="AWA5" s="59"/>
      <c r="AWD5" s="1579"/>
      <c r="AWE5" s="239"/>
      <c r="AWF5" s="247"/>
      <c r="AWG5" s="239"/>
      <c r="AWH5" s="59"/>
      <c r="AWK5" s="1579"/>
      <c r="AWL5" s="239"/>
      <c r="AWM5" s="247"/>
      <c r="AWN5" s="239"/>
      <c r="AWO5" s="59"/>
      <c r="AWR5" s="741"/>
      <c r="AWS5" s="59"/>
      <c r="AWT5" s="1622"/>
      <c r="AWU5" s="59"/>
      <c r="AWV5" s="59"/>
      <c r="AWX5" s="425"/>
      <c r="AWY5" s="1579"/>
      <c r="AWZ5" s="239"/>
      <c r="AXA5" s="1623" t="s">
        <v>1602</v>
      </c>
      <c r="AXB5" s="239"/>
      <c r="AXC5" s="59"/>
      <c r="AXE5" s="2"/>
      <c r="AXF5" s="1579"/>
      <c r="AXG5" s="239"/>
      <c r="AXH5" s="239"/>
      <c r="AXI5" s="239"/>
      <c r="AXJ5" s="239"/>
      <c r="AXL5" s="2"/>
      <c r="AXM5" s="1579"/>
      <c r="AXN5" s="239"/>
      <c r="AXO5" s="239"/>
      <c r="AXP5" s="239"/>
      <c r="AXQ5" s="239"/>
      <c r="AXS5" s="2"/>
      <c r="AXT5" s="1579"/>
      <c r="AXU5" s="239"/>
      <c r="AXV5" s="239"/>
      <c r="AXW5" s="239"/>
      <c r="AXX5" s="239"/>
      <c r="AXZ5" s="2"/>
      <c r="AYA5" s="1579"/>
      <c r="AYB5" s="239"/>
      <c r="AYC5" s="239"/>
      <c r="AYD5" s="239"/>
      <c r="AYE5" s="239"/>
      <c r="AYG5" s="427"/>
      <c r="AYH5" s="1579"/>
      <c r="AYI5" s="239"/>
      <c r="AYJ5" s="239"/>
      <c r="AYK5" s="239"/>
      <c r="AYL5" s="239"/>
      <c r="AYN5" s="427"/>
      <c r="AYO5" s="1579"/>
      <c r="AYP5" s="239"/>
      <c r="AYQ5" s="239"/>
      <c r="AYR5" s="239"/>
      <c r="AYS5" s="239"/>
      <c r="AYU5" s="427"/>
      <c r="AYV5" s="1579"/>
      <c r="AYW5" s="239"/>
      <c r="AYX5" s="423"/>
      <c r="AYY5" s="239"/>
      <c r="AYZ5" s="239"/>
      <c r="AZB5" s="2"/>
      <c r="AZC5" s="1579"/>
      <c r="AZD5" s="239"/>
      <c r="AZE5" s="239"/>
      <c r="AZF5" s="239"/>
      <c r="AZG5" s="239"/>
      <c r="AZI5" s="427"/>
      <c r="AZJ5" s="1579"/>
      <c r="AZK5" s="239"/>
      <c r="AZL5" s="423"/>
      <c r="AZM5" s="239"/>
      <c r="AZN5" s="239"/>
      <c r="AZP5" s="425"/>
      <c r="AZQ5" s="741"/>
      <c r="AZR5" s="59"/>
      <c r="AZS5" s="744"/>
      <c r="AZT5" s="59"/>
      <c r="AZU5" s="59"/>
      <c r="AZW5" s="2"/>
      <c r="AZX5" s="1579"/>
      <c r="AZY5" s="239"/>
      <c r="AZZ5" s="239"/>
      <c r="BAA5" s="239"/>
      <c r="BAB5" s="239"/>
      <c r="BAD5" s="2"/>
      <c r="BAE5" s="1579"/>
      <c r="BAF5" s="239"/>
      <c r="BAG5" s="239"/>
      <c r="BAH5" s="239"/>
      <c r="BAI5" s="239"/>
      <c r="BAK5" s="2"/>
      <c r="BAL5" s="1579"/>
      <c r="BAM5" s="239"/>
      <c r="BAN5" s="239"/>
      <c r="BAO5" s="239"/>
      <c r="BAP5" s="239"/>
      <c r="BAR5" s="2"/>
      <c r="BAS5" s="1579"/>
      <c r="BAT5" s="239"/>
      <c r="BAU5" s="239"/>
      <c r="BAV5" s="239"/>
      <c r="BAW5" s="239"/>
    </row>
    <row r="6" spans="1:1402" ht="46.5" customHeight="1" thickTop="1" thickBot="1" x14ac:dyDescent="0.3">
      <c r="A6" s="491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1" t="s">
        <v>0</v>
      </c>
      <c r="P6" s="10" t="s">
        <v>16</v>
      </c>
      <c r="Q6" s="11" t="s">
        <v>2</v>
      </c>
      <c r="R6" s="424" t="s">
        <v>29</v>
      </c>
      <c r="S6" s="11" t="s">
        <v>17</v>
      </c>
      <c r="T6" s="12" t="s">
        <v>8</v>
      </c>
      <c r="V6" s="489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1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9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1" t="s">
        <v>0</v>
      </c>
      <c r="DS6" s="10" t="s">
        <v>16</v>
      </c>
      <c r="DT6" s="11" t="s">
        <v>2</v>
      </c>
      <c r="DU6" s="556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1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9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9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4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9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1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8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72" t="s">
        <v>0</v>
      </c>
      <c r="KE6" s="595" t="s">
        <v>16</v>
      </c>
      <c r="KF6" s="73" t="s">
        <v>2</v>
      </c>
      <c r="KG6" s="596" t="s">
        <v>29</v>
      </c>
      <c r="KH6" s="73" t="s">
        <v>17</v>
      </c>
      <c r="KI6" s="75" t="s">
        <v>8</v>
      </c>
      <c r="KK6" s="1272" t="s">
        <v>0</v>
      </c>
      <c r="KL6" s="595" t="s">
        <v>16</v>
      </c>
      <c r="KM6" s="73" t="s">
        <v>2</v>
      </c>
      <c r="KN6" s="596" t="s">
        <v>29</v>
      </c>
      <c r="KO6" s="73" t="s">
        <v>17</v>
      </c>
      <c r="KP6" s="75" t="s">
        <v>8</v>
      </c>
      <c r="KR6" s="491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1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1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1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1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1" t="s">
        <v>0</v>
      </c>
      <c r="NR6" s="10" t="s">
        <v>16</v>
      </c>
      <c r="NS6" s="11" t="s">
        <v>2</v>
      </c>
      <c r="NT6" s="424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1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4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1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1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1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1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1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1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72" t="s">
        <v>0</v>
      </c>
      <c r="XC6" s="595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1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1" t="s">
        <v>0</v>
      </c>
      <c r="ABD6" s="10" t="s">
        <v>16</v>
      </c>
      <c r="ABE6" s="11" t="s">
        <v>2</v>
      </c>
      <c r="ABF6" s="556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9" t="s">
        <v>0</v>
      </c>
      <c r="ACF6" s="10" t="s">
        <v>16</v>
      </c>
      <c r="ACG6" s="11" t="s">
        <v>2</v>
      </c>
      <c r="ACH6" s="424" t="s">
        <v>29</v>
      </c>
      <c r="ACI6" s="11" t="s">
        <v>17</v>
      </c>
      <c r="ACJ6" s="12" t="s">
        <v>8</v>
      </c>
      <c r="ACL6" s="489" t="s">
        <v>0</v>
      </c>
      <c r="ACM6" s="10" t="s">
        <v>16</v>
      </c>
      <c r="ACN6" s="11" t="s">
        <v>2</v>
      </c>
      <c r="ACO6" s="556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1" t="s">
        <v>0</v>
      </c>
      <c r="ADA6" s="10" t="s">
        <v>16</v>
      </c>
      <c r="ADB6" s="11" t="s">
        <v>2</v>
      </c>
      <c r="ADC6" s="424" t="s">
        <v>29</v>
      </c>
      <c r="ADD6" s="11" t="s">
        <v>17</v>
      </c>
      <c r="ADE6" s="12" t="s">
        <v>8</v>
      </c>
      <c r="ADG6" s="491" t="s">
        <v>0</v>
      </c>
      <c r="ADH6" s="10" t="s">
        <v>16</v>
      </c>
      <c r="ADI6" s="11" t="s">
        <v>2</v>
      </c>
      <c r="ADJ6" s="556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9" t="s">
        <v>0</v>
      </c>
      <c r="ADV6" s="10" t="s">
        <v>16</v>
      </c>
      <c r="ADW6" s="11" t="s">
        <v>2</v>
      </c>
      <c r="ADX6" s="424" t="s">
        <v>29</v>
      </c>
      <c r="ADY6" s="11" t="s">
        <v>17</v>
      </c>
      <c r="ADZ6" s="12" t="s">
        <v>8</v>
      </c>
      <c r="AEB6" s="554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4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4" t="s">
        <v>0</v>
      </c>
      <c r="AEQ6" s="10" t="s">
        <v>16</v>
      </c>
      <c r="AER6" s="11" t="s">
        <v>2</v>
      </c>
      <c r="AES6" s="424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1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1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1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9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1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72" t="s">
        <v>0</v>
      </c>
      <c r="AJT6" s="595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1" t="s">
        <v>0</v>
      </c>
      <c r="AME6" s="10" t="s">
        <v>16</v>
      </c>
      <c r="AMF6" s="11" t="s">
        <v>2</v>
      </c>
      <c r="AMG6" s="424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1" t="s">
        <v>0</v>
      </c>
      <c r="AMZ6" s="10" t="s">
        <v>16</v>
      </c>
      <c r="ANA6" s="11" t="s">
        <v>2</v>
      </c>
      <c r="ANB6" s="556" t="s">
        <v>29</v>
      </c>
      <c r="ANC6" s="11" t="s">
        <v>17</v>
      </c>
      <c r="AND6" s="12" t="s">
        <v>8</v>
      </c>
      <c r="ANF6" s="489" t="s">
        <v>0</v>
      </c>
      <c r="ANG6" s="10" t="s">
        <v>16</v>
      </c>
      <c r="ANH6" s="11" t="s">
        <v>2</v>
      </c>
      <c r="ANI6" s="424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9" t="s">
        <v>0</v>
      </c>
      <c r="AOI6" s="10" t="s">
        <v>16</v>
      </c>
      <c r="AOJ6" s="11" t="s">
        <v>2</v>
      </c>
      <c r="AOK6" s="424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1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9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9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9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1" t="s">
        <v>0</v>
      </c>
      <c r="APY6" s="10" t="s">
        <v>16</v>
      </c>
      <c r="APZ6" s="11" t="s">
        <v>2</v>
      </c>
      <c r="AQA6" s="600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9" t="s">
        <v>0</v>
      </c>
      <c r="ARA6" s="10" t="s">
        <v>16</v>
      </c>
      <c r="ARB6" s="11" t="s">
        <v>2</v>
      </c>
      <c r="ARC6" s="556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1" t="s">
        <v>0</v>
      </c>
      <c r="ARO6" s="10" t="s">
        <v>16</v>
      </c>
      <c r="ARP6" s="11" t="s">
        <v>2</v>
      </c>
      <c r="ARQ6" s="424" t="s">
        <v>29</v>
      </c>
      <c r="ARR6" s="11" t="s">
        <v>17</v>
      </c>
      <c r="ARS6" s="12" t="s">
        <v>8</v>
      </c>
      <c r="ARU6" s="491" t="s">
        <v>0</v>
      </c>
      <c r="ARV6" s="10" t="s">
        <v>16</v>
      </c>
      <c r="ARW6" s="11" t="s">
        <v>2</v>
      </c>
      <c r="ARX6" s="556" t="s">
        <v>29</v>
      </c>
      <c r="ARY6" s="11" t="s">
        <v>17</v>
      </c>
      <c r="ARZ6" s="12" t="s">
        <v>8</v>
      </c>
      <c r="ASB6" s="491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1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2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3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95" t="s">
        <v>0</v>
      </c>
      <c r="AWR6" s="595" t="s">
        <v>16</v>
      </c>
      <c r="AWS6" s="73" t="s">
        <v>2</v>
      </c>
      <c r="AWT6" s="1624" t="s">
        <v>29</v>
      </c>
      <c r="AWU6" s="73" t="s">
        <v>17</v>
      </c>
      <c r="AWV6" s="75" t="s">
        <v>8</v>
      </c>
      <c r="AWX6" s="502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1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1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1" t="s">
        <v>0</v>
      </c>
      <c r="AYV6" s="10" t="s">
        <v>16</v>
      </c>
      <c r="AYW6" s="11" t="s">
        <v>2</v>
      </c>
      <c r="AYX6" s="424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1" t="s">
        <v>0</v>
      </c>
      <c r="AZJ6" s="10" t="s">
        <v>16</v>
      </c>
      <c r="AZK6" s="11" t="s">
        <v>2</v>
      </c>
      <c r="AZL6" s="424" t="s">
        <v>29</v>
      </c>
      <c r="AZM6" s="11" t="s">
        <v>17</v>
      </c>
      <c r="AZN6" s="12" t="s">
        <v>8</v>
      </c>
      <c r="AZP6" s="502" t="s">
        <v>0</v>
      </c>
      <c r="AZQ6" s="595" t="s">
        <v>16</v>
      </c>
      <c r="AZR6" s="73" t="s">
        <v>2</v>
      </c>
      <c r="AZS6" s="1625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6"/>
      <c r="B7" s="229"/>
      <c r="C7" s="104"/>
      <c r="D7" s="49"/>
      <c r="E7" s="770"/>
      <c r="F7" s="131">
        <f>C7-E7</f>
        <v>0</v>
      </c>
      <c r="H7" s="49"/>
      <c r="I7" s="229"/>
      <c r="J7" s="104"/>
      <c r="K7" s="49"/>
      <c r="L7" s="770"/>
      <c r="M7" s="131">
        <f>J7-L7</f>
        <v>0</v>
      </c>
      <c r="O7" s="426"/>
      <c r="P7" s="229"/>
      <c r="Q7" s="769"/>
      <c r="R7" s="426"/>
      <c r="S7" s="770"/>
      <c r="T7" s="131">
        <f>Q7-S7</f>
        <v>0</v>
      </c>
      <c r="V7" s="321"/>
      <c r="W7" s="229"/>
      <c r="X7" s="769"/>
      <c r="Y7" s="49"/>
      <c r="Z7" s="770"/>
      <c r="AA7" s="131">
        <f>X7-Z7</f>
        <v>0</v>
      </c>
      <c r="AC7" s="49"/>
      <c r="AD7" s="229"/>
      <c r="AE7" s="769"/>
      <c r="AF7" s="49"/>
      <c r="AG7" s="770"/>
      <c r="AH7" s="131">
        <f>AE7-AG7</f>
        <v>0</v>
      </c>
      <c r="AJ7" s="49"/>
      <c r="AK7" s="229"/>
      <c r="AL7" s="769"/>
      <c r="AM7" s="49"/>
      <c r="AN7" s="770"/>
      <c r="AO7" s="131">
        <f>AL7-AN7</f>
        <v>0</v>
      </c>
      <c r="AQ7" s="49"/>
      <c r="AR7" s="229"/>
      <c r="AS7" s="769"/>
      <c r="AT7" s="49"/>
      <c r="AU7" s="770"/>
      <c r="AV7" s="131">
        <f>AS7-AU7</f>
        <v>0</v>
      </c>
      <c r="AX7" s="49"/>
      <c r="AY7" s="229"/>
      <c r="AZ7" s="769"/>
      <c r="BA7" s="49"/>
      <c r="BB7" s="770"/>
      <c r="BC7" s="131">
        <f>AZ7-BB7</f>
        <v>0</v>
      </c>
      <c r="BE7" s="49"/>
      <c r="BF7" s="229"/>
      <c r="BG7" s="769"/>
      <c r="BH7" s="49"/>
      <c r="BI7" s="770"/>
      <c r="BJ7" s="131">
        <f>BG7-BI7</f>
        <v>0</v>
      </c>
      <c r="BL7" s="49"/>
      <c r="BM7" s="229"/>
      <c r="BN7" s="769"/>
      <c r="BO7" s="49"/>
      <c r="BP7" s="770"/>
      <c r="BQ7" s="131">
        <f>BN7-BP7</f>
        <v>0</v>
      </c>
      <c r="BS7" s="49"/>
      <c r="BT7" s="229"/>
      <c r="BU7" s="769"/>
      <c r="BV7" s="49"/>
      <c r="BW7" s="770"/>
      <c r="BX7" s="131">
        <f>BU7-BW7</f>
        <v>0</v>
      </c>
      <c r="BZ7" s="49"/>
      <c r="CA7" s="49"/>
      <c r="CB7" s="229"/>
      <c r="CC7" s="769"/>
      <c r="CD7" s="49"/>
      <c r="CE7" s="770"/>
      <c r="CF7" s="131">
        <f>CC7-CE7</f>
        <v>0</v>
      </c>
      <c r="CH7" s="426"/>
      <c r="CI7" s="1461"/>
      <c r="CJ7" s="139"/>
      <c r="CK7" s="49"/>
      <c r="CL7" s="770"/>
      <c r="CM7" s="131">
        <f>CJ7-CL7</f>
        <v>0</v>
      </c>
      <c r="CO7" s="49"/>
      <c r="CP7" s="1461"/>
      <c r="CQ7" s="139"/>
      <c r="CR7" s="49"/>
      <c r="CS7" s="770"/>
      <c r="CT7" s="131">
        <f>CM70</f>
        <v>0</v>
      </c>
      <c r="CV7" s="321"/>
      <c r="CW7" s="1461"/>
      <c r="CX7" s="139"/>
      <c r="CY7" s="49"/>
      <c r="CZ7" s="770"/>
      <c r="DA7" s="131">
        <v>0</v>
      </c>
      <c r="DC7" s="49"/>
      <c r="DD7" s="229"/>
      <c r="DE7" s="769"/>
      <c r="DF7" s="49"/>
      <c r="DG7" s="770"/>
      <c r="DH7" s="131">
        <f>DA73</f>
        <v>0</v>
      </c>
      <c r="DJ7" s="49"/>
      <c r="DK7" s="229"/>
      <c r="DL7" s="472"/>
      <c r="DM7" s="769"/>
      <c r="DN7" s="49"/>
      <c r="DO7" s="770"/>
      <c r="DP7" s="131">
        <f>DM7-DO7</f>
        <v>0</v>
      </c>
      <c r="DR7" s="426"/>
      <c r="DS7" s="229"/>
      <c r="DT7" s="769"/>
      <c r="DU7" s="321"/>
      <c r="DV7" s="770"/>
      <c r="DW7" s="131">
        <f>DT7-DV7</f>
        <v>0</v>
      </c>
      <c r="DY7" s="49"/>
      <c r="DZ7" s="229"/>
      <c r="EA7" s="769"/>
      <c r="EB7" s="49"/>
      <c r="EC7" s="770"/>
      <c r="ED7" s="131">
        <f>EA7-EC7</f>
        <v>0</v>
      </c>
      <c r="EF7" s="426"/>
      <c r="EG7" s="229"/>
      <c r="EH7" s="769"/>
      <c r="EI7" s="49"/>
      <c r="EJ7" s="770"/>
      <c r="EK7" s="131">
        <f>EH7-EJ7</f>
        <v>0</v>
      </c>
      <c r="EM7" s="49"/>
      <c r="EN7" s="229"/>
      <c r="EO7" s="769"/>
      <c r="EP7" s="49"/>
      <c r="EQ7" s="770"/>
      <c r="ER7" s="131">
        <f>EO7-EQ7</f>
        <v>0</v>
      </c>
      <c r="ET7" s="321"/>
      <c r="EU7" s="229"/>
      <c r="EV7" s="769"/>
      <c r="EW7" s="49"/>
      <c r="EX7" s="770"/>
      <c r="EY7" s="131">
        <f>EV7-EX7</f>
        <v>0</v>
      </c>
      <c r="FA7" s="321"/>
      <c r="FB7" s="229"/>
      <c r="FC7" s="769"/>
      <c r="FD7" s="49"/>
      <c r="FE7" s="770"/>
      <c r="FF7" s="131">
        <f>FC7-FE7</f>
        <v>0</v>
      </c>
      <c r="FH7" s="49"/>
      <c r="FI7" s="229"/>
      <c r="FJ7" s="769"/>
      <c r="FK7" s="49"/>
      <c r="FL7" s="770"/>
      <c r="FM7" s="131">
        <f>FJ7-FL7</f>
        <v>0</v>
      </c>
      <c r="FO7" s="49"/>
      <c r="FP7" s="229"/>
      <c r="FQ7" s="769"/>
      <c r="FR7" s="49"/>
      <c r="FS7" s="770"/>
      <c r="FT7" s="131"/>
      <c r="FV7" s="426"/>
      <c r="FW7" s="229"/>
      <c r="FX7" s="769"/>
      <c r="FY7" s="49"/>
      <c r="FZ7" s="770"/>
      <c r="GA7" s="131">
        <f>FX7-FZ7</f>
        <v>0</v>
      </c>
      <c r="GC7" s="321"/>
      <c r="GD7" s="229"/>
      <c r="GE7" s="769"/>
      <c r="GF7" s="49"/>
      <c r="GG7" s="770"/>
      <c r="GH7" s="131">
        <f>GE7-GG7</f>
        <v>0</v>
      </c>
      <c r="GJ7" s="49"/>
      <c r="GK7" s="1417"/>
      <c r="GL7" s="770"/>
      <c r="GM7" s="49"/>
      <c r="GN7" s="770"/>
      <c r="GO7" s="131">
        <f>GL7-GN7</f>
        <v>0</v>
      </c>
      <c r="GQ7" s="49"/>
      <c r="GR7" s="1417"/>
      <c r="GS7" s="770"/>
      <c r="GT7" s="49"/>
      <c r="GU7" s="770"/>
      <c r="GV7" s="131">
        <f>GS7-GU7</f>
        <v>0</v>
      </c>
      <c r="GX7" s="49"/>
      <c r="GY7" s="1417"/>
      <c r="GZ7" s="770"/>
      <c r="HA7" s="49"/>
      <c r="HB7" s="770"/>
      <c r="HC7" s="131">
        <f>GZ7-HB7</f>
        <v>0</v>
      </c>
      <c r="HE7" s="49"/>
      <c r="HF7" s="1417"/>
      <c r="HG7" s="770"/>
      <c r="HH7" s="49"/>
      <c r="HI7" s="770"/>
      <c r="HJ7" s="131">
        <f>HG7-HI7</f>
        <v>0</v>
      </c>
      <c r="HL7" s="49"/>
      <c r="HM7" s="229"/>
      <c r="HN7" s="769"/>
      <c r="HO7" s="49"/>
      <c r="HP7" s="770"/>
      <c r="HQ7" s="131">
        <f>HN7-HP7</f>
        <v>0</v>
      </c>
      <c r="HS7" s="49"/>
      <c r="HT7" s="229"/>
      <c r="HU7" s="769"/>
      <c r="HV7" s="49"/>
      <c r="HW7" s="770"/>
      <c r="HX7" s="131">
        <f>HU7-HW7</f>
        <v>0</v>
      </c>
      <c r="HZ7" s="426"/>
      <c r="IA7" s="229"/>
      <c r="IB7" s="769"/>
      <c r="IC7" s="49"/>
      <c r="ID7" s="770"/>
      <c r="IE7" s="131">
        <f>IB7-ID7</f>
        <v>0</v>
      </c>
      <c r="IG7" s="49"/>
      <c r="IH7" s="229"/>
      <c r="II7" s="769"/>
      <c r="IJ7" s="49"/>
      <c r="IK7" s="770"/>
      <c r="IL7" s="131">
        <f>II7-IK7</f>
        <v>0</v>
      </c>
      <c r="IN7" s="49"/>
      <c r="IO7" s="229"/>
      <c r="IP7" s="769"/>
      <c r="IQ7" s="49"/>
      <c r="IR7" s="770"/>
      <c r="IS7" s="131">
        <f>IP7-IR7</f>
        <v>0</v>
      </c>
      <c r="IU7" s="49"/>
      <c r="IV7" s="895"/>
      <c r="IW7" s="769"/>
      <c r="IX7" s="49"/>
      <c r="IY7" s="770"/>
      <c r="IZ7" s="131">
        <f>IW7-IY7</f>
        <v>0</v>
      </c>
      <c r="JB7" s="49"/>
      <c r="JC7" s="229"/>
      <c r="JD7" s="769"/>
      <c r="JE7" s="49"/>
      <c r="JF7" s="770"/>
      <c r="JG7" s="131">
        <f>JD7-JF7</f>
        <v>0</v>
      </c>
      <c r="JI7" s="49"/>
      <c r="JJ7" s="229"/>
      <c r="JK7" s="769"/>
      <c r="JL7" s="49"/>
      <c r="JM7" s="770"/>
      <c r="JN7" s="131">
        <f>JK7-JM7</f>
        <v>0</v>
      </c>
      <c r="JP7" s="49"/>
      <c r="JQ7" s="229"/>
      <c r="JR7" s="769"/>
      <c r="JS7" s="49"/>
      <c r="JT7" s="770"/>
      <c r="JU7" s="131">
        <f>JR7-JT7</f>
        <v>0</v>
      </c>
      <c r="JW7" s="49"/>
      <c r="JX7" s="645"/>
      <c r="JY7" s="769"/>
      <c r="JZ7" s="49"/>
      <c r="KA7" s="770"/>
      <c r="KB7" s="131">
        <f>JY7-KA7</f>
        <v>0</v>
      </c>
      <c r="KD7" s="49"/>
      <c r="KE7" s="645"/>
      <c r="KF7" s="769"/>
      <c r="KG7" s="49"/>
      <c r="KH7" s="770"/>
      <c r="KI7" s="131">
        <f>KF7-KH7</f>
        <v>0</v>
      </c>
      <c r="KK7" s="49"/>
      <c r="KL7" s="645"/>
      <c r="KM7" s="769"/>
      <c r="KN7" s="49"/>
      <c r="KO7" s="770"/>
      <c r="KP7" s="131">
        <f>KM7-KO7</f>
        <v>0</v>
      </c>
      <c r="KR7" s="426"/>
      <c r="KS7" s="645"/>
      <c r="KT7" s="769"/>
      <c r="KU7" s="49"/>
      <c r="KV7" s="770"/>
      <c r="KW7" s="131">
        <f>KT7-KV7</f>
        <v>0</v>
      </c>
      <c r="KY7" s="49"/>
      <c r="KZ7" s="645"/>
      <c r="LA7" s="769"/>
      <c r="LB7" s="49"/>
      <c r="LC7" s="770"/>
      <c r="LD7" s="131">
        <f>LA7-LC7</f>
        <v>0</v>
      </c>
      <c r="LF7" s="49"/>
      <c r="LG7" s="645"/>
      <c r="LH7" s="769"/>
      <c r="LI7" s="49"/>
      <c r="LJ7" s="770"/>
      <c r="LK7" s="131">
        <f>LH7-LJ7</f>
        <v>0</v>
      </c>
      <c r="LM7" s="426"/>
      <c r="LN7" s="229"/>
      <c r="LO7" s="769"/>
      <c r="LP7" s="49"/>
      <c r="LQ7" s="770"/>
      <c r="LR7" s="131">
        <f>LO7-LQ7</f>
        <v>0</v>
      </c>
      <c r="LT7" s="426"/>
      <c r="LU7" s="229"/>
      <c r="LV7" s="104"/>
      <c r="LW7" s="258"/>
      <c r="LX7" s="71"/>
      <c r="LY7" s="131">
        <f>LV7-LX7</f>
        <v>0</v>
      </c>
      <c r="MA7" s="426"/>
      <c r="MB7" s="229"/>
      <c r="MC7" s="104"/>
      <c r="MD7" s="258"/>
      <c r="ME7" s="71"/>
      <c r="MF7" s="131">
        <f>MC7-ME7</f>
        <v>0</v>
      </c>
      <c r="MH7" s="426"/>
      <c r="MI7" s="229"/>
      <c r="MJ7" s="769"/>
      <c r="MK7" s="49"/>
      <c r="ML7" s="770"/>
      <c r="MM7" s="131">
        <f>MJ7-ML7</f>
        <v>0</v>
      </c>
      <c r="MO7" s="49"/>
      <c r="MP7" s="229"/>
      <c r="MQ7" s="769"/>
      <c r="MR7" s="49"/>
      <c r="MS7" s="770"/>
      <c r="MT7" s="131">
        <f>MQ7-MS7</f>
        <v>0</v>
      </c>
      <c r="MV7" s="49"/>
      <c r="MW7" s="1417"/>
      <c r="MX7" s="770"/>
      <c r="MY7" s="49"/>
      <c r="MZ7" s="770"/>
      <c r="NA7" s="131">
        <f>MX7-MZ7</f>
        <v>0</v>
      </c>
      <c r="NC7" s="49"/>
      <c r="ND7" s="1417"/>
      <c r="NE7" s="770"/>
      <c r="NF7" s="49"/>
      <c r="NG7" s="770"/>
      <c r="NH7" s="131">
        <f>NE7-NG7</f>
        <v>0</v>
      </c>
      <c r="NJ7" s="49"/>
      <c r="NK7" s="1417"/>
      <c r="NL7" s="770"/>
      <c r="NM7" s="49"/>
      <c r="NN7" s="770"/>
      <c r="NO7" s="131">
        <f>NL7-NN7</f>
        <v>0</v>
      </c>
      <c r="NQ7" s="426"/>
      <c r="NR7" s="1417"/>
      <c r="NS7" s="770"/>
      <c r="NT7" s="426"/>
      <c r="NU7" s="770"/>
      <c r="NV7" s="131">
        <f>NS7-NU7</f>
        <v>0</v>
      </c>
      <c r="NX7" s="49"/>
      <c r="NY7" s="229"/>
      <c r="NZ7" s="769"/>
      <c r="OA7" s="49"/>
      <c r="OB7" s="770"/>
      <c r="OC7" s="131">
        <f>NZ7-OB7</f>
        <v>0</v>
      </c>
      <c r="OE7" s="49"/>
      <c r="OF7" s="229"/>
      <c r="OG7" s="769"/>
      <c r="OH7" s="49"/>
      <c r="OI7" s="770"/>
      <c r="OJ7" s="131">
        <f>OG7-OI7</f>
        <v>0</v>
      </c>
      <c r="OL7" s="49"/>
      <c r="OM7" s="229"/>
      <c r="ON7" s="769"/>
      <c r="OO7" s="49"/>
      <c r="OP7" s="770"/>
      <c r="OQ7" s="131">
        <f>ON7-OP7</f>
        <v>0</v>
      </c>
      <c r="OS7" s="49"/>
      <c r="OT7" s="229"/>
      <c r="OU7" s="769"/>
      <c r="OV7" s="49"/>
      <c r="OW7" s="770"/>
      <c r="OX7" s="131">
        <f>OU7-OW7</f>
        <v>0</v>
      </c>
      <c r="OZ7" s="49"/>
      <c r="PA7" s="229"/>
      <c r="PB7" s="769"/>
      <c r="PC7" s="49"/>
      <c r="PD7" s="770"/>
      <c r="PE7" s="131">
        <f>PB7-PD7</f>
        <v>0</v>
      </c>
      <c r="PG7" s="49"/>
      <c r="PH7" s="229"/>
      <c r="PI7" s="769"/>
      <c r="PJ7" s="49"/>
      <c r="PK7" s="770"/>
      <c r="PL7" s="131">
        <f>PI7-PK7</f>
        <v>0</v>
      </c>
      <c r="PN7" s="49"/>
      <c r="PO7" s="229"/>
      <c r="PP7" s="769"/>
      <c r="PQ7" s="49"/>
      <c r="PR7" s="770"/>
      <c r="PS7" s="131">
        <f>PP7-PR7</f>
        <v>0</v>
      </c>
      <c r="PU7" s="49"/>
      <c r="PV7" s="229"/>
      <c r="PW7" s="769"/>
      <c r="PX7" s="49"/>
      <c r="PY7" s="770"/>
      <c r="PZ7" s="131">
        <f>PW7-PY7</f>
        <v>0</v>
      </c>
      <c r="QB7" s="49"/>
      <c r="QC7" s="229"/>
      <c r="QD7" s="769"/>
      <c r="QE7" s="49"/>
      <c r="QF7" s="770"/>
      <c r="QG7" s="131">
        <f>QD7-QF7</f>
        <v>0</v>
      </c>
      <c r="QI7" s="426"/>
      <c r="QJ7" s="229"/>
      <c r="QK7" s="769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462"/>
      <c r="QX7" s="373"/>
      <c r="QY7" s="139"/>
      <c r="QZ7" s="49"/>
      <c r="RA7" s="139"/>
      <c r="RB7" s="131">
        <f>QY7-RA7</f>
        <v>0</v>
      </c>
      <c r="RD7" s="31"/>
      <c r="RE7" s="1460"/>
      <c r="RF7" s="139"/>
      <c r="RG7" s="304"/>
      <c r="RH7" s="261"/>
      <c r="RI7" s="131">
        <v>0</v>
      </c>
      <c r="RK7" s="31"/>
      <c r="RL7" s="1460"/>
      <c r="RM7" s="139"/>
      <c r="RN7" s="304"/>
      <c r="RO7" s="261"/>
      <c r="RP7" s="131">
        <v>0</v>
      </c>
      <c r="RR7" s="31"/>
      <c r="RS7" s="1417"/>
      <c r="RT7" s="139"/>
      <c r="RU7" s="304"/>
      <c r="RV7" s="261"/>
      <c r="RW7" s="131">
        <v>0</v>
      </c>
      <c r="RY7" s="49"/>
      <c r="RZ7" s="229"/>
      <c r="SA7" s="261"/>
      <c r="SB7" s="49"/>
      <c r="SC7" s="770"/>
      <c r="SD7" s="131">
        <f>SA7-SC7</f>
        <v>0</v>
      </c>
      <c r="SF7" s="49"/>
      <c r="SG7" s="229"/>
      <c r="SH7" s="261"/>
      <c r="SI7" s="49"/>
      <c r="SJ7" s="770"/>
      <c r="SK7" s="131">
        <f>SH7-SJ7</f>
        <v>0</v>
      </c>
      <c r="SM7" s="49"/>
      <c r="SN7" s="229"/>
      <c r="SO7" s="261"/>
      <c r="SP7" s="49"/>
      <c r="SQ7" s="770"/>
      <c r="SR7" s="131">
        <f>SO7-SQ7</f>
        <v>0</v>
      </c>
      <c r="ST7" s="49"/>
      <c r="SU7" s="229"/>
      <c r="SV7" s="769"/>
      <c r="SW7" s="49"/>
      <c r="SX7" s="770"/>
      <c r="SY7" s="131">
        <f>SV7-SX7</f>
        <v>0</v>
      </c>
      <c r="TA7" s="426"/>
      <c r="TB7" s="229"/>
      <c r="TC7" s="769"/>
      <c r="TD7" s="49"/>
      <c r="TE7" s="770"/>
      <c r="TF7" s="131">
        <f>TC7-TE7</f>
        <v>0</v>
      </c>
      <c r="TH7" s="49"/>
      <c r="TI7" s="229"/>
      <c r="TJ7" s="769"/>
      <c r="TK7" s="49"/>
      <c r="TL7" s="770"/>
      <c r="TM7" s="131">
        <f>TJ7-TL7</f>
        <v>0</v>
      </c>
      <c r="TO7" s="49"/>
      <c r="TP7" s="229"/>
      <c r="TQ7" s="769"/>
      <c r="TR7" s="49"/>
      <c r="TS7" s="770"/>
      <c r="TT7" s="131">
        <f>TQ7-TS7</f>
        <v>0</v>
      </c>
      <c r="TV7" s="426"/>
      <c r="TW7" s="229"/>
      <c r="TX7" s="769"/>
      <c r="TY7" s="49"/>
      <c r="TZ7" s="770"/>
      <c r="UA7" s="131">
        <f>TX7-TZ7</f>
        <v>0</v>
      </c>
      <c r="UC7" s="426"/>
      <c r="UD7" s="229"/>
      <c r="UE7" s="769"/>
      <c r="UF7" s="49"/>
      <c r="UG7" s="770"/>
      <c r="UH7" s="131">
        <f>UE7-UG7</f>
        <v>0</v>
      </c>
      <c r="UJ7" s="426"/>
      <c r="UK7" s="229"/>
      <c r="UL7" s="769"/>
      <c r="UM7" s="49"/>
      <c r="UN7" s="770"/>
      <c r="UO7" s="131">
        <f>UL7-UN7</f>
        <v>0</v>
      </c>
      <c r="UQ7" s="426"/>
      <c r="UR7" s="229"/>
      <c r="US7" s="769"/>
      <c r="UT7" s="49"/>
      <c r="UU7" s="770"/>
      <c r="UV7" s="131">
        <f>US7-UU7</f>
        <v>0</v>
      </c>
      <c r="UX7" s="426"/>
      <c r="UY7" s="229"/>
      <c r="UZ7" s="769"/>
      <c r="VA7" s="49"/>
      <c r="VB7" s="770"/>
      <c r="VC7" s="131">
        <f>UZ7-VB7</f>
        <v>0</v>
      </c>
      <c r="VE7" s="49"/>
      <c r="VF7" s="229"/>
      <c r="VG7" s="769"/>
      <c r="VH7" s="49"/>
      <c r="VI7" s="770"/>
      <c r="VJ7" s="131">
        <f>VG7-VI7</f>
        <v>0</v>
      </c>
      <c r="VL7" s="49"/>
      <c r="VM7" s="229"/>
      <c r="VN7" s="769"/>
      <c r="VO7" s="49"/>
      <c r="VP7" s="770"/>
      <c r="VQ7" s="131">
        <f>VN7-VP7</f>
        <v>0</v>
      </c>
      <c r="VS7" s="49"/>
      <c r="VT7" s="229"/>
      <c r="VU7" s="769"/>
      <c r="VV7" s="49"/>
      <c r="VW7" s="770"/>
      <c r="VX7" s="131">
        <f>VU7-VW7</f>
        <v>0</v>
      </c>
      <c r="VZ7" s="426"/>
      <c r="WA7" s="229"/>
      <c r="WB7" s="769"/>
      <c r="WC7" s="49"/>
      <c r="WD7" s="770"/>
      <c r="WE7" s="131">
        <f>WB7-WD7</f>
        <v>0</v>
      </c>
      <c r="WG7" s="49"/>
      <c r="WH7" s="229"/>
      <c r="WI7" s="769"/>
      <c r="WJ7" s="49"/>
      <c r="WK7" s="770"/>
      <c r="WL7" s="131">
        <f>WI7-WK7</f>
        <v>0</v>
      </c>
      <c r="WN7" s="49"/>
      <c r="WO7" s="229"/>
      <c r="WP7" s="769"/>
      <c r="WQ7" s="49"/>
      <c r="WR7" s="770"/>
      <c r="WS7" s="131">
        <f>WP7-WR7</f>
        <v>0</v>
      </c>
      <c r="WU7" s="49"/>
      <c r="WV7" s="229"/>
      <c r="WW7" s="769"/>
      <c r="WX7" s="49"/>
      <c r="WY7" s="770"/>
      <c r="WZ7" s="131">
        <f>WW7-WY7</f>
        <v>0</v>
      </c>
      <c r="XB7" s="49"/>
      <c r="XC7" s="229"/>
      <c r="XD7" s="769"/>
      <c r="XE7" s="49"/>
      <c r="XF7" s="770"/>
      <c r="XG7" s="131">
        <f>XD7-XF7</f>
        <v>0</v>
      </c>
      <c r="XI7" s="49"/>
      <c r="XJ7" s="229"/>
      <c r="XK7" s="769"/>
      <c r="XL7" s="383"/>
      <c r="XM7" s="770"/>
      <c r="XN7" s="131">
        <f>XK7-XM7</f>
        <v>0</v>
      </c>
      <c r="XP7" s="49"/>
      <c r="XQ7" s="229"/>
      <c r="XR7" s="769"/>
      <c r="XS7" s="49"/>
      <c r="XT7" s="770"/>
      <c r="XU7" s="131">
        <f>XR7-XT7</f>
        <v>0</v>
      </c>
      <c r="XW7" s="49"/>
      <c r="XX7" s="229"/>
      <c r="XY7" s="769"/>
      <c r="XZ7" s="49"/>
      <c r="YA7" s="770"/>
      <c r="YB7" s="131">
        <f>XY7-YA7</f>
        <v>0</v>
      </c>
      <c r="YD7" s="49"/>
      <c r="YE7" s="229"/>
      <c r="YF7" s="769"/>
      <c r="YG7" s="49"/>
      <c r="YH7" s="770"/>
      <c r="YI7" s="131">
        <f>YF7-YH7</f>
        <v>0</v>
      </c>
      <c r="YK7" s="49"/>
      <c r="YL7" s="229"/>
      <c r="YM7" s="769"/>
      <c r="YN7" s="49"/>
      <c r="YO7" s="770"/>
      <c r="YP7" s="131">
        <f>YM7-YO7</f>
        <v>0</v>
      </c>
      <c r="YR7" s="49"/>
      <c r="YS7" s="229"/>
      <c r="YT7" s="769"/>
      <c r="YU7" s="49"/>
      <c r="YV7" s="770"/>
      <c r="YW7" s="131">
        <f>YT7-YV7</f>
        <v>0</v>
      </c>
      <c r="YY7" s="49"/>
      <c r="YZ7" s="229"/>
      <c r="ZA7" s="769"/>
      <c r="ZB7" s="49"/>
      <c r="ZC7" s="770"/>
      <c r="ZD7" s="131">
        <f>ZA7-ZC7</f>
        <v>0</v>
      </c>
      <c r="ZF7" s="49"/>
      <c r="ZG7" s="229"/>
      <c r="ZH7" s="261"/>
      <c r="ZI7" s="49"/>
      <c r="ZJ7" s="770"/>
      <c r="ZK7" s="131">
        <f>ZH7-ZJ7</f>
        <v>0</v>
      </c>
      <c r="ZM7" s="49"/>
      <c r="ZN7" s="229"/>
      <c r="ZO7" s="769"/>
      <c r="ZP7" s="258"/>
      <c r="ZQ7" s="71"/>
      <c r="ZR7" s="131">
        <f>ZO7-ZQ7</f>
        <v>0</v>
      </c>
      <c r="ZT7" s="49"/>
      <c r="ZU7" s="229"/>
      <c r="ZV7" s="769"/>
      <c r="ZW7" s="258"/>
      <c r="ZX7" s="71"/>
      <c r="ZY7" s="131">
        <f>ZV7-ZX7</f>
        <v>0</v>
      </c>
      <c r="AAA7" s="49"/>
      <c r="AAB7" s="229"/>
      <c r="AAC7" s="769"/>
      <c r="AAD7" s="258"/>
      <c r="AAE7" s="71"/>
      <c r="AAF7" s="131">
        <f>AAC7-AAE7</f>
        <v>0</v>
      </c>
      <c r="AAH7" s="49"/>
      <c r="AAI7" s="229"/>
      <c r="AAJ7" s="769"/>
      <c r="AAK7" s="258"/>
      <c r="AAL7" s="71"/>
      <c r="AAM7" s="131">
        <f>AAJ7-AAL7</f>
        <v>0</v>
      </c>
      <c r="AAO7" s="49"/>
      <c r="AAP7" s="229"/>
      <c r="AAQ7" s="769"/>
      <c r="AAR7" s="49"/>
      <c r="AAS7" s="770"/>
      <c r="AAT7" s="131">
        <f>AAQ7-AAS7</f>
        <v>0</v>
      </c>
      <c r="AAV7" s="426"/>
      <c r="AAW7" s="229"/>
      <c r="AAX7" s="769"/>
      <c r="AAY7" s="49"/>
      <c r="AAZ7" s="770"/>
      <c r="ABA7" s="131">
        <f>AAX7-AAZ7</f>
        <v>0</v>
      </c>
      <c r="ABC7" s="426"/>
      <c r="ABD7" s="229"/>
      <c r="ABE7" s="769"/>
      <c r="ABF7" s="321"/>
      <c r="ABG7" s="770"/>
      <c r="ABH7" s="131">
        <f>ABE7-ABG7</f>
        <v>0</v>
      </c>
      <c r="ABJ7" s="49"/>
      <c r="ABK7" s="229"/>
      <c r="ABL7" s="769"/>
      <c r="ABM7" s="49"/>
      <c r="ABN7" s="770"/>
      <c r="ABO7" s="131">
        <f>ABL7-ABN7</f>
        <v>0</v>
      </c>
      <c r="ABQ7" s="49"/>
      <c r="ABR7" s="229"/>
      <c r="ABS7" s="769"/>
      <c r="ABT7" s="49"/>
      <c r="ABU7" s="770"/>
      <c r="ABV7" s="131">
        <f>ABS7-ABU7</f>
        <v>0</v>
      </c>
      <c r="ABX7" s="49"/>
      <c r="ABY7" s="229"/>
      <c r="ABZ7" s="769"/>
      <c r="ACA7" s="49"/>
      <c r="ACB7" s="770"/>
      <c r="ACC7" s="131">
        <f>ABZ7-ACB7</f>
        <v>0</v>
      </c>
      <c r="ACE7" s="321"/>
      <c r="ACF7" s="229"/>
      <c r="ACG7" s="769"/>
      <c r="ACH7" s="426"/>
      <c r="ACI7" s="770"/>
      <c r="ACJ7" s="131">
        <f>ACG7-ACI7</f>
        <v>0</v>
      </c>
      <c r="ACL7" s="321"/>
      <c r="ACM7" s="229"/>
      <c r="ACN7" s="769"/>
      <c r="ACO7" s="321"/>
      <c r="ACP7" s="770"/>
      <c r="ACQ7" s="131">
        <f>ACN7-ACP7</f>
        <v>0</v>
      </c>
      <c r="ACS7" s="49"/>
      <c r="ACT7" s="229"/>
      <c r="ACU7" s="769"/>
      <c r="ACV7" s="49"/>
      <c r="ACW7" s="770"/>
      <c r="ACX7" s="131">
        <f>ACU7-ACW7</f>
        <v>0</v>
      </c>
      <c r="ACZ7" s="426"/>
      <c r="ADA7" s="229"/>
      <c r="ADB7" s="769"/>
      <c r="ADC7" s="426"/>
      <c r="ADD7" s="770"/>
      <c r="ADE7" s="131">
        <f>ADB7-ADD7</f>
        <v>0</v>
      </c>
      <c r="ADG7" s="426"/>
      <c r="ADH7" s="229"/>
      <c r="ADI7" s="769"/>
      <c r="ADJ7" s="321"/>
      <c r="ADK7" s="770"/>
      <c r="ADL7" s="131">
        <f>ADI7-ADK7</f>
        <v>0</v>
      </c>
      <c r="ADN7" s="49"/>
      <c r="ADO7" s="229"/>
      <c r="ADP7" s="769"/>
      <c r="ADQ7" s="49"/>
      <c r="ADR7" s="770"/>
      <c r="ADS7" s="131">
        <f>ADP7-ADR7</f>
        <v>0</v>
      </c>
      <c r="ADU7" s="321"/>
      <c r="ADV7" s="229"/>
      <c r="ADW7" s="769"/>
      <c r="ADX7" s="426"/>
      <c r="ADY7" s="770"/>
      <c r="ADZ7" s="131">
        <f>ADW7-ADY7</f>
        <v>0</v>
      </c>
      <c r="AEB7" s="426"/>
      <c r="AEC7" s="1417"/>
      <c r="AED7" s="770"/>
      <c r="AEE7" s="258"/>
      <c r="AEF7" s="71"/>
      <c r="AEG7" s="131">
        <f>AED7-AEF7</f>
        <v>0</v>
      </c>
      <c r="AEI7" s="426"/>
      <c r="AEJ7" s="1417"/>
      <c r="AEK7" s="770"/>
      <c r="AEL7" s="258"/>
      <c r="AEM7" s="71"/>
      <c r="AEN7" s="131">
        <f>AEK7-AEM7</f>
        <v>0</v>
      </c>
      <c r="AEP7" s="426"/>
      <c r="AEQ7" s="1417"/>
      <c r="AER7" s="770"/>
      <c r="AES7" s="495"/>
      <c r="AET7" s="71"/>
      <c r="AEU7" s="131">
        <f>AER7-AET7</f>
        <v>0</v>
      </c>
      <c r="AEW7" s="49"/>
      <c r="AEX7" s="229"/>
      <c r="AEY7" s="769"/>
      <c r="AEZ7" s="49"/>
      <c r="AFA7" s="770"/>
      <c r="AFB7" s="131">
        <f>AEY7-AFA7</f>
        <v>0</v>
      </c>
      <c r="AFD7" s="49"/>
      <c r="AFE7" s="229"/>
      <c r="AFF7" s="769"/>
      <c r="AFG7" s="49"/>
      <c r="AFH7" s="770"/>
      <c r="AFI7" s="131">
        <f>AFF7-AFH7</f>
        <v>0</v>
      </c>
      <c r="AFK7" s="426"/>
      <c r="AFL7" s="229"/>
      <c r="AFM7" s="769"/>
      <c r="AFN7" s="49"/>
      <c r="AFO7" s="770"/>
      <c r="AFP7" s="131">
        <f>AFM7-AFO7</f>
        <v>0</v>
      </c>
      <c r="AFR7" s="426"/>
      <c r="AFS7" s="229"/>
      <c r="AFT7" s="769"/>
      <c r="AFU7" s="49"/>
      <c r="AFV7" s="770"/>
      <c r="AFW7" s="131">
        <f>AFT7-AFV7</f>
        <v>0</v>
      </c>
      <c r="AFY7" s="49"/>
      <c r="AFZ7" s="229"/>
      <c r="AGA7" s="769"/>
      <c r="AGB7" s="49"/>
      <c r="AGC7" s="770"/>
      <c r="AGD7" s="131">
        <f>AGA7-AGC7</f>
        <v>0</v>
      </c>
      <c r="AGF7" s="49"/>
      <c r="AGG7" s="229"/>
      <c r="AGH7" s="769"/>
      <c r="AGI7" s="49"/>
      <c r="AGJ7" s="770"/>
      <c r="AGK7" s="131">
        <f>AGH7-AGJ7</f>
        <v>0</v>
      </c>
      <c r="AGM7" s="49"/>
      <c r="AGN7" s="229"/>
      <c r="AGO7" s="769"/>
      <c r="AGP7" s="49"/>
      <c r="AGQ7" s="770"/>
      <c r="AGR7" s="131">
        <f>AGO7-AGQ7</f>
        <v>0</v>
      </c>
      <c r="AGT7" s="49"/>
      <c r="AGU7" s="229"/>
      <c r="AGV7" s="769"/>
      <c r="AGW7" s="49"/>
      <c r="AGX7" s="770"/>
      <c r="AGY7" s="131">
        <f>AGV7-AGX7</f>
        <v>0</v>
      </c>
      <c r="AHA7" s="49"/>
      <c r="AHB7" s="229"/>
      <c r="AHC7" s="769"/>
      <c r="AHD7" s="49"/>
      <c r="AHE7" s="770"/>
      <c r="AHF7" s="131">
        <f>AHC7-AHE7</f>
        <v>0</v>
      </c>
      <c r="AHH7" s="49"/>
      <c r="AHI7" s="229"/>
      <c r="AHJ7" s="769"/>
      <c r="AHK7" s="49"/>
      <c r="AHL7" s="770"/>
      <c r="AHM7" s="131">
        <f>AHJ7-AHL7</f>
        <v>0</v>
      </c>
      <c r="AHO7" s="49"/>
      <c r="AHP7" s="229"/>
      <c r="AHQ7" s="769"/>
      <c r="AHR7" s="49"/>
      <c r="AHS7" s="770"/>
      <c r="AHT7" s="131">
        <f>AHQ7-AHS7</f>
        <v>0</v>
      </c>
      <c r="AHV7" s="49"/>
      <c r="AHW7" s="229"/>
      <c r="AHX7" s="769"/>
      <c r="AHY7" s="49"/>
      <c r="AHZ7" s="770"/>
      <c r="AIA7" s="131">
        <f>AHX7-AHZ7</f>
        <v>0</v>
      </c>
      <c r="AIC7" s="426"/>
      <c r="AID7" s="229"/>
      <c r="AIE7" s="769"/>
      <c r="AIF7" s="49"/>
      <c r="AIG7" s="770"/>
      <c r="AIH7" s="131">
        <f>AIE7-AIG7</f>
        <v>0</v>
      </c>
      <c r="AIJ7" s="321"/>
      <c r="AIK7" s="229"/>
      <c r="AIL7" s="769"/>
      <c r="AIM7" s="49"/>
      <c r="AIN7" s="770"/>
      <c r="AIO7" s="131">
        <f>AIL7-AIN7</f>
        <v>0</v>
      </c>
      <c r="AIQ7" s="426"/>
      <c r="AIR7" s="229"/>
      <c r="AIS7" s="139"/>
      <c r="AIT7" s="451"/>
      <c r="AIU7" s="139"/>
      <c r="AIV7" s="131">
        <f>AIS7-AIU7</f>
        <v>0</v>
      </c>
      <c r="AIX7" s="49"/>
      <c r="AIY7" s="229"/>
      <c r="AIZ7" s="769"/>
      <c r="AJA7" s="49"/>
      <c r="AJB7" s="770"/>
      <c r="AJC7" s="131">
        <f>AIZ7-AJB7</f>
        <v>0</v>
      </c>
      <c r="AJE7" s="49"/>
      <c r="AJF7" s="229"/>
      <c r="AJG7" s="769"/>
      <c r="AJH7" s="49"/>
      <c r="AJI7" s="770"/>
      <c r="AJJ7" s="131">
        <f>AJG7-AJI7</f>
        <v>0</v>
      </c>
      <c r="AJL7" s="49"/>
      <c r="AJM7" s="229"/>
      <c r="AJN7" s="769"/>
      <c r="AJO7" s="49"/>
      <c r="AJP7" s="770"/>
      <c r="AJQ7" s="131">
        <f>AJN7-AJP7</f>
        <v>0</v>
      </c>
      <c r="AJS7" s="49"/>
      <c r="AJT7" s="229"/>
      <c r="AJU7" s="769"/>
      <c r="AJV7" s="49"/>
      <c r="AJW7" s="770"/>
      <c r="AJX7" s="131">
        <f>AJU7-AJW7</f>
        <v>0</v>
      </c>
      <c r="AJZ7" s="49"/>
      <c r="AKA7" s="229"/>
      <c r="AKB7" s="769"/>
      <c r="AKC7" s="49"/>
      <c r="AKD7" s="770"/>
      <c r="AKE7" s="131">
        <f>AKB7-AKD7</f>
        <v>0</v>
      </c>
      <c r="AKG7" s="49"/>
      <c r="AKH7" s="229"/>
      <c r="AKI7" s="769"/>
      <c r="AKJ7" s="49"/>
      <c r="AKK7" s="770"/>
      <c r="AKL7" s="131">
        <f>AKI7-AKK7</f>
        <v>0</v>
      </c>
      <c r="AKN7" s="49"/>
      <c r="AKO7" s="229"/>
      <c r="AKP7" s="769"/>
      <c r="AKQ7" s="49"/>
      <c r="AKR7" s="770"/>
      <c r="AKS7" s="131">
        <f>AKP7-AKR7</f>
        <v>0</v>
      </c>
      <c r="AKU7" s="49"/>
      <c r="AKV7" s="229"/>
      <c r="AKW7" s="769"/>
      <c r="AKX7" s="49"/>
      <c r="AKY7" s="770"/>
      <c r="AKZ7" s="131">
        <f>AKW7-AKY7</f>
        <v>0</v>
      </c>
      <c r="ALB7" s="49"/>
      <c r="ALC7" s="229"/>
      <c r="ALD7" s="769"/>
      <c r="ALE7" s="49"/>
      <c r="ALF7" s="770"/>
      <c r="ALG7" s="131">
        <f>ALD7-ALF7</f>
        <v>0</v>
      </c>
      <c r="ALI7" s="49"/>
      <c r="ALJ7" s="229"/>
      <c r="ALK7" s="769"/>
      <c r="ALL7" s="49"/>
      <c r="ALM7" s="770"/>
      <c r="ALN7" s="131">
        <f>ALK7-ALM7</f>
        <v>0</v>
      </c>
      <c r="ALP7" s="49"/>
      <c r="ALQ7" s="229"/>
      <c r="ALR7" s="769"/>
      <c r="ALS7" s="49"/>
      <c r="ALT7" s="770"/>
      <c r="ALU7" s="131">
        <f>ALR7-ALT7</f>
        <v>0</v>
      </c>
      <c r="ALW7" s="49"/>
      <c r="ALX7" s="229"/>
      <c r="ALY7" s="769"/>
      <c r="ALZ7" s="49"/>
      <c r="AMA7" s="770"/>
      <c r="AMB7" s="131">
        <f>ALY7-AMA7</f>
        <v>0</v>
      </c>
      <c r="AMD7" s="426"/>
      <c r="AME7" s="229"/>
      <c r="AMF7" s="104"/>
      <c r="AMG7" s="426"/>
      <c r="AMH7" s="770"/>
      <c r="AMI7" s="131">
        <f>AMF7-AMH7</f>
        <v>0</v>
      </c>
      <c r="AMK7" s="49"/>
      <c r="AML7" s="229"/>
      <c r="AMM7" s="104"/>
      <c r="AMN7" s="49"/>
      <c r="AMO7" s="770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6"/>
      <c r="AMZ7" s="229"/>
      <c r="ANA7" s="769"/>
      <c r="ANB7" s="321"/>
      <c r="ANC7" s="770"/>
      <c r="AND7" s="131">
        <f>ANA7-ANC7</f>
        <v>0</v>
      </c>
      <c r="ANF7" s="321"/>
      <c r="ANG7" s="229"/>
      <c r="ANH7" s="769"/>
      <c r="ANI7" s="426"/>
      <c r="ANJ7" s="770"/>
      <c r="ANK7" s="131">
        <f>ANH7-ANJ7</f>
        <v>0</v>
      </c>
      <c r="ANM7" s="49"/>
      <c r="ANN7" s="229"/>
      <c r="ANO7" s="769"/>
      <c r="ANP7" s="49"/>
      <c r="ANQ7" s="770"/>
      <c r="ANR7" s="131">
        <f>ANO7-ANQ7</f>
        <v>0</v>
      </c>
      <c r="ANT7" s="49"/>
      <c r="ANU7" s="229"/>
      <c r="ANV7" s="769"/>
      <c r="ANW7" s="49"/>
      <c r="ANX7" s="770"/>
      <c r="ANY7" s="131">
        <f>ANV7-ANX7</f>
        <v>0</v>
      </c>
      <c r="AOA7" s="49"/>
      <c r="AOB7" s="229"/>
      <c r="AOC7" s="769"/>
      <c r="AOD7" s="49"/>
      <c r="AOE7" s="770"/>
      <c r="AOF7" s="131">
        <f>AOC7-AOE7</f>
        <v>0</v>
      </c>
      <c r="AOH7" s="321"/>
      <c r="AOI7" s="229"/>
      <c r="AOJ7" s="769"/>
      <c r="AOK7" s="426"/>
      <c r="AOL7" s="770"/>
      <c r="AOM7" s="131">
        <f>AOJ7-AOL7</f>
        <v>0</v>
      </c>
      <c r="AOO7" s="49"/>
      <c r="AOP7" s="229"/>
      <c r="AOQ7" s="769"/>
      <c r="AOR7" s="49"/>
      <c r="AOS7" s="770"/>
      <c r="AOT7" s="131">
        <f>AOQ7-AOS7</f>
        <v>0</v>
      </c>
      <c r="AOV7" s="426"/>
      <c r="AOW7" s="229"/>
      <c r="AOX7" s="769"/>
      <c r="AOY7" s="49"/>
      <c r="AOZ7" s="770"/>
      <c r="APA7" s="131">
        <f>AOX7-AOZ7</f>
        <v>0</v>
      </c>
      <c r="APC7" s="321"/>
      <c r="APD7" s="229"/>
      <c r="APE7" s="769"/>
      <c r="APF7" s="49"/>
      <c r="APG7" s="770"/>
      <c r="APH7" s="131">
        <f>APE7-APG7</f>
        <v>0</v>
      </c>
      <c r="APJ7" s="321"/>
      <c r="APK7" s="229"/>
      <c r="APL7" s="769"/>
      <c r="APM7" s="49"/>
      <c r="APN7" s="770"/>
      <c r="APO7" s="131">
        <f>APL7-APN7</f>
        <v>0</v>
      </c>
      <c r="APQ7" s="321"/>
      <c r="APR7" s="229"/>
      <c r="APS7" s="769"/>
      <c r="APT7" s="49"/>
      <c r="APU7" s="770"/>
      <c r="APV7" s="131">
        <f>APS7-APU7</f>
        <v>0</v>
      </c>
      <c r="APX7" s="426"/>
      <c r="APY7" s="229"/>
      <c r="APZ7" s="104"/>
      <c r="AQA7" s="495"/>
      <c r="AQB7" s="770"/>
      <c r="AQC7" s="131">
        <f>APZ7-AQB7</f>
        <v>0</v>
      </c>
      <c r="AQE7" s="49"/>
      <c r="AQF7" s="229"/>
      <c r="AQG7" s="769"/>
      <c r="AQH7" s="49"/>
      <c r="AQI7" s="770"/>
      <c r="AQJ7" s="131">
        <f>AQG7-AQI7</f>
        <v>0</v>
      </c>
      <c r="AQL7" s="49"/>
      <c r="AQM7" s="229"/>
      <c r="AQN7" s="769"/>
      <c r="AQO7" s="49"/>
      <c r="AQP7" s="770"/>
      <c r="AQQ7" s="131">
        <f>AQN7-AQP7</f>
        <v>0</v>
      </c>
      <c r="AQS7" s="49"/>
      <c r="AQT7" s="229"/>
      <c r="AQU7" s="769"/>
      <c r="AQV7" s="49"/>
      <c r="AQW7" s="770"/>
      <c r="AQX7" s="131">
        <f>AQU7-AQW7</f>
        <v>0</v>
      </c>
      <c r="AQZ7" s="321"/>
      <c r="ARA7" s="229"/>
      <c r="ARB7" s="769"/>
      <c r="ARC7" s="321"/>
      <c r="ARD7" s="770"/>
      <c r="ARE7" s="131">
        <f>ARB7-ARD7</f>
        <v>0</v>
      </c>
      <c r="ARG7" s="49"/>
      <c r="ARH7" s="229"/>
      <c r="ARI7" s="769"/>
      <c r="ARJ7" s="49"/>
      <c r="ARK7" s="770"/>
      <c r="ARL7" s="131">
        <f>ARI7-ARK7</f>
        <v>0</v>
      </c>
      <c r="ARN7" s="426"/>
      <c r="ARO7" s="229"/>
      <c r="ARP7" s="769"/>
      <c r="ARQ7" s="426"/>
      <c r="ARR7" s="770"/>
      <c r="ARS7" s="131">
        <f>ARP7-ARR7</f>
        <v>0</v>
      </c>
      <c r="ARU7" s="426"/>
      <c r="ARV7" s="229"/>
      <c r="ARW7" s="769"/>
      <c r="ARX7" s="321"/>
      <c r="ARY7" s="770"/>
      <c r="ARZ7" s="131">
        <f>ARW7-ARY7</f>
        <v>0</v>
      </c>
      <c r="ASB7" s="426"/>
      <c r="ASC7" s="229"/>
      <c r="ASD7" s="769"/>
      <c r="ASE7" s="49"/>
      <c r="ASF7" s="770"/>
      <c r="ASG7" s="131">
        <f>ASD7-ASF7</f>
        <v>0</v>
      </c>
      <c r="ASI7" s="426"/>
      <c r="ASJ7" s="229"/>
      <c r="ASK7" s="104"/>
      <c r="ASL7" s="49"/>
      <c r="ASM7" s="770"/>
      <c r="ASN7" s="131">
        <f>ASK7-ASM7</f>
        <v>0</v>
      </c>
      <c r="ASP7" s="49"/>
      <c r="ASQ7" s="229"/>
      <c r="ASR7" s="104"/>
      <c r="ASS7" s="49"/>
      <c r="AST7" s="770"/>
      <c r="ASU7" s="131">
        <f>ASR7-AST7</f>
        <v>0</v>
      </c>
      <c r="ASW7" s="49"/>
      <c r="ASX7" s="229"/>
      <c r="ASY7" s="104"/>
      <c r="ASZ7" s="49"/>
      <c r="ATA7" s="770"/>
      <c r="ATB7" s="131">
        <f>ASY7-ATA7</f>
        <v>0</v>
      </c>
      <c r="ATD7" s="49"/>
      <c r="ATE7" s="229"/>
      <c r="ATF7" s="769"/>
      <c r="ATG7" s="49"/>
      <c r="ATH7" s="770"/>
      <c r="ATI7" s="131">
        <f>ATF7-ATH7</f>
        <v>0</v>
      </c>
      <c r="ATK7" s="49"/>
      <c r="ATL7" s="229"/>
      <c r="ATM7" s="769"/>
      <c r="ATN7" s="49"/>
      <c r="ATO7" s="770"/>
      <c r="ATP7" s="131">
        <f>ATM7-ATO7</f>
        <v>0</v>
      </c>
      <c r="ATR7" s="49"/>
      <c r="ATS7" s="229"/>
      <c r="ATT7" s="769"/>
      <c r="ATU7" s="49"/>
      <c r="ATV7" s="770"/>
      <c r="ATW7" s="131">
        <f>ATT7-ATV7</f>
        <v>0</v>
      </c>
      <c r="ATY7" s="49"/>
      <c r="ATZ7" s="229"/>
      <c r="AUA7" s="769"/>
      <c r="AUB7" s="49"/>
      <c r="AUC7" s="770"/>
      <c r="AUD7" s="131">
        <f>AUA7-AUC7</f>
        <v>0</v>
      </c>
      <c r="AUF7" s="49"/>
      <c r="AUG7" s="229"/>
      <c r="AUH7" s="769"/>
      <c r="AUI7" s="258"/>
      <c r="AUJ7" s="71"/>
      <c r="AUK7" s="131">
        <f>AUH7-AUJ7</f>
        <v>0</v>
      </c>
      <c r="AUM7" s="49"/>
      <c r="AUN7" s="1461"/>
      <c r="AUO7" s="770"/>
      <c r="AUP7" s="1463"/>
      <c r="AUQ7" s="770"/>
      <c r="AUR7" s="131">
        <f>AUO7-AUQ7</f>
        <v>0</v>
      </c>
      <c r="AUT7" s="304"/>
      <c r="AUU7" s="1417"/>
      <c r="AUV7" s="770"/>
      <c r="AUW7" s="49"/>
      <c r="AUX7" s="770"/>
      <c r="AUY7" s="131">
        <f>AUV7-AUX7</f>
        <v>0</v>
      </c>
      <c r="AVA7" s="304"/>
      <c r="AVB7" s="229"/>
      <c r="AVC7" s="769"/>
      <c r="AVD7" s="49"/>
      <c r="AVE7" s="770"/>
      <c r="AVF7" s="131">
        <f>AVC7-AVE7</f>
        <v>0</v>
      </c>
      <c r="AVH7" s="861"/>
      <c r="AVI7" s="229"/>
      <c r="AVJ7" s="769"/>
      <c r="AVK7" s="49"/>
      <c r="AVL7" s="770"/>
      <c r="AVM7" s="131">
        <f>AVJ7-AVL7</f>
        <v>0</v>
      </c>
      <c r="AVO7" s="321"/>
      <c r="AVP7" s="1417"/>
      <c r="AVQ7" s="770"/>
      <c r="AVR7" s="49"/>
      <c r="AVS7" s="770"/>
      <c r="AVT7" s="131">
        <f>AVQ7-AVS7</f>
        <v>0</v>
      </c>
      <c r="AVV7" s="304"/>
      <c r="AVW7" s="229"/>
      <c r="AVX7" s="769"/>
      <c r="AVY7" s="49"/>
      <c r="AVZ7" s="770"/>
      <c r="AWA7" s="131">
        <f>AVX7-AVZ7</f>
        <v>0</v>
      </c>
      <c r="AWC7" s="304"/>
      <c r="AWD7" s="229"/>
      <c r="AWE7" s="769"/>
      <c r="AWF7" s="49"/>
      <c r="AWG7" s="770"/>
      <c r="AWH7" s="131">
        <f>AWE7-AWG7</f>
        <v>0</v>
      </c>
      <c r="AWJ7" s="304"/>
      <c r="AWK7" s="229"/>
      <c r="AWL7" s="769"/>
      <c r="AWM7" s="49"/>
      <c r="AWN7" s="770"/>
      <c r="AWO7" s="131">
        <f>AWL7-AWN7</f>
        <v>0</v>
      </c>
      <c r="AWQ7" s="304"/>
      <c r="AWR7" s="229"/>
      <c r="AWS7" s="769"/>
      <c r="AWT7" s="49"/>
      <c r="AWU7" s="770"/>
      <c r="AWV7" s="131">
        <f>AWS7-AWU7</f>
        <v>0</v>
      </c>
      <c r="AWX7" s="426"/>
      <c r="AWY7" s="229"/>
      <c r="AWZ7" s="769"/>
      <c r="AXA7" s="49"/>
      <c r="AXB7" s="770"/>
      <c r="AXC7" s="131">
        <f>AWZ7-AXB7</f>
        <v>0</v>
      </c>
      <c r="AXE7" s="1464"/>
      <c r="AXF7" s="229"/>
      <c r="AXG7" s="104"/>
      <c r="AXH7" s="308"/>
      <c r="AXI7" s="770"/>
      <c r="AXJ7" s="131">
        <f>AXG7-AXI7</f>
        <v>0</v>
      </c>
      <c r="AXL7" s="1464"/>
      <c r="AXM7" s="229"/>
      <c r="AXN7" s="104"/>
      <c r="AXO7" s="49"/>
      <c r="AXP7" s="770"/>
      <c r="AXQ7" s="131">
        <f>AXN7-AXP7</f>
        <v>0</v>
      </c>
      <c r="AXS7" s="1464"/>
      <c r="AXT7" s="229"/>
      <c r="AXU7" s="104"/>
      <c r="AXV7" s="49"/>
      <c r="AXW7" s="770"/>
      <c r="AXX7" s="131">
        <f>AXU7-AXW7</f>
        <v>0</v>
      </c>
      <c r="AXZ7" s="1464"/>
      <c r="AYA7" s="229"/>
      <c r="AYB7" s="104"/>
      <c r="AYC7" s="49"/>
      <c r="AYD7" s="770"/>
      <c r="AYE7" s="131">
        <f>AYB7-AYD7</f>
        <v>0</v>
      </c>
      <c r="AYG7" s="1465"/>
      <c r="AYH7" s="229"/>
      <c r="AYI7" s="104"/>
      <c r="AYJ7" s="49"/>
      <c r="AYK7" s="770"/>
      <c r="AYL7" s="131">
        <f>AYI7-AYK7</f>
        <v>0</v>
      </c>
      <c r="AYN7" s="1465"/>
      <c r="AYO7" s="229"/>
      <c r="AYP7" s="104"/>
      <c r="AYQ7" s="49"/>
      <c r="AYR7" s="770"/>
      <c r="AYS7" s="131">
        <f>AYP7-AYR7</f>
        <v>0</v>
      </c>
      <c r="AYU7" s="1465"/>
      <c r="AYV7" s="229"/>
      <c r="AYW7" s="104"/>
      <c r="AYX7" s="426"/>
      <c r="AYY7" s="770"/>
      <c r="AYZ7" s="131">
        <f>AYW7-AYY7</f>
        <v>0</v>
      </c>
      <c r="AZB7" s="1464"/>
      <c r="AZC7" s="229"/>
      <c r="AZD7" s="104"/>
      <c r="AZE7" s="49"/>
      <c r="AZF7" s="770"/>
      <c r="AZG7" s="131">
        <f>AZD7-AZF7</f>
        <v>0</v>
      </c>
      <c r="AZI7" s="1465"/>
      <c r="AZJ7" s="229"/>
      <c r="AZK7" s="104"/>
      <c r="AZL7" s="484"/>
      <c r="AZM7" s="770"/>
      <c r="AZN7" s="131">
        <v>0</v>
      </c>
      <c r="AZP7" s="1465"/>
      <c r="AZQ7" s="229"/>
      <c r="AZR7" s="104"/>
      <c r="AZS7" s="484"/>
      <c r="AZT7" s="770"/>
      <c r="AZU7" s="131">
        <v>0</v>
      </c>
      <c r="AZW7" s="1464"/>
      <c r="AZX7" s="229"/>
      <c r="AZY7" s="104"/>
      <c r="AZZ7" s="49"/>
      <c r="BAA7" s="770"/>
      <c r="BAB7" s="131">
        <f>AZY7-BAA7</f>
        <v>0</v>
      </c>
      <c r="BAD7" s="1464"/>
      <c r="BAE7" s="229"/>
      <c r="BAF7" s="104"/>
      <c r="BAG7" s="49"/>
      <c r="BAH7" s="770"/>
      <c r="BAI7" s="131">
        <f>BAF7-BAH7</f>
        <v>0</v>
      </c>
      <c r="BAK7" s="1464"/>
      <c r="BAL7" s="229"/>
      <c r="BAM7" s="104"/>
      <c r="BAN7" s="49"/>
      <c r="BAO7" s="770"/>
      <c r="BAP7" s="131">
        <f>BAM7-BAO7</f>
        <v>0</v>
      </c>
      <c r="BAR7" s="1464"/>
      <c r="BAS7" s="229"/>
      <c r="BAT7" s="104"/>
      <c r="BAU7" s="49"/>
      <c r="BAV7" s="770"/>
      <c r="BAW7" s="131">
        <f>BAT7-BAV7</f>
        <v>0</v>
      </c>
    </row>
    <row r="8" spans="1:1402" s="244" customFormat="1" ht="15.75" x14ac:dyDescent="0.25">
      <c r="A8" s="406">
        <v>41615</v>
      </c>
      <c r="B8" s="311"/>
      <c r="C8" s="702">
        <v>100000</v>
      </c>
      <c r="D8" s="31"/>
      <c r="E8" s="139"/>
      <c r="F8" s="131">
        <f>F7+C8-E8</f>
        <v>100000</v>
      </c>
      <c r="H8" s="31"/>
      <c r="I8" s="311"/>
      <c r="J8" s="702"/>
      <c r="K8" s="31"/>
      <c r="L8" s="139"/>
      <c r="M8" s="131">
        <f>M7+J8-L8</f>
        <v>0</v>
      </c>
      <c r="O8" s="426"/>
      <c r="P8" s="1460"/>
      <c r="Q8" s="261"/>
      <c r="R8" s="426"/>
      <c r="S8" s="139"/>
      <c r="T8" s="131">
        <f>T7+Q8-S8</f>
        <v>0</v>
      </c>
      <c r="V8" s="321"/>
      <c r="W8" s="1460"/>
      <c r="X8" s="261"/>
      <c r="Y8" s="49"/>
      <c r="Z8" s="139"/>
      <c r="AA8" s="131">
        <f>AA7+X8-Z8</f>
        <v>0</v>
      </c>
      <c r="AC8" s="49"/>
      <c r="AD8" s="1460"/>
      <c r="AE8" s="261"/>
      <c r="AF8" s="49"/>
      <c r="AG8" s="139"/>
      <c r="AH8" s="131">
        <f>AH7+AE8-AG8</f>
        <v>0</v>
      </c>
      <c r="AJ8" s="49"/>
      <c r="AK8" s="1460"/>
      <c r="AL8" s="261"/>
      <c r="AM8" s="49"/>
      <c r="AN8" s="139"/>
      <c r="AO8" s="131">
        <f>AO7+AL8-AN8</f>
        <v>0</v>
      </c>
      <c r="AQ8" s="49"/>
      <c r="AR8" s="1460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460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6">
        <v>40697</v>
      </c>
      <c r="CI8" s="798" t="s">
        <v>607</v>
      </c>
      <c r="CJ8" s="1466"/>
      <c r="CK8" s="378"/>
      <c r="CL8" s="702"/>
      <c r="CM8" s="131">
        <f>CM7+CJ8-CL8</f>
        <v>0</v>
      </c>
      <c r="CO8" s="31"/>
      <c r="CP8" s="311"/>
      <c r="CQ8" s="22"/>
      <c r="CR8" s="523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/>
      <c r="DD8" s="229"/>
      <c r="DE8" s="104"/>
      <c r="DF8" s="49"/>
      <c r="DG8" s="139"/>
      <c r="DH8" s="131">
        <f>DH7+DE8-DG8</f>
        <v>0</v>
      </c>
      <c r="DJ8" s="533"/>
      <c r="DK8" s="347"/>
      <c r="DL8" s="1460"/>
      <c r="DM8" s="139"/>
      <c r="DN8" s="304"/>
      <c r="DO8" s="139"/>
      <c r="DP8" s="131">
        <f>DP7+DM8-DO8</f>
        <v>0</v>
      </c>
      <c r="DR8" s="426"/>
      <c r="DS8" s="1460"/>
      <c r="DT8" s="261"/>
      <c r="DU8" s="616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6">
        <v>41628</v>
      </c>
      <c r="EG8" s="229" t="s">
        <v>1878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3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6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97">
        <v>41729</v>
      </c>
      <c r="GY8" s="302" t="s">
        <v>2670</v>
      </c>
      <c r="GZ8" s="139">
        <v>7679</v>
      </c>
      <c r="HA8" s="97">
        <v>41730</v>
      </c>
      <c r="HB8" s="139">
        <v>7679</v>
      </c>
      <c r="HC8" s="131">
        <f>HC7+GZ8-HB8</f>
        <v>0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9">
        <v>40879</v>
      </c>
      <c r="IA8" s="311" t="s">
        <v>656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460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2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7"/>
      <c r="KH8" s="139"/>
      <c r="KI8" s="131">
        <f>KI7+KF8-KH8</f>
        <v>0</v>
      </c>
      <c r="KK8" s="49"/>
      <c r="KL8" s="229"/>
      <c r="KM8" s="104"/>
      <c r="KN8" s="617"/>
      <c r="KO8" s="139"/>
      <c r="KP8" s="131">
        <f>KP7+KM8-KO8</f>
        <v>0</v>
      </c>
      <c r="KR8" s="406"/>
      <c r="KS8" s="311"/>
      <c r="KT8" s="22"/>
      <c r="KU8" s="563"/>
      <c r="KV8" s="139"/>
      <c r="KW8" s="131">
        <f>KW7+KT8-KV8</f>
        <v>0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6"/>
      <c r="LN8" s="311"/>
      <c r="LO8" s="22"/>
      <c r="LP8" s="49"/>
      <c r="LQ8" s="139"/>
      <c r="LR8" s="131">
        <f t="shared" ref="LR8:LR44" si="0">LR7+LO8-LQ8</f>
        <v>0</v>
      </c>
      <c r="LT8" s="426"/>
      <c r="LU8" s="229"/>
      <c r="LV8" s="104"/>
      <c r="LW8" s="308"/>
      <c r="LX8" s="139"/>
      <c r="LY8" s="131">
        <f>LY7+LV8-LX8</f>
        <v>0</v>
      </c>
      <c r="MA8" s="426"/>
      <c r="MB8" s="229"/>
      <c r="MC8" s="261"/>
      <c r="MD8" s="49"/>
      <c r="ME8" s="139"/>
      <c r="MF8" s="131">
        <f>MF7+MC8-ME8</f>
        <v>0</v>
      </c>
      <c r="MH8" s="426"/>
      <c r="MI8" s="1460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3">
        <v>40347</v>
      </c>
      <c r="MW8" s="311" t="s">
        <v>443</v>
      </c>
      <c r="MX8" s="702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2"/>
      <c r="NF8" s="49"/>
      <c r="NG8" s="76"/>
      <c r="NH8" s="131">
        <f>NH7+NE8-NG8</f>
        <v>0</v>
      </c>
      <c r="NJ8" s="31"/>
      <c r="NK8" s="311"/>
      <c r="NL8" s="702"/>
      <c r="NM8" s="49"/>
      <c r="NN8" s="76"/>
      <c r="NO8" s="131">
        <f>NO7+NL8-NN8</f>
        <v>0</v>
      </c>
      <c r="NQ8" s="426"/>
      <c r="NR8" s="302"/>
      <c r="NS8" s="139"/>
      <c r="NT8" s="426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41726</v>
      </c>
      <c r="PV8" s="311" t="s">
        <v>2666</v>
      </c>
      <c r="PW8" s="22">
        <v>45544</v>
      </c>
      <c r="PX8" s="49">
        <v>41735</v>
      </c>
      <c r="PY8" s="139">
        <v>45544</v>
      </c>
      <c r="PZ8" s="131">
        <f>PZ7+PW8-PY8</f>
        <v>0</v>
      </c>
      <c r="QB8" s="49"/>
      <c r="QC8" s="229"/>
      <c r="QD8" s="104"/>
      <c r="QE8" s="49"/>
      <c r="QF8" s="139"/>
      <c r="QG8" s="131">
        <f>QG7+QD8-QF8</f>
        <v>0</v>
      </c>
      <c r="QI8" s="426"/>
      <c r="QJ8" s="229"/>
      <c r="QK8" s="104"/>
      <c r="QL8" s="49"/>
      <c r="QM8" s="139"/>
      <c r="QN8" s="131">
        <f>QN7+QK8-QM8</f>
        <v>0</v>
      </c>
      <c r="QP8" s="426">
        <v>40463</v>
      </c>
      <c r="QQ8" s="229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2"/>
      <c r="QX8" s="1467"/>
      <c r="QY8" s="702"/>
      <c r="QZ8" s="31"/>
      <c r="RA8" s="139"/>
      <c r="RB8" s="131">
        <f>RB7+QY8-RA8</f>
        <v>0</v>
      </c>
      <c r="RD8" s="49"/>
      <c r="RE8" s="671"/>
      <c r="RF8" s="261"/>
      <c r="RG8" s="49"/>
      <c r="RH8" s="261"/>
      <c r="RI8" s="131">
        <f>RI7+RF8-RH8</f>
        <v>0</v>
      </c>
      <c r="RK8" s="49"/>
      <c r="RL8" s="671"/>
      <c r="RM8" s="261"/>
      <c r="RN8" s="49"/>
      <c r="RO8" s="261"/>
      <c r="RP8" s="131">
        <f>RP7+RM8-RO8</f>
        <v>0</v>
      </c>
      <c r="RR8" s="49">
        <v>41712</v>
      </c>
      <c r="RS8" s="302" t="s">
        <v>2660</v>
      </c>
      <c r="RT8" s="261">
        <v>17447</v>
      </c>
      <c r="RU8" s="345">
        <v>41732</v>
      </c>
      <c r="RV8" s="139">
        <v>17447</v>
      </c>
      <c r="RW8" s="131">
        <f>RW7+RT8-RV8</f>
        <v>0</v>
      </c>
      <c r="RY8" s="1468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6"/>
      <c r="SN8" s="1469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6"/>
      <c r="TB8" s="311"/>
      <c r="TC8" s="22"/>
      <c r="TD8" s="49"/>
      <c r="TE8" s="139"/>
      <c r="TF8" s="131">
        <f>TF7+TC8-TE8</f>
        <v>0</v>
      </c>
      <c r="TH8" s="1470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6"/>
      <c r="TW8" s="229"/>
      <c r="TX8" s="104"/>
      <c r="TY8" s="49"/>
      <c r="TZ8" s="139"/>
      <c r="UA8" s="131">
        <f>UA7+TX8-TZ8</f>
        <v>0</v>
      </c>
      <c r="UC8" s="406"/>
      <c r="UD8" s="311"/>
      <c r="UE8" s="22"/>
      <c r="UF8" s="49"/>
      <c r="UG8" s="139"/>
      <c r="UH8" s="131">
        <f>UH7+UE8-UG8</f>
        <v>0</v>
      </c>
      <c r="UJ8" s="406"/>
      <c r="UK8" s="311"/>
      <c r="UL8" s="22"/>
      <c r="UM8" s="49"/>
      <c r="UN8" s="139"/>
      <c r="UO8" s="131">
        <f>UO7+UL8-UN8</f>
        <v>0</v>
      </c>
      <c r="UQ8" s="426"/>
      <c r="UR8" s="229"/>
      <c r="US8" s="104"/>
      <c r="UT8" s="49"/>
      <c r="UU8" s="139"/>
      <c r="UV8" s="131">
        <f>UV7+US8-UU8</f>
        <v>0</v>
      </c>
      <c r="UX8" s="426">
        <v>41337</v>
      </c>
      <c r="UY8" s="229" t="s">
        <v>1455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1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>
        <v>41729</v>
      </c>
      <c r="VM8" s="229" t="s">
        <v>2669</v>
      </c>
      <c r="VN8" s="104">
        <v>3670</v>
      </c>
      <c r="VO8" s="49">
        <v>41733</v>
      </c>
      <c r="VP8" s="139">
        <v>3670</v>
      </c>
      <c r="VQ8" s="131">
        <f>VQ7+VN8-VP8</f>
        <v>0</v>
      </c>
      <c r="VS8" s="49"/>
      <c r="VT8" s="229"/>
      <c r="VU8" s="104"/>
      <c r="VV8" s="563"/>
      <c r="VW8" s="139"/>
      <c r="VX8" s="131">
        <f>VX7+VU8-VW8</f>
        <v>0</v>
      </c>
      <c r="VZ8" s="549">
        <v>40854</v>
      </c>
      <c r="WA8" s="229" t="s">
        <v>649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6"/>
      <c r="XQ8" s="311"/>
      <c r="XR8" s="22"/>
      <c r="XS8" s="49"/>
      <c r="XT8" s="139"/>
      <c r="XU8" s="131">
        <f>XU7+XR8-XT8</f>
        <v>0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1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6"/>
      <c r="AAW8" s="229"/>
      <c r="AAX8" s="104"/>
      <c r="AAY8" s="49"/>
      <c r="AAZ8" s="139"/>
      <c r="ABA8" s="131">
        <f>ABA7+AAX8-AAZ8</f>
        <v>0</v>
      </c>
      <c r="ABC8" s="426"/>
      <c r="ABD8" s="229"/>
      <c r="ABE8" s="104"/>
      <c r="ABF8" s="321"/>
      <c r="ABG8" s="139"/>
      <c r="ABH8" s="131">
        <f>ABH7+ABE8-ABG8</f>
        <v>0</v>
      </c>
      <c r="ABJ8" s="49">
        <v>41719</v>
      </c>
      <c r="ABK8" s="229" t="s">
        <v>2662</v>
      </c>
      <c r="ABL8" s="104">
        <v>8058.5</v>
      </c>
      <c r="ABM8" s="49">
        <v>41735</v>
      </c>
      <c r="ABN8" s="139">
        <v>8058.5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6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6"/>
      <c r="ADA8" s="311"/>
      <c r="ADB8" s="22"/>
      <c r="ADC8" s="426"/>
      <c r="ADD8" s="139"/>
      <c r="ADE8" s="131">
        <f>ADE7+ADB8-ADD8</f>
        <v>0</v>
      </c>
      <c r="ADG8" s="426"/>
      <c r="ADH8" s="229"/>
      <c r="ADI8" s="104"/>
      <c r="ADJ8" s="321"/>
      <c r="ADK8" s="139"/>
      <c r="ADL8" s="131">
        <f>ADL7+ADI8-ADK8</f>
        <v>0</v>
      </c>
      <c r="ADN8" s="49"/>
      <c r="ADO8" s="229"/>
      <c r="ADP8" s="104"/>
      <c r="ADQ8" s="49"/>
      <c r="ADR8" s="139"/>
      <c r="ADS8" s="131">
        <f>ADS7+ADP8-ADR8</f>
        <v>0</v>
      </c>
      <c r="ADU8" s="322"/>
      <c r="ADV8" s="1460"/>
      <c r="ADW8" s="778"/>
      <c r="ADX8" s="426"/>
      <c r="ADY8" s="139"/>
      <c r="ADZ8" s="131">
        <f>ADZ7+ADW8-ADY8</f>
        <v>0</v>
      </c>
      <c r="AEB8" s="397">
        <v>40012</v>
      </c>
      <c r="AEC8" s="780" t="s">
        <v>288</v>
      </c>
      <c r="AED8" s="778">
        <v>23275</v>
      </c>
      <c r="AEE8" s="31">
        <v>40017</v>
      </c>
      <c r="AEF8" s="139">
        <v>18275</v>
      </c>
      <c r="AEG8" s="670">
        <f>AEG7+AED8-AEF8</f>
        <v>5000</v>
      </c>
      <c r="AEI8" s="426"/>
      <c r="AEJ8" s="302"/>
      <c r="AEK8" s="139"/>
      <c r="AEL8" s="49"/>
      <c r="AEM8" s="1471"/>
      <c r="AEN8" s="131">
        <f>AEN7+AEK8-AEM8</f>
        <v>0</v>
      </c>
      <c r="AEP8" s="426"/>
      <c r="AEQ8" s="302"/>
      <c r="AER8" s="139"/>
      <c r="AES8" s="426"/>
      <c r="AET8" s="139"/>
      <c r="AEU8" s="131">
        <f>AEU7+AER8-AET8</f>
        <v>0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6"/>
      <c r="AFL8" s="311"/>
      <c r="AFM8" s="22"/>
      <c r="AFN8" s="49"/>
      <c r="AFO8" s="139"/>
      <c r="AFP8" s="131">
        <f>AFP7+AFM8-AFO8</f>
        <v>0</v>
      </c>
      <c r="AFR8" s="426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6"/>
      <c r="AGP8" s="31"/>
      <c r="AGQ8" s="76"/>
      <c r="AGR8" s="131">
        <f>AGR7+AGO8-AGQ8</f>
        <v>0</v>
      </c>
      <c r="AGT8" s="49"/>
      <c r="AGU8" s="229"/>
      <c r="AGV8" s="696"/>
      <c r="AGW8" s="49"/>
      <c r="AGX8" s="139"/>
      <c r="AGY8" s="131">
        <f>AGY7+AGV8-AGX8</f>
        <v>0</v>
      </c>
      <c r="AHA8" s="49"/>
      <c r="AHB8" s="1460"/>
      <c r="AHC8" s="350"/>
      <c r="AHD8" s="49"/>
      <c r="AHE8" s="139"/>
      <c r="AHF8" s="131">
        <f>AHF7+AHC8-AHE8</f>
        <v>0</v>
      </c>
      <c r="AHH8" s="404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6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6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460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460"/>
      <c r="ALK8" s="390"/>
      <c r="ALL8" s="308"/>
      <c r="ALM8" s="139"/>
      <c r="ALN8" s="131">
        <f>ALN7+ALK8-ALM8</f>
        <v>0</v>
      </c>
      <c r="ALP8" s="49"/>
      <c r="ALQ8" s="1460"/>
      <c r="ALR8" s="390"/>
      <c r="ALS8" s="308"/>
      <c r="ALT8" s="139"/>
      <c r="ALU8" s="131">
        <f>ALU7+ALR8-ALT8</f>
        <v>0</v>
      </c>
      <c r="ALW8" s="49"/>
      <c r="ALX8" s="1460"/>
      <c r="ALY8" s="390"/>
      <c r="ALZ8" s="308"/>
      <c r="AMA8" s="139"/>
      <c r="AMB8" s="131">
        <f>AMB7+ALY8-AMA8</f>
        <v>0</v>
      </c>
      <c r="AMD8" s="406"/>
      <c r="AME8" s="311"/>
      <c r="AMF8" s="22"/>
      <c r="AMG8" s="483"/>
      <c r="AMH8" s="139"/>
      <c r="AMI8" s="131">
        <f>AMI7+AMF8-AMH8</f>
        <v>0</v>
      </c>
      <c r="AMK8" s="49"/>
      <c r="AML8" s="229"/>
      <c r="AMM8" s="104"/>
      <c r="AMN8" s="49"/>
      <c r="AMO8" s="139"/>
      <c r="AMP8" s="131">
        <f>AMP7+AMM8-AMO8</f>
        <v>0</v>
      </c>
      <c r="AMR8" s="31"/>
      <c r="AMS8" s="1460"/>
      <c r="AMT8" s="139"/>
      <c r="AMU8" s="31"/>
      <c r="AMV8" s="76"/>
      <c r="AMW8" s="131">
        <f t="shared" ref="AMW8:AMW44" si="3">AMW7+AMT8-AMV8</f>
        <v>0</v>
      </c>
      <c r="AMY8" s="426"/>
      <c r="AMZ8" s="229"/>
      <c r="ANA8" s="104"/>
      <c r="ANB8" s="321"/>
      <c r="ANC8" s="139"/>
      <c r="AND8" s="131">
        <f>AND7+ANA8-ANC8</f>
        <v>0</v>
      </c>
      <c r="ANF8" s="321"/>
      <c r="ANG8" s="229"/>
      <c r="ANH8" s="104"/>
      <c r="ANI8" s="547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>
        <v>41725</v>
      </c>
      <c r="AOI8" s="229" t="s">
        <v>2663</v>
      </c>
      <c r="AOJ8" s="104">
        <v>897</v>
      </c>
      <c r="AOK8" s="570">
        <v>41731</v>
      </c>
      <c r="AOL8" s="139">
        <v>897</v>
      </c>
      <c r="AOM8" s="131">
        <f>AOM7+AOJ8-AOL8</f>
        <v>0</v>
      </c>
      <c r="AOO8" s="549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6"/>
      <c r="AOW8" s="229"/>
      <c r="AOX8" s="104"/>
      <c r="AOY8" s="49"/>
      <c r="AOZ8" s="139"/>
      <c r="APA8" s="131">
        <f>APA7+AOX8-AOZ8</f>
        <v>0</v>
      </c>
      <c r="APC8" s="321">
        <v>41725</v>
      </c>
      <c r="APD8" s="229" t="s">
        <v>2664</v>
      </c>
      <c r="APE8" s="104">
        <v>12521</v>
      </c>
      <c r="APF8" s="49">
        <v>41732</v>
      </c>
      <c r="APG8" s="139">
        <v>12521</v>
      </c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3"/>
      <c r="APY8" s="1460"/>
      <c r="APZ8" s="390"/>
      <c r="AQA8" s="426"/>
      <c r="AQB8" s="139"/>
      <c r="AQC8" s="131">
        <f t="shared" ref="AQC8:AQC27" si="4">AQC7+APZ8-AQB8</f>
        <v>0</v>
      </c>
      <c r="AQE8" s="500">
        <v>40829</v>
      </c>
      <c r="AQF8" s="1472" t="s">
        <v>643</v>
      </c>
      <c r="AQG8" s="1473">
        <v>7383.5</v>
      </c>
      <c r="AQH8" s="31"/>
      <c r="AQI8" s="76"/>
      <c r="AQJ8" s="131">
        <f t="shared" ref="AQJ8:AQJ43" si="5">AQJ7+AQG8-AQI8</f>
        <v>7383.5</v>
      </c>
      <c r="AQL8" s="482"/>
      <c r="AQM8" s="1460"/>
      <c r="AQN8" s="390"/>
      <c r="AQO8" s="31"/>
      <c r="AQP8" s="76"/>
      <c r="AQQ8" s="131">
        <f t="shared" ref="AQQ8:AQQ43" si="6">AQQ7+AQN8-AQP8</f>
        <v>0</v>
      </c>
      <c r="AQS8" s="1468" t="s">
        <v>232</v>
      </c>
      <c r="AQT8" s="146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>
        <v>41713</v>
      </c>
      <c r="ARA8" s="1460" t="s">
        <v>2661</v>
      </c>
      <c r="ARB8" s="139">
        <v>12888</v>
      </c>
      <c r="ARC8" s="321">
        <v>41730</v>
      </c>
      <c r="ARD8" s="139">
        <v>12888</v>
      </c>
      <c r="ARE8" s="131">
        <f>ARE7+ARB8-ARD8</f>
        <v>0</v>
      </c>
      <c r="ARG8" s="31"/>
      <c r="ARH8" s="1460"/>
      <c r="ARI8" s="139"/>
      <c r="ARJ8" s="49"/>
      <c r="ARK8" s="139"/>
      <c r="ARL8" s="131">
        <f>ARL7+ARI8-ARK8</f>
        <v>0</v>
      </c>
      <c r="ARN8" s="426"/>
      <c r="ARO8" s="1460"/>
      <c r="ARP8" s="139"/>
      <c r="ARQ8" s="426"/>
      <c r="ARR8" s="139"/>
      <c r="ARS8" s="131">
        <f>ARS7+ARP8-ARR8</f>
        <v>0</v>
      </c>
      <c r="ARU8" s="426"/>
      <c r="ARV8" s="229"/>
      <c r="ARW8" s="696"/>
      <c r="ARX8" s="321"/>
      <c r="ARY8" s="390"/>
      <c r="ARZ8" s="131">
        <f t="shared" ref="ARZ8:ARZ44" si="7">ARZ7+ARW8-ARY8</f>
        <v>0</v>
      </c>
      <c r="ASB8" s="426"/>
      <c r="ASC8" s="229"/>
      <c r="ASD8" s="104"/>
      <c r="ASE8" s="258"/>
      <c r="ASF8" s="66"/>
      <c r="ASG8" s="131">
        <f>ASG7+ASD8-ASF8</f>
        <v>0</v>
      </c>
      <c r="ASI8" s="426"/>
      <c r="ASJ8" s="229"/>
      <c r="ASK8" s="104"/>
      <c r="ASL8" s="31"/>
      <c r="ASM8" s="76"/>
      <c r="ASN8" s="131">
        <f>ASN7+ASK8-ASM8</f>
        <v>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/>
      <c r="AVB8" s="1460"/>
      <c r="AVC8" s="139"/>
      <c r="AVD8" s="308"/>
      <c r="AVE8" s="139"/>
      <c r="AVF8" s="131">
        <f>AVF7+AVC8-AVE8</f>
        <v>0</v>
      </c>
      <c r="AVH8" s="551">
        <v>41134</v>
      </c>
      <c r="AVI8" s="552" t="s">
        <v>718</v>
      </c>
      <c r="AVJ8" s="553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4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49">
        <v>41726</v>
      </c>
      <c r="AWR8" s="229" t="s">
        <v>2665</v>
      </c>
      <c r="AWS8" s="104">
        <v>9848</v>
      </c>
      <c r="AWT8" s="49">
        <v>41732</v>
      </c>
      <c r="AWU8" s="139">
        <v>9848</v>
      </c>
      <c r="AWV8" s="131">
        <f>AWV7+AWS8-AWU8</f>
        <v>0</v>
      </c>
      <c r="AWX8" s="797">
        <v>41546</v>
      </c>
      <c r="AWY8" s="798"/>
      <c r="AWZ8" s="838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6"/>
      <c r="AYH8" s="311"/>
      <c r="AYI8" s="22"/>
      <c r="AYJ8" s="49"/>
      <c r="AYK8" s="139"/>
      <c r="AYL8" s="131">
        <f>AYL7+AYI8-AYK8</f>
        <v>0</v>
      </c>
      <c r="AYN8" s="406"/>
      <c r="AYO8" s="311"/>
      <c r="AYP8" s="22"/>
      <c r="AYQ8" s="49"/>
      <c r="AYR8" s="139"/>
      <c r="AYS8" s="131">
        <f>AYS7+AYP8-AYR8</f>
        <v>0</v>
      </c>
      <c r="AYU8" s="406"/>
      <c r="AYV8" s="311"/>
      <c r="AYW8" s="22"/>
      <c r="AYX8" s="426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30"/>
      <c r="AZJ8" s="548"/>
      <c r="AZK8" s="104"/>
      <c r="AZL8" s="426"/>
      <c r="AZM8" s="139"/>
      <c r="AZN8" s="131">
        <f>AZN7+AZK8-AZM8</f>
        <v>0</v>
      </c>
      <c r="AZP8" s="530"/>
      <c r="AZQ8" s="548"/>
      <c r="AZR8" s="104"/>
      <c r="AZS8" s="426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6">
        <v>41615</v>
      </c>
      <c r="B9" s="311"/>
      <c r="C9" s="702">
        <v>150000</v>
      </c>
      <c r="D9" s="31"/>
      <c r="E9" s="139"/>
      <c r="F9" s="131">
        <f t="shared" ref="F9:F36" si="8">F8+C9-E9</f>
        <v>250000</v>
      </c>
      <c r="H9" s="31"/>
      <c r="I9" s="311"/>
      <c r="J9" s="702"/>
      <c r="K9" s="31"/>
      <c r="L9" s="139"/>
      <c r="M9" s="131">
        <f t="shared" ref="M9:M36" si="9">M8+J9-L9</f>
        <v>0</v>
      </c>
      <c r="O9" s="426"/>
      <c r="P9" s="1460"/>
      <c r="Q9" s="261"/>
      <c r="R9" s="426"/>
      <c r="S9" s="139"/>
      <c r="T9" s="131">
        <f>T8+Q9-S9</f>
        <v>0</v>
      </c>
      <c r="V9" s="321"/>
      <c r="W9" s="1460"/>
      <c r="X9" s="261"/>
      <c r="Y9" s="49"/>
      <c r="Z9" s="139"/>
      <c r="AA9" s="131">
        <f t="shared" ref="AA9:AA39" si="10">AA8+X9-Z9</f>
        <v>0</v>
      </c>
      <c r="AC9" s="49"/>
      <c r="AD9" s="1460"/>
      <c r="AE9" s="261"/>
      <c r="AF9" s="49"/>
      <c r="AG9" s="139"/>
      <c r="AH9" s="131">
        <f t="shared" ref="AH9:AH39" si="11">AH8+AE9-AG9</f>
        <v>0</v>
      </c>
      <c r="AJ9" s="49"/>
      <c r="AK9" s="1460"/>
      <c r="AL9" s="261"/>
      <c r="AM9" s="49"/>
      <c r="AN9" s="139"/>
      <c r="AO9" s="131">
        <f t="shared" ref="AO9:AO39" si="12">AO8+AL9-AN9</f>
        <v>0</v>
      </c>
      <c r="AQ9" s="49"/>
      <c r="AR9" s="1460"/>
      <c r="AS9" s="261"/>
      <c r="AT9" s="49"/>
      <c r="AU9" s="139"/>
      <c r="AV9" s="131">
        <f t="shared" ref="AV9:AV39" si="13">AV8+AS9-AU9</f>
        <v>0</v>
      </c>
      <c r="AX9" s="49"/>
      <c r="AY9" s="1460"/>
      <c r="AZ9" s="261"/>
      <c r="BA9" s="49"/>
      <c r="BB9" s="139"/>
      <c r="BC9" s="131">
        <f t="shared" ref="BC9:BC39" si="14">BC8+AZ9-BB9</f>
        <v>0</v>
      </c>
      <c r="BE9" s="49"/>
      <c r="BF9" s="1460"/>
      <c r="BG9" s="261"/>
      <c r="BH9" s="49"/>
      <c r="BI9" s="139"/>
      <c r="BJ9" s="131">
        <f t="shared" ref="BJ9:BJ39" si="15">BJ8+BG9-BI9</f>
        <v>0</v>
      </c>
      <c r="BL9" s="49"/>
      <c r="BM9" s="1460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6">
        <v>40716</v>
      </c>
      <c r="CI9" s="1474" t="s">
        <v>609</v>
      </c>
      <c r="CJ9" s="805">
        <v>1775</v>
      </c>
      <c r="CK9" s="378"/>
      <c r="CL9" s="702"/>
      <c r="CM9" s="131">
        <f t="shared" ref="CM9:CM68" si="19">CM8+CJ9-CL9</f>
        <v>1775</v>
      </c>
      <c r="CO9" s="31"/>
      <c r="CP9" s="311"/>
      <c r="CQ9" s="22"/>
      <c r="CR9" s="523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/>
      <c r="DD9" s="229"/>
      <c r="DE9" s="104"/>
      <c r="DF9" s="49"/>
      <c r="DG9" s="139"/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6"/>
      <c r="DS9" s="229"/>
      <c r="DT9" s="104"/>
      <c r="DU9" s="616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6"/>
      <c r="EG9" s="229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460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6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9"/>
      <c r="IA9" s="1460"/>
      <c r="IB9" s="802"/>
      <c r="IC9" s="803"/>
      <c r="ID9" s="76"/>
      <c r="IE9" s="131">
        <f t="shared" ref="IE9:IE43" si="39">IE8+IB9-ID9</f>
        <v>476</v>
      </c>
      <c r="IG9" s="31"/>
      <c r="IH9" s="1460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2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7"/>
      <c r="KH9" s="139"/>
      <c r="KI9" s="131">
        <f t="shared" ref="KI9:KI43" si="46">KI8+KF9-KH9</f>
        <v>0</v>
      </c>
      <c r="KK9" s="49"/>
      <c r="KL9" s="229"/>
      <c r="KM9" s="104"/>
      <c r="KN9" s="617"/>
      <c r="KO9" s="139"/>
      <c r="KP9" s="131">
        <f t="shared" ref="KP9:KP43" si="47">KP8+KM9-KO9</f>
        <v>0</v>
      </c>
      <c r="KR9" s="406"/>
      <c r="KS9" s="311"/>
      <c r="KT9" s="22"/>
      <c r="KU9" s="563"/>
      <c r="KV9" s="139"/>
      <c r="KW9" s="131">
        <f t="shared" ref="KW9:KW43" si="48">KW8+KT9-KV9</f>
        <v>0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6"/>
      <c r="LN9" s="311"/>
      <c r="LO9" s="22"/>
      <c r="LP9" s="49"/>
      <c r="LQ9" s="139"/>
      <c r="LR9" s="131">
        <f t="shared" si="0"/>
        <v>0</v>
      </c>
      <c r="LT9" s="426"/>
      <c r="LU9" s="433"/>
      <c r="LV9" s="435"/>
      <c r="LW9" s="384"/>
      <c r="LX9" s="435"/>
      <c r="LY9" s="131">
        <f t="shared" ref="LY9:LY44" si="51">LY8+LV9-LX9</f>
        <v>0</v>
      </c>
      <c r="MA9" s="426"/>
      <c r="MB9" s="1460"/>
      <c r="MC9" s="261"/>
      <c r="MD9" s="433"/>
      <c r="ME9" s="139"/>
      <c r="MF9" s="131">
        <f t="shared" ref="MF9:MF44" si="52">MF8+MC9-ME9</f>
        <v>0</v>
      </c>
      <c r="MH9" s="426"/>
      <c r="MI9" s="229"/>
      <c r="MJ9" s="696"/>
      <c r="MK9" s="49"/>
      <c r="ML9" s="261"/>
      <c r="MM9" s="131">
        <f t="shared" ref="MM9:MM40" si="53">MM8+MJ9-ML9</f>
        <v>0</v>
      </c>
      <c r="MO9" s="49"/>
      <c r="MP9" s="1460"/>
      <c r="MQ9" s="261"/>
      <c r="MR9" s="49"/>
      <c r="MS9" s="261"/>
      <c r="MT9" s="131">
        <f t="shared" ref="MT9:MT44" si="54">MT8+MQ9-MS9</f>
        <v>0</v>
      </c>
      <c r="MV9" s="49"/>
      <c r="MW9" s="1460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460"/>
      <c r="NE9" s="390"/>
      <c r="NF9" s="31"/>
      <c r="NG9" s="139"/>
      <c r="NH9" s="131">
        <f t="shared" ref="NH9:NH43" si="55">NH8+NE9-NG9</f>
        <v>0</v>
      </c>
      <c r="NJ9" s="49"/>
      <c r="NK9" s="1460"/>
      <c r="NL9" s="390"/>
      <c r="NM9" s="31"/>
      <c r="NN9" s="139"/>
      <c r="NO9" s="131">
        <f t="shared" ref="NO9:NO18" si="56">NO8+NL9-NN9</f>
        <v>0</v>
      </c>
      <c r="NQ9" s="426"/>
      <c r="NR9" s="302"/>
      <c r="NS9" s="261"/>
      <c r="NT9" s="426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/>
      <c r="PV9" s="311"/>
      <c r="PW9" s="22"/>
      <c r="PX9" s="49"/>
      <c r="PY9" s="139"/>
      <c r="PZ9" s="131">
        <f t="shared" ref="PZ9:PZ44" si="65">PZ8+PW9-PY9</f>
        <v>0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6"/>
      <c r="QJ9" s="229"/>
      <c r="QK9" s="104"/>
      <c r="QL9" s="49"/>
      <c r="QM9" s="139"/>
      <c r="QN9" s="131">
        <f t="shared" ref="QN9:QN44" si="67">QN8+QK9-QM9</f>
        <v>0</v>
      </c>
      <c r="QP9" s="406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2"/>
      <c r="QX9" s="1467"/>
      <c r="QY9" s="702"/>
      <c r="QZ9" s="49"/>
      <c r="RA9" s="139"/>
      <c r="RB9" s="131">
        <f t="shared" ref="RB9:RB45" si="69">RB8+QY9-RA9</f>
        <v>0</v>
      </c>
      <c r="RD9" s="49"/>
      <c r="RE9" s="671"/>
      <c r="RF9" s="261"/>
      <c r="RG9" s="49"/>
      <c r="RH9" s="261"/>
      <c r="RI9" s="131">
        <f t="shared" ref="RI9:RI71" si="70">RI8+RF9-RH9</f>
        <v>0</v>
      </c>
      <c r="RK9" s="49"/>
      <c r="RL9" s="671"/>
      <c r="RM9" s="261"/>
      <c r="RN9" s="49"/>
      <c r="RO9" s="261"/>
      <c r="RP9" s="131">
        <f t="shared" ref="RP9:RP71" si="71">RP8+RM9-RO9</f>
        <v>0</v>
      </c>
      <c r="RR9" s="49"/>
      <c r="RS9" s="302"/>
      <c r="RT9" s="261"/>
      <c r="RU9" s="304"/>
      <c r="RV9" s="261"/>
      <c r="RW9" s="131">
        <f t="shared" ref="RW9:RW39" si="72">RW8+RT9-RV9</f>
        <v>0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6"/>
      <c r="SN9" s="229"/>
      <c r="SO9" s="390"/>
      <c r="SP9" s="49"/>
      <c r="SQ9" s="139"/>
      <c r="SR9" s="131">
        <f t="shared" ref="SR9:SR43" si="73">SR8+SO9-SQ9</f>
        <v>0</v>
      </c>
      <c r="ST9" s="304"/>
      <c r="SU9" s="1460"/>
      <c r="SV9" s="261"/>
      <c r="SW9" s="49"/>
      <c r="SX9" s="139"/>
      <c r="SY9" s="131">
        <f t="shared" ref="SY9:SY43" si="74">SY8+SV9-SX9</f>
        <v>0</v>
      </c>
      <c r="TA9" s="426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460"/>
      <c r="TQ9" s="261"/>
      <c r="TR9" s="49"/>
      <c r="TS9" s="139"/>
      <c r="TT9" s="131">
        <f t="shared" ref="TT9:TT19" si="77">TT8+TQ9-TS9</f>
        <v>0</v>
      </c>
      <c r="TV9" s="406"/>
      <c r="TW9" s="311"/>
      <c r="TX9" s="22"/>
      <c r="TY9" s="49"/>
      <c r="TZ9" s="139"/>
      <c r="UA9" s="131">
        <f t="shared" ref="UA9:UA19" si="78">UA8+TX9-TZ9</f>
        <v>0</v>
      </c>
      <c r="UC9" s="426"/>
      <c r="UD9" s="229"/>
      <c r="UE9" s="104"/>
      <c r="UF9" s="49"/>
      <c r="UG9" s="139"/>
      <c r="UH9" s="131">
        <f t="shared" ref="UH9:UH44" si="79">UH8+UE9-UG9</f>
        <v>0</v>
      </c>
      <c r="UJ9" s="426"/>
      <c r="UK9" s="229"/>
      <c r="UL9" s="104"/>
      <c r="UM9" s="49"/>
      <c r="UN9" s="139"/>
      <c r="UO9" s="131">
        <f t="shared" ref="UO9:UO44" si="80">UO8+UL9-UN9</f>
        <v>0</v>
      </c>
      <c r="UQ9" s="406"/>
      <c r="UR9" s="311"/>
      <c r="US9" s="22"/>
      <c r="UT9" s="49"/>
      <c r="UU9" s="139"/>
      <c r="UV9" s="131">
        <f t="shared" ref="UV9:UV44" si="81">UV8+US9-UU9</f>
        <v>0</v>
      </c>
      <c r="UX9" s="406"/>
      <c r="UY9" s="311"/>
      <c r="UZ9" s="802"/>
      <c r="VA9" s="803"/>
      <c r="VB9" s="139"/>
      <c r="VC9" s="131">
        <f t="shared" ref="VC9:VC44" si="82">VC8+UZ9-VB9</f>
        <v>201</v>
      </c>
      <c r="VE9" s="481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29"/>
      <c r="VN9" s="104"/>
      <c r="VO9" s="49"/>
      <c r="VP9" s="139"/>
      <c r="VQ9" s="131">
        <f t="shared" ref="VQ9:VQ44" si="84">VQ8+VN9-VP9</f>
        <v>0</v>
      </c>
      <c r="VS9" s="49"/>
      <c r="VT9" s="895"/>
      <c r="VU9" s="104"/>
      <c r="VV9" s="563"/>
      <c r="VW9" s="139"/>
      <c r="VX9" s="131">
        <f t="shared" ref="VX9:VX44" si="85">VX8+VU9-VW9</f>
        <v>0</v>
      </c>
      <c r="VZ9" s="426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6"/>
      <c r="XQ9" s="311"/>
      <c r="XR9" s="22"/>
      <c r="XS9" s="49"/>
      <c r="XT9" s="139"/>
      <c r="XU9" s="131">
        <f t="shared" ref="XU9:XU44" si="92">XU8+XR9-XT9</f>
        <v>0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460"/>
      <c r="ZO9" s="261"/>
      <c r="ZP9" s="49"/>
      <c r="ZQ9" s="261"/>
      <c r="ZR9" s="131">
        <f t="shared" ref="ZR9:ZR44" si="99">ZR8+ZO9-ZQ9</f>
        <v>0</v>
      </c>
      <c r="ZT9" s="31"/>
      <c r="ZU9" s="311"/>
      <c r="ZV9" s="802"/>
      <c r="ZW9" s="803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3"/>
      <c r="AAS9" s="139"/>
      <c r="AAT9" s="131">
        <f t="shared" ref="AAT9:AAT44" si="103">AAT8+AAQ9-AAS9</f>
        <v>0</v>
      </c>
      <c r="AAV9" s="426"/>
      <c r="AAW9" s="229"/>
      <c r="AAX9" s="104"/>
      <c r="AAY9" s="49"/>
      <c r="AAZ9" s="139"/>
      <c r="ABA9" s="131">
        <f t="shared" ref="ABA9:ABA44" si="104">ABA8+AAX9-AAZ9</f>
        <v>0</v>
      </c>
      <c r="ABC9" s="426"/>
      <c r="ABD9" s="229"/>
      <c r="ABE9" s="104"/>
      <c r="ABF9" s="321"/>
      <c r="ABG9" s="139"/>
      <c r="ABH9" s="131">
        <f t="shared" ref="ABH9:ABH44" si="105">ABH8+ABE9-ABG9</f>
        <v>0</v>
      </c>
      <c r="ABJ9" s="49">
        <v>41726</v>
      </c>
      <c r="ABK9" s="229" t="s">
        <v>2667</v>
      </c>
      <c r="ABL9" s="104">
        <v>6536.5</v>
      </c>
      <c r="ABM9" s="49">
        <v>41744</v>
      </c>
      <c r="ABN9" s="139">
        <v>6536.5</v>
      </c>
      <c r="ABO9" s="131">
        <f t="shared" ref="ABO9:ABO44" si="106">ABO8+ABL9-ABN9</f>
        <v>0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6"/>
      <c r="ACI9" s="139"/>
      <c r="ACJ9" s="430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6"/>
      <c r="ADA9" s="311"/>
      <c r="ADB9" s="22"/>
      <c r="ADC9" s="426"/>
      <c r="ADD9" s="139"/>
      <c r="ADE9" s="131">
        <f t="shared" ref="ADE9:ADE44" si="111">ADE8+ADB9-ADD9</f>
        <v>0</v>
      </c>
      <c r="ADG9" s="426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460"/>
      <c r="ADP9" s="261"/>
      <c r="ADQ9" s="49"/>
      <c r="ADR9" s="139"/>
      <c r="ADS9" s="131">
        <f t="shared" ref="ADS9:ADS44" si="113">ADS8+ADP9-ADR9</f>
        <v>0</v>
      </c>
      <c r="ADU9" s="321"/>
      <c r="ADV9" s="229"/>
      <c r="ADW9" s="104"/>
      <c r="ADX9" s="426"/>
      <c r="ADY9" s="139"/>
      <c r="ADZ9" s="131">
        <f t="shared" ref="ADZ9:ADZ44" si="114">ADZ8+ADW9-ADY9</f>
        <v>0</v>
      </c>
      <c r="AEB9" s="406"/>
      <c r="AEC9" s="815"/>
      <c r="AED9" s="32"/>
      <c r="AEE9" s="49" t="s">
        <v>294</v>
      </c>
      <c r="AEF9" s="139"/>
      <c r="AEG9" s="670">
        <f t="shared" ref="AEG9:AEG40" si="115">AEG8+AED9-AEF9</f>
        <v>5000</v>
      </c>
      <c r="AEI9" s="426"/>
      <c r="AEJ9" s="302"/>
      <c r="AEK9" s="390"/>
      <c r="AEL9" s="49"/>
      <c r="AEM9" s="390"/>
      <c r="AEN9" s="131">
        <f t="shared" ref="AEN9:AEN44" si="116">AEN8+AEK9-AEM9</f>
        <v>0</v>
      </c>
      <c r="AEP9" s="426"/>
      <c r="AEQ9" s="302"/>
      <c r="AER9" s="350"/>
      <c r="AES9" s="426"/>
      <c r="AET9" s="139"/>
      <c r="AEU9" s="131">
        <f t="shared" ref="AEU9:AEU40" si="117">AEU8+AER9-AET9</f>
        <v>0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6"/>
      <c r="AFL9" s="114"/>
      <c r="AFM9" s="22"/>
      <c r="AFN9" s="49"/>
      <c r="AFO9" s="139"/>
      <c r="AFP9" s="131">
        <f t="shared" ref="AFP9:AFP44" si="120">AFP8+AFM9-AFO9</f>
        <v>0</v>
      </c>
      <c r="AFR9" s="406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6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460"/>
      <c r="AHC9" s="350"/>
      <c r="AHD9" s="49"/>
      <c r="AHE9" s="139"/>
      <c r="AHF9" s="131">
        <f t="shared" ref="AHF9:AHF43" si="126">AHF8+AHC9-AHE9</f>
        <v>0</v>
      </c>
      <c r="AHH9" s="404"/>
      <c r="AHI9" s="229"/>
      <c r="AHJ9" s="261"/>
      <c r="AHK9" s="49"/>
      <c r="AHL9" s="139"/>
      <c r="AHM9" s="131">
        <f t="shared" ref="AHM9:AHM43" si="127">AHM8+AHJ9-AHL9</f>
        <v>37741</v>
      </c>
      <c r="AHO9" s="404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6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6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460"/>
      <c r="AKP9" s="390"/>
      <c r="AKQ9" s="49"/>
      <c r="AKR9" s="390"/>
      <c r="AKS9" s="131">
        <f t="shared" ref="AKS9:AKS44" si="139">AKS8+AKP9-AKR9</f>
        <v>0</v>
      </c>
      <c r="AKU9" s="49"/>
      <c r="AKV9" s="1460"/>
      <c r="AKW9" s="390"/>
      <c r="AKX9" s="49"/>
      <c r="AKY9" s="390"/>
      <c r="AKZ9" s="131">
        <f t="shared" si="2"/>
        <v>0</v>
      </c>
      <c r="ALB9" s="49"/>
      <c r="ALC9" s="1460"/>
      <c r="ALD9" s="390"/>
      <c r="ALE9" s="49"/>
      <c r="ALF9" s="390"/>
      <c r="ALG9" s="131">
        <f t="shared" ref="ALG9:ALG44" si="140">ALG8+ALD9-ALF9</f>
        <v>0</v>
      </c>
      <c r="ALI9" s="49"/>
      <c r="ALJ9" s="1460"/>
      <c r="ALK9" s="390"/>
      <c r="ALL9" s="49"/>
      <c r="ALM9" s="390"/>
      <c r="ALN9" s="131">
        <f t="shared" ref="ALN9:ALN44" si="141">ALN8+ALK9-ALM9</f>
        <v>0</v>
      </c>
      <c r="ALP9" s="49"/>
      <c r="ALQ9" s="1460"/>
      <c r="ALR9" s="390"/>
      <c r="ALS9" s="49"/>
      <c r="ALT9" s="390"/>
      <c r="ALU9" s="131">
        <f t="shared" ref="ALU9:ALU44" si="142">ALU8+ALR9-ALT9</f>
        <v>0</v>
      </c>
      <c r="ALW9" s="49"/>
      <c r="ALX9" s="1460"/>
      <c r="ALY9" s="390"/>
      <c r="ALZ9" s="49"/>
      <c r="AMA9" s="390"/>
      <c r="AMB9" s="131">
        <f t="shared" ref="AMB9:AMB44" si="143">AMB8+ALY9-AMA9</f>
        <v>0</v>
      </c>
      <c r="AMD9" s="406"/>
      <c r="AME9" s="311"/>
      <c r="AMF9" s="22"/>
      <c r="AMG9" s="426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0</v>
      </c>
      <c r="AMR9" s="31"/>
      <c r="AMS9" s="1460"/>
      <c r="AMT9" s="139"/>
      <c r="AMU9" s="31"/>
      <c r="AMV9" s="76"/>
      <c r="AMW9" s="131">
        <f t="shared" si="3"/>
        <v>0</v>
      </c>
      <c r="AMY9" s="426"/>
      <c r="AMZ9" s="229"/>
      <c r="ANA9" s="104"/>
      <c r="ANB9" s="321"/>
      <c r="ANC9" s="139"/>
      <c r="AND9" s="131">
        <f t="shared" ref="AND9:AND44" si="146">AND8+ANA9-ANC9</f>
        <v>0</v>
      </c>
      <c r="ANF9" s="321"/>
      <c r="ANG9" s="229"/>
      <c r="ANH9" s="104"/>
      <c r="ANI9" s="426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/>
      <c r="AOI9" s="229"/>
      <c r="AOJ9" s="104"/>
      <c r="AOK9" s="570"/>
      <c r="AOL9" s="139"/>
      <c r="AOM9" s="131">
        <f t="shared" ref="AOM9:AOM44" si="151">AOM8+AOJ9-AOL9</f>
        <v>0</v>
      </c>
      <c r="AOO9" s="1511"/>
      <c r="AOP9" s="1460"/>
      <c r="AOQ9" s="1422"/>
      <c r="AOR9" s="537">
        <v>40905</v>
      </c>
      <c r="AOS9" s="139">
        <v>700</v>
      </c>
      <c r="AOT9" s="131">
        <f>AOT8+AOQ9-AOS9</f>
        <v>7592</v>
      </c>
      <c r="AOV9" s="426"/>
      <c r="AOW9" s="1460"/>
      <c r="AOX9" s="390"/>
      <c r="AOY9" s="49"/>
      <c r="AOZ9" s="139"/>
      <c r="APA9" s="131">
        <f t="shared" ref="APA9:APA43" si="152">APA8+AOX9-AOZ9</f>
        <v>0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6"/>
      <c r="APY9" s="229"/>
      <c r="APZ9" s="390"/>
      <c r="AQA9" s="426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460"/>
      <c r="AQU9" s="778"/>
      <c r="AQV9" s="49"/>
      <c r="AQW9" s="139"/>
      <c r="AQX9" s="131">
        <f t="shared" ref="AQX9:AQX43" si="156">AQX8+AQU9-AQW9</f>
        <v>4518.5</v>
      </c>
      <c r="AQZ9" s="321"/>
      <c r="ARA9" s="229"/>
      <c r="ARB9" s="104"/>
      <c r="ARC9" s="321"/>
      <c r="ARD9" s="139"/>
      <c r="ARE9" s="131">
        <f t="shared" ref="ARE9:ARE44" si="157">ARE8+ARB9-ARD9</f>
        <v>0</v>
      </c>
      <c r="ARG9" s="31"/>
      <c r="ARH9" s="1460"/>
      <c r="ARI9" s="139"/>
      <c r="ARJ9" s="49"/>
      <c r="ARK9" s="139"/>
      <c r="ARL9" s="131">
        <f t="shared" ref="ARL9:ARL44" si="158">ARL8+ARI9-ARK9</f>
        <v>0</v>
      </c>
      <c r="ARN9" s="426"/>
      <c r="ARO9" s="1460"/>
      <c r="ARP9" s="139"/>
      <c r="ARQ9" s="426"/>
      <c r="ARR9" s="139"/>
      <c r="ARS9" s="131">
        <f t="shared" ref="ARS9:ARS44" si="159">ARS8+ARP9-ARR9</f>
        <v>0</v>
      </c>
      <c r="ARU9" s="426"/>
      <c r="ARV9" s="1460"/>
      <c r="ARW9" s="350"/>
      <c r="ARX9" s="321"/>
      <c r="ARY9" s="390"/>
      <c r="ARZ9" s="131">
        <f t="shared" si="7"/>
        <v>0</v>
      </c>
      <c r="ASB9" s="426"/>
      <c r="ASC9" s="229"/>
      <c r="ASD9" s="104"/>
      <c r="ASE9" s="49"/>
      <c r="ASF9" s="139"/>
      <c r="ASG9" s="131">
        <f t="shared" ref="ASG9:ASG44" si="160">ASG8+ASD9-ASF9</f>
        <v>0</v>
      </c>
      <c r="ASI9" s="406"/>
      <c r="ASJ9" s="311"/>
      <c r="ASK9" s="22"/>
      <c r="ASL9" s="49"/>
      <c r="ASM9" s="139"/>
      <c r="ASN9" s="131">
        <f t="shared" ref="ASN9:ASN40" si="161">ASN8+ASK9-ASM9</f>
        <v>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460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0</v>
      </c>
      <c r="AVH9" s="426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49"/>
      <c r="AWR9" s="229"/>
      <c r="AWS9" s="104"/>
      <c r="AWT9" s="49"/>
      <c r="AWU9" s="139"/>
      <c r="AWV9" s="131">
        <f>AWV8+AWS9-AWU9</f>
        <v>0</v>
      </c>
      <c r="AWX9" s="797"/>
      <c r="AWY9" s="798"/>
      <c r="AWZ9" s="838"/>
      <c r="AXA9" s="509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6"/>
      <c r="AYH9" s="229"/>
      <c r="AYI9" s="104"/>
      <c r="AYJ9" s="49"/>
      <c r="AYK9" s="139"/>
      <c r="AYL9" s="131">
        <f t="shared" ref="AYL9:AYL44" si="179">AYL8+AYI9-AYK9</f>
        <v>0</v>
      </c>
      <c r="AYN9" s="426"/>
      <c r="AYO9" s="229"/>
      <c r="AYP9" s="104"/>
      <c r="AYQ9" s="49"/>
      <c r="AYR9" s="139"/>
      <c r="AYS9" s="131">
        <f t="shared" ref="AYS9:AYS44" si="180">AYS8+AYP9-AYR9</f>
        <v>0</v>
      </c>
      <c r="AYU9" s="406"/>
      <c r="AYV9" s="311"/>
      <c r="AYW9" s="22"/>
      <c r="AYX9" s="426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6"/>
      <c r="AZJ9" s="229"/>
      <c r="AZK9" s="104"/>
      <c r="AZL9" s="426"/>
      <c r="AZM9" s="139"/>
      <c r="AZN9" s="131">
        <f t="shared" ref="AZN9:AZN44" si="183">AZN8+AZK9-AZM9</f>
        <v>0</v>
      </c>
      <c r="AZP9" s="426"/>
      <c r="AZQ9" s="229"/>
      <c r="AZR9" s="104"/>
      <c r="AZS9" s="494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6">
        <v>41616</v>
      </c>
      <c r="B10" s="311"/>
      <c r="C10" s="702">
        <v>200000</v>
      </c>
      <c r="D10" s="49"/>
      <c r="E10" s="139"/>
      <c r="F10" s="131">
        <f t="shared" si="8"/>
        <v>450000</v>
      </c>
      <c r="H10" s="31"/>
      <c r="I10" s="311"/>
      <c r="J10" s="702"/>
      <c r="K10" s="49"/>
      <c r="L10" s="139"/>
      <c r="M10" s="131">
        <f t="shared" si="9"/>
        <v>0</v>
      </c>
      <c r="O10" s="426"/>
      <c r="P10" s="1460"/>
      <c r="Q10" s="261"/>
      <c r="R10" s="426"/>
      <c r="S10" s="139"/>
      <c r="T10" s="131">
        <f t="shared" ref="T10:T44" si="189">T9+Q10-S10</f>
        <v>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460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460"/>
      <c r="BU10" s="139"/>
      <c r="BV10" s="49"/>
      <c r="BW10" s="139"/>
      <c r="BX10" s="131">
        <f t="shared" si="17"/>
        <v>0</v>
      </c>
      <c r="BZ10" s="49"/>
      <c r="CA10" s="308"/>
      <c r="CB10" s="1460"/>
      <c r="CC10" s="139"/>
      <c r="CD10" s="49"/>
      <c r="CE10" s="139"/>
      <c r="CF10" s="131">
        <f t="shared" si="18"/>
        <v>0</v>
      </c>
      <c r="CH10" s="406">
        <v>40732</v>
      </c>
      <c r="CI10" s="1474" t="s">
        <v>611</v>
      </c>
      <c r="CJ10" s="805">
        <v>241877.56</v>
      </c>
      <c r="CK10" s="865"/>
      <c r="CL10" s="702"/>
      <c r="CM10" s="131">
        <f t="shared" si="19"/>
        <v>243652.56</v>
      </c>
      <c r="CO10" s="31"/>
      <c r="CP10" s="311"/>
      <c r="CQ10" s="22"/>
      <c r="CR10" s="523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6"/>
      <c r="DS10" s="229"/>
      <c r="DT10" s="104"/>
      <c r="DU10" s="616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6"/>
      <c r="EG10" s="229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6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0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9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2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7"/>
      <c r="KH10" s="139"/>
      <c r="KI10" s="131">
        <f t="shared" si="46"/>
        <v>0</v>
      </c>
      <c r="KK10" s="49"/>
      <c r="KL10" s="229"/>
      <c r="KM10" s="104"/>
      <c r="KN10" s="617"/>
      <c r="KO10" s="139"/>
      <c r="KP10" s="131">
        <f t="shared" si="47"/>
        <v>0</v>
      </c>
      <c r="KR10" s="406"/>
      <c r="KS10" s="311"/>
      <c r="KT10" s="22"/>
      <c r="KU10" s="563"/>
      <c r="KV10" s="139"/>
      <c r="KW10" s="131">
        <f t="shared" si="48"/>
        <v>0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6"/>
      <c r="LN10" s="1460"/>
      <c r="LO10" s="261"/>
      <c r="LP10" s="49"/>
      <c r="LQ10" s="139"/>
      <c r="LR10" s="131">
        <f t="shared" si="0"/>
        <v>0</v>
      </c>
      <c r="LT10" s="426"/>
      <c r="LU10" s="1460"/>
      <c r="LV10" s="390"/>
      <c r="LW10" s="308"/>
      <c r="LX10" s="350"/>
      <c r="LY10" s="131">
        <f t="shared" si="51"/>
        <v>0</v>
      </c>
      <c r="MA10" s="426"/>
      <c r="MB10" s="1460"/>
      <c r="MC10" s="261"/>
      <c r="MD10" s="49"/>
      <c r="ME10" s="139"/>
      <c r="MF10" s="131">
        <f t="shared" si="52"/>
        <v>0</v>
      </c>
      <c r="MH10" s="426"/>
      <c r="MI10" s="1427"/>
      <c r="MJ10" s="696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460"/>
      <c r="MX10" s="390"/>
      <c r="MY10" s="49"/>
      <c r="MZ10" s="139"/>
      <c r="NA10" s="131">
        <f>NA9+MX10-MZ10</f>
        <v>20586.5</v>
      </c>
      <c r="NC10" s="49"/>
      <c r="ND10" s="1460"/>
      <c r="NE10" s="390"/>
      <c r="NF10" s="49"/>
      <c r="NG10" s="139"/>
      <c r="NH10" s="131">
        <f t="shared" si="55"/>
        <v>0</v>
      </c>
      <c r="NJ10" s="49"/>
      <c r="NK10" s="1460"/>
      <c r="NL10" s="390"/>
      <c r="NM10" s="49"/>
      <c r="NN10" s="139"/>
      <c r="NO10" s="131">
        <f t="shared" si="56"/>
        <v>0</v>
      </c>
      <c r="NQ10" s="426"/>
      <c r="NR10" s="302"/>
      <c r="NS10" s="261"/>
      <c r="NT10" s="426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/>
      <c r="PV10" s="311"/>
      <c r="PW10" s="22"/>
      <c r="PX10" s="49"/>
      <c r="PY10" s="139"/>
      <c r="PZ10" s="131">
        <f t="shared" si="65"/>
        <v>0</v>
      </c>
      <c r="QB10" s="49"/>
      <c r="QC10" s="229"/>
      <c r="QD10" s="104"/>
      <c r="QE10" s="49"/>
      <c r="QF10" s="139"/>
      <c r="QG10" s="131">
        <f t="shared" si="66"/>
        <v>0</v>
      </c>
      <c r="QI10" s="426"/>
      <c r="QJ10" s="229"/>
      <c r="QK10" s="104"/>
      <c r="QL10" s="49"/>
      <c r="QM10" s="139"/>
      <c r="QN10" s="131">
        <f t="shared" si="67"/>
        <v>0</v>
      </c>
      <c r="QP10" s="406"/>
      <c r="QQ10" s="311"/>
      <c r="QR10" s="702"/>
      <c r="QS10" s="322">
        <v>40507</v>
      </c>
      <c r="QT10" s="139">
        <v>1700</v>
      </c>
      <c r="QU10" s="131">
        <f t="shared" si="68"/>
        <v>9816</v>
      </c>
      <c r="QW10" s="522"/>
      <c r="QX10" s="1467"/>
      <c r="QY10" s="702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0</v>
      </c>
      <c r="SB10" s="49"/>
      <c r="SC10" s="139"/>
      <c r="SD10" s="131">
        <f>SD9+SA10-SC10</f>
        <v>23250</v>
      </c>
      <c r="SF10" s="49"/>
      <c r="SG10" s="1460"/>
      <c r="SH10" s="390"/>
      <c r="SI10" s="49"/>
      <c r="SJ10" s="139"/>
      <c r="SK10" s="131">
        <f>SK9+SH10-SJ10</f>
        <v>0</v>
      </c>
      <c r="SM10" s="426"/>
      <c r="SN10" s="229"/>
      <c r="SO10" s="390"/>
      <c r="SP10" s="49"/>
      <c r="SQ10" s="139"/>
      <c r="SR10" s="131">
        <f t="shared" si="73"/>
        <v>0</v>
      </c>
      <c r="ST10" s="304"/>
      <c r="SU10" s="1460"/>
      <c r="SV10" s="390"/>
      <c r="SW10" s="49"/>
      <c r="SX10" s="390"/>
      <c r="SY10" s="131">
        <f t="shared" si="74"/>
        <v>0</v>
      </c>
      <c r="TA10" s="406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460"/>
      <c r="TQ10" s="390"/>
      <c r="TR10" s="49"/>
      <c r="TS10" s="390"/>
      <c r="TT10" s="131">
        <f t="shared" si="77"/>
        <v>0</v>
      </c>
      <c r="TV10" s="426"/>
      <c r="TW10" s="1460"/>
      <c r="TX10" s="390"/>
      <c r="TY10" s="49"/>
      <c r="TZ10" s="390"/>
      <c r="UA10" s="131">
        <f t="shared" si="78"/>
        <v>0</v>
      </c>
      <c r="UC10" s="426"/>
      <c r="UD10" s="229"/>
      <c r="UE10" s="104"/>
      <c r="UF10" s="49"/>
      <c r="UG10" s="139"/>
      <c r="UH10" s="131">
        <f t="shared" si="79"/>
        <v>0</v>
      </c>
      <c r="UJ10" s="426"/>
      <c r="UK10" s="229"/>
      <c r="UL10" s="104"/>
      <c r="UM10" s="49"/>
      <c r="UN10" s="139"/>
      <c r="UO10" s="131">
        <f t="shared" si="80"/>
        <v>0</v>
      </c>
      <c r="UQ10" s="426"/>
      <c r="UR10" s="229"/>
      <c r="US10" s="104"/>
      <c r="UT10" s="49"/>
      <c r="UU10" s="139"/>
      <c r="UV10" s="131">
        <f t="shared" si="81"/>
        <v>0</v>
      </c>
      <c r="UX10" s="406"/>
      <c r="UY10" s="311"/>
      <c r="UZ10" s="22"/>
      <c r="VA10" s="49"/>
      <c r="VB10" s="139"/>
      <c r="VC10" s="131">
        <f t="shared" si="82"/>
        <v>201</v>
      </c>
      <c r="VE10" s="481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0</v>
      </c>
      <c r="VS10" s="49"/>
      <c r="VT10" s="229"/>
      <c r="VU10" s="104"/>
      <c r="VV10" s="1475"/>
      <c r="VW10" s="139"/>
      <c r="VX10" s="131">
        <f t="shared" si="85"/>
        <v>0</v>
      </c>
      <c r="VZ10" s="426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6"/>
      <c r="XM10" s="139"/>
      <c r="XN10" s="131">
        <f t="shared" si="91"/>
        <v>0</v>
      </c>
      <c r="XP10" s="406"/>
      <c r="XQ10" s="311"/>
      <c r="XR10" s="22"/>
      <c r="XS10" s="49"/>
      <c r="XT10" s="139"/>
      <c r="XU10" s="131">
        <f t="shared" si="92"/>
        <v>0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460"/>
      <c r="ZH10" s="390"/>
      <c r="ZI10" s="49"/>
      <c r="ZJ10" s="139"/>
      <c r="ZK10" s="131">
        <f t="shared" si="98"/>
        <v>0</v>
      </c>
      <c r="ZM10" s="49"/>
      <c r="ZN10" s="1460"/>
      <c r="ZO10" s="261"/>
      <c r="ZP10" s="49"/>
      <c r="ZQ10" s="139"/>
      <c r="ZR10" s="131">
        <f t="shared" si="99"/>
        <v>0</v>
      </c>
      <c r="ZT10" s="31"/>
      <c r="ZU10" s="782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460"/>
      <c r="AAQ10" s="104"/>
      <c r="AAR10" s="49"/>
      <c r="AAS10" s="139"/>
      <c r="AAT10" s="131">
        <f t="shared" si="103"/>
        <v>0</v>
      </c>
      <c r="AAV10" s="426"/>
      <c r="AAW10" s="229"/>
      <c r="AAX10" s="104"/>
      <c r="AAY10" s="49"/>
      <c r="AAZ10" s="139"/>
      <c r="ABA10" s="131">
        <f t="shared" si="104"/>
        <v>0</v>
      </c>
      <c r="ABC10" s="426"/>
      <c r="ABD10" s="229"/>
      <c r="ABE10" s="104"/>
      <c r="ABF10" s="321"/>
      <c r="ABG10" s="139"/>
      <c r="ABH10" s="131">
        <f t="shared" si="105"/>
        <v>0</v>
      </c>
      <c r="ABJ10" s="49">
        <v>41729</v>
      </c>
      <c r="ABK10" s="229" t="s">
        <v>2668</v>
      </c>
      <c r="ABL10" s="104">
        <v>12145</v>
      </c>
      <c r="ABM10" s="49">
        <v>41746</v>
      </c>
      <c r="ABN10" s="139">
        <v>12145</v>
      </c>
      <c r="ABO10" s="131">
        <f t="shared" si="106"/>
        <v>0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1010"/>
      <c r="ACG10" s="104"/>
      <c r="ACH10" s="570"/>
      <c r="ACI10" s="569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6"/>
      <c r="ADA10" s="311"/>
      <c r="ADB10" s="22"/>
      <c r="ADC10" s="426"/>
      <c r="ADD10" s="139"/>
      <c r="ADE10" s="131">
        <f t="shared" si="111"/>
        <v>0</v>
      </c>
      <c r="ADG10" s="426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0</v>
      </c>
      <c r="ADU10" s="321"/>
      <c r="ADV10" s="1460"/>
      <c r="ADW10" s="261"/>
      <c r="ADX10" s="426"/>
      <c r="ADY10" s="139"/>
      <c r="ADZ10" s="131">
        <f t="shared" si="114"/>
        <v>0</v>
      </c>
      <c r="AEB10" s="406"/>
      <c r="AEC10" s="780"/>
      <c r="AED10" s="139"/>
      <c r="AEE10" s="1476">
        <v>40025</v>
      </c>
      <c r="AEF10" s="1477">
        <v>1000</v>
      </c>
      <c r="AEG10" s="131">
        <f t="shared" si="115"/>
        <v>4000</v>
      </c>
      <c r="AEI10" s="426">
        <v>41707</v>
      </c>
      <c r="AEJ10" s="302" t="s">
        <v>2658</v>
      </c>
      <c r="AEK10" s="139">
        <v>8160</v>
      </c>
      <c r="AEL10" s="49">
        <v>41741</v>
      </c>
      <c r="AEM10" s="139">
        <v>8160</v>
      </c>
      <c r="AEN10" s="131">
        <f t="shared" si="116"/>
        <v>0</v>
      </c>
      <c r="AEP10" s="426"/>
      <c r="AEQ10" s="302"/>
      <c r="AER10" s="390"/>
      <c r="AES10" s="426"/>
      <c r="AET10" s="139"/>
      <c r="AEU10" s="131">
        <f t="shared" si="117"/>
        <v>0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6"/>
      <c r="AFL10" s="311"/>
      <c r="AFM10" s="22"/>
      <c r="AFN10" s="49"/>
      <c r="AFO10" s="139"/>
      <c r="AFP10" s="131">
        <f t="shared" si="120"/>
        <v>0</v>
      </c>
      <c r="AFR10" s="406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6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460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6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6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460"/>
      <c r="AKP10" s="390"/>
      <c r="AKQ10" s="49"/>
      <c r="AKR10" s="390"/>
      <c r="AKS10" s="131">
        <f t="shared" si="139"/>
        <v>0</v>
      </c>
      <c r="AKU10" s="49"/>
      <c r="AKV10" s="1460"/>
      <c r="AKW10" s="390"/>
      <c r="AKX10" s="49"/>
      <c r="AKY10" s="390"/>
      <c r="AKZ10" s="131">
        <f t="shared" si="2"/>
        <v>0</v>
      </c>
      <c r="ALB10" s="49"/>
      <c r="ALC10" s="1460"/>
      <c r="ALD10" s="390"/>
      <c r="ALE10" s="49"/>
      <c r="ALF10" s="390"/>
      <c r="ALG10" s="131">
        <f t="shared" si="140"/>
        <v>0</v>
      </c>
      <c r="ALI10" s="49"/>
      <c r="ALJ10" s="1460"/>
      <c r="ALK10" s="390"/>
      <c r="ALL10" s="49"/>
      <c r="ALM10" s="390"/>
      <c r="ALN10" s="131">
        <f t="shared" si="141"/>
        <v>0</v>
      </c>
      <c r="ALP10" s="49"/>
      <c r="ALQ10" s="1460"/>
      <c r="ALR10" s="390"/>
      <c r="ALS10" s="49"/>
      <c r="ALT10" s="390"/>
      <c r="ALU10" s="131">
        <f t="shared" si="142"/>
        <v>0</v>
      </c>
      <c r="ALW10" s="49"/>
      <c r="ALX10" s="1460"/>
      <c r="ALY10" s="390"/>
      <c r="ALZ10" s="49"/>
      <c r="AMA10" s="390"/>
      <c r="AMB10" s="131">
        <f t="shared" si="143"/>
        <v>0</v>
      </c>
      <c r="AMD10" s="426"/>
      <c r="AME10" s="229"/>
      <c r="AMF10" s="104"/>
      <c r="AMG10" s="426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0</v>
      </c>
      <c r="AMR10" s="49"/>
      <c r="AMS10" s="1460"/>
      <c r="AMT10" s="139"/>
      <c r="AMU10" s="49"/>
      <c r="AMV10" s="76"/>
      <c r="AMW10" s="131">
        <f t="shared" si="3"/>
        <v>0</v>
      </c>
      <c r="AMY10" s="426"/>
      <c r="AMZ10" s="1460"/>
      <c r="ANA10" s="139"/>
      <c r="ANB10" s="321"/>
      <c r="ANC10" s="139"/>
      <c r="AND10" s="131">
        <f t="shared" si="146"/>
        <v>0</v>
      </c>
      <c r="ANF10" s="321"/>
      <c r="ANG10" s="229"/>
      <c r="ANH10" s="104"/>
      <c r="ANI10" s="426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70"/>
      <c r="AOL10" s="139"/>
      <c r="AOM10" s="131">
        <f t="shared" si="151"/>
        <v>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6"/>
      <c r="AOW10" s="302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6"/>
      <c r="APY10" s="930"/>
      <c r="APZ10" s="390"/>
      <c r="AQA10" s="426"/>
      <c r="AQB10" s="139"/>
      <c r="AQC10" s="131">
        <f t="shared" si="4"/>
        <v>0</v>
      </c>
      <c r="AQE10" s="49"/>
      <c r="AQF10" s="1460"/>
      <c r="AQG10" s="390"/>
      <c r="AQH10" s="31"/>
      <c r="AQI10" s="76"/>
      <c r="AQJ10" s="131">
        <f t="shared" si="5"/>
        <v>7383.5</v>
      </c>
      <c r="AQL10" s="49"/>
      <c r="AQM10" s="1460"/>
      <c r="AQN10" s="390"/>
      <c r="AQO10" s="31"/>
      <c r="AQP10" s="76"/>
      <c r="AQQ10" s="131">
        <f t="shared" si="6"/>
        <v>0</v>
      </c>
      <c r="AQS10" s="49"/>
      <c r="AQT10" s="1460"/>
      <c r="AQU10" s="261"/>
      <c r="AQV10" s="31"/>
      <c r="AQW10" s="76"/>
      <c r="AQX10" s="131">
        <f t="shared" si="156"/>
        <v>4518.5</v>
      </c>
      <c r="AQZ10" s="321"/>
      <c r="ARA10" s="1460"/>
      <c r="ARB10" s="139"/>
      <c r="ARC10" s="321"/>
      <c r="ARD10" s="139"/>
      <c r="ARE10" s="131">
        <f t="shared" si="157"/>
        <v>0</v>
      </c>
      <c r="ARG10" s="49"/>
      <c r="ARH10" s="229"/>
      <c r="ARI10" s="104"/>
      <c r="ARJ10" s="534"/>
      <c r="ARK10" s="139"/>
      <c r="ARL10" s="131">
        <f t="shared" si="158"/>
        <v>0</v>
      </c>
      <c r="ARN10" s="406"/>
      <c r="ARO10" s="1460"/>
      <c r="ARP10" s="139"/>
      <c r="ARQ10" s="568"/>
      <c r="ARR10" s="139"/>
      <c r="ARS10" s="131">
        <f t="shared" si="159"/>
        <v>0</v>
      </c>
      <c r="ARU10" s="426"/>
      <c r="ARV10" s="229"/>
      <c r="ARW10" s="696"/>
      <c r="ARX10" s="321"/>
      <c r="ARY10" s="350"/>
      <c r="ARZ10" s="131">
        <f t="shared" si="7"/>
        <v>0</v>
      </c>
      <c r="ASB10" s="426"/>
      <c r="ASC10" s="1460"/>
      <c r="ASD10" s="139"/>
      <c r="ASE10" s="49"/>
      <c r="ASF10" s="139"/>
      <c r="ASG10" s="131">
        <f t="shared" si="160"/>
        <v>0</v>
      </c>
      <c r="ASI10" s="406"/>
      <c r="ASJ10" s="311"/>
      <c r="ASK10" s="22"/>
      <c r="ASL10" s="49"/>
      <c r="ASM10" s="139"/>
      <c r="ASN10" s="131">
        <f t="shared" si="161"/>
        <v>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460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0</v>
      </c>
      <c r="AVH10" s="426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478"/>
      <c r="AVY10" s="383"/>
      <c r="AVZ10" s="718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49"/>
      <c r="AWR10" s="229"/>
      <c r="AWS10" s="104"/>
      <c r="AWT10" s="49"/>
      <c r="AWU10" s="139"/>
      <c r="AWV10" s="131">
        <f t="shared" ref="AWV10:AWV44" si="194">AWV9+AWS10-AWU10</f>
        <v>0</v>
      </c>
      <c r="AWX10" s="426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6"/>
      <c r="AYH10" s="229"/>
      <c r="AYI10" s="104"/>
      <c r="AYJ10" s="49"/>
      <c r="AYK10" s="139"/>
      <c r="AYL10" s="131">
        <f t="shared" si="179"/>
        <v>0</v>
      </c>
      <c r="AYN10" s="426"/>
      <c r="AYO10" s="229"/>
      <c r="AYP10" s="104"/>
      <c r="AYQ10" s="49"/>
      <c r="AYR10" s="139"/>
      <c r="AYS10" s="131">
        <f t="shared" si="180"/>
        <v>0</v>
      </c>
      <c r="AYU10" s="406"/>
      <c r="AYV10" s="311"/>
      <c r="AYW10" s="22"/>
      <c r="AYX10" s="426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6"/>
      <c r="AZJ10" s="229"/>
      <c r="AZK10" s="104"/>
      <c r="AZL10" s="426"/>
      <c r="AZM10" s="139"/>
      <c r="AZN10" s="131">
        <f t="shared" si="183"/>
        <v>0</v>
      </c>
      <c r="AZP10" s="426"/>
      <c r="AZQ10" s="229"/>
      <c r="AZR10" s="104"/>
      <c r="AZS10" s="426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6">
        <v>41627</v>
      </c>
      <c r="B11" s="311"/>
      <c r="C11" s="702">
        <v>100000</v>
      </c>
      <c r="D11" s="65"/>
      <c r="E11" s="139"/>
      <c r="F11" s="131">
        <f t="shared" si="8"/>
        <v>550000</v>
      </c>
      <c r="H11" s="31"/>
      <c r="I11" s="311"/>
      <c r="J11" s="702"/>
      <c r="K11" s="65"/>
      <c r="L11" s="139"/>
      <c r="M11" s="131">
        <f t="shared" si="9"/>
        <v>0</v>
      </c>
      <c r="O11" s="426"/>
      <c r="P11" s="1460"/>
      <c r="Q11" s="261"/>
      <c r="R11" s="426"/>
      <c r="S11" s="139"/>
      <c r="T11" s="131">
        <f t="shared" si="189"/>
        <v>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460"/>
      <c r="CC11" s="139"/>
      <c r="CD11" s="49"/>
      <c r="CE11" s="139"/>
      <c r="CF11" s="131">
        <f t="shared" si="18"/>
        <v>0</v>
      </c>
      <c r="CH11" s="406">
        <v>40738</v>
      </c>
      <c r="CI11" s="863" t="s">
        <v>612</v>
      </c>
      <c r="CJ11" s="805">
        <v>40830</v>
      </c>
      <c r="CK11" s="378"/>
      <c r="CL11" s="702"/>
      <c r="CM11" s="131">
        <f t="shared" si="19"/>
        <v>284482.56</v>
      </c>
      <c r="CO11" s="31"/>
      <c r="CP11" s="311"/>
      <c r="CQ11" s="22"/>
      <c r="CR11" s="523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6"/>
      <c r="DS11" s="229"/>
      <c r="DT11" s="104"/>
      <c r="DU11" s="616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6"/>
      <c r="EG11" s="229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3"/>
      <c r="FI11" s="229"/>
      <c r="FJ11" s="104"/>
      <c r="FK11" s="49"/>
      <c r="FL11" s="139"/>
      <c r="FM11" s="131">
        <f t="shared" si="29"/>
        <v>0</v>
      </c>
      <c r="FO11" s="573"/>
      <c r="FP11" s="229"/>
      <c r="FQ11" s="104"/>
      <c r="FR11" s="49"/>
      <c r="FS11" s="139"/>
      <c r="FT11" s="131">
        <f t="shared" si="30"/>
        <v>0</v>
      </c>
      <c r="FV11" s="426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0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6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4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2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7"/>
      <c r="KH11" s="139"/>
      <c r="KI11" s="131">
        <f t="shared" si="46"/>
        <v>0</v>
      </c>
      <c r="KK11" s="49"/>
      <c r="KL11" s="229"/>
      <c r="KM11" s="104"/>
      <c r="KN11" s="617"/>
      <c r="KO11" s="139"/>
      <c r="KP11" s="131">
        <f t="shared" si="47"/>
        <v>0</v>
      </c>
      <c r="KR11" s="406"/>
      <c r="KS11" s="311"/>
      <c r="KT11" s="22"/>
      <c r="KU11" s="563"/>
      <c r="KV11" s="76"/>
      <c r="KW11" s="131">
        <f t="shared" si="48"/>
        <v>0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6"/>
      <c r="LN11" s="311"/>
      <c r="LO11" s="22"/>
      <c r="LP11" s="49"/>
      <c r="LQ11" s="139"/>
      <c r="LR11" s="131">
        <f t="shared" si="0"/>
        <v>0</v>
      </c>
      <c r="LT11" s="426"/>
      <c r="LU11" s="229"/>
      <c r="LV11" s="696"/>
      <c r="LW11" s="49"/>
      <c r="LX11" s="350"/>
      <c r="LY11" s="131">
        <f t="shared" si="51"/>
        <v>0</v>
      </c>
      <c r="MA11" s="426"/>
      <c r="MB11" s="229"/>
      <c r="MC11" s="104"/>
      <c r="MD11" s="49"/>
      <c r="ME11" s="139"/>
      <c r="MF11" s="131">
        <f t="shared" si="52"/>
        <v>0</v>
      </c>
      <c r="MH11" s="426"/>
      <c r="MI11" s="1460"/>
      <c r="MJ11" s="261"/>
      <c r="MK11" s="345"/>
      <c r="ML11" s="139"/>
      <c r="MM11" s="131">
        <f t="shared" si="53"/>
        <v>0</v>
      </c>
      <c r="MO11" s="49"/>
      <c r="MP11" s="1460"/>
      <c r="MQ11" s="139"/>
      <c r="MR11" s="49"/>
      <c r="MS11" s="139"/>
      <c r="MT11" s="131">
        <f t="shared" si="54"/>
        <v>0</v>
      </c>
      <c r="MV11" s="31"/>
      <c r="MW11" s="1460"/>
      <c r="MX11" s="702"/>
      <c r="MY11" s="49"/>
      <c r="MZ11" s="139"/>
      <c r="NA11" s="131">
        <f>NA10+MX11-MZ11</f>
        <v>20586.5</v>
      </c>
      <c r="NC11" s="31"/>
      <c r="ND11" s="1460"/>
      <c r="NE11" s="702"/>
      <c r="NF11" s="49"/>
      <c r="NG11" s="139"/>
      <c r="NH11" s="131">
        <f t="shared" si="55"/>
        <v>0</v>
      </c>
      <c r="NJ11" s="31"/>
      <c r="NK11" s="1460"/>
      <c r="NL11" s="702"/>
      <c r="NM11" s="49"/>
      <c r="NN11" s="139"/>
      <c r="NO11" s="131">
        <f t="shared" si="56"/>
        <v>0</v>
      </c>
      <c r="NQ11" s="426"/>
      <c r="NR11" s="302"/>
      <c r="NS11" s="261"/>
      <c r="NT11" s="426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/>
      <c r="PV11" s="311"/>
      <c r="PW11" s="22"/>
      <c r="PX11" s="49"/>
      <c r="PY11" s="139"/>
      <c r="PZ11" s="131">
        <f t="shared" si="65"/>
        <v>0</v>
      </c>
      <c r="QB11" s="49"/>
      <c r="QC11" s="229"/>
      <c r="QD11" s="104"/>
      <c r="QE11" s="49"/>
      <c r="QF11" s="139"/>
      <c r="QG11" s="131">
        <f t="shared" si="66"/>
        <v>0</v>
      </c>
      <c r="QI11" s="426"/>
      <c r="QJ11" s="229"/>
      <c r="QK11" s="104"/>
      <c r="QL11" s="49"/>
      <c r="QM11" s="139"/>
      <c r="QN11" s="131">
        <f t="shared" si="67"/>
        <v>0</v>
      </c>
      <c r="QP11" s="406"/>
      <c r="QQ11" s="311"/>
      <c r="QR11" s="702"/>
      <c r="QS11" s="322">
        <v>40542</v>
      </c>
      <c r="QT11" s="139">
        <v>1800</v>
      </c>
      <c r="QU11" s="131">
        <f t="shared" si="68"/>
        <v>8016</v>
      </c>
      <c r="QW11" s="31"/>
      <c r="QX11" s="311"/>
      <c r="QY11" s="702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0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6"/>
      <c r="SI11" s="49"/>
      <c r="SJ11" s="139"/>
      <c r="SK11" s="131">
        <f t="shared" ref="SK11:SK43" si="196">SK10+SH11-SJ11</f>
        <v>0</v>
      </c>
      <c r="SM11" s="426"/>
      <c r="SN11" s="229"/>
      <c r="SO11" s="696"/>
      <c r="SP11" s="49"/>
      <c r="SQ11" s="139"/>
      <c r="SR11" s="131">
        <f t="shared" si="73"/>
        <v>0</v>
      </c>
      <c r="ST11" s="49"/>
      <c r="SU11" s="229"/>
      <c r="SV11" s="696"/>
      <c r="SW11" s="49"/>
      <c r="SX11" s="139"/>
      <c r="SY11" s="131">
        <f t="shared" si="74"/>
        <v>0</v>
      </c>
      <c r="TA11" s="426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460"/>
      <c r="TQ11" s="139"/>
      <c r="TR11" s="49"/>
      <c r="TS11" s="390"/>
      <c r="TT11" s="131">
        <f t="shared" si="77"/>
        <v>0</v>
      </c>
      <c r="TV11" s="426"/>
      <c r="TW11" s="1460"/>
      <c r="TX11" s="139"/>
      <c r="TY11" s="49"/>
      <c r="TZ11" s="390"/>
      <c r="UA11" s="131">
        <f t="shared" si="78"/>
        <v>0</v>
      </c>
      <c r="UC11" s="406"/>
      <c r="UD11" s="311"/>
      <c r="UE11" s="22"/>
      <c r="UF11" s="49"/>
      <c r="UG11" s="139"/>
      <c r="UH11" s="131">
        <f t="shared" si="79"/>
        <v>0</v>
      </c>
      <c r="UJ11" s="426"/>
      <c r="UK11" s="229"/>
      <c r="UL11" s="104"/>
      <c r="UM11" s="49"/>
      <c r="UN11" s="139"/>
      <c r="UO11" s="131">
        <f t="shared" si="80"/>
        <v>0</v>
      </c>
      <c r="UQ11" s="426"/>
      <c r="UR11" s="229"/>
      <c r="US11" s="104"/>
      <c r="UT11" s="49"/>
      <c r="UU11" s="139"/>
      <c r="UV11" s="131">
        <f t="shared" si="81"/>
        <v>0</v>
      </c>
      <c r="UX11" s="426"/>
      <c r="UY11" s="229"/>
      <c r="UZ11" s="104"/>
      <c r="VA11" s="49"/>
      <c r="VB11" s="139"/>
      <c r="VC11" s="131">
        <f t="shared" si="82"/>
        <v>201</v>
      </c>
      <c r="VE11" s="481"/>
      <c r="VF11" s="311"/>
      <c r="VG11" s="22"/>
      <c r="VH11" s="1479" t="s">
        <v>599</v>
      </c>
      <c r="VI11" s="76">
        <v>3000</v>
      </c>
      <c r="VJ11" s="131">
        <f t="shared" si="83"/>
        <v>20813</v>
      </c>
      <c r="VL11" s="49"/>
      <c r="VM11" s="229"/>
      <c r="VN11" s="104"/>
      <c r="VO11" s="49"/>
      <c r="VP11" s="139"/>
      <c r="VQ11" s="131">
        <f t="shared" si="84"/>
        <v>0</v>
      </c>
      <c r="VS11" s="49"/>
      <c r="VT11" s="229"/>
      <c r="VU11" s="104"/>
      <c r="VV11" s="573"/>
      <c r="VW11" s="139"/>
      <c r="VX11" s="131">
        <f t="shared" si="85"/>
        <v>0</v>
      </c>
      <c r="VZ11" s="426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6"/>
      <c r="XM11" s="139"/>
      <c r="XN11" s="131">
        <f t="shared" si="91"/>
        <v>0</v>
      </c>
      <c r="XP11" s="426"/>
      <c r="XQ11" s="229"/>
      <c r="XR11" s="104"/>
      <c r="XS11" s="49"/>
      <c r="XT11" s="139"/>
      <c r="XU11" s="131">
        <f t="shared" si="92"/>
        <v>0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460"/>
      <c r="ZH11" s="139"/>
      <c r="ZI11" s="49"/>
      <c r="ZJ11" s="139"/>
      <c r="ZK11" s="131">
        <f t="shared" si="98"/>
        <v>0</v>
      </c>
      <c r="ZM11" s="49"/>
      <c r="ZN11" s="1460"/>
      <c r="ZO11" s="261"/>
      <c r="ZP11" s="49"/>
      <c r="ZQ11" s="139"/>
      <c r="ZR11" s="131">
        <f t="shared" si="99"/>
        <v>0</v>
      </c>
      <c r="ZT11" s="31"/>
      <c r="ZU11" s="782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6"/>
      <c r="AAW11" s="229"/>
      <c r="AAX11" s="104"/>
      <c r="AAY11" s="49"/>
      <c r="AAZ11" s="139"/>
      <c r="ABA11" s="131">
        <f t="shared" si="104"/>
        <v>0</v>
      </c>
      <c r="ABC11" s="426"/>
      <c r="ABD11" s="229"/>
      <c r="ABE11" s="104"/>
      <c r="ABF11" s="321"/>
      <c r="ABG11" s="139"/>
      <c r="ABH11" s="131">
        <f t="shared" si="105"/>
        <v>0</v>
      </c>
      <c r="ABJ11" s="49"/>
      <c r="ABK11" s="229"/>
      <c r="ABL11" s="104"/>
      <c r="ABM11" s="49"/>
      <c r="ABN11" s="139"/>
      <c r="ABO11" s="131">
        <f t="shared" si="106"/>
        <v>0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70"/>
      <c r="ACI11" s="569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6"/>
      <c r="ADA11" s="229"/>
      <c r="ADB11" s="104"/>
      <c r="ADC11" s="426"/>
      <c r="ADD11" s="139"/>
      <c r="ADE11" s="131">
        <f t="shared" si="111"/>
        <v>0</v>
      </c>
      <c r="ADG11" s="426"/>
      <c r="ADH11" s="229"/>
      <c r="ADI11" s="104"/>
      <c r="ADJ11" s="321"/>
      <c r="ADK11" s="139"/>
      <c r="ADL11" s="131">
        <f t="shared" si="112"/>
        <v>0</v>
      </c>
      <c r="ADN11" s="49"/>
      <c r="ADO11" s="1460"/>
      <c r="ADP11" s="261"/>
      <c r="ADQ11" s="49"/>
      <c r="ADR11" s="139"/>
      <c r="ADS11" s="131">
        <f t="shared" si="113"/>
        <v>0</v>
      </c>
      <c r="ADU11" s="321"/>
      <c r="ADV11" s="229"/>
      <c r="ADW11" s="104"/>
      <c r="ADX11" s="426"/>
      <c r="ADY11" s="139"/>
      <c r="ADZ11" s="131">
        <f t="shared" si="114"/>
        <v>0</v>
      </c>
      <c r="AEB11" s="406"/>
      <c r="AEC11" s="815"/>
      <c r="AED11" s="32"/>
      <c r="AEE11" s="31"/>
      <c r="AEF11" s="76"/>
      <c r="AEG11" s="131">
        <f t="shared" si="115"/>
        <v>4000</v>
      </c>
      <c r="AEI11" s="426">
        <v>41707</v>
      </c>
      <c r="AEJ11" s="302" t="s">
        <v>2659</v>
      </c>
      <c r="AEK11" s="139">
        <v>3380</v>
      </c>
      <c r="AEL11" s="49"/>
      <c r="AEM11" s="139"/>
      <c r="AEN11" s="131">
        <f t="shared" si="116"/>
        <v>3380</v>
      </c>
      <c r="AEP11" s="426"/>
      <c r="AEQ11" s="302"/>
      <c r="AER11" s="390"/>
      <c r="AES11" s="426"/>
      <c r="AET11" s="139"/>
      <c r="AEU11" s="131">
        <f t="shared" si="117"/>
        <v>0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6"/>
      <c r="AFL11" s="311"/>
      <c r="AFM11" s="22"/>
      <c r="AFN11" s="49"/>
      <c r="AFO11" s="76"/>
      <c r="AFP11" s="131">
        <f t="shared" si="120"/>
        <v>0</v>
      </c>
      <c r="AFR11" s="406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6"/>
      <c r="AGW11" s="49"/>
      <c r="AGX11" s="139"/>
      <c r="AGY11" s="131">
        <f t="shared" si="125"/>
        <v>0</v>
      </c>
      <c r="AHA11" s="31"/>
      <c r="AHB11" s="229"/>
      <c r="AHC11" s="696"/>
      <c r="AHD11" s="49"/>
      <c r="AHE11" s="139"/>
      <c r="AHF11" s="131">
        <f t="shared" si="126"/>
        <v>0</v>
      </c>
      <c r="AHH11" s="49"/>
      <c r="AHI11" s="1460"/>
      <c r="AHJ11" s="139"/>
      <c r="AHK11" s="49"/>
      <c r="AHL11" s="139"/>
      <c r="AHM11" s="131">
        <f t="shared" si="127"/>
        <v>37741</v>
      </c>
      <c r="AHO11" s="49"/>
      <c r="AHP11" s="1460"/>
      <c r="AHQ11" s="139"/>
      <c r="AHR11" s="49"/>
      <c r="AHS11" s="139"/>
      <c r="AHT11" s="131">
        <f t="shared" si="128"/>
        <v>0</v>
      </c>
      <c r="AHV11" s="49"/>
      <c r="AHW11" s="1460"/>
      <c r="AHX11" s="139"/>
      <c r="AHY11" s="49"/>
      <c r="AHZ11" s="139"/>
      <c r="AIA11" s="131">
        <f t="shared" si="129"/>
        <v>0</v>
      </c>
      <c r="AIC11" s="426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6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460"/>
      <c r="AKW11" s="390"/>
      <c r="AKX11" s="49"/>
      <c r="AKY11" s="390"/>
      <c r="AKZ11" s="131">
        <f t="shared" si="2"/>
        <v>0</v>
      </c>
      <c r="ALB11" s="49"/>
      <c r="ALC11" s="1460"/>
      <c r="ALD11" s="390"/>
      <c r="ALE11" s="49"/>
      <c r="ALF11" s="390"/>
      <c r="ALG11" s="131">
        <f t="shared" si="140"/>
        <v>0</v>
      </c>
      <c r="ALI11" s="49"/>
      <c r="ALJ11" s="1460"/>
      <c r="ALK11" s="390"/>
      <c r="ALL11" s="49"/>
      <c r="ALM11" s="390"/>
      <c r="ALN11" s="131">
        <f t="shared" si="141"/>
        <v>0</v>
      </c>
      <c r="ALP11" s="49"/>
      <c r="ALQ11" s="1460"/>
      <c r="ALR11" s="390"/>
      <c r="ALS11" s="49"/>
      <c r="ALT11" s="390"/>
      <c r="ALU11" s="131">
        <f t="shared" si="142"/>
        <v>0</v>
      </c>
      <c r="ALW11" s="49"/>
      <c r="ALX11" s="1460"/>
      <c r="ALY11" s="390"/>
      <c r="ALZ11" s="49"/>
      <c r="AMA11" s="390"/>
      <c r="AMB11" s="131">
        <f t="shared" si="143"/>
        <v>0</v>
      </c>
      <c r="AMD11" s="426"/>
      <c r="AME11" s="229"/>
      <c r="AMF11" s="104"/>
      <c r="AMG11" s="426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0</v>
      </c>
      <c r="AMR11" s="49"/>
      <c r="AMS11" s="1460"/>
      <c r="AMT11" s="139"/>
      <c r="AMU11" s="31"/>
      <c r="AMV11" s="139"/>
      <c r="AMW11" s="131">
        <f t="shared" si="3"/>
        <v>0</v>
      </c>
      <c r="AMY11" s="426"/>
      <c r="AMZ11" s="229"/>
      <c r="ANA11" s="104"/>
      <c r="ANB11" s="321"/>
      <c r="ANC11" s="139"/>
      <c r="AND11" s="131">
        <f t="shared" si="146"/>
        <v>0</v>
      </c>
      <c r="ANF11" s="321"/>
      <c r="ANG11" s="229"/>
      <c r="ANH11" s="104"/>
      <c r="ANI11" s="426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/>
      <c r="AOI11" s="229"/>
      <c r="AOJ11" s="104"/>
      <c r="AOK11" s="570"/>
      <c r="AOL11" s="139"/>
      <c r="AOM11" s="131">
        <f t="shared" si="151"/>
        <v>0</v>
      </c>
      <c r="AOO11" s="49"/>
      <c r="AOP11" s="1460"/>
      <c r="AOQ11" s="390"/>
      <c r="AOR11" s="321">
        <v>40943</v>
      </c>
      <c r="AOS11" s="139">
        <v>300</v>
      </c>
      <c r="AOT11" s="131">
        <f>AOT10+AOQ11-AOS11</f>
        <v>7092</v>
      </c>
      <c r="AOV11" s="426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6"/>
      <c r="APY11" s="229"/>
      <c r="APZ11" s="390"/>
      <c r="AQA11" s="426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/>
      <c r="ARA11" s="229"/>
      <c r="ARB11" s="104"/>
      <c r="ARC11" s="321"/>
      <c r="ARD11" s="139"/>
      <c r="ARE11" s="131">
        <f t="shared" si="157"/>
        <v>0</v>
      </c>
      <c r="ARG11" s="49"/>
      <c r="ARH11" s="229"/>
      <c r="ARI11" s="104"/>
      <c r="ARJ11" s="49"/>
      <c r="ARK11" s="139"/>
      <c r="ARL11" s="131">
        <f t="shared" si="158"/>
        <v>0</v>
      </c>
      <c r="ARN11" s="426"/>
      <c r="ARO11" s="229"/>
      <c r="ARP11" s="104"/>
      <c r="ARQ11" s="426"/>
      <c r="ARR11" s="139"/>
      <c r="ARS11" s="131">
        <f t="shared" si="159"/>
        <v>0</v>
      </c>
      <c r="ARU11" s="426"/>
      <c r="ARV11" s="229"/>
      <c r="ARW11" s="696"/>
      <c r="ARX11" s="321"/>
      <c r="ARY11" s="350"/>
      <c r="ARZ11" s="131">
        <f t="shared" si="7"/>
        <v>0</v>
      </c>
      <c r="ASB11" s="426"/>
      <c r="ASC11" s="229"/>
      <c r="ASD11" s="104"/>
      <c r="ASE11" s="49"/>
      <c r="ASF11" s="139"/>
      <c r="ASG11" s="131">
        <f t="shared" si="160"/>
        <v>0</v>
      </c>
      <c r="ASI11" s="426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460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460"/>
      <c r="AVC11" s="139"/>
      <c r="AVD11" s="49"/>
      <c r="AVE11" s="139"/>
      <c r="AVF11" s="131">
        <f t="shared" si="171"/>
        <v>0</v>
      </c>
      <c r="AVH11" s="426"/>
      <c r="AVI11" s="1460"/>
      <c r="AVJ11" s="139"/>
      <c r="AVK11" s="49"/>
      <c r="AVL11" s="139"/>
      <c r="AVM11" s="131">
        <f t="shared" si="172"/>
        <v>2512.5</v>
      </c>
      <c r="AVO11" s="1480"/>
      <c r="AVP11" s="951"/>
      <c r="AVQ11" s="390"/>
      <c r="AVR11" s="49"/>
      <c r="AVS11" s="139"/>
      <c r="AVT11" s="131">
        <f t="shared" si="173"/>
        <v>0</v>
      </c>
      <c r="AVV11" s="426"/>
      <c r="AVW11" s="229"/>
      <c r="AVX11" s="1478"/>
      <c r="AVY11" s="49"/>
      <c r="AVZ11" s="718"/>
      <c r="AWA11" s="131">
        <f t="shared" si="191"/>
        <v>0</v>
      </c>
      <c r="AWC11" s="49"/>
      <c r="AWD11" s="229"/>
      <c r="AWE11" s="1478"/>
      <c r="AWF11" s="49"/>
      <c r="AWG11" s="718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49"/>
      <c r="AWR11" s="229"/>
      <c r="AWS11" s="104"/>
      <c r="AWT11" s="49"/>
      <c r="AWU11" s="139"/>
      <c r="AWV11" s="131">
        <f t="shared" si="194"/>
        <v>0</v>
      </c>
      <c r="AWX11" s="426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6"/>
      <c r="AYH11" s="229"/>
      <c r="AYI11" s="104"/>
      <c r="AYJ11" s="49"/>
      <c r="AYK11" s="139"/>
      <c r="AYL11" s="131">
        <f t="shared" si="179"/>
        <v>0</v>
      </c>
      <c r="AYN11" s="426"/>
      <c r="AYO11" s="229"/>
      <c r="AYP11" s="104"/>
      <c r="AYQ11" s="49"/>
      <c r="AYR11" s="139"/>
      <c r="AYS11" s="131">
        <f t="shared" si="180"/>
        <v>0</v>
      </c>
      <c r="AYU11" s="406"/>
      <c r="AYV11" s="311"/>
      <c r="AYW11" s="22"/>
      <c r="AYX11" s="426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6"/>
      <c r="AZJ11" s="229"/>
      <c r="AZK11" s="104"/>
      <c r="AZL11" s="426"/>
      <c r="AZM11" s="139"/>
      <c r="AZN11" s="131">
        <f t="shared" si="183"/>
        <v>0</v>
      </c>
      <c r="AZP11" s="426"/>
      <c r="AZQ11" s="229"/>
      <c r="AZR11" s="104"/>
      <c r="AZS11" s="426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6">
        <v>41628</v>
      </c>
      <c r="B12" s="311"/>
      <c r="C12" s="778">
        <v>100000</v>
      </c>
      <c r="D12" s="31"/>
      <c r="E12" s="139"/>
      <c r="F12" s="131">
        <f t="shared" si="8"/>
        <v>650000</v>
      </c>
      <c r="H12" s="31"/>
      <c r="I12" s="311"/>
      <c r="J12" s="778"/>
      <c r="K12" s="31"/>
      <c r="L12" s="139"/>
      <c r="M12" s="131">
        <f t="shared" si="9"/>
        <v>0</v>
      </c>
      <c r="O12" s="426"/>
      <c r="P12" s="1460"/>
      <c r="Q12" s="261"/>
      <c r="R12" s="426"/>
      <c r="S12" s="139"/>
      <c r="T12" s="131">
        <f t="shared" si="189"/>
        <v>0</v>
      </c>
      <c r="V12" s="321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6">
        <v>40738</v>
      </c>
      <c r="CI12" s="822" t="s">
        <v>613</v>
      </c>
      <c r="CJ12" s="421"/>
      <c r="CK12" s="378"/>
      <c r="CL12" s="793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6"/>
      <c r="DS12" s="229"/>
      <c r="DT12" s="104"/>
      <c r="DU12" s="616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6"/>
      <c r="EG12" s="229"/>
      <c r="EH12" s="104"/>
      <c r="EI12" s="49"/>
      <c r="EJ12" s="139"/>
      <c r="EK12" s="131">
        <f t="shared" si="25"/>
        <v>10936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3"/>
      <c r="FI12" s="229"/>
      <c r="FJ12" s="104"/>
      <c r="FK12" s="49"/>
      <c r="FL12" s="139"/>
      <c r="FM12" s="131">
        <f t="shared" si="29"/>
        <v>0</v>
      </c>
      <c r="FO12" s="573"/>
      <c r="FP12" s="229"/>
      <c r="FQ12" s="104"/>
      <c r="FR12" s="49"/>
      <c r="FS12" s="139"/>
      <c r="FT12" s="131">
        <f t="shared" si="30"/>
        <v>0</v>
      </c>
      <c r="FV12" s="426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0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6"/>
      <c r="IA12" s="1460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2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7"/>
      <c r="KH12" s="139"/>
      <c r="KI12" s="131">
        <f t="shared" si="46"/>
        <v>0</v>
      </c>
      <c r="KK12" s="49"/>
      <c r="KL12" s="229"/>
      <c r="KM12" s="104"/>
      <c r="KN12" s="617"/>
      <c r="KO12" s="139"/>
      <c r="KP12" s="131">
        <f t="shared" si="47"/>
        <v>0</v>
      </c>
      <c r="KR12" s="406"/>
      <c r="KS12" s="311"/>
      <c r="KT12" s="22"/>
      <c r="KU12" s="49"/>
      <c r="KV12" s="76"/>
      <c r="KW12" s="131">
        <f t="shared" si="48"/>
        <v>0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6"/>
      <c r="LN12" s="311"/>
      <c r="LO12" s="22"/>
      <c r="LP12" s="49"/>
      <c r="LQ12" s="139"/>
      <c r="LR12" s="131">
        <f t="shared" si="0"/>
        <v>0</v>
      </c>
      <c r="LT12" s="426"/>
      <c r="LU12" s="229"/>
      <c r="LV12" s="350"/>
      <c r="LW12" s="1481"/>
      <c r="LX12" s="350"/>
      <c r="LY12" s="131">
        <f t="shared" si="51"/>
        <v>0</v>
      </c>
      <c r="MA12" s="426"/>
      <c r="MB12" s="229"/>
      <c r="MC12" s="104"/>
      <c r="MD12" s="49"/>
      <c r="ME12" s="139"/>
      <c r="MF12" s="131">
        <f t="shared" si="52"/>
        <v>0</v>
      </c>
      <c r="MH12" s="426"/>
      <c r="MI12" s="229"/>
      <c r="MJ12" s="696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460"/>
      <c r="NE12" s="390"/>
      <c r="NF12" s="49"/>
      <c r="NG12" s="139"/>
      <c r="NH12" s="131">
        <f t="shared" si="55"/>
        <v>0</v>
      </c>
      <c r="NJ12" s="31"/>
      <c r="NK12" s="1460"/>
      <c r="NL12" s="390"/>
      <c r="NM12" s="49"/>
      <c r="NN12" s="139"/>
      <c r="NO12" s="131">
        <f t="shared" si="56"/>
        <v>0</v>
      </c>
      <c r="NQ12" s="426"/>
      <c r="NR12" s="302"/>
      <c r="NS12" s="261"/>
      <c r="NT12" s="426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0</v>
      </c>
      <c r="QB12" s="49"/>
      <c r="QC12" s="895"/>
      <c r="QD12" s="104"/>
      <c r="QE12" s="49"/>
      <c r="QF12" s="139"/>
      <c r="QG12" s="131">
        <f t="shared" si="66"/>
        <v>0</v>
      </c>
      <c r="QI12" s="426"/>
      <c r="QJ12" s="229"/>
      <c r="QK12" s="104"/>
      <c r="QL12" s="49"/>
      <c r="QM12" s="139"/>
      <c r="QN12" s="131">
        <f t="shared" si="67"/>
        <v>0</v>
      </c>
      <c r="QP12" s="406"/>
      <c r="QQ12" s="311"/>
      <c r="QR12" s="702"/>
      <c r="QS12" s="322">
        <v>40829</v>
      </c>
      <c r="QT12" s="139">
        <v>2200</v>
      </c>
      <c r="QU12" s="131">
        <f t="shared" si="68"/>
        <v>5816</v>
      </c>
      <c r="QW12" s="522"/>
      <c r="QX12" s="1467"/>
      <c r="QY12" s="702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0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6"/>
      <c r="SI12" s="49"/>
      <c r="SJ12" s="139"/>
      <c r="SK12" s="131">
        <f t="shared" si="196"/>
        <v>0</v>
      </c>
      <c r="SM12" s="426"/>
      <c r="SN12" s="229"/>
      <c r="SO12" s="696"/>
      <c r="SP12" s="49"/>
      <c r="SQ12" s="139"/>
      <c r="SR12" s="131">
        <f t="shared" si="73"/>
        <v>0</v>
      </c>
      <c r="ST12" s="49"/>
      <c r="SU12" s="229"/>
      <c r="SV12" s="696"/>
      <c r="SW12" s="49"/>
      <c r="SX12" s="139"/>
      <c r="SY12" s="131">
        <f t="shared" si="74"/>
        <v>0</v>
      </c>
      <c r="TA12" s="426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6"/>
      <c r="TW12" s="229"/>
      <c r="TX12" s="104"/>
      <c r="TY12" s="49"/>
      <c r="TZ12" s="350"/>
      <c r="UA12" s="131">
        <f t="shared" si="78"/>
        <v>0</v>
      </c>
      <c r="UC12" s="426"/>
      <c r="UD12" s="229"/>
      <c r="UE12" s="104"/>
      <c r="UF12" s="49"/>
      <c r="UG12" s="139"/>
      <c r="UH12" s="131">
        <f t="shared" si="79"/>
        <v>0</v>
      </c>
      <c r="UJ12" s="426"/>
      <c r="UK12" s="229"/>
      <c r="UL12" s="104"/>
      <c r="UM12" s="49"/>
      <c r="UN12" s="139"/>
      <c r="UO12" s="131">
        <f t="shared" si="80"/>
        <v>0</v>
      </c>
      <c r="UQ12" s="426"/>
      <c r="UR12" s="229"/>
      <c r="US12" s="104"/>
      <c r="UT12" s="49"/>
      <c r="UU12" s="139"/>
      <c r="UV12" s="131">
        <f t="shared" si="81"/>
        <v>0</v>
      </c>
      <c r="UX12" s="426"/>
      <c r="UY12" s="229"/>
      <c r="UZ12" s="104"/>
      <c r="VA12" s="49"/>
      <c r="VB12" s="139"/>
      <c r="VC12" s="131">
        <f t="shared" si="82"/>
        <v>201</v>
      </c>
      <c r="VE12" s="481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0</v>
      </c>
      <c r="VS12" s="49"/>
      <c r="VT12" s="229"/>
      <c r="VU12" s="104"/>
      <c r="VV12" s="573"/>
      <c r="VW12" s="139"/>
      <c r="VX12" s="131">
        <f t="shared" si="85"/>
        <v>0</v>
      </c>
      <c r="VZ12" s="426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6"/>
      <c r="XQ12" s="229"/>
      <c r="XR12" s="104"/>
      <c r="XS12" s="49"/>
      <c r="XT12" s="139"/>
      <c r="XU12" s="131">
        <f t="shared" si="92"/>
        <v>0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460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95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95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6"/>
      <c r="AAW12" s="229"/>
      <c r="AAX12" s="104"/>
      <c r="AAY12" s="49"/>
      <c r="AAZ12" s="139"/>
      <c r="ABA12" s="131">
        <f t="shared" si="104"/>
        <v>0</v>
      </c>
      <c r="ABC12" s="426"/>
      <c r="ABD12" s="229"/>
      <c r="ABE12" s="104"/>
      <c r="ABF12" s="321"/>
      <c r="ABG12" s="139"/>
      <c r="ABH12" s="131">
        <f t="shared" si="105"/>
        <v>0</v>
      </c>
      <c r="ABJ12" s="49"/>
      <c r="ABK12" s="229"/>
      <c r="ABL12" s="104"/>
      <c r="ABM12" s="49"/>
      <c r="ABN12" s="139"/>
      <c r="ABO12" s="131">
        <f t="shared" si="106"/>
        <v>0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70"/>
      <c r="ACI12" s="569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6"/>
      <c r="ADA12" s="229"/>
      <c r="ADB12" s="104"/>
      <c r="ADC12" s="426"/>
      <c r="ADD12" s="139"/>
      <c r="ADE12" s="131">
        <f t="shared" si="111"/>
        <v>0</v>
      </c>
      <c r="ADG12" s="426"/>
      <c r="ADH12" s="229"/>
      <c r="ADI12" s="104"/>
      <c r="ADJ12" s="321"/>
      <c r="ADK12" s="139"/>
      <c r="ADL12" s="131">
        <f t="shared" si="112"/>
        <v>0</v>
      </c>
      <c r="ADN12" s="49"/>
      <c r="ADO12" s="1460"/>
      <c r="ADP12" s="261"/>
      <c r="ADQ12" s="49"/>
      <c r="ADR12" s="139"/>
      <c r="ADS12" s="131">
        <f t="shared" si="113"/>
        <v>0</v>
      </c>
      <c r="ADU12" s="321"/>
      <c r="ADV12" s="229"/>
      <c r="ADW12" s="104"/>
      <c r="ADX12" s="426"/>
      <c r="ADY12" s="139"/>
      <c r="ADZ12" s="131">
        <f t="shared" si="114"/>
        <v>0</v>
      </c>
      <c r="AEB12" s="406"/>
      <c r="AEC12" s="780"/>
      <c r="AED12" s="76"/>
      <c r="AEE12" s="31"/>
      <c r="AEF12" s="76"/>
      <c r="AEG12" s="131"/>
      <c r="AEI12" s="426"/>
      <c r="AEJ12" s="302"/>
      <c r="AEK12" s="139"/>
      <c r="AEL12" s="49"/>
      <c r="AEM12" s="139"/>
      <c r="AEN12" s="131">
        <f t="shared" si="116"/>
        <v>3380</v>
      </c>
      <c r="AEP12" s="426"/>
      <c r="AEQ12" s="302"/>
      <c r="AER12" s="139"/>
      <c r="AES12" s="426"/>
      <c r="AET12" s="139"/>
      <c r="AEU12" s="131">
        <f t="shared" si="117"/>
        <v>0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6"/>
      <c r="AFL12" s="311"/>
      <c r="AFM12" s="22"/>
      <c r="AFN12" s="31"/>
      <c r="AFO12" s="76"/>
      <c r="AFP12" s="131">
        <f t="shared" si="120"/>
        <v>0</v>
      </c>
      <c r="AFR12" s="406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3"/>
      <c r="AGP12" s="49"/>
      <c r="AGQ12" s="76"/>
      <c r="AGR12" s="131">
        <f t="shared" si="124"/>
        <v>0</v>
      </c>
      <c r="AGT12" s="49"/>
      <c r="AGU12" s="229"/>
      <c r="AGV12" s="696"/>
      <c r="AGW12" s="49"/>
      <c r="AGX12" s="139"/>
      <c r="AGY12" s="131">
        <f t="shared" si="125"/>
        <v>0</v>
      </c>
      <c r="AHA12" s="31"/>
      <c r="AHB12" s="311"/>
      <c r="AHC12" s="783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6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6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460"/>
      <c r="AKP12" s="390"/>
      <c r="AKQ12" s="49"/>
      <c r="AKR12" s="390"/>
      <c r="AKS12" s="131">
        <f t="shared" si="139"/>
        <v>0</v>
      </c>
      <c r="AKU12" s="49"/>
      <c r="AKV12" s="1460"/>
      <c r="AKW12" s="390"/>
      <c r="AKX12" s="49"/>
      <c r="AKY12" s="390"/>
      <c r="AKZ12" s="131">
        <f t="shared" si="2"/>
        <v>0</v>
      </c>
      <c r="ALB12" s="49"/>
      <c r="ALC12" s="1460"/>
      <c r="ALD12" s="390"/>
      <c r="ALE12" s="49"/>
      <c r="ALF12" s="390"/>
      <c r="ALG12" s="131">
        <f t="shared" si="140"/>
        <v>0</v>
      </c>
      <c r="ALI12" s="49"/>
      <c r="ALJ12" s="1460"/>
      <c r="ALK12" s="390"/>
      <c r="ALL12" s="49"/>
      <c r="ALM12" s="390"/>
      <c r="ALN12" s="131">
        <f t="shared" si="141"/>
        <v>0</v>
      </c>
      <c r="ALP12" s="49"/>
      <c r="ALQ12" s="1460"/>
      <c r="ALR12" s="390"/>
      <c r="ALS12" s="49"/>
      <c r="ALT12" s="390"/>
      <c r="ALU12" s="131">
        <f t="shared" si="142"/>
        <v>0</v>
      </c>
      <c r="ALW12" s="49"/>
      <c r="ALX12" s="1460"/>
      <c r="ALY12" s="390"/>
      <c r="ALZ12" s="49"/>
      <c r="AMA12" s="390"/>
      <c r="AMB12" s="131">
        <f t="shared" si="143"/>
        <v>0</v>
      </c>
      <c r="AMD12" s="426"/>
      <c r="AME12" s="229"/>
      <c r="AMF12" s="104"/>
      <c r="AMG12" s="426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0</v>
      </c>
      <c r="AMR12" s="49"/>
      <c r="AMS12" s="1460"/>
      <c r="AMT12" s="139"/>
      <c r="AMU12" s="49"/>
      <c r="AMV12" s="139"/>
      <c r="AMW12" s="131">
        <f t="shared" si="3"/>
        <v>0</v>
      </c>
      <c r="AMY12" s="426"/>
      <c r="AMZ12" s="229"/>
      <c r="ANA12" s="104"/>
      <c r="ANB12" s="321"/>
      <c r="ANC12" s="139"/>
      <c r="AND12" s="131">
        <f t="shared" si="146"/>
        <v>0</v>
      </c>
      <c r="ANF12" s="321"/>
      <c r="ANG12" s="229"/>
      <c r="ANH12" s="104"/>
      <c r="ANI12" s="426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70"/>
      <c r="AOL12" s="139"/>
      <c r="AOM12" s="131">
        <f t="shared" si="151"/>
        <v>0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6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61"/>
      <c r="AQA12" s="426"/>
      <c r="AQB12" s="139"/>
      <c r="AQC12" s="131">
        <f t="shared" si="4"/>
        <v>0</v>
      </c>
      <c r="AQE12" s="49"/>
      <c r="AQF12" s="1460"/>
      <c r="AQG12" s="139"/>
      <c r="AQH12" s="49"/>
      <c r="AQI12" s="139"/>
      <c r="AQJ12" s="131">
        <f t="shared" si="5"/>
        <v>7383.5</v>
      </c>
      <c r="AQL12" s="49"/>
      <c r="AQM12" s="1460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/>
      <c r="ARA12" s="229"/>
      <c r="ARB12" s="104"/>
      <c r="ARC12" s="321"/>
      <c r="ARD12" s="139"/>
      <c r="ARE12" s="131">
        <f t="shared" si="157"/>
        <v>0</v>
      </c>
      <c r="ARG12" s="49"/>
      <c r="ARH12" s="229"/>
      <c r="ARI12" s="104"/>
      <c r="ARJ12" s="49"/>
      <c r="ARK12" s="139"/>
      <c r="ARL12" s="131">
        <f t="shared" si="158"/>
        <v>0</v>
      </c>
      <c r="ARN12" s="426"/>
      <c r="ARO12" s="229"/>
      <c r="ARP12" s="104"/>
      <c r="ARQ12" s="426"/>
      <c r="ARR12" s="139"/>
      <c r="ARS12" s="131">
        <f t="shared" si="159"/>
        <v>0</v>
      </c>
      <c r="ARU12" s="426"/>
      <c r="ARV12" s="229"/>
      <c r="ARW12" s="696"/>
      <c r="ARX12" s="321"/>
      <c r="ARY12" s="350"/>
      <c r="ARZ12" s="131">
        <f t="shared" si="7"/>
        <v>0</v>
      </c>
      <c r="ASB12" s="426"/>
      <c r="ASC12" s="229"/>
      <c r="ASD12" s="104"/>
      <c r="ASE12" s="49"/>
      <c r="ASF12" s="139"/>
      <c r="ASG12" s="131">
        <f t="shared" si="160"/>
        <v>0</v>
      </c>
      <c r="ASI12" s="426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1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0</v>
      </c>
      <c r="AVH12" s="426"/>
      <c r="AVI12" s="1460"/>
      <c r="AVJ12" s="139"/>
      <c r="AVK12" s="518"/>
      <c r="AVL12" s="139"/>
      <c r="AVM12" s="131">
        <f t="shared" si="172"/>
        <v>2512.5</v>
      </c>
      <c r="AVO12" s="321"/>
      <c r="AVP12" s="951"/>
      <c r="AVQ12" s="350"/>
      <c r="AVR12" s="49"/>
      <c r="AVS12" s="390"/>
      <c r="AVT12" s="131">
        <f t="shared" si="173"/>
        <v>0</v>
      </c>
      <c r="AVV12" s="426"/>
      <c r="AVW12" s="229"/>
      <c r="AVX12" s="1478"/>
      <c r="AVY12" s="49"/>
      <c r="AVZ12" s="718"/>
      <c r="AWA12" s="131">
        <f t="shared" si="191"/>
        <v>0</v>
      </c>
      <c r="AWC12" s="229"/>
      <c r="AWD12" s="229"/>
      <c r="AWE12" s="1478"/>
      <c r="AWF12" s="49"/>
      <c r="AWG12" s="718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49"/>
      <c r="AWR12" s="229"/>
      <c r="AWS12" s="104"/>
      <c r="AWT12" s="49"/>
      <c r="AWU12" s="139"/>
      <c r="AWV12" s="131">
        <f t="shared" si="194"/>
        <v>0</v>
      </c>
      <c r="AWX12" s="426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6"/>
      <c r="AYH12" s="229"/>
      <c r="AYI12" s="104"/>
      <c r="AYJ12" s="49"/>
      <c r="AYK12" s="139"/>
      <c r="AYL12" s="131">
        <f t="shared" si="179"/>
        <v>0</v>
      </c>
      <c r="AYN12" s="426"/>
      <c r="AYO12" s="229"/>
      <c r="AYP12" s="104"/>
      <c r="AYQ12" s="49"/>
      <c r="AYR12" s="139"/>
      <c r="AYS12" s="131">
        <f t="shared" si="180"/>
        <v>0</v>
      </c>
      <c r="AYU12" s="406"/>
      <c r="AYV12" s="311"/>
      <c r="AYW12" s="22"/>
      <c r="AYX12" s="426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6"/>
      <c r="AZJ12" s="229"/>
      <c r="AZK12" s="104"/>
      <c r="AZL12" s="426"/>
      <c r="AZM12" s="139"/>
      <c r="AZN12" s="131">
        <f t="shared" si="183"/>
        <v>0</v>
      </c>
      <c r="AZP12" s="426"/>
      <c r="AZQ12" s="229"/>
      <c r="AZR12" s="104"/>
      <c r="AZS12" s="426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32">
        <v>41629</v>
      </c>
      <c r="B13" s="311"/>
      <c r="C13" s="702">
        <v>100000</v>
      </c>
      <c r="D13" s="31"/>
      <c r="E13" s="139"/>
      <c r="F13" s="131">
        <f t="shared" si="8"/>
        <v>750000</v>
      </c>
      <c r="H13" s="31"/>
      <c r="I13" s="311"/>
      <c r="J13" s="702"/>
      <c r="K13" s="31"/>
      <c r="L13" s="139"/>
      <c r="M13" s="131">
        <f t="shared" si="9"/>
        <v>0</v>
      </c>
      <c r="O13" s="426"/>
      <c r="P13" s="1460"/>
      <c r="Q13" s="261"/>
      <c r="R13" s="426"/>
      <c r="S13" s="139"/>
      <c r="T13" s="131">
        <f t="shared" si="189"/>
        <v>0</v>
      </c>
      <c r="V13" s="321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460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6">
        <v>40739</v>
      </c>
      <c r="CI13" s="798" t="s">
        <v>616</v>
      </c>
      <c r="CJ13" s="838"/>
      <c r="CK13" s="378"/>
      <c r="CL13" s="702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6"/>
      <c r="DS13" s="229"/>
      <c r="DT13" s="104"/>
      <c r="DU13" s="616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6"/>
      <c r="EG13" s="229"/>
      <c r="EH13" s="104"/>
      <c r="EI13" s="49"/>
      <c r="EJ13" s="139"/>
      <c r="EK13" s="78">
        <f t="shared" si="25"/>
        <v>10936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2"/>
      <c r="FI13" s="311"/>
      <c r="FJ13" s="22"/>
      <c r="FK13" s="49"/>
      <c r="FL13" s="76"/>
      <c r="FM13" s="78">
        <f t="shared" si="29"/>
        <v>0</v>
      </c>
      <c r="FO13" s="792"/>
      <c r="FP13" s="311"/>
      <c r="FQ13" s="22"/>
      <c r="FR13" s="49"/>
      <c r="FS13" s="76"/>
      <c r="FT13" s="78">
        <f t="shared" si="30"/>
        <v>0</v>
      </c>
      <c r="FV13" s="406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80"/>
      <c r="GL13" s="76"/>
      <c r="GM13" s="31"/>
      <c r="GN13" s="76"/>
      <c r="GO13" s="78">
        <f t="shared" si="33"/>
        <v>0</v>
      </c>
      <c r="GQ13" s="31"/>
      <c r="GR13" s="780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0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6"/>
      <c r="IA13" s="1460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2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6"/>
      <c r="KS13" s="311"/>
      <c r="KT13" s="22"/>
      <c r="KU13" s="563"/>
      <c r="KV13" s="139"/>
      <c r="KW13" s="131">
        <f t="shared" si="48"/>
        <v>0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6"/>
      <c r="LN13" s="1460"/>
      <c r="LO13" s="139"/>
      <c r="LP13" s="31"/>
      <c r="LQ13" s="76"/>
      <c r="LR13" s="131">
        <f t="shared" si="0"/>
        <v>0</v>
      </c>
      <c r="LT13" s="426"/>
      <c r="LU13" s="229"/>
      <c r="LV13" s="696"/>
      <c r="LW13" s="49"/>
      <c r="LX13" s="350"/>
      <c r="LY13" s="131">
        <f t="shared" si="51"/>
        <v>0</v>
      </c>
      <c r="MA13" s="426"/>
      <c r="MB13" s="229"/>
      <c r="MC13" s="104"/>
      <c r="MD13" s="49"/>
      <c r="ME13" s="139"/>
      <c r="MF13" s="131">
        <f t="shared" si="52"/>
        <v>0</v>
      </c>
      <c r="MH13" s="426"/>
      <c r="MI13" s="229"/>
      <c r="MJ13" s="696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6"/>
      <c r="MZ13" s="104"/>
      <c r="NA13" s="131">
        <f t="shared" ref="NA13:NA43" si="198">NA12+MX13-MZ13</f>
        <v>20586.5</v>
      </c>
      <c r="NC13" s="31"/>
      <c r="ND13" s="311"/>
      <c r="NE13" s="104"/>
      <c r="NF13" s="456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6"/>
      <c r="NR13" s="780"/>
      <c r="NS13" s="778"/>
      <c r="NT13" s="406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0</v>
      </c>
      <c r="QB13" s="31"/>
      <c r="QC13" s="311"/>
      <c r="QD13" s="22"/>
      <c r="QE13" s="31"/>
      <c r="QF13" s="76"/>
      <c r="QG13" s="78">
        <f t="shared" si="66"/>
        <v>0</v>
      </c>
      <c r="QI13" s="406"/>
      <c r="QJ13" s="311"/>
      <c r="QK13" s="22"/>
      <c r="QL13" s="31"/>
      <c r="QM13" s="76"/>
      <c r="QN13" s="78">
        <f t="shared" si="67"/>
        <v>0</v>
      </c>
      <c r="QP13" s="406"/>
      <c r="QQ13" s="311"/>
      <c r="QR13" s="702"/>
      <c r="QS13" s="322">
        <v>40932</v>
      </c>
      <c r="QT13" s="139">
        <v>500</v>
      </c>
      <c r="QU13" s="131">
        <f t="shared" si="68"/>
        <v>5316</v>
      </c>
      <c r="QW13" s="522"/>
      <c r="QX13" s="1467"/>
      <c r="QY13" s="702"/>
      <c r="QZ13" s="31"/>
      <c r="RA13" s="139"/>
      <c r="RB13" s="131">
        <f t="shared" si="69"/>
        <v>0</v>
      </c>
      <c r="RD13" s="49"/>
      <c r="RE13" s="574"/>
      <c r="RF13" s="261"/>
      <c r="RG13" s="49"/>
      <c r="RH13" s="139"/>
      <c r="RI13" s="131">
        <f t="shared" si="70"/>
        <v>0</v>
      </c>
      <c r="RK13" s="49"/>
      <c r="RL13" s="671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0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3"/>
      <c r="SI13" s="31"/>
      <c r="SJ13" s="76"/>
      <c r="SK13" s="78">
        <f t="shared" si="196"/>
        <v>0</v>
      </c>
      <c r="SM13" s="406"/>
      <c r="SN13" s="311"/>
      <c r="SO13" s="783"/>
      <c r="SP13" s="31"/>
      <c r="SQ13" s="76"/>
      <c r="SR13" s="78">
        <f t="shared" si="73"/>
        <v>0</v>
      </c>
      <c r="ST13" s="31"/>
      <c r="SU13" s="311"/>
      <c r="SV13" s="783"/>
      <c r="SW13" s="31"/>
      <c r="SX13" s="76"/>
      <c r="SY13" s="78">
        <f t="shared" si="74"/>
        <v>0</v>
      </c>
      <c r="TA13" s="406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1"/>
      <c r="TP13" s="229"/>
      <c r="TQ13" s="104"/>
      <c r="TR13" s="49"/>
      <c r="TS13" s="350"/>
      <c r="TT13" s="131">
        <f t="shared" si="77"/>
        <v>0</v>
      </c>
      <c r="TV13" s="426"/>
      <c r="TW13" s="229"/>
      <c r="TX13" s="104"/>
      <c r="TY13" s="49"/>
      <c r="TZ13" s="350"/>
      <c r="UA13" s="131">
        <f t="shared" si="78"/>
        <v>0</v>
      </c>
      <c r="UC13" s="406"/>
      <c r="UD13" s="311"/>
      <c r="UE13" s="22"/>
      <c r="UF13" s="31"/>
      <c r="UG13" s="76"/>
      <c r="UH13" s="78">
        <f t="shared" si="79"/>
        <v>0</v>
      </c>
      <c r="UJ13" s="406"/>
      <c r="UK13" s="311"/>
      <c r="UL13" s="22"/>
      <c r="UM13" s="31"/>
      <c r="UN13" s="76"/>
      <c r="UO13" s="78">
        <f t="shared" si="80"/>
        <v>0</v>
      </c>
      <c r="UQ13" s="406"/>
      <c r="UR13" s="311"/>
      <c r="US13" s="22"/>
      <c r="UT13" s="31"/>
      <c r="UU13" s="76"/>
      <c r="UV13" s="78">
        <f t="shared" si="81"/>
        <v>0</v>
      </c>
      <c r="UX13" s="426"/>
      <c r="UY13" s="229"/>
      <c r="UZ13" s="104"/>
      <c r="VA13" s="49"/>
      <c r="VB13" s="139"/>
      <c r="VC13" s="78">
        <f t="shared" si="82"/>
        <v>201</v>
      </c>
      <c r="VE13" s="481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0</v>
      </c>
      <c r="VS13" s="229"/>
      <c r="VT13" s="229"/>
      <c r="VU13" s="104"/>
      <c r="VV13" s="573"/>
      <c r="VW13" s="139"/>
      <c r="VX13" s="78">
        <f t="shared" si="85"/>
        <v>0</v>
      </c>
      <c r="VZ13" s="406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4"/>
      <c r="XM13" s="76"/>
      <c r="XN13" s="78">
        <f t="shared" si="91"/>
        <v>0</v>
      </c>
      <c r="XP13" s="406"/>
      <c r="XQ13" s="311"/>
      <c r="XR13" s="22"/>
      <c r="XS13" s="31"/>
      <c r="XT13" s="76"/>
      <c r="XU13" s="78">
        <f t="shared" si="92"/>
        <v>0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2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2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6"/>
      <c r="AAW13" s="229"/>
      <c r="AAX13" s="104"/>
      <c r="AAY13" s="49"/>
      <c r="AAZ13" s="139"/>
      <c r="ABA13" s="78">
        <f t="shared" si="104"/>
        <v>0</v>
      </c>
      <c r="ABC13" s="426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0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6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6"/>
      <c r="ADA13" s="229"/>
      <c r="ADB13" s="104"/>
      <c r="ADC13" s="426"/>
      <c r="ADD13" s="139"/>
      <c r="ADE13" s="78">
        <f t="shared" si="111"/>
        <v>0</v>
      </c>
      <c r="ADG13" s="426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0</v>
      </c>
      <c r="ADU13" s="321"/>
      <c r="ADV13" s="229"/>
      <c r="ADW13" s="104"/>
      <c r="ADX13" s="426"/>
      <c r="ADY13" s="139"/>
      <c r="ADZ13" s="131">
        <f t="shared" si="114"/>
        <v>0</v>
      </c>
      <c r="AEB13" s="406"/>
      <c r="AEC13" s="815"/>
      <c r="AEE13" s="31"/>
      <c r="AEF13" s="76"/>
      <c r="AEG13" s="131"/>
      <c r="AEI13" s="426"/>
      <c r="AEJ13" s="302"/>
      <c r="AEK13" s="139"/>
      <c r="AEL13" s="49"/>
      <c r="AEM13" s="139"/>
      <c r="AEN13" s="131">
        <f t="shared" si="116"/>
        <v>3380</v>
      </c>
      <c r="AEP13" s="426"/>
      <c r="AEQ13" s="302"/>
      <c r="AER13" s="139"/>
      <c r="AES13" s="426"/>
      <c r="AET13" s="139"/>
      <c r="AEU13" s="131">
        <f t="shared" si="117"/>
        <v>0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6"/>
      <c r="AFL13" s="311"/>
      <c r="AFM13" s="22"/>
      <c r="AFN13" s="31"/>
      <c r="AFO13" s="76"/>
      <c r="AFP13" s="78">
        <f t="shared" si="120"/>
        <v>0</v>
      </c>
      <c r="AFR13" s="406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3"/>
      <c r="AGP13" s="31"/>
      <c r="AGQ13" s="76"/>
      <c r="AGR13" s="131">
        <f t="shared" si="124"/>
        <v>0</v>
      </c>
      <c r="AGT13" s="49"/>
      <c r="AGU13" s="229"/>
      <c r="AGV13" s="696"/>
      <c r="AGW13" s="49"/>
      <c r="AGX13" s="139"/>
      <c r="AGY13" s="131">
        <f t="shared" si="125"/>
        <v>0</v>
      </c>
      <c r="AHA13" s="31"/>
      <c r="AHB13" s="311"/>
      <c r="AHC13" s="783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6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6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460"/>
      <c r="AKP13" s="390"/>
      <c r="AKQ13" s="49"/>
      <c r="AKR13" s="390"/>
      <c r="AKS13" s="131">
        <f t="shared" si="139"/>
        <v>0</v>
      </c>
      <c r="AKU13" s="49"/>
      <c r="AKV13" s="1460"/>
      <c r="AKW13" s="390"/>
      <c r="AKX13" s="49"/>
      <c r="AKY13" s="390"/>
      <c r="AKZ13" s="131">
        <f t="shared" si="2"/>
        <v>0</v>
      </c>
      <c r="ALB13" s="31"/>
      <c r="ALC13" s="1460"/>
      <c r="ALD13" s="702"/>
      <c r="ALE13" s="31"/>
      <c r="ALF13" s="390"/>
      <c r="ALG13" s="131">
        <f t="shared" si="140"/>
        <v>0</v>
      </c>
      <c r="ALI13" s="31"/>
      <c r="ALJ13" s="1460"/>
      <c r="ALK13" s="702"/>
      <c r="ALL13" s="31"/>
      <c r="ALM13" s="390"/>
      <c r="ALN13" s="131">
        <f t="shared" si="141"/>
        <v>0</v>
      </c>
      <c r="ALP13" s="31"/>
      <c r="ALQ13" s="1460"/>
      <c r="ALR13" s="702"/>
      <c r="ALS13" s="31"/>
      <c r="ALT13" s="390"/>
      <c r="ALU13" s="131">
        <f t="shared" si="142"/>
        <v>0</v>
      </c>
      <c r="ALW13" s="31"/>
      <c r="ALX13" s="1460"/>
      <c r="ALY13" s="702"/>
      <c r="ALZ13" s="31"/>
      <c r="AMA13" s="390"/>
      <c r="AMB13" s="131">
        <f t="shared" si="143"/>
        <v>0</v>
      </c>
      <c r="AMD13" s="406"/>
      <c r="AME13" s="311"/>
      <c r="AMF13" s="22"/>
      <c r="AMG13" s="406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0</v>
      </c>
      <c r="AMR13" s="49"/>
      <c r="AMS13" s="1460"/>
      <c r="AMT13" s="139"/>
      <c r="AMU13" s="49"/>
      <c r="AMV13" s="76"/>
      <c r="AMW13" s="131">
        <f t="shared" si="3"/>
        <v>0</v>
      </c>
      <c r="AMY13" s="406"/>
      <c r="AMZ13" s="311"/>
      <c r="ANA13" s="22"/>
      <c r="ANB13" s="322"/>
      <c r="ANC13" s="76"/>
      <c r="AND13" s="78">
        <f t="shared" si="146"/>
        <v>0</v>
      </c>
      <c r="ANF13" s="322"/>
      <c r="ANG13" s="311"/>
      <c r="ANH13" s="22"/>
      <c r="ANI13" s="406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6"/>
      <c r="AOL13" s="139"/>
      <c r="AOM13" s="131">
        <f t="shared" si="151"/>
        <v>0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6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6"/>
      <c r="APY13" s="1460"/>
      <c r="APZ13" s="390"/>
      <c r="AQA13" s="426"/>
      <c r="AQB13" s="139"/>
      <c r="AQC13" s="131">
        <f t="shared" si="4"/>
        <v>0</v>
      </c>
      <c r="AQE13" s="31"/>
      <c r="AQF13" s="1460"/>
      <c r="AQG13" s="139"/>
      <c r="AQH13" s="31"/>
      <c r="AQI13" s="139"/>
      <c r="AQJ13" s="131">
        <f t="shared" si="5"/>
        <v>7383.5</v>
      </c>
      <c r="AQL13" s="31"/>
      <c r="AQM13" s="1460"/>
      <c r="AQN13" s="139"/>
      <c r="AQO13" s="31"/>
      <c r="AQP13" s="139"/>
      <c r="AQQ13" s="131">
        <f t="shared" si="6"/>
        <v>0</v>
      </c>
      <c r="AQS13" s="31"/>
      <c r="AQT13" s="1460"/>
      <c r="AQU13" s="139"/>
      <c r="AQV13" s="31"/>
      <c r="AQW13" s="139"/>
      <c r="AQX13" s="131">
        <f t="shared" si="156"/>
        <v>4518.5</v>
      </c>
      <c r="AQZ13" s="321"/>
      <c r="ARA13" s="1460"/>
      <c r="ARB13" s="139"/>
      <c r="ARC13" s="321"/>
      <c r="ARD13" s="139"/>
      <c r="ARE13" s="78">
        <f t="shared" si="157"/>
        <v>0</v>
      </c>
      <c r="ARG13" s="49"/>
      <c r="ARH13" s="229"/>
      <c r="ARI13" s="104"/>
      <c r="ARJ13" s="49"/>
      <c r="ARK13" s="139"/>
      <c r="ARL13" s="78">
        <f t="shared" si="158"/>
        <v>0</v>
      </c>
      <c r="ARN13" s="426"/>
      <c r="ARO13" s="229"/>
      <c r="ARP13" s="104"/>
      <c r="ARQ13" s="426"/>
      <c r="ARR13" s="139"/>
      <c r="ARS13" s="78">
        <f t="shared" si="159"/>
        <v>0</v>
      </c>
      <c r="ARU13" s="426"/>
      <c r="ARV13" s="1460"/>
      <c r="ARW13" s="350"/>
      <c r="ARX13" s="321"/>
      <c r="ARY13" s="350"/>
      <c r="ARZ13" s="131">
        <f t="shared" si="7"/>
        <v>0</v>
      </c>
      <c r="ASB13" s="406"/>
      <c r="ASC13" s="1460"/>
      <c r="ASD13" s="139"/>
      <c r="ASE13" s="258"/>
      <c r="ASF13" s="66"/>
      <c r="ASG13" s="78">
        <f t="shared" si="160"/>
        <v>0</v>
      </c>
      <c r="ASI13" s="406"/>
      <c r="ASJ13" s="229"/>
      <c r="ASK13" s="104"/>
      <c r="ASL13" s="49"/>
      <c r="ASM13" s="139"/>
      <c r="ASN13" s="131">
        <f t="shared" si="161"/>
        <v>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1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460"/>
      <c r="AVC13" s="139"/>
      <c r="AVD13" s="31"/>
      <c r="AVE13" s="139"/>
      <c r="AVF13" s="131">
        <f t="shared" si="171"/>
        <v>0</v>
      </c>
      <c r="AVH13" s="426"/>
      <c r="AVI13" s="1460"/>
      <c r="AVJ13" s="139"/>
      <c r="AVK13" s="345"/>
      <c r="AVL13" s="139"/>
      <c r="AVM13" s="131">
        <f t="shared" si="172"/>
        <v>2512.5</v>
      </c>
      <c r="AVO13" s="1482"/>
      <c r="AVP13" s="951"/>
      <c r="AVQ13" s="390"/>
      <c r="AVR13" s="49"/>
      <c r="AVS13" s="390"/>
      <c r="AVT13" s="131">
        <f t="shared" si="173"/>
        <v>0</v>
      </c>
      <c r="AVV13" s="406"/>
      <c r="AVW13" s="311"/>
      <c r="AVX13" s="1483"/>
      <c r="AVY13" s="31"/>
      <c r="AVZ13" s="1344"/>
      <c r="AWA13" s="78">
        <f t="shared" si="191"/>
        <v>0</v>
      </c>
      <c r="AWC13" s="311"/>
      <c r="AWD13" s="311"/>
      <c r="AWE13" s="1483"/>
      <c r="AWF13" s="31"/>
      <c r="AWG13" s="1344"/>
      <c r="AWH13" s="78">
        <f t="shared" si="192"/>
        <v>0</v>
      </c>
      <c r="AWJ13" s="31"/>
      <c r="AWK13" s="311"/>
      <c r="AWL13" s="22"/>
      <c r="AWM13" s="1484"/>
      <c r="AWN13" s="76"/>
      <c r="AWO13" s="78">
        <f t="shared" si="193"/>
        <v>0</v>
      </c>
      <c r="AWQ13" s="49"/>
      <c r="AWR13" s="229"/>
      <c r="AWS13" s="104"/>
      <c r="AWT13" s="542"/>
      <c r="AWU13" s="139"/>
      <c r="AWV13" s="131">
        <f t="shared" si="194"/>
        <v>0</v>
      </c>
      <c r="AWW13" s="244"/>
      <c r="AWX13" s="426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6"/>
      <c r="AYH13" s="311"/>
      <c r="AYI13" s="22"/>
      <c r="AYJ13" s="31"/>
      <c r="AYK13" s="76"/>
      <c r="AYL13" s="78">
        <f t="shared" si="179"/>
        <v>0</v>
      </c>
      <c r="AYN13" s="406"/>
      <c r="AYO13" s="311"/>
      <c r="AYP13" s="22"/>
      <c r="AYQ13" s="31"/>
      <c r="AYR13" s="76"/>
      <c r="AYS13" s="78">
        <f t="shared" si="180"/>
        <v>0</v>
      </c>
      <c r="AYU13" s="406"/>
      <c r="AYV13" s="311"/>
      <c r="AYW13" s="22"/>
      <c r="AYX13" s="426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6"/>
      <c r="AZJ13" s="229"/>
      <c r="AZK13" s="104"/>
      <c r="AZL13" s="426"/>
      <c r="AZM13" s="139"/>
      <c r="AZN13" s="131">
        <f t="shared" si="183"/>
        <v>0</v>
      </c>
      <c r="AZP13" s="426"/>
      <c r="AZQ13" s="229"/>
      <c r="AZR13" s="104"/>
      <c r="AZS13" s="426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6">
        <v>41630</v>
      </c>
      <c r="B14" s="311"/>
      <c r="C14" s="702">
        <v>100000</v>
      </c>
      <c r="D14" s="31"/>
      <c r="E14" s="139"/>
      <c r="F14" s="131">
        <f t="shared" si="8"/>
        <v>850000</v>
      </c>
      <c r="H14" s="792"/>
      <c r="I14" s="311"/>
      <c r="J14" s="702"/>
      <c r="K14" s="31"/>
      <c r="L14" s="139"/>
      <c r="M14" s="131">
        <f t="shared" si="9"/>
        <v>0</v>
      </c>
      <c r="O14" s="426"/>
      <c r="P14" s="229"/>
      <c r="Q14" s="104"/>
      <c r="R14" s="426"/>
      <c r="S14" s="139"/>
      <c r="T14" s="131">
        <f t="shared" si="189"/>
        <v>0</v>
      </c>
      <c r="V14" s="321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6">
        <v>40749</v>
      </c>
      <c r="CI14" s="798" t="s">
        <v>618</v>
      </c>
      <c r="CJ14" s="838"/>
      <c r="CK14" s="378"/>
      <c r="CL14" s="702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460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6"/>
      <c r="DS14" s="229"/>
      <c r="DT14" s="104"/>
      <c r="DU14" s="616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6"/>
      <c r="EG14" s="229"/>
      <c r="EH14" s="104"/>
      <c r="EI14" s="49"/>
      <c r="EJ14" s="139"/>
      <c r="EK14" s="78">
        <f t="shared" si="25"/>
        <v>10936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2"/>
      <c r="FI14" s="311"/>
      <c r="FJ14" s="22"/>
      <c r="FK14" s="49"/>
      <c r="FL14" s="76"/>
      <c r="FM14" s="78">
        <f t="shared" si="29"/>
        <v>0</v>
      </c>
      <c r="FO14" s="792"/>
      <c r="FP14" s="311"/>
      <c r="FQ14" s="22"/>
      <c r="FR14" s="49"/>
      <c r="FS14" s="76"/>
      <c r="FT14" s="78">
        <f t="shared" si="30"/>
        <v>0</v>
      </c>
      <c r="FV14" s="406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0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460"/>
      <c r="HN14" s="139"/>
      <c r="HO14" s="31"/>
      <c r="HP14" s="139"/>
      <c r="HQ14" s="131">
        <f t="shared" si="37"/>
        <v>0</v>
      </c>
      <c r="HS14" s="31"/>
      <c r="HT14" s="1460"/>
      <c r="HU14" s="139"/>
      <c r="HV14" s="31"/>
      <c r="HW14" s="139"/>
      <c r="HX14" s="131">
        <f t="shared" si="38"/>
        <v>0</v>
      </c>
      <c r="HZ14" s="406"/>
      <c r="IA14" s="1460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2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6"/>
      <c r="KS14" s="311"/>
      <c r="KT14" s="22"/>
      <c r="KU14" s="883"/>
      <c r="KV14" s="139"/>
      <c r="KW14" s="131">
        <f t="shared" si="48"/>
        <v>0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485"/>
      <c r="LJ14" s="139"/>
      <c r="LK14" s="131">
        <f t="shared" si="50"/>
        <v>0</v>
      </c>
      <c r="LM14" s="406"/>
      <c r="LN14" s="1460"/>
      <c r="LO14" s="139"/>
      <c r="LP14" s="49"/>
      <c r="LQ14" s="76"/>
      <c r="LR14" s="131">
        <f t="shared" si="0"/>
        <v>0</v>
      </c>
      <c r="LT14" s="406"/>
      <c r="LU14" s="1460"/>
      <c r="LV14" s="702"/>
      <c r="LW14" s="904"/>
      <c r="LX14" s="350"/>
      <c r="LY14" s="131">
        <f t="shared" si="51"/>
        <v>0</v>
      </c>
      <c r="MA14" s="406"/>
      <c r="MB14" s="1460"/>
      <c r="MC14" s="139"/>
      <c r="MD14" s="49"/>
      <c r="ME14" s="139"/>
      <c r="MF14" s="131">
        <f t="shared" si="52"/>
        <v>0</v>
      </c>
      <c r="MH14" s="426"/>
      <c r="MI14" s="229"/>
      <c r="MJ14" s="696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6"/>
      <c r="MZ14" s="104"/>
      <c r="NA14" s="131">
        <f t="shared" si="198"/>
        <v>20586.5</v>
      </c>
      <c r="NC14" s="31"/>
      <c r="ND14" s="311"/>
      <c r="NE14" s="104"/>
      <c r="NF14" s="456"/>
      <c r="NG14" s="104"/>
      <c r="NH14" s="131">
        <f t="shared" si="55"/>
        <v>0</v>
      </c>
      <c r="NL14" s="702"/>
      <c r="NM14" s="49"/>
      <c r="NN14" s="139"/>
      <c r="NO14" s="131">
        <f t="shared" si="56"/>
        <v>0</v>
      </c>
      <c r="NQ14" s="406"/>
      <c r="NR14" s="302"/>
      <c r="NS14" s="139"/>
      <c r="NT14" s="406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0</v>
      </c>
      <c r="QB14" s="31"/>
      <c r="QC14" s="311"/>
      <c r="QD14" s="22"/>
      <c r="QE14" s="31"/>
      <c r="QF14" s="76"/>
      <c r="QG14" s="78">
        <f t="shared" si="66"/>
        <v>0</v>
      </c>
      <c r="QI14" s="406"/>
      <c r="QJ14" s="311"/>
      <c r="QK14" s="22"/>
      <c r="QL14" s="31"/>
      <c r="QM14" s="76"/>
      <c r="QN14" s="78">
        <f t="shared" si="67"/>
        <v>0</v>
      </c>
      <c r="QP14" s="406"/>
      <c r="QQ14" s="311"/>
      <c r="QR14" s="702"/>
      <c r="QS14" s="322">
        <v>40966</v>
      </c>
      <c r="QT14" s="139">
        <v>150</v>
      </c>
      <c r="QU14" s="131">
        <f t="shared" si="68"/>
        <v>5166</v>
      </c>
      <c r="QW14" s="522"/>
      <c r="QX14" s="1467"/>
      <c r="QY14" s="702"/>
      <c r="QZ14" s="31"/>
      <c r="RA14" s="139"/>
      <c r="RB14" s="131">
        <f t="shared" si="69"/>
        <v>0</v>
      </c>
      <c r="RD14" s="49"/>
      <c r="RE14" s="1287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0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3"/>
      <c r="SI14" s="31"/>
      <c r="SJ14" s="76"/>
      <c r="SK14" s="78">
        <f t="shared" si="196"/>
        <v>0</v>
      </c>
      <c r="SM14" s="406"/>
      <c r="SN14" s="311"/>
      <c r="SO14" s="783"/>
      <c r="SP14" s="31"/>
      <c r="SQ14" s="76"/>
      <c r="SR14" s="78">
        <f t="shared" si="73"/>
        <v>0</v>
      </c>
      <c r="ST14" s="31"/>
      <c r="SU14" s="311"/>
      <c r="SV14" s="783"/>
      <c r="SW14" s="31"/>
      <c r="SX14" s="76"/>
      <c r="SY14" s="78">
        <f t="shared" si="74"/>
        <v>0</v>
      </c>
      <c r="TA14" s="426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1"/>
      <c r="TP14" s="229"/>
      <c r="TQ14" s="104"/>
      <c r="TR14" s="49"/>
      <c r="TS14" s="350"/>
      <c r="TT14" s="131">
        <f t="shared" si="77"/>
        <v>0</v>
      </c>
      <c r="TV14" s="426"/>
      <c r="TW14" s="229"/>
      <c r="TX14" s="104"/>
      <c r="TY14" s="49"/>
      <c r="TZ14" s="350"/>
      <c r="UA14" s="131">
        <f t="shared" si="78"/>
        <v>0</v>
      </c>
      <c r="UC14" s="406"/>
      <c r="UD14" s="311"/>
      <c r="UE14" s="22"/>
      <c r="UF14" s="31"/>
      <c r="UG14" s="76"/>
      <c r="UH14" s="78">
        <f t="shared" si="79"/>
        <v>0</v>
      </c>
      <c r="UJ14" s="406"/>
      <c r="UK14" s="311"/>
      <c r="UL14" s="22"/>
      <c r="UM14" s="31"/>
      <c r="UN14" s="76"/>
      <c r="UO14" s="78">
        <f t="shared" si="80"/>
        <v>0</v>
      </c>
      <c r="UQ14" s="406"/>
      <c r="UR14" s="311"/>
      <c r="US14" s="22"/>
      <c r="UT14" s="31"/>
      <c r="UU14" s="76"/>
      <c r="UV14" s="78">
        <f t="shared" si="81"/>
        <v>0</v>
      </c>
      <c r="UX14" s="426"/>
      <c r="UY14" s="229"/>
      <c r="UZ14" s="104"/>
      <c r="VA14" s="31"/>
      <c r="VB14" s="76"/>
      <c r="VC14" s="78">
        <f t="shared" si="82"/>
        <v>201</v>
      </c>
      <c r="VE14" s="481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5"/>
      <c r="VN14" s="104"/>
      <c r="VO14" s="49"/>
      <c r="VP14" s="139"/>
      <c r="VQ14" s="78">
        <f t="shared" si="84"/>
        <v>0</v>
      </c>
      <c r="VS14" s="311"/>
      <c r="VT14" s="311"/>
      <c r="VU14" s="22"/>
      <c r="VV14" s="792"/>
      <c r="VW14" s="76"/>
      <c r="VX14" s="78">
        <f t="shared" si="85"/>
        <v>0</v>
      </c>
      <c r="VZ14" s="406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6"/>
      <c r="XQ14" s="311"/>
      <c r="XR14" s="22"/>
      <c r="XS14" s="31"/>
      <c r="XT14" s="76"/>
      <c r="XU14" s="78">
        <f t="shared" si="92"/>
        <v>0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2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2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6"/>
      <c r="AAW14" s="311"/>
      <c r="AAX14" s="22"/>
      <c r="AAY14" s="31"/>
      <c r="AAZ14" s="76"/>
      <c r="ABA14" s="78">
        <f t="shared" si="104"/>
        <v>0</v>
      </c>
      <c r="ABC14" s="426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0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6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6"/>
      <c r="ADA14" s="229"/>
      <c r="ADB14" s="104"/>
      <c r="ADC14" s="426"/>
      <c r="ADD14" s="139"/>
      <c r="ADE14" s="78">
        <f t="shared" si="111"/>
        <v>0</v>
      </c>
      <c r="ADG14" s="426"/>
      <c r="ADH14" s="229"/>
      <c r="ADI14" s="104"/>
      <c r="ADJ14" s="321"/>
      <c r="ADK14" s="139"/>
      <c r="ADL14" s="78">
        <f t="shared" si="112"/>
        <v>0</v>
      </c>
      <c r="ADN14" s="49"/>
      <c r="ADO14" s="1460"/>
      <c r="ADP14" s="261"/>
      <c r="ADQ14" s="49"/>
      <c r="ADR14" s="139"/>
      <c r="ADS14" s="131">
        <f t="shared" si="113"/>
        <v>0</v>
      </c>
      <c r="ADU14" s="322"/>
      <c r="ADV14" s="1460"/>
      <c r="ADW14" s="778"/>
      <c r="ADX14" s="406"/>
      <c r="ADY14" s="139"/>
      <c r="ADZ14" s="131">
        <f t="shared" si="114"/>
        <v>0</v>
      </c>
      <c r="AEB14" s="406"/>
      <c r="AEC14" s="780"/>
      <c r="AED14" s="390"/>
      <c r="AEE14" s="345"/>
      <c r="AEF14" s="390"/>
      <c r="AEG14" s="131">
        <f t="shared" si="115"/>
        <v>0</v>
      </c>
      <c r="AEI14" s="426"/>
      <c r="AEJ14" s="302"/>
      <c r="AEK14" s="139"/>
      <c r="AEL14" s="49"/>
      <c r="AEM14" s="139"/>
      <c r="AEN14" s="131">
        <f t="shared" si="116"/>
        <v>3380</v>
      </c>
      <c r="AEP14" s="426"/>
      <c r="AEQ14" s="302"/>
      <c r="AER14" s="350"/>
      <c r="AES14" s="426"/>
      <c r="AET14" s="1471"/>
      <c r="AEU14" s="131">
        <f t="shared" si="117"/>
        <v>0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6"/>
      <c r="AFL14" s="311"/>
      <c r="AFM14" s="22"/>
      <c r="AFN14" s="31"/>
      <c r="AFO14" s="76"/>
      <c r="AFP14" s="78">
        <f t="shared" si="120"/>
        <v>0</v>
      </c>
      <c r="AFR14" s="406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3"/>
      <c r="AGP14" s="31"/>
      <c r="AGQ14" s="76"/>
      <c r="AGR14" s="131">
        <f t="shared" si="124"/>
        <v>0</v>
      </c>
      <c r="AGT14" s="49"/>
      <c r="AGU14" s="229"/>
      <c r="AGV14" s="696"/>
      <c r="AGW14" s="49"/>
      <c r="AGX14" s="139"/>
      <c r="AGY14" s="131">
        <f t="shared" si="125"/>
        <v>0</v>
      </c>
      <c r="AHA14" s="31"/>
      <c r="AHB14" s="311"/>
      <c r="AHC14" s="783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6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6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460"/>
      <c r="AKP14" s="702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6"/>
      <c r="AME14" s="311"/>
      <c r="AMF14" s="22"/>
      <c r="AMG14" s="406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0</v>
      </c>
      <c r="AMR14" s="31"/>
      <c r="AMS14" s="1460"/>
      <c r="AMT14" s="139"/>
      <c r="AMU14" s="31"/>
      <c r="AMV14" s="139"/>
      <c r="AMW14" s="131">
        <f t="shared" si="3"/>
        <v>0</v>
      </c>
      <c r="AMY14" s="406"/>
      <c r="AMZ14" s="311"/>
      <c r="ANA14" s="22"/>
      <c r="ANB14" s="322"/>
      <c r="ANC14" s="76"/>
      <c r="AND14" s="78">
        <f t="shared" si="146"/>
        <v>0</v>
      </c>
      <c r="ANF14" s="322"/>
      <c r="ANG14" s="311"/>
      <c r="ANH14" s="22"/>
      <c r="ANI14" s="406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6"/>
      <c r="AOL14" s="76"/>
      <c r="AOM14" s="131">
        <f t="shared" si="151"/>
        <v>0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6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61"/>
      <c r="APY14" s="244"/>
      <c r="APZ14" s="244"/>
      <c r="AQA14" s="426"/>
      <c r="AQB14" s="139"/>
      <c r="AQC14" s="131">
        <f t="shared" si="4"/>
        <v>0</v>
      </c>
      <c r="AQE14" s="31"/>
      <c r="AQF14" s="1460"/>
      <c r="AQG14" s="139"/>
      <c r="AQH14" s="31"/>
      <c r="AQI14" s="139"/>
      <c r="AQJ14" s="131">
        <f t="shared" si="5"/>
        <v>7383.5</v>
      </c>
      <c r="AQL14" s="31"/>
      <c r="AQM14" s="1460"/>
      <c r="AQN14" s="139"/>
      <c r="AQO14" s="31"/>
      <c r="AQP14" s="139"/>
      <c r="AQQ14" s="131">
        <f t="shared" si="6"/>
        <v>0</v>
      </c>
      <c r="AQS14" s="31"/>
      <c r="AQT14" s="1460"/>
      <c r="AQU14" s="139"/>
      <c r="AQV14" s="31"/>
      <c r="AQW14" s="139"/>
      <c r="AQX14" s="131">
        <f t="shared" si="156"/>
        <v>4518.5</v>
      </c>
      <c r="AQZ14" s="321"/>
      <c r="ARA14" s="1460"/>
      <c r="ARB14" s="139"/>
      <c r="ARC14" s="321"/>
      <c r="ARD14" s="139"/>
      <c r="ARE14" s="78">
        <f t="shared" si="157"/>
        <v>0</v>
      </c>
      <c r="ARG14" s="31"/>
      <c r="ARH14" s="1460"/>
      <c r="ARI14" s="139"/>
      <c r="ARJ14" s="49"/>
      <c r="ARK14" s="139"/>
      <c r="ARL14" s="78">
        <f t="shared" si="158"/>
        <v>0</v>
      </c>
      <c r="ARN14" s="406"/>
      <c r="ARO14" s="1460"/>
      <c r="ARP14" s="139"/>
      <c r="ARQ14" s="426"/>
      <c r="ARR14" s="139"/>
      <c r="ARS14" s="78">
        <f t="shared" si="159"/>
        <v>0</v>
      </c>
      <c r="ARU14" s="426"/>
      <c r="ARV14" s="1460"/>
      <c r="ARW14" s="350"/>
      <c r="ARX14" s="321"/>
      <c r="ARY14" s="350"/>
      <c r="ARZ14" s="78">
        <f t="shared" si="7"/>
        <v>0</v>
      </c>
      <c r="ASB14" s="406"/>
      <c r="ASC14" s="1460"/>
      <c r="ASD14" s="139"/>
      <c r="ASE14" s="258"/>
      <c r="ASF14" s="66"/>
      <c r="ASG14" s="78">
        <f t="shared" si="160"/>
        <v>0</v>
      </c>
      <c r="ASI14" s="406"/>
      <c r="ASJ14" s="229"/>
      <c r="ASK14" s="104"/>
      <c r="ASL14" s="49"/>
      <c r="ASM14" s="139"/>
      <c r="ASN14" s="131">
        <f t="shared" si="161"/>
        <v>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460"/>
      <c r="AUO14" s="139"/>
      <c r="AUP14" s="49"/>
      <c r="AUQ14" s="261"/>
      <c r="AUR14" s="131">
        <f t="shared" si="169"/>
        <v>0</v>
      </c>
      <c r="AUT14" s="31"/>
      <c r="AUU14" s="780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0</v>
      </c>
      <c r="AVH14" s="426"/>
      <c r="AVI14" s="229"/>
      <c r="AVJ14" s="104"/>
      <c r="AVK14" s="49"/>
      <c r="AVL14" s="139"/>
      <c r="AVM14" s="131">
        <f>AVM13+AVJ14-AVL14</f>
        <v>2512.5</v>
      </c>
      <c r="AVO14" s="1480"/>
      <c r="AVP14" s="302"/>
      <c r="AVQ14" s="390"/>
      <c r="AVR14" s="49"/>
      <c r="AVS14" s="350"/>
      <c r="AVT14" s="131">
        <f t="shared" si="173"/>
        <v>0</v>
      </c>
      <c r="AVV14" s="406"/>
      <c r="AVW14" s="311"/>
      <c r="AVX14" s="1483"/>
      <c r="AVY14" s="31"/>
      <c r="AVZ14" s="1344"/>
      <c r="AWA14" s="78">
        <f t="shared" si="191"/>
        <v>0</v>
      </c>
      <c r="AWC14" s="311"/>
      <c r="AWD14" s="311"/>
      <c r="AWE14" s="1483"/>
      <c r="AWF14" s="31"/>
      <c r="AWG14" s="1344"/>
      <c r="AWH14" s="78">
        <f t="shared" si="192"/>
        <v>0</v>
      </c>
      <c r="AWJ14" s="31"/>
      <c r="AWK14" s="311"/>
      <c r="AWL14" s="22"/>
      <c r="AWM14" s="1484"/>
      <c r="AWN14" s="76"/>
      <c r="AWO14" s="78">
        <f t="shared" si="193"/>
        <v>0</v>
      </c>
      <c r="AWQ14" s="49"/>
      <c r="AWR14" s="229"/>
      <c r="AWS14" s="104"/>
      <c r="AWT14" s="542"/>
      <c r="AWU14" s="139"/>
      <c r="AWV14" s="131">
        <f t="shared" si="194"/>
        <v>0</v>
      </c>
      <c r="AWW14" s="244"/>
      <c r="AWX14" s="426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6"/>
      <c r="AYH14" s="311"/>
      <c r="AYI14" s="22"/>
      <c r="AYJ14" s="31"/>
      <c r="AYK14" s="76"/>
      <c r="AYL14" s="78">
        <f t="shared" si="179"/>
        <v>0</v>
      </c>
      <c r="AYN14" s="406"/>
      <c r="AYO14" s="311"/>
      <c r="AYP14" s="22"/>
      <c r="AYQ14" s="31"/>
      <c r="AYR14" s="76"/>
      <c r="AYS14" s="78">
        <f t="shared" si="180"/>
        <v>0</v>
      </c>
      <c r="AYU14" s="426"/>
      <c r="AYV14" s="229"/>
      <c r="AYW14" s="104"/>
      <c r="AYX14" s="426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6"/>
      <c r="AZJ14" s="229"/>
      <c r="AZK14" s="104"/>
      <c r="AZL14" s="426"/>
      <c r="AZM14" s="139"/>
      <c r="AZN14" s="131">
        <f t="shared" si="183"/>
        <v>0</v>
      </c>
      <c r="AZP14" s="426"/>
      <c r="AZQ14" s="229"/>
      <c r="AZR14" s="104"/>
      <c r="AZS14" s="426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6">
        <v>41631</v>
      </c>
      <c r="B15" s="311"/>
      <c r="C15" s="702">
        <v>100000</v>
      </c>
      <c r="D15" s="31"/>
      <c r="E15" s="139"/>
      <c r="F15" s="131">
        <f t="shared" si="8"/>
        <v>950000</v>
      </c>
      <c r="H15" s="31"/>
      <c r="I15" s="311"/>
      <c r="J15" s="702"/>
      <c r="K15" s="31"/>
      <c r="L15" s="139"/>
      <c r="M15" s="131">
        <f t="shared" si="9"/>
        <v>0</v>
      </c>
      <c r="O15" s="426"/>
      <c r="P15" s="229"/>
      <c r="Q15" s="104"/>
      <c r="R15" s="426"/>
      <c r="S15" s="139"/>
      <c r="T15" s="131">
        <f t="shared" si="189"/>
        <v>0</v>
      </c>
      <c r="V15" s="321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460"/>
      <c r="BU15" s="139"/>
      <c r="BV15" s="31"/>
      <c r="BW15" s="139"/>
      <c r="BX15" s="78">
        <f t="shared" si="17"/>
        <v>0</v>
      </c>
      <c r="BZ15" s="31"/>
      <c r="CA15" s="31"/>
      <c r="CB15" s="1460"/>
      <c r="CC15" s="139"/>
      <c r="CD15" s="31"/>
      <c r="CE15" s="139"/>
      <c r="CF15" s="78">
        <f t="shared" si="18"/>
        <v>0</v>
      </c>
      <c r="CH15" s="426">
        <v>40754</v>
      </c>
      <c r="CI15" s="798" t="s">
        <v>619</v>
      </c>
      <c r="CJ15" s="838"/>
      <c r="CK15" s="419" t="s">
        <v>620</v>
      </c>
      <c r="CL15" s="702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460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6"/>
      <c r="DS15" s="311"/>
      <c r="DT15" s="22"/>
      <c r="DU15" s="675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6"/>
      <c r="EG15" s="229"/>
      <c r="EH15" s="104"/>
      <c r="EI15" s="49"/>
      <c r="EJ15" s="139"/>
      <c r="EK15" s="78">
        <f t="shared" si="25"/>
        <v>10936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2"/>
      <c r="FI15" s="311"/>
      <c r="FJ15" s="22"/>
      <c r="FK15" s="49"/>
      <c r="FL15" s="76"/>
      <c r="FM15" s="78">
        <f t="shared" si="29"/>
        <v>0</v>
      </c>
      <c r="FO15" s="792"/>
      <c r="FP15" s="311"/>
      <c r="FQ15" s="22"/>
      <c r="FR15" s="49"/>
      <c r="FS15" s="76"/>
      <c r="FT15" s="78">
        <f t="shared" si="30"/>
        <v>0</v>
      </c>
      <c r="FV15" s="406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10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0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6"/>
      <c r="IA15" s="1460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2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6"/>
      <c r="KS15" s="311"/>
      <c r="KT15" s="22"/>
      <c r="KU15" s="49"/>
      <c r="KV15" s="139"/>
      <c r="KW15" s="131">
        <f t="shared" si="48"/>
        <v>0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6"/>
      <c r="LN15" s="1460"/>
      <c r="LO15" s="139"/>
      <c r="LP15" s="31"/>
      <c r="LQ15" s="139"/>
      <c r="LR15" s="131">
        <f t="shared" si="0"/>
        <v>0</v>
      </c>
      <c r="LT15" s="406"/>
      <c r="LU15" s="1460"/>
      <c r="LV15" s="350"/>
      <c r="LW15" s="49"/>
      <c r="LX15" s="350"/>
      <c r="LY15" s="131">
        <f t="shared" si="51"/>
        <v>0</v>
      </c>
      <c r="MA15" s="406"/>
      <c r="MB15" s="1460"/>
      <c r="MC15" s="139"/>
      <c r="MD15" s="49"/>
      <c r="ME15" s="139"/>
      <c r="MF15" s="131">
        <f t="shared" si="52"/>
        <v>0</v>
      </c>
      <c r="MH15" s="406"/>
      <c r="MI15" s="1460"/>
      <c r="MJ15" s="696"/>
      <c r="MK15" s="49"/>
      <c r="ML15" s="139"/>
      <c r="MM15" s="131">
        <f t="shared" si="53"/>
        <v>0</v>
      </c>
      <c r="MO15" s="31"/>
      <c r="MP15" s="1460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6"/>
      <c r="MZ15" s="22"/>
      <c r="NA15" s="131">
        <f t="shared" si="198"/>
        <v>20586.5</v>
      </c>
      <c r="NC15" s="31"/>
      <c r="ND15" s="311"/>
      <c r="NE15" s="104"/>
      <c r="NF15" s="456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6"/>
      <c r="NR15" s="302"/>
      <c r="NS15" s="350"/>
      <c r="NT15" s="426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0</v>
      </c>
      <c r="QB15" s="311"/>
      <c r="QC15" s="311"/>
      <c r="QD15" s="22"/>
      <c r="QE15" s="31"/>
      <c r="QF15" s="76"/>
      <c r="QG15" s="78">
        <f t="shared" si="66"/>
        <v>0</v>
      </c>
      <c r="QI15" s="406"/>
      <c r="QJ15" s="311"/>
      <c r="QK15" s="22"/>
      <c r="QL15" s="31"/>
      <c r="QM15" s="76"/>
      <c r="QN15" s="78">
        <f t="shared" si="67"/>
        <v>0</v>
      </c>
      <c r="QP15" s="406"/>
      <c r="QQ15" s="311"/>
      <c r="QR15" s="702"/>
      <c r="QS15" s="322">
        <v>40984</v>
      </c>
      <c r="QT15" s="139">
        <v>2400</v>
      </c>
      <c r="QU15" s="131">
        <f t="shared" si="68"/>
        <v>2766</v>
      </c>
      <c r="QW15" s="522"/>
      <c r="QX15" s="1467"/>
      <c r="QY15" s="702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0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3"/>
      <c r="SI15" s="31"/>
      <c r="SJ15" s="76"/>
      <c r="SK15" s="78">
        <f t="shared" si="196"/>
        <v>0</v>
      </c>
      <c r="SM15" s="406"/>
      <c r="SN15" s="311"/>
      <c r="SO15" s="783"/>
      <c r="SP15" s="31"/>
      <c r="SQ15" s="76"/>
      <c r="SR15" s="78">
        <f t="shared" si="73"/>
        <v>0</v>
      </c>
      <c r="ST15" s="31"/>
      <c r="SU15" s="311"/>
      <c r="SV15" s="783"/>
      <c r="SW15" s="31"/>
      <c r="SX15" s="76"/>
      <c r="SY15" s="78">
        <f t="shared" si="74"/>
        <v>0</v>
      </c>
      <c r="TA15" s="426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1"/>
      <c r="TP15" s="1460"/>
      <c r="TQ15" s="139"/>
      <c r="TR15" s="49"/>
      <c r="TS15" s="350"/>
      <c r="TT15" s="131">
        <f t="shared" si="77"/>
        <v>0</v>
      </c>
      <c r="TV15" s="426"/>
      <c r="TW15" s="1460"/>
      <c r="TX15" s="139"/>
      <c r="TY15" s="49"/>
      <c r="TZ15" s="350"/>
      <c r="UA15" s="131">
        <f t="shared" si="78"/>
        <v>0</v>
      </c>
      <c r="UC15" s="406"/>
      <c r="UD15" s="311"/>
      <c r="UE15" s="22"/>
      <c r="UF15" s="31"/>
      <c r="UG15" s="76"/>
      <c r="UH15" s="78">
        <f t="shared" si="79"/>
        <v>0</v>
      </c>
      <c r="UJ15" s="406"/>
      <c r="UK15" s="311"/>
      <c r="UL15" s="22"/>
      <c r="UM15" s="31"/>
      <c r="UN15" s="76"/>
      <c r="UO15" s="78">
        <f t="shared" si="80"/>
        <v>0</v>
      </c>
      <c r="UQ15" s="406"/>
      <c r="UR15" s="311"/>
      <c r="US15" s="22"/>
      <c r="UT15" s="31"/>
      <c r="UU15" s="76"/>
      <c r="UV15" s="78">
        <f t="shared" si="81"/>
        <v>0</v>
      </c>
      <c r="UX15" s="406"/>
      <c r="UY15" s="311"/>
      <c r="UZ15" s="22"/>
      <c r="VA15" s="31"/>
      <c r="VB15" s="76"/>
      <c r="VC15" s="78">
        <f t="shared" si="82"/>
        <v>201</v>
      </c>
      <c r="VE15" s="481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5"/>
      <c r="VN15" s="104"/>
      <c r="VO15" s="49"/>
      <c r="VP15" s="139"/>
      <c r="VQ15" s="78">
        <f t="shared" si="84"/>
        <v>0</v>
      </c>
      <c r="VS15" s="311"/>
      <c r="VT15" s="311"/>
      <c r="VU15" s="22"/>
      <c r="VV15" s="792"/>
      <c r="VW15" s="76"/>
      <c r="VX15" s="78">
        <f t="shared" si="85"/>
        <v>0</v>
      </c>
      <c r="VZ15" s="406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6"/>
      <c r="XQ15" s="311"/>
      <c r="XR15" s="22"/>
      <c r="XS15" s="31"/>
      <c r="XT15" s="76"/>
      <c r="XU15" s="78">
        <f t="shared" si="92"/>
        <v>0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2"/>
      <c r="ZV15" s="22"/>
      <c r="ZW15" s="31"/>
      <c r="ZX15" s="76"/>
      <c r="ZY15" s="131">
        <f t="shared" si="100"/>
        <v>11212</v>
      </c>
      <c r="AAA15" s="31"/>
      <c r="AAB15" s="782"/>
      <c r="AAC15" s="22"/>
      <c r="AAD15" s="31"/>
      <c r="AAE15" s="76"/>
      <c r="AAF15" s="131">
        <f t="shared" si="101"/>
        <v>0</v>
      </c>
      <c r="AAH15" s="31"/>
      <c r="AAI15" s="782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6"/>
      <c r="AAW15" s="229"/>
      <c r="AAX15" s="104"/>
      <c r="AAY15" s="31"/>
      <c r="AAZ15" s="76"/>
      <c r="ABA15" s="78">
        <f t="shared" si="104"/>
        <v>0</v>
      </c>
      <c r="ABC15" s="426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0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6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6"/>
      <c r="ADA15" s="229"/>
      <c r="ADB15" s="104"/>
      <c r="ADC15" s="426"/>
      <c r="ADD15" s="139"/>
      <c r="ADE15" s="78">
        <f t="shared" si="111"/>
        <v>0</v>
      </c>
      <c r="ADG15" s="426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0</v>
      </c>
      <c r="ADU15" s="322"/>
      <c r="ADV15" s="311"/>
      <c r="ADW15" s="104"/>
      <c r="ADX15" s="406"/>
      <c r="ADY15" s="139"/>
      <c r="ADZ15" s="131">
        <f t="shared" si="114"/>
        <v>0</v>
      </c>
      <c r="AEB15" s="426"/>
      <c r="AEC15" s="229"/>
      <c r="AED15" s="104"/>
      <c r="AEE15" s="49"/>
      <c r="AEF15" s="377"/>
      <c r="AEG15" s="131">
        <f t="shared" si="115"/>
        <v>0</v>
      </c>
      <c r="AEI15" s="426"/>
      <c r="AEJ15" s="302"/>
      <c r="AEK15" s="350"/>
      <c r="AEL15" s="49"/>
      <c r="AEM15" s="1471"/>
      <c r="AEN15" s="131">
        <f t="shared" si="116"/>
        <v>3380</v>
      </c>
      <c r="AEP15" s="426"/>
      <c r="AEQ15" s="302"/>
      <c r="AER15" s="390"/>
      <c r="AES15" s="426"/>
      <c r="AET15" s="390"/>
      <c r="AEU15" s="131">
        <f t="shared" si="117"/>
        <v>0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6"/>
      <c r="AFL15" s="311"/>
      <c r="AFM15" s="22"/>
      <c r="AFN15" s="31"/>
      <c r="AFO15" s="76"/>
      <c r="AFP15" s="78">
        <f t="shared" si="120"/>
        <v>0</v>
      </c>
      <c r="AFR15" s="406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3"/>
      <c r="AGP15" s="31"/>
      <c r="AGQ15" s="76"/>
      <c r="AGR15" s="131">
        <f t="shared" si="124"/>
        <v>0</v>
      </c>
      <c r="AGT15" s="31"/>
      <c r="AGU15" s="311"/>
      <c r="AGV15" s="783"/>
      <c r="AGW15" s="31"/>
      <c r="AGX15" s="76"/>
      <c r="AGY15" s="131">
        <f t="shared" si="125"/>
        <v>0</v>
      </c>
      <c r="AHA15" s="31"/>
      <c r="AHB15" s="311"/>
      <c r="AHC15" s="783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6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6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6"/>
      <c r="AME15" s="311"/>
      <c r="AMF15" s="22"/>
      <c r="AMG15" s="406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0</v>
      </c>
      <c r="AMR15" s="31"/>
      <c r="AMS15" s="1460"/>
      <c r="AMT15" s="139"/>
      <c r="AMU15" s="49"/>
      <c r="AMV15" s="139"/>
      <c r="AMW15" s="131">
        <f t="shared" si="3"/>
        <v>0</v>
      </c>
      <c r="AMY15" s="406"/>
      <c r="AMZ15" s="311"/>
      <c r="ANA15" s="22"/>
      <c r="ANB15" s="322"/>
      <c r="ANC15" s="76"/>
      <c r="AND15" s="78">
        <f t="shared" si="146"/>
        <v>0</v>
      </c>
      <c r="ANF15" s="322"/>
      <c r="ANG15" s="311"/>
      <c r="ANH15" s="22"/>
      <c r="ANI15" s="406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6"/>
      <c r="AOL15" s="76"/>
      <c r="AOM15" s="131">
        <f t="shared" si="151"/>
        <v>0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6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6"/>
      <c r="APY15" s="1460"/>
      <c r="APZ15" s="390"/>
      <c r="AQA15" s="426"/>
      <c r="AQB15" s="139"/>
      <c r="AQC15" s="131">
        <f t="shared" si="4"/>
        <v>0</v>
      </c>
      <c r="AQE15" s="31"/>
      <c r="AQF15" s="1460"/>
      <c r="AQG15" s="139"/>
      <c r="AQH15" s="31"/>
      <c r="AQI15" s="139"/>
      <c r="AQJ15" s="131">
        <f t="shared" si="5"/>
        <v>7383.5</v>
      </c>
      <c r="AQL15" s="31"/>
      <c r="AQM15" s="1460"/>
      <c r="AQN15" s="139"/>
      <c r="AQO15" s="31"/>
      <c r="AQP15" s="139"/>
      <c r="AQQ15" s="131">
        <f t="shared" si="6"/>
        <v>0</v>
      </c>
      <c r="AQS15" s="311"/>
      <c r="AQU15" s="778"/>
      <c r="AQV15" s="49"/>
      <c r="AQW15" s="139"/>
      <c r="AQX15" s="131">
        <f t="shared" si="156"/>
        <v>4518.5</v>
      </c>
      <c r="AQZ15" s="321"/>
      <c r="ARA15" s="1460"/>
      <c r="ARB15" s="139"/>
      <c r="ARC15" s="321"/>
      <c r="ARD15" s="139"/>
      <c r="ARE15" s="78">
        <f t="shared" si="157"/>
        <v>0</v>
      </c>
      <c r="ARG15" s="31"/>
      <c r="ARH15" s="1460"/>
      <c r="ARI15" s="139"/>
      <c r="ARJ15" s="49"/>
      <c r="ARK15" s="139"/>
      <c r="ARL15" s="78">
        <f t="shared" si="158"/>
        <v>0</v>
      </c>
      <c r="ARN15" s="406"/>
      <c r="ARO15" s="1460"/>
      <c r="ARP15" s="139"/>
      <c r="ARQ15" s="426"/>
      <c r="ARR15" s="139"/>
      <c r="ARS15" s="78">
        <f t="shared" si="159"/>
        <v>0</v>
      </c>
      <c r="ARU15" s="426"/>
      <c r="ARV15" s="1460"/>
      <c r="ARW15" s="350"/>
      <c r="ARX15" s="321"/>
      <c r="ARY15" s="350"/>
      <c r="ARZ15" s="78">
        <f t="shared" si="7"/>
        <v>0</v>
      </c>
      <c r="ASB15" s="406"/>
      <c r="ASC15" s="1460"/>
      <c r="ASD15" s="139"/>
      <c r="ASE15" s="258"/>
      <c r="ASF15" s="66"/>
      <c r="ASG15" s="78">
        <f t="shared" si="160"/>
        <v>0</v>
      </c>
      <c r="ASI15" s="406"/>
      <c r="ASJ15" s="311"/>
      <c r="ASK15" s="104"/>
      <c r="ASL15" s="49"/>
      <c r="ASM15" s="139"/>
      <c r="ASN15" s="131">
        <f t="shared" si="161"/>
        <v>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460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460"/>
      <c r="AVC15" s="139"/>
      <c r="AVD15" s="31"/>
      <c r="AVE15" s="139"/>
      <c r="AVF15" s="131">
        <f t="shared" si="171"/>
        <v>0</v>
      </c>
      <c r="AVH15" s="426"/>
      <c r="AVI15" s="1460"/>
      <c r="AVJ15" s="139"/>
      <c r="AVK15" s="49"/>
      <c r="AVL15" s="139"/>
      <c r="AVM15" s="131">
        <f>AVM14+AVJ15-AVL15</f>
        <v>2512.5</v>
      </c>
      <c r="AVO15" s="1480"/>
      <c r="AVP15" s="951"/>
      <c r="AVQ15" s="390"/>
      <c r="AVR15" s="49"/>
      <c r="AVS15" s="390"/>
      <c r="AVT15" s="131">
        <f t="shared" si="173"/>
        <v>0</v>
      </c>
      <c r="AVV15" s="406"/>
      <c r="AVW15" s="311"/>
      <c r="AVX15" s="1483"/>
      <c r="AVY15" s="31"/>
      <c r="AVZ15" s="1344"/>
      <c r="AWA15" s="78">
        <f t="shared" si="191"/>
        <v>0</v>
      </c>
      <c r="AWC15" s="311"/>
      <c r="AWD15" s="311"/>
      <c r="AWE15" s="1483"/>
      <c r="AWF15" s="31"/>
      <c r="AWG15" s="1344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229"/>
      <c r="AWR15" s="229"/>
      <c r="AWS15" s="104"/>
      <c r="AWT15" s="49"/>
      <c r="AWU15" s="139"/>
      <c r="AWV15" s="131">
        <f t="shared" si="194"/>
        <v>0</v>
      </c>
      <c r="AWW15" s="244"/>
      <c r="AWX15" s="426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6"/>
      <c r="AYH15" s="311"/>
      <c r="AYI15" s="22"/>
      <c r="AYJ15" s="31"/>
      <c r="AYK15" s="76"/>
      <c r="AYL15" s="78">
        <f t="shared" si="179"/>
        <v>0</v>
      </c>
      <c r="AYN15" s="406"/>
      <c r="AYO15" s="311"/>
      <c r="AYP15" s="22"/>
      <c r="AYQ15" s="31"/>
      <c r="AYR15" s="76"/>
      <c r="AYS15" s="78">
        <f t="shared" si="180"/>
        <v>0</v>
      </c>
      <c r="AYU15" s="426"/>
      <c r="AYV15" s="229"/>
      <c r="AYW15" s="104"/>
      <c r="AYX15" s="426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6"/>
      <c r="AZJ15" s="229"/>
      <c r="AZK15" s="104"/>
      <c r="AZL15" s="426"/>
      <c r="AZM15" s="139"/>
      <c r="AZN15" s="131">
        <f t="shared" si="183"/>
        <v>0</v>
      </c>
      <c r="AZP15" s="426"/>
      <c r="AZQ15" s="229"/>
      <c r="AZR15" s="104"/>
      <c r="AZS15" s="426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6">
        <v>41632</v>
      </c>
      <c r="B16" s="311"/>
      <c r="C16" s="702">
        <v>100000</v>
      </c>
      <c r="D16" s="31"/>
      <c r="E16" s="139"/>
      <c r="F16" s="131">
        <f t="shared" si="8"/>
        <v>1050000</v>
      </c>
      <c r="H16" s="792"/>
      <c r="I16" s="311"/>
      <c r="J16" s="702"/>
      <c r="K16" s="31"/>
      <c r="L16" s="139"/>
      <c r="M16" s="131">
        <f t="shared" si="9"/>
        <v>0</v>
      </c>
      <c r="O16" s="426"/>
      <c r="P16" s="229"/>
      <c r="Q16" s="104"/>
      <c r="R16" s="426"/>
      <c r="S16" s="139"/>
      <c r="T16" s="131">
        <f t="shared" si="189"/>
        <v>0</v>
      </c>
      <c r="V16" s="321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460"/>
      <c r="BU16" s="139"/>
      <c r="BV16" s="31"/>
      <c r="BW16" s="139"/>
      <c r="BX16" s="78">
        <f t="shared" si="17"/>
        <v>0</v>
      </c>
      <c r="BZ16" s="31"/>
      <c r="CA16" s="31"/>
      <c r="CB16" s="1460"/>
      <c r="CC16" s="139"/>
      <c r="CD16" s="31"/>
      <c r="CE16" s="139"/>
      <c r="CF16" s="78">
        <f t="shared" si="18"/>
        <v>0</v>
      </c>
      <c r="CH16" s="426"/>
      <c r="CI16" s="229"/>
      <c r="CJ16" s="104"/>
      <c r="CK16" s="379"/>
      <c r="CL16" s="702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460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460"/>
      <c r="DM16" s="139"/>
      <c r="DN16" s="49"/>
      <c r="DO16" s="139"/>
      <c r="DP16" s="78">
        <f t="shared" si="22"/>
        <v>0</v>
      </c>
      <c r="DR16" s="406"/>
      <c r="DS16" s="311"/>
      <c r="DT16" s="22"/>
      <c r="DU16" s="675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6"/>
      <c r="EG16" s="311"/>
      <c r="EH16" s="22"/>
      <c r="EI16" s="31"/>
      <c r="EJ16" s="76"/>
      <c r="EK16" s="78">
        <f t="shared" si="25"/>
        <v>10936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2"/>
      <c r="FI16" s="311"/>
      <c r="FJ16" s="22"/>
      <c r="FK16" s="49"/>
      <c r="FL16" s="76"/>
      <c r="FM16" s="78">
        <f t="shared" si="29"/>
        <v>0</v>
      </c>
      <c r="FO16" s="792"/>
      <c r="FP16" s="311"/>
      <c r="FQ16" s="22"/>
      <c r="FR16" s="49"/>
      <c r="FS16" s="76"/>
      <c r="FT16" s="78">
        <f t="shared" si="30"/>
        <v>0</v>
      </c>
      <c r="FV16" s="406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0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6"/>
      <c r="IA16" s="1460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2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6"/>
      <c r="KS16" s="311"/>
      <c r="KT16" s="22"/>
      <c r="KU16" s="31"/>
      <c r="KV16" s="139"/>
      <c r="KW16" s="131">
        <f t="shared" si="48"/>
        <v>0</v>
      </c>
      <c r="KX16" s="865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6"/>
      <c r="LN16" s="1460"/>
      <c r="LO16" s="139"/>
      <c r="LP16" s="49"/>
      <c r="LQ16" s="76"/>
      <c r="LR16" s="131">
        <f t="shared" si="0"/>
        <v>0</v>
      </c>
      <c r="LT16" s="426"/>
      <c r="LU16" s="229"/>
      <c r="LV16" s="696"/>
      <c r="LW16" s="49"/>
      <c r="LX16" s="350"/>
      <c r="LY16" s="131">
        <f t="shared" si="51"/>
        <v>0</v>
      </c>
      <c r="MA16" s="426"/>
      <c r="MB16" s="229"/>
      <c r="MC16" s="104"/>
      <c r="MD16" s="49"/>
      <c r="ME16" s="139"/>
      <c r="MF16" s="131">
        <f t="shared" si="52"/>
        <v>0</v>
      </c>
      <c r="MH16" s="426"/>
      <c r="MI16" s="229"/>
      <c r="MJ16" s="696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6"/>
      <c r="MZ16" s="22"/>
      <c r="NA16" s="131">
        <f t="shared" si="198"/>
        <v>20586.5</v>
      </c>
      <c r="NC16" s="31"/>
      <c r="ND16" s="311"/>
      <c r="NE16" s="104"/>
      <c r="NF16" s="456"/>
      <c r="NG16" s="22"/>
      <c r="NH16" s="131">
        <f t="shared" si="55"/>
        <v>0</v>
      </c>
      <c r="NJ16" s="31"/>
      <c r="NK16" s="311"/>
      <c r="NL16" s="702"/>
      <c r="NM16" s="49"/>
      <c r="NN16" s="139"/>
      <c r="NO16" s="131">
        <f t="shared" si="56"/>
        <v>0</v>
      </c>
      <c r="NQ16" s="426"/>
      <c r="NR16" s="1460"/>
      <c r="NS16" s="390"/>
      <c r="NT16" s="426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0</v>
      </c>
      <c r="QB16" s="311"/>
      <c r="QC16" s="311"/>
      <c r="QD16" s="22"/>
      <c r="QE16" s="31"/>
      <c r="QF16" s="76"/>
      <c r="QG16" s="78">
        <f t="shared" si="66"/>
        <v>0</v>
      </c>
      <c r="QI16" s="406"/>
      <c r="QJ16" s="311"/>
      <c r="QK16" s="22"/>
      <c r="QL16" s="31"/>
      <c r="QM16" s="76"/>
      <c r="QN16" s="78">
        <f t="shared" si="67"/>
        <v>0</v>
      </c>
      <c r="QP16" s="406"/>
      <c r="QQ16" s="311"/>
      <c r="QR16" s="702"/>
      <c r="QS16" s="322">
        <v>40992</v>
      </c>
      <c r="QT16" s="139">
        <v>300</v>
      </c>
      <c r="QU16" s="131">
        <f t="shared" si="68"/>
        <v>2466</v>
      </c>
      <c r="QW16" s="522"/>
      <c r="QX16" s="1467"/>
      <c r="QY16" s="702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0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3"/>
      <c r="SI16" s="31"/>
      <c r="SJ16" s="76"/>
      <c r="SK16" s="78">
        <f t="shared" si="196"/>
        <v>0</v>
      </c>
      <c r="SM16" s="406"/>
      <c r="SN16" s="311"/>
      <c r="SO16" s="783"/>
      <c r="SP16" s="31"/>
      <c r="SQ16" s="76"/>
      <c r="SR16" s="78">
        <f t="shared" si="73"/>
        <v>0</v>
      </c>
      <c r="ST16" s="31"/>
      <c r="SU16" s="311"/>
      <c r="SV16" s="783"/>
      <c r="SW16" s="31"/>
      <c r="SX16" s="76"/>
      <c r="SY16" s="78">
        <f t="shared" si="74"/>
        <v>0</v>
      </c>
      <c r="TA16" s="426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1"/>
      <c r="TP16" s="229"/>
      <c r="TQ16" s="104"/>
      <c r="TR16" s="49"/>
      <c r="TS16" s="350"/>
      <c r="TT16" s="131">
        <f t="shared" si="77"/>
        <v>0</v>
      </c>
      <c r="TV16" s="426"/>
      <c r="TW16" s="229"/>
      <c r="TX16" s="104"/>
      <c r="TY16" s="49"/>
      <c r="TZ16" s="350"/>
      <c r="UA16" s="131">
        <f t="shared" si="78"/>
        <v>0</v>
      </c>
      <c r="UC16" s="406"/>
      <c r="UD16" s="311"/>
      <c r="UE16" s="22"/>
      <c r="UF16" s="31"/>
      <c r="UG16" s="76"/>
      <c r="UH16" s="78">
        <f t="shared" si="79"/>
        <v>0</v>
      </c>
      <c r="UJ16" s="406"/>
      <c r="UK16" s="311"/>
      <c r="UL16" s="22"/>
      <c r="UM16" s="31"/>
      <c r="UN16" s="76"/>
      <c r="UO16" s="78">
        <f t="shared" si="80"/>
        <v>0</v>
      </c>
      <c r="UQ16" s="406"/>
      <c r="UR16" s="311"/>
      <c r="US16" s="22"/>
      <c r="UT16" s="31"/>
      <c r="UU16" s="76"/>
      <c r="UV16" s="78">
        <f t="shared" si="81"/>
        <v>0</v>
      </c>
      <c r="UX16" s="406"/>
      <c r="UY16" s="311"/>
      <c r="UZ16" s="22"/>
      <c r="VA16" s="31"/>
      <c r="VB16" s="76"/>
      <c r="VC16" s="78">
        <f t="shared" si="82"/>
        <v>201</v>
      </c>
      <c r="VE16" s="481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0</v>
      </c>
      <c r="VS16" s="311"/>
      <c r="VT16" s="311"/>
      <c r="VU16" s="22"/>
      <c r="VV16" s="792"/>
      <c r="VW16" s="76"/>
      <c r="VX16" s="78">
        <f t="shared" si="85"/>
        <v>0</v>
      </c>
      <c r="VZ16" s="406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6"/>
      <c r="XQ16" s="311"/>
      <c r="XR16" s="22"/>
      <c r="XS16" s="31"/>
      <c r="XT16" s="76"/>
      <c r="XU16" s="78">
        <f t="shared" si="92"/>
        <v>0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2"/>
      <c r="ZV16" s="22"/>
      <c r="ZW16" s="31"/>
      <c r="ZX16" s="76"/>
      <c r="ZY16" s="78">
        <f t="shared" si="100"/>
        <v>11212</v>
      </c>
      <c r="AAA16" s="31"/>
      <c r="AAB16" s="782"/>
      <c r="AAC16" s="22"/>
      <c r="AAD16" s="31"/>
      <c r="AAE16" s="76"/>
      <c r="AAF16" s="78">
        <f t="shared" si="101"/>
        <v>0</v>
      </c>
      <c r="AAH16" s="31"/>
      <c r="AAI16" s="782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6"/>
      <c r="AAW16" s="311"/>
      <c r="AAX16" s="22"/>
      <c r="AAY16" s="31"/>
      <c r="AAZ16" s="76"/>
      <c r="ABA16" s="78">
        <f t="shared" si="104"/>
        <v>0</v>
      </c>
      <c r="ABC16" s="426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0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6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3"/>
      <c r="ACW16" s="139"/>
      <c r="ACX16" s="78">
        <f t="shared" si="1"/>
        <v>0</v>
      </c>
      <c r="ACZ16" s="426"/>
      <c r="ADA16" s="229"/>
      <c r="ADB16" s="104"/>
      <c r="ADC16" s="505"/>
      <c r="ADD16" s="139"/>
      <c r="ADE16" s="78">
        <f t="shared" si="111"/>
        <v>0</v>
      </c>
      <c r="ADG16" s="426"/>
      <c r="ADH16" s="229"/>
      <c r="ADI16" s="104"/>
      <c r="ADJ16" s="321"/>
      <c r="ADK16" s="139"/>
      <c r="ADL16" s="78">
        <f t="shared" si="112"/>
        <v>0</v>
      </c>
      <c r="ADN16" s="49"/>
      <c r="ADO16" s="1460"/>
      <c r="ADP16" s="139"/>
      <c r="ADQ16" s="49"/>
      <c r="ADR16" s="139"/>
      <c r="ADS16" s="131">
        <f t="shared" si="113"/>
        <v>0</v>
      </c>
      <c r="ADU16" s="322"/>
      <c r="ADV16" s="1460"/>
      <c r="ADW16" s="139"/>
      <c r="ADX16" s="406"/>
      <c r="ADY16" s="139"/>
      <c r="ADZ16" s="131">
        <f t="shared" si="114"/>
        <v>0</v>
      </c>
      <c r="AEB16" s="426"/>
      <c r="AEC16" s="229"/>
      <c r="AED16" s="104"/>
      <c r="AEE16" s="31"/>
      <c r="AEF16" s="377"/>
      <c r="AEG16" s="131">
        <f t="shared" si="115"/>
        <v>0</v>
      </c>
      <c r="AEI16" s="426"/>
      <c r="AEJ16" s="302"/>
      <c r="AEK16" s="390"/>
      <c r="AEL16" s="49"/>
      <c r="AEM16" s="390"/>
      <c r="AEN16" s="131">
        <f t="shared" si="116"/>
        <v>3380</v>
      </c>
      <c r="AEP16" s="426"/>
      <c r="AEQ16" s="302"/>
      <c r="AER16" s="390"/>
      <c r="AES16" s="426"/>
      <c r="AET16" s="390"/>
      <c r="AEU16" s="131">
        <f t="shared" si="117"/>
        <v>0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6"/>
      <c r="AFL16" s="311"/>
      <c r="AFM16" s="22"/>
      <c r="AFN16" s="31"/>
      <c r="AFO16" s="76"/>
      <c r="AFP16" s="78">
        <f t="shared" si="120"/>
        <v>0</v>
      </c>
      <c r="AFR16" s="406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460"/>
      <c r="AGO16" s="350"/>
      <c r="AGP16" s="31"/>
      <c r="AGQ16" s="139"/>
      <c r="AGR16" s="131">
        <f t="shared" si="124"/>
        <v>0</v>
      </c>
      <c r="AGT16" s="31"/>
      <c r="AGU16" s="1460"/>
      <c r="AGV16" s="350"/>
      <c r="AGW16" s="31"/>
      <c r="AGX16" s="139"/>
      <c r="AGY16" s="131">
        <f t="shared" si="125"/>
        <v>0</v>
      </c>
      <c r="AHA16" s="31"/>
      <c r="AHB16" s="1460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6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6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2"/>
      <c r="AKQ16" s="31"/>
      <c r="AKR16" s="1486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6"/>
      <c r="AME16" s="311"/>
      <c r="AMF16" s="22"/>
      <c r="AMG16" s="406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0</v>
      </c>
      <c r="AMR16" s="49"/>
      <c r="AMS16" s="1460"/>
      <c r="AMT16" s="139"/>
      <c r="AMU16" s="49"/>
      <c r="AMV16" s="76"/>
      <c r="AMW16" s="131">
        <f t="shared" si="3"/>
        <v>0</v>
      </c>
      <c r="AMY16" s="406"/>
      <c r="AMZ16" s="311"/>
      <c r="ANA16" s="22"/>
      <c r="ANB16" s="322"/>
      <c r="ANC16" s="76"/>
      <c r="AND16" s="78">
        <f t="shared" si="146"/>
        <v>0</v>
      </c>
      <c r="ANF16" s="322"/>
      <c r="ANG16" s="311"/>
      <c r="ANH16" s="22"/>
      <c r="ANI16" s="406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6"/>
      <c r="AOL16" s="76"/>
      <c r="AOM16" s="131">
        <f t="shared" si="151"/>
        <v>0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6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0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3"/>
      <c r="APY16" s="317"/>
      <c r="APZ16" s="407"/>
      <c r="AQA16" s="426"/>
      <c r="AQB16" s="139"/>
      <c r="AQC16" s="131">
        <f t="shared" si="4"/>
        <v>0</v>
      </c>
      <c r="AQE16" s="31"/>
      <c r="AQF16" s="1460"/>
      <c r="AQG16" s="139"/>
      <c r="AQH16" s="31"/>
      <c r="AQI16" s="76"/>
      <c r="AQJ16" s="131">
        <f t="shared" si="5"/>
        <v>7383.5</v>
      </c>
      <c r="AQL16" s="31"/>
      <c r="AQM16" s="1460"/>
      <c r="AQN16" s="139"/>
      <c r="AQO16" s="31"/>
      <c r="AQP16" s="76"/>
      <c r="AQQ16" s="131">
        <f t="shared" si="6"/>
        <v>0</v>
      </c>
      <c r="AQS16" s="31"/>
      <c r="AQT16" s="1460"/>
      <c r="AQU16" s="139"/>
      <c r="AQV16" s="31"/>
      <c r="AQW16" s="76"/>
      <c r="AQX16" s="131">
        <f t="shared" si="156"/>
        <v>4518.5</v>
      </c>
      <c r="AQZ16" s="321"/>
      <c r="ARA16" s="1460"/>
      <c r="ARB16" s="139"/>
      <c r="ARC16" s="321"/>
      <c r="ARD16" s="139"/>
      <c r="ARE16" s="78">
        <f t="shared" si="157"/>
        <v>0</v>
      </c>
      <c r="ARG16" s="31"/>
      <c r="ARH16" s="1460"/>
      <c r="ARI16" s="139"/>
      <c r="ARJ16" s="31"/>
      <c r="ARK16" s="76"/>
      <c r="ARL16" s="78">
        <f t="shared" si="158"/>
        <v>0</v>
      </c>
      <c r="ARN16" s="406"/>
      <c r="ARO16" s="1460"/>
      <c r="ARP16" s="139"/>
      <c r="ARQ16" s="406"/>
      <c r="ARR16" s="76"/>
      <c r="ARS16" s="78">
        <f t="shared" si="159"/>
        <v>0</v>
      </c>
      <c r="ARU16" s="406"/>
      <c r="ARV16" s="1460"/>
      <c r="ARW16" s="350"/>
      <c r="ARX16" s="322"/>
      <c r="ARY16" s="793"/>
      <c r="ARZ16" s="78">
        <f t="shared" si="7"/>
        <v>0</v>
      </c>
      <c r="ASB16" s="406"/>
      <c r="ASC16" s="1460"/>
      <c r="ASD16" s="139"/>
      <c r="ASE16" s="61"/>
      <c r="ASF16" s="67"/>
      <c r="ASG16" s="78">
        <f t="shared" si="160"/>
        <v>0</v>
      </c>
      <c r="ASI16" s="406"/>
      <c r="ASJ16" s="1460"/>
      <c r="ASK16" s="139"/>
      <c r="ASL16" s="49"/>
      <c r="ASM16" s="139"/>
      <c r="ASN16" s="131">
        <f t="shared" si="161"/>
        <v>0</v>
      </c>
      <c r="ASP16" s="49"/>
      <c r="ASQ16" s="784"/>
      <c r="ASR16" s="104"/>
      <c r="ASS16" s="49"/>
      <c r="AST16" s="139"/>
      <c r="ASU16" s="131">
        <f t="shared" si="162"/>
        <v>0</v>
      </c>
      <c r="ASW16" s="31"/>
      <c r="ASX16" s="1460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460"/>
      <c r="AUO16" s="139"/>
      <c r="AUP16" s="433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460"/>
      <c r="AVC16" s="139"/>
      <c r="AVD16" s="31"/>
      <c r="AVE16" s="139"/>
      <c r="AVF16" s="131">
        <f t="shared" si="171"/>
        <v>0</v>
      </c>
      <c r="AVH16" s="426"/>
      <c r="AVI16" s="1460"/>
      <c r="AVJ16" s="139"/>
      <c r="AVK16" s="345"/>
      <c r="AVL16" s="139"/>
      <c r="AVM16" s="131">
        <f t="shared" si="172"/>
        <v>2512.5</v>
      </c>
      <c r="AVO16" s="1487"/>
      <c r="AVP16" s="951"/>
      <c r="AVQ16" s="390"/>
      <c r="AVR16" s="49"/>
      <c r="AVS16" s="390"/>
      <c r="AVT16" s="131">
        <f t="shared" si="173"/>
        <v>0</v>
      </c>
      <c r="AVV16" s="406"/>
      <c r="AVW16" s="311"/>
      <c r="AVX16" s="1483"/>
      <c r="AVY16" s="31"/>
      <c r="AVZ16" s="1344"/>
      <c r="AWA16" s="78">
        <f t="shared" si="191"/>
        <v>0</v>
      </c>
      <c r="AWC16" s="311"/>
      <c r="AWD16" s="311"/>
      <c r="AWE16" s="1483"/>
      <c r="AWF16" s="31"/>
      <c r="AWG16" s="1344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229"/>
      <c r="AWR16" s="229"/>
      <c r="AWS16" s="104"/>
      <c r="AWT16" s="49"/>
      <c r="AWU16" s="139"/>
      <c r="AWV16" s="131">
        <f t="shared" si="194"/>
        <v>0</v>
      </c>
      <c r="AWW16" s="244"/>
      <c r="AWX16" s="426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6"/>
      <c r="AYH16" s="311"/>
      <c r="AYI16" s="22"/>
      <c r="AYJ16" s="31"/>
      <c r="AYK16" s="76"/>
      <c r="AYL16" s="78">
        <f t="shared" si="179"/>
        <v>0</v>
      </c>
      <c r="AYN16" s="406"/>
      <c r="AYO16" s="311"/>
      <c r="AYP16" s="22"/>
      <c r="AYQ16" s="31"/>
      <c r="AYR16" s="76"/>
      <c r="AYS16" s="78">
        <f t="shared" si="180"/>
        <v>0</v>
      </c>
      <c r="AYU16" s="406"/>
      <c r="AYV16" s="311"/>
      <c r="AYW16" s="22"/>
      <c r="AYX16" s="406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6"/>
      <c r="AZJ16" s="229"/>
      <c r="AZK16" s="104"/>
      <c r="AZL16" s="426"/>
      <c r="AZM16" s="139"/>
      <c r="AZN16" s="131">
        <f t="shared" si="183"/>
        <v>0</v>
      </c>
      <c r="AZP16" s="426"/>
      <c r="AZQ16" s="229"/>
      <c r="AZR16" s="104"/>
      <c r="AZS16" s="426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6">
        <v>41634</v>
      </c>
      <c r="B17" s="311"/>
      <c r="C17" s="702">
        <v>100000</v>
      </c>
      <c r="D17" s="31"/>
      <c r="E17" s="139"/>
      <c r="F17" s="131">
        <f t="shared" si="8"/>
        <v>1150000</v>
      </c>
      <c r="H17" s="31"/>
      <c r="I17" s="311"/>
      <c r="J17" s="702"/>
      <c r="K17" s="31"/>
      <c r="L17" s="139"/>
      <c r="M17" s="131">
        <f t="shared" si="9"/>
        <v>0</v>
      </c>
      <c r="O17" s="426"/>
      <c r="P17" s="229"/>
      <c r="Q17" s="104"/>
      <c r="R17" s="426"/>
      <c r="S17" s="139"/>
      <c r="T17" s="131">
        <f t="shared" si="189"/>
        <v>0</v>
      </c>
      <c r="V17" s="321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6"/>
      <c r="CI17" s="229"/>
      <c r="CJ17" s="104"/>
      <c r="CK17" s="400"/>
      <c r="CL17" s="702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460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3"/>
      <c r="DK17" s="308"/>
      <c r="DL17" s="49"/>
      <c r="DM17" s="104"/>
      <c r="DN17" s="49"/>
      <c r="DO17" s="139"/>
      <c r="DP17" s="78">
        <f t="shared" si="22"/>
        <v>0</v>
      </c>
      <c r="DR17" s="406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6"/>
      <c r="EG17" s="311"/>
      <c r="EH17" s="22"/>
      <c r="EI17" s="31"/>
      <c r="EJ17" s="76"/>
      <c r="EK17" s="78">
        <f t="shared" si="25"/>
        <v>10936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2"/>
      <c r="FI17" s="311"/>
      <c r="FJ17" s="22"/>
      <c r="FK17" s="49"/>
      <c r="FL17" s="76"/>
      <c r="FM17" s="78">
        <f t="shared" si="29"/>
        <v>0</v>
      </c>
      <c r="FO17" s="792"/>
      <c r="FP17" s="311"/>
      <c r="FQ17" s="22"/>
      <c r="FR17" s="49"/>
      <c r="FS17" s="76"/>
      <c r="FT17" s="78">
        <f t="shared" si="30"/>
        <v>0</v>
      </c>
      <c r="FV17" s="406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0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6"/>
      <c r="IA17" s="1460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2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6"/>
      <c r="KS17" s="311"/>
      <c r="KT17" s="22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6"/>
      <c r="LN17" s="311"/>
      <c r="LO17" s="22"/>
      <c r="LP17" s="49"/>
      <c r="LQ17" s="76"/>
      <c r="LR17" s="131">
        <f t="shared" si="0"/>
        <v>0</v>
      </c>
      <c r="LT17" s="426"/>
      <c r="LU17" s="229"/>
      <c r="LV17" s="696"/>
      <c r="LW17" s="49"/>
      <c r="LX17" s="350"/>
      <c r="LY17" s="131">
        <f t="shared" si="51"/>
        <v>0</v>
      </c>
      <c r="MA17" s="426"/>
      <c r="MB17" s="229"/>
      <c r="MC17" s="104"/>
      <c r="MD17" s="49"/>
      <c r="ME17" s="139"/>
      <c r="MF17" s="131">
        <f t="shared" si="52"/>
        <v>0</v>
      </c>
      <c r="MH17" s="406"/>
      <c r="MI17" s="1460"/>
      <c r="MJ17" s="696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6"/>
      <c r="MZ17" s="22"/>
      <c r="NA17" s="131">
        <f t="shared" si="198"/>
        <v>20586.5</v>
      </c>
      <c r="NC17" s="31"/>
      <c r="ND17" s="311"/>
      <c r="NE17" s="22"/>
      <c r="NF17" s="456"/>
      <c r="NG17" s="22"/>
      <c r="NH17" s="131">
        <f t="shared" si="55"/>
        <v>0</v>
      </c>
      <c r="NJ17" s="31"/>
      <c r="NK17" s="1460"/>
      <c r="NL17" s="702"/>
      <c r="NM17" s="49"/>
      <c r="NN17" s="139"/>
      <c r="NO17" s="131">
        <f t="shared" si="56"/>
        <v>0</v>
      </c>
      <c r="NQ17" s="426"/>
      <c r="NR17" s="302"/>
      <c r="NS17" s="350"/>
      <c r="NT17" s="426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0</v>
      </c>
      <c r="QB17" s="311"/>
      <c r="QC17" s="311"/>
      <c r="QD17" s="22"/>
      <c r="QE17" s="31"/>
      <c r="QF17" s="76"/>
      <c r="QG17" s="78">
        <f t="shared" si="66"/>
        <v>0</v>
      </c>
      <c r="QI17" s="406"/>
      <c r="QJ17" s="311"/>
      <c r="QK17" s="22"/>
      <c r="QL17" s="31"/>
      <c r="QM17" s="76"/>
      <c r="QN17" s="78">
        <f t="shared" si="67"/>
        <v>0</v>
      </c>
      <c r="QP17" s="406"/>
      <c r="QQ17" s="311"/>
      <c r="QR17" s="702"/>
      <c r="QS17" s="322">
        <v>40995</v>
      </c>
      <c r="QT17" s="139">
        <v>200</v>
      </c>
      <c r="QU17" s="131">
        <f t="shared" si="68"/>
        <v>2266</v>
      </c>
      <c r="QW17" s="522"/>
      <c r="QX17" s="1467"/>
      <c r="QY17" s="702"/>
      <c r="QZ17" s="31"/>
      <c r="RA17" s="139"/>
      <c r="RB17" s="131">
        <f t="shared" si="69"/>
        <v>0</v>
      </c>
      <c r="RD17" s="49"/>
      <c r="RE17" s="671"/>
      <c r="RF17" s="139"/>
      <c r="RG17" s="49"/>
      <c r="RH17" s="139"/>
      <c r="RI17" s="131">
        <f t="shared" si="70"/>
        <v>0</v>
      </c>
      <c r="RK17" s="49"/>
      <c r="RL17" s="671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0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3"/>
      <c r="SI17" s="31"/>
      <c r="SJ17" s="76"/>
      <c r="SK17" s="78">
        <f t="shared" si="196"/>
        <v>0</v>
      </c>
      <c r="SM17" s="406"/>
      <c r="SN17" s="311"/>
      <c r="SO17" s="783"/>
      <c r="SP17" s="31"/>
      <c r="SQ17" s="76"/>
      <c r="SR17" s="78">
        <f t="shared" si="73"/>
        <v>0</v>
      </c>
      <c r="ST17" s="31"/>
      <c r="SU17" s="311"/>
      <c r="SV17" s="783"/>
      <c r="SW17" s="31"/>
      <c r="SX17" s="76"/>
      <c r="SY17" s="78">
        <f t="shared" si="74"/>
        <v>0</v>
      </c>
      <c r="TA17" s="426"/>
      <c r="TB17" s="229"/>
      <c r="TC17" s="261"/>
      <c r="TD17" s="49"/>
      <c r="TE17" s="139"/>
      <c r="TF17" s="78">
        <f t="shared" si="75"/>
        <v>0</v>
      </c>
      <c r="TH17" s="2295"/>
      <c r="TI17" s="2295"/>
      <c r="TJ17" s="2295"/>
      <c r="TK17" s="2295"/>
      <c r="TL17" s="244"/>
      <c r="TM17" s="131">
        <f t="shared" si="76"/>
        <v>20668.5</v>
      </c>
      <c r="TO17" s="429"/>
      <c r="TP17" s="434"/>
      <c r="TQ17" s="435"/>
      <c r="TR17" s="433"/>
      <c r="TS17" s="350"/>
      <c r="TT17" s="131">
        <f t="shared" si="77"/>
        <v>0</v>
      </c>
      <c r="TV17" s="505"/>
      <c r="TW17" s="434"/>
      <c r="TX17" s="435"/>
      <c r="TY17" s="433"/>
      <c r="TZ17" s="350"/>
      <c r="UA17" s="131">
        <f t="shared" si="78"/>
        <v>0</v>
      </c>
      <c r="UC17" s="406"/>
      <c r="UD17" s="311"/>
      <c r="UE17" s="22"/>
      <c r="UF17" s="31"/>
      <c r="UG17" s="76"/>
      <c r="UH17" s="78">
        <f t="shared" si="79"/>
        <v>0</v>
      </c>
      <c r="UJ17" s="406"/>
      <c r="UK17" s="311"/>
      <c r="UL17" s="22"/>
      <c r="UM17" s="31"/>
      <c r="UN17" s="76"/>
      <c r="UO17" s="78">
        <f t="shared" si="80"/>
        <v>0</v>
      </c>
      <c r="UQ17" s="406"/>
      <c r="UR17" s="311"/>
      <c r="US17" s="22"/>
      <c r="UT17" s="31"/>
      <c r="UU17" s="76"/>
      <c r="UV17" s="78">
        <f t="shared" si="81"/>
        <v>0</v>
      </c>
      <c r="UX17" s="406"/>
      <c r="UY17" s="311"/>
      <c r="UZ17" s="22"/>
      <c r="VA17" s="31"/>
      <c r="VB17" s="76"/>
      <c r="VC17" s="78">
        <f t="shared" si="82"/>
        <v>201</v>
      </c>
      <c r="VE17" s="481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0</v>
      </c>
      <c r="VS17" s="311"/>
      <c r="VT17" s="311"/>
      <c r="VU17" s="22"/>
      <c r="VV17" s="792"/>
      <c r="VW17" s="76"/>
      <c r="VX17" s="78">
        <f t="shared" si="85"/>
        <v>0</v>
      </c>
      <c r="VZ17" s="406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6"/>
      <c r="XQ17" s="311"/>
      <c r="XR17" s="22"/>
      <c r="XS17" s="31"/>
      <c r="XT17" s="76"/>
      <c r="XU17" s="78">
        <f t="shared" si="92"/>
        <v>0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2"/>
      <c r="ZV17" s="22"/>
      <c r="ZW17" s="31"/>
      <c r="ZX17" s="76"/>
      <c r="ZY17" s="78">
        <f t="shared" si="100"/>
        <v>11212</v>
      </c>
      <c r="AAA17" s="31"/>
      <c r="AAB17" s="782"/>
      <c r="AAC17" s="22"/>
      <c r="AAD17" s="31"/>
      <c r="AAE17" s="76"/>
      <c r="AAF17" s="78">
        <f t="shared" si="101"/>
        <v>0</v>
      </c>
      <c r="AAH17" s="31"/>
      <c r="AAI17" s="782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6"/>
      <c r="AAW17" s="311"/>
      <c r="AAX17" s="22"/>
      <c r="AAY17" s="31"/>
      <c r="AAZ17" s="76"/>
      <c r="ABA17" s="78">
        <f t="shared" si="104"/>
        <v>0</v>
      </c>
      <c r="ABC17" s="426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0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6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6"/>
      <c r="ADA17" s="229"/>
      <c r="ADB17" s="104"/>
      <c r="ADC17" s="406"/>
      <c r="ADD17" s="76"/>
      <c r="ADE17" s="78">
        <f t="shared" si="111"/>
        <v>0</v>
      </c>
      <c r="ADG17" s="426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0</v>
      </c>
      <c r="ADU17" s="322"/>
      <c r="ADV17" s="311"/>
      <c r="ADW17" s="22"/>
      <c r="ADX17" s="406"/>
      <c r="ADY17" s="76"/>
      <c r="ADZ17" s="131">
        <f t="shared" si="114"/>
        <v>0</v>
      </c>
      <c r="AEB17" s="406"/>
      <c r="AEC17" s="302"/>
      <c r="AED17" s="350"/>
      <c r="AEE17" s="49"/>
      <c r="AEF17" s="1488"/>
      <c r="AEG17" s="131">
        <f t="shared" si="115"/>
        <v>0</v>
      </c>
      <c r="AEI17" s="426"/>
      <c r="AEJ17" s="302"/>
      <c r="AEK17" s="390"/>
      <c r="AEL17" s="49"/>
      <c r="AEM17" s="390"/>
      <c r="AEN17" s="131">
        <f t="shared" si="116"/>
        <v>3380</v>
      </c>
      <c r="AEP17" s="426"/>
      <c r="AEQ17" s="302"/>
      <c r="AER17" s="350"/>
      <c r="AES17" s="426"/>
      <c r="AET17" s="1471"/>
      <c r="AEU17" s="131">
        <f t="shared" si="117"/>
        <v>0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6"/>
      <c r="AFL17" s="311"/>
      <c r="AFM17" s="22"/>
      <c r="AFN17" s="31"/>
      <c r="AFO17" s="76"/>
      <c r="AFP17" s="78">
        <f t="shared" si="120"/>
        <v>0</v>
      </c>
      <c r="AFR17" s="406"/>
      <c r="AFS17" s="311"/>
      <c r="AFT17" s="778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6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6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6"/>
      <c r="AKQ17" s="49"/>
      <c r="AKR17" s="1489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6"/>
      <c r="AME17" s="311"/>
      <c r="AMF17" s="22"/>
      <c r="AMG17" s="406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0</v>
      </c>
      <c r="AMR17" s="31"/>
      <c r="AMS17" s="1460"/>
      <c r="AMT17" s="139"/>
      <c r="AMU17" s="31"/>
      <c r="AMV17" s="76"/>
      <c r="AMW17" s="131">
        <f t="shared" si="3"/>
        <v>0</v>
      </c>
      <c r="AMY17" s="406"/>
      <c r="AMZ17" s="311"/>
      <c r="ANA17" s="22"/>
      <c r="ANB17" s="322"/>
      <c r="ANC17" s="76"/>
      <c r="AND17" s="78">
        <f t="shared" si="146"/>
        <v>0</v>
      </c>
      <c r="ANF17" s="322"/>
      <c r="ANG17" s="311"/>
      <c r="ANH17" s="22"/>
      <c r="ANI17" s="406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6"/>
      <c r="AOL17" s="76"/>
      <c r="AOM17" s="131">
        <f t="shared" si="151"/>
        <v>0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6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0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6"/>
      <c r="APY17" s="244"/>
      <c r="APZ17" s="390"/>
      <c r="AQA17" s="426"/>
      <c r="AQB17" s="139"/>
      <c r="AQC17" s="131">
        <f t="shared" si="4"/>
        <v>0</v>
      </c>
      <c r="AQE17" s="31"/>
      <c r="AQF17" s="1460"/>
      <c r="AQG17" s="139"/>
      <c r="AQH17" s="31"/>
      <c r="AQI17" s="76"/>
      <c r="AQJ17" s="131">
        <f t="shared" si="5"/>
        <v>7383.5</v>
      </c>
      <c r="AQL17" s="31"/>
      <c r="AQM17" s="1460"/>
      <c r="AQN17" s="139"/>
      <c r="AQO17" s="31"/>
      <c r="AQP17" s="76"/>
      <c r="AQQ17" s="131">
        <f t="shared" si="6"/>
        <v>0</v>
      </c>
      <c r="AQS17" s="31"/>
      <c r="AQT17" s="1460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69"/>
      <c r="ARE17" s="78">
        <f t="shared" si="157"/>
        <v>0</v>
      </c>
      <c r="ARG17" s="31"/>
      <c r="ARH17" s="311"/>
      <c r="ARI17" s="22"/>
      <c r="ARJ17" s="61"/>
      <c r="ARK17" s="67"/>
      <c r="ARL17" s="78">
        <f t="shared" si="158"/>
        <v>0</v>
      </c>
      <c r="ARN17" s="406"/>
      <c r="ARO17" s="311"/>
      <c r="ARP17" s="22"/>
      <c r="ARQ17" s="493"/>
      <c r="ARR17" s="67"/>
      <c r="ARS17" s="78">
        <f t="shared" si="159"/>
        <v>0</v>
      </c>
      <c r="ARU17" s="406"/>
      <c r="ARV17" s="311"/>
      <c r="ARW17" s="783"/>
      <c r="ARX17" s="322"/>
      <c r="ARY17" s="793"/>
      <c r="ARZ17" s="78">
        <f t="shared" si="7"/>
        <v>0</v>
      </c>
      <c r="ASB17" s="406"/>
      <c r="ASC17" s="311"/>
      <c r="ASD17" s="22"/>
      <c r="ASE17" s="61"/>
      <c r="ASF17" s="67"/>
      <c r="ASG17" s="78">
        <f t="shared" si="160"/>
        <v>0</v>
      </c>
      <c r="ASI17" s="406"/>
      <c r="ASJ17" s="1460"/>
      <c r="ASK17" s="139"/>
      <c r="ASL17" s="49"/>
      <c r="ASM17" s="139"/>
      <c r="ASN17" s="131">
        <f t="shared" si="161"/>
        <v>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460"/>
      <c r="AUO17" s="139"/>
      <c r="AUP17" s="31"/>
      <c r="AUQ17" s="139"/>
      <c r="AUR17" s="131">
        <f t="shared" si="169"/>
        <v>0</v>
      </c>
      <c r="AUT17" s="31"/>
      <c r="AUU17" s="780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0</v>
      </c>
      <c r="AVH17" s="426"/>
      <c r="AVI17" s="229"/>
      <c r="AVJ17" s="104"/>
      <c r="AVK17" s="49"/>
      <c r="AVL17" s="139"/>
      <c r="AVM17" s="131">
        <f t="shared" si="172"/>
        <v>2512.5</v>
      </c>
      <c r="AVO17" s="651"/>
      <c r="AVP17" s="302"/>
      <c r="AVQ17" s="350"/>
      <c r="AVR17" s="49"/>
      <c r="AVS17" s="390"/>
      <c r="AVT17" s="131">
        <f t="shared" si="173"/>
        <v>0</v>
      </c>
      <c r="AVV17" s="406"/>
      <c r="AVW17" s="311"/>
      <c r="AVX17" s="1483"/>
      <c r="AVY17" s="31"/>
      <c r="AVZ17" s="1344"/>
      <c r="AWA17" s="78">
        <f t="shared" si="191"/>
        <v>0</v>
      </c>
      <c r="AWC17" s="311"/>
      <c r="AWD17" s="311"/>
      <c r="AWE17" s="1483"/>
      <c r="AWF17" s="31"/>
      <c r="AWG17" s="1344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229"/>
      <c r="AWR17" s="229"/>
      <c r="AWS17" s="104"/>
      <c r="AWT17" s="49"/>
      <c r="AWU17" s="139"/>
      <c r="AWV17" s="131">
        <f t="shared" si="194"/>
        <v>0</v>
      </c>
      <c r="AWW17" s="244"/>
      <c r="AWX17" s="426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6"/>
      <c r="AYH17" s="311"/>
      <c r="AYI17" s="22"/>
      <c r="AYJ17" s="31"/>
      <c r="AYK17" s="76"/>
      <c r="AYL17" s="78">
        <f t="shared" si="179"/>
        <v>0</v>
      </c>
      <c r="AYN17" s="406"/>
      <c r="AYO17" s="311"/>
      <c r="AYP17" s="22"/>
      <c r="AYQ17" s="31"/>
      <c r="AYR17" s="76"/>
      <c r="AYS17" s="78">
        <f t="shared" si="180"/>
        <v>0</v>
      </c>
      <c r="AYU17" s="406"/>
      <c r="AYV17" s="311"/>
      <c r="AYW17" s="22"/>
      <c r="AYX17" s="406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6"/>
      <c r="AZJ17" s="229"/>
      <c r="AZK17" s="104"/>
      <c r="AZL17" s="426"/>
      <c r="AZM17" s="139"/>
      <c r="AZN17" s="131">
        <f t="shared" si="183"/>
        <v>0</v>
      </c>
      <c r="AZP17" s="426"/>
      <c r="AZQ17" s="229"/>
      <c r="AZR17" s="104"/>
      <c r="AZS17" s="426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6">
        <v>41635</v>
      </c>
      <c r="B18" s="311"/>
      <c r="C18" s="702">
        <v>100000</v>
      </c>
      <c r="D18" s="31"/>
      <c r="E18" s="139"/>
      <c r="F18" s="131">
        <f t="shared" si="8"/>
        <v>1250000</v>
      </c>
      <c r="H18" s="31"/>
      <c r="I18" s="311"/>
      <c r="J18" s="702"/>
      <c r="K18" s="31"/>
      <c r="L18" s="139"/>
      <c r="M18" s="131">
        <f t="shared" si="9"/>
        <v>0</v>
      </c>
      <c r="O18" s="426"/>
      <c r="P18" s="229"/>
      <c r="Q18" s="104"/>
      <c r="R18" s="426"/>
      <c r="S18" s="139"/>
      <c r="T18" s="131">
        <f t="shared" si="189"/>
        <v>0</v>
      </c>
      <c r="V18" s="321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6"/>
      <c r="CI18" s="671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3"/>
      <c r="DK18" s="229"/>
      <c r="DL18" s="229"/>
      <c r="DM18" s="104"/>
      <c r="DN18" s="49"/>
      <c r="DO18" s="139"/>
      <c r="DP18" s="78">
        <f t="shared" si="22"/>
        <v>0</v>
      </c>
      <c r="DR18" s="406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6"/>
      <c r="EG18" s="311"/>
      <c r="EH18" s="22"/>
      <c r="EI18" s="31"/>
      <c r="EJ18" s="76"/>
      <c r="EK18" s="78">
        <f t="shared" si="25"/>
        <v>10936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6">
        <v>39710</v>
      </c>
      <c r="FW18" s="146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0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6"/>
      <c r="IA18" s="1460"/>
      <c r="IB18" s="22"/>
      <c r="IC18" s="31"/>
      <c r="ID18" s="76"/>
      <c r="IE18" s="131">
        <f t="shared" si="39"/>
        <v>476</v>
      </c>
      <c r="IG18" s="31"/>
      <c r="IH18" s="1460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2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6"/>
      <c r="KS18" s="311"/>
      <c r="KT18" s="22"/>
      <c r="KU18" s="49"/>
      <c r="KV18" s="139"/>
      <c r="KW18" s="131">
        <f t="shared" si="48"/>
        <v>0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5"/>
      <c r="LH18" s="104"/>
      <c r="LI18" s="49"/>
      <c r="LJ18" s="139"/>
      <c r="LK18" s="131">
        <f t="shared" si="50"/>
        <v>0</v>
      </c>
      <c r="LM18" s="406"/>
      <c r="LN18" s="311"/>
      <c r="LO18" s="22"/>
      <c r="LP18" s="31"/>
      <c r="LQ18" s="76"/>
      <c r="LR18" s="131">
        <f t="shared" si="0"/>
        <v>0</v>
      </c>
      <c r="LT18" s="426"/>
      <c r="LU18" s="229"/>
      <c r="LV18" s="696"/>
      <c r="LW18" s="49"/>
      <c r="LX18" s="350"/>
      <c r="LY18" s="131">
        <f t="shared" si="51"/>
        <v>0</v>
      </c>
      <c r="MA18" s="426"/>
      <c r="MB18" s="229"/>
      <c r="MC18" s="104"/>
      <c r="MD18" s="49"/>
      <c r="ME18" s="139"/>
      <c r="MF18" s="131">
        <f t="shared" si="52"/>
        <v>0</v>
      </c>
      <c r="MH18" s="426"/>
      <c r="MI18" s="229"/>
      <c r="MJ18" s="696"/>
      <c r="MK18" s="31"/>
      <c r="ML18" s="139"/>
      <c r="MM18" s="131">
        <f t="shared" si="53"/>
        <v>0</v>
      </c>
      <c r="MO18" s="31"/>
      <c r="MP18" s="1460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6"/>
      <c r="MZ18" s="104"/>
      <c r="NA18" s="131">
        <f t="shared" si="198"/>
        <v>20586.5</v>
      </c>
      <c r="NC18" s="31"/>
      <c r="ND18" s="311"/>
      <c r="NE18" s="104"/>
      <c r="NF18" s="456"/>
      <c r="NG18" s="104"/>
      <c r="NH18" s="131">
        <f t="shared" si="55"/>
        <v>0</v>
      </c>
      <c r="NJ18" s="31"/>
      <c r="NK18" s="311"/>
      <c r="NL18" s="702"/>
      <c r="NM18" s="31"/>
      <c r="NN18" s="139"/>
      <c r="NO18" s="131">
        <f t="shared" si="56"/>
        <v>0</v>
      </c>
      <c r="NQ18" s="426"/>
      <c r="NR18" s="302"/>
      <c r="NS18" s="350"/>
      <c r="NT18" s="426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9"/>
      <c r="OW18" s="405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0</v>
      </c>
      <c r="QB18" s="311"/>
      <c r="QC18" s="311"/>
      <c r="QD18" s="22"/>
      <c r="QE18" s="31"/>
      <c r="QF18" s="76"/>
      <c r="QG18" s="78">
        <f t="shared" si="66"/>
        <v>0</v>
      </c>
      <c r="QI18" s="406"/>
      <c r="QJ18" s="311"/>
      <c r="QK18" s="22"/>
      <c r="QL18" s="31"/>
      <c r="QM18" s="76"/>
      <c r="QN18" s="78">
        <f t="shared" si="67"/>
        <v>0</v>
      </c>
      <c r="QP18" s="31"/>
      <c r="QQ18" s="311"/>
      <c r="QR18" s="529"/>
      <c r="QS18" s="482">
        <v>40996</v>
      </c>
      <c r="QT18" s="457">
        <v>200</v>
      </c>
      <c r="QU18" s="531">
        <f t="shared" si="68"/>
        <v>2066</v>
      </c>
      <c r="QW18" s="31"/>
      <c r="QX18" s="311"/>
      <c r="QY18" s="702"/>
      <c r="QZ18" s="31"/>
      <c r="RA18" s="139"/>
      <c r="RB18" s="131">
        <f t="shared" si="69"/>
        <v>0</v>
      </c>
      <c r="RD18" s="49"/>
      <c r="RE18" s="671"/>
      <c r="RF18" s="261"/>
      <c r="RG18" s="49"/>
      <c r="RH18" s="139"/>
      <c r="RI18" s="131">
        <f t="shared" si="70"/>
        <v>0</v>
      </c>
      <c r="RK18" s="49"/>
      <c r="RL18" s="671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0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3"/>
      <c r="SI18" s="31"/>
      <c r="SJ18" s="76"/>
      <c r="SK18" s="78">
        <f t="shared" si="196"/>
        <v>0</v>
      </c>
      <c r="SM18" s="406"/>
      <c r="SN18" s="311"/>
      <c r="SO18" s="783"/>
      <c r="SP18" s="31"/>
      <c r="SQ18" s="76"/>
      <c r="SR18" s="78">
        <f t="shared" si="73"/>
        <v>0</v>
      </c>
      <c r="ST18" s="31"/>
      <c r="SU18" s="311"/>
      <c r="SV18" s="783"/>
      <c r="SW18" s="31"/>
      <c r="SX18" s="76"/>
      <c r="SY18" s="78">
        <f t="shared" si="74"/>
        <v>0</v>
      </c>
      <c r="TA18" s="426"/>
      <c r="TB18" s="229"/>
      <c r="TC18" s="104"/>
      <c r="TD18" s="49"/>
      <c r="TE18" s="139"/>
      <c r="TF18" s="78">
        <f t="shared" si="75"/>
        <v>0</v>
      </c>
      <c r="TH18" s="2295"/>
      <c r="TI18" s="2295"/>
      <c r="TJ18" s="2295"/>
      <c r="TK18" s="2295"/>
      <c r="TL18" s="139"/>
      <c r="TM18" s="131">
        <f t="shared" si="76"/>
        <v>20668.5</v>
      </c>
      <c r="TO18" s="429"/>
      <c r="TP18" s="434"/>
      <c r="TQ18" s="435"/>
      <c r="TR18" s="433"/>
      <c r="TS18" s="139"/>
      <c r="TT18" s="131">
        <f t="shared" si="77"/>
        <v>0</v>
      </c>
      <c r="TV18" s="505"/>
      <c r="TW18" s="434"/>
      <c r="TX18" s="435"/>
      <c r="TY18" s="433"/>
      <c r="TZ18" s="139"/>
      <c r="UA18" s="131">
        <f t="shared" si="78"/>
        <v>0</v>
      </c>
      <c r="UC18" s="406"/>
      <c r="UD18" s="311"/>
      <c r="UE18" s="22"/>
      <c r="UF18" s="31"/>
      <c r="UG18" s="76"/>
      <c r="UH18" s="78">
        <f t="shared" si="79"/>
        <v>0</v>
      </c>
      <c r="UJ18" s="406"/>
      <c r="UK18" s="311"/>
      <c r="UL18" s="22"/>
      <c r="UM18" s="31"/>
      <c r="UN18" s="76"/>
      <c r="UO18" s="78">
        <f t="shared" si="80"/>
        <v>0</v>
      </c>
      <c r="UQ18" s="406"/>
      <c r="UR18" s="311"/>
      <c r="US18" s="22"/>
      <c r="UT18" s="31"/>
      <c r="UU18" s="76"/>
      <c r="UV18" s="78">
        <f t="shared" si="81"/>
        <v>0</v>
      </c>
      <c r="UX18" s="406"/>
      <c r="UY18" s="311"/>
      <c r="UZ18" s="22"/>
      <c r="VA18" s="31"/>
      <c r="VB18" s="76"/>
      <c r="VC18" s="78">
        <f t="shared" si="82"/>
        <v>201</v>
      </c>
      <c r="VE18" s="481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0</v>
      </c>
      <c r="VS18" s="311"/>
      <c r="VT18" s="311"/>
      <c r="VU18" s="22"/>
      <c r="VV18" s="792"/>
      <c r="VW18" s="76"/>
      <c r="VX18" s="78">
        <f t="shared" si="85"/>
        <v>0</v>
      </c>
      <c r="VZ18" s="406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6"/>
      <c r="XQ18" s="311"/>
      <c r="XR18" s="22"/>
      <c r="XS18" s="31"/>
      <c r="XT18" s="76"/>
      <c r="XU18" s="78">
        <f t="shared" si="92"/>
        <v>0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2"/>
      <c r="ZV18" s="22"/>
      <c r="ZW18" s="31"/>
      <c r="ZX18" s="76"/>
      <c r="ZY18" s="78">
        <f t="shared" si="100"/>
        <v>11212</v>
      </c>
      <c r="AAA18" s="31"/>
      <c r="AAB18" s="782"/>
      <c r="AAC18" s="22"/>
      <c r="AAD18" s="31"/>
      <c r="AAE18" s="76"/>
      <c r="AAF18" s="78">
        <f t="shared" si="101"/>
        <v>0</v>
      </c>
      <c r="AAH18" s="31"/>
      <c r="AAI18" s="782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6"/>
      <c r="AAW18" s="311"/>
      <c r="AAX18" s="22"/>
      <c r="AAY18" s="31"/>
      <c r="AAZ18" s="76"/>
      <c r="ABA18" s="78">
        <f t="shared" si="104"/>
        <v>0</v>
      </c>
      <c r="ABC18" s="426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0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6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6"/>
      <c r="ADA18" s="311"/>
      <c r="ADB18" s="22"/>
      <c r="ADC18" s="406"/>
      <c r="ADD18" s="76"/>
      <c r="ADE18" s="78">
        <f t="shared" si="111"/>
        <v>0</v>
      </c>
      <c r="ADG18" s="426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0</v>
      </c>
      <c r="ADU18" s="322"/>
      <c r="ADV18" s="311"/>
      <c r="ADW18" s="22"/>
      <c r="ADX18" s="406"/>
      <c r="ADY18" s="76"/>
      <c r="ADZ18" s="131">
        <f t="shared" si="114"/>
        <v>0</v>
      </c>
      <c r="AEB18" s="406"/>
      <c r="AEC18" s="780"/>
      <c r="AED18" s="390"/>
      <c r="AEE18" s="345"/>
      <c r="AEF18" s="390"/>
      <c r="AEG18" s="131">
        <f t="shared" si="115"/>
        <v>0</v>
      </c>
      <c r="AEI18" s="426"/>
      <c r="AEJ18" s="302"/>
      <c r="AEK18" s="350"/>
      <c r="AEL18" s="49"/>
      <c r="AEM18" s="1471"/>
      <c r="AEN18" s="131">
        <f t="shared" si="116"/>
        <v>3380</v>
      </c>
      <c r="AEP18" s="426"/>
      <c r="AEQ18" s="302"/>
      <c r="AER18" s="390"/>
      <c r="AES18" s="426"/>
      <c r="AET18" s="390"/>
      <c r="AEU18" s="131">
        <f t="shared" si="117"/>
        <v>0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6"/>
      <c r="AFL18" s="311"/>
      <c r="AFM18" s="22"/>
      <c r="AFN18" s="31"/>
      <c r="AFO18" s="76"/>
      <c r="AFP18" s="78">
        <f t="shared" si="120"/>
        <v>0</v>
      </c>
      <c r="AFR18" s="406"/>
      <c r="AFS18" s="311"/>
      <c r="AFT18" s="778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460"/>
      <c r="AGO18" s="350"/>
      <c r="AGP18" s="31"/>
      <c r="AGQ18" s="139"/>
      <c r="AGR18" s="131">
        <f t="shared" si="124"/>
        <v>0</v>
      </c>
      <c r="AGT18" s="31"/>
      <c r="AGU18" s="1460"/>
      <c r="AGV18" s="350"/>
      <c r="AGW18" s="31"/>
      <c r="AGX18" s="139"/>
      <c r="AGY18" s="131">
        <f t="shared" si="125"/>
        <v>0</v>
      </c>
      <c r="AHA18" s="49"/>
      <c r="AHB18" s="1460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6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6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6"/>
      <c r="AKQ18" s="49"/>
      <c r="AKR18" s="1489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6"/>
      <c r="AME18" s="311"/>
      <c r="AMF18" s="22"/>
      <c r="AMG18" s="406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0</v>
      </c>
      <c r="AMR18" s="31"/>
      <c r="AMS18" s="1460"/>
      <c r="AMT18" s="139"/>
      <c r="AMU18" s="49"/>
      <c r="AMV18" s="139"/>
      <c r="AMW18" s="131">
        <f t="shared" si="3"/>
        <v>0</v>
      </c>
      <c r="AMY18" s="406"/>
      <c r="AMZ18" s="311"/>
      <c r="ANA18" s="22"/>
      <c r="ANB18" s="322"/>
      <c r="ANC18" s="76"/>
      <c r="AND18" s="78">
        <f t="shared" si="146"/>
        <v>0</v>
      </c>
      <c r="ANF18" s="322"/>
      <c r="ANG18" s="311"/>
      <c r="ANH18" s="22"/>
      <c r="ANI18" s="406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6"/>
      <c r="AOL18" s="76"/>
      <c r="AOM18" s="131">
        <f t="shared" si="151"/>
        <v>0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6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0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6"/>
      <c r="APY18" s="229"/>
      <c r="APZ18" s="390"/>
      <c r="AQA18" s="483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69"/>
      <c r="ARE18" s="78">
        <f t="shared" si="157"/>
        <v>0</v>
      </c>
      <c r="ARG18" s="31"/>
      <c r="ARH18" s="311"/>
      <c r="ARI18" s="22"/>
      <c r="ARJ18" s="31"/>
      <c r="ARK18" s="76"/>
      <c r="ARL18" s="78">
        <f t="shared" si="158"/>
        <v>0</v>
      </c>
      <c r="ARN18" s="406"/>
      <c r="ARO18" s="311"/>
      <c r="ARP18" s="22"/>
      <c r="ARQ18" s="406"/>
      <c r="ARR18" s="76"/>
      <c r="ARS18" s="78">
        <f t="shared" si="159"/>
        <v>0</v>
      </c>
      <c r="ARU18" s="406"/>
      <c r="ARV18" s="311"/>
      <c r="ARW18" s="22"/>
      <c r="ARX18" s="322"/>
      <c r="ARY18" s="793"/>
      <c r="ARZ18" s="78">
        <f t="shared" si="7"/>
        <v>0</v>
      </c>
      <c r="ASB18" s="406"/>
      <c r="ASC18" s="311"/>
      <c r="ASD18" s="22"/>
      <c r="ASE18" s="31"/>
      <c r="ASF18" s="76"/>
      <c r="ASG18" s="78">
        <f t="shared" si="160"/>
        <v>0</v>
      </c>
      <c r="ASI18" s="406"/>
      <c r="ASJ18" s="311"/>
      <c r="ASK18" s="22"/>
      <c r="ASL18" s="31"/>
      <c r="ASM18" s="76"/>
      <c r="ASN18" s="131">
        <f t="shared" si="161"/>
        <v>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2"/>
      <c r="AUO18" s="778"/>
      <c r="AUP18" s="31"/>
      <c r="AUQ18" s="76"/>
      <c r="AUR18" s="131">
        <f t="shared" si="169"/>
        <v>0</v>
      </c>
      <c r="AUT18" s="31"/>
      <c r="AUU18" s="780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0</v>
      </c>
      <c r="AVH18" s="426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6"/>
      <c r="AVW18" s="311"/>
      <c r="AVX18" s="1483"/>
      <c r="AVY18" s="31"/>
      <c r="AVZ18" s="1344"/>
      <c r="AWA18" s="78">
        <f t="shared" si="191"/>
        <v>0</v>
      </c>
      <c r="AWC18" s="311"/>
      <c r="AWD18" s="311"/>
      <c r="AWE18" s="1483"/>
      <c r="AWF18" s="31"/>
      <c r="AWG18" s="1344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229"/>
      <c r="AWR18" s="229"/>
      <c r="AWS18" s="104"/>
      <c r="AWT18" s="49"/>
      <c r="AWU18" s="139"/>
      <c r="AWV18" s="131">
        <f t="shared" si="194"/>
        <v>0</v>
      </c>
      <c r="AWW18" s="244"/>
      <c r="AWX18" s="426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6"/>
      <c r="AYH18" s="311"/>
      <c r="AYI18" s="22"/>
      <c r="AYJ18" s="31"/>
      <c r="AYK18" s="76"/>
      <c r="AYL18" s="78">
        <f t="shared" si="179"/>
        <v>0</v>
      </c>
      <c r="AYN18" s="406"/>
      <c r="AYO18" s="311"/>
      <c r="AYP18" s="22"/>
      <c r="AYQ18" s="31"/>
      <c r="AYR18" s="76"/>
      <c r="AYS18" s="78">
        <f t="shared" si="180"/>
        <v>0</v>
      </c>
      <c r="AYU18" s="406"/>
      <c r="AYV18" s="311"/>
      <c r="AYW18" s="22"/>
      <c r="AYX18" s="406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6"/>
      <c r="AZJ18" s="229"/>
      <c r="AZK18" s="104"/>
      <c r="AZL18" s="426"/>
      <c r="AZM18" s="139"/>
      <c r="AZN18" s="131">
        <f t="shared" si="183"/>
        <v>0</v>
      </c>
      <c r="AZP18" s="426"/>
      <c r="AZQ18" s="229"/>
      <c r="AZR18" s="104"/>
      <c r="AZS18" s="426"/>
      <c r="AZT18" s="139"/>
      <c r="AZU18" s="131">
        <f t="shared" si="184"/>
        <v>0</v>
      </c>
      <c r="AZV18" s="244"/>
      <c r="AZW18" s="808"/>
      <c r="AZX18" s="311"/>
      <c r="AZY18" s="22"/>
      <c r="AZZ18" s="31"/>
      <c r="BAA18" s="76"/>
      <c r="BAB18" s="78">
        <f t="shared" si="185"/>
        <v>0</v>
      </c>
      <c r="BAD18" s="808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6">
        <v>41636</v>
      </c>
      <c r="B19" s="311"/>
      <c r="C19" s="702">
        <v>100000</v>
      </c>
      <c r="D19" s="31"/>
      <c r="E19" s="139"/>
      <c r="F19" s="131">
        <f t="shared" si="8"/>
        <v>1350000</v>
      </c>
      <c r="H19" s="31"/>
      <c r="I19" s="311"/>
      <c r="J19" s="702"/>
      <c r="K19" s="31"/>
      <c r="L19" s="139"/>
      <c r="M19" s="131">
        <f t="shared" si="9"/>
        <v>0</v>
      </c>
      <c r="O19" s="426"/>
      <c r="P19" s="229"/>
      <c r="Q19" s="104"/>
      <c r="R19" s="426"/>
      <c r="S19" s="139"/>
      <c r="T19" s="131">
        <f t="shared" si="189"/>
        <v>0</v>
      </c>
      <c r="V19" s="322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6"/>
      <c r="CI19" s="671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460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2"/>
      <c r="DK19" s="61"/>
      <c r="DL19" s="31"/>
      <c r="DM19" s="22"/>
      <c r="DN19" s="31"/>
      <c r="DO19" s="76"/>
      <c r="DP19" s="78">
        <f t="shared" si="22"/>
        <v>0</v>
      </c>
      <c r="DR19" s="406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6"/>
      <c r="EG19" s="311"/>
      <c r="EH19" s="22"/>
      <c r="EI19" s="31"/>
      <c r="EJ19" s="76"/>
      <c r="EK19" s="78">
        <f t="shared" si="25"/>
        <v>10936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6">
        <v>39711</v>
      </c>
      <c r="FW19" s="1460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0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6"/>
      <c r="IA19" s="1460"/>
      <c r="IB19" s="22"/>
      <c r="IC19" s="31"/>
      <c r="ID19" s="76"/>
      <c r="IE19" s="131">
        <f t="shared" si="39"/>
        <v>476</v>
      </c>
      <c r="IG19" s="31"/>
      <c r="IH19" s="1460"/>
      <c r="II19" s="139"/>
      <c r="IJ19" s="414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2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95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6"/>
      <c r="KS19" s="311"/>
      <c r="KT19" s="22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5"/>
      <c r="LN19" s="1460"/>
      <c r="LO19" s="139"/>
      <c r="LP19" s="31"/>
      <c r="LQ19" s="139"/>
      <c r="LR19" s="131">
        <f t="shared" si="0"/>
        <v>0</v>
      </c>
      <c r="LT19" s="426"/>
      <c r="LU19" s="229"/>
      <c r="LV19" s="696"/>
      <c r="LW19" s="49"/>
      <c r="LX19" s="139"/>
      <c r="LY19" s="78">
        <f t="shared" si="51"/>
        <v>0</v>
      </c>
      <c r="MA19" s="426"/>
      <c r="MB19" s="229"/>
      <c r="MC19" s="104"/>
      <c r="MD19" s="49"/>
      <c r="ME19" s="139"/>
      <c r="MF19" s="131">
        <f t="shared" si="52"/>
        <v>0</v>
      </c>
      <c r="MH19" s="426"/>
      <c r="MI19" s="229"/>
      <c r="MJ19" s="696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6"/>
      <c r="MZ19" s="104"/>
      <c r="NA19" s="131">
        <f t="shared" si="198"/>
        <v>20586.5</v>
      </c>
      <c r="NC19" s="31"/>
      <c r="ND19" s="311"/>
      <c r="NE19" s="104"/>
      <c r="NF19" s="456"/>
      <c r="NG19" s="104"/>
      <c r="NH19" s="131">
        <f t="shared" si="55"/>
        <v>0</v>
      </c>
      <c r="NJ19" s="31"/>
      <c r="NK19" s="311"/>
      <c r="NL19" s="702"/>
      <c r="NM19" s="49"/>
      <c r="NN19" s="139"/>
      <c r="NO19" s="131">
        <f>NO18+NL19-NN19</f>
        <v>0</v>
      </c>
      <c r="NQ19" s="426"/>
      <c r="NR19" s="302"/>
      <c r="NS19" s="350"/>
      <c r="NT19" s="426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0</v>
      </c>
      <c r="QB19" s="311"/>
      <c r="QC19" s="311"/>
      <c r="QD19" s="22"/>
      <c r="QE19" s="31"/>
      <c r="QF19" s="76"/>
      <c r="QG19" s="78">
        <f t="shared" si="66"/>
        <v>0</v>
      </c>
      <c r="QI19" s="406"/>
      <c r="QJ19" s="311"/>
      <c r="QK19" s="22"/>
      <c r="QL19" s="31"/>
      <c r="QM19" s="76"/>
      <c r="QN19" s="78">
        <f t="shared" si="67"/>
        <v>0</v>
      </c>
      <c r="QP19" s="49"/>
      <c r="QQ19" s="229"/>
      <c r="QR19" s="529"/>
      <c r="QS19" s="482">
        <v>40997</v>
      </c>
      <c r="QT19" s="457">
        <v>100</v>
      </c>
      <c r="QU19" s="531">
        <f t="shared" si="68"/>
        <v>1966</v>
      </c>
      <c r="QW19" s="1490"/>
      <c r="QX19" s="671"/>
      <c r="QY19" s="390"/>
      <c r="QZ19" s="31"/>
      <c r="RA19" s="139"/>
      <c r="RB19" s="131">
        <f t="shared" si="69"/>
        <v>0</v>
      </c>
      <c r="RD19" s="49"/>
      <c r="RE19" s="671"/>
      <c r="RF19" s="261"/>
      <c r="RG19" s="49"/>
      <c r="RH19" s="139"/>
      <c r="RI19" s="131">
        <f t="shared" si="70"/>
        <v>0</v>
      </c>
      <c r="RK19" s="49"/>
      <c r="RL19" s="671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0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3"/>
      <c r="SI19" s="31"/>
      <c r="SJ19" s="76"/>
      <c r="SK19" s="78">
        <f t="shared" si="196"/>
        <v>0</v>
      </c>
      <c r="SM19" s="406"/>
      <c r="SN19" s="311"/>
      <c r="SO19" s="783"/>
      <c r="SP19" s="31"/>
      <c r="SQ19" s="76"/>
      <c r="SR19" s="78">
        <f t="shared" si="73"/>
        <v>0</v>
      </c>
      <c r="ST19" s="31"/>
      <c r="SU19" s="311"/>
      <c r="SV19" s="783"/>
      <c r="SW19" s="31"/>
      <c r="SX19" s="76"/>
      <c r="SY19" s="78">
        <f t="shared" si="74"/>
        <v>0</v>
      </c>
      <c r="TA19" s="426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460"/>
      <c r="TQ19" s="390"/>
      <c r="TR19" s="49"/>
      <c r="TS19" s="350"/>
      <c r="TT19" s="131">
        <f t="shared" si="77"/>
        <v>0</v>
      </c>
      <c r="TV19" s="426"/>
      <c r="TW19" s="229"/>
      <c r="TX19" s="390"/>
      <c r="TY19" s="304"/>
      <c r="TZ19" s="350"/>
      <c r="UA19" s="131">
        <f t="shared" si="78"/>
        <v>0</v>
      </c>
      <c r="UC19" s="406"/>
      <c r="UD19" s="311"/>
      <c r="UE19" s="22"/>
      <c r="UF19" s="31"/>
      <c r="UG19" s="76"/>
      <c r="UH19" s="78">
        <f t="shared" si="79"/>
        <v>0</v>
      </c>
      <c r="UJ19" s="406"/>
      <c r="UK19" s="311"/>
      <c r="UL19" s="22"/>
      <c r="UM19" s="31"/>
      <c r="UN19" s="76"/>
      <c r="UO19" s="78">
        <f t="shared" si="80"/>
        <v>0</v>
      </c>
      <c r="UQ19" s="406"/>
      <c r="UR19" s="311"/>
      <c r="US19" s="22"/>
      <c r="UT19" s="31"/>
      <c r="UU19" s="76"/>
      <c r="UV19" s="78">
        <f t="shared" si="81"/>
        <v>0</v>
      </c>
      <c r="UX19" s="406"/>
      <c r="UY19" s="311"/>
      <c r="UZ19" s="22"/>
      <c r="VA19" s="31"/>
      <c r="VB19" s="76"/>
      <c r="VC19" s="78">
        <f t="shared" si="82"/>
        <v>201</v>
      </c>
      <c r="VE19" s="481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0</v>
      </c>
      <c r="VS19" s="311"/>
      <c r="VT19" s="311"/>
      <c r="VU19" s="22"/>
      <c r="VV19" s="792"/>
      <c r="VW19" s="76"/>
      <c r="VX19" s="78">
        <f t="shared" si="85"/>
        <v>0</v>
      </c>
      <c r="VZ19" s="406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6"/>
      <c r="XQ19" s="311"/>
      <c r="XR19" s="22"/>
      <c r="XS19" s="31"/>
      <c r="XT19" s="76"/>
      <c r="XU19" s="78">
        <f t="shared" si="92"/>
        <v>0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2"/>
      <c r="ZV19" s="22"/>
      <c r="ZW19" s="31"/>
      <c r="ZX19" s="76"/>
      <c r="ZY19" s="78">
        <f t="shared" si="100"/>
        <v>11212</v>
      </c>
      <c r="AAA19" s="31"/>
      <c r="AAB19" s="782"/>
      <c r="AAC19" s="22"/>
      <c r="AAD19" s="31"/>
      <c r="AAE19" s="76"/>
      <c r="AAF19" s="78">
        <f t="shared" si="101"/>
        <v>0</v>
      </c>
      <c r="AAH19" s="31"/>
      <c r="AAI19" s="782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6"/>
      <c r="AAW19" s="311"/>
      <c r="AAX19" s="22"/>
      <c r="AAY19" s="31"/>
      <c r="AAZ19" s="76"/>
      <c r="ABA19" s="78">
        <f t="shared" si="104"/>
        <v>0</v>
      </c>
      <c r="ABC19" s="426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0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6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6"/>
      <c r="ADA19" s="311"/>
      <c r="ADB19" s="22"/>
      <c r="ADC19" s="406"/>
      <c r="ADD19" s="76"/>
      <c r="ADE19" s="78">
        <f t="shared" si="111"/>
        <v>0</v>
      </c>
      <c r="ADG19" s="426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0</v>
      </c>
      <c r="ADU19" s="322"/>
      <c r="ADV19" s="311"/>
      <c r="ADW19" s="22"/>
      <c r="ADX19" s="406"/>
      <c r="ADY19" s="76"/>
      <c r="ADZ19" s="131">
        <f t="shared" si="114"/>
        <v>0</v>
      </c>
      <c r="AEB19" s="426"/>
      <c r="AEC19" s="229"/>
      <c r="AED19" s="104"/>
      <c r="AEE19" s="31"/>
      <c r="AEF19" s="377"/>
      <c r="AEG19" s="131">
        <f t="shared" si="115"/>
        <v>0</v>
      </c>
      <c r="AEI19" s="426"/>
      <c r="AEJ19" s="302"/>
      <c r="AEK19" s="390"/>
      <c r="AEL19" s="49"/>
      <c r="AEM19" s="390"/>
      <c r="AEN19" s="131">
        <f t="shared" si="116"/>
        <v>3380</v>
      </c>
      <c r="AEP19" s="426"/>
      <c r="AEQ19" s="302"/>
      <c r="AER19" s="350"/>
      <c r="AES19" s="426"/>
      <c r="AET19" s="1491"/>
      <c r="AEU19" s="131">
        <f t="shared" si="117"/>
        <v>0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6"/>
      <c r="AFL19" s="311"/>
      <c r="AFM19" s="22"/>
      <c r="AFN19" s="31"/>
      <c r="AFO19" s="76"/>
      <c r="AFP19" s="78">
        <f t="shared" si="120"/>
        <v>0</v>
      </c>
      <c r="AFR19" s="406"/>
      <c r="AFS19" s="311"/>
      <c r="AFT19" s="778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2"/>
      <c r="AGP19" s="31"/>
      <c r="AGQ19" s="139"/>
      <c r="AGR19" s="131">
        <f t="shared" si="124"/>
        <v>0</v>
      </c>
      <c r="AGT19" s="31"/>
      <c r="AGU19" s="311"/>
      <c r="AGV19" s="702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6"/>
      <c r="AID19" s="229"/>
      <c r="AIE19" s="104"/>
      <c r="AIF19" s="49"/>
      <c r="AIG19" s="139"/>
      <c r="AIH19" s="78">
        <f t="shared" si="130"/>
        <v>0</v>
      </c>
      <c r="AIJ19" s="796"/>
      <c r="AIO19" s="78">
        <f t="shared" si="131"/>
        <v>0</v>
      </c>
      <c r="AIQ19" s="406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6"/>
      <c r="AKQ19" s="49"/>
      <c r="AKR19" s="1295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6"/>
      <c r="AME19" s="311"/>
      <c r="AMF19" s="22"/>
      <c r="AMG19" s="406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0</v>
      </c>
      <c r="AMR19" s="31"/>
      <c r="AMS19" s="1460"/>
      <c r="AMT19" s="139"/>
      <c r="AMU19" s="31"/>
      <c r="AMV19" s="139"/>
      <c r="AMW19" s="131">
        <f t="shared" si="3"/>
        <v>0</v>
      </c>
      <c r="AMY19" s="406"/>
      <c r="AMZ19" s="311"/>
      <c r="ANA19" s="22"/>
      <c r="ANB19" s="322"/>
      <c r="ANC19" s="76"/>
      <c r="AND19" s="78">
        <f t="shared" si="146"/>
        <v>0</v>
      </c>
      <c r="ANF19" s="322"/>
      <c r="ANG19" s="311"/>
      <c r="ANH19" s="22"/>
      <c r="ANI19" s="406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6"/>
      <c r="AOL19" s="76"/>
      <c r="AOM19" s="131">
        <f t="shared" si="151"/>
        <v>0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6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0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6"/>
      <c r="APY19" s="1460"/>
      <c r="APZ19" s="390"/>
      <c r="AQA19" s="426"/>
      <c r="AQB19" s="139"/>
      <c r="AQC19" s="131">
        <f t="shared" si="4"/>
        <v>0</v>
      </c>
      <c r="AQE19" s="31"/>
      <c r="AQF19" s="1460"/>
      <c r="AQG19" s="139"/>
      <c r="AQH19" s="31"/>
      <c r="AQI19" s="76"/>
      <c r="AQJ19" s="131">
        <f t="shared" si="5"/>
        <v>7383.5</v>
      </c>
      <c r="AQL19" s="31"/>
      <c r="AQM19" s="1460"/>
      <c r="AQN19" s="139"/>
      <c r="AQO19" s="31"/>
      <c r="AQP19" s="76"/>
      <c r="AQQ19" s="131">
        <f t="shared" si="6"/>
        <v>0</v>
      </c>
      <c r="AQS19" s="31"/>
      <c r="AQT19" s="1460"/>
      <c r="AQU19" s="139"/>
      <c r="AQV19" s="31"/>
      <c r="AQW19" s="76"/>
      <c r="AQX19" s="131">
        <f t="shared" si="156"/>
        <v>4518.5</v>
      </c>
      <c r="AQZ19" s="321"/>
      <c r="ARA19" s="1460"/>
      <c r="ARB19" s="139"/>
      <c r="ARC19" s="321"/>
      <c r="ARD19" s="569"/>
      <c r="ARE19" s="78">
        <f t="shared" si="157"/>
        <v>0</v>
      </c>
      <c r="ARG19" s="31"/>
      <c r="ARH19" s="1460"/>
      <c r="ARI19" s="139"/>
      <c r="ARJ19" s="31"/>
      <c r="ARK19" s="76"/>
      <c r="ARL19" s="78">
        <f t="shared" si="158"/>
        <v>0</v>
      </c>
      <c r="ARN19" s="406"/>
      <c r="ARO19" s="1460"/>
      <c r="ARP19" s="139"/>
      <c r="ARQ19" s="406"/>
      <c r="ARR19" s="76"/>
      <c r="ARS19" s="78">
        <f t="shared" si="159"/>
        <v>0</v>
      </c>
      <c r="ARU19" s="406"/>
      <c r="ARV19" s="1460"/>
      <c r="ARW19" s="139"/>
      <c r="ARX19" s="322"/>
      <c r="ARY19" s="76"/>
      <c r="ARZ19" s="78">
        <f t="shared" si="7"/>
        <v>0</v>
      </c>
      <c r="ASB19" s="406"/>
      <c r="ASC19" s="1460"/>
      <c r="ASD19" s="139"/>
      <c r="ASE19" s="31"/>
      <c r="ASF19" s="76"/>
      <c r="ASG19" s="78">
        <f t="shared" si="160"/>
        <v>0</v>
      </c>
      <c r="ASI19" s="406"/>
      <c r="ASJ19" s="311"/>
      <c r="ASK19" s="104"/>
      <c r="ASL19" s="49"/>
      <c r="ASM19" s="76"/>
      <c r="ASN19" s="131">
        <f t="shared" si="161"/>
        <v>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8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460"/>
      <c r="AVC19" s="139"/>
      <c r="AVD19" s="49"/>
      <c r="AVE19" s="76"/>
      <c r="AVF19" s="131">
        <f t="shared" si="171"/>
        <v>0</v>
      </c>
      <c r="AVH19" s="426"/>
      <c r="AVI19" s="1460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6"/>
      <c r="AVW19" s="311"/>
      <c r="AVX19" s="1483"/>
      <c r="AVY19" s="31"/>
      <c r="AVZ19" s="1344"/>
      <c r="AWA19" s="78">
        <f t="shared" si="191"/>
        <v>0</v>
      </c>
      <c r="AWC19" s="311"/>
      <c r="AWD19" s="311"/>
      <c r="AWE19" s="1483"/>
      <c r="AWF19" s="31"/>
      <c r="AWG19" s="1344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229"/>
      <c r="AWR19" s="229"/>
      <c r="AWS19" s="104"/>
      <c r="AWT19" s="49"/>
      <c r="AWU19" s="139"/>
      <c r="AWV19" s="131">
        <f t="shared" si="194"/>
        <v>0</v>
      </c>
      <c r="AWW19" s="244"/>
      <c r="AWX19" s="426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6"/>
      <c r="AYH19" s="311"/>
      <c r="AYI19" s="22"/>
      <c r="AYJ19" s="31"/>
      <c r="AYK19" s="76"/>
      <c r="AYL19" s="78">
        <f t="shared" si="179"/>
        <v>0</v>
      </c>
      <c r="AYN19" s="406"/>
      <c r="AYO19" s="311"/>
      <c r="AYP19" s="22"/>
      <c r="AYQ19" s="31"/>
      <c r="AYR19" s="76"/>
      <c r="AYS19" s="78">
        <f t="shared" si="180"/>
        <v>0</v>
      </c>
      <c r="AYU19" s="406"/>
      <c r="AYV19" s="311"/>
      <c r="AYW19" s="22"/>
      <c r="AYX19" s="406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6"/>
      <c r="AZJ19" s="229"/>
      <c r="AZK19" s="104"/>
      <c r="AZL19" s="426"/>
      <c r="AZM19" s="389"/>
      <c r="AZN19" s="131">
        <f t="shared" si="183"/>
        <v>0</v>
      </c>
      <c r="AZP19" s="426"/>
      <c r="AZQ19" s="229"/>
      <c r="AZR19" s="104"/>
      <c r="AZS19" s="426"/>
      <c r="AZT19" s="389"/>
      <c r="AZU19" s="131">
        <f t="shared" si="184"/>
        <v>0</v>
      </c>
      <c r="AZV19" s="244"/>
      <c r="AZW19" s="808"/>
      <c r="AZX19" s="311"/>
      <c r="AZY19" s="22"/>
      <c r="AZZ19" s="31"/>
      <c r="BAA19" s="76"/>
      <c r="BAB19" s="78">
        <f t="shared" si="185"/>
        <v>0</v>
      </c>
      <c r="BAD19" s="808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6">
        <v>41637</v>
      </c>
      <c r="B20" s="311"/>
      <c r="C20" s="702">
        <v>100000</v>
      </c>
      <c r="D20" s="31"/>
      <c r="E20" s="139"/>
      <c r="F20" s="131">
        <f t="shared" si="8"/>
        <v>1450000</v>
      </c>
      <c r="H20" s="31"/>
      <c r="I20" s="311"/>
      <c r="J20" s="702"/>
      <c r="K20" s="31"/>
      <c r="L20" s="139"/>
      <c r="M20" s="131">
        <f t="shared" si="9"/>
        <v>0</v>
      </c>
      <c r="O20" s="426"/>
      <c r="P20" s="229"/>
      <c r="Q20" s="104"/>
      <c r="R20" s="426"/>
      <c r="S20" s="139"/>
      <c r="T20" s="131">
        <f t="shared" si="189"/>
        <v>0</v>
      </c>
      <c r="V20" s="322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6">
        <v>40787</v>
      </c>
      <c r="CI20" s="671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460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2"/>
      <c r="DK20" s="311"/>
      <c r="DL20" s="311"/>
      <c r="DM20" s="22"/>
      <c r="DN20" s="31"/>
      <c r="DO20" s="76"/>
      <c r="DP20" s="131">
        <f t="shared" si="22"/>
        <v>0</v>
      </c>
      <c r="DR20" s="406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6"/>
      <c r="EG20" s="311"/>
      <c r="EH20" s="22"/>
      <c r="EI20" s="31"/>
      <c r="EJ20" s="76"/>
      <c r="EK20" s="78">
        <f t="shared" si="25"/>
        <v>10936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6">
        <v>39713</v>
      </c>
      <c r="FW20" s="146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0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5"/>
      <c r="IB20" s="22"/>
      <c r="IC20" s="31"/>
      <c r="ID20" s="76"/>
      <c r="IE20" s="131">
        <f t="shared" si="39"/>
        <v>476</v>
      </c>
      <c r="IG20" s="31"/>
      <c r="IH20" s="1460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2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95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6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6"/>
      <c r="LN20" s="1460"/>
      <c r="LO20" s="139"/>
      <c r="LP20" s="31"/>
      <c r="LQ20" s="76"/>
      <c r="LR20" s="131">
        <f t="shared" si="0"/>
        <v>0</v>
      </c>
      <c r="LT20" s="426"/>
      <c r="LU20" s="229"/>
      <c r="LV20" s="139"/>
      <c r="LW20" s="49"/>
      <c r="LX20" s="139"/>
      <c r="LY20" s="78">
        <f t="shared" si="51"/>
        <v>0</v>
      </c>
      <c r="MA20" s="426"/>
      <c r="MB20" s="229"/>
      <c r="MC20" s="139"/>
      <c r="MD20" s="49"/>
      <c r="ME20" s="139"/>
      <c r="MF20" s="131">
        <f t="shared" si="52"/>
        <v>0</v>
      </c>
      <c r="MH20" s="406"/>
      <c r="MI20" s="1460"/>
      <c r="MJ20" s="139"/>
      <c r="MK20" s="49"/>
      <c r="ML20" s="139"/>
      <c r="MM20" s="131">
        <f t="shared" si="53"/>
        <v>0</v>
      </c>
      <c r="MO20" s="31"/>
      <c r="MP20" s="1460"/>
      <c r="MQ20" s="139"/>
      <c r="MR20" s="49"/>
      <c r="MS20" s="139"/>
      <c r="MT20" s="131">
        <f t="shared" si="54"/>
        <v>0</v>
      </c>
      <c r="MV20" s="31"/>
      <c r="MW20" s="311"/>
      <c r="MX20" s="22"/>
      <c r="MY20" s="456"/>
      <c r="MZ20" s="22"/>
      <c r="NA20" s="131">
        <f t="shared" si="198"/>
        <v>20586.5</v>
      </c>
      <c r="NC20" s="31"/>
      <c r="ND20" s="311"/>
      <c r="NE20" s="22"/>
      <c r="NF20" s="456"/>
      <c r="NG20" s="22"/>
      <c r="NH20" s="131">
        <f t="shared" si="55"/>
        <v>0</v>
      </c>
      <c r="NJ20" s="311"/>
      <c r="NK20" s="311"/>
      <c r="NL20" s="702"/>
      <c r="NM20" s="49"/>
      <c r="NN20" s="139"/>
      <c r="NO20" s="131">
        <f t="shared" ref="NO20:NO29" si="200">NO19+NL20-NN20</f>
        <v>0</v>
      </c>
      <c r="NQ20" s="426"/>
      <c r="NR20" s="302"/>
      <c r="NS20" s="139"/>
      <c r="NT20" s="426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0</v>
      </c>
      <c r="QB20" s="311"/>
      <c r="QC20" s="311"/>
      <c r="QD20" s="22"/>
      <c r="QE20" s="31"/>
      <c r="QF20" s="76"/>
      <c r="QG20" s="78">
        <f t="shared" si="66"/>
        <v>0</v>
      </c>
      <c r="QI20" s="406"/>
      <c r="QJ20" s="311"/>
      <c r="QK20" s="22"/>
      <c r="QL20" s="31"/>
      <c r="QM20" s="76"/>
      <c r="QN20" s="78">
        <f t="shared" si="67"/>
        <v>0</v>
      </c>
      <c r="QP20" s="406"/>
      <c r="QQ20" s="311"/>
      <c r="QR20" s="390"/>
      <c r="QS20" s="321">
        <v>40998</v>
      </c>
      <c r="QT20" s="139">
        <v>200</v>
      </c>
      <c r="QU20" s="131">
        <f t="shared" si="68"/>
        <v>1766</v>
      </c>
      <c r="QW20" s="1492"/>
      <c r="QX20" s="1493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0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3"/>
      <c r="SI20" s="31"/>
      <c r="SJ20" s="76"/>
      <c r="SK20" s="78">
        <f t="shared" si="196"/>
        <v>0</v>
      </c>
      <c r="SM20" s="406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6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6"/>
      <c r="TR20" s="49"/>
      <c r="TS20" s="139"/>
      <c r="TT20" s="131">
        <f>TT19+TQ20-TS20</f>
        <v>0</v>
      </c>
      <c r="TV20" s="426"/>
      <c r="TW20" s="229"/>
      <c r="TX20" s="390"/>
      <c r="TY20" s="49"/>
      <c r="TZ20" s="139"/>
      <c r="UA20" s="131">
        <f>UA19+TX20-TZ20</f>
        <v>0</v>
      </c>
      <c r="UC20" s="406"/>
      <c r="UD20" s="311"/>
      <c r="UE20" s="22"/>
      <c r="UF20" s="31"/>
      <c r="UG20" s="76"/>
      <c r="UH20" s="78">
        <f t="shared" si="79"/>
        <v>0</v>
      </c>
      <c r="UJ20" s="406"/>
      <c r="UK20" s="311"/>
      <c r="UL20" s="22"/>
      <c r="UM20" s="31"/>
      <c r="UN20" s="76"/>
      <c r="UO20" s="78">
        <f t="shared" si="80"/>
        <v>0</v>
      </c>
      <c r="UQ20" s="406"/>
      <c r="UR20" s="311"/>
      <c r="US20" s="22"/>
      <c r="UT20" s="31"/>
      <c r="UU20" s="76"/>
      <c r="UV20" s="78">
        <f t="shared" si="81"/>
        <v>0</v>
      </c>
      <c r="UX20" s="406"/>
      <c r="UY20" s="311"/>
      <c r="UZ20" s="22"/>
      <c r="VA20" s="31"/>
      <c r="VB20" s="76"/>
      <c r="VC20" s="78">
        <f t="shared" si="82"/>
        <v>201</v>
      </c>
      <c r="VE20" s="481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0</v>
      </c>
      <c r="VS20" s="311"/>
      <c r="VT20" s="311"/>
      <c r="VU20" s="22"/>
      <c r="VV20" s="31"/>
      <c r="VW20" s="76"/>
      <c r="VX20" s="78">
        <f t="shared" si="85"/>
        <v>0</v>
      </c>
      <c r="VZ20" s="406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6"/>
      <c r="XQ20" s="311"/>
      <c r="XR20" s="22"/>
      <c r="XS20" s="31"/>
      <c r="XT20" s="76"/>
      <c r="XU20" s="78">
        <f t="shared" si="92"/>
        <v>0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2"/>
      <c r="ZV20" s="22"/>
      <c r="ZW20" s="31"/>
      <c r="ZX20" s="76"/>
      <c r="ZY20" s="78">
        <f t="shared" si="100"/>
        <v>11212</v>
      </c>
      <c r="AAA20" s="31"/>
      <c r="AAB20" s="782"/>
      <c r="AAC20" s="22"/>
      <c r="AAD20" s="31"/>
      <c r="AAE20" s="76"/>
      <c r="AAF20" s="78">
        <f t="shared" si="101"/>
        <v>0</v>
      </c>
      <c r="AAH20" s="31"/>
      <c r="AAI20" s="782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6"/>
      <c r="AAW20" s="311"/>
      <c r="AAX20" s="22"/>
      <c r="AAY20" s="31"/>
      <c r="AAZ20" s="76"/>
      <c r="ABA20" s="78">
        <f t="shared" si="104"/>
        <v>0</v>
      </c>
      <c r="ABC20" s="426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0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6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6"/>
      <c r="ADA20" s="311"/>
      <c r="ADB20" s="22"/>
      <c r="ADC20" s="406"/>
      <c r="ADD20" s="76"/>
      <c r="ADE20" s="78">
        <f t="shared" si="111"/>
        <v>0</v>
      </c>
      <c r="ADG20" s="426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0</v>
      </c>
      <c r="ADU20" s="322"/>
      <c r="ADV20" s="311"/>
      <c r="ADW20" s="22"/>
      <c r="ADX20" s="406"/>
      <c r="ADY20" s="76"/>
      <c r="ADZ20" s="131">
        <f t="shared" si="114"/>
        <v>0</v>
      </c>
      <c r="AEB20" s="426"/>
      <c r="AEC20" s="229"/>
      <c r="AED20" s="104"/>
      <c r="AEE20" s="31"/>
      <c r="AEF20" s="377"/>
      <c r="AEG20" s="131">
        <f t="shared" si="115"/>
        <v>0</v>
      </c>
      <c r="AEI20" s="426"/>
      <c r="AEJ20" s="302"/>
      <c r="AEK20" s="350"/>
      <c r="AEL20" s="49"/>
      <c r="AEM20" s="1491"/>
      <c r="AEN20" s="131">
        <f t="shared" si="116"/>
        <v>3380</v>
      </c>
      <c r="AEP20" s="426"/>
      <c r="AEQ20" s="302"/>
      <c r="AER20" s="390"/>
      <c r="AES20" s="426"/>
      <c r="AET20" s="390"/>
      <c r="AEU20" s="131">
        <f t="shared" si="117"/>
        <v>0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6"/>
      <c r="AFL20" s="311"/>
      <c r="AFM20" s="22"/>
      <c r="AFN20" s="31"/>
      <c r="AFO20" s="76"/>
      <c r="AFP20" s="78">
        <f t="shared" si="120"/>
        <v>0</v>
      </c>
      <c r="AFR20" s="406"/>
      <c r="AFS20" s="311"/>
      <c r="AFT20" s="778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460"/>
      <c r="AGO20" s="350"/>
      <c r="AGP20" s="31"/>
      <c r="AGQ20" s="139"/>
      <c r="AGR20" s="131">
        <f t="shared" si="124"/>
        <v>0</v>
      </c>
      <c r="AGT20" s="31"/>
      <c r="AGU20" s="1460"/>
      <c r="AGV20" s="350"/>
      <c r="AGW20" s="31"/>
      <c r="AGX20" s="139"/>
      <c r="AGY20" s="131">
        <f t="shared" si="125"/>
        <v>0</v>
      </c>
      <c r="AHA20" s="49"/>
      <c r="AHB20" s="1460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6"/>
      <c r="AID20" s="229"/>
      <c r="AIE20" s="104"/>
      <c r="AIF20" s="49"/>
      <c r="AIG20" s="139"/>
      <c r="AIH20" s="78">
        <f t="shared" si="130"/>
        <v>0</v>
      </c>
      <c r="AIJ20" s="796"/>
      <c r="AIO20" s="78">
        <f t="shared" si="131"/>
        <v>0</v>
      </c>
      <c r="AIQ20" s="406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3"/>
      <c r="AKQ20" s="31"/>
      <c r="AKR20" s="1295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8"/>
      <c r="ALJ20" s="311"/>
      <c r="ALK20" s="22"/>
      <c r="ALL20" s="31"/>
      <c r="ALM20" s="76"/>
      <c r="ALN20" s="131">
        <f t="shared" si="141"/>
        <v>0</v>
      </c>
      <c r="ALP20" s="808"/>
      <c r="ALQ20" s="311"/>
      <c r="ALR20" s="22"/>
      <c r="ALS20" s="31"/>
      <c r="ALT20" s="76"/>
      <c r="ALU20" s="131">
        <f t="shared" si="142"/>
        <v>0</v>
      </c>
      <c r="ALW20" s="808"/>
      <c r="ALX20" s="311"/>
      <c r="ALY20" s="22"/>
      <c r="ALZ20" s="31"/>
      <c r="AMA20" s="76"/>
      <c r="AMB20" s="131">
        <f t="shared" si="143"/>
        <v>0</v>
      </c>
      <c r="AMD20" s="406"/>
      <c r="AME20" s="311"/>
      <c r="AMF20" s="22"/>
      <c r="AMG20" s="406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0</v>
      </c>
      <c r="AMU20" s="865"/>
      <c r="AMV20" s="139"/>
      <c r="AMW20" s="131">
        <f t="shared" si="3"/>
        <v>0</v>
      </c>
      <c r="AMY20" s="406"/>
      <c r="AMZ20" s="311"/>
      <c r="ANA20" s="22"/>
      <c r="ANB20" s="322"/>
      <c r="ANC20" s="76"/>
      <c r="AND20" s="78">
        <f t="shared" si="146"/>
        <v>0</v>
      </c>
      <c r="ANF20" s="322"/>
      <c r="ANG20" s="311"/>
      <c r="ANH20" s="22"/>
      <c r="ANI20" s="406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6"/>
      <c r="AOL20" s="76"/>
      <c r="AOM20" s="78">
        <f t="shared" si="151"/>
        <v>0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6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0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6"/>
      <c r="APY20" s="229"/>
      <c r="APZ20" s="390"/>
      <c r="AQA20" s="426"/>
      <c r="AQB20" s="139"/>
      <c r="AQC20" s="131">
        <f t="shared" si="4"/>
        <v>0</v>
      </c>
      <c r="AQE20" s="31"/>
      <c r="AQF20" s="1460"/>
      <c r="AQG20" s="139"/>
      <c r="AQH20" s="31"/>
      <c r="AQI20" s="76"/>
      <c r="AQJ20" s="131">
        <f t="shared" si="5"/>
        <v>7383.5</v>
      </c>
      <c r="AQL20" s="31"/>
      <c r="AQM20" s="1460"/>
      <c r="AQN20" s="139"/>
      <c r="AQO20" s="31"/>
      <c r="AQP20" s="76"/>
      <c r="AQQ20" s="131">
        <f t="shared" si="6"/>
        <v>0</v>
      </c>
      <c r="AQS20" s="31"/>
      <c r="AQT20" s="1460"/>
      <c r="AQU20" s="139"/>
      <c r="AQV20" s="31"/>
      <c r="AQW20" s="76"/>
      <c r="AQX20" s="131">
        <f t="shared" si="156"/>
        <v>4518.5</v>
      </c>
      <c r="AQZ20" s="321"/>
      <c r="ARA20" s="1460"/>
      <c r="ARB20" s="139"/>
      <c r="ARC20" s="321"/>
      <c r="ARD20" s="139"/>
      <c r="ARE20" s="78">
        <f t="shared" si="157"/>
        <v>0</v>
      </c>
      <c r="ARG20" s="311"/>
      <c r="ARJ20" s="31"/>
      <c r="ARK20" s="76"/>
      <c r="ARL20" s="78">
        <f t="shared" si="158"/>
        <v>0</v>
      </c>
      <c r="ARN20" s="406"/>
      <c r="ARQ20" s="406"/>
      <c r="ARR20" s="76"/>
      <c r="ARS20" s="78">
        <f t="shared" si="159"/>
        <v>0</v>
      </c>
      <c r="ARU20" s="406"/>
      <c r="ARV20" s="1460"/>
      <c r="ARW20" s="350"/>
      <c r="ARX20" s="322"/>
      <c r="ARY20" s="76"/>
      <c r="ARZ20" s="78">
        <f t="shared" si="7"/>
        <v>0</v>
      </c>
      <c r="ASB20" s="406"/>
      <c r="ASE20" s="31"/>
      <c r="ASF20" s="76"/>
      <c r="ASG20" s="78">
        <f t="shared" si="160"/>
        <v>0</v>
      </c>
      <c r="ASI20" s="406"/>
      <c r="ASJ20" s="311"/>
      <c r="ASK20" s="104"/>
      <c r="ASL20" s="49"/>
      <c r="ASM20" s="76"/>
      <c r="ASN20" s="131">
        <f t="shared" si="161"/>
        <v>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494"/>
      <c r="AUO20" s="139"/>
      <c r="AUP20" s="49"/>
      <c r="AUQ20" s="139"/>
      <c r="AUR20" s="131">
        <f t="shared" si="169"/>
        <v>0</v>
      </c>
      <c r="AUT20" s="31"/>
      <c r="AUU20" s="780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0</v>
      </c>
      <c r="AVH20" s="426"/>
      <c r="AVI20" s="229"/>
      <c r="AVJ20" s="474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6"/>
      <c r="AVW20" s="311"/>
      <c r="AVX20" s="1483"/>
      <c r="AVY20" s="31"/>
      <c r="AVZ20" s="1344"/>
      <c r="AWA20" s="78">
        <f t="shared" si="191"/>
        <v>0</v>
      </c>
      <c r="AWC20" s="311"/>
      <c r="AWD20" s="311"/>
      <c r="AWE20" s="1483"/>
      <c r="AWF20" s="31"/>
      <c r="AWG20" s="1344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229"/>
      <c r="AWR20" s="229"/>
      <c r="AWS20" s="104"/>
      <c r="AWT20" s="49"/>
      <c r="AWU20" s="139"/>
      <c r="AWV20" s="131">
        <f t="shared" si="194"/>
        <v>0</v>
      </c>
      <c r="AWW20" s="244"/>
      <c r="AWX20" s="426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6"/>
      <c r="AYH20" s="311"/>
      <c r="AYI20" s="22"/>
      <c r="AYJ20" s="31"/>
      <c r="AYK20" s="76"/>
      <c r="AYL20" s="78">
        <f t="shared" si="179"/>
        <v>0</v>
      </c>
      <c r="AYN20" s="406"/>
      <c r="AYO20" s="311"/>
      <c r="AYP20" s="22"/>
      <c r="AYQ20" s="31"/>
      <c r="AYR20" s="76"/>
      <c r="AYS20" s="78">
        <f t="shared" si="180"/>
        <v>0</v>
      </c>
      <c r="AYU20" s="406"/>
      <c r="AYV20" s="311"/>
      <c r="AYW20" s="22"/>
      <c r="AYX20" s="406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6"/>
      <c r="AZJ20" s="229"/>
      <c r="AZK20" s="104"/>
      <c r="AZL20" s="426"/>
      <c r="AZM20" s="139"/>
      <c r="AZN20" s="131">
        <f t="shared" si="183"/>
        <v>0</v>
      </c>
      <c r="AZP20" s="426"/>
      <c r="AZQ20" s="229"/>
      <c r="AZR20" s="104"/>
      <c r="AZS20" s="426"/>
      <c r="AZT20" s="139"/>
      <c r="AZU20" s="131">
        <f t="shared" si="184"/>
        <v>0</v>
      </c>
      <c r="AZV20" s="244"/>
      <c r="AZW20" s="808"/>
      <c r="AZX20" s="311"/>
      <c r="AZY20" s="22"/>
      <c r="AZZ20" s="31"/>
      <c r="BAA20" s="76"/>
      <c r="BAB20" s="78">
        <f t="shared" si="185"/>
        <v>0</v>
      </c>
      <c r="BAD20" s="808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6">
        <v>41638</v>
      </c>
      <c r="B21" s="311"/>
      <c r="C21" s="702">
        <v>100000</v>
      </c>
      <c r="D21" s="31"/>
      <c r="E21" s="139"/>
      <c r="F21" s="131">
        <f t="shared" si="8"/>
        <v>1550000</v>
      </c>
      <c r="H21" s="31"/>
      <c r="I21" s="311"/>
      <c r="J21" s="702"/>
      <c r="K21" s="31"/>
      <c r="L21" s="139"/>
      <c r="M21" s="131">
        <f t="shared" si="9"/>
        <v>0</v>
      </c>
      <c r="O21" s="426"/>
      <c r="P21" s="229"/>
      <c r="Q21" s="104"/>
      <c r="R21" s="426"/>
      <c r="S21" s="139"/>
      <c r="T21" s="78">
        <f t="shared" si="189"/>
        <v>0</v>
      </c>
      <c r="V21" s="322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460"/>
      <c r="BU21" s="139"/>
      <c r="BV21" s="31"/>
      <c r="BW21" s="139"/>
      <c r="BX21" s="78">
        <f t="shared" si="17"/>
        <v>0</v>
      </c>
      <c r="BZ21" s="31"/>
      <c r="CA21" s="31"/>
      <c r="CB21" s="1460"/>
      <c r="CC21" s="139"/>
      <c r="CD21" s="31"/>
      <c r="CE21" s="139"/>
      <c r="CF21" s="78">
        <f t="shared" si="18"/>
        <v>0</v>
      </c>
      <c r="CH21" s="426">
        <v>40788</v>
      </c>
      <c r="CI21" s="671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460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2"/>
      <c r="DK21" s="311"/>
      <c r="DL21" s="31"/>
      <c r="DM21" s="22"/>
      <c r="DN21" s="31"/>
      <c r="DO21" s="76"/>
      <c r="DP21" s="78">
        <f t="shared" si="22"/>
        <v>0</v>
      </c>
      <c r="DR21" s="406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6"/>
      <c r="EG21" s="311"/>
      <c r="EH21" s="22"/>
      <c r="EI21" s="31"/>
      <c r="EJ21" s="76"/>
      <c r="EK21" s="78">
        <f t="shared" si="25"/>
        <v>10936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6">
        <v>39713</v>
      </c>
      <c r="FW21" s="1460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0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5"/>
      <c r="IC21" s="31"/>
      <c r="ID21" s="76"/>
      <c r="IE21" s="131">
        <f t="shared" si="39"/>
        <v>476</v>
      </c>
      <c r="IG21" s="31"/>
      <c r="IH21" s="1460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2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95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6"/>
      <c r="KS21" s="229"/>
      <c r="KT21" s="104"/>
      <c r="KU21" s="308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6"/>
      <c r="LN21" s="1460"/>
      <c r="LO21" s="139"/>
      <c r="LP21" s="31"/>
      <c r="LQ21" s="76"/>
      <c r="LR21" s="131">
        <f t="shared" si="0"/>
        <v>0</v>
      </c>
      <c r="LT21" s="426"/>
      <c r="LU21" s="229"/>
      <c r="LV21" s="104"/>
      <c r="LW21" s="49"/>
      <c r="LX21" s="139"/>
      <c r="LY21" s="78">
        <f t="shared" si="51"/>
        <v>0</v>
      </c>
      <c r="MA21" s="426"/>
      <c r="MB21" s="229"/>
      <c r="MC21" s="104"/>
      <c r="MD21" s="49"/>
      <c r="ME21" s="139"/>
      <c r="MF21" s="131">
        <f t="shared" si="52"/>
        <v>0</v>
      </c>
      <c r="MH21" s="406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6"/>
      <c r="MZ21" s="104"/>
      <c r="NA21" s="131">
        <f t="shared" si="198"/>
        <v>20586.5</v>
      </c>
      <c r="NC21" s="31"/>
      <c r="ND21" s="311"/>
      <c r="NE21" s="104"/>
      <c r="NF21" s="456"/>
      <c r="NG21" s="104"/>
      <c r="NH21" s="131">
        <f t="shared" si="55"/>
        <v>0</v>
      </c>
      <c r="NJ21" s="31"/>
      <c r="NK21" s="311"/>
      <c r="NL21" s="702"/>
      <c r="NM21" s="31"/>
      <c r="NN21" s="139"/>
      <c r="NO21" s="131">
        <f t="shared" si="200"/>
        <v>0</v>
      </c>
      <c r="NQ21" s="426"/>
      <c r="NR21" s="302"/>
      <c r="NS21" s="139"/>
      <c r="NT21" s="557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0</v>
      </c>
      <c r="QB21" s="311"/>
      <c r="QC21" s="311"/>
      <c r="QD21" s="22"/>
      <c r="QE21" s="31"/>
      <c r="QF21" s="76"/>
      <c r="QG21" s="78">
        <f t="shared" si="66"/>
        <v>0</v>
      </c>
      <c r="QI21" s="406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321">
        <v>41001</v>
      </c>
      <c r="QT21" s="139">
        <v>100</v>
      </c>
      <c r="QU21" s="131">
        <f t="shared" si="68"/>
        <v>1666</v>
      </c>
      <c r="QW21" s="522"/>
      <c r="QX21" s="1467"/>
      <c r="QY21" s="702"/>
      <c r="QZ21" s="31"/>
      <c r="RA21" s="139"/>
      <c r="RB21" s="131">
        <f t="shared" si="69"/>
        <v>0</v>
      </c>
      <c r="RD21" s="49"/>
      <c r="RE21" s="671"/>
      <c r="RF21" s="261"/>
      <c r="RG21" s="49"/>
      <c r="RH21" s="139"/>
      <c r="RI21" s="131">
        <f t="shared" si="70"/>
        <v>0</v>
      </c>
      <c r="RK21" s="49"/>
      <c r="RL21" s="671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0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3"/>
      <c r="SI21" s="31"/>
      <c r="SJ21" s="76"/>
      <c r="SK21" s="78">
        <f t="shared" si="196"/>
        <v>0</v>
      </c>
      <c r="SM21" s="406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6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6"/>
      <c r="TR21" s="49"/>
      <c r="TS21" s="139"/>
      <c r="TT21" s="131">
        <f>TT20+TQ21-TS21</f>
        <v>0</v>
      </c>
      <c r="TV21" s="426"/>
      <c r="TW21" s="229"/>
      <c r="TX21" s="696"/>
      <c r="TY21" s="49"/>
      <c r="TZ21" s="139"/>
      <c r="UA21" s="131">
        <f>UA20+TX21-TZ21</f>
        <v>0</v>
      </c>
      <c r="UC21" s="406"/>
      <c r="UD21" s="311"/>
      <c r="UE21" s="22"/>
      <c r="UF21" s="31"/>
      <c r="UG21" s="76"/>
      <c r="UH21" s="78">
        <f t="shared" si="79"/>
        <v>0</v>
      </c>
      <c r="UJ21" s="406"/>
      <c r="UK21" s="311"/>
      <c r="UL21" s="22"/>
      <c r="UM21" s="31"/>
      <c r="UN21" s="76"/>
      <c r="UO21" s="78">
        <f t="shared" si="80"/>
        <v>0</v>
      </c>
      <c r="UQ21" s="406"/>
      <c r="UR21" s="311"/>
      <c r="US21" s="22"/>
      <c r="UT21" s="31"/>
      <c r="UU21" s="76"/>
      <c r="UV21" s="78">
        <f t="shared" si="81"/>
        <v>0</v>
      </c>
      <c r="UX21" s="406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0</v>
      </c>
      <c r="VS21" s="311"/>
      <c r="VT21" s="311"/>
      <c r="VU21" s="22"/>
      <c r="VV21" s="31"/>
      <c r="VW21" s="76"/>
      <c r="VX21" s="78">
        <f t="shared" si="85"/>
        <v>0</v>
      </c>
      <c r="VZ21" s="406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6"/>
      <c r="XQ21" s="311"/>
      <c r="XR21" s="22"/>
      <c r="XS21" s="31"/>
      <c r="XT21" s="76"/>
      <c r="XU21" s="78">
        <f t="shared" si="92"/>
        <v>0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2"/>
      <c r="ZV21" s="22"/>
      <c r="ZW21" s="31"/>
      <c r="ZX21" s="76"/>
      <c r="ZY21" s="78">
        <f t="shared" si="100"/>
        <v>11212</v>
      </c>
      <c r="AAA21" s="31"/>
      <c r="AAB21" s="782"/>
      <c r="AAC21" s="22"/>
      <c r="AAD21" s="31"/>
      <c r="AAE21" s="76"/>
      <c r="AAF21" s="78">
        <f t="shared" si="101"/>
        <v>0</v>
      </c>
      <c r="AAH21" s="31"/>
      <c r="AAI21" s="782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6"/>
      <c r="AAW21" s="311"/>
      <c r="AAX21" s="22"/>
      <c r="AAY21" s="31"/>
      <c r="AAZ21" s="76"/>
      <c r="ABA21" s="78">
        <f t="shared" si="104"/>
        <v>0</v>
      </c>
      <c r="ABC21" s="426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0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6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6"/>
      <c r="ADA21" s="311"/>
      <c r="ADB21" s="22"/>
      <c r="ADC21" s="406"/>
      <c r="ADD21" s="76"/>
      <c r="ADE21" s="78">
        <f t="shared" si="111"/>
        <v>0</v>
      </c>
      <c r="ADG21" s="426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0</v>
      </c>
      <c r="ADU21" s="322"/>
      <c r="ADV21" s="311"/>
      <c r="ADW21" s="22"/>
      <c r="ADX21" s="406"/>
      <c r="ADY21" s="76"/>
      <c r="ADZ21" s="131">
        <f t="shared" si="114"/>
        <v>0</v>
      </c>
      <c r="AEB21" s="406"/>
      <c r="AEC21" s="302"/>
      <c r="AED21" s="350"/>
      <c r="AEE21" s="31"/>
      <c r="AEF21" s="377"/>
      <c r="AEG21" s="131">
        <f t="shared" si="115"/>
        <v>0</v>
      </c>
      <c r="AEI21" s="406"/>
      <c r="AEJ21" s="302"/>
      <c r="AEK21" s="350"/>
      <c r="AEL21" s="31"/>
      <c r="AEM21" s="377"/>
      <c r="AEN21" s="131">
        <f t="shared" si="116"/>
        <v>3380</v>
      </c>
      <c r="AEP21" s="406"/>
      <c r="AEQ21" s="302"/>
      <c r="AER21" s="350"/>
      <c r="AES21" s="406"/>
      <c r="AET21" s="377"/>
      <c r="AEU21" s="131">
        <f t="shared" si="117"/>
        <v>0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6"/>
      <c r="AFL21" s="311"/>
      <c r="AFM21" s="22"/>
      <c r="AFN21" s="31"/>
      <c r="AFO21" s="76"/>
      <c r="AFP21" s="78">
        <f t="shared" si="120"/>
        <v>0</v>
      </c>
      <c r="AFR21" s="406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8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2"/>
      <c r="AGP21" s="31"/>
      <c r="AGQ21" s="76"/>
      <c r="AGR21" s="131">
        <f t="shared" si="124"/>
        <v>0</v>
      </c>
      <c r="AGV21" s="702"/>
      <c r="AGW21" s="31"/>
      <c r="AGX21" s="76"/>
      <c r="AGY21" s="131">
        <f t="shared" si="125"/>
        <v>0</v>
      </c>
      <c r="AHA21" s="31"/>
      <c r="AHB21" s="1460"/>
      <c r="AHC21" s="702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6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6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3"/>
      <c r="AKQ21" s="31"/>
      <c r="AKR21" s="1295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6"/>
      <c r="AME21" s="311"/>
      <c r="AMF21" s="22"/>
      <c r="AMG21" s="406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0</v>
      </c>
      <c r="AMR21" s="31"/>
      <c r="AMS21" s="311"/>
      <c r="AMT21" s="22"/>
      <c r="AMU21" s="31"/>
      <c r="AMV21" s="139"/>
      <c r="AMW21" s="131">
        <f t="shared" si="3"/>
        <v>0</v>
      </c>
      <c r="AMY21" s="406"/>
      <c r="AMZ21" s="311"/>
      <c r="ANA21" s="22"/>
      <c r="ANB21" s="322"/>
      <c r="ANC21" s="76"/>
      <c r="AND21" s="78">
        <f t="shared" si="146"/>
        <v>0</v>
      </c>
      <c r="ANF21" s="322"/>
      <c r="ANG21" s="311"/>
      <c r="ANH21" s="22"/>
      <c r="ANI21" s="406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6"/>
      <c r="AOL21" s="76"/>
      <c r="AOM21" s="78">
        <f t="shared" si="151"/>
        <v>0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6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0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6"/>
      <c r="APY21" s="1460"/>
      <c r="APZ21" s="702"/>
      <c r="AQA21" s="426"/>
      <c r="AQB21" s="76"/>
      <c r="AQC21" s="131">
        <f t="shared" si="4"/>
        <v>0</v>
      </c>
      <c r="AQE21" s="31"/>
      <c r="AQF21" s="1460"/>
      <c r="AQG21" s="139"/>
      <c r="AQH21" s="31"/>
      <c r="AQI21" s="76"/>
      <c r="AQJ21" s="131">
        <f t="shared" si="5"/>
        <v>7383.5</v>
      </c>
      <c r="AQL21" s="31"/>
      <c r="AQM21" s="1460"/>
      <c r="AQN21" s="139"/>
      <c r="AQO21" s="31"/>
      <c r="AQP21" s="76"/>
      <c r="AQQ21" s="131">
        <f t="shared" si="6"/>
        <v>0</v>
      </c>
      <c r="AQS21" s="31"/>
      <c r="AQT21" s="1460"/>
      <c r="AQU21" s="139"/>
      <c r="AQV21" s="31"/>
      <c r="AQW21" s="76"/>
      <c r="AQX21" s="131">
        <f t="shared" si="156"/>
        <v>4518.5</v>
      </c>
      <c r="AQZ21" s="321"/>
      <c r="ARA21" s="1460"/>
      <c r="ARB21" s="139"/>
      <c r="ARC21" s="321"/>
      <c r="ARD21" s="139"/>
      <c r="ARE21" s="78">
        <f t="shared" si="157"/>
        <v>0</v>
      </c>
      <c r="ARG21" s="311"/>
      <c r="ARJ21" s="31"/>
      <c r="ARK21" s="76"/>
      <c r="ARL21" s="78">
        <f t="shared" si="158"/>
        <v>0</v>
      </c>
      <c r="ARN21" s="406"/>
      <c r="ARO21" s="1460"/>
      <c r="ARP21" s="139"/>
      <c r="ARQ21" s="406"/>
      <c r="ARR21" s="76"/>
      <c r="ARS21" s="78">
        <f t="shared" si="159"/>
        <v>0</v>
      </c>
      <c r="ARU21" s="406"/>
      <c r="ARV21" s="1460"/>
      <c r="ARW21" s="350"/>
      <c r="ARX21" s="322"/>
      <c r="ARY21" s="76"/>
      <c r="ARZ21" s="78">
        <f t="shared" si="7"/>
        <v>0</v>
      </c>
      <c r="ASB21" s="406"/>
      <c r="ASE21" s="31"/>
      <c r="ASF21" s="76"/>
      <c r="ASG21" s="78">
        <f t="shared" si="160"/>
        <v>0</v>
      </c>
      <c r="ASI21" s="406"/>
      <c r="ASJ21" s="311"/>
      <c r="ASK21" s="22"/>
      <c r="ASL21" s="31"/>
      <c r="ASM21" s="76"/>
      <c r="ASN21" s="131">
        <f t="shared" si="161"/>
        <v>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494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460"/>
      <c r="AVC21" s="139"/>
      <c r="AVD21" s="31"/>
      <c r="AVE21" s="139"/>
      <c r="AVF21" s="131">
        <f t="shared" si="171"/>
        <v>0</v>
      </c>
      <c r="AVH21" s="426"/>
      <c r="AVI21" s="1460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6"/>
      <c r="AVW21" s="311"/>
      <c r="AVX21" s="1483"/>
      <c r="AVY21" s="31"/>
      <c r="AVZ21" s="1344"/>
      <c r="AWA21" s="78">
        <f t="shared" si="191"/>
        <v>0</v>
      </c>
      <c r="AWC21" s="311"/>
      <c r="AWD21" s="311"/>
      <c r="AWE21" s="1483"/>
      <c r="AWF21" s="31"/>
      <c r="AWG21" s="1344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229"/>
      <c r="AWR21" s="229"/>
      <c r="AWS21" s="104"/>
      <c r="AWT21" s="49"/>
      <c r="AWU21" s="139"/>
      <c r="AWV21" s="131">
        <f t="shared" si="194"/>
        <v>0</v>
      </c>
      <c r="AWW21" s="244"/>
      <c r="AWX21" s="426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6"/>
      <c r="AYH21" s="311"/>
      <c r="AYI21" s="22"/>
      <c r="AYJ21" s="31"/>
      <c r="AYK21" s="76"/>
      <c r="AYL21" s="78">
        <f t="shared" si="179"/>
        <v>0</v>
      </c>
      <c r="AYN21" s="406"/>
      <c r="AYO21" s="311"/>
      <c r="AYP21" s="22"/>
      <c r="AYQ21" s="31"/>
      <c r="AYR21" s="76"/>
      <c r="AYS21" s="78">
        <f t="shared" si="180"/>
        <v>0</v>
      </c>
      <c r="AYU21" s="406"/>
      <c r="AYV21" s="311"/>
      <c r="AYW21" s="22"/>
      <c r="AYX21" s="406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6"/>
      <c r="AZJ21" s="229"/>
      <c r="AZK21" s="104"/>
      <c r="AZL21" s="426"/>
      <c r="AZM21" s="139"/>
      <c r="AZN21" s="131">
        <f t="shared" si="183"/>
        <v>0</v>
      </c>
      <c r="AZP21" s="426"/>
      <c r="AZQ21" s="229"/>
      <c r="AZR21" s="104"/>
      <c r="AZS21" s="426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6">
        <v>41639</v>
      </c>
      <c r="B22" s="311"/>
      <c r="C22" s="702">
        <v>100000</v>
      </c>
      <c r="D22" s="31"/>
      <c r="E22" s="139"/>
      <c r="F22" s="131">
        <f t="shared" si="8"/>
        <v>1650000</v>
      </c>
      <c r="H22" s="311"/>
      <c r="I22" s="311"/>
      <c r="K22" s="31"/>
      <c r="L22" s="139"/>
      <c r="M22" s="131">
        <f t="shared" si="9"/>
        <v>0</v>
      </c>
      <c r="O22" s="426"/>
      <c r="P22" s="229"/>
      <c r="Q22" s="104"/>
      <c r="R22" s="426"/>
      <c r="S22" s="139"/>
      <c r="T22" s="78">
        <f t="shared" si="189"/>
        <v>0</v>
      </c>
      <c r="V22" s="322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6">
        <v>40799</v>
      </c>
      <c r="CI22" s="671" t="s">
        <v>631</v>
      </c>
      <c r="CJ22" s="421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460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6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6"/>
      <c r="EG22" s="311"/>
      <c r="EH22" s="22"/>
      <c r="EI22" s="31"/>
      <c r="EJ22" s="76"/>
      <c r="EK22" s="78">
        <f t="shared" si="25"/>
        <v>10936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6">
        <v>39716</v>
      </c>
      <c r="FW22" s="146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0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6"/>
      <c r="IA22" s="1460"/>
      <c r="IB22" s="22"/>
      <c r="IC22" s="31"/>
      <c r="ID22" s="76"/>
      <c r="IE22" s="131">
        <f t="shared" si="39"/>
        <v>476</v>
      </c>
      <c r="IG22" s="31"/>
      <c r="IH22" s="1460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2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95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6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5"/>
      <c r="LP22" s="31"/>
      <c r="LQ22" s="76"/>
      <c r="LR22" s="131">
        <f t="shared" si="0"/>
        <v>0</v>
      </c>
      <c r="LT22" s="426"/>
      <c r="LU22" s="229"/>
      <c r="LV22" s="104"/>
      <c r="LW22" s="49"/>
      <c r="LX22" s="139"/>
      <c r="LY22" s="78">
        <f t="shared" si="51"/>
        <v>0</v>
      </c>
      <c r="MA22" s="426"/>
      <c r="MB22" s="229"/>
      <c r="MC22" s="104"/>
      <c r="MD22" s="49"/>
      <c r="ME22" s="139"/>
      <c r="MF22" s="131">
        <f t="shared" si="52"/>
        <v>0</v>
      </c>
      <c r="MH22" s="406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6"/>
      <c r="MZ22" s="104"/>
      <c r="NA22" s="131">
        <f t="shared" si="198"/>
        <v>20586.5</v>
      </c>
      <c r="NC22" s="31"/>
      <c r="ND22" s="311"/>
      <c r="NE22" s="104"/>
      <c r="NF22" s="456"/>
      <c r="NG22" s="104"/>
      <c r="NH22" s="131">
        <f t="shared" si="55"/>
        <v>0</v>
      </c>
      <c r="NJ22" s="311"/>
      <c r="NK22" s="311"/>
      <c r="NL22" s="702"/>
      <c r="NM22" s="49"/>
      <c r="NN22" s="139"/>
      <c r="NO22" s="131">
        <f t="shared" si="200"/>
        <v>0</v>
      </c>
      <c r="NQ22" s="426"/>
      <c r="NR22" s="302"/>
      <c r="NS22" s="261"/>
      <c r="NT22" s="426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0</v>
      </c>
      <c r="QB22" s="311"/>
      <c r="QC22" s="311"/>
      <c r="QD22" s="22"/>
      <c r="QE22" s="31"/>
      <c r="QF22" s="76"/>
      <c r="QG22" s="78">
        <f t="shared" si="66"/>
        <v>0</v>
      </c>
      <c r="QI22" s="406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321">
        <v>41003</v>
      </c>
      <c r="QT22" s="139">
        <v>100</v>
      </c>
      <c r="QU22" s="131">
        <f t="shared" si="68"/>
        <v>1566</v>
      </c>
      <c r="QW22" s="522"/>
      <c r="QX22" s="1467"/>
      <c r="QY22" s="702"/>
      <c r="QZ22" s="31"/>
      <c r="RA22" s="139"/>
      <c r="RB22" s="131">
        <f t="shared" si="69"/>
        <v>0</v>
      </c>
      <c r="RD22" s="49"/>
      <c r="RE22" s="671"/>
      <c r="RF22" s="261"/>
      <c r="RG22" s="49"/>
      <c r="RH22" s="139"/>
      <c r="RI22" s="131">
        <f t="shared" si="70"/>
        <v>0</v>
      </c>
      <c r="RK22" s="49"/>
      <c r="RL22" s="671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0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3"/>
      <c r="SI22" s="31"/>
      <c r="SJ22" s="76"/>
      <c r="SK22" s="78">
        <f t="shared" si="196"/>
        <v>0</v>
      </c>
      <c r="SM22" s="406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6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3"/>
      <c r="TR22" s="31"/>
      <c r="TS22" s="76"/>
      <c r="TT22" s="131">
        <f>TT21+TQ22-TS22</f>
        <v>0</v>
      </c>
      <c r="TV22" s="406"/>
      <c r="TW22" s="311"/>
      <c r="TX22" s="783"/>
      <c r="TY22" s="31"/>
      <c r="TZ22" s="76"/>
      <c r="UA22" s="131">
        <f>UA21+TX22-TZ22</f>
        <v>0</v>
      </c>
      <c r="UC22" s="406"/>
      <c r="UD22" s="311"/>
      <c r="UE22" s="22"/>
      <c r="UF22" s="31"/>
      <c r="UG22" s="76"/>
      <c r="UH22" s="78">
        <f t="shared" si="79"/>
        <v>0</v>
      </c>
      <c r="UJ22" s="406"/>
      <c r="UK22" s="311"/>
      <c r="UL22" s="22"/>
      <c r="UM22" s="31"/>
      <c r="UN22" s="76"/>
      <c r="UO22" s="78">
        <f t="shared" si="80"/>
        <v>0</v>
      </c>
      <c r="UQ22" s="406"/>
      <c r="UR22" s="311"/>
      <c r="US22" s="22"/>
      <c r="UT22" s="31"/>
      <c r="UU22" s="76"/>
      <c r="UV22" s="78">
        <f t="shared" si="81"/>
        <v>0</v>
      </c>
      <c r="UX22" s="406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0</v>
      </c>
      <c r="VS22" s="311"/>
      <c r="VT22" s="311"/>
      <c r="VU22" s="22"/>
      <c r="VV22" s="31"/>
      <c r="VW22" s="76"/>
      <c r="VX22" s="78">
        <f t="shared" si="85"/>
        <v>0</v>
      </c>
      <c r="VZ22" s="406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6"/>
      <c r="XQ22" s="311"/>
      <c r="XR22" s="22"/>
      <c r="XS22" s="31"/>
      <c r="XT22" s="76"/>
      <c r="XU22" s="78">
        <f t="shared" si="92"/>
        <v>0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2"/>
      <c r="ZV22" s="22"/>
      <c r="ZW22" s="31"/>
      <c r="ZX22" s="76"/>
      <c r="ZY22" s="78">
        <f t="shared" si="100"/>
        <v>11212</v>
      </c>
      <c r="AAA22" s="31"/>
      <c r="AAB22" s="782"/>
      <c r="AAC22" s="22"/>
      <c r="AAD22" s="31"/>
      <c r="AAE22" s="76"/>
      <c r="AAF22" s="78">
        <f t="shared" si="101"/>
        <v>0</v>
      </c>
      <c r="AAH22" s="31"/>
      <c r="AAI22" s="782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6"/>
      <c r="AAW22" s="311"/>
      <c r="AAX22" s="22"/>
      <c r="AAY22" s="31"/>
      <c r="AAZ22" s="76"/>
      <c r="ABA22" s="78">
        <f t="shared" si="104"/>
        <v>0</v>
      </c>
      <c r="ABC22" s="406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0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6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6"/>
      <c r="ADA22" s="311"/>
      <c r="ADB22" s="22"/>
      <c r="ADC22" s="406"/>
      <c r="ADD22" s="76"/>
      <c r="ADE22" s="78">
        <f t="shared" si="111"/>
        <v>0</v>
      </c>
      <c r="ADG22" s="426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0</v>
      </c>
      <c r="ADU22" s="322"/>
      <c r="ADV22" s="311"/>
      <c r="ADW22" s="22"/>
      <c r="ADX22" s="406"/>
      <c r="ADY22" s="76"/>
      <c r="ADZ22" s="131">
        <f t="shared" si="114"/>
        <v>0</v>
      </c>
      <c r="AEB22" s="406"/>
      <c r="AEC22" s="780"/>
      <c r="AED22" s="702"/>
      <c r="AEE22" s="31"/>
      <c r="AEF22" s="377"/>
      <c r="AEG22" s="131">
        <f t="shared" si="115"/>
        <v>0</v>
      </c>
      <c r="AEI22" s="406"/>
      <c r="AEJ22" s="780"/>
      <c r="AEK22" s="702"/>
      <c r="AEL22" s="31"/>
      <c r="AEM22" s="377"/>
      <c r="AEN22" s="131">
        <f t="shared" si="116"/>
        <v>3380</v>
      </c>
      <c r="AEP22" s="406"/>
      <c r="AEQ22" s="780"/>
      <c r="AER22" s="702"/>
      <c r="AES22" s="406"/>
      <c r="AET22" s="377"/>
      <c r="AEU22" s="131">
        <f t="shared" si="117"/>
        <v>0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6"/>
      <c r="AFL22" s="311"/>
      <c r="AFM22" s="22"/>
      <c r="AFN22" s="31"/>
      <c r="AFO22" s="76"/>
      <c r="AFP22" s="78">
        <f t="shared" si="120"/>
        <v>0</v>
      </c>
      <c r="AFR22" s="406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3"/>
      <c r="AGP22" s="31"/>
      <c r="AGQ22" s="76"/>
      <c r="AGR22" s="131">
        <f t="shared" si="124"/>
        <v>0</v>
      </c>
      <c r="AGT22" s="31"/>
      <c r="AGU22" s="311"/>
      <c r="AGV22" s="783"/>
      <c r="AGW22" s="31"/>
      <c r="AGX22" s="76"/>
      <c r="AGY22" s="131">
        <f t="shared" si="125"/>
        <v>0</v>
      </c>
      <c r="AHA22" s="31"/>
      <c r="AHB22" s="311"/>
      <c r="AHC22" s="783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6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6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3"/>
      <c r="AKQ22" s="31"/>
      <c r="AKR22" s="1295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6"/>
      <c r="AME22" s="311"/>
      <c r="AMF22" s="22"/>
      <c r="AMG22" s="406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0</v>
      </c>
      <c r="AMR22" s="31"/>
      <c r="AMS22" s="311"/>
      <c r="AMT22" s="22"/>
      <c r="AMU22" s="49"/>
      <c r="AMV22" s="139"/>
      <c r="AMW22" s="131">
        <f t="shared" si="3"/>
        <v>0</v>
      </c>
      <c r="AMY22" s="406"/>
      <c r="AMZ22" s="311"/>
      <c r="ANA22" s="22"/>
      <c r="ANB22" s="322"/>
      <c r="ANC22" s="76"/>
      <c r="AND22" s="78">
        <f t="shared" si="146"/>
        <v>0</v>
      </c>
      <c r="ANF22" s="322"/>
      <c r="ANG22" s="311"/>
      <c r="ANH22" s="22"/>
      <c r="ANI22" s="406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6"/>
      <c r="AOL22" s="76"/>
      <c r="AOM22" s="78">
        <f t="shared" si="151"/>
        <v>0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6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0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6"/>
      <c r="APY22" s="311"/>
      <c r="APZ22" s="702"/>
      <c r="AQA22" s="426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0</v>
      </c>
      <c r="ARG22" s="31"/>
      <c r="ARH22" s="311"/>
      <c r="ARI22" s="22"/>
      <c r="ARJ22" s="31"/>
      <c r="ARK22" s="76"/>
      <c r="ARL22" s="78">
        <f t="shared" si="158"/>
        <v>0</v>
      </c>
      <c r="ARN22" s="406"/>
      <c r="ARO22" s="311"/>
      <c r="ARP22" s="22"/>
      <c r="ARQ22" s="406"/>
      <c r="ARR22" s="76"/>
      <c r="ARS22" s="78">
        <f t="shared" si="159"/>
        <v>0</v>
      </c>
      <c r="ARU22" s="406"/>
      <c r="ARV22" s="311"/>
      <c r="ARW22" s="22"/>
      <c r="ARX22" s="322"/>
      <c r="ARY22" s="76"/>
      <c r="ARZ22" s="78">
        <f t="shared" si="7"/>
        <v>0</v>
      </c>
      <c r="ASB22" s="406"/>
      <c r="ASC22" s="311"/>
      <c r="ASD22" s="22"/>
      <c r="ASE22" s="31"/>
      <c r="ASF22" s="76"/>
      <c r="ASG22" s="78">
        <f t="shared" si="160"/>
        <v>0</v>
      </c>
      <c r="ASI22" s="545"/>
      <c r="ASL22" s="31"/>
      <c r="ASM22" s="76"/>
      <c r="ASN22" s="131">
        <f t="shared" si="161"/>
        <v>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74"/>
      <c r="AUO22" s="139"/>
      <c r="AUP22" s="31"/>
      <c r="AUQ22" s="139"/>
      <c r="AUR22" s="131">
        <f t="shared" si="169"/>
        <v>0</v>
      </c>
      <c r="AUT22" s="31"/>
      <c r="AUU22" s="780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0</v>
      </c>
      <c r="AVH22" s="406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6"/>
      <c r="AVW22" s="311"/>
      <c r="AVX22" s="1483"/>
      <c r="AVY22" s="31"/>
      <c r="AVZ22" s="1344"/>
      <c r="AWA22" s="78">
        <f t="shared" si="191"/>
        <v>0</v>
      </c>
      <c r="AWC22" s="311"/>
      <c r="AWD22" s="311"/>
      <c r="AWE22" s="1483"/>
      <c r="AWF22" s="31"/>
      <c r="AWG22" s="1344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229"/>
      <c r="AWR22" s="229"/>
      <c r="AWS22" s="104"/>
      <c r="AWT22" s="49"/>
      <c r="AWU22" s="139"/>
      <c r="AWV22" s="131">
        <f t="shared" si="194"/>
        <v>0</v>
      </c>
      <c r="AWW22" s="244"/>
      <c r="AWX22" s="426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6"/>
      <c r="AYH22" s="311"/>
      <c r="AYI22" s="22"/>
      <c r="AYJ22" s="31"/>
      <c r="AYK22" s="76"/>
      <c r="AYL22" s="78">
        <f t="shared" si="179"/>
        <v>0</v>
      </c>
      <c r="AYN22" s="406"/>
      <c r="AYO22" s="311"/>
      <c r="AYP22" s="22"/>
      <c r="AYQ22" s="31"/>
      <c r="AYR22" s="76"/>
      <c r="AYS22" s="78">
        <f t="shared" si="180"/>
        <v>0</v>
      </c>
      <c r="AYU22" s="406"/>
      <c r="AYV22" s="311"/>
      <c r="AYW22" s="22"/>
      <c r="AYX22" s="406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6"/>
      <c r="AZJ22" s="229"/>
      <c r="AZK22" s="104"/>
      <c r="AZL22" s="426"/>
      <c r="AZM22" s="139"/>
      <c r="AZN22" s="131">
        <f t="shared" si="183"/>
        <v>0</v>
      </c>
      <c r="AZP22" s="426"/>
      <c r="AZQ22" s="229"/>
      <c r="AZR22" s="104"/>
      <c r="AZS22" s="426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6">
        <v>41641</v>
      </c>
      <c r="B23" s="311"/>
      <c r="C23" s="702">
        <v>100000</v>
      </c>
      <c r="D23" s="1484" t="s">
        <v>1882</v>
      </c>
      <c r="E23" s="139"/>
      <c r="F23" s="131">
        <f t="shared" si="8"/>
        <v>1750000</v>
      </c>
      <c r="H23" s="31"/>
      <c r="I23" s="311"/>
      <c r="J23" s="702"/>
      <c r="K23" s="31"/>
      <c r="L23" s="139"/>
      <c r="M23" s="131">
        <f t="shared" si="9"/>
        <v>0</v>
      </c>
      <c r="O23" s="426"/>
      <c r="P23" s="229"/>
      <c r="Q23" s="104"/>
      <c r="R23" s="426"/>
      <c r="S23" s="139"/>
      <c r="T23" s="78">
        <f t="shared" si="189"/>
        <v>0</v>
      </c>
      <c r="V23" s="322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6">
        <v>40799</v>
      </c>
      <c r="CI23" s="671" t="s">
        <v>633</v>
      </c>
      <c r="CJ23" s="421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460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6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6"/>
      <c r="EG23" s="311"/>
      <c r="EH23" s="22"/>
      <c r="EI23" s="31"/>
      <c r="EJ23" s="76"/>
      <c r="EK23" s="78">
        <f t="shared" si="25"/>
        <v>10936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6">
        <v>39717</v>
      </c>
      <c r="FW23" s="1460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0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6"/>
      <c r="IA23" s="311"/>
      <c r="IB23" s="22"/>
      <c r="IC23" s="258"/>
      <c r="ID23" s="22"/>
      <c r="IE23" s="131">
        <f t="shared" si="39"/>
        <v>476</v>
      </c>
      <c r="IG23" s="31"/>
      <c r="IH23" s="1460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2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5"/>
      <c r="JR23" s="104"/>
      <c r="JS23" s="31"/>
      <c r="JT23" s="139"/>
      <c r="JU23" s="131">
        <f t="shared" si="44"/>
        <v>0</v>
      </c>
      <c r="JV23" s="865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6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6"/>
      <c r="LN23" s="1460"/>
      <c r="LO23" s="139"/>
      <c r="LP23" s="31"/>
      <c r="LQ23" s="76"/>
      <c r="LR23" s="131">
        <f t="shared" si="0"/>
        <v>0</v>
      </c>
      <c r="LT23" s="426"/>
      <c r="LU23" s="229"/>
      <c r="LV23" s="104"/>
      <c r="LW23" s="49"/>
      <c r="LX23" s="139"/>
      <c r="LY23" s="78">
        <f t="shared" si="51"/>
        <v>0</v>
      </c>
      <c r="MA23" s="426"/>
      <c r="MB23" s="229"/>
      <c r="MC23" s="104"/>
      <c r="MD23" s="49"/>
      <c r="ME23" s="139"/>
      <c r="MF23" s="131">
        <f t="shared" si="52"/>
        <v>0</v>
      </c>
      <c r="MH23" s="406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6"/>
      <c r="MZ23" s="104"/>
      <c r="NA23" s="131">
        <f t="shared" si="198"/>
        <v>20586.5</v>
      </c>
      <c r="NC23" s="31"/>
      <c r="ND23" s="311"/>
      <c r="NE23" s="104"/>
      <c r="NF23" s="456"/>
      <c r="NG23" s="104"/>
      <c r="NH23" s="131">
        <f t="shared" si="55"/>
        <v>0</v>
      </c>
      <c r="NJ23" s="31"/>
      <c r="NK23" s="311"/>
      <c r="NL23" s="702"/>
      <c r="NM23" s="31"/>
      <c r="NN23" s="139"/>
      <c r="NO23" s="131">
        <f t="shared" si="200"/>
        <v>0</v>
      </c>
      <c r="NQ23" s="426"/>
      <c r="NR23" s="302"/>
      <c r="NS23" s="261"/>
      <c r="NT23" s="426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0</v>
      </c>
      <c r="QB23" s="311"/>
      <c r="QC23" s="311"/>
      <c r="QD23" s="22"/>
      <c r="QE23" s="31"/>
      <c r="QF23" s="76"/>
      <c r="QG23" s="78">
        <f t="shared" si="66"/>
        <v>0</v>
      </c>
      <c r="QI23" s="406"/>
      <c r="QJ23" s="311"/>
      <c r="QK23" s="22"/>
      <c r="QL23" s="31"/>
      <c r="QM23" s="76"/>
      <c r="QN23" s="78">
        <f t="shared" si="67"/>
        <v>0</v>
      </c>
      <c r="QP23" s="406"/>
      <c r="QQ23" s="311"/>
      <c r="QR23" s="390"/>
      <c r="QS23" s="321">
        <v>41037</v>
      </c>
      <c r="QT23" s="139">
        <v>1566</v>
      </c>
      <c r="QU23" s="131">
        <f t="shared" si="68"/>
        <v>0</v>
      </c>
      <c r="QW23" s="522"/>
      <c r="QX23" s="1467"/>
      <c r="QY23" s="927"/>
      <c r="QZ23" s="49"/>
      <c r="RA23" s="139"/>
      <c r="RB23" s="131">
        <f t="shared" si="69"/>
        <v>0</v>
      </c>
      <c r="RD23" s="49"/>
      <c r="RE23" s="671"/>
      <c r="RF23" s="139"/>
      <c r="RG23" s="49"/>
      <c r="RH23" s="139"/>
      <c r="RI23" s="131">
        <f t="shared" si="70"/>
        <v>0</v>
      </c>
      <c r="RK23" s="49"/>
      <c r="RL23" s="671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0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3"/>
      <c r="SI23" s="31"/>
      <c r="SJ23" s="76"/>
      <c r="SK23" s="78">
        <f t="shared" si="196"/>
        <v>0</v>
      </c>
      <c r="SM23" s="406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6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3"/>
      <c r="TR23" s="31"/>
      <c r="TS23" s="76"/>
      <c r="TT23" s="131">
        <f>TT22+TQ23-TS23</f>
        <v>0</v>
      </c>
      <c r="TV23" s="406"/>
      <c r="TW23" s="311"/>
      <c r="TX23" s="783"/>
      <c r="TY23" s="31"/>
      <c r="TZ23" s="76"/>
      <c r="UA23" s="131">
        <f>UA22+TX23-TZ23</f>
        <v>0</v>
      </c>
      <c r="UC23" s="406"/>
      <c r="UD23" s="311"/>
      <c r="UE23" s="22"/>
      <c r="UF23" s="31"/>
      <c r="UG23" s="76"/>
      <c r="UH23" s="78">
        <f t="shared" si="79"/>
        <v>0</v>
      </c>
      <c r="UJ23" s="406"/>
      <c r="UK23" s="311"/>
      <c r="UL23" s="22"/>
      <c r="UM23" s="31"/>
      <c r="UN23" s="76"/>
      <c r="UO23" s="78">
        <f t="shared" si="80"/>
        <v>0</v>
      </c>
      <c r="UQ23" s="406"/>
      <c r="UR23" s="311"/>
      <c r="US23" s="22"/>
      <c r="UT23" s="31"/>
      <c r="UU23" s="76"/>
      <c r="UV23" s="78">
        <f t="shared" si="81"/>
        <v>0</v>
      </c>
      <c r="UX23" s="406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0</v>
      </c>
      <c r="VS23" s="311"/>
      <c r="VT23" s="311"/>
      <c r="VU23" s="22"/>
      <c r="VV23" s="31"/>
      <c r="VW23" s="76"/>
      <c r="VX23" s="78">
        <f t="shared" si="85"/>
        <v>0</v>
      </c>
      <c r="VZ23" s="406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6"/>
      <c r="XQ23" s="311"/>
      <c r="XR23" s="22"/>
      <c r="XS23" s="31"/>
      <c r="XT23" s="76"/>
      <c r="XU23" s="78">
        <f t="shared" si="92"/>
        <v>0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2"/>
      <c r="ZV23" s="22"/>
      <c r="ZW23" s="31"/>
      <c r="ZX23" s="76"/>
      <c r="ZY23" s="78">
        <f t="shared" si="100"/>
        <v>11212</v>
      </c>
      <c r="AAA23" s="31"/>
      <c r="AAB23" s="782"/>
      <c r="AAC23" s="22"/>
      <c r="AAD23" s="31"/>
      <c r="AAE23" s="76"/>
      <c r="AAF23" s="78">
        <f t="shared" si="101"/>
        <v>0</v>
      </c>
      <c r="AAH23" s="31"/>
      <c r="AAI23" s="782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6"/>
      <c r="AAW23" s="311"/>
      <c r="AAX23" s="22"/>
      <c r="AAY23" s="31"/>
      <c r="AAZ23" s="76"/>
      <c r="ABA23" s="78">
        <f t="shared" si="104"/>
        <v>0</v>
      </c>
      <c r="ABC23" s="406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0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6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6"/>
      <c r="ADA23" s="311"/>
      <c r="ADB23" s="22"/>
      <c r="ADC23" s="406"/>
      <c r="ADD23" s="76"/>
      <c r="ADE23" s="78">
        <f t="shared" si="111"/>
        <v>0</v>
      </c>
      <c r="ADG23" s="426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0</v>
      </c>
      <c r="ADU23" s="322"/>
      <c r="ADV23" s="311"/>
      <c r="ADW23" s="22"/>
      <c r="ADX23" s="406"/>
      <c r="ADY23" s="76"/>
      <c r="ADZ23" s="131">
        <f t="shared" si="114"/>
        <v>0</v>
      </c>
      <c r="AEB23" s="406"/>
      <c r="AEC23" s="780"/>
      <c r="AED23" s="702"/>
      <c r="AEE23" s="31"/>
      <c r="AEF23" s="1471"/>
      <c r="AEG23" s="131">
        <f t="shared" si="115"/>
        <v>0</v>
      </c>
      <c r="AEI23" s="406"/>
      <c r="AEJ23" s="780"/>
      <c r="AEK23" s="350"/>
      <c r="AEL23" s="31"/>
      <c r="AEM23" s="1471"/>
      <c r="AEN23" s="131">
        <f t="shared" si="116"/>
        <v>3380</v>
      </c>
      <c r="AEP23" s="406"/>
      <c r="AEQ23" s="780"/>
      <c r="AER23" s="350"/>
      <c r="AES23" s="406"/>
      <c r="AET23" s="1471"/>
      <c r="AEU23" s="131">
        <f t="shared" si="117"/>
        <v>0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6"/>
      <c r="AFL23" s="311"/>
      <c r="AFM23" s="22"/>
      <c r="AFN23" s="31"/>
      <c r="AFO23" s="76"/>
      <c r="AFP23" s="78">
        <f t="shared" si="120"/>
        <v>0</v>
      </c>
      <c r="AFR23" s="406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3"/>
      <c r="AGP23" s="31"/>
      <c r="AGQ23" s="76"/>
      <c r="AGR23" s="131">
        <f t="shared" si="124"/>
        <v>0</v>
      </c>
      <c r="AGT23" s="31"/>
      <c r="AGU23" s="311"/>
      <c r="AGV23" s="783"/>
      <c r="AGW23" s="31"/>
      <c r="AGX23" s="76"/>
      <c r="AGY23" s="131">
        <f t="shared" si="125"/>
        <v>0</v>
      </c>
      <c r="AHA23" s="31"/>
      <c r="AHB23" s="311"/>
      <c r="AHC23" s="783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6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6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3"/>
      <c r="AKQ23" s="31"/>
      <c r="AKR23" s="1295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6"/>
      <c r="AME23" s="311"/>
      <c r="AMF23" s="22"/>
      <c r="AMG23" s="406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0</v>
      </c>
      <c r="AMR23" s="31"/>
      <c r="AMS23" s="1460"/>
      <c r="AMT23" s="139"/>
      <c r="AMU23" s="31"/>
      <c r="AMV23" s="76"/>
      <c r="AMW23" s="131">
        <f t="shared" si="3"/>
        <v>0</v>
      </c>
      <c r="AMY23" s="406"/>
      <c r="AMZ23" s="311"/>
      <c r="ANA23" s="22"/>
      <c r="ANB23" s="322"/>
      <c r="ANC23" s="76"/>
      <c r="AND23" s="78">
        <f t="shared" si="146"/>
        <v>0</v>
      </c>
      <c r="ANF23" s="322"/>
      <c r="ANG23" s="311"/>
      <c r="ANH23" s="22"/>
      <c r="ANI23" s="406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6"/>
      <c r="AOL23" s="76"/>
      <c r="AOM23" s="78">
        <f t="shared" si="151"/>
        <v>0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6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0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6"/>
      <c r="APY23" s="31"/>
      <c r="APZ23" s="702"/>
      <c r="AQA23" s="406"/>
      <c r="AQB23" s="76"/>
      <c r="AQC23" s="131">
        <f t="shared" si="4"/>
        <v>0</v>
      </c>
      <c r="AQE23" s="311"/>
      <c r="AQG23" s="778"/>
      <c r="AQJ23" s="131">
        <f t="shared" si="5"/>
        <v>7383.5</v>
      </c>
      <c r="AQL23" s="311"/>
      <c r="AQN23" s="778"/>
      <c r="AQQ23" s="131">
        <f t="shared" si="6"/>
        <v>0</v>
      </c>
      <c r="AQS23" s="311"/>
      <c r="AQU23" s="778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0</v>
      </c>
      <c r="ARG23" s="31"/>
      <c r="ARH23" s="311"/>
      <c r="ARI23" s="22"/>
      <c r="ARJ23" s="31"/>
      <c r="ARK23" s="76"/>
      <c r="ARL23" s="78">
        <f t="shared" si="158"/>
        <v>0</v>
      </c>
      <c r="ARN23" s="406"/>
      <c r="ARO23" s="311"/>
      <c r="ARP23" s="22"/>
      <c r="ARQ23" s="406"/>
      <c r="ARR23" s="76"/>
      <c r="ARS23" s="78">
        <f t="shared" si="159"/>
        <v>0</v>
      </c>
      <c r="ARU23" s="406"/>
      <c r="ARV23" s="311"/>
      <c r="ARW23" s="22"/>
      <c r="ARX23" s="322"/>
      <c r="ARY23" s="76"/>
      <c r="ARZ23" s="78">
        <f t="shared" si="7"/>
        <v>0</v>
      </c>
      <c r="ASB23" s="406"/>
      <c r="ASC23" s="311"/>
      <c r="ASD23" s="22"/>
      <c r="ASE23" s="31"/>
      <c r="ASF23" s="76"/>
      <c r="ASG23" s="78">
        <f t="shared" si="160"/>
        <v>0</v>
      </c>
      <c r="ASI23" s="406"/>
      <c r="ASJ23" s="311"/>
      <c r="ASK23" s="778"/>
      <c r="ASL23" s="31"/>
      <c r="ASM23" s="76"/>
      <c r="ASN23" s="131">
        <f t="shared" si="161"/>
        <v>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8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460"/>
      <c r="AUO23" s="139"/>
      <c r="AUP23" s="31"/>
      <c r="AUQ23" s="139"/>
      <c r="AUR23" s="131">
        <f t="shared" si="169"/>
        <v>0</v>
      </c>
      <c r="AUT23" s="31"/>
      <c r="AUU23" s="780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0</v>
      </c>
      <c r="AVH23" s="406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6"/>
      <c r="AVW23" s="311"/>
      <c r="AVX23" s="1483"/>
      <c r="AVY23" s="31"/>
      <c r="AVZ23" s="1344"/>
      <c r="AWA23" s="78">
        <f t="shared" si="191"/>
        <v>0</v>
      </c>
      <c r="AWC23" s="311"/>
      <c r="AWD23" s="311"/>
      <c r="AWE23" s="1483"/>
      <c r="AWF23" s="31"/>
      <c r="AWG23" s="1344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229"/>
      <c r="AWR23" s="229"/>
      <c r="AWS23" s="104"/>
      <c r="AWT23" s="49"/>
      <c r="AWU23" s="139"/>
      <c r="AWV23" s="131">
        <f t="shared" si="194"/>
        <v>0</v>
      </c>
      <c r="AWW23" s="244"/>
      <c r="AWX23" s="426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6"/>
      <c r="AYH23" s="311"/>
      <c r="AYI23" s="22"/>
      <c r="AYJ23" s="31"/>
      <c r="AYK23" s="76"/>
      <c r="AYL23" s="78">
        <f t="shared" si="179"/>
        <v>0</v>
      </c>
      <c r="AYN23" s="406"/>
      <c r="AYO23" s="311"/>
      <c r="AYP23" s="22"/>
      <c r="AYQ23" s="31"/>
      <c r="AYR23" s="76"/>
      <c r="AYS23" s="78">
        <f t="shared" si="180"/>
        <v>0</v>
      </c>
      <c r="AYU23" s="406"/>
      <c r="AYV23" s="311"/>
      <c r="AYW23" s="22"/>
      <c r="AYX23" s="406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6"/>
      <c r="AZJ23" s="229"/>
      <c r="AZK23" s="104"/>
      <c r="AZL23" s="426"/>
      <c r="AZM23" s="139"/>
      <c r="AZN23" s="78">
        <f t="shared" si="183"/>
        <v>0</v>
      </c>
      <c r="AZP23" s="426"/>
      <c r="AZQ23" s="229"/>
      <c r="AZR23" s="104"/>
      <c r="AZS23" s="426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6">
        <v>41642</v>
      </c>
      <c r="B24" s="311"/>
      <c r="C24" s="702">
        <v>100000</v>
      </c>
      <c r="D24" s="1484" t="s">
        <v>1882</v>
      </c>
      <c r="E24" s="139"/>
      <c r="F24" s="131">
        <f t="shared" si="8"/>
        <v>1850000</v>
      </c>
      <c r="H24" s="31"/>
      <c r="I24" s="311"/>
      <c r="J24" s="702"/>
      <c r="K24" s="31"/>
      <c r="L24" s="139"/>
      <c r="M24" s="131">
        <f t="shared" si="9"/>
        <v>0</v>
      </c>
      <c r="O24" s="426"/>
      <c r="P24" s="229"/>
      <c r="Q24" s="104"/>
      <c r="R24" s="426"/>
      <c r="S24" s="139"/>
      <c r="T24" s="78">
        <f t="shared" si="189"/>
        <v>0</v>
      </c>
      <c r="V24" s="322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6">
        <v>40808</v>
      </c>
      <c r="CI24" s="671" t="s">
        <v>637</v>
      </c>
      <c r="CJ24" s="421"/>
      <c r="CK24" s="399" t="s">
        <v>632</v>
      </c>
      <c r="CL24" s="139"/>
      <c r="CM24" s="131">
        <f t="shared" si="19"/>
        <v>328393</v>
      </c>
      <c r="CO24" s="31"/>
      <c r="CP24" s="311"/>
      <c r="CQ24" s="778"/>
      <c r="CR24" s="378"/>
      <c r="CS24" s="261"/>
      <c r="CT24" s="131">
        <f t="shared" si="20"/>
        <v>0</v>
      </c>
      <c r="CV24" s="321"/>
      <c r="CW24" s="1460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6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6"/>
      <c r="EG24" s="311"/>
      <c r="EH24" s="22"/>
      <c r="EI24" s="31"/>
      <c r="EJ24" s="76"/>
      <c r="EK24" s="78">
        <f t="shared" si="25"/>
        <v>10936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5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0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5"/>
      <c r="IB24" s="104"/>
      <c r="IC24" s="258"/>
      <c r="ID24" s="104"/>
      <c r="IE24" s="131">
        <f t="shared" si="39"/>
        <v>476</v>
      </c>
      <c r="IG24" s="31"/>
      <c r="IH24" s="1460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2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95"/>
      <c r="JR24" s="104"/>
      <c r="JS24" s="31"/>
      <c r="JT24" s="139"/>
      <c r="JU24" s="131">
        <f t="shared" si="44"/>
        <v>0</v>
      </c>
      <c r="JV24" s="865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6"/>
      <c r="KS24" s="229"/>
      <c r="KT24" s="104"/>
      <c r="KU24" s="336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6"/>
      <c r="LN24" s="1460"/>
      <c r="LO24" s="139"/>
      <c r="LP24" s="31"/>
      <c r="LQ24" s="139"/>
      <c r="LR24" s="131">
        <f t="shared" si="0"/>
        <v>0</v>
      </c>
      <c r="LT24" s="426"/>
      <c r="LU24" s="229"/>
      <c r="LV24" s="104"/>
      <c r="LW24" s="49"/>
      <c r="LX24" s="139"/>
      <c r="LY24" s="78">
        <f t="shared" si="51"/>
        <v>0</v>
      </c>
      <c r="MA24" s="426"/>
      <c r="MB24" s="229"/>
      <c r="MC24" s="104"/>
      <c r="MD24" s="49"/>
      <c r="ME24" s="139"/>
      <c r="MF24" s="131">
        <f t="shared" si="52"/>
        <v>0</v>
      </c>
      <c r="MH24" s="406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6"/>
      <c r="MZ24" s="104"/>
      <c r="NA24" s="131">
        <f t="shared" si="198"/>
        <v>20586.5</v>
      </c>
      <c r="NC24" s="31"/>
      <c r="ND24" s="311"/>
      <c r="NE24" s="104"/>
      <c r="NF24" s="456"/>
      <c r="NG24" s="104"/>
      <c r="NH24" s="131">
        <f t="shared" si="55"/>
        <v>0</v>
      </c>
      <c r="NJ24" s="31"/>
      <c r="NK24" s="311"/>
      <c r="NL24" s="702"/>
      <c r="NM24" s="49"/>
      <c r="NN24" s="76"/>
      <c r="NO24" s="131">
        <f t="shared" si="200"/>
        <v>0</v>
      </c>
      <c r="NQ24" s="426"/>
      <c r="NR24" s="302"/>
      <c r="NS24" s="261"/>
      <c r="NT24" s="426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0</v>
      </c>
      <c r="QB24" s="311"/>
      <c r="QC24" s="311"/>
      <c r="QD24" s="22"/>
      <c r="QE24" s="31"/>
      <c r="QF24" s="76"/>
      <c r="QG24" s="78">
        <f t="shared" si="66"/>
        <v>0</v>
      </c>
      <c r="QI24" s="406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321"/>
      <c r="QT24" s="139"/>
      <c r="QU24" s="131">
        <f t="shared" si="68"/>
        <v>0</v>
      </c>
      <c r="QW24" s="522"/>
      <c r="QX24" s="1467"/>
      <c r="QY24" s="702"/>
      <c r="QZ24" s="49"/>
      <c r="RA24" s="139"/>
      <c r="RB24" s="131">
        <f t="shared" si="69"/>
        <v>0</v>
      </c>
      <c r="RD24" s="49"/>
      <c r="RE24" s="671"/>
      <c r="RF24" s="261"/>
      <c r="RG24" s="49"/>
      <c r="RH24" s="139"/>
      <c r="RI24" s="131">
        <f t="shared" si="70"/>
        <v>0</v>
      </c>
      <c r="RK24" s="229"/>
      <c r="RL24" s="671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0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3"/>
      <c r="SI24" s="31"/>
      <c r="SJ24" s="76"/>
      <c r="SK24" s="78">
        <f t="shared" si="196"/>
        <v>0</v>
      </c>
      <c r="SM24" s="406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6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3"/>
      <c r="TR24" s="31"/>
      <c r="TS24" s="76"/>
      <c r="TT24" s="78">
        <f t="shared" ref="TT24:TT43" si="202">TT23+TQ24-TS24</f>
        <v>0</v>
      </c>
      <c r="TV24" s="406"/>
      <c r="TW24" s="311"/>
      <c r="TX24" s="783"/>
      <c r="TY24" s="31"/>
      <c r="TZ24" s="76"/>
      <c r="UA24" s="78">
        <f t="shared" ref="UA24:UA43" si="203">UA23+TX24-TZ24</f>
        <v>0</v>
      </c>
      <c r="UC24" s="406"/>
      <c r="UD24" s="311"/>
      <c r="UE24" s="22"/>
      <c r="UF24" s="31"/>
      <c r="UG24" s="76"/>
      <c r="UH24" s="78">
        <f t="shared" si="79"/>
        <v>0</v>
      </c>
      <c r="UJ24" s="406"/>
      <c r="UK24" s="311"/>
      <c r="UL24" s="22"/>
      <c r="UM24" s="31"/>
      <c r="UN24" s="76"/>
      <c r="UO24" s="78">
        <f t="shared" si="80"/>
        <v>0</v>
      </c>
      <c r="UQ24" s="406"/>
      <c r="UR24" s="311"/>
      <c r="US24" s="22"/>
      <c r="UT24" s="31"/>
      <c r="UU24" s="76"/>
      <c r="UV24" s="78">
        <f t="shared" si="81"/>
        <v>0</v>
      </c>
      <c r="UX24" s="406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0</v>
      </c>
      <c r="VS24" s="311"/>
      <c r="VT24" s="311"/>
      <c r="VU24" s="22"/>
      <c r="VV24" s="31"/>
      <c r="VW24" s="76"/>
      <c r="VX24" s="78">
        <f t="shared" si="85"/>
        <v>0</v>
      </c>
      <c r="VZ24" s="406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6"/>
      <c r="XQ24" s="311"/>
      <c r="XR24" s="22"/>
      <c r="XS24" s="31"/>
      <c r="XT24" s="76"/>
      <c r="XU24" s="78">
        <f t="shared" si="92"/>
        <v>0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2"/>
      <c r="ZV24" s="22"/>
      <c r="ZW24" s="31"/>
      <c r="ZX24" s="76"/>
      <c r="ZY24" s="78">
        <f t="shared" si="100"/>
        <v>11212</v>
      </c>
      <c r="AAA24" s="31"/>
      <c r="AAB24" s="782"/>
      <c r="AAC24" s="22"/>
      <c r="AAD24" s="31"/>
      <c r="AAE24" s="76"/>
      <c r="AAF24" s="78">
        <f t="shared" si="101"/>
        <v>0</v>
      </c>
      <c r="AAH24" s="31"/>
      <c r="AAI24" s="782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6"/>
      <c r="AAW24" s="311"/>
      <c r="AAX24" s="22"/>
      <c r="AAY24" s="31"/>
      <c r="AAZ24" s="76"/>
      <c r="ABA24" s="78">
        <f t="shared" si="104"/>
        <v>0</v>
      </c>
      <c r="ABC24" s="406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0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6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6"/>
      <c r="ADA24" s="311"/>
      <c r="ADB24" s="22"/>
      <c r="ADC24" s="406"/>
      <c r="ADD24" s="76"/>
      <c r="ADE24" s="78">
        <f t="shared" si="111"/>
        <v>0</v>
      </c>
      <c r="ADG24" s="426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0</v>
      </c>
      <c r="ADU24" s="322"/>
      <c r="ADV24" s="311"/>
      <c r="ADW24" s="22"/>
      <c r="ADX24" s="406"/>
      <c r="ADY24" s="76"/>
      <c r="ADZ24" s="131">
        <f t="shared" si="114"/>
        <v>0</v>
      </c>
      <c r="AEB24" s="406"/>
      <c r="AEC24" s="302"/>
      <c r="AED24" s="350"/>
      <c r="AEE24" s="31"/>
      <c r="AEF24" s="1488"/>
      <c r="AEG24" s="131">
        <f t="shared" si="115"/>
        <v>0</v>
      </c>
      <c r="AEI24" s="406"/>
      <c r="AEJ24" s="302"/>
      <c r="AEK24" s="350"/>
      <c r="AEL24" s="31"/>
      <c r="AEM24" s="1488"/>
      <c r="AEN24" s="131">
        <f t="shared" si="116"/>
        <v>3380</v>
      </c>
      <c r="AEP24" s="406"/>
      <c r="AEQ24" s="302"/>
      <c r="AER24" s="350"/>
      <c r="AES24" s="406"/>
      <c r="AET24" s="1488"/>
      <c r="AEU24" s="131">
        <f t="shared" si="117"/>
        <v>0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6"/>
      <c r="AFL24" s="311"/>
      <c r="AFM24" s="22"/>
      <c r="AFN24" s="31"/>
      <c r="AFO24" s="76"/>
      <c r="AFP24" s="78">
        <f t="shared" si="120"/>
        <v>0</v>
      </c>
      <c r="AFR24" s="406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3"/>
      <c r="AGP24" s="31"/>
      <c r="AGQ24" s="76"/>
      <c r="AGR24" s="131">
        <f t="shared" si="124"/>
        <v>0</v>
      </c>
      <c r="AGT24" s="31"/>
      <c r="AGU24" s="311"/>
      <c r="AGV24" s="783"/>
      <c r="AGW24" s="31"/>
      <c r="AGX24" s="76"/>
      <c r="AGY24" s="131">
        <f t="shared" si="125"/>
        <v>0</v>
      </c>
      <c r="AHA24" s="31"/>
      <c r="AHB24" s="311"/>
      <c r="AHC24" s="783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6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6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3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6"/>
      <c r="AME24" s="311"/>
      <c r="AMF24" s="22"/>
      <c r="AMG24" s="406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0</v>
      </c>
      <c r="AMR24" s="31"/>
      <c r="AMS24" s="1460"/>
      <c r="AMT24" s="139"/>
      <c r="AMU24" s="31"/>
      <c r="AMV24" s="76"/>
      <c r="AMW24" s="131">
        <f t="shared" si="3"/>
        <v>0</v>
      </c>
      <c r="AMY24" s="406"/>
      <c r="AMZ24" s="311"/>
      <c r="ANA24" s="22"/>
      <c r="ANB24" s="322"/>
      <c r="ANC24" s="76"/>
      <c r="AND24" s="78">
        <f t="shared" si="146"/>
        <v>0</v>
      </c>
      <c r="ANF24" s="322"/>
      <c r="ANG24" s="311"/>
      <c r="ANH24" s="22"/>
      <c r="ANI24" s="406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6"/>
      <c r="AOL24" s="76"/>
      <c r="AOM24" s="78">
        <f t="shared" si="151"/>
        <v>0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6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0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6"/>
      <c r="APY24" s="1460"/>
      <c r="APZ24" s="350"/>
      <c r="AQA24" s="406"/>
      <c r="AQB24" s="139"/>
      <c r="AQC24" s="131">
        <f t="shared" si="4"/>
        <v>0</v>
      </c>
      <c r="AQE24" s="311"/>
      <c r="AQG24" s="778"/>
      <c r="AQJ24" s="131">
        <f t="shared" si="5"/>
        <v>7383.5</v>
      </c>
      <c r="AQL24" s="311"/>
      <c r="AQN24" s="778"/>
      <c r="AQQ24" s="131">
        <f t="shared" si="6"/>
        <v>0</v>
      </c>
      <c r="AQS24" s="311"/>
      <c r="AQU24" s="778"/>
      <c r="AQX24" s="131">
        <f t="shared" si="156"/>
        <v>4518.5</v>
      </c>
      <c r="AQZ24" s="322"/>
      <c r="ARA24" s="311"/>
      <c r="ARB24" s="702"/>
      <c r="ARC24" s="322"/>
      <c r="ARD24" s="76"/>
      <c r="ARE24" s="78">
        <f t="shared" si="157"/>
        <v>0</v>
      </c>
      <c r="ARG24" s="311"/>
      <c r="ARJ24" s="31"/>
      <c r="ARK24" s="76"/>
      <c r="ARL24" s="78">
        <f t="shared" si="158"/>
        <v>0</v>
      </c>
      <c r="ARN24" s="406"/>
      <c r="ARO24" s="1460"/>
      <c r="ARP24" s="139"/>
      <c r="ARQ24" s="406"/>
      <c r="ARR24" s="76"/>
      <c r="ARS24" s="78">
        <f t="shared" si="159"/>
        <v>0</v>
      </c>
      <c r="ARU24" s="406"/>
      <c r="ARV24" s="1460"/>
      <c r="ARW24" s="139"/>
      <c r="ARX24" s="322"/>
      <c r="ARY24" s="76"/>
      <c r="ARZ24" s="78">
        <f t="shared" si="7"/>
        <v>0</v>
      </c>
      <c r="ASB24" s="406"/>
      <c r="ASE24" s="31"/>
      <c r="ASF24" s="76"/>
      <c r="ASG24" s="78">
        <f t="shared" si="160"/>
        <v>0</v>
      </c>
      <c r="ASI24" s="406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467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460"/>
      <c r="AVC24" s="139"/>
      <c r="AVD24" s="31"/>
      <c r="AVE24" s="139"/>
      <c r="AVF24" s="131">
        <f t="shared" si="171"/>
        <v>0</v>
      </c>
      <c r="AVH24" s="406"/>
      <c r="AVI24" s="1460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6"/>
      <c r="AVW24" s="311"/>
      <c r="AVX24" s="1483"/>
      <c r="AVY24" s="31"/>
      <c r="AVZ24" s="1344"/>
      <c r="AWA24" s="78">
        <f t="shared" si="191"/>
        <v>0</v>
      </c>
      <c r="AWC24" s="311"/>
      <c r="AWD24" s="311"/>
      <c r="AWE24" s="1483"/>
      <c r="AWF24" s="31"/>
      <c r="AWG24" s="1344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229"/>
      <c r="AWR24" s="229"/>
      <c r="AWS24" s="104"/>
      <c r="AWT24" s="49"/>
      <c r="AWU24" s="139"/>
      <c r="AWV24" s="131">
        <f t="shared" si="194"/>
        <v>0</v>
      </c>
      <c r="AWW24" s="244"/>
      <c r="AWX24" s="426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6"/>
      <c r="AYH24" s="311"/>
      <c r="AYI24" s="22"/>
      <c r="AYJ24" s="31"/>
      <c r="AYK24" s="76"/>
      <c r="AYL24" s="78">
        <f t="shared" si="179"/>
        <v>0</v>
      </c>
      <c r="AYN24" s="406"/>
      <c r="AYO24" s="311"/>
      <c r="AYP24" s="22"/>
      <c r="AYQ24" s="31"/>
      <c r="AYR24" s="76"/>
      <c r="AYS24" s="78">
        <f t="shared" si="180"/>
        <v>0</v>
      </c>
      <c r="AYU24" s="406"/>
      <c r="AYV24" s="311"/>
      <c r="AYW24" s="22"/>
      <c r="AYX24" s="406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6"/>
      <c r="AZJ24" s="229"/>
      <c r="AZK24" s="104"/>
      <c r="AZL24" s="426"/>
      <c r="AZM24" s="139"/>
      <c r="AZN24" s="78">
        <f t="shared" si="183"/>
        <v>0</v>
      </c>
      <c r="AZP24" s="426"/>
      <c r="AZQ24" s="229"/>
      <c r="AZR24" s="104"/>
      <c r="AZS24" s="426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6">
        <v>41643</v>
      </c>
      <c r="B25" s="311"/>
      <c r="C25" s="702">
        <v>130100</v>
      </c>
      <c r="D25" s="1495" t="s">
        <v>1882</v>
      </c>
      <c r="E25" s="139"/>
      <c r="F25" s="131">
        <f t="shared" si="8"/>
        <v>1980100</v>
      </c>
      <c r="H25" s="311"/>
      <c r="I25" s="311"/>
      <c r="K25" s="1495"/>
      <c r="L25" s="139"/>
      <c r="M25" s="131">
        <f t="shared" si="9"/>
        <v>0</v>
      </c>
      <c r="O25" s="426"/>
      <c r="P25" s="229"/>
      <c r="Q25" s="104"/>
      <c r="R25" s="426"/>
      <c r="S25" s="139"/>
      <c r="T25" s="78">
        <f t="shared" si="189"/>
        <v>0</v>
      </c>
      <c r="V25" s="322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6"/>
      <c r="CI25" s="671"/>
      <c r="CJ25" s="350"/>
      <c r="CK25" s="49"/>
      <c r="CL25" s="139"/>
      <c r="CM25" s="131">
        <f t="shared" si="19"/>
        <v>328393</v>
      </c>
      <c r="CO25" s="31"/>
      <c r="CP25" s="311"/>
      <c r="CQ25" s="778"/>
      <c r="CR25" s="378"/>
      <c r="CS25" s="261"/>
      <c r="CT25" s="131">
        <f t="shared" si="20"/>
        <v>0</v>
      </c>
      <c r="CV25" s="321"/>
      <c r="CW25" s="1460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6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6"/>
      <c r="EG25" s="311"/>
      <c r="EH25" s="22"/>
      <c r="EI25" s="31"/>
      <c r="EJ25" s="76"/>
      <c r="EK25" s="78">
        <f t="shared" si="25"/>
        <v>10936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6">
        <v>39718</v>
      </c>
      <c r="FW25" s="146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0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5"/>
      <c r="IB25" s="22"/>
      <c r="IC25" s="258"/>
      <c r="ID25" s="22"/>
      <c r="IE25" s="131">
        <f t="shared" si="39"/>
        <v>476</v>
      </c>
      <c r="IG25" s="31"/>
      <c r="IH25" s="1460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2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95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6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6"/>
      <c r="LN25" s="1460"/>
      <c r="LO25" s="139"/>
      <c r="LP25" s="31"/>
      <c r="LQ25" s="139"/>
      <c r="LR25" s="131">
        <f t="shared" si="0"/>
        <v>0</v>
      </c>
      <c r="LT25" s="426"/>
      <c r="LU25" s="229"/>
      <c r="LV25" s="104"/>
      <c r="LW25" s="49"/>
      <c r="LX25" s="139"/>
      <c r="LY25" s="78">
        <f t="shared" si="51"/>
        <v>0</v>
      </c>
      <c r="MA25" s="426"/>
      <c r="MB25" s="229"/>
      <c r="MC25" s="104"/>
      <c r="MD25" s="49"/>
      <c r="ME25" s="139"/>
      <c r="MF25" s="131">
        <f t="shared" si="52"/>
        <v>0</v>
      </c>
      <c r="MH25" s="406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6"/>
      <c r="MZ25" s="104"/>
      <c r="NA25" s="131">
        <f t="shared" si="198"/>
        <v>20586.5</v>
      </c>
      <c r="NC25" s="31"/>
      <c r="ND25" s="311"/>
      <c r="NE25" s="104"/>
      <c r="NF25" s="456"/>
      <c r="NG25" s="104"/>
      <c r="NH25" s="131">
        <f t="shared" si="55"/>
        <v>0</v>
      </c>
      <c r="NJ25" s="31"/>
      <c r="NK25" s="311"/>
      <c r="NL25" s="702"/>
      <c r="NM25" s="31"/>
      <c r="NN25" s="139"/>
      <c r="NO25" s="131">
        <f t="shared" si="200"/>
        <v>0</v>
      </c>
      <c r="NQ25" s="426"/>
      <c r="NR25" s="302"/>
      <c r="NS25" s="261"/>
      <c r="NT25" s="406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0</v>
      </c>
      <c r="QB25" s="311"/>
      <c r="QC25" s="311"/>
      <c r="QD25" s="22"/>
      <c r="QE25" s="31"/>
      <c r="QF25" s="76"/>
      <c r="QG25" s="78">
        <f t="shared" si="66"/>
        <v>0</v>
      </c>
      <c r="QI25" s="406"/>
      <c r="QJ25" s="311"/>
      <c r="QK25" s="22"/>
      <c r="QL25" s="31"/>
      <c r="QM25" s="76"/>
      <c r="QN25" s="78">
        <f t="shared" si="67"/>
        <v>0</v>
      </c>
      <c r="QP25" s="406">
        <v>40472</v>
      </c>
      <c r="QQ25" s="311" t="s">
        <v>523</v>
      </c>
      <c r="QR25" s="1496">
        <v>24444.5</v>
      </c>
      <c r="QS25" s="1636">
        <v>41087</v>
      </c>
      <c r="QT25" s="525">
        <v>200</v>
      </c>
      <c r="QU25" s="526">
        <f t="shared" si="68"/>
        <v>24244.5</v>
      </c>
      <c r="QW25" s="1492"/>
      <c r="QX25" s="1493"/>
      <c r="QY25" s="702"/>
      <c r="QZ25" s="49"/>
      <c r="RA25" s="139"/>
      <c r="RB25" s="131">
        <f t="shared" si="69"/>
        <v>0</v>
      </c>
      <c r="RD25" s="49"/>
      <c r="RE25" s="671"/>
      <c r="RF25" s="261"/>
      <c r="RG25" s="49"/>
      <c r="RH25" s="139"/>
      <c r="RI25" s="78">
        <f t="shared" si="70"/>
        <v>0</v>
      </c>
      <c r="RK25" s="229"/>
      <c r="RL25" s="671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0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3"/>
      <c r="SI25" s="31"/>
      <c r="SJ25" s="76"/>
      <c r="SK25" s="78">
        <f t="shared" si="196"/>
        <v>0</v>
      </c>
      <c r="SM25" s="406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6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3"/>
      <c r="TR25" s="31"/>
      <c r="TS25" s="76"/>
      <c r="TT25" s="78">
        <f t="shared" si="202"/>
        <v>0</v>
      </c>
      <c r="TV25" s="406"/>
      <c r="TW25" s="311"/>
      <c r="TX25" s="783"/>
      <c r="TY25" s="31"/>
      <c r="TZ25" s="76"/>
      <c r="UA25" s="78">
        <f t="shared" si="203"/>
        <v>0</v>
      </c>
      <c r="UC25" s="406"/>
      <c r="UD25" s="311"/>
      <c r="UE25" s="22"/>
      <c r="UF25" s="31"/>
      <c r="UG25" s="76"/>
      <c r="UH25" s="78">
        <f t="shared" si="79"/>
        <v>0</v>
      </c>
      <c r="UJ25" s="406"/>
      <c r="UK25" s="311"/>
      <c r="UL25" s="22"/>
      <c r="UM25" s="31"/>
      <c r="UN25" s="76"/>
      <c r="UO25" s="78">
        <f t="shared" si="80"/>
        <v>0</v>
      </c>
      <c r="UQ25" s="406"/>
      <c r="UR25" s="311"/>
      <c r="US25" s="22"/>
      <c r="UT25" s="31"/>
      <c r="UU25" s="76"/>
      <c r="UV25" s="78">
        <f t="shared" si="81"/>
        <v>0</v>
      </c>
      <c r="UX25" s="406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0</v>
      </c>
      <c r="VS25" s="311"/>
      <c r="VT25" s="311"/>
      <c r="VU25" s="22"/>
      <c r="VV25" s="31"/>
      <c r="VW25" s="76"/>
      <c r="VX25" s="78">
        <f t="shared" si="85"/>
        <v>0</v>
      </c>
      <c r="VZ25" s="406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6"/>
      <c r="XQ25" s="311"/>
      <c r="XR25" s="22"/>
      <c r="XS25" s="31"/>
      <c r="XT25" s="76"/>
      <c r="XU25" s="78">
        <f t="shared" si="92"/>
        <v>0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2"/>
      <c r="ZV25" s="22"/>
      <c r="ZW25" s="31"/>
      <c r="ZX25" s="76"/>
      <c r="ZY25" s="78">
        <f t="shared" si="100"/>
        <v>11212</v>
      </c>
      <c r="AAA25" s="31"/>
      <c r="AAB25" s="782"/>
      <c r="AAC25" s="22"/>
      <c r="AAD25" s="31"/>
      <c r="AAE25" s="76"/>
      <c r="AAF25" s="78">
        <f t="shared" si="101"/>
        <v>0</v>
      </c>
      <c r="AAH25" s="31"/>
      <c r="AAI25" s="782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6"/>
      <c r="AAW25" s="311"/>
      <c r="AAX25" s="22"/>
      <c r="AAY25" s="31"/>
      <c r="AAZ25" s="76"/>
      <c r="ABA25" s="78">
        <f t="shared" si="104"/>
        <v>0</v>
      </c>
      <c r="ABC25" s="406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0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6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6"/>
      <c r="ADA25" s="311"/>
      <c r="ADB25" s="22"/>
      <c r="ADC25" s="406"/>
      <c r="ADD25" s="76"/>
      <c r="ADE25" s="78">
        <f t="shared" si="111"/>
        <v>0</v>
      </c>
      <c r="ADG25" s="406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0</v>
      </c>
      <c r="ADU25" s="322"/>
      <c r="ADV25" s="311"/>
      <c r="ADW25" s="22"/>
      <c r="ADX25" s="406"/>
      <c r="ADY25" s="76"/>
      <c r="ADZ25" s="131">
        <f t="shared" si="114"/>
        <v>0</v>
      </c>
      <c r="AEB25" s="406"/>
      <c r="AEC25" s="302"/>
      <c r="AED25" s="350"/>
      <c r="AEE25" s="31"/>
      <c r="AEF25" s="1488"/>
      <c r="AEG25" s="131">
        <f t="shared" si="115"/>
        <v>0</v>
      </c>
      <c r="AEI25" s="406"/>
      <c r="AEJ25" s="302"/>
      <c r="AEK25" s="350"/>
      <c r="AEL25" s="31"/>
      <c r="AEM25" s="1488"/>
      <c r="AEN25" s="131">
        <f t="shared" si="116"/>
        <v>3380</v>
      </c>
      <c r="AEP25" s="406"/>
      <c r="AEQ25" s="302"/>
      <c r="AER25" s="350"/>
      <c r="AES25" s="406"/>
      <c r="AET25" s="1488"/>
      <c r="AEU25" s="131">
        <f t="shared" si="117"/>
        <v>0</v>
      </c>
      <c r="AEW25" s="31"/>
      <c r="AEX25" s="782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6"/>
      <c r="AFL25" s="311"/>
      <c r="AFM25" s="22"/>
      <c r="AFN25" s="31"/>
      <c r="AFO25" s="76"/>
      <c r="AFP25" s="78">
        <f t="shared" si="120"/>
        <v>0</v>
      </c>
      <c r="AFR25" s="406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6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6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3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6"/>
      <c r="AME25" s="311"/>
      <c r="AMF25" s="22"/>
      <c r="AMG25" s="406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0</v>
      </c>
      <c r="AMR25" s="31"/>
      <c r="AMS25" s="311"/>
      <c r="AMT25" s="22"/>
      <c r="AMU25" s="31"/>
      <c r="AMV25" s="76"/>
      <c r="AMW25" s="131">
        <f t="shared" si="3"/>
        <v>0</v>
      </c>
      <c r="AMY25" s="406"/>
      <c r="AMZ25" s="311"/>
      <c r="ANA25" s="22"/>
      <c r="ANB25" s="322"/>
      <c r="ANC25" s="76"/>
      <c r="AND25" s="78">
        <f t="shared" si="146"/>
        <v>0</v>
      </c>
      <c r="ANF25" s="322"/>
      <c r="ANG25" s="311"/>
      <c r="ANH25" s="22"/>
      <c r="ANI25" s="406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6"/>
      <c r="AOL25" s="76"/>
      <c r="AOM25" s="78">
        <f t="shared" si="151"/>
        <v>0</v>
      </c>
      <c r="AOO25" s="311"/>
      <c r="AOP25" s="311"/>
      <c r="AOQ25" s="22"/>
      <c r="AOR25" s="322"/>
      <c r="AOS25" s="76"/>
      <c r="AOT25" s="78">
        <f t="shared" si="199"/>
        <v>4592</v>
      </c>
      <c r="AOV25" s="406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0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6"/>
      <c r="APY25" s="1460"/>
      <c r="APZ25" s="702"/>
      <c r="AQA25" s="426"/>
      <c r="AQB25" s="76"/>
      <c r="AQC25" s="131">
        <f t="shared" si="4"/>
        <v>0</v>
      </c>
      <c r="AQE25" s="311"/>
      <c r="AQG25" s="778"/>
      <c r="AQJ25" s="131">
        <f t="shared" si="5"/>
        <v>7383.5</v>
      </c>
      <c r="AQL25" s="311"/>
      <c r="AQN25" s="778"/>
      <c r="AQQ25" s="131">
        <f t="shared" si="6"/>
        <v>0</v>
      </c>
      <c r="AQS25" s="311"/>
      <c r="AQU25" s="778"/>
      <c r="AQX25" s="131">
        <f t="shared" si="156"/>
        <v>4518.5</v>
      </c>
      <c r="AQZ25" s="322"/>
      <c r="ARA25" s="311"/>
      <c r="ARB25" s="783"/>
      <c r="ARC25" s="322"/>
      <c r="ARD25" s="76"/>
      <c r="ARE25" s="78">
        <f t="shared" si="157"/>
        <v>0</v>
      </c>
      <c r="ARG25" s="311"/>
      <c r="ARH25" s="311"/>
      <c r="ARI25" s="22"/>
      <c r="ARJ25" s="31"/>
      <c r="ARK25" s="76"/>
      <c r="ARL25" s="78">
        <f t="shared" si="158"/>
        <v>0</v>
      </c>
      <c r="ARN25" s="406"/>
      <c r="ARO25" s="311"/>
      <c r="ARP25" s="22"/>
      <c r="ARQ25" s="406"/>
      <c r="ARR25" s="76"/>
      <c r="ARS25" s="78">
        <f t="shared" si="159"/>
        <v>0</v>
      </c>
      <c r="ARU25" s="406"/>
      <c r="ARV25" s="311"/>
      <c r="ARW25" s="22"/>
      <c r="ARX25" s="322"/>
      <c r="ARY25" s="76"/>
      <c r="ARZ25" s="78">
        <f t="shared" si="7"/>
        <v>0</v>
      </c>
      <c r="ASB25" s="406"/>
      <c r="ASC25" s="311"/>
      <c r="ASD25" s="22"/>
      <c r="ASE25" s="31"/>
      <c r="ASF25" s="76"/>
      <c r="ASG25" s="78">
        <f t="shared" si="160"/>
        <v>0</v>
      </c>
      <c r="ASI25" s="406"/>
      <c r="ASJ25" s="1460"/>
      <c r="ASK25" s="139"/>
      <c r="ASL25" s="31"/>
      <c r="ASM25" s="139"/>
      <c r="ASN25" s="131">
        <f t="shared" si="161"/>
        <v>0</v>
      </c>
      <c r="ASP25" s="31"/>
      <c r="ASQ25" s="1460"/>
      <c r="ASR25" s="139"/>
      <c r="ASS25" s="31"/>
      <c r="AST25" s="139"/>
      <c r="ASU25" s="131">
        <f t="shared" si="162"/>
        <v>0</v>
      </c>
      <c r="ASW25" s="31"/>
      <c r="ASX25" s="1460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467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460"/>
      <c r="AVC25" s="139"/>
      <c r="AVD25" s="49"/>
      <c r="AVE25" s="76"/>
      <c r="AVF25" s="131">
        <f t="shared" si="171"/>
        <v>0</v>
      </c>
      <c r="AVH25" s="406"/>
      <c r="AVI25" s="1460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6"/>
      <c r="AVW25" s="311"/>
      <c r="AVX25" s="1483"/>
      <c r="AVY25" s="31"/>
      <c r="AVZ25" s="1344"/>
      <c r="AWA25" s="78">
        <f t="shared" si="191"/>
        <v>0</v>
      </c>
      <c r="AWC25" s="311"/>
      <c r="AWD25" s="311"/>
      <c r="AWE25" s="1483"/>
      <c r="AWF25" s="31"/>
      <c r="AWG25" s="1344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229"/>
      <c r="AWR25" s="229"/>
      <c r="AWS25" s="104"/>
      <c r="AWT25" s="49"/>
      <c r="AWU25" s="139"/>
      <c r="AWV25" s="131">
        <f t="shared" si="194"/>
        <v>0</v>
      </c>
      <c r="AWW25" s="244"/>
      <c r="AWX25" s="426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6"/>
      <c r="AYH25" s="311"/>
      <c r="AYI25" s="22"/>
      <c r="AYJ25" s="31"/>
      <c r="AYK25" s="76"/>
      <c r="AYL25" s="78">
        <f t="shared" si="179"/>
        <v>0</v>
      </c>
      <c r="AYN25" s="406"/>
      <c r="AYO25" s="311"/>
      <c r="AYP25" s="22"/>
      <c r="AYQ25" s="31"/>
      <c r="AYR25" s="76"/>
      <c r="AYS25" s="78">
        <f t="shared" si="180"/>
        <v>0</v>
      </c>
      <c r="AYU25" s="406"/>
      <c r="AYV25" s="311"/>
      <c r="AYW25" s="22"/>
      <c r="AYX25" s="406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6"/>
      <c r="AZJ25" s="229"/>
      <c r="AZK25" s="104"/>
      <c r="AZL25" s="426"/>
      <c r="AZM25" s="139"/>
      <c r="AZN25" s="78">
        <f t="shared" si="183"/>
        <v>0</v>
      </c>
      <c r="AZP25" s="426"/>
      <c r="AZQ25" s="229"/>
      <c r="AZR25" s="104"/>
      <c r="AZS25" s="426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6">
        <v>41670</v>
      </c>
      <c r="B26" s="311"/>
      <c r="C26" s="702">
        <v>100000</v>
      </c>
      <c r="D26" s="31"/>
      <c r="E26" s="139"/>
      <c r="F26" s="131">
        <f t="shared" si="8"/>
        <v>2080100</v>
      </c>
      <c r="H26" s="31"/>
      <c r="I26" s="311"/>
      <c r="J26" s="702"/>
      <c r="K26" s="31"/>
      <c r="L26" s="139"/>
      <c r="M26" s="131">
        <f t="shared" si="9"/>
        <v>0</v>
      </c>
      <c r="O26" s="426"/>
      <c r="P26" s="229"/>
      <c r="Q26" s="104"/>
      <c r="R26" s="426"/>
      <c r="S26" s="139"/>
      <c r="T26" s="78">
        <f t="shared" si="189"/>
        <v>0</v>
      </c>
      <c r="V26" s="322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6">
        <v>40847</v>
      </c>
      <c r="CI26" s="671" t="s">
        <v>644</v>
      </c>
      <c r="CJ26" s="421"/>
      <c r="CK26" s="399" t="s">
        <v>632</v>
      </c>
      <c r="CL26" s="139"/>
      <c r="CM26" s="131">
        <f t="shared" si="19"/>
        <v>328393</v>
      </c>
      <c r="CO26" s="31"/>
      <c r="CP26" s="311"/>
      <c r="CQ26" s="778"/>
      <c r="CR26" s="378"/>
      <c r="CS26" s="261"/>
      <c r="CT26" s="131">
        <f t="shared" si="20"/>
        <v>0</v>
      </c>
      <c r="CV26" s="321"/>
      <c r="CW26" s="1460"/>
      <c r="CX26" s="390"/>
      <c r="CY26" s="379"/>
      <c r="CZ26" s="1497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6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6"/>
      <c r="EG26" s="311"/>
      <c r="EH26" s="22"/>
      <c r="EI26" s="31"/>
      <c r="EJ26" s="76"/>
      <c r="EK26" s="78">
        <f t="shared" si="25"/>
        <v>10936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5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0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5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2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95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6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6"/>
      <c r="LN26" s="1460"/>
      <c r="LO26" s="139"/>
      <c r="LP26" s="31"/>
      <c r="LQ26" s="139"/>
      <c r="LR26" s="131">
        <f t="shared" si="0"/>
        <v>0</v>
      </c>
      <c r="LT26" s="426"/>
      <c r="LU26" s="229"/>
      <c r="LV26" s="104"/>
      <c r="LW26" s="49"/>
      <c r="LX26" s="139"/>
      <c r="LY26" s="78">
        <f t="shared" si="51"/>
        <v>0</v>
      </c>
      <c r="MA26" s="426"/>
      <c r="MB26" s="229"/>
      <c r="MC26" s="104"/>
      <c r="MD26" s="49"/>
      <c r="ME26" s="139"/>
      <c r="MF26" s="131">
        <f t="shared" si="52"/>
        <v>0</v>
      </c>
      <c r="MH26" s="406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6"/>
      <c r="MZ26" s="22"/>
      <c r="NA26" s="131">
        <f t="shared" si="198"/>
        <v>20586.5</v>
      </c>
      <c r="NC26" s="31"/>
      <c r="ND26" s="311"/>
      <c r="NE26" s="22"/>
      <c r="NF26" s="456"/>
      <c r="NG26" s="22"/>
      <c r="NH26" s="131">
        <f t="shared" si="55"/>
        <v>0</v>
      </c>
      <c r="NJ26" s="31"/>
      <c r="NK26" s="780"/>
      <c r="NL26" s="702"/>
      <c r="NM26" s="31"/>
      <c r="NN26" s="76"/>
      <c r="NO26" s="131">
        <f t="shared" si="200"/>
        <v>0</v>
      </c>
      <c r="NQ26" s="426"/>
      <c r="NR26" s="302"/>
      <c r="NS26" s="261"/>
      <c r="NT26" s="406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0</v>
      </c>
      <c r="QB26" s="311"/>
      <c r="QC26" s="311"/>
      <c r="QD26" s="22"/>
      <c r="QE26" s="31"/>
      <c r="QF26" s="76"/>
      <c r="QG26" s="78">
        <f t="shared" si="66"/>
        <v>0</v>
      </c>
      <c r="QI26" s="406"/>
      <c r="QJ26" s="311"/>
      <c r="QK26" s="22"/>
      <c r="QL26" s="31"/>
      <c r="QM26" s="76"/>
      <c r="QN26" s="78">
        <f t="shared" si="67"/>
        <v>0</v>
      </c>
      <c r="QP26" s="31"/>
      <c r="QQ26" s="311"/>
      <c r="QR26" s="702"/>
      <c r="QS26" s="411">
        <v>41102</v>
      </c>
      <c r="QT26" s="389">
        <v>200</v>
      </c>
      <c r="QU26" s="526">
        <f t="shared" si="68"/>
        <v>24044.5</v>
      </c>
      <c r="QW26" s="522"/>
      <c r="QX26" s="1467"/>
      <c r="QY26" s="702"/>
      <c r="QZ26" s="49"/>
      <c r="RA26" s="261"/>
      <c r="RB26" s="131">
        <f t="shared" si="69"/>
        <v>0</v>
      </c>
      <c r="RD26" s="49"/>
      <c r="RE26" s="671"/>
      <c r="RF26" s="261"/>
      <c r="RG26" s="49"/>
      <c r="RH26" s="139"/>
      <c r="RI26" s="78">
        <f t="shared" si="70"/>
        <v>0</v>
      </c>
      <c r="RK26" s="229"/>
      <c r="RL26" s="671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0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3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6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3"/>
      <c r="TR26" s="31"/>
      <c r="TS26" s="76"/>
      <c r="TT26" s="78">
        <f t="shared" si="202"/>
        <v>0</v>
      </c>
      <c r="TV26" s="406"/>
      <c r="TW26" s="311"/>
      <c r="TX26" s="783"/>
      <c r="TY26" s="31"/>
      <c r="TZ26" s="76"/>
      <c r="UA26" s="78">
        <f t="shared" si="203"/>
        <v>0</v>
      </c>
      <c r="UC26" s="406"/>
      <c r="UD26" s="311"/>
      <c r="UE26" s="22"/>
      <c r="UF26" s="31"/>
      <c r="UG26" s="76"/>
      <c r="UH26" s="78">
        <f t="shared" si="79"/>
        <v>0</v>
      </c>
      <c r="UJ26" s="406"/>
      <c r="UK26" s="311"/>
      <c r="UL26" s="22"/>
      <c r="UM26" s="31"/>
      <c r="UN26" s="76"/>
      <c r="UO26" s="78">
        <f t="shared" si="80"/>
        <v>0</v>
      </c>
      <c r="UQ26" s="406"/>
      <c r="UR26" s="311"/>
      <c r="US26" s="22"/>
      <c r="UT26" s="31"/>
      <c r="UU26" s="76"/>
      <c r="UV26" s="78">
        <f t="shared" si="81"/>
        <v>0</v>
      </c>
      <c r="UX26" s="406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0</v>
      </c>
      <c r="VS26" s="311"/>
      <c r="VT26" s="311"/>
      <c r="VU26" s="22"/>
      <c r="VV26" s="31"/>
      <c r="VW26" s="76"/>
      <c r="VX26" s="78">
        <f t="shared" si="85"/>
        <v>0</v>
      </c>
      <c r="VZ26" s="406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6"/>
      <c r="XQ26" s="311"/>
      <c r="XR26" s="22"/>
      <c r="XS26" s="31"/>
      <c r="XT26" s="76"/>
      <c r="XU26" s="78">
        <f t="shared" si="92"/>
        <v>0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2"/>
      <c r="ZV26" s="22"/>
      <c r="ZW26" s="31"/>
      <c r="ZX26" s="76"/>
      <c r="ZY26" s="78">
        <f t="shared" si="100"/>
        <v>11212</v>
      </c>
      <c r="AAA26" s="31"/>
      <c r="AAB26" s="782"/>
      <c r="AAC26" s="22"/>
      <c r="AAD26" s="31"/>
      <c r="AAE26" s="76"/>
      <c r="AAF26" s="78">
        <f t="shared" si="101"/>
        <v>0</v>
      </c>
      <c r="AAH26" s="31"/>
      <c r="AAI26" s="782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6"/>
      <c r="AAW26" s="311"/>
      <c r="AAX26" s="22"/>
      <c r="AAY26" s="31"/>
      <c r="AAZ26" s="76"/>
      <c r="ABA26" s="78">
        <f t="shared" si="104"/>
        <v>0</v>
      </c>
      <c r="ABC26" s="406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0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6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6"/>
      <c r="ADA26" s="311"/>
      <c r="ADB26" s="22"/>
      <c r="ADC26" s="406"/>
      <c r="ADD26" s="76"/>
      <c r="ADE26" s="78">
        <f t="shared" si="111"/>
        <v>0</v>
      </c>
      <c r="ADG26" s="406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0</v>
      </c>
      <c r="ADU26" s="322"/>
      <c r="ADV26" s="311"/>
      <c r="ADW26" s="22"/>
      <c r="ADX26" s="406"/>
      <c r="ADY26" s="76"/>
      <c r="ADZ26" s="131">
        <f t="shared" si="114"/>
        <v>0</v>
      </c>
      <c r="AEB26" s="406"/>
      <c r="AEC26" s="302"/>
      <c r="AED26" s="350"/>
      <c r="AEE26" s="31"/>
      <c r="AEF26" s="1488"/>
      <c r="AEG26" s="131">
        <f t="shared" si="115"/>
        <v>0</v>
      </c>
      <c r="AEI26" s="406"/>
      <c r="AEJ26" s="302"/>
      <c r="AEK26" s="350"/>
      <c r="AEL26" s="31"/>
      <c r="AEM26" s="1488"/>
      <c r="AEN26" s="131">
        <f t="shared" si="116"/>
        <v>3380</v>
      </c>
      <c r="AEP26" s="406"/>
      <c r="AEQ26" s="302"/>
      <c r="AER26" s="350"/>
      <c r="AES26" s="406"/>
      <c r="AET26" s="1488"/>
      <c r="AEU26" s="131">
        <f t="shared" si="117"/>
        <v>0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6"/>
      <c r="AFL26" s="311"/>
      <c r="AFM26" s="22"/>
      <c r="AFN26" s="31"/>
      <c r="AFO26" s="76"/>
      <c r="AFP26" s="78">
        <f t="shared" si="120"/>
        <v>0</v>
      </c>
      <c r="AFR26" s="406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6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6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3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6"/>
      <c r="AME26" s="311"/>
      <c r="AMF26" s="22"/>
      <c r="AMG26" s="406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0</v>
      </c>
      <c r="AMR26" s="31"/>
      <c r="AMS26" s="311"/>
      <c r="AMT26" s="22"/>
      <c r="AMU26" s="31"/>
      <c r="AMV26" s="76"/>
      <c r="AMW26" s="131">
        <f t="shared" si="3"/>
        <v>0</v>
      </c>
      <c r="AMY26" s="406"/>
      <c r="AMZ26" s="311"/>
      <c r="ANA26" s="22"/>
      <c r="ANB26" s="322"/>
      <c r="ANC26" s="76"/>
      <c r="AND26" s="78">
        <f t="shared" si="146"/>
        <v>0</v>
      </c>
      <c r="ANF26" s="322"/>
      <c r="ANG26" s="311"/>
      <c r="ANH26" s="22"/>
      <c r="ANI26" s="406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6"/>
      <c r="AOL26" s="76"/>
      <c r="AOM26" s="78">
        <f t="shared" si="151"/>
        <v>0</v>
      </c>
      <c r="AOO26" s="311"/>
      <c r="AOP26" s="311"/>
      <c r="AOQ26" s="22"/>
      <c r="AOR26" s="322"/>
      <c r="AOS26" s="76"/>
      <c r="AOT26" s="78">
        <f t="shared" si="199"/>
        <v>4592</v>
      </c>
      <c r="AOV26" s="406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0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6"/>
      <c r="APY26" s="1460"/>
      <c r="APZ26" s="350"/>
      <c r="AQA26" s="406"/>
      <c r="AQB26" s="76"/>
      <c r="AQC26" s="131">
        <f t="shared" si="4"/>
        <v>0</v>
      </c>
      <c r="AQE26" s="31"/>
      <c r="AQF26" s="1460"/>
      <c r="AQG26" s="778"/>
      <c r="AQH26" s="31"/>
      <c r="AQI26" s="76"/>
      <c r="AQJ26" s="131">
        <f t="shared" si="5"/>
        <v>7383.5</v>
      </c>
      <c r="AQL26" s="31"/>
      <c r="AQM26" s="1460"/>
      <c r="AQN26" s="778"/>
      <c r="AQO26" s="31"/>
      <c r="AQP26" s="76"/>
      <c r="AQQ26" s="131">
        <f t="shared" si="6"/>
        <v>0</v>
      </c>
      <c r="AQS26" s="31"/>
      <c r="AQT26" s="1460"/>
      <c r="AQU26" s="778"/>
      <c r="AQV26" s="31"/>
      <c r="AQW26" s="76"/>
      <c r="AQX26" s="131">
        <f t="shared" si="156"/>
        <v>4518.5</v>
      </c>
      <c r="AQZ26" s="322"/>
      <c r="ARA26" s="311"/>
      <c r="ARB26" s="783"/>
      <c r="ARC26" s="322"/>
      <c r="ARD26" s="76"/>
      <c r="ARE26" s="78">
        <f t="shared" si="157"/>
        <v>0</v>
      </c>
      <c r="ARG26" s="311"/>
      <c r="ARH26" s="311"/>
      <c r="ARI26" s="22"/>
      <c r="ARJ26" s="31"/>
      <c r="ARK26" s="76"/>
      <c r="ARL26" s="78">
        <f t="shared" si="158"/>
        <v>0</v>
      </c>
      <c r="ARN26" s="406"/>
      <c r="ARO26" s="311"/>
      <c r="ARP26" s="22"/>
      <c r="ARQ26" s="406"/>
      <c r="ARR26" s="76"/>
      <c r="ARS26" s="78">
        <f t="shared" si="159"/>
        <v>0</v>
      </c>
      <c r="ARU26" s="406"/>
      <c r="ARV26" s="311"/>
      <c r="ARW26" s="22"/>
      <c r="ARX26" s="322"/>
      <c r="ARY26" s="76"/>
      <c r="ARZ26" s="78">
        <f t="shared" si="7"/>
        <v>0</v>
      </c>
      <c r="ASB26" s="406"/>
      <c r="ASC26" s="311"/>
      <c r="ASD26" s="22"/>
      <c r="ASE26" s="31"/>
      <c r="ASF26" s="76"/>
      <c r="ASG26" s="78">
        <f t="shared" si="160"/>
        <v>0</v>
      </c>
      <c r="ASI26" s="406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467"/>
      <c r="AUO26" s="76"/>
      <c r="AUP26" s="31"/>
      <c r="AUQ26" s="139"/>
      <c r="AUR26" s="131">
        <f t="shared" si="169"/>
        <v>0</v>
      </c>
      <c r="AUT26" s="31"/>
      <c r="AUU26" s="780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0</v>
      </c>
      <c r="AVH26" s="406"/>
      <c r="AVI26" s="311"/>
      <c r="AVJ26" s="22"/>
      <c r="AVK26" s="49"/>
      <c r="AVL26" s="76"/>
      <c r="AVM26" s="131">
        <f t="shared" si="172"/>
        <v>2512.5</v>
      </c>
      <c r="AVO26" s="322"/>
      <c r="AVP26" s="815"/>
      <c r="AVQ26" s="702"/>
      <c r="AVR26" s="31"/>
      <c r="AVS26" s="350"/>
      <c r="AVT26" s="131">
        <f t="shared" si="173"/>
        <v>0</v>
      </c>
      <c r="AVV26" s="406"/>
      <c r="AVW26" s="311"/>
      <c r="AVX26" s="1483"/>
      <c r="AVY26" s="31"/>
      <c r="AVZ26" s="1344"/>
      <c r="AWA26" s="78">
        <f t="shared" si="191"/>
        <v>0</v>
      </c>
      <c r="AWC26" s="311"/>
      <c r="AWD26" s="311"/>
      <c r="AWE26" s="1483"/>
      <c r="AWF26" s="31"/>
      <c r="AWG26" s="1344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229"/>
      <c r="AWR26" s="229"/>
      <c r="AWS26" s="104"/>
      <c r="AWT26" s="49"/>
      <c r="AWU26" s="139"/>
      <c r="AWV26" s="131">
        <f t="shared" si="194"/>
        <v>0</v>
      </c>
      <c r="AWW26" s="244"/>
      <c r="AWX26" s="426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6"/>
      <c r="AYH26" s="311"/>
      <c r="AYI26" s="22"/>
      <c r="AYJ26" s="31"/>
      <c r="AYK26" s="76"/>
      <c r="AYL26" s="78">
        <f t="shared" si="179"/>
        <v>0</v>
      </c>
      <c r="AYN26" s="406"/>
      <c r="AYO26" s="311"/>
      <c r="AYP26" s="22"/>
      <c r="AYQ26" s="31"/>
      <c r="AYR26" s="76"/>
      <c r="AYS26" s="78">
        <f t="shared" si="180"/>
        <v>0</v>
      </c>
      <c r="AYU26" s="406"/>
      <c r="AYV26" s="311"/>
      <c r="AYW26" s="22"/>
      <c r="AYX26" s="406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6"/>
      <c r="AZJ26" s="229"/>
      <c r="AZK26" s="104"/>
      <c r="AZL26" s="426"/>
      <c r="AZM26" s="139"/>
      <c r="AZN26" s="78">
        <f t="shared" si="183"/>
        <v>0</v>
      </c>
      <c r="AZP26" s="426"/>
      <c r="AZQ26" s="229"/>
      <c r="AZR26" s="104"/>
      <c r="AZS26" s="426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6">
        <v>41671</v>
      </c>
      <c r="B27" s="311"/>
      <c r="C27" s="702">
        <v>100000</v>
      </c>
      <c r="D27" s="31"/>
      <c r="E27" s="139"/>
      <c r="F27" s="131">
        <f t="shared" si="8"/>
        <v>2180100</v>
      </c>
      <c r="H27" s="31"/>
      <c r="I27" s="311"/>
      <c r="J27" s="702"/>
      <c r="K27" s="31"/>
      <c r="L27" s="139"/>
      <c r="M27" s="131">
        <f t="shared" si="9"/>
        <v>0</v>
      </c>
      <c r="O27" s="426"/>
      <c r="P27" s="229"/>
      <c r="Q27" s="104"/>
      <c r="R27" s="426"/>
      <c r="S27" s="139"/>
      <c r="T27" s="78">
        <f t="shared" si="189"/>
        <v>0</v>
      </c>
      <c r="V27" s="322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5"/>
      <c r="CI27" s="671"/>
      <c r="CJ27" s="702"/>
      <c r="CK27" s="865"/>
      <c r="CL27" s="139"/>
      <c r="CM27" s="131">
        <f t="shared" si="19"/>
        <v>328393</v>
      </c>
      <c r="CO27" s="31"/>
      <c r="CP27" s="311"/>
      <c r="CQ27" s="778"/>
      <c r="CR27" s="378"/>
      <c r="CS27" s="261"/>
      <c r="CT27" s="131">
        <f t="shared" si="20"/>
        <v>0</v>
      </c>
      <c r="CV27" s="321"/>
      <c r="CW27" s="1460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6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6"/>
      <c r="EG27" s="311"/>
      <c r="EH27" s="22"/>
      <c r="EI27" s="31"/>
      <c r="EJ27" s="76"/>
      <c r="EK27" s="78">
        <f t="shared" si="25"/>
        <v>10936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6">
        <v>39721</v>
      </c>
      <c r="FW27" s="1460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0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5"/>
      <c r="IB27" s="778"/>
      <c r="ID27" s="778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2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95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4"/>
      <c r="KA27" s="139"/>
      <c r="KB27" s="131">
        <f t="shared" si="45"/>
        <v>0</v>
      </c>
      <c r="KD27" s="49"/>
      <c r="KE27" s="229"/>
      <c r="KF27" s="104"/>
      <c r="KG27" s="534"/>
      <c r="KH27" s="139"/>
      <c r="KI27" s="131">
        <f t="shared" si="46"/>
        <v>0</v>
      </c>
      <c r="KJ27" s="244"/>
      <c r="KK27" s="49"/>
      <c r="KL27" s="229"/>
      <c r="KM27" s="104"/>
      <c r="KN27" s="534"/>
      <c r="KO27" s="139"/>
      <c r="KP27" s="131">
        <f t="shared" si="47"/>
        <v>0</v>
      </c>
      <c r="KQ27" s="244"/>
      <c r="KR27" s="426"/>
      <c r="KS27" s="229"/>
      <c r="KT27" s="104"/>
      <c r="KU27" s="336"/>
      <c r="KV27" s="139"/>
      <c r="KW27" s="131">
        <f t="shared" si="48"/>
        <v>0</v>
      </c>
      <c r="KY27" s="31"/>
      <c r="KZ27" s="229"/>
      <c r="LA27" s="104"/>
      <c r="LB27" s="31"/>
      <c r="LC27" s="139"/>
      <c r="LD27" s="131">
        <f t="shared" si="49"/>
        <v>0</v>
      </c>
      <c r="LF27" s="865"/>
      <c r="LG27" s="229"/>
      <c r="LH27" s="104"/>
      <c r="LI27" s="865"/>
      <c r="LJ27" s="139"/>
      <c r="LK27" s="131">
        <f t="shared" si="50"/>
        <v>0</v>
      </c>
      <c r="LM27" s="406"/>
      <c r="LN27" s="1460"/>
      <c r="LO27" s="139"/>
      <c r="LP27" s="31"/>
      <c r="LQ27" s="76"/>
      <c r="LR27" s="131">
        <f t="shared" si="0"/>
        <v>0</v>
      </c>
      <c r="LT27" s="426"/>
      <c r="LU27" s="229"/>
      <c r="LV27" s="104"/>
      <c r="LW27" s="49"/>
      <c r="LX27" s="139"/>
      <c r="LY27" s="78">
        <f t="shared" si="51"/>
        <v>0</v>
      </c>
      <c r="MA27" s="426"/>
      <c r="MB27" s="229"/>
      <c r="MC27" s="104"/>
      <c r="MD27" s="49"/>
      <c r="ME27" s="139"/>
      <c r="MF27" s="131">
        <f t="shared" si="52"/>
        <v>0</v>
      </c>
      <c r="MH27" s="406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6"/>
      <c r="MZ27" s="104"/>
      <c r="NA27" s="131">
        <f t="shared" si="198"/>
        <v>20586.5</v>
      </c>
      <c r="NC27" s="31"/>
      <c r="ND27" s="311"/>
      <c r="NE27" s="104"/>
      <c r="NF27" s="456"/>
      <c r="NG27" s="104"/>
      <c r="NH27" s="131">
        <f t="shared" si="55"/>
        <v>0</v>
      </c>
      <c r="NJ27" s="31"/>
      <c r="NK27" s="780"/>
      <c r="NL27" s="702"/>
      <c r="NM27" s="31"/>
      <c r="NN27" s="76"/>
      <c r="NO27" s="131">
        <f t="shared" si="200"/>
        <v>0</v>
      </c>
      <c r="NQ27" s="406"/>
      <c r="NR27" s="780"/>
      <c r="NS27" s="778"/>
      <c r="NT27" s="406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0</v>
      </c>
      <c r="QB27" s="311"/>
      <c r="QC27" s="311"/>
      <c r="QD27" s="22"/>
      <c r="QE27" s="31"/>
      <c r="QF27" s="76"/>
      <c r="QG27" s="78">
        <f t="shared" si="66"/>
        <v>0</v>
      </c>
      <c r="QI27" s="406"/>
      <c r="QJ27" s="311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6">
        <f t="shared" si="68"/>
        <v>23844.5</v>
      </c>
      <c r="QW27" s="522"/>
      <c r="QX27" s="1467"/>
      <c r="QY27" s="702"/>
      <c r="QZ27" s="31"/>
      <c r="RA27" s="261"/>
      <c r="RB27" s="131">
        <f t="shared" si="69"/>
        <v>0</v>
      </c>
      <c r="RD27" s="49"/>
      <c r="RE27" s="671"/>
      <c r="RF27" s="261"/>
      <c r="RG27" s="49"/>
      <c r="RH27" s="139"/>
      <c r="RI27" s="78">
        <f t="shared" si="70"/>
        <v>0</v>
      </c>
      <c r="RK27" s="229"/>
      <c r="RL27" s="671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0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3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6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3"/>
      <c r="TR27" s="31"/>
      <c r="TS27" s="76"/>
      <c r="TT27" s="78">
        <f t="shared" si="202"/>
        <v>0</v>
      </c>
      <c r="TV27" s="406"/>
      <c r="TW27" s="311"/>
      <c r="TX27" s="783"/>
      <c r="TY27" s="31"/>
      <c r="TZ27" s="76"/>
      <c r="UA27" s="78">
        <f t="shared" si="203"/>
        <v>0</v>
      </c>
      <c r="UC27" s="406"/>
      <c r="UD27" s="311"/>
      <c r="UE27" s="22"/>
      <c r="UF27" s="31"/>
      <c r="UG27" s="76"/>
      <c r="UH27" s="78">
        <f t="shared" si="79"/>
        <v>0</v>
      </c>
      <c r="UJ27" s="406"/>
      <c r="UK27" s="311"/>
      <c r="UL27" s="22"/>
      <c r="UM27" s="31"/>
      <c r="UN27" s="76"/>
      <c r="UO27" s="78">
        <f t="shared" si="80"/>
        <v>0</v>
      </c>
      <c r="UQ27" s="406"/>
      <c r="UR27" s="311"/>
      <c r="US27" s="22"/>
      <c r="UT27" s="31"/>
      <c r="UU27" s="76"/>
      <c r="UV27" s="78">
        <f t="shared" si="81"/>
        <v>0</v>
      </c>
      <c r="UX27" s="406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0</v>
      </c>
      <c r="VS27" s="311"/>
      <c r="VT27" s="311"/>
      <c r="VU27" s="22"/>
      <c r="VV27" s="31"/>
      <c r="VW27" s="76"/>
      <c r="VX27" s="78">
        <f t="shared" si="85"/>
        <v>0</v>
      </c>
      <c r="VZ27" s="406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6"/>
      <c r="XQ27" s="311"/>
      <c r="XR27" s="22"/>
      <c r="XS27" s="31"/>
      <c r="XT27" s="76"/>
      <c r="XU27" s="78">
        <f t="shared" si="92"/>
        <v>0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2"/>
      <c r="ZV27" s="22"/>
      <c r="ZW27" s="31"/>
      <c r="ZX27" s="76"/>
      <c r="ZY27" s="78">
        <f t="shared" si="100"/>
        <v>11212</v>
      </c>
      <c r="AAA27" s="311"/>
      <c r="AAB27" s="782"/>
      <c r="AAC27" s="22"/>
      <c r="AAD27" s="31"/>
      <c r="AAE27" s="76"/>
      <c r="AAF27" s="78">
        <f t="shared" si="101"/>
        <v>0</v>
      </c>
      <c r="AAH27" s="311"/>
      <c r="AAI27" s="782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6"/>
      <c r="AAW27" s="311"/>
      <c r="AAX27" s="22"/>
      <c r="AAY27" s="31"/>
      <c r="AAZ27" s="76"/>
      <c r="ABA27" s="78">
        <f t="shared" si="104"/>
        <v>0</v>
      </c>
      <c r="ABC27" s="406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0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6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6"/>
      <c r="ADA27" s="311"/>
      <c r="ADB27" s="22"/>
      <c r="ADC27" s="406"/>
      <c r="ADD27" s="76"/>
      <c r="ADE27" s="78">
        <f t="shared" si="111"/>
        <v>0</v>
      </c>
      <c r="ADG27" s="406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0</v>
      </c>
      <c r="ADU27" s="322"/>
      <c r="ADV27" s="311"/>
      <c r="ADW27" s="22"/>
      <c r="ADX27" s="406"/>
      <c r="ADY27" s="76"/>
      <c r="ADZ27" s="131">
        <f t="shared" si="114"/>
        <v>0</v>
      </c>
      <c r="AEB27" s="406"/>
      <c r="AEC27" s="780"/>
      <c r="AED27" s="793"/>
      <c r="AEE27" s="31"/>
      <c r="AEF27" s="1488"/>
      <c r="AEG27" s="131">
        <f t="shared" si="115"/>
        <v>0</v>
      </c>
      <c r="AEI27" s="406"/>
      <c r="AEJ27" s="780"/>
      <c r="AEK27" s="793"/>
      <c r="AEL27" s="31"/>
      <c r="AEM27" s="1488"/>
      <c r="AEN27" s="131">
        <f t="shared" si="116"/>
        <v>3380</v>
      </c>
      <c r="AEP27" s="406"/>
      <c r="AEQ27" s="780"/>
      <c r="AER27" s="793"/>
      <c r="AES27" s="406"/>
      <c r="AET27" s="1488"/>
      <c r="AEU27" s="131">
        <f t="shared" si="117"/>
        <v>0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6"/>
      <c r="AFL27" s="311"/>
      <c r="AFM27" s="22"/>
      <c r="AFN27" s="31"/>
      <c r="AFO27" s="76"/>
      <c r="AFP27" s="78">
        <f t="shared" si="120"/>
        <v>0</v>
      </c>
      <c r="AFR27" s="406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6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6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3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6"/>
      <c r="AME27" s="311"/>
      <c r="AMF27" s="22"/>
      <c r="AMG27" s="406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0</v>
      </c>
      <c r="AMR27" s="31"/>
      <c r="AMS27" s="311"/>
      <c r="AMT27" s="22"/>
      <c r="AMU27" s="31"/>
      <c r="AMV27" s="76"/>
      <c r="AMW27" s="131">
        <f t="shared" si="3"/>
        <v>0</v>
      </c>
      <c r="AMY27" s="406"/>
      <c r="AMZ27" s="311"/>
      <c r="ANA27" s="22"/>
      <c r="ANB27" s="322"/>
      <c r="ANC27" s="76"/>
      <c r="AND27" s="78">
        <f t="shared" si="146"/>
        <v>0</v>
      </c>
      <c r="ANF27" s="322"/>
      <c r="ANG27" s="311"/>
      <c r="ANH27" s="22"/>
      <c r="ANI27" s="406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6"/>
      <c r="AOL27" s="76"/>
      <c r="AOM27" s="78">
        <f t="shared" si="151"/>
        <v>0</v>
      </c>
      <c r="AOO27" s="311"/>
      <c r="AOP27" s="311"/>
      <c r="AOQ27" s="22"/>
      <c r="AOR27" s="322"/>
      <c r="AOS27" s="76"/>
      <c r="AOT27" s="78">
        <f t="shared" si="199"/>
        <v>4592</v>
      </c>
      <c r="AOV27" s="406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0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6"/>
      <c r="APY27" s="311"/>
      <c r="APZ27" s="783"/>
      <c r="AQA27" s="406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3"/>
      <c r="ARC27" s="322"/>
      <c r="ARD27" s="76"/>
      <c r="ARE27" s="78">
        <f t="shared" si="157"/>
        <v>0</v>
      </c>
      <c r="ARG27" s="311"/>
      <c r="ARH27" s="311"/>
      <c r="ARI27" s="22"/>
      <c r="ARJ27" s="31"/>
      <c r="ARK27" s="76"/>
      <c r="ARL27" s="78">
        <f t="shared" si="158"/>
        <v>0</v>
      </c>
      <c r="ARN27" s="406"/>
      <c r="ARO27" s="311"/>
      <c r="ARP27" s="22"/>
      <c r="ARQ27" s="406"/>
      <c r="ARR27" s="76"/>
      <c r="ARS27" s="78">
        <f t="shared" si="159"/>
        <v>0</v>
      </c>
      <c r="ARU27" s="406"/>
      <c r="ARV27" s="31"/>
      <c r="ARW27" s="22"/>
      <c r="ARX27" s="322"/>
      <c r="ARY27" s="76"/>
      <c r="ARZ27" s="78">
        <f t="shared" si="7"/>
        <v>0</v>
      </c>
      <c r="ASB27" s="406"/>
      <c r="ASC27" s="311"/>
      <c r="ASD27" s="22"/>
      <c r="ASE27" s="31"/>
      <c r="ASF27" s="76"/>
      <c r="ASG27" s="78">
        <f t="shared" si="160"/>
        <v>0</v>
      </c>
      <c r="ASI27" s="406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467"/>
      <c r="AUP27" s="61"/>
      <c r="AUQ27" s="67"/>
      <c r="AUR27" s="131">
        <f t="shared" si="169"/>
        <v>0</v>
      </c>
      <c r="AUT27" s="31"/>
      <c r="AUU27" s="780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0</v>
      </c>
      <c r="AVH27" s="406"/>
      <c r="AVI27" s="311"/>
      <c r="AVJ27" s="22"/>
      <c r="AVK27" s="49"/>
      <c r="AVL27" s="76"/>
      <c r="AVM27" s="131">
        <f t="shared" si="172"/>
        <v>2512.5</v>
      </c>
      <c r="AVO27" s="322"/>
      <c r="AVP27" s="815"/>
      <c r="AVR27" s="31"/>
      <c r="AVS27" s="350"/>
      <c r="AVT27" s="131">
        <f t="shared" si="173"/>
        <v>0</v>
      </c>
      <c r="AVV27" s="406"/>
      <c r="AVW27" s="311"/>
      <c r="AVX27" s="1483"/>
      <c r="AVY27" s="31"/>
      <c r="AVZ27" s="1344"/>
      <c r="AWA27" s="78">
        <f t="shared" si="191"/>
        <v>0</v>
      </c>
      <c r="AWC27" s="311"/>
      <c r="AWD27" s="311"/>
      <c r="AWE27" s="1483"/>
      <c r="AWF27" s="31"/>
      <c r="AWG27" s="1344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229"/>
      <c r="AWR27" s="229"/>
      <c r="AWS27" s="104"/>
      <c r="AWT27" s="49"/>
      <c r="AWU27" s="139"/>
      <c r="AWV27" s="131">
        <f t="shared" si="194"/>
        <v>0</v>
      </c>
      <c r="AWW27" s="244"/>
      <c r="AWX27" s="426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6"/>
      <c r="AYH27" s="311"/>
      <c r="AYI27" s="22"/>
      <c r="AYJ27" s="31"/>
      <c r="AYK27" s="76"/>
      <c r="AYL27" s="78">
        <f t="shared" si="179"/>
        <v>0</v>
      </c>
      <c r="AYN27" s="406"/>
      <c r="AYO27" s="311"/>
      <c r="AYP27" s="22"/>
      <c r="AYQ27" s="31"/>
      <c r="AYR27" s="76"/>
      <c r="AYS27" s="78">
        <f t="shared" si="180"/>
        <v>0</v>
      </c>
      <c r="AYU27" s="406"/>
      <c r="AYV27" s="311"/>
      <c r="AYW27" s="22"/>
      <c r="AYX27" s="406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6"/>
      <c r="AZJ27" s="229"/>
      <c r="AZK27" s="104"/>
      <c r="AZL27" s="426"/>
      <c r="AZM27" s="139"/>
      <c r="AZN27" s="78">
        <f t="shared" si="183"/>
        <v>0</v>
      </c>
      <c r="AZP27" s="426"/>
      <c r="AZQ27" s="229"/>
      <c r="AZR27" s="104"/>
      <c r="AZS27" s="426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6">
        <v>41672</v>
      </c>
      <c r="B28" s="311"/>
      <c r="C28" s="702">
        <v>100000</v>
      </c>
      <c r="D28" s="31"/>
      <c r="E28" s="76"/>
      <c r="F28" s="131">
        <f t="shared" si="8"/>
        <v>2280100</v>
      </c>
      <c r="H28" s="792"/>
      <c r="I28" s="311"/>
      <c r="J28" s="702"/>
      <c r="K28" s="31"/>
      <c r="L28" s="76"/>
      <c r="M28" s="131">
        <f t="shared" si="9"/>
        <v>0</v>
      </c>
      <c r="O28" s="426"/>
      <c r="P28" s="229"/>
      <c r="Q28" s="104"/>
      <c r="R28" s="426"/>
      <c r="S28" s="139"/>
      <c r="T28" s="78">
        <f t="shared" si="189"/>
        <v>0</v>
      </c>
      <c r="V28" s="322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6">
        <v>40852</v>
      </c>
      <c r="CI28" s="671" t="s">
        <v>647</v>
      </c>
      <c r="CJ28" s="421"/>
      <c r="CK28" s="399" t="s">
        <v>632</v>
      </c>
      <c r="CL28" s="139"/>
      <c r="CM28" s="131">
        <f t="shared" si="19"/>
        <v>328393</v>
      </c>
      <c r="CO28" s="31"/>
      <c r="CP28" s="311"/>
      <c r="CQ28" s="778"/>
      <c r="CR28" s="378"/>
      <c r="CS28" s="261"/>
      <c r="CT28" s="131">
        <f t="shared" si="20"/>
        <v>0</v>
      </c>
      <c r="CV28" s="321"/>
      <c r="CW28" s="1460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6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6"/>
      <c r="EG28" s="311"/>
      <c r="EH28" s="22"/>
      <c r="EI28" s="31"/>
      <c r="EJ28" s="76"/>
      <c r="EK28" s="78">
        <f t="shared" si="25"/>
        <v>10936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6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0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5"/>
      <c r="IB28" s="778"/>
      <c r="ID28" s="778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2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95"/>
      <c r="JR28" s="104"/>
      <c r="JS28" s="792"/>
      <c r="JT28" s="139"/>
      <c r="JU28" s="131">
        <f t="shared" si="44"/>
        <v>0</v>
      </c>
      <c r="JW28" s="49"/>
      <c r="JX28" s="229"/>
      <c r="JY28" s="104"/>
      <c r="JZ28" s="535"/>
      <c r="KA28" s="139"/>
      <c r="KB28" s="131">
        <f t="shared" si="45"/>
        <v>0</v>
      </c>
      <c r="KD28" s="49"/>
      <c r="KE28" s="229"/>
      <c r="KF28" s="104"/>
      <c r="KG28" s="535"/>
      <c r="KH28" s="139"/>
      <c r="KI28" s="131">
        <f t="shared" si="46"/>
        <v>0</v>
      </c>
      <c r="KJ28" s="244"/>
      <c r="KK28" s="49"/>
      <c r="KL28" s="229"/>
      <c r="KM28" s="104"/>
      <c r="KN28" s="535"/>
      <c r="KO28" s="139"/>
      <c r="KP28" s="131">
        <f t="shared" si="47"/>
        <v>0</v>
      </c>
      <c r="KQ28" s="244"/>
      <c r="KR28" s="406"/>
      <c r="KS28" s="229"/>
      <c r="KT28" s="104"/>
      <c r="KU28" s="31"/>
      <c r="KW28" s="131">
        <f t="shared" si="48"/>
        <v>0</v>
      </c>
      <c r="KY28" s="792"/>
      <c r="KZ28" s="229"/>
      <c r="LA28" s="104"/>
      <c r="LB28" s="792"/>
      <c r="LC28" s="139"/>
      <c r="LD28" s="131">
        <f t="shared" si="49"/>
        <v>0</v>
      </c>
      <c r="LK28" s="131">
        <f t="shared" si="50"/>
        <v>0</v>
      </c>
      <c r="LM28" s="406"/>
      <c r="LN28" s="1460"/>
      <c r="LO28" s="139"/>
      <c r="LP28" s="31"/>
      <c r="LQ28" s="139"/>
      <c r="LR28" s="131">
        <f t="shared" si="0"/>
        <v>0</v>
      </c>
      <c r="LT28" s="426"/>
      <c r="LU28" s="229"/>
      <c r="LV28" s="104"/>
      <c r="LW28" s="49"/>
      <c r="LX28" s="139"/>
      <c r="LY28" s="78">
        <f t="shared" si="51"/>
        <v>0</v>
      </c>
      <c r="MA28" s="426"/>
      <c r="MB28" s="229"/>
      <c r="MC28" s="104"/>
      <c r="MD28" s="49"/>
      <c r="ME28" s="139"/>
      <c r="MF28" s="131">
        <f t="shared" si="52"/>
        <v>0</v>
      </c>
      <c r="MH28" s="406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6"/>
      <c r="MZ28" s="104"/>
      <c r="NA28" s="131">
        <f t="shared" si="198"/>
        <v>20586.5</v>
      </c>
      <c r="NC28" s="31"/>
      <c r="ND28" s="311"/>
      <c r="NE28" s="104"/>
      <c r="NF28" s="456"/>
      <c r="NG28" s="104"/>
      <c r="NH28" s="131">
        <f t="shared" si="55"/>
        <v>0</v>
      </c>
      <c r="NJ28" s="31"/>
      <c r="NK28" s="780"/>
      <c r="NL28" s="702"/>
      <c r="NM28" s="31"/>
      <c r="NN28" s="76"/>
      <c r="NO28" s="131">
        <f t="shared" si="200"/>
        <v>0</v>
      </c>
      <c r="NQ28" s="406"/>
      <c r="NR28" s="780"/>
      <c r="NS28" s="778"/>
      <c r="NT28" s="406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0</v>
      </c>
      <c r="QB28" s="311"/>
      <c r="QC28" s="311"/>
      <c r="QD28" s="22"/>
      <c r="QE28" s="31"/>
      <c r="QF28" s="76"/>
      <c r="QG28" s="78">
        <f t="shared" si="66"/>
        <v>0</v>
      </c>
      <c r="QI28" s="406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321">
        <v>41105</v>
      </c>
      <c r="QT28" s="139">
        <v>200</v>
      </c>
      <c r="QU28" s="526">
        <f t="shared" si="68"/>
        <v>23644.5</v>
      </c>
      <c r="QW28" s="522"/>
      <c r="QX28" s="1467"/>
      <c r="QY28" s="702"/>
      <c r="QZ28" s="49"/>
      <c r="RA28" s="139"/>
      <c r="RB28" s="131">
        <f t="shared" si="69"/>
        <v>0</v>
      </c>
      <c r="RD28" s="49"/>
      <c r="RE28" s="671"/>
      <c r="RF28" s="261"/>
      <c r="RG28" s="258"/>
      <c r="RH28" s="66"/>
      <c r="RI28" s="78">
        <f t="shared" si="70"/>
        <v>0</v>
      </c>
      <c r="RK28" s="229"/>
      <c r="RL28" s="671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0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6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3"/>
      <c r="TR28" s="31"/>
      <c r="TS28" s="76"/>
      <c r="TT28" s="78">
        <f t="shared" si="202"/>
        <v>0</v>
      </c>
      <c r="TV28" s="406"/>
      <c r="TW28" s="311"/>
      <c r="TX28" s="22"/>
      <c r="TY28" s="31"/>
      <c r="TZ28" s="76"/>
      <c r="UA28" s="78">
        <f t="shared" si="203"/>
        <v>0</v>
      </c>
      <c r="UC28" s="406"/>
      <c r="UD28" s="311"/>
      <c r="UE28" s="22"/>
      <c r="UF28" s="31"/>
      <c r="UG28" s="76"/>
      <c r="UH28" s="78">
        <f t="shared" si="79"/>
        <v>0</v>
      </c>
      <c r="UJ28" s="406"/>
      <c r="UK28" s="311"/>
      <c r="UL28" s="22"/>
      <c r="UM28" s="31"/>
      <c r="UN28" s="76"/>
      <c r="UO28" s="78">
        <f t="shared" si="80"/>
        <v>0</v>
      </c>
      <c r="UQ28" s="406"/>
      <c r="UR28" s="311"/>
      <c r="US28" s="22"/>
      <c r="UT28" s="31"/>
      <c r="UU28" s="76"/>
      <c r="UV28" s="78">
        <f t="shared" si="81"/>
        <v>0</v>
      </c>
      <c r="UX28" s="406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0</v>
      </c>
      <c r="VS28" s="311"/>
      <c r="VT28" s="311"/>
      <c r="VU28" s="22"/>
      <c r="VV28" s="31"/>
      <c r="VW28" s="76"/>
      <c r="VX28" s="78">
        <f t="shared" si="85"/>
        <v>0</v>
      </c>
      <c r="VZ28" s="406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6"/>
      <c r="XQ28" s="311"/>
      <c r="XR28" s="22"/>
      <c r="XS28" s="31"/>
      <c r="XT28" s="76"/>
      <c r="XU28" s="78">
        <f t="shared" si="92"/>
        <v>0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2"/>
      <c r="ZV28" s="22"/>
      <c r="ZW28" s="31"/>
      <c r="ZX28" s="76"/>
      <c r="ZY28" s="78">
        <f t="shared" si="100"/>
        <v>11212</v>
      </c>
      <c r="AAA28" s="31"/>
      <c r="AAB28" s="782"/>
      <c r="AAC28" s="22"/>
      <c r="AAD28" s="31"/>
      <c r="AAE28" s="76"/>
      <c r="AAF28" s="78">
        <f t="shared" si="101"/>
        <v>0</v>
      </c>
      <c r="AAH28" s="31"/>
      <c r="AAI28" s="782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6"/>
      <c r="AAW28" s="311"/>
      <c r="AAX28" s="22"/>
      <c r="AAY28" s="31"/>
      <c r="AAZ28" s="76"/>
      <c r="ABA28" s="78">
        <f t="shared" si="104"/>
        <v>0</v>
      </c>
      <c r="ABC28" s="406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0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6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6"/>
      <c r="ADA28" s="311"/>
      <c r="ADB28" s="22"/>
      <c r="ADC28" s="406"/>
      <c r="ADD28" s="76"/>
      <c r="ADE28" s="78">
        <f t="shared" si="111"/>
        <v>0</v>
      </c>
      <c r="ADG28" s="406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0</v>
      </c>
      <c r="ADU28" s="322"/>
      <c r="ADV28" s="311"/>
      <c r="ADW28" s="22"/>
      <c r="ADX28" s="406"/>
      <c r="ADY28" s="76"/>
      <c r="ADZ28" s="131">
        <f t="shared" si="114"/>
        <v>0</v>
      </c>
      <c r="AEB28" s="406"/>
      <c r="AEC28" s="302"/>
      <c r="AED28" s="350"/>
      <c r="AEE28" s="31"/>
      <c r="AEF28" s="1488"/>
      <c r="AEG28" s="131">
        <f t="shared" si="115"/>
        <v>0</v>
      </c>
      <c r="AEI28" s="406"/>
      <c r="AEJ28" s="302"/>
      <c r="AEK28" s="350"/>
      <c r="AEL28" s="31"/>
      <c r="AEM28" s="1488"/>
      <c r="AEN28" s="131">
        <f t="shared" si="116"/>
        <v>3380</v>
      </c>
      <c r="AEP28" s="406"/>
      <c r="AEQ28" s="302"/>
      <c r="AER28" s="350"/>
      <c r="AES28" s="406"/>
      <c r="AET28" s="1488"/>
      <c r="AEU28" s="131">
        <f t="shared" si="117"/>
        <v>0</v>
      </c>
      <c r="AEW28" s="31"/>
      <c r="AEX28" s="782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6"/>
      <c r="AFL28" s="311"/>
      <c r="AFM28" s="22"/>
      <c r="AFN28" s="31"/>
      <c r="AFO28" s="76"/>
      <c r="AFP28" s="78">
        <f t="shared" si="120"/>
        <v>0</v>
      </c>
      <c r="AFR28" s="406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6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6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3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6"/>
      <c r="AME28" s="311"/>
      <c r="AMF28" s="22"/>
      <c r="AMG28" s="406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0</v>
      </c>
      <c r="AMR28" s="31"/>
      <c r="AMS28" s="311"/>
      <c r="AMT28" s="22"/>
      <c r="AMU28" s="31"/>
      <c r="AMV28" s="76"/>
      <c r="AMW28" s="131">
        <f t="shared" si="3"/>
        <v>0</v>
      </c>
      <c r="AMY28" s="406"/>
      <c r="AMZ28" s="311"/>
      <c r="ANA28" s="22"/>
      <c r="ANB28" s="322"/>
      <c r="ANC28" s="76"/>
      <c r="AND28" s="78">
        <f t="shared" si="146"/>
        <v>0</v>
      </c>
      <c r="ANF28" s="322"/>
      <c r="ANG28" s="311"/>
      <c r="ANH28" s="22"/>
      <c r="ANI28" s="406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6"/>
      <c r="AOL28" s="76"/>
      <c r="AOM28" s="78">
        <f t="shared" si="151"/>
        <v>0</v>
      </c>
      <c r="AOO28" s="311"/>
      <c r="AOP28" s="311"/>
      <c r="AOQ28" s="22"/>
      <c r="AOR28" s="322"/>
      <c r="AOS28" s="76"/>
      <c r="AOT28" s="78">
        <f t="shared" si="199"/>
        <v>4592</v>
      </c>
      <c r="AOV28" s="406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0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6"/>
      <c r="APY28" s="311"/>
      <c r="APZ28" s="22"/>
      <c r="AQA28" s="406"/>
      <c r="AQB28" s="76"/>
      <c r="AQC28" s="131">
        <f>AQC27+APZ28-AQB28</f>
        <v>0</v>
      </c>
      <c r="AQE28" s="311"/>
      <c r="AQG28" s="778"/>
      <c r="AQH28" s="31"/>
      <c r="AQI28" s="76"/>
      <c r="AQJ28" s="131">
        <f t="shared" si="5"/>
        <v>7383.5</v>
      </c>
      <c r="AQL28" s="311"/>
      <c r="AQN28" s="778"/>
      <c r="AQO28" s="31"/>
      <c r="AQP28" s="76"/>
      <c r="AQQ28" s="131">
        <f t="shared" si="6"/>
        <v>0</v>
      </c>
      <c r="AQS28" s="311"/>
      <c r="AQU28" s="778"/>
      <c r="AQV28" s="31"/>
      <c r="AQW28" s="76"/>
      <c r="AQX28" s="131">
        <f t="shared" si="156"/>
        <v>4518.5</v>
      </c>
      <c r="AQZ28" s="322"/>
      <c r="ARA28" s="311"/>
      <c r="ARB28" s="783"/>
      <c r="ARC28" s="322"/>
      <c r="ARD28" s="76"/>
      <c r="ARE28" s="78">
        <f t="shared" si="157"/>
        <v>0</v>
      </c>
      <c r="ARG28" s="311"/>
      <c r="ARH28" s="311"/>
      <c r="ARI28" s="22"/>
      <c r="ARJ28" s="31"/>
      <c r="ARK28" s="76"/>
      <c r="ARL28" s="78">
        <f t="shared" si="158"/>
        <v>0</v>
      </c>
      <c r="ARN28" s="406"/>
      <c r="ARO28" s="311"/>
      <c r="ARP28" s="22"/>
      <c r="ARQ28" s="406"/>
      <c r="ARR28" s="76"/>
      <c r="ARS28" s="78">
        <f t="shared" si="159"/>
        <v>0</v>
      </c>
      <c r="ARU28" s="406"/>
      <c r="ARV28" s="311"/>
      <c r="ARW28" s="22"/>
      <c r="ARX28" s="322"/>
      <c r="ARY28" s="76"/>
      <c r="ARZ28" s="78">
        <f t="shared" si="7"/>
        <v>0</v>
      </c>
      <c r="ASB28" s="406"/>
      <c r="ASC28" s="311"/>
      <c r="ASD28" s="22"/>
      <c r="ASE28" s="31"/>
      <c r="ASF28" s="76"/>
      <c r="ASG28" s="78">
        <f t="shared" si="160"/>
        <v>0</v>
      </c>
      <c r="ASI28" s="406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2"/>
      <c r="AUG28" s="1467"/>
      <c r="AUH28" s="139"/>
      <c r="AUI28" s="31"/>
      <c r="AUJ28" s="139"/>
      <c r="AUK28" s="131">
        <f t="shared" si="168"/>
        <v>0</v>
      </c>
      <c r="AUM28" s="31"/>
      <c r="AUN28" s="1467"/>
      <c r="AUO28" s="76"/>
      <c r="AUP28" s="61"/>
      <c r="AUQ28" s="67"/>
      <c r="AUR28" s="131">
        <f t="shared" si="169"/>
        <v>0</v>
      </c>
      <c r="AUT28" s="31"/>
      <c r="AUU28" s="780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0</v>
      </c>
      <c r="AVH28" s="406"/>
      <c r="AVI28" s="311"/>
      <c r="AVJ28" s="22"/>
      <c r="AVK28" s="31"/>
      <c r="AVL28" s="139"/>
      <c r="AVM28" s="131">
        <f t="shared" si="172"/>
        <v>2512.5</v>
      </c>
      <c r="AVO28" s="322"/>
      <c r="AVP28" s="815"/>
      <c r="AVR28" s="31"/>
      <c r="AVS28" s="350"/>
      <c r="AVT28" s="131">
        <f t="shared" si="173"/>
        <v>0</v>
      </c>
      <c r="AVV28" s="406"/>
      <c r="AVW28" s="311"/>
      <c r="AVX28" s="1483"/>
      <c r="AVY28" s="31"/>
      <c r="AVZ28" s="1344"/>
      <c r="AWA28" s="78">
        <f t="shared" si="191"/>
        <v>0</v>
      </c>
      <c r="AWC28" s="311"/>
      <c r="AWD28" s="311"/>
      <c r="AWE28" s="1483"/>
      <c r="AWF28" s="31"/>
      <c r="AWG28" s="1344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229"/>
      <c r="AWR28" s="229"/>
      <c r="AWS28" s="104"/>
      <c r="AWT28" s="49"/>
      <c r="AWU28" s="139"/>
      <c r="AWV28" s="131">
        <f t="shared" si="194"/>
        <v>0</v>
      </c>
      <c r="AWW28" s="244"/>
      <c r="AWX28" s="426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6"/>
      <c r="AYH28" s="311"/>
      <c r="AYI28" s="22"/>
      <c r="AYJ28" s="31"/>
      <c r="AYK28" s="76"/>
      <c r="AYL28" s="78">
        <f t="shared" si="179"/>
        <v>0</v>
      </c>
      <c r="AYN28" s="406"/>
      <c r="AYO28" s="311"/>
      <c r="AYP28" s="22"/>
      <c r="AYQ28" s="31"/>
      <c r="AYR28" s="76"/>
      <c r="AYS28" s="78">
        <f t="shared" si="180"/>
        <v>0</v>
      </c>
      <c r="AYU28" s="406"/>
      <c r="AYV28" s="311"/>
      <c r="AYW28" s="22"/>
      <c r="AYX28" s="406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6"/>
      <c r="AZJ28" s="229"/>
      <c r="AZK28" s="104"/>
      <c r="AZL28" s="426"/>
      <c r="AZM28" s="139"/>
      <c r="AZN28" s="78">
        <f t="shared" si="183"/>
        <v>0</v>
      </c>
      <c r="AZP28" s="426"/>
      <c r="AZQ28" s="229"/>
      <c r="AZR28" s="104"/>
      <c r="AZS28" s="426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6">
        <v>41678</v>
      </c>
      <c r="B29" s="311"/>
      <c r="C29" s="350">
        <v>100000</v>
      </c>
      <c r="D29" s="31"/>
      <c r="E29" s="139"/>
      <c r="F29" s="131">
        <f t="shared" si="8"/>
        <v>2380100</v>
      </c>
      <c r="H29" s="792"/>
      <c r="I29" s="311"/>
      <c r="J29" s="702"/>
      <c r="K29" s="31"/>
      <c r="L29" s="139"/>
      <c r="M29" s="131">
        <f t="shared" si="9"/>
        <v>0</v>
      </c>
      <c r="O29" s="426"/>
      <c r="P29" s="229"/>
      <c r="Q29" s="104"/>
      <c r="R29" s="494"/>
      <c r="S29" s="139"/>
      <c r="T29" s="78">
        <f t="shared" si="189"/>
        <v>0</v>
      </c>
      <c r="V29" s="322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6">
        <v>40857</v>
      </c>
      <c r="CI29" s="671" t="s">
        <v>650</v>
      </c>
      <c r="CJ29" s="421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460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6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6"/>
      <c r="EG29" s="311"/>
      <c r="EH29" s="22"/>
      <c r="EI29" s="31"/>
      <c r="EJ29" s="76"/>
      <c r="EK29" s="78">
        <f t="shared" si="25"/>
        <v>10936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5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0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5"/>
      <c r="IB29" s="778"/>
      <c r="ID29" s="778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2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95"/>
      <c r="JR29" s="104"/>
      <c r="JS29" s="792"/>
      <c r="JT29" s="139"/>
      <c r="JU29" s="131">
        <f t="shared" si="44"/>
        <v>0</v>
      </c>
      <c r="JW29" s="49"/>
      <c r="JX29" s="229"/>
      <c r="JY29" s="104"/>
      <c r="JZ29" s="535"/>
      <c r="KA29" s="139"/>
      <c r="KB29" s="131">
        <f t="shared" si="45"/>
        <v>0</v>
      </c>
      <c r="KD29" s="49"/>
      <c r="KE29" s="229"/>
      <c r="KF29" s="104"/>
      <c r="KG29" s="535"/>
      <c r="KH29" s="139"/>
      <c r="KI29" s="131">
        <f t="shared" si="46"/>
        <v>0</v>
      </c>
      <c r="KJ29" s="244"/>
      <c r="KK29" s="49"/>
      <c r="KL29" s="229"/>
      <c r="KM29" s="104"/>
      <c r="KN29" s="535"/>
      <c r="KO29" s="139"/>
      <c r="KP29" s="131">
        <f t="shared" si="47"/>
        <v>0</v>
      </c>
      <c r="KQ29" s="244"/>
      <c r="KR29" s="406"/>
      <c r="KS29" s="229"/>
      <c r="KT29" s="104"/>
      <c r="KU29" s="31"/>
      <c r="KV29" s="139"/>
      <c r="KW29" s="131">
        <f t="shared" si="48"/>
        <v>0</v>
      </c>
      <c r="KY29" s="792"/>
      <c r="KZ29" s="229"/>
      <c r="LA29" s="104"/>
      <c r="LB29" s="792"/>
      <c r="LC29" s="139"/>
      <c r="LD29" s="131">
        <f t="shared" si="49"/>
        <v>0</v>
      </c>
      <c r="LK29" s="131">
        <f t="shared" si="50"/>
        <v>0</v>
      </c>
      <c r="LM29" s="406"/>
      <c r="LN29" s="1460"/>
      <c r="LO29" s="139"/>
      <c r="LP29" s="31"/>
      <c r="LQ29" s="76"/>
      <c r="LR29" s="131">
        <f t="shared" si="0"/>
        <v>0</v>
      </c>
      <c r="LT29" s="426"/>
      <c r="LU29" s="229"/>
      <c r="LV29" s="104"/>
      <c r="LW29" s="49"/>
      <c r="LX29" s="139"/>
      <c r="LY29" s="78">
        <f t="shared" si="51"/>
        <v>0</v>
      </c>
      <c r="MA29" s="426"/>
      <c r="MB29" s="229"/>
      <c r="MC29" s="104"/>
      <c r="MD29" s="49"/>
      <c r="ME29" s="139"/>
      <c r="MF29" s="131">
        <f t="shared" si="52"/>
        <v>0</v>
      </c>
      <c r="MH29" s="406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6"/>
      <c r="MZ29" s="104"/>
      <c r="NA29" s="131">
        <f t="shared" si="198"/>
        <v>20586.5</v>
      </c>
      <c r="NC29" s="31"/>
      <c r="ND29" s="311"/>
      <c r="NE29" s="104"/>
      <c r="NF29" s="456"/>
      <c r="NG29" s="104"/>
      <c r="NH29" s="131">
        <f t="shared" si="55"/>
        <v>0</v>
      </c>
      <c r="NJ29" s="31"/>
      <c r="NK29" s="780"/>
      <c r="NL29" s="702"/>
      <c r="NM29" s="31"/>
      <c r="NN29" s="76"/>
      <c r="NO29" s="131">
        <f t="shared" si="200"/>
        <v>0</v>
      </c>
      <c r="NQ29" s="406"/>
      <c r="NR29" s="780"/>
      <c r="NS29" s="778"/>
      <c r="NT29" s="406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0</v>
      </c>
      <c r="QB29" s="311"/>
      <c r="QC29" s="311"/>
      <c r="QD29" s="22"/>
      <c r="QE29" s="31"/>
      <c r="QF29" s="76"/>
      <c r="QG29" s="78">
        <f t="shared" si="66"/>
        <v>0</v>
      </c>
      <c r="QI29" s="406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321">
        <v>41159</v>
      </c>
      <c r="QT29" s="139">
        <v>100</v>
      </c>
      <c r="QU29" s="526">
        <f t="shared" si="68"/>
        <v>23544.5</v>
      </c>
      <c r="QW29" s="1492"/>
      <c r="QX29" s="1493"/>
      <c r="QY29" s="702"/>
      <c r="QZ29" s="49"/>
      <c r="RA29" s="139"/>
      <c r="RB29" s="131">
        <f t="shared" si="69"/>
        <v>0</v>
      </c>
      <c r="RD29" s="229"/>
      <c r="RE29" s="671"/>
      <c r="RF29" s="261"/>
      <c r="RG29" s="258"/>
      <c r="RH29" s="66"/>
      <c r="RI29" s="78">
        <f t="shared" si="70"/>
        <v>0</v>
      </c>
      <c r="RK29" s="229"/>
      <c r="RL29" s="671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0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6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3"/>
      <c r="TR29" s="31"/>
      <c r="TS29" s="76"/>
      <c r="TT29" s="78">
        <f t="shared" si="202"/>
        <v>0</v>
      </c>
      <c r="TV29" s="406"/>
      <c r="TW29" s="311"/>
      <c r="TX29" s="22"/>
      <c r="TY29" s="31"/>
      <c r="TZ29" s="76"/>
      <c r="UA29" s="78">
        <f t="shared" si="203"/>
        <v>0</v>
      </c>
      <c r="UC29" s="406"/>
      <c r="UD29" s="311"/>
      <c r="UE29" s="22"/>
      <c r="UF29" s="31"/>
      <c r="UG29" s="76"/>
      <c r="UH29" s="78">
        <f t="shared" si="79"/>
        <v>0</v>
      </c>
      <c r="UJ29" s="406"/>
      <c r="UK29" s="311"/>
      <c r="UL29" s="22"/>
      <c r="UM29" s="31"/>
      <c r="UN29" s="76"/>
      <c r="UO29" s="78">
        <f t="shared" si="80"/>
        <v>0</v>
      </c>
      <c r="UQ29" s="406"/>
      <c r="UR29" s="311"/>
      <c r="US29" s="22"/>
      <c r="UT29" s="31"/>
      <c r="UU29" s="76"/>
      <c r="UV29" s="78">
        <f t="shared" si="81"/>
        <v>0</v>
      </c>
      <c r="UX29" s="406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0</v>
      </c>
      <c r="VS29" s="311"/>
      <c r="VT29" s="311"/>
      <c r="VU29" s="22"/>
      <c r="VV29" s="31"/>
      <c r="VW29" s="76"/>
      <c r="VX29" s="78">
        <f t="shared" si="85"/>
        <v>0</v>
      </c>
      <c r="VZ29" s="406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6"/>
      <c r="XQ29" s="311"/>
      <c r="XR29" s="22"/>
      <c r="XS29" s="31"/>
      <c r="XT29" s="76"/>
      <c r="XU29" s="78">
        <f t="shared" si="92"/>
        <v>0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2"/>
      <c r="ZV29" s="22"/>
      <c r="ZW29" s="31"/>
      <c r="ZX29" s="76"/>
      <c r="ZY29" s="78">
        <f t="shared" si="100"/>
        <v>11212</v>
      </c>
      <c r="AAA29" s="31"/>
      <c r="AAB29" s="782"/>
      <c r="AAC29" s="22"/>
      <c r="AAD29" s="31"/>
      <c r="AAE29" s="76"/>
      <c r="AAF29" s="78">
        <f t="shared" si="101"/>
        <v>0</v>
      </c>
      <c r="AAH29" s="31"/>
      <c r="AAI29" s="782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6"/>
      <c r="AAW29" s="311"/>
      <c r="AAX29" s="22"/>
      <c r="AAY29" s="31"/>
      <c r="AAZ29" s="76"/>
      <c r="ABA29" s="78">
        <f t="shared" si="104"/>
        <v>0</v>
      </c>
      <c r="ABC29" s="406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0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6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6"/>
      <c r="ADA29" s="311"/>
      <c r="ADB29" s="22"/>
      <c r="ADC29" s="406"/>
      <c r="ADD29" s="76"/>
      <c r="ADE29" s="78">
        <f t="shared" si="111"/>
        <v>0</v>
      </c>
      <c r="ADG29" s="406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0</v>
      </c>
      <c r="ADU29" s="322"/>
      <c r="ADV29" s="311"/>
      <c r="ADW29" s="22"/>
      <c r="ADX29" s="406"/>
      <c r="ADY29" s="76"/>
      <c r="ADZ29" s="131">
        <f t="shared" si="114"/>
        <v>0</v>
      </c>
      <c r="AEB29" s="406"/>
      <c r="AEC29" s="302"/>
      <c r="AED29" s="350"/>
      <c r="AEE29" s="31"/>
      <c r="AEF29" s="1488"/>
      <c r="AEG29" s="131">
        <f t="shared" si="115"/>
        <v>0</v>
      </c>
      <c r="AEI29" s="406"/>
      <c r="AEJ29" s="302"/>
      <c r="AEK29" s="350"/>
      <c r="AEL29" s="31"/>
      <c r="AEM29" s="1488"/>
      <c r="AEN29" s="131">
        <f t="shared" si="116"/>
        <v>3380</v>
      </c>
      <c r="AEP29" s="406"/>
      <c r="AEQ29" s="302"/>
      <c r="AER29" s="350"/>
      <c r="AES29" s="406"/>
      <c r="AET29" s="1488"/>
      <c r="AEU29" s="131">
        <f t="shared" si="117"/>
        <v>0</v>
      </c>
      <c r="AEW29" s="31"/>
      <c r="AEX29" s="782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6"/>
      <c r="AFL29" s="311"/>
      <c r="AFM29" s="22"/>
      <c r="AFN29" s="31"/>
      <c r="AFO29" s="76"/>
      <c r="AFP29" s="78">
        <f t="shared" si="120"/>
        <v>0</v>
      </c>
      <c r="AFR29" s="406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6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6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3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6"/>
      <c r="AME29" s="311"/>
      <c r="AMF29" s="22"/>
      <c r="AMG29" s="406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0</v>
      </c>
      <c r="AMR29" s="31"/>
      <c r="AMS29" s="311"/>
      <c r="AMT29" s="104"/>
      <c r="AMU29" s="31"/>
      <c r="AMV29" s="76"/>
      <c r="AMW29" s="131">
        <f t="shared" si="3"/>
        <v>0</v>
      </c>
      <c r="AMY29" s="406"/>
      <c r="AMZ29" s="311"/>
      <c r="ANA29" s="22"/>
      <c r="ANB29" s="322"/>
      <c r="ANC29" s="76"/>
      <c r="AND29" s="78">
        <f t="shared" si="146"/>
        <v>0</v>
      </c>
      <c r="ANF29" s="322"/>
      <c r="ANG29" s="311"/>
      <c r="ANH29" s="22"/>
      <c r="ANI29" s="406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6"/>
      <c r="AOL29" s="76"/>
      <c r="AOM29" s="78">
        <f t="shared" si="151"/>
        <v>0</v>
      </c>
      <c r="AOO29" s="311"/>
      <c r="AOP29" s="311"/>
      <c r="AOQ29" s="22"/>
      <c r="AOR29" s="322"/>
      <c r="AOS29" s="76"/>
      <c r="AOT29" s="78">
        <f t="shared" si="199"/>
        <v>4592</v>
      </c>
      <c r="AOV29" s="406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0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6"/>
      <c r="APY29" s="311"/>
      <c r="APZ29" s="22"/>
      <c r="AQA29" s="406"/>
      <c r="AQB29" s="76"/>
      <c r="AQC29" s="131">
        <f>AQC28+APZ29-AQB29</f>
        <v>0</v>
      </c>
      <c r="AQE29" s="311"/>
      <c r="AQG29" s="778"/>
      <c r="AQH29" s="31"/>
      <c r="AQI29" s="76"/>
      <c r="AQJ29" s="131">
        <f t="shared" si="5"/>
        <v>7383.5</v>
      </c>
      <c r="AQL29" s="311"/>
      <c r="AQN29" s="778"/>
      <c r="AQO29" s="31"/>
      <c r="AQP29" s="76"/>
      <c r="AQQ29" s="131">
        <f t="shared" si="6"/>
        <v>0</v>
      </c>
      <c r="AQS29" s="311"/>
      <c r="AQU29" s="778"/>
      <c r="AQV29" s="31"/>
      <c r="AQW29" s="76"/>
      <c r="AQX29" s="131">
        <f t="shared" si="156"/>
        <v>4518.5</v>
      </c>
      <c r="AQZ29" s="322"/>
      <c r="ARA29" s="311"/>
      <c r="ARB29" s="783"/>
      <c r="ARC29" s="322"/>
      <c r="ARD29" s="76"/>
      <c r="ARE29" s="78">
        <f t="shared" si="157"/>
        <v>0</v>
      </c>
      <c r="ARG29" s="311"/>
      <c r="ARH29" s="311"/>
      <c r="ARI29" s="22"/>
      <c r="ARJ29" s="31"/>
      <c r="ARK29" s="76"/>
      <c r="ARL29" s="78">
        <f t="shared" si="158"/>
        <v>0</v>
      </c>
      <c r="ARN29" s="406"/>
      <c r="ARO29" s="311"/>
      <c r="ARP29" s="22"/>
      <c r="ARQ29" s="406"/>
      <c r="ARR29" s="76"/>
      <c r="ARS29" s="78">
        <f t="shared" si="159"/>
        <v>0</v>
      </c>
      <c r="ARU29" s="406"/>
      <c r="ARV29" s="311"/>
      <c r="ARW29" s="22"/>
      <c r="ARX29" s="322"/>
      <c r="ARY29" s="76"/>
      <c r="ARZ29" s="78">
        <f t="shared" si="7"/>
        <v>0</v>
      </c>
      <c r="ASB29" s="406"/>
      <c r="ASC29" s="311"/>
      <c r="ASD29" s="22"/>
      <c r="ASE29" s="31"/>
      <c r="ASF29" s="76"/>
      <c r="ASG29" s="78">
        <f t="shared" si="160"/>
        <v>0</v>
      </c>
      <c r="ASI29" s="406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2"/>
      <c r="AUG29" s="1460"/>
      <c r="AUH29" s="139"/>
      <c r="AUI29" s="61"/>
      <c r="AUJ29" s="67"/>
      <c r="AUK29" s="131">
        <f t="shared" si="168"/>
        <v>0</v>
      </c>
      <c r="AUM29" s="31"/>
      <c r="AUN29" s="1467"/>
      <c r="AUO29" s="76"/>
      <c r="AUP29" s="258"/>
      <c r="AUQ29" s="67"/>
      <c r="AUR29" s="131">
        <f t="shared" si="169"/>
        <v>0</v>
      </c>
      <c r="AUT29" s="31"/>
      <c r="AUU29" s="780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0</v>
      </c>
      <c r="AVH29" s="406"/>
      <c r="AVI29" s="311"/>
      <c r="AVJ29" s="22"/>
      <c r="AVK29" s="31"/>
      <c r="AVL29" s="76"/>
      <c r="AVM29" s="131">
        <f t="shared" si="172"/>
        <v>2512.5</v>
      </c>
      <c r="AVO29" s="322"/>
      <c r="AVP29" s="815"/>
      <c r="AVR29" s="31"/>
      <c r="AVS29" s="350"/>
      <c r="AVT29" s="131">
        <f t="shared" si="173"/>
        <v>0</v>
      </c>
      <c r="AVV29" s="406"/>
      <c r="AVW29" s="311"/>
      <c r="AVX29" s="1483"/>
      <c r="AVY29" s="31"/>
      <c r="AVZ29" s="1344"/>
      <c r="AWA29" s="78">
        <f t="shared" si="191"/>
        <v>0</v>
      </c>
      <c r="AWC29" s="311"/>
      <c r="AWD29" s="311"/>
      <c r="AWE29" s="1483"/>
      <c r="AWF29" s="31"/>
      <c r="AWG29" s="1344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229"/>
      <c r="AWR29" s="229"/>
      <c r="AWS29" s="104"/>
      <c r="AWT29" s="49"/>
      <c r="AWU29" s="139"/>
      <c r="AWV29" s="131">
        <f t="shared" si="194"/>
        <v>0</v>
      </c>
      <c r="AWW29" s="244"/>
      <c r="AWX29" s="426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6"/>
      <c r="AYH29" s="311"/>
      <c r="AYI29" s="22"/>
      <c r="AYJ29" s="31"/>
      <c r="AYK29" s="76"/>
      <c r="AYL29" s="78">
        <f t="shared" si="179"/>
        <v>0</v>
      </c>
      <c r="AYN29" s="406"/>
      <c r="AYO29" s="311"/>
      <c r="AYP29" s="22"/>
      <c r="AYQ29" s="31"/>
      <c r="AYR29" s="76"/>
      <c r="AYS29" s="78">
        <f t="shared" si="180"/>
        <v>0</v>
      </c>
      <c r="AYU29" s="406"/>
      <c r="AYV29" s="311"/>
      <c r="AYW29" s="22"/>
      <c r="AYX29" s="406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6"/>
      <c r="AZJ29" s="229"/>
      <c r="AZK29" s="104"/>
      <c r="AZL29" s="426"/>
      <c r="AZM29" s="139"/>
      <c r="AZN29" s="78">
        <f t="shared" si="183"/>
        <v>0</v>
      </c>
      <c r="AZP29" s="426"/>
      <c r="AZQ29" s="229"/>
      <c r="AZR29" s="104"/>
      <c r="AZS29" s="426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6">
        <v>41679</v>
      </c>
      <c r="B30" s="311"/>
      <c r="C30" s="702">
        <v>100000</v>
      </c>
      <c r="D30" s="31"/>
      <c r="E30" s="76"/>
      <c r="F30" s="131">
        <f t="shared" si="8"/>
        <v>2480100</v>
      </c>
      <c r="H30" s="792"/>
      <c r="I30" s="311"/>
      <c r="J30" s="702"/>
      <c r="K30" s="31"/>
      <c r="L30" s="76"/>
      <c r="M30" s="131">
        <f t="shared" si="9"/>
        <v>0</v>
      </c>
      <c r="O30" s="426"/>
      <c r="P30" s="229"/>
      <c r="Q30" s="104"/>
      <c r="R30" s="426"/>
      <c r="S30" s="139"/>
      <c r="T30" s="78">
        <f t="shared" si="189"/>
        <v>0</v>
      </c>
      <c r="V30" s="322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6">
        <v>40857</v>
      </c>
      <c r="CI30" s="671" t="s">
        <v>651</v>
      </c>
      <c r="CJ30" s="421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1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6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6"/>
      <c r="EG30" s="311"/>
      <c r="EH30" s="22"/>
      <c r="EI30" s="31"/>
      <c r="EJ30" s="76"/>
      <c r="EK30" s="78">
        <f t="shared" si="25"/>
        <v>10936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6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0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5"/>
      <c r="IB30" s="778"/>
      <c r="ID30" s="778"/>
      <c r="IE30" s="131">
        <f t="shared" si="39"/>
        <v>476</v>
      </c>
      <c r="IG30" s="31"/>
      <c r="IH30" s="1460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2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95"/>
      <c r="JR30" s="104"/>
      <c r="JS30" s="792"/>
      <c r="JT30" s="139"/>
      <c r="JU30" s="131">
        <f t="shared" si="44"/>
        <v>0</v>
      </c>
      <c r="JW30" s="49"/>
      <c r="JX30" s="229"/>
      <c r="JY30" s="104"/>
      <c r="JZ30" s="535"/>
      <c r="KA30" s="139"/>
      <c r="KB30" s="131">
        <f t="shared" si="45"/>
        <v>0</v>
      </c>
      <c r="KD30" s="49"/>
      <c r="KE30" s="229"/>
      <c r="KF30" s="104"/>
      <c r="KG30" s="535"/>
      <c r="KH30" s="139"/>
      <c r="KI30" s="131">
        <f t="shared" si="46"/>
        <v>0</v>
      </c>
      <c r="KJ30" s="244"/>
      <c r="KK30" s="49"/>
      <c r="KL30" s="229"/>
      <c r="KM30" s="104"/>
      <c r="KN30" s="535"/>
      <c r="KO30" s="139"/>
      <c r="KP30" s="131">
        <f t="shared" si="47"/>
        <v>0</v>
      </c>
      <c r="KQ30" s="244"/>
      <c r="KR30" s="406"/>
      <c r="KS30" s="229"/>
      <c r="KT30" s="104"/>
      <c r="KU30" s="31"/>
      <c r="KV30" s="702"/>
      <c r="KW30" s="131">
        <f t="shared" si="48"/>
        <v>0</v>
      </c>
      <c r="KY30" s="792"/>
      <c r="KZ30" s="229"/>
      <c r="LA30" s="104"/>
      <c r="LB30" s="792"/>
      <c r="LC30" s="139"/>
      <c r="LD30" s="131">
        <f t="shared" si="49"/>
        <v>0</v>
      </c>
      <c r="LK30" s="131">
        <f t="shared" si="50"/>
        <v>0</v>
      </c>
      <c r="LM30" s="406"/>
      <c r="LN30" s="1460"/>
      <c r="LO30" s="139"/>
      <c r="LP30" s="31"/>
      <c r="LQ30" s="76"/>
      <c r="LR30" s="131">
        <f t="shared" si="0"/>
        <v>0</v>
      </c>
      <c r="LT30" s="426"/>
      <c r="LU30" s="229"/>
      <c r="LV30" s="104"/>
      <c r="LW30" s="49"/>
      <c r="LX30" s="139"/>
      <c r="LY30" s="78">
        <f t="shared" si="51"/>
        <v>0</v>
      </c>
      <c r="MA30" s="426"/>
      <c r="MB30" s="229"/>
      <c r="MC30" s="104"/>
      <c r="MD30" s="49"/>
      <c r="ME30" s="139"/>
      <c r="MF30" s="131">
        <f t="shared" si="52"/>
        <v>0</v>
      </c>
      <c r="MH30" s="406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498"/>
      <c r="MZ30" s="76"/>
      <c r="NA30" s="131">
        <f t="shared" si="198"/>
        <v>20586.5</v>
      </c>
      <c r="NC30" s="31"/>
      <c r="ND30" s="311"/>
      <c r="NE30" s="104"/>
      <c r="NF30" s="1498"/>
      <c r="NG30" s="76"/>
      <c r="NH30" s="131">
        <f t="shared" si="55"/>
        <v>0</v>
      </c>
      <c r="NJ30" s="31"/>
      <c r="NK30" s="780"/>
      <c r="NL30" s="793"/>
      <c r="NM30" s="31"/>
      <c r="NN30" s="76"/>
      <c r="NO30" s="131">
        <f>NO29+NL30-NN30</f>
        <v>0</v>
      </c>
      <c r="NQ30" s="406"/>
      <c r="NR30" s="302"/>
      <c r="NS30" s="139"/>
      <c r="NT30" s="406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0</v>
      </c>
      <c r="QB30" s="311"/>
      <c r="QC30" s="311"/>
      <c r="QD30" s="22"/>
      <c r="QE30" s="31"/>
      <c r="QF30" s="76"/>
      <c r="QG30" s="78">
        <f t="shared" si="66"/>
        <v>0</v>
      </c>
      <c r="QI30" s="406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321">
        <v>41160</v>
      </c>
      <c r="QT30" s="139">
        <v>50</v>
      </c>
      <c r="QU30" s="526">
        <f t="shared" si="68"/>
        <v>23494.5</v>
      </c>
      <c r="QW30" s="522"/>
      <c r="QX30" s="1467"/>
      <c r="QY30" s="702"/>
      <c r="QZ30" s="49"/>
      <c r="RA30" s="139"/>
      <c r="RB30" s="131">
        <f t="shared" si="69"/>
        <v>0</v>
      </c>
      <c r="RD30" s="229"/>
      <c r="RE30" s="671"/>
      <c r="RF30" s="261"/>
      <c r="RG30" s="258"/>
      <c r="RH30" s="66"/>
      <c r="RI30" s="78">
        <f t="shared" si="70"/>
        <v>0</v>
      </c>
      <c r="RK30" s="229"/>
      <c r="RL30" s="671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0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6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3"/>
      <c r="TR30" s="31"/>
      <c r="TS30" s="76"/>
      <c r="TT30" s="78">
        <f t="shared" si="202"/>
        <v>0</v>
      </c>
      <c r="TV30" s="406"/>
      <c r="TW30" s="311"/>
      <c r="TX30" s="22"/>
      <c r="TY30" s="31"/>
      <c r="TZ30" s="76"/>
      <c r="UA30" s="78">
        <f t="shared" si="203"/>
        <v>0</v>
      </c>
      <c r="UC30" s="406"/>
      <c r="UD30" s="311"/>
      <c r="UE30" s="22"/>
      <c r="UF30" s="31"/>
      <c r="UG30" s="76"/>
      <c r="UH30" s="78">
        <f t="shared" si="79"/>
        <v>0</v>
      </c>
      <c r="UJ30" s="406"/>
      <c r="UK30" s="311"/>
      <c r="UL30" s="22"/>
      <c r="UM30" s="31"/>
      <c r="UN30" s="76"/>
      <c r="UO30" s="78">
        <f t="shared" si="80"/>
        <v>0</v>
      </c>
      <c r="UQ30" s="406"/>
      <c r="UR30" s="311"/>
      <c r="US30" s="22"/>
      <c r="UT30" s="31"/>
      <c r="UU30" s="76"/>
      <c r="UV30" s="78">
        <f t="shared" si="81"/>
        <v>0</v>
      </c>
      <c r="UX30" s="406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0</v>
      </c>
      <c r="VS30" s="311"/>
      <c r="VT30" s="311"/>
      <c r="VU30" s="22"/>
      <c r="VV30" s="31"/>
      <c r="VW30" s="76"/>
      <c r="VX30" s="78">
        <f t="shared" si="85"/>
        <v>0</v>
      </c>
      <c r="VZ30" s="406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6"/>
      <c r="XQ30" s="311"/>
      <c r="XR30" s="22"/>
      <c r="XS30" s="31"/>
      <c r="XT30" s="76"/>
      <c r="XU30" s="78">
        <f t="shared" si="92"/>
        <v>0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2"/>
      <c r="ZV30" s="22"/>
      <c r="ZW30" s="31"/>
      <c r="ZX30" s="76"/>
      <c r="ZY30" s="78">
        <f t="shared" si="100"/>
        <v>11212</v>
      </c>
      <c r="AAA30" s="31"/>
      <c r="AAB30" s="782"/>
      <c r="AAC30" s="22"/>
      <c r="AAD30" s="31"/>
      <c r="AAE30" s="76"/>
      <c r="AAF30" s="78">
        <f t="shared" si="101"/>
        <v>0</v>
      </c>
      <c r="AAH30" s="31"/>
      <c r="AAI30" s="782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6"/>
      <c r="AAW30" s="311"/>
      <c r="AAX30" s="22"/>
      <c r="AAY30" s="31"/>
      <c r="AAZ30" s="76"/>
      <c r="ABA30" s="78">
        <f t="shared" si="104"/>
        <v>0</v>
      </c>
      <c r="ABC30" s="406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0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6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6"/>
      <c r="ADA30" s="311"/>
      <c r="ADB30" s="22"/>
      <c r="ADC30" s="406"/>
      <c r="ADD30" s="76"/>
      <c r="ADE30" s="78">
        <f t="shared" si="111"/>
        <v>0</v>
      </c>
      <c r="ADG30" s="406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0</v>
      </c>
      <c r="ADU30" s="322"/>
      <c r="ADV30" s="311"/>
      <c r="ADW30" s="22"/>
      <c r="ADX30" s="406"/>
      <c r="ADY30" s="76"/>
      <c r="ADZ30" s="78">
        <f t="shared" si="114"/>
        <v>0</v>
      </c>
      <c r="AEB30" s="406"/>
      <c r="AEC30" s="780"/>
      <c r="AED30" s="793"/>
      <c r="AEE30" s="31"/>
      <c r="AEF30" s="1488"/>
      <c r="AEG30" s="131">
        <f t="shared" si="115"/>
        <v>0</v>
      </c>
      <c r="AEI30" s="406"/>
      <c r="AEJ30" s="780"/>
      <c r="AEK30" s="793"/>
      <c r="AEL30" s="31"/>
      <c r="AEM30" s="1488"/>
      <c r="AEN30" s="131">
        <f t="shared" si="116"/>
        <v>3380</v>
      </c>
      <c r="AEP30" s="406"/>
      <c r="AEQ30" s="780"/>
      <c r="AER30" s="793"/>
      <c r="AES30" s="406"/>
      <c r="AET30" s="1488"/>
      <c r="AEU30" s="131">
        <f t="shared" si="117"/>
        <v>0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6"/>
      <c r="AFL30" s="311"/>
      <c r="AFM30" s="22"/>
      <c r="AFN30" s="31"/>
      <c r="AFO30" s="76"/>
      <c r="AFP30" s="78">
        <f t="shared" si="120"/>
        <v>0</v>
      </c>
      <c r="AFR30" s="406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6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6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3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6"/>
      <c r="AME30" s="311"/>
      <c r="AMF30" s="22"/>
      <c r="AMG30" s="406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0</v>
      </c>
      <c r="AMR30" s="31"/>
      <c r="AMS30" s="311"/>
      <c r="AMT30" s="22"/>
      <c r="AMU30" s="31"/>
      <c r="AMV30" s="76"/>
      <c r="AMW30" s="131">
        <f t="shared" si="3"/>
        <v>0</v>
      </c>
      <c r="AMY30" s="406"/>
      <c r="AMZ30" s="311"/>
      <c r="ANA30" s="22"/>
      <c r="ANB30" s="322"/>
      <c r="ANC30" s="76"/>
      <c r="AND30" s="78">
        <f t="shared" si="146"/>
        <v>0</v>
      </c>
      <c r="ANF30" s="322"/>
      <c r="ANG30" s="311"/>
      <c r="ANH30" s="22"/>
      <c r="ANI30" s="406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6"/>
      <c r="AOL30" s="76"/>
      <c r="AOM30" s="78">
        <f t="shared" si="151"/>
        <v>0</v>
      </c>
      <c r="AOO30" s="311"/>
      <c r="AOP30" s="311"/>
      <c r="AOQ30" s="22"/>
      <c r="AOR30" s="322"/>
      <c r="AOS30" s="76"/>
      <c r="AOT30" s="78">
        <f t="shared" si="199"/>
        <v>4592</v>
      </c>
      <c r="AOV30" s="406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0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6"/>
      <c r="APY30" s="311"/>
      <c r="APZ30" s="22"/>
      <c r="AQA30" s="406"/>
      <c r="AQB30" s="76"/>
      <c r="AQC30" s="131">
        <f>AQC29+APZ30-AQB30</f>
        <v>0</v>
      </c>
      <c r="AQE30" s="311"/>
      <c r="AQG30" s="778"/>
      <c r="AQH30" s="31"/>
      <c r="AQI30" s="76"/>
      <c r="AQJ30" s="131">
        <f t="shared" si="5"/>
        <v>7383.5</v>
      </c>
      <c r="AQL30" s="311"/>
      <c r="AQN30" s="778"/>
      <c r="AQO30" s="31"/>
      <c r="AQP30" s="76"/>
      <c r="AQQ30" s="131">
        <f t="shared" si="6"/>
        <v>0</v>
      </c>
      <c r="AQS30" s="311"/>
      <c r="AQU30" s="778"/>
      <c r="AQV30" s="31"/>
      <c r="AQW30" s="76"/>
      <c r="AQX30" s="131">
        <f t="shared" si="156"/>
        <v>4518.5</v>
      </c>
      <c r="AQZ30" s="322"/>
      <c r="ARA30" s="311"/>
      <c r="ARB30" s="783"/>
      <c r="ARC30" s="322"/>
      <c r="ARD30" s="76"/>
      <c r="ARE30" s="78">
        <f t="shared" si="157"/>
        <v>0</v>
      </c>
      <c r="ARG30" s="311"/>
      <c r="ARH30" s="311"/>
      <c r="ARI30" s="22"/>
      <c r="ARJ30" s="31"/>
      <c r="ARK30" s="76"/>
      <c r="ARL30" s="78">
        <f t="shared" si="158"/>
        <v>0</v>
      </c>
      <c r="ARN30" s="406"/>
      <c r="ARO30" s="311"/>
      <c r="ARP30" s="22"/>
      <c r="ARQ30" s="406"/>
      <c r="ARR30" s="76"/>
      <c r="ARS30" s="78">
        <f t="shared" si="159"/>
        <v>0</v>
      </c>
      <c r="ARU30" s="406"/>
      <c r="ARV30" s="311"/>
      <c r="ARW30" s="22"/>
      <c r="ARX30" s="322"/>
      <c r="ARY30" s="76"/>
      <c r="ARZ30" s="78">
        <f t="shared" si="7"/>
        <v>0</v>
      </c>
      <c r="ASB30" s="406"/>
      <c r="ASC30" s="311"/>
      <c r="ASD30" s="22"/>
      <c r="ASE30" s="31"/>
      <c r="ASF30" s="76"/>
      <c r="ASG30" s="78">
        <f t="shared" si="160"/>
        <v>0</v>
      </c>
      <c r="ASI30" s="406"/>
      <c r="ASJ30" s="311"/>
      <c r="ASK30" s="22"/>
      <c r="ASL30" s="31"/>
      <c r="ASM30" s="76"/>
      <c r="ASN30" s="131">
        <f t="shared" si="161"/>
        <v>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2"/>
      <c r="AUG30" s="1467"/>
      <c r="AUH30" s="778"/>
      <c r="AUI30" s="61"/>
      <c r="AUJ30" s="67"/>
      <c r="AUK30" s="131">
        <f t="shared" si="168"/>
        <v>0</v>
      </c>
      <c r="AUM30" s="31"/>
      <c r="AUN30" s="1467"/>
      <c r="AUO30" s="76"/>
      <c r="AUP30" s="61"/>
      <c r="AUQ30" s="67"/>
      <c r="AUR30" s="131">
        <f t="shared" si="169"/>
        <v>0</v>
      </c>
      <c r="AUT30" s="31"/>
      <c r="AUU30" s="780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0</v>
      </c>
      <c r="AVH30" s="406"/>
      <c r="AVI30" s="311"/>
      <c r="AVJ30" s="22"/>
      <c r="AVK30" s="31"/>
      <c r="AVL30" s="76"/>
      <c r="AVM30" s="78">
        <f t="shared" si="172"/>
        <v>2512.5</v>
      </c>
      <c r="AVO30" s="322"/>
      <c r="AVP30" s="815"/>
      <c r="AVR30" s="311"/>
      <c r="AVT30" s="131">
        <f t="shared" si="173"/>
        <v>0</v>
      </c>
      <c r="AVV30" s="406"/>
      <c r="AVW30" s="311"/>
      <c r="AVX30" s="1483"/>
      <c r="AVY30" s="31"/>
      <c r="AVZ30" s="1344"/>
      <c r="AWA30" s="78">
        <f t="shared" si="191"/>
        <v>0</v>
      </c>
      <c r="AWC30" s="311"/>
      <c r="AWD30" s="311"/>
      <c r="AWE30" s="1483"/>
      <c r="AWF30" s="31"/>
      <c r="AWG30" s="1344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229"/>
      <c r="AWR30" s="229"/>
      <c r="AWS30" s="104"/>
      <c r="AWT30" s="49"/>
      <c r="AWU30" s="139"/>
      <c r="AWV30" s="131">
        <f t="shared" si="194"/>
        <v>0</v>
      </c>
      <c r="AWW30" s="244"/>
      <c r="AWX30" s="426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6"/>
      <c r="AYH30" s="311"/>
      <c r="AYI30" s="22"/>
      <c r="AYJ30" s="31"/>
      <c r="AYK30" s="76"/>
      <c r="AYL30" s="78">
        <f t="shared" si="179"/>
        <v>0</v>
      </c>
      <c r="AYN30" s="406"/>
      <c r="AYO30" s="311"/>
      <c r="AYP30" s="22"/>
      <c r="AYQ30" s="31"/>
      <c r="AYR30" s="76"/>
      <c r="AYS30" s="78">
        <f t="shared" si="180"/>
        <v>0</v>
      </c>
      <c r="AYU30" s="406"/>
      <c r="AYV30" s="311"/>
      <c r="AYW30" s="22"/>
      <c r="AYX30" s="406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6"/>
      <c r="AZJ30" s="229"/>
      <c r="AZK30" s="104"/>
      <c r="AZL30" s="426"/>
      <c r="AZM30" s="139"/>
      <c r="AZN30" s="78">
        <f t="shared" si="183"/>
        <v>0</v>
      </c>
      <c r="AZP30" s="426"/>
      <c r="AZQ30" s="229"/>
      <c r="AZR30" s="104"/>
      <c r="AZS30" s="426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6">
        <v>41681</v>
      </c>
      <c r="B31" s="311"/>
      <c r="C31" s="696">
        <v>100000</v>
      </c>
      <c r="D31" s="31"/>
      <c r="E31" s="139"/>
      <c r="F31" s="131">
        <f t="shared" si="8"/>
        <v>2580100</v>
      </c>
      <c r="H31" s="792"/>
      <c r="I31" s="311"/>
      <c r="J31" s="350"/>
      <c r="K31" s="31"/>
      <c r="L31" s="139"/>
      <c r="M31" s="131">
        <f t="shared" si="9"/>
        <v>0</v>
      </c>
      <c r="O31" s="426"/>
      <c r="P31" s="229"/>
      <c r="Q31" s="104"/>
      <c r="R31" s="426"/>
      <c r="S31" s="139"/>
      <c r="T31" s="78">
        <f t="shared" si="189"/>
        <v>0</v>
      </c>
      <c r="V31" s="322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6">
        <v>40858</v>
      </c>
      <c r="CI31" s="671" t="s">
        <v>652</v>
      </c>
      <c r="CJ31" s="421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1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6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6"/>
      <c r="EG31" s="311"/>
      <c r="EH31" s="22"/>
      <c r="EI31" s="31"/>
      <c r="EJ31" s="76"/>
      <c r="EK31" s="78">
        <f t="shared" si="25"/>
        <v>10936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5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0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5"/>
      <c r="IB31" s="778"/>
      <c r="ID31" s="778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2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2"/>
      <c r="JR31" s="22"/>
      <c r="JS31" s="792"/>
      <c r="JT31" s="76"/>
      <c r="JU31" s="131">
        <f t="shared" si="44"/>
        <v>0</v>
      </c>
      <c r="JW31" s="31"/>
      <c r="JX31" s="311"/>
      <c r="JY31" s="22"/>
      <c r="JZ31" s="792"/>
      <c r="KA31" s="76"/>
      <c r="KB31" s="131">
        <f t="shared" si="45"/>
        <v>0</v>
      </c>
      <c r="KD31" s="49"/>
      <c r="KE31" s="229"/>
      <c r="KF31" s="104"/>
      <c r="KG31" s="573"/>
      <c r="KH31" s="139"/>
      <c r="KI31" s="131">
        <f t="shared" si="46"/>
        <v>0</v>
      </c>
      <c r="KJ31" s="244"/>
      <c r="KK31" s="49"/>
      <c r="KL31" s="229"/>
      <c r="KM31" s="104"/>
      <c r="KN31" s="573"/>
      <c r="KO31" s="139"/>
      <c r="KP31" s="131">
        <f t="shared" si="47"/>
        <v>0</v>
      </c>
      <c r="KQ31" s="244"/>
      <c r="KR31" s="406"/>
      <c r="KS31" s="311"/>
      <c r="KT31" s="22"/>
      <c r="KU31" s="31"/>
      <c r="KV31" s="76"/>
      <c r="KW31" s="131">
        <f t="shared" si="48"/>
        <v>0</v>
      </c>
      <c r="KY31" s="792"/>
      <c r="KZ31" s="862"/>
      <c r="LA31" s="22"/>
      <c r="LB31" s="792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6"/>
      <c r="LN31" s="1460"/>
      <c r="LO31" s="139"/>
      <c r="LP31" s="31"/>
      <c r="LQ31" s="139"/>
      <c r="LR31" s="131">
        <f t="shared" si="0"/>
        <v>0</v>
      </c>
      <c r="LT31" s="426"/>
      <c r="LU31" s="229"/>
      <c r="LV31" s="104"/>
      <c r="LW31" s="49"/>
      <c r="LX31" s="139"/>
      <c r="LY31" s="78">
        <f t="shared" si="51"/>
        <v>0</v>
      </c>
      <c r="MA31" s="426"/>
      <c r="MB31" s="229"/>
      <c r="MC31" s="104"/>
      <c r="MD31" s="49"/>
      <c r="ME31" s="139"/>
      <c r="MF31" s="131">
        <f t="shared" si="52"/>
        <v>0</v>
      </c>
      <c r="MH31" s="406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498"/>
      <c r="MZ31" s="76"/>
      <c r="NA31" s="131">
        <f t="shared" si="198"/>
        <v>20586.5</v>
      </c>
      <c r="NC31" s="31"/>
      <c r="ND31" s="311"/>
      <c r="NE31" s="104"/>
      <c r="NF31" s="1498"/>
      <c r="NG31" s="76"/>
      <c r="NH31" s="131">
        <f t="shared" si="55"/>
        <v>0</v>
      </c>
      <c r="NJ31" s="31"/>
      <c r="NK31" s="780"/>
      <c r="NL31" s="793"/>
      <c r="NM31" s="31"/>
      <c r="NN31" s="76"/>
      <c r="NO31" s="131">
        <f t="shared" ref="NO31:NO43" si="204">NO30+NL31-NN31</f>
        <v>0</v>
      </c>
      <c r="NQ31" s="406"/>
      <c r="NR31" s="780"/>
      <c r="NS31" s="76"/>
      <c r="NT31" s="406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0</v>
      </c>
      <c r="QB31" s="311"/>
      <c r="QC31" s="311"/>
      <c r="QD31" s="22"/>
      <c r="QE31" s="31"/>
      <c r="QF31" s="76"/>
      <c r="QG31" s="78">
        <f t="shared" si="66"/>
        <v>0</v>
      </c>
      <c r="QI31" s="406"/>
      <c r="QJ31" s="311"/>
      <c r="QK31" s="22"/>
      <c r="QL31" s="31"/>
      <c r="QM31" s="76"/>
      <c r="QN31" s="78">
        <f t="shared" si="67"/>
        <v>0</v>
      </c>
      <c r="QP31" s="322"/>
      <c r="QQ31" s="311"/>
      <c r="QR31" s="778"/>
      <c r="QS31" s="322">
        <v>41398</v>
      </c>
      <c r="QT31" s="139">
        <v>200</v>
      </c>
      <c r="QU31" s="526">
        <f t="shared" si="68"/>
        <v>23294.5</v>
      </c>
      <c r="QW31" s="522"/>
      <c r="QX31" s="1467"/>
      <c r="QY31" s="702"/>
      <c r="QZ31" s="31"/>
      <c r="RA31" s="139"/>
      <c r="RB31" s="131">
        <f t="shared" si="69"/>
        <v>0</v>
      </c>
      <c r="RD31" s="229"/>
      <c r="RE31" s="671"/>
      <c r="RF31" s="261"/>
      <c r="RG31" s="258"/>
      <c r="RH31" s="66"/>
      <c r="RI31" s="78">
        <f t="shared" si="70"/>
        <v>0</v>
      </c>
      <c r="RK31" s="229"/>
      <c r="RL31" s="671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0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6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3"/>
      <c r="TR31" s="31"/>
      <c r="TS31" s="76"/>
      <c r="TT31" s="78">
        <f t="shared" si="202"/>
        <v>0</v>
      </c>
      <c r="TV31" s="406"/>
      <c r="TW31" s="311"/>
      <c r="TX31" s="22"/>
      <c r="TY31" s="31"/>
      <c r="TZ31" s="76"/>
      <c r="UA31" s="78">
        <f t="shared" si="203"/>
        <v>0</v>
      </c>
      <c r="UC31" s="406"/>
      <c r="UD31" s="311"/>
      <c r="UE31" s="22"/>
      <c r="UF31" s="31"/>
      <c r="UG31" s="76"/>
      <c r="UH31" s="78">
        <f t="shared" si="79"/>
        <v>0</v>
      </c>
      <c r="UJ31" s="406"/>
      <c r="UK31" s="311"/>
      <c r="UL31" s="22"/>
      <c r="UM31" s="31"/>
      <c r="UN31" s="76"/>
      <c r="UO31" s="78">
        <f t="shared" si="80"/>
        <v>0</v>
      </c>
      <c r="UQ31" s="406"/>
      <c r="UR31" s="311"/>
      <c r="US31" s="22"/>
      <c r="UT31" s="31"/>
      <c r="UU31" s="76"/>
      <c r="UV31" s="78">
        <f t="shared" si="81"/>
        <v>0</v>
      </c>
      <c r="UX31" s="406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0</v>
      </c>
      <c r="VS31" s="311"/>
      <c r="VT31" s="311"/>
      <c r="VU31" s="22"/>
      <c r="VV31" s="31"/>
      <c r="VW31" s="76"/>
      <c r="VX31" s="78">
        <f t="shared" si="85"/>
        <v>0</v>
      </c>
      <c r="VZ31" s="406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6"/>
      <c r="XQ31" s="311"/>
      <c r="XR31" s="22"/>
      <c r="XS31" s="31"/>
      <c r="XT31" s="76"/>
      <c r="XU31" s="78">
        <f t="shared" si="92"/>
        <v>0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2"/>
      <c r="ZV31" s="22"/>
      <c r="ZW31" s="31"/>
      <c r="ZX31" s="76"/>
      <c r="ZY31" s="78">
        <f t="shared" si="100"/>
        <v>11212</v>
      </c>
      <c r="AAA31" s="31"/>
      <c r="AAB31" s="782"/>
      <c r="AAC31" s="22"/>
      <c r="AAD31" s="31"/>
      <c r="AAE31" s="76"/>
      <c r="AAF31" s="78">
        <f t="shared" si="101"/>
        <v>0</v>
      </c>
      <c r="AAH31" s="31"/>
      <c r="AAI31" s="782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6"/>
      <c r="AAW31" s="311"/>
      <c r="AAX31" s="22"/>
      <c r="AAY31" s="31"/>
      <c r="AAZ31" s="76"/>
      <c r="ABA31" s="78">
        <f t="shared" si="104"/>
        <v>0</v>
      </c>
      <c r="ABC31" s="406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0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6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6"/>
      <c r="ADA31" s="311"/>
      <c r="ADB31" s="22"/>
      <c r="ADC31" s="406"/>
      <c r="ADD31" s="76"/>
      <c r="ADE31" s="78">
        <f t="shared" si="111"/>
        <v>0</v>
      </c>
      <c r="ADG31" s="406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0</v>
      </c>
      <c r="ADU31" s="322"/>
      <c r="ADV31" s="311"/>
      <c r="ADW31" s="22"/>
      <c r="ADX31" s="406"/>
      <c r="ADY31" s="76"/>
      <c r="ADZ31" s="78">
        <f t="shared" si="114"/>
        <v>0</v>
      </c>
      <c r="AEB31" s="406"/>
      <c r="AEC31" s="780"/>
      <c r="AED31" s="793"/>
      <c r="AEE31" s="31"/>
      <c r="AEF31" s="1499"/>
      <c r="AEG31" s="131">
        <f t="shared" si="115"/>
        <v>0</v>
      </c>
      <c r="AEI31" s="406"/>
      <c r="AEJ31" s="780"/>
      <c r="AEK31" s="793"/>
      <c r="AEL31" s="31"/>
      <c r="AEM31" s="1499"/>
      <c r="AEN31" s="131">
        <f t="shared" si="116"/>
        <v>3380</v>
      </c>
      <c r="AEP31" s="406"/>
      <c r="AEQ31" s="780"/>
      <c r="AER31" s="793"/>
      <c r="AES31" s="406"/>
      <c r="AET31" s="1499"/>
      <c r="AEU31" s="131">
        <f t="shared" si="117"/>
        <v>0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6"/>
      <c r="AFL31" s="311"/>
      <c r="AFM31" s="22"/>
      <c r="AFN31" s="31"/>
      <c r="AFO31" s="76"/>
      <c r="AFP31" s="78">
        <f t="shared" si="120"/>
        <v>0</v>
      </c>
      <c r="AFR31" s="406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6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6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3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6"/>
      <c r="AME31" s="311"/>
      <c r="AMF31" s="22"/>
      <c r="AMG31" s="406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0</v>
      </c>
      <c r="AMR31" s="31"/>
      <c r="AMS31" s="311"/>
      <c r="AMT31" s="22"/>
      <c r="AMU31" s="31"/>
      <c r="AMV31" s="76"/>
      <c r="AMW31" s="131">
        <f t="shared" si="3"/>
        <v>0</v>
      </c>
      <c r="AMY31" s="406"/>
      <c r="AMZ31" s="311"/>
      <c r="ANA31" s="22"/>
      <c r="ANB31" s="322"/>
      <c r="ANC31" s="76"/>
      <c r="AND31" s="78">
        <f t="shared" si="146"/>
        <v>0</v>
      </c>
      <c r="ANF31" s="322"/>
      <c r="ANG31" s="311"/>
      <c r="ANH31" s="22"/>
      <c r="ANI31" s="406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6"/>
      <c r="AOL31" s="76"/>
      <c r="AOM31" s="78">
        <f t="shared" si="151"/>
        <v>0</v>
      </c>
      <c r="AOO31" s="311"/>
      <c r="AOP31" s="311"/>
      <c r="AOQ31" s="22"/>
      <c r="AOR31" s="322"/>
      <c r="AOS31" s="76"/>
      <c r="AOT31" s="78">
        <f t="shared" si="199"/>
        <v>4592</v>
      </c>
      <c r="AOV31" s="406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0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6"/>
      <c r="APY31" s="311"/>
      <c r="APZ31" s="22"/>
      <c r="AQA31" s="406"/>
      <c r="AQB31" s="76"/>
      <c r="AQC31" s="131">
        <f>AQC30+APZ31-AQB31</f>
        <v>0</v>
      </c>
      <c r="AQE31" s="311"/>
      <c r="AQG31" s="778"/>
      <c r="AQH31" s="31"/>
      <c r="AQI31" s="76"/>
      <c r="AQJ31" s="131">
        <f t="shared" si="5"/>
        <v>7383.5</v>
      </c>
      <c r="AQL31" s="311"/>
      <c r="AQN31" s="778"/>
      <c r="AQO31" s="31"/>
      <c r="AQP31" s="76"/>
      <c r="AQQ31" s="131">
        <f t="shared" si="6"/>
        <v>0</v>
      </c>
      <c r="AQS31" s="311"/>
      <c r="AQU31" s="778"/>
      <c r="AQV31" s="31"/>
      <c r="AQW31" s="76"/>
      <c r="AQX31" s="131">
        <f t="shared" si="156"/>
        <v>4518.5</v>
      </c>
      <c r="AQZ31" s="322"/>
      <c r="ARA31" s="311"/>
      <c r="ARB31" s="783"/>
      <c r="ARC31" s="322"/>
      <c r="ARD31" s="76"/>
      <c r="ARE31" s="78">
        <f t="shared" si="157"/>
        <v>0</v>
      </c>
      <c r="ARG31" s="311"/>
      <c r="ARH31" s="311"/>
      <c r="ARI31" s="22"/>
      <c r="ARJ31" s="31"/>
      <c r="ARK31" s="76"/>
      <c r="ARL31" s="78">
        <f t="shared" si="158"/>
        <v>0</v>
      </c>
      <c r="ARN31" s="406"/>
      <c r="ARO31" s="311"/>
      <c r="ARP31" s="22"/>
      <c r="ARQ31" s="406"/>
      <c r="ARR31" s="76"/>
      <c r="ARS31" s="78">
        <f t="shared" si="159"/>
        <v>0</v>
      </c>
      <c r="ARU31" s="406"/>
      <c r="ARV31" s="311"/>
      <c r="ARW31" s="22"/>
      <c r="ARX31" s="322"/>
      <c r="ARY31" s="76"/>
      <c r="ARZ31" s="78">
        <f t="shared" si="7"/>
        <v>0</v>
      </c>
      <c r="ASB31" s="406"/>
      <c r="ASC31" s="311"/>
      <c r="ASD31" s="22"/>
      <c r="ASE31" s="31"/>
      <c r="ASF31" s="76"/>
      <c r="ASG31" s="78">
        <f t="shared" si="160"/>
        <v>0</v>
      </c>
      <c r="ASI31" s="406"/>
      <c r="ASJ31" s="311"/>
      <c r="ASK31" s="22"/>
      <c r="ASL31" s="31"/>
      <c r="ASM31" s="76"/>
      <c r="ASN31" s="131">
        <f t="shared" si="161"/>
        <v>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2"/>
      <c r="AUG31" s="1460"/>
      <c r="AUH31" s="139"/>
      <c r="AUI31" s="792"/>
      <c r="AUJ31" s="139"/>
      <c r="AUK31" s="131">
        <f t="shared" si="168"/>
        <v>0</v>
      </c>
      <c r="AUM31" s="31"/>
      <c r="AUN31" s="1467"/>
      <c r="AUO31" s="76"/>
      <c r="AUP31" s="72"/>
      <c r="AUQ31" s="67"/>
      <c r="AUR31" s="131">
        <f t="shared" si="169"/>
        <v>0</v>
      </c>
      <c r="AUT31" s="31"/>
      <c r="AUU31" s="780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0</v>
      </c>
      <c r="AVH31" s="406"/>
      <c r="AVI31" s="311"/>
      <c r="AVJ31" s="22"/>
      <c r="AVK31" s="31"/>
      <c r="AVL31" s="76"/>
      <c r="AVM31" s="78">
        <f t="shared" si="172"/>
        <v>2512.5</v>
      </c>
      <c r="AVO31" s="322"/>
      <c r="AVP31" s="815"/>
      <c r="AVR31" s="311"/>
      <c r="AVT31" s="131">
        <f t="shared" si="173"/>
        <v>0</v>
      </c>
      <c r="AVV31" s="406"/>
      <c r="AVW31" s="311"/>
      <c r="AVX31" s="1483"/>
      <c r="AVY31" s="1500"/>
      <c r="AVZ31" s="1344"/>
      <c r="AWA31" s="78">
        <f t="shared" si="191"/>
        <v>0</v>
      </c>
      <c r="AWC31" s="311"/>
      <c r="AWD31" s="311"/>
      <c r="AWE31" s="1483"/>
      <c r="AWF31" s="1500"/>
      <c r="AWG31" s="1344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229"/>
      <c r="AWR31" s="229"/>
      <c r="AWS31" s="104"/>
      <c r="AWT31" s="49"/>
      <c r="AWU31" s="139"/>
      <c r="AWV31" s="131">
        <f t="shared" si="194"/>
        <v>0</v>
      </c>
      <c r="AWW31" s="244"/>
      <c r="AWX31" s="426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6"/>
      <c r="AYH31" s="311"/>
      <c r="AYI31" s="22"/>
      <c r="AYJ31" s="31"/>
      <c r="AYK31" s="76"/>
      <c r="AYL31" s="78">
        <f t="shared" si="179"/>
        <v>0</v>
      </c>
      <c r="AYN31" s="406"/>
      <c r="AYO31" s="311"/>
      <c r="AYP31" s="22"/>
      <c r="AYQ31" s="31"/>
      <c r="AYR31" s="76"/>
      <c r="AYS31" s="78">
        <f t="shared" si="180"/>
        <v>0</v>
      </c>
      <c r="AYU31" s="406"/>
      <c r="AYV31" s="311"/>
      <c r="AYW31" s="22"/>
      <c r="AYX31" s="406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6"/>
      <c r="AZJ31" s="229"/>
      <c r="AZK31" s="104"/>
      <c r="AZL31" s="426"/>
      <c r="AZM31" s="139"/>
      <c r="AZN31" s="78">
        <f t="shared" si="183"/>
        <v>0</v>
      </c>
      <c r="AZP31" s="426"/>
      <c r="AZQ31" s="229"/>
      <c r="AZR31" s="104"/>
      <c r="AZS31" s="426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6">
        <v>41693</v>
      </c>
      <c r="B32" s="311"/>
      <c r="C32" s="696">
        <v>100000</v>
      </c>
      <c r="D32" s="31"/>
      <c r="E32" s="139"/>
      <c r="F32" s="131">
        <f t="shared" si="8"/>
        <v>2680100</v>
      </c>
      <c r="H32" s="792"/>
      <c r="I32" s="311"/>
      <c r="J32" s="702"/>
      <c r="K32" s="31"/>
      <c r="L32" s="139"/>
      <c r="M32" s="131">
        <f t="shared" si="9"/>
        <v>0</v>
      </c>
      <c r="O32" s="426"/>
      <c r="P32" s="229"/>
      <c r="Q32" s="104"/>
      <c r="R32" s="426"/>
      <c r="S32" s="139"/>
      <c r="T32" s="78">
        <f t="shared" si="189"/>
        <v>0</v>
      </c>
      <c r="V32" s="322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6">
        <v>40858</v>
      </c>
      <c r="CI32" s="671" t="s">
        <v>653</v>
      </c>
      <c r="CJ32" s="421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1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6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6"/>
      <c r="EG32" s="311"/>
      <c r="EH32" s="22"/>
      <c r="EI32" s="31"/>
      <c r="EJ32" s="76"/>
      <c r="EK32" s="78">
        <f t="shared" si="25"/>
        <v>10936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6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0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5"/>
      <c r="IB32" s="778"/>
      <c r="ID32" s="778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2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2"/>
      <c r="JQ32" s="782"/>
      <c r="JR32" s="22"/>
      <c r="JS32" s="792"/>
      <c r="JT32" s="76"/>
      <c r="JU32" s="131">
        <f t="shared" si="44"/>
        <v>0</v>
      </c>
      <c r="JW32" s="792"/>
      <c r="JX32" s="311"/>
      <c r="JY32" s="22"/>
      <c r="JZ32" s="792"/>
      <c r="KA32" s="76"/>
      <c r="KB32" s="131">
        <f t="shared" si="45"/>
        <v>0</v>
      </c>
      <c r="KD32" s="573"/>
      <c r="KE32" s="229"/>
      <c r="KF32" s="104"/>
      <c r="KG32" s="573"/>
      <c r="KH32" s="139"/>
      <c r="KI32" s="131">
        <f t="shared" si="46"/>
        <v>0</v>
      </c>
      <c r="KJ32" s="244"/>
      <c r="KK32" s="573"/>
      <c r="KL32" s="229"/>
      <c r="KM32" s="104"/>
      <c r="KN32" s="573"/>
      <c r="KO32" s="139"/>
      <c r="KP32" s="131">
        <f t="shared" si="47"/>
        <v>0</v>
      </c>
      <c r="KQ32" s="244"/>
      <c r="KR32" s="406"/>
      <c r="KS32" s="311"/>
      <c r="KT32" s="22"/>
      <c r="KU32" s="374"/>
      <c r="KV32" s="76"/>
      <c r="KW32" s="131">
        <f t="shared" si="48"/>
        <v>0</v>
      </c>
      <c r="KY32" s="792"/>
      <c r="KZ32" s="862"/>
      <c r="LA32" s="22"/>
      <c r="LB32" s="792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6"/>
      <c r="LN32" s="311"/>
      <c r="LO32" s="22"/>
      <c r="LP32" s="31"/>
      <c r="LQ32" s="76"/>
      <c r="LR32" s="131">
        <f t="shared" si="0"/>
        <v>0</v>
      </c>
      <c r="LT32" s="426"/>
      <c r="LU32" s="229"/>
      <c r="LV32" s="104"/>
      <c r="LW32" s="49"/>
      <c r="LX32" s="139"/>
      <c r="LY32" s="78">
        <f t="shared" si="51"/>
        <v>0</v>
      </c>
      <c r="MA32" s="426"/>
      <c r="MB32" s="229"/>
      <c r="MC32" s="104"/>
      <c r="MD32" s="49"/>
      <c r="ME32" s="139"/>
      <c r="MF32" s="131">
        <f t="shared" si="52"/>
        <v>0</v>
      </c>
      <c r="MH32" s="406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498"/>
      <c r="MZ32" s="76"/>
      <c r="NA32" s="131">
        <f t="shared" si="198"/>
        <v>20586.5</v>
      </c>
      <c r="NC32" s="31"/>
      <c r="ND32" s="311"/>
      <c r="NE32" s="104"/>
      <c r="NF32" s="1498"/>
      <c r="NG32" s="76"/>
      <c r="NH32" s="131">
        <f t="shared" si="55"/>
        <v>0</v>
      </c>
      <c r="NJ32" s="31"/>
      <c r="NK32" s="780"/>
      <c r="NL32" s="793"/>
      <c r="NM32" s="31"/>
      <c r="NN32" s="76"/>
      <c r="NO32" s="131">
        <f t="shared" si="204"/>
        <v>0</v>
      </c>
      <c r="NQ32" s="406"/>
      <c r="NR32" s="780"/>
      <c r="NS32" s="76"/>
      <c r="NT32" s="406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0</v>
      </c>
      <c r="QB32" s="311"/>
      <c r="QC32" s="311"/>
      <c r="QD32" s="22"/>
      <c r="QE32" s="31"/>
      <c r="QF32" s="76"/>
      <c r="QG32" s="78">
        <f t="shared" si="66"/>
        <v>0</v>
      </c>
      <c r="QI32" s="406"/>
      <c r="QJ32" s="311"/>
      <c r="QK32" s="22"/>
      <c r="QL32" s="31"/>
      <c r="QM32" s="76"/>
      <c r="QN32" s="78">
        <f t="shared" si="67"/>
        <v>0</v>
      </c>
      <c r="QP32" s="322"/>
      <c r="QQ32" s="311"/>
      <c r="QR32" s="702"/>
      <c r="QS32" s="322">
        <v>41720</v>
      </c>
      <c r="QT32" s="139">
        <v>200</v>
      </c>
      <c r="QU32" s="526">
        <f t="shared" si="68"/>
        <v>23094.5</v>
      </c>
      <c r="QW32" s="522"/>
      <c r="QX32" s="1467"/>
      <c r="QY32" s="702"/>
      <c r="QZ32" s="31"/>
      <c r="RA32" s="139"/>
      <c r="RB32" s="131">
        <f t="shared" si="69"/>
        <v>0</v>
      </c>
      <c r="RD32" s="49"/>
      <c r="RE32" s="671"/>
      <c r="RF32" s="139"/>
      <c r="RG32" s="87"/>
      <c r="RH32" s="66"/>
      <c r="RI32" s="78">
        <f t="shared" si="70"/>
        <v>0</v>
      </c>
      <c r="RK32" s="49"/>
      <c r="RL32" s="671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0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6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3"/>
      <c r="TR32" s="31"/>
      <c r="TS32" s="76"/>
      <c r="TT32" s="78">
        <f t="shared" si="202"/>
        <v>0</v>
      </c>
      <c r="TV32" s="406"/>
      <c r="TW32" s="311"/>
      <c r="TX32" s="22"/>
      <c r="TY32" s="31"/>
      <c r="TZ32" s="76"/>
      <c r="UA32" s="78">
        <f t="shared" si="203"/>
        <v>0</v>
      </c>
      <c r="UC32" s="406"/>
      <c r="UD32" s="311"/>
      <c r="UE32" s="22"/>
      <c r="UF32" s="31"/>
      <c r="UG32" s="76"/>
      <c r="UH32" s="78">
        <f t="shared" si="79"/>
        <v>0</v>
      </c>
      <c r="UJ32" s="406"/>
      <c r="UK32" s="311"/>
      <c r="UL32" s="22"/>
      <c r="UM32" s="31"/>
      <c r="UN32" s="76"/>
      <c r="UO32" s="78">
        <f t="shared" si="80"/>
        <v>0</v>
      </c>
      <c r="UQ32" s="406"/>
      <c r="UR32" s="311"/>
      <c r="US32" s="22"/>
      <c r="UT32" s="31"/>
      <c r="UU32" s="76"/>
      <c r="UV32" s="78">
        <f t="shared" si="81"/>
        <v>0</v>
      </c>
      <c r="UX32" s="406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0</v>
      </c>
      <c r="VS32" s="311"/>
      <c r="VT32" s="311"/>
      <c r="VU32" s="22"/>
      <c r="VV32" s="31"/>
      <c r="VW32" s="76"/>
      <c r="VX32" s="78">
        <f t="shared" si="85"/>
        <v>0</v>
      </c>
      <c r="VZ32" s="406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6"/>
      <c r="XQ32" s="311"/>
      <c r="XR32" s="22"/>
      <c r="XS32" s="31"/>
      <c r="XT32" s="76"/>
      <c r="XU32" s="78">
        <f t="shared" si="92"/>
        <v>0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2"/>
      <c r="ZV32" s="22"/>
      <c r="ZW32" s="31"/>
      <c r="ZX32" s="76"/>
      <c r="ZY32" s="78">
        <f t="shared" si="100"/>
        <v>11212</v>
      </c>
      <c r="AAA32" s="31"/>
      <c r="AAB32" s="782"/>
      <c r="AAC32" s="22"/>
      <c r="AAD32" s="31"/>
      <c r="AAE32" s="76"/>
      <c r="AAF32" s="78">
        <f t="shared" si="101"/>
        <v>0</v>
      </c>
      <c r="AAH32" s="31"/>
      <c r="AAI32" s="782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6"/>
      <c r="AAW32" s="311"/>
      <c r="AAX32" s="22"/>
      <c r="AAY32" s="31"/>
      <c r="AAZ32" s="76"/>
      <c r="ABA32" s="78">
        <f t="shared" si="104"/>
        <v>0</v>
      </c>
      <c r="ABC32" s="406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0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6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6"/>
      <c r="ADA32" s="311"/>
      <c r="ADB32" s="22"/>
      <c r="ADC32" s="406"/>
      <c r="ADD32" s="76"/>
      <c r="ADE32" s="78">
        <f t="shared" si="111"/>
        <v>0</v>
      </c>
      <c r="ADG32" s="406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0</v>
      </c>
      <c r="ADU32" s="322"/>
      <c r="ADV32" s="311"/>
      <c r="ADW32" s="22"/>
      <c r="ADX32" s="406"/>
      <c r="ADY32" s="76"/>
      <c r="ADZ32" s="78">
        <f t="shared" si="114"/>
        <v>0</v>
      </c>
      <c r="AEB32" s="406"/>
      <c r="AEC32" s="780"/>
      <c r="AED32" s="793"/>
      <c r="AEE32" s="31"/>
      <c r="AEF32" s="1499"/>
      <c r="AEG32" s="131">
        <f t="shared" si="115"/>
        <v>0</v>
      </c>
      <c r="AEI32" s="406"/>
      <c r="AEJ32" s="780"/>
      <c r="AEK32" s="793"/>
      <c r="AEL32" s="31"/>
      <c r="AEM32" s="1499"/>
      <c r="AEN32" s="131">
        <f t="shared" si="116"/>
        <v>3380</v>
      </c>
      <c r="AEP32" s="406"/>
      <c r="AEQ32" s="780"/>
      <c r="AER32" s="793"/>
      <c r="AES32" s="406"/>
      <c r="AET32" s="1499"/>
      <c r="AEU32" s="131">
        <f t="shared" si="117"/>
        <v>0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6"/>
      <c r="AFL32" s="311"/>
      <c r="AFM32" s="22"/>
      <c r="AFN32" s="31"/>
      <c r="AFO32" s="76"/>
      <c r="AFP32" s="78">
        <f t="shared" si="120"/>
        <v>0</v>
      </c>
      <c r="AFR32" s="406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6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6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3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6"/>
      <c r="AME32" s="311"/>
      <c r="AMF32" s="22"/>
      <c r="AMG32" s="406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0</v>
      </c>
      <c r="AMR32" s="31"/>
      <c r="AMS32" s="311"/>
      <c r="AMT32" s="104"/>
      <c r="AMU32" s="31"/>
      <c r="AMV32" s="76"/>
      <c r="AMW32" s="131">
        <f t="shared" si="3"/>
        <v>0</v>
      </c>
      <c r="AMY32" s="406"/>
      <c r="AMZ32" s="311"/>
      <c r="ANA32" s="22"/>
      <c r="ANB32" s="322"/>
      <c r="ANC32" s="76"/>
      <c r="AND32" s="78">
        <f t="shared" si="146"/>
        <v>0</v>
      </c>
      <c r="ANF32" s="322"/>
      <c r="ANG32" s="311"/>
      <c r="ANH32" s="22"/>
      <c r="ANI32" s="406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6"/>
      <c r="AOL32" s="76"/>
      <c r="AOM32" s="78">
        <f t="shared" si="151"/>
        <v>0</v>
      </c>
      <c r="AOO32" s="311"/>
      <c r="AOP32" s="311"/>
      <c r="AOQ32" s="22"/>
      <c r="AOR32" s="31"/>
      <c r="AOS32" s="76"/>
      <c r="AOT32" s="78">
        <f t="shared" si="199"/>
        <v>4592</v>
      </c>
      <c r="AOV32" s="406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0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6"/>
      <c r="APY32" s="311"/>
      <c r="APZ32" s="22"/>
      <c r="AQA32" s="406"/>
      <c r="AQB32" s="76"/>
      <c r="AQC32" s="78">
        <f t="shared" ref="AQC32:AQC44" si="205">AQC31+APZ32-AQB32</f>
        <v>0</v>
      </c>
      <c r="AQE32" s="311"/>
      <c r="AQG32" s="778"/>
      <c r="AQH32" s="31"/>
      <c r="AQI32" s="76"/>
      <c r="AQJ32" s="131">
        <f t="shared" si="5"/>
        <v>7383.5</v>
      </c>
      <c r="AQL32" s="311"/>
      <c r="AQN32" s="778"/>
      <c r="AQO32" s="31"/>
      <c r="AQP32" s="76"/>
      <c r="AQQ32" s="131">
        <f t="shared" si="6"/>
        <v>0</v>
      </c>
      <c r="AQS32" s="311"/>
      <c r="AQU32" s="778"/>
      <c r="AQV32" s="31"/>
      <c r="AQW32" s="76"/>
      <c r="AQX32" s="131">
        <f t="shared" si="156"/>
        <v>4518.5</v>
      </c>
      <c r="AQZ32" s="322"/>
      <c r="ARA32" s="311"/>
      <c r="ARB32" s="783"/>
      <c r="ARC32" s="322"/>
      <c r="ARD32" s="76"/>
      <c r="ARE32" s="78">
        <f t="shared" si="157"/>
        <v>0</v>
      </c>
      <c r="ARG32" s="311"/>
      <c r="ARH32" s="311"/>
      <c r="ARI32" s="22"/>
      <c r="ARJ32" s="31"/>
      <c r="ARK32" s="76"/>
      <c r="ARL32" s="78">
        <f t="shared" si="158"/>
        <v>0</v>
      </c>
      <c r="ARN32" s="406"/>
      <c r="ARO32" s="311"/>
      <c r="ARP32" s="22"/>
      <c r="ARQ32" s="406"/>
      <c r="ARR32" s="76"/>
      <c r="ARS32" s="78">
        <f t="shared" si="159"/>
        <v>0</v>
      </c>
      <c r="ARU32" s="406"/>
      <c r="ARV32" s="311"/>
      <c r="ARW32" s="22"/>
      <c r="ARX32" s="322"/>
      <c r="ARY32" s="76"/>
      <c r="ARZ32" s="78">
        <f t="shared" si="7"/>
        <v>0</v>
      </c>
      <c r="ASB32" s="406"/>
      <c r="ASC32" s="311"/>
      <c r="ASD32" s="22"/>
      <c r="ASE32" s="31"/>
      <c r="ASF32" s="76"/>
      <c r="ASG32" s="78">
        <f t="shared" si="160"/>
        <v>0</v>
      </c>
      <c r="ASI32" s="406"/>
      <c r="ASJ32" s="311"/>
      <c r="ASK32" s="22"/>
      <c r="ASL32" s="31"/>
      <c r="ASM32" s="76"/>
      <c r="ASN32" s="131">
        <f t="shared" si="161"/>
        <v>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2"/>
      <c r="AUG32" s="1460"/>
      <c r="AUH32" s="139"/>
      <c r="AUI32" s="792"/>
      <c r="AUK32" s="131">
        <f t="shared" si="168"/>
        <v>0</v>
      </c>
      <c r="AUM32" s="311"/>
      <c r="AUN32" s="1467"/>
      <c r="AUP32" s="61"/>
      <c r="AUQ32" s="66"/>
      <c r="AUR32" s="131">
        <f t="shared" si="169"/>
        <v>0</v>
      </c>
      <c r="AUT32" s="31"/>
      <c r="AUU32" s="780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0</v>
      </c>
      <c r="AVH32" s="406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6"/>
      <c r="AVW32" s="311"/>
      <c r="AVX32" s="1483"/>
      <c r="AVY32" s="1500"/>
      <c r="AVZ32" s="1344"/>
      <c r="AWA32" s="78">
        <f t="shared" si="191"/>
        <v>0</v>
      </c>
      <c r="AWC32" s="311"/>
      <c r="AWD32" s="311"/>
      <c r="AWE32" s="1483"/>
      <c r="AWF32" s="1500"/>
      <c r="AWG32" s="1344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229"/>
      <c r="AWR32" s="229"/>
      <c r="AWS32" s="104"/>
      <c r="AWT32" s="49"/>
      <c r="AWU32" s="139"/>
      <c r="AWV32" s="131">
        <f t="shared" si="194"/>
        <v>0</v>
      </c>
      <c r="AWW32" s="244"/>
      <c r="AWX32" s="426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6"/>
      <c r="AYH32" s="311"/>
      <c r="AYI32" s="22"/>
      <c r="AYJ32" s="31"/>
      <c r="AYK32" s="76"/>
      <c r="AYL32" s="78">
        <f t="shared" si="179"/>
        <v>0</v>
      </c>
      <c r="AYN32" s="406"/>
      <c r="AYO32" s="311"/>
      <c r="AYP32" s="22"/>
      <c r="AYQ32" s="31"/>
      <c r="AYR32" s="76"/>
      <c r="AYS32" s="78">
        <f t="shared" si="180"/>
        <v>0</v>
      </c>
      <c r="AYU32" s="406"/>
      <c r="AYV32" s="311"/>
      <c r="AYW32" s="22"/>
      <c r="AYX32" s="406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6"/>
      <c r="AZJ32" s="229"/>
      <c r="AZK32" s="104"/>
      <c r="AZL32" s="483"/>
      <c r="AZM32" s="389"/>
      <c r="AZN32" s="78">
        <f t="shared" si="183"/>
        <v>0</v>
      </c>
      <c r="AZP32" s="426"/>
      <c r="AZQ32" s="229"/>
      <c r="AZR32" s="104"/>
      <c r="AZS32" s="483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6">
        <v>41695</v>
      </c>
      <c r="B33" s="311"/>
      <c r="C33" s="702">
        <v>100000</v>
      </c>
      <c r="D33" s="49"/>
      <c r="E33" s="76"/>
      <c r="F33" s="131">
        <f t="shared" si="8"/>
        <v>2780100</v>
      </c>
      <c r="H33" s="792"/>
      <c r="I33" s="311"/>
      <c r="J33" s="696"/>
      <c r="K33" s="49"/>
      <c r="L33" s="76"/>
      <c r="M33" s="131">
        <f t="shared" si="9"/>
        <v>0</v>
      </c>
      <c r="O33" s="426"/>
      <c r="P33" s="229"/>
      <c r="Q33" s="104"/>
      <c r="R33" s="426"/>
      <c r="S33" s="139"/>
      <c r="T33" s="78">
        <f t="shared" si="189"/>
        <v>0</v>
      </c>
      <c r="V33" s="322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6">
        <v>40859</v>
      </c>
      <c r="CI33" s="671" t="s">
        <v>654</v>
      </c>
      <c r="CJ33" s="421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1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6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6"/>
      <c r="EG33" s="311"/>
      <c r="EH33" s="22"/>
      <c r="EI33" s="31"/>
      <c r="EJ33" s="76"/>
      <c r="EK33" s="78">
        <f t="shared" si="25"/>
        <v>10936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6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0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5"/>
      <c r="IB33" s="778"/>
      <c r="ID33" s="778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2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2"/>
      <c r="JQ33" s="782"/>
      <c r="JR33" s="22"/>
      <c r="JS33" s="792"/>
      <c r="JT33" s="76"/>
      <c r="JU33" s="131">
        <f t="shared" si="44"/>
        <v>0</v>
      </c>
      <c r="JW33" s="792"/>
      <c r="JX33" s="311"/>
      <c r="JY33" s="22"/>
      <c r="JZ33" s="792"/>
      <c r="KA33" s="76"/>
      <c r="KB33" s="131">
        <f t="shared" si="45"/>
        <v>0</v>
      </c>
      <c r="KD33" s="573"/>
      <c r="KE33" s="229"/>
      <c r="KF33" s="104"/>
      <c r="KG33" s="573"/>
      <c r="KH33" s="139"/>
      <c r="KI33" s="131">
        <f t="shared" si="46"/>
        <v>0</v>
      </c>
      <c r="KJ33" s="244"/>
      <c r="KK33" s="573"/>
      <c r="KL33" s="229"/>
      <c r="KM33" s="104"/>
      <c r="KN33" s="573"/>
      <c r="KO33" s="139"/>
      <c r="KP33" s="131">
        <f t="shared" si="47"/>
        <v>0</v>
      </c>
      <c r="KQ33" s="244"/>
      <c r="KR33" s="406"/>
      <c r="KS33" s="311"/>
      <c r="KT33" s="22"/>
      <c r="KU33" s="31"/>
      <c r="KV33" s="76"/>
      <c r="KW33" s="131">
        <f t="shared" si="48"/>
        <v>0</v>
      </c>
      <c r="KY33" s="792"/>
      <c r="KZ33" s="862"/>
      <c r="LA33" s="22"/>
      <c r="LB33" s="792"/>
      <c r="LC33" s="76"/>
      <c r="LD33" s="131">
        <f t="shared" si="49"/>
        <v>0</v>
      </c>
      <c r="LF33" s="311"/>
      <c r="LG33" s="862"/>
      <c r="LH33" s="22"/>
      <c r="LI33" s="31"/>
      <c r="LJ33" s="76"/>
      <c r="LK33" s="131">
        <f t="shared" si="50"/>
        <v>0</v>
      </c>
      <c r="LM33" s="406"/>
      <c r="LN33" s="311"/>
      <c r="LO33" s="22"/>
      <c r="LP33" s="31"/>
      <c r="LQ33" s="76"/>
      <c r="LR33" s="131">
        <f t="shared" si="0"/>
        <v>0</v>
      </c>
      <c r="LT33" s="426"/>
      <c r="LU33" s="229"/>
      <c r="LV33" s="104"/>
      <c r="LW33" s="49"/>
      <c r="LX33" s="139"/>
      <c r="LY33" s="78">
        <f t="shared" si="51"/>
        <v>0</v>
      </c>
      <c r="MA33" s="426"/>
      <c r="MB33" s="229"/>
      <c r="MC33" s="104"/>
      <c r="MD33" s="49"/>
      <c r="ME33" s="139"/>
      <c r="MF33" s="131">
        <f t="shared" si="52"/>
        <v>0</v>
      </c>
      <c r="MH33" s="406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498"/>
      <c r="MZ33" s="76"/>
      <c r="NA33" s="131">
        <f t="shared" si="198"/>
        <v>20586.5</v>
      </c>
      <c r="NC33" s="31"/>
      <c r="ND33" s="311"/>
      <c r="NE33" s="104"/>
      <c r="NF33" s="1498"/>
      <c r="NG33" s="76"/>
      <c r="NH33" s="131">
        <f t="shared" si="55"/>
        <v>0</v>
      </c>
      <c r="NJ33" s="31"/>
      <c r="NK33" s="780"/>
      <c r="NL33" s="76"/>
      <c r="NM33" s="31"/>
      <c r="NN33" s="76"/>
      <c r="NO33" s="131">
        <f t="shared" si="204"/>
        <v>0</v>
      </c>
      <c r="NQ33" s="406"/>
      <c r="NR33" s="780"/>
      <c r="NS33" s="76"/>
      <c r="NT33" s="406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0</v>
      </c>
      <c r="QB33" s="311"/>
      <c r="QC33" s="311"/>
      <c r="QD33" s="22"/>
      <c r="QE33" s="31"/>
      <c r="QF33" s="76"/>
      <c r="QG33" s="78">
        <f t="shared" si="66"/>
        <v>0</v>
      </c>
      <c r="QI33" s="406"/>
      <c r="QJ33" s="311"/>
      <c r="QK33" s="22"/>
      <c r="QL33" s="31"/>
      <c r="QM33" s="76"/>
      <c r="QN33" s="78">
        <f t="shared" si="67"/>
        <v>0</v>
      </c>
      <c r="QP33" s="322"/>
      <c r="QQ33" s="311"/>
      <c r="QR33" s="702"/>
      <c r="QS33" s="322"/>
      <c r="QT33" s="139"/>
      <c r="QU33" s="526">
        <f t="shared" si="68"/>
        <v>23094.5</v>
      </c>
      <c r="QW33" s="1492"/>
      <c r="QX33" s="1493"/>
      <c r="QY33" s="702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0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6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3"/>
      <c r="TR33" s="31"/>
      <c r="TS33" s="76"/>
      <c r="TT33" s="78">
        <f t="shared" si="202"/>
        <v>0</v>
      </c>
      <c r="TV33" s="406"/>
      <c r="TW33" s="311"/>
      <c r="TX33" s="22"/>
      <c r="TY33" s="31"/>
      <c r="TZ33" s="76"/>
      <c r="UA33" s="78">
        <f t="shared" si="203"/>
        <v>0</v>
      </c>
      <c r="UC33" s="406"/>
      <c r="UD33" s="311"/>
      <c r="UE33" s="22"/>
      <c r="UF33" s="31"/>
      <c r="UG33" s="76"/>
      <c r="UH33" s="78">
        <f t="shared" si="79"/>
        <v>0</v>
      </c>
      <c r="UJ33" s="406"/>
      <c r="UK33" s="311"/>
      <c r="UL33" s="22"/>
      <c r="UM33" s="31"/>
      <c r="UN33" s="76"/>
      <c r="UO33" s="78">
        <f t="shared" si="80"/>
        <v>0</v>
      </c>
      <c r="UQ33" s="406"/>
      <c r="UR33" s="311"/>
      <c r="US33" s="22"/>
      <c r="UT33" s="31"/>
      <c r="UU33" s="76"/>
      <c r="UV33" s="78">
        <f t="shared" si="81"/>
        <v>0</v>
      </c>
      <c r="UX33" s="406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0</v>
      </c>
      <c r="VS33" s="311"/>
      <c r="VT33" s="311"/>
      <c r="VU33" s="22"/>
      <c r="VV33" s="31"/>
      <c r="VW33" s="76"/>
      <c r="VX33" s="78">
        <f t="shared" si="85"/>
        <v>0</v>
      </c>
      <c r="VZ33" s="406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6"/>
      <c r="XQ33" s="311"/>
      <c r="XR33" s="22"/>
      <c r="XS33" s="31"/>
      <c r="XT33" s="76"/>
      <c r="XU33" s="78">
        <f t="shared" si="92"/>
        <v>0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2"/>
      <c r="ZV33" s="22"/>
      <c r="ZW33" s="31"/>
      <c r="ZX33" s="76"/>
      <c r="ZY33" s="78">
        <f t="shared" si="100"/>
        <v>11212</v>
      </c>
      <c r="AAA33" s="31"/>
      <c r="AAB33" s="782"/>
      <c r="AAC33" s="22"/>
      <c r="AAD33" s="31"/>
      <c r="AAE33" s="76"/>
      <c r="AAF33" s="78">
        <f t="shared" si="101"/>
        <v>0</v>
      </c>
      <c r="AAH33" s="31"/>
      <c r="AAI33" s="782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6"/>
      <c r="AAW33" s="311"/>
      <c r="AAX33" s="22"/>
      <c r="AAY33" s="31"/>
      <c r="AAZ33" s="76"/>
      <c r="ABA33" s="78">
        <f t="shared" si="104"/>
        <v>0</v>
      </c>
      <c r="ABC33" s="406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0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6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6"/>
      <c r="ADA33" s="311"/>
      <c r="ADB33" s="22"/>
      <c r="ADC33" s="406"/>
      <c r="ADD33" s="76"/>
      <c r="ADE33" s="78">
        <f t="shared" si="111"/>
        <v>0</v>
      </c>
      <c r="ADG33" s="406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0</v>
      </c>
      <c r="ADU33" s="322"/>
      <c r="ADV33" s="311"/>
      <c r="ADW33" s="22"/>
      <c r="ADX33" s="406"/>
      <c r="ADY33" s="76"/>
      <c r="ADZ33" s="78">
        <f t="shared" si="114"/>
        <v>0</v>
      </c>
      <c r="AEB33" s="406"/>
      <c r="AEC33" s="780"/>
      <c r="AED33" s="793"/>
      <c r="AEE33" s="31"/>
      <c r="AEF33" s="758"/>
      <c r="AEG33" s="131">
        <f t="shared" si="115"/>
        <v>0</v>
      </c>
      <c r="AEI33" s="406"/>
      <c r="AEJ33" s="780"/>
      <c r="AEK33" s="793"/>
      <c r="AEL33" s="31"/>
      <c r="AEM33" s="758"/>
      <c r="AEN33" s="131">
        <f t="shared" si="116"/>
        <v>3380</v>
      </c>
      <c r="AEP33" s="406"/>
      <c r="AEQ33" s="780"/>
      <c r="AER33" s="793"/>
      <c r="AES33" s="406"/>
      <c r="AET33" s="758"/>
      <c r="AEU33" s="131">
        <f t="shared" si="117"/>
        <v>0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6"/>
      <c r="AFL33" s="311"/>
      <c r="AFM33" s="22"/>
      <c r="AFN33" s="31"/>
      <c r="AFO33" s="76"/>
      <c r="AFP33" s="78">
        <f t="shared" si="120"/>
        <v>0</v>
      </c>
      <c r="AFR33" s="406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6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6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3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6"/>
      <c r="AME33" s="311"/>
      <c r="AMF33" s="22"/>
      <c r="AMG33" s="406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0</v>
      </c>
      <c r="AMR33" s="31"/>
      <c r="AMS33" s="311"/>
      <c r="AMT33" s="22"/>
      <c r="AMU33" s="31"/>
      <c r="AMV33" s="76"/>
      <c r="AMW33" s="131">
        <f t="shared" si="3"/>
        <v>0</v>
      </c>
      <c r="AMY33" s="406"/>
      <c r="AMZ33" s="311"/>
      <c r="ANA33" s="22"/>
      <c r="ANB33" s="322"/>
      <c r="ANC33" s="76"/>
      <c r="AND33" s="78">
        <f t="shared" si="146"/>
        <v>0</v>
      </c>
      <c r="ANF33" s="322"/>
      <c r="ANG33" s="311"/>
      <c r="ANH33" s="22"/>
      <c r="ANI33" s="406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6"/>
      <c r="AOL33" s="76"/>
      <c r="AOM33" s="78">
        <f t="shared" si="151"/>
        <v>0</v>
      </c>
      <c r="AOO33" s="311"/>
      <c r="AOP33" s="311"/>
      <c r="AOQ33" s="22"/>
      <c r="AOR33" s="31"/>
      <c r="AOS33" s="76"/>
      <c r="AOT33" s="78">
        <f t="shared" si="199"/>
        <v>4592</v>
      </c>
      <c r="AOV33" s="406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0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6"/>
      <c r="APY33" s="311"/>
      <c r="APZ33" s="22"/>
      <c r="AQA33" s="406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3"/>
      <c r="ARC33" s="322"/>
      <c r="ARD33" s="76"/>
      <c r="ARE33" s="78">
        <f t="shared" si="157"/>
        <v>0</v>
      </c>
      <c r="ARG33" s="311"/>
      <c r="ARH33" s="311"/>
      <c r="ARI33" s="22"/>
      <c r="ARJ33" s="31"/>
      <c r="ARK33" s="76"/>
      <c r="ARL33" s="78">
        <f t="shared" si="158"/>
        <v>0</v>
      </c>
      <c r="ARN33" s="406"/>
      <c r="ARO33" s="311"/>
      <c r="ARP33" s="22"/>
      <c r="ARQ33" s="406"/>
      <c r="ARR33" s="76"/>
      <c r="ARS33" s="78">
        <f t="shared" si="159"/>
        <v>0</v>
      </c>
      <c r="ARU33" s="406"/>
      <c r="ARV33" s="311"/>
      <c r="ARW33" s="22"/>
      <c r="ARX33" s="322"/>
      <c r="ARY33" s="76"/>
      <c r="ARZ33" s="78">
        <f t="shared" si="7"/>
        <v>0</v>
      </c>
      <c r="ASB33" s="406"/>
      <c r="ASC33" s="311"/>
      <c r="ASD33" s="22"/>
      <c r="ASE33" s="31"/>
      <c r="ASF33" s="76"/>
      <c r="ASG33" s="78">
        <f t="shared" si="160"/>
        <v>0</v>
      </c>
      <c r="ASI33" s="406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2"/>
      <c r="AUG33" s="1467"/>
      <c r="AUH33" s="139"/>
      <c r="AUI33" s="369"/>
      <c r="AUJ33" s="66"/>
      <c r="AUK33" s="131">
        <f t="shared" si="168"/>
        <v>0</v>
      </c>
      <c r="AUM33" s="311"/>
      <c r="AUN33" s="1467"/>
      <c r="AUP33" s="61"/>
      <c r="AUQ33" s="66"/>
      <c r="AUR33" s="131">
        <f t="shared" si="169"/>
        <v>0</v>
      </c>
      <c r="AUT33" s="31"/>
      <c r="AUU33" s="780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0</v>
      </c>
      <c r="AVH33" s="406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6"/>
      <c r="AVW33" s="311"/>
      <c r="AVX33" s="1483"/>
      <c r="AVY33" s="1500"/>
      <c r="AVZ33" s="1344"/>
      <c r="AWA33" s="78">
        <f t="shared" si="191"/>
        <v>0</v>
      </c>
      <c r="AWC33" s="311"/>
      <c r="AWD33" s="311"/>
      <c r="AWE33" s="1483"/>
      <c r="AWF33" s="1500"/>
      <c r="AWG33" s="1344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229"/>
      <c r="AWR33" s="229"/>
      <c r="AWS33" s="104"/>
      <c r="AWT33" s="49"/>
      <c r="AWU33" s="139"/>
      <c r="AWV33" s="131">
        <f t="shared" si="194"/>
        <v>0</v>
      </c>
      <c r="AWW33" s="244"/>
      <c r="AWX33" s="426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6"/>
      <c r="AYH33" s="311"/>
      <c r="AYI33" s="22"/>
      <c r="AYJ33" s="31"/>
      <c r="AYK33" s="76"/>
      <c r="AYL33" s="78">
        <f t="shared" si="179"/>
        <v>0</v>
      </c>
      <c r="AYN33" s="406"/>
      <c r="AYO33" s="311"/>
      <c r="AYP33" s="22"/>
      <c r="AYQ33" s="31"/>
      <c r="AYR33" s="76"/>
      <c r="AYS33" s="78">
        <f t="shared" si="180"/>
        <v>0</v>
      </c>
      <c r="AYU33" s="406"/>
      <c r="AYV33" s="311"/>
      <c r="AYW33" s="22"/>
      <c r="AYX33" s="406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6"/>
      <c r="AZJ33" s="229"/>
      <c r="AZK33" s="104"/>
      <c r="AZL33" s="483"/>
      <c r="AZM33" s="389"/>
      <c r="AZN33" s="131">
        <f t="shared" si="183"/>
        <v>0</v>
      </c>
      <c r="AZP33" s="426"/>
      <c r="AZQ33" s="229"/>
      <c r="AZR33" s="104"/>
      <c r="AZS33" s="483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6">
        <v>41698</v>
      </c>
      <c r="B34" s="311"/>
      <c r="C34" s="350">
        <v>10000</v>
      </c>
      <c r="D34" s="31"/>
      <c r="E34" s="139"/>
      <c r="F34" s="131">
        <f t="shared" si="8"/>
        <v>2790100</v>
      </c>
      <c r="H34" s="792"/>
      <c r="I34" s="311"/>
      <c r="J34" s="696"/>
      <c r="K34" s="31"/>
      <c r="L34" s="139"/>
      <c r="M34" s="131">
        <f t="shared" si="9"/>
        <v>0</v>
      </c>
      <c r="O34" s="426"/>
      <c r="P34" s="229"/>
      <c r="Q34" s="104"/>
      <c r="R34" s="426"/>
      <c r="S34" s="139"/>
      <c r="T34" s="78">
        <f t="shared" si="189"/>
        <v>0</v>
      </c>
      <c r="V34" s="322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6"/>
      <c r="CI34" s="671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1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6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6"/>
      <c r="EG34" s="311"/>
      <c r="EH34" s="22"/>
      <c r="EI34" s="31"/>
      <c r="EJ34" s="76"/>
      <c r="EK34" s="78">
        <f t="shared" si="25"/>
        <v>10936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6">
        <v>39726</v>
      </c>
      <c r="FW34" s="1460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0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5"/>
      <c r="IB34" s="778"/>
      <c r="IC34" s="865"/>
      <c r="ID34" s="778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2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2"/>
      <c r="JQ34" s="862"/>
      <c r="JR34" s="22"/>
      <c r="JS34" s="792"/>
      <c r="JT34" s="76"/>
      <c r="JU34" s="131">
        <f t="shared" si="44"/>
        <v>0</v>
      </c>
      <c r="JW34" s="792"/>
      <c r="JX34" s="862"/>
      <c r="JY34" s="22"/>
      <c r="JZ34" s="792"/>
      <c r="KA34" s="76"/>
      <c r="KB34" s="131">
        <f t="shared" si="45"/>
        <v>0</v>
      </c>
      <c r="KD34" s="573"/>
      <c r="KE34" s="645"/>
      <c r="KF34" s="104"/>
      <c r="KG34" s="573"/>
      <c r="KH34" s="139"/>
      <c r="KI34" s="131">
        <f t="shared" si="46"/>
        <v>0</v>
      </c>
      <c r="KJ34" s="244"/>
      <c r="KK34" s="573"/>
      <c r="KL34" s="645"/>
      <c r="KM34" s="104"/>
      <c r="KN34" s="573"/>
      <c r="KO34" s="139"/>
      <c r="KP34" s="131">
        <f t="shared" si="47"/>
        <v>0</v>
      </c>
      <c r="KQ34" s="244"/>
      <c r="KR34" s="406"/>
      <c r="KS34" s="311"/>
      <c r="KT34" s="22"/>
      <c r="KU34" s="1433"/>
      <c r="KV34" s="76"/>
      <c r="KW34" s="131">
        <f t="shared" si="48"/>
        <v>0</v>
      </c>
      <c r="KY34" s="792"/>
      <c r="KZ34" s="862"/>
      <c r="LA34" s="22"/>
      <c r="LB34" s="792"/>
      <c r="LC34" s="76"/>
      <c r="LD34" s="131">
        <f t="shared" si="49"/>
        <v>0</v>
      </c>
      <c r="LF34" s="311"/>
      <c r="LG34" s="862"/>
      <c r="LH34" s="22"/>
      <c r="LI34" s="31"/>
      <c r="LJ34" s="76"/>
      <c r="LK34" s="131">
        <f t="shared" si="50"/>
        <v>0</v>
      </c>
      <c r="LM34" s="406"/>
      <c r="LN34" s="311"/>
      <c r="LO34" s="22"/>
      <c r="LP34" s="31"/>
      <c r="LQ34" s="76"/>
      <c r="LR34" s="131">
        <f t="shared" si="0"/>
        <v>0</v>
      </c>
      <c r="LT34" s="426"/>
      <c r="LU34" s="229"/>
      <c r="LV34" s="104"/>
      <c r="LW34" s="433"/>
      <c r="LX34" s="139"/>
      <c r="LY34" s="78">
        <f t="shared" si="51"/>
        <v>0</v>
      </c>
      <c r="MA34" s="426"/>
      <c r="MB34" s="229"/>
      <c r="MC34" s="104"/>
      <c r="MD34" s="433"/>
      <c r="ME34" s="139"/>
      <c r="MF34" s="131">
        <f t="shared" si="52"/>
        <v>0</v>
      </c>
      <c r="MH34" s="406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498"/>
      <c r="MZ34" s="76"/>
      <c r="NA34" s="131">
        <f t="shared" si="198"/>
        <v>20586.5</v>
      </c>
      <c r="NC34" s="31"/>
      <c r="ND34" s="311"/>
      <c r="NE34" s="104"/>
      <c r="NF34" s="1498"/>
      <c r="NG34" s="76"/>
      <c r="NH34" s="131">
        <f t="shared" si="55"/>
        <v>0</v>
      </c>
      <c r="NJ34" s="31"/>
      <c r="NK34" s="780"/>
      <c r="NL34" s="778"/>
      <c r="NM34" s="31"/>
      <c r="NN34" s="76"/>
      <c r="NO34" s="131">
        <f t="shared" si="204"/>
        <v>0</v>
      </c>
      <c r="NQ34" s="545"/>
      <c r="NR34" s="815"/>
      <c r="NS34" s="778"/>
      <c r="NT34" s="406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0</v>
      </c>
      <c r="QB34" s="311"/>
      <c r="QC34" s="311"/>
      <c r="QD34" s="22"/>
      <c r="QE34" s="31"/>
      <c r="QF34" s="76"/>
      <c r="QG34" s="78">
        <f t="shared" si="66"/>
        <v>0</v>
      </c>
      <c r="QI34" s="406"/>
      <c r="QJ34" s="311"/>
      <c r="QK34" s="22"/>
      <c r="QL34" s="31"/>
      <c r="QM34" s="76"/>
      <c r="QN34" s="78">
        <f t="shared" si="67"/>
        <v>0</v>
      </c>
      <c r="QP34" s="841">
        <v>40980</v>
      </c>
      <c r="QQ34" s="798" t="s">
        <v>690</v>
      </c>
      <c r="QR34" s="1501">
        <v>4039</v>
      </c>
      <c r="QS34" s="322">
        <v>41073</v>
      </c>
      <c r="QT34" s="139">
        <v>500</v>
      </c>
      <c r="QU34" s="131">
        <f t="shared" si="68"/>
        <v>26633.5</v>
      </c>
      <c r="QW34" s="522"/>
      <c r="QX34" s="1467"/>
      <c r="QY34" s="778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0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6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3"/>
      <c r="TR34" s="31"/>
      <c r="TS34" s="76"/>
      <c r="TT34" s="78">
        <f t="shared" si="202"/>
        <v>0</v>
      </c>
      <c r="TV34" s="406"/>
      <c r="TW34" s="311"/>
      <c r="TX34" s="22"/>
      <c r="TY34" s="31"/>
      <c r="TZ34" s="76"/>
      <c r="UA34" s="78">
        <f t="shared" si="203"/>
        <v>0</v>
      </c>
      <c r="UC34" s="406"/>
      <c r="UD34" s="311"/>
      <c r="UE34" s="22"/>
      <c r="UF34" s="31"/>
      <c r="UG34" s="76"/>
      <c r="UH34" s="78">
        <f t="shared" si="79"/>
        <v>0</v>
      </c>
      <c r="UJ34" s="406"/>
      <c r="UK34" s="311"/>
      <c r="UL34" s="22"/>
      <c r="UM34" s="31"/>
      <c r="UN34" s="76"/>
      <c r="UO34" s="78">
        <f t="shared" si="80"/>
        <v>0</v>
      </c>
      <c r="UQ34" s="406"/>
      <c r="UR34" s="311"/>
      <c r="US34" s="22"/>
      <c r="UT34" s="31"/>
      <c r="UU34" s="76"/>
      <c r="UV34" s="78">
        <f t="shared" si="81"/>
        <v>0</v>
      </c>
      <c r="UX34" s="406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0</v>
      </c>
      <c r="VS34" s="311"/>
      <c r="VT34" s="311"/>
      <c r="VU34" s="22"/>
      <c r="VV34" s="31"/>
      <c r="VW34" s="76"/>
      <c r="VX34" s="78">
        <f t="shared" si="85"/>
        <v>0</v>
      </c>
      <c r="VZ34" s="406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6"/>
      <c r="XQ34" s="311"/>
      <c r="XR34" s="22"/>
      <c r="XS34" s="31"/>
      <c r="XT34" s="76"/>
      <c r="XU34" s="78">
        <f t="shared" si="92"/>
        <v>0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6"/>
      <c r="AAW34" s="311"/>
      <c r="AAX34" s="22"/>
      <c r="AAY34" s="31"/>
      <c r="AAZ34" s="76"/>
      <c r="ABA34" s="78">
        <f t="shared" si="104"/>
        <v>0</v>
      </c>
      <c r="ABC34" s="406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0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6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6"/>
      <c r="ADA34" s="311"/>
      <c r="ADB34" s="22"/>
      <c r="ADC34" s="406"/>
      <c r="ADD34" s="76"/>
      <c r="ADE34" s="78">
        <f t="shared" si="111"/>
        <v>0</v>
      </c>
      <c r="ADG34" s="406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0</v>
      </c>
      <c r="ADU34" s="322"/>
      <c r="ADV34" s="311"/>
      <c r="ADW34" s="22"/>
      <c r="ADX34" s="406"/>
      <c r="ADY34" s="76"/>
      <c r="ADZ34" s="78">
        <f t="shared" si="114"/>
        <v>0</v>
      </c>
      <c r="AEB34" s="406"/>
      <c r="AEC34" s="780"/>
      <c r="AED34" s="793"/>
      <c r="AEE34" s="31"/>
      <c r="AEF34" s="758"/>
      <c r="AEG34" s="131">
        <f t="shared" si="115"/>
        <v>0</v>
      </c>
      <c r="AEI34" s="406"/>
      <c r="AEJ34" s="780"/>
      <c r="AEK34" s="793"/>
      <c r="AEL34" s="31"/>
      <c r="AEM34" s="758"/>
      <c r="AEN34" s="131">
        <f t="shared" si="116"/>
        <v>3380</v>
      </c>
      <c r="AEP34" s="406"/>
      <c r="AEQ34" s="780"/>
      <c r="AER34" s="793"/>
      <c r="AES34" s="406"/>
      <c r="AET34" s="758"/>
      <c r="AEU34" s="131">
        <f t="shared" si="117"/>
        <v>0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6"/>
      <c r="AFL34" s="311"/>
      <c r="AFM34" s="22"/>
      <c r="AFN34" s="31"/>
      <c r="AFO34" s="76"/>
      <c r="AFP34" s="78">
        <f t="shared" si="120"/>
        <v>0</v>
      </c>
      <c r="AFR34" s="406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6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6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3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6"/>
      <c r="AME34" s="311"/>
      <c r="AMF34" s="22"/>
      <c r="AMG34" s="406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0</v>
      </c>
      <c r="AMR34" s="31"/>
      <c r="AMS34" s="311"/>
      <c r="AMT34" s="22"/>
      <c r="AMU34" s="31"/>
      <c r="AMV34" s="76"/>
      <c r="AMW34" s="131">
        <f t="shared" si="3"/>
        <v>0</v>
      </c>
      <c r="AMY34" s="406"/>
      <c r="AMZ34" s="311"/>
      <c r="ANA34" s="22"/>
      <c r="ANB34" s="322"/>
      <c r="ANC34" s="76"/>
      <c r="AND34" s="78">
        <f t="shared" si="146"/>
        <v>0</v>
      </c>
      <c r="ANF34" s="322"/>
      <c r="ANG34" s="311"/>
      <c r="ANH34" s="22"/>
      <c r="ANI34" s="406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6"/>
      <c r="AOL34" s="76"/>
      <c r="AOM34" s="78">
        <f t="shared" si="151"/>
        <v>0</v>
      </c>
      <c r="AOO34" s="311"/>
      <c r="AOP34" s="311"/>
      <c r="AOQ34" s="22"/>
      <c r="AOR34" s="31"/>
      <c r="AOS34" s="76"/>
      <c r="AOT34" s="78">
        <f t="shared" si="199"/>
        <v>4592</v>
      </c>
      <c r="AOV34" s="406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0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6"/>
      <c r="APY34" s="311"/>
      <c r="APZ34" s="22"/>
      <c r="AQA34" s="406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3"/>
      <c r="ARC34" s="322"/>
      <c r="ARD34" s="76"/>
      <c r="ARE34" s="78">
        <f t="shared" si="157"/>
        <v>0</v>
      </c>
      <c r="ARG34" s="311"/>
      <c r="ARH34" s="311"/>
      <c r="ARI34" s="22"/>
      <c r="ARJ34" s="31"/>
      <c r="ARK34" s="76"/>
      <c r="ARL34" s="78">
        <f t="shared" si="158"/>
        <v>0</v>
      </c>
      <c r="ARN34" s="406"/>
      <c r="ARO34" s="311"/>
      <c r="ARP34" s="22"/>
      <c r="ARQ34" s="406"/>
      <c r="ARR34" s="76"/>
      <c r="ARS34" s="78">
        <f t="shared" si="159"/>
        <v>0</v>
      </c>
      <c r="ARU34" s="406"/>
      <c r="ARV34" s="311"/>
      <c r="ARW34" s="22"/>
      <c r="ARX34" s="322"/>
      <c r="ARY34" s="76"/>
      <c r="ARZ34" s="78">
        <f t="shared" si="7"/>
        <v>0</v>
      </c>
      <c r="ASB34" s="406"/>
      <c r="ASC34" s="311"/>
      <c r="ASD34" s="22"/>
      <c r="ASE34" s="31"/>
      <c r="ASF34" s="76"/>
      <c r="ASG34" s="78">
        <f t="shared" si="160"/>
        <v>0</v>
      </c>
      <c r="ASI34" s="406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2"/>
      <c r="AUG34" s="1467"/>
      <c r="AUH34" s="76"/>
      <c r="AUI34" s="369"/>
      <c r="AUJ34" s="67"/>
      <c r="AUK34" s="131">
        <f t="shared" si="168"/>
        <v>0</v>
      </c>
      <c r="AUM34" s="31"/>
      <c r="AUN34" s="1467"/>
      <c r="AUO34" s="76"/>
      <c r="AUP34" s="61"/>
      <c r="AUQ34" s="67"/>
      <c r="AUR34" s="131">
        <f t="shared" si="169"/>
        <v>0</v>
      </c>
      <c r="AUT34" s="865"/>
      <c r="AUU34" s="780"/>
      <c r="AUV34" s="76"/>
      <c r="AUW34" s="31"/>
      <c r="AUX34" s="76"/>
      <c r="AUY34" s="78">
        <f t="shared" si="170"/>
        <v>0</v>
      </c>
      <c r="AVA34" s="865"/>
      <c r="AVB34" s="311"/>
      <c r="AVC34" s="22"/>
      <c r="AVD34" s="31"/>
      <c r="AVE34" s="76"/>
      <c r="AVF34" s="78">
        <f t="shared" si="171"/>
        <v>0</v>
      </c>
      <c r="AVH34" s="545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6"/>
      <c r="AVW34" s="311"/>
      <c r="AVX34" s="1483"/>
      <c r="AVY34" s="1500"/>
      <c r="AVZ34" s="1344"/>
      <c r="AWA34" s="78">
        <f t="shared" si="191"/>
        <v>0</v>
      </c>
      <c r="AWC34" s="311"/>
      <c r="AWD34" s="311"/>
      <c r="AWE34" s="1483"/>
      <c r="AWF34" s="1500"/>
      <c r="AWG34" s="1344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229"/>
      <c r="AWR34" s="229"/>
      <c r="AWS34" s="104"/>
      <c r="AWT34" s="49"/>
      <c r="AWU34" s="139"/>
      <c r="AWV34" s="131">
        <f t="shared" si="194"/>
        <v>0</v>
      </c>
      <c r="AWW34" s="244"/>
      <c r="AWX34" s="426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6"/>
      <c r="AYH34" s="311"/>
      <c r="AYI34" s="22"/>
      <c r="AYJ34" s="31"/>
      <c r="AYK34" s="76"/>
      <c r="AYL34" s="78">
        <f t="shared" si="179"/>
        <v>0</v>
      </c>
      <c r="AYN34" s="406"/>
      <c r="AYO34" s="311"/>
      <c r="AYP34" s="22"/>
      <c r="AYQ34" s="31"/>
      <c r="AYR34" s="76"/>
      <c r="AYS34" s="78">
        <f t="shared" si="180"/>
        <v>0</v>
      </c>
      <c r="AYU34" s="406"/>
      <c r="AYV34" s="311"/>
      <c r="AYW34" s="22"/>
      <c r="AYX34" s="406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6"/>
      <c r="AZJ34" s="229"/>
      <c r="AZK34" s="104"/>
      <c r="AZL34" s="426"/>
      <c r="AZM34" s="139"/>
      <c r="AZN34" s="78">
        <f t="shared" si="183"/>
        <v>0</v>
      </c>
      <c r="AZP34" s="426"/>
      <c r="AZQ34" s="229"/>
      <c r="AZR34" s="104"/>
      <c r="AZS34" s="426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6">
        <v>41705</v>
      </c>
      <c r="B35" s="311"/>
      <c r="C35" s="702">
        <v>100000</v>
      </c>
      <c r="D35" s="49"/>
      <c r="E35" s="139"/>
      <c r="F35" s="131">
        <f t="shared" si="8"/>
        <v>2890100</v>
      </c>
      <c r="H35" s="792"/>
      <c r="I35" s="311"/>
      <c r="J35" s="350"/>
      <c r="K35" s="49"/>
      <c r="L35" s="139"/>
      <c r="M35" s="131">
        <f t="shared" si="9"/>
        <v>0</v>
      </c>
      <c r="O35" s="426"/>
      <c r="P35" s="229"/>
      <c r="Q35" s="104"/>
      <c r="R35" s="426"/>
      <c r="S35" s="139"/>
      <c r="T35" s="78">
        <f t="shared" si="189"/>
        <v>0</v>
      </c>
      <c r="V35" s="322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6">
        <v>40884</v>
      </c>
      <c r="CI35" s="671" t="s">
        <v>657</v>
      </c>
      <c r="CJ35" s="421"/>
      <c r="CK35" s="399" t="s">
        <v>658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1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6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6"/>
      <c r="EG35" s="311"/>
      <c r="EH35" s="22"/>
      <c r="EI35" s="31"/>
      <c r="EJ35" s="76"/>
      <c r="EK35" s="78">
        <f t="shared" si="25"/>
        <v>10936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6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0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5"/>
      <c r="IB35" s="778"/>
      <c r="ID35" s="778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2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2"/>
      <c r="JQ35" s="862"/>
      <c r="JR35" s="22"/>
      <c r="JS35" s="792"/>
      <c r="JT35" s="76"/>
      <c r="JU35" s="131">
        <f t="shared" si="44"/>
        <v>0</v>
      </c>
      <c r="JW35" s="792"/>
      <c r="JX35" s="862"/>
      <c r="JY35" s="22"/>
      <c r="JZ35" s="792"/>
      <c r="KA35" s="76"/>
      <c r="KB35" s="131">
        <f t="shared" si="45"/>
        <v>0</v>
      </c>
      <c r="KD35" s="573"/>
      <c r="KE35" s="645"/>
      <c r="KF35" s="104"/>
      <c r="KG35" s="573"/>
      <c r="KH35" s="139"/>
      <c r="KI35" s="131">
        <f t="shared" si="46"/>
        <v>0</v>
      </c>
      <c r="KJ35" s="244"/>
      <c r="KK35" s="573"/>
      <c r="KL35" s="645"/>
      <c r="KM35" s="104"/>
      <c r="KN35" s="573"/>
      <c r="KO35" s="139"/>
      <c r="KP35" s="131">
        <f t="shared" si="47"/>
        <v>0</v>
      </c>
      <c r="KQ35" s="244"/>
      <c r="KR35" s="406"/>
      <c r="KS35" s="311"/>
      <c r="KT35" s="22"/>
      <c r="KU35" s="31"/>
      <c r="KV35" s="76"/>
      <c r="KW35" s="131">
        <f t="shared" si="48"/>
        <v>0</v>
      </c>
      <c r="KY35" s="792"/>
      <c r="KZ35" s="862" t="s">
        <v>61</v>
      </c>
      <c r="LA35" s="22"/>
      <c r="LB35" s="792"/>
      <c r="LC35" s="76"/>
      <c r="LD35" s="131">
        <f t="shared" si="49"/>
        <v>0</v>
      </c>
      <c r="LF35" s="311"/>
      <c r="LG35" s="862" t="s">
        <v>61</v>
      </c>
      <c r="LH35" s="22"/>
      <c r="LI35" s="31"/>
      <c r="LJ35" s="76"/>
      <c r="LK35" s="131">
        <f t="shared" si="50"/>
        <v>0</v>
      </c>
      <c r="LM35" s="406"/>
      <c r="LN35" s="311"/>
      <c r="LO35" s="22"/>
      <c r="LP35" s="31"/>
      <c r="LQ35" s="76"/>
      <c r="LR35" s="131">
        <f t="shared" si="0"/>
        <v>0</v>
      </c>
      <c r="LT35" s="426"/>
      <c r="LU35" s="229"/>
      <c r="LV35" s="104"/>
      <c r="LW35" s="49"/>
      <c r="LX35" s="139"/>
      <c r="LY35" s="78">
        <f t="shared" si="51"/>
        <v>0</v>
      </c>
      <c r="MA35" s="426"/>
      <c r="MB35" s="229"/>
      <c r="MC35" s="104"/>
      <c r="MD35" s="49"/>
      <c r="ME35" s="139"/>
      <c r="MF35" s="78">
        <f t="shared" si="52"/>
        <v>0</v>
      </c>
      <c r="MH35" s="406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498"/>
      <c r="MZ35" s="76"/>
      <c r="NA35" s="131">
        <f t="shared" si="198"/>
        <v>20586.5</v>
      </c>
      <c r="NC35" s="31"/>
      <c r="ND35" s="311"/>
      <c r="NE35" s="104"/>
      <c r="NF35" s="1498"/>
      <c r="NG35" s="76"/>
      <c r="NH35" s="131">
        <f t="shared" si="55"/>
        <v>0</v>
      </c>
      <c r="NJ35" s="31"/>
      <c r="NK35" s="780"/>
      <c r="NL35" s="778"/>
      <c r="NM35" s="31"/>
      <c r="NN35" s="76"/>
      <c r="NO35" s="131">
        <f t="shared" si="204"/>
        <v>0</v>
      </c>
      <c r="NQ35" s="406"/>
      <c r="NR35" s="780"/>
      <c r="NS35" s="76"/>
      <c r="NT35" s="406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0</v>
      </c>
      <c r="QB35" s="311"/>
      <c r="QC35" s="311"/>
      <c r="QD35" s="22"/>
      <c r="QE35" s="31"/>
      <c r="QF35" s="76"/>
      <c r="QG35" s="78">
        <f t="shared" si="66"/>
        <v>0</v>
      </c>
      <c r="QI35" s="406"/>
      <c r="QJ35" s="311"/>
      <c r="QK35" s="22"/>
      <c r="QL35" s="31"/>
      <c r="QM35" s="76"/>
      <c r="QN35" s="78">
        <f t="shared" si="67"/>
        <v>0</v>
      </c>
      <c r="QP35" s="841"/>
      <c r="QQ35" s="798"/>
      <c r="QR35" s="1502"/>
      <c r="QS35" s="322">
        <v>41145</v>
      </c>
      <c r="QT35" s="139">
        <v>100</v>
      </c>
      <c r="QU35" s="131">
        <f t="shared" si="68"/>
        <v>26533.5</v>
      </c>
      <c r="QW35" s="522"/>
      <c r="QX35" s="1467"/>
      <c r="QY35" s="778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0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6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6"/>
      <c r="TW35" s="311"/>
      <c r="TX35" s="22"/>
      <c r="TY35" s="31"/>
      <c r="TZ35" s="76"/>
      <c r="UA35" s="78">
        <f t="shared" si="203"/>
        <v>0</v>
      </c>
      <c r="UC35" s="406"/>
      <c r="UD35" s="311"/>
      <c r="UE35" s="22"/>
      <c r="UF35" s="31"/>
      <c r="UG35" s="76"/>
      <c r="UH35" s="78">
        <f t="shared" si="79"/>
        <v>0</v>
      </c>
      <c r="UJ35" s="406"/>
      <c r="UK35" s="311"/>
      <c r="UL35" s="22"/>
      <c r="UM35" s="31"/>
      <c r="UN35" s="76"/>
      <c r="UO35" s="78">
        <f t="shared" si="80"/>
        <v>0</v>
      </c>
      <c r="UQ35" s="406"/>
      <c r="UR35" s="311"/>
      <c r="US35" s="22"/>
      <c r="UT35" s="31"/>
      <c r="UU35" s="76"/>
      <c r="UV35" s="78">
        <f t="shared" si="81"/>
        <v>0</v>
      </c>
      <c r="UX35" s="406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0</v>
      </c>
      <c r="VS35" s="311"/>
      <c r="VT35" s="311"/>
      <c r="VU35" s="22"/>
      <c r="VV35" s="31"/>
      <c r="VW35" s="76"/>
      <c r="VX35" s="78">
        <f t="shared" si="85"/>
        <v>0</v>
      </c>
      <c r="VZ35" s="406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6"/>
      <c r="XQ35" s="311"/>
      <c r="XR35" s="22"/>
      <c r="XS35" s="31"/>
      <c r="XT35" s="76"/>
      <c r="XU35" s="78">
        <f t="shared" si="92"/>
        <v>0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6"/>
      <c r="AAW35" s="311"/>
      <c r="AAX35" s="22"/>
      <c r="AAY35" s="31"/>
      <c r="AAZ35" s="76"/>
      <c r="ABA35" s="78">
        <f t="shared" si="104"/>
        <v>0</v>
      </c>
      <c r="ABC35" s="406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0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6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6"/>
      <c r="ADA35" s="311"/>
      <c r="ADB35" s="22"/>
      <c r="ADC35" s="406"/>
      <c r="ADD35" s="76"/>
      <c r="ADE35" s="78">
        <f t="shared" si="111"/>
        <v>0</v>
      </c>
      <c r="ADG35" s="406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0</v>
      </c>
      <c r="ADU35" s="322"/>
      <c r="ADV35" s="311"/>
      <c r="ADW35" s="22"/>
      <c r="ADX35" s="406"/>
      <c r="ADY35" s="76"/>
      <c r="ADZ35" s="78">
        <f t="shared" si="114"/>
        <v>0</v>
      </c>
      <c r="AEB35" s="406"/>
      <c r="AEC35" s="780"/>
      <c r="AED35" s="76"/>
      <c r="AEE35" s="31"/>
      <c r="AEF35" s="758"/>
      <c r="AEG35" s="131">
        <f t="shared" si="115"/>
        <v>0</v>
      </c>
      <c r="AEI35" s="406"/>
      <c r="AEJ35" s="780"/>
      <c r="AEK35" s="76"/>
      <c r="AEL35" s="31"/>
      <c r="AEM35" s="758"/>
      <c r="AEN35" s="131">
        <f t="shared" si="116"/>
        <v>3380</v>
      </c>
      <c r="AEP35" s="406"/>
      <c r="AEQ35" s="780"/>
      <c r="AER35" s="76"/>
      <c r="AES35" s="406"/>
      <c r="AET35" s="758"/>
      <c r="AEU35" s="131">
        <f t="shared" si="117"/>
        <v>0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6"/>
      <c r="AFL35" s="311"/>
      <c r="AFM35" s="22"/>
      <c r="AFN35" s="31"/>
      <c r="AFO35" s="76"/>
      <c r="AFP35" s="78">
        <f t="shared" si="120"/>
        <v>0</v>
      </c>
      <c r="AFR35" s="406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6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6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3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6"/>
      <c r="AME35" s="311"/>
      <c r="AMF35" s="22"/>
      <c r="AMG35" s="406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0</v>
      </c>
      <c r="AMR35" s="31"/>
      <c r="AMS35" s="311"/>
      <c r="AMT35" s="22"/>
      <c r="AMU35" s="31"/>
      <c r="AMV35" s="76"/>
      <c r="AMW35" s="131">
        <f t="shared" si="3"/>
        <v>0</v>
      </c>
      <c r="AMY35" s="406"/>
      <c r="AMZ35" s="311"/>
      <c r="ANA35" s="22"/>
      <c r="ANB35" s="322"/>
      <c r="ANC35" s="76"/>
      <c r="AND35" s="78">
        <f t="shared" si="146"/>
        <v>0</v>
      </c>
      <c r="ANF35" s="322"/>
      <c r="ANG35" s="311"/>
      <c r="ANH35" s="22"/>
      <c r="ANI35" s="406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6"/>
      <c r="AOL35" s="76"/>
      <c r="AOM35" s="78">
        <f t="shared" si="151"/>
        <v>0</v>
      </c>
      <c r="AOO35" s="311"/>
      <c r="AOP35" s="311"/>
      <c r="AOQ35" s="22"/>
      <c r="AOR35" s="31"/>
      <c r="AOS35" s="76"/>
      <c r="AOT35" s="78">
        <f t="shared" si="199"/>
        <v>4592</v>
      </c>
      <c r="AOV35" s="406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0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6"/>
      <c r="APY35" s="311"/>
      <c r="APZ35" s="22"/>
      <c r="AQA35" s="406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3"/>
      <c r="ARC35" s="322"/>
      <c r="ARD35" s="76"/>
      <c r="ARE35" s="78">
        <f t="shared" si="157"/>
        <v>0</v>
      </c>
      <c r="ARG35" s="311"/>
      <c r="ARH35" s="311"/>
      <c r="ARI35" s="22"/>
      <c r="ARJ35" s="31"/>
      <c r="ARK35" s="76"/>
      <c r="ARL35" s="78">
        <f t="shared" si="158"/>
        <v>0</v>
      </c>
      <c r="ARN35" s="406"/>
      <c r="ARO35" s="311"/>
      <c r="ARP35" s="22"/>
      <c r="ARQ35" s="406"/>
      <c r="ARR35" s="76"/>
      <c r="ARS35" s="78">
        <f t="shared" si="159"/>
        <v>0</v>
      </c>
      <c r="ARU35" s="406"/>
      <c r="ARV35" s="311"/>
      <c r="ARW35" s="22"/>
      <c r="ARX35" s="322"/>
      <c r="ARY35" s="76"/>
      <c r="ARZ35" s="78">
        <f t="shared" si="7"/>
        <v>0</v>
      </c>
      <c r="ASB35" s="406"/>
      <c r="ASC35" s="311"/>
      <c r="ASD35" s="22"/>
      <c r="ASE35" s="31"/>
      <c r="ASF35" s="76"/>
      <c r="ASG35" s="78">
        <f t="shared" si="160"/>
        <v>0</v>
      </c>
      <c r="ASI35" s="406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2"/>
      <c r="AUG35" s="1467"/>
      <c r="AUI35" s="369"/>
      <c r="AUJ35" s="67"/>
      <c r="AUK35" s="131">
        <f t="shared" si="168"/>
        <v>0</v>
      </c>
      <c r="AUM35" s="311"/>
      <c r="AUN35" s="1467"/>
      <c r="AUP35" s="61"/>
      <c r="AUQ35" s="67"/>
      <c r="AUR35" s="131">
        <f t="shared" si="169"/>
        <v>0</v>
      </c>
      <c r="AUT35" s="865"/>
      <c r="AUU35" s="311"/>
      <c r="AUV35" s="22"/>
      <c r="AUW35" s="31"/>
      <c r="AUX35" s="76"/>
      <c r="AUY35" s="78">
        <f t="shared" si="170"/>
        <v>0</v>
      </c>
      <c r="AVA35" s="865"/>
      <c r="AVB35" s="311"/>
      <c r="AVC35" s="22"/>
      <c r="AVD35" s="31"/>
      <c r="AVE35" s="76"/>
      <c r="AVF35" s="78">
        <f t="shared" si="171"/>
        <v>0</v>
      </c>
      <c r="AVH35" s="545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6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229"/>
      <c r="AWR35" s="229"/>
      <c r="AWS35" s="104"/>
      <c r="AWT35" s="49"/>
      <c r="AWU35" s="139"/>
      <c r="AWV35" s="131">
        <f t="shared" si="194"/>
        <v>0</v>
      </c>
      <c r="AWW35" s="244"/>
      <c r="AWX35" s="426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6"/>
      <c r="AYH35" s="311"/>
      <c r="AYI35" s="22"/>
      <c r="AYJ35" s="31"/>
      <c r="AYK35" s="76"/>
      <c r="AYL35" s="78">
        <f t="shared" si="179"/>
        <v>0</v>
      </c>
      <c r="AYN35" s="406"/>
      <c r="AYO35" s="311"/>
      <c r="AYP35" s="22"/>
      <c r="AYQ35" s="31"/>
      <c r="AYR35" s="76"/>
      <c r="AYS35" s="78">
        <f t="shared" si="180"/>
        <v>0</v>
      </c>
      <c r="AYU35" s="406"/>
      <c r="AYV35" s="311"/>
      <c r="AYW35" s="22"/>
      <c r="AYX35" s="406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6"/>
      <c r="AZJ35" s="229"/>
      <c r="AZK35" s="104"/>
      <c r="AZL35" s="426"/>
      <c r="AZM35" s="139"/>
      <c r="AZN35" s="78">
        <f t="shared" si="183"/>
        <v>0</v>
      </c>
      <c r="AZP35" s="426"/>
      <c r="AZQ35" s="229"/>
      <c r="AZR35" s="104"/>
      <c r="AZS35" s="426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6">
        <v>41706</v>
      </c>
      <c r="B36" s="311"/>
      <c r="C36" s="350">
        <v>100000</v>
      </c>
      <c r="D36" s="49"/>
      <c r="E36" s="76"/>
      <c r="F36" s="131">
        <f t="shared" si="8"/>
        <v>2990100</v>
      </c>
      <c r="H36" s="31"/>
      <c r="I36" s="311"/>
      <c r="J36" s="702"/>
      <c r="K36" s="49"/>
      <c r="L36" s="76"/>
      <c r="M36" s="131">
        <f t="shared" si="9"/>
        <v>0</v>
      </c>
      <c r="O36" s="426"/>
      <c r="P36" s="229"/>
      <c r="Q36" s="104"/>
      <c r="R36" s="426"/>
      <c r="S36" s="139"/>
      <c r="T36" s="78">
        <f t="shared" si="189"/>
        <v>0</v>
      </c>
      <c r="V36" s="322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6">
        <v>40893</v>
      </c>
      <c r="CI36" s="671" t="s">
        <v>660</v>
      </c>
      <c r="CJ36" s="350"/>
      <c r="CK36" s="399" t="s">
        <v>661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1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6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6"/>
      <c r="EG36" s="311"/>
      <c r="EH36" s="22"/>
      <c r="EI36" s="31"/>
      <c r="EJ36" s="76"/>
      <c r="EK36" s="78">
        <f t="shared" si="25"/>
        <v>10936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6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0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5"/>
      <c r="IB36" s="778"/>
      <c r="ID36" s="778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2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2"/>
      <c r="JQ36" s="862"/>
      <c r="JR36" s="22"/>
      <c r="JS36" s="792"/>
      <c r="JT36" s="76"/>
      <c r="JU36" s="131">
        <f t="shared" si="44"/>
        <v>0</v>
      </c>
      <c r="JW36" s="792"/>
      <c r="JX36" s="862"/>
      <c r="JY36" s="22"/>
      <c r="JZ36" s="792"/>
      <c r="KA36" s="76"/>
      <c r="KB36" s="131">
        <f t="shared" si="45"/>
        <v>0</v>
      </c>
      <c r="KD36" s="573"/>
      <c r="KE36" s="645"/>
      <c r="KF36" s="104"/>
      <c r="KG36" s="573"/>
      <c r="KH36" s="139"/>
      <c r="KI36" s="131">
        <f t="shared" si="46"/>
        <v>0</v>
      </c>
      <c r="KJ36" s="244"/>
      <c r="KK36" s="573"/>
      <c r="KL36" s="645"/>
      <c r="KM36" s="104"/>
      <c r="KN36" s="573"/>
      <c r="KO36" s="139"/>
      <c r="KP36" s="131">
        <f t="shared" si="47"/>
        <v>0</v>
      </c>
      <c r="KQ36" s="244"/>
      <c r="KR36" s="406"/>
      <c r="KS36" s="311"/>
      <c r="KT36" s="22"/>
      <c r="KU36" s="31"/>
      <c r="KV36" s="76"/>
      <c r="KW36" s="131">
        <f t="shared" si="48"/>
        <v>0</v>
      </c>
      <c r="KY36" s="792"/>
      <c r="KZ36" s="862"/>
      <c r="LA36" s="22"/>
      <c r="LB36" s="792"/>
      <c r="LC36" s="76"/>
      <c r="LD36" s="131">
        <f t="shared" si="49"/>
        <v>0</v>
      </c>
      <c r="LF36" s="311"/>
      <c r="LG36" s="862"/>
      <c r="LH36" s="22"/>
      <c r="LI36" s="31"/>
      <c r="LJ36" s="76"/>
      <c r="LK36" s="131">
        <f t="shared" si="50"/>
        <v>0</v>
      </c>
      <c r="LM36" s="406"/>
      <c r="LN36" s="311"/>
      <c r="LO36" s="22"/>
      <c r="LP36" s="31"/>
      <c r="LQ36" s="76"/>
      <c r="LR36" s="131">
        <f t="shared" si="0"/>
        <v>0</v>
      </c>
      <c r="LT36" s="426"/>
      <c r="LU36" s="229"/>
      <c r="LV36" s="104"/>
      <c r="LW36" s="49"/>
      <c r="LX36" s="139"/>
      <c r="LY36" s="78">
        <f t="shared" si="51"/>
        <v>0</v>
      </c>
      <c r="MA36" s="426"/>
      <c r="MB36" s="229"/>
      <c r="MC36" s="104"/>
      <c r="MD36" s="49"/>
      <c r="ME36" s="139"/>
      <c r="MF36" s="78">
        <f t="shared" si="52"/>
        <v>0</v>
      </c>
      <c r="MH36" s="406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498"/>
      <c r="MZ36" s="76"/>
      <c r="NA36" s="131">
        <f t="shared" si="198"/>
        <v>20586.5</v>
      </c>
      <c r="NC36" s="31"/>
      <c r="ND36" s="311"/>
      <c r="NE36" s="104"/>
      <c r="NF36" s="1498"/>
      <c r="NG36" s="76"/>
      <c r="NH36" s="131">
        <f t="shared" si="55"/>
        <v>0</v>
      </c>
      <c r="NJ36" s="31"/>
      <c r="NK36" s="780"/>
      <c r="NL36" s="76"/>
      <c r="NM36" s="31"/>
      <c r="NN36" s="76"/>
      <c r="NO36" s="131">
        <f t="shared" si="204"/>
        <v>0</v>
      </c>
      <c r="NQ36" s="406"/>
      <c r="NR36" s="780"/>
      <c r="NS36" s="76"/>
      <c r="NT36" s="406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0</v>
      </c>
      <c r="QB36" s="311"/>
      <c r="QC36" s="311"/>
      <c r="QD36" s="22"/>
      <c r="QE36" s="31"/>
      <c r="QF36" s="76"/>
      <c r="QG36" s="78">
        <f t="shared" si="66"/>
        <v>0</v>
      </c>
      <c r="QI36" s="406"/>
      <c r="QJ36" s="311"/>
      <c r="QK36" s="22"/>
      <c r="QL36" s="31"/>
      <c r="QM36" s="76"/>
      <c r="QN36" s="78">
        <f t="shared" si="67"/>
        <v>0</v>
      </c>
      <c r="QP36" s="322"/>
      <c r="QQ36" s="311"/>
      <c r="QR36" s="702"/>
      <c r="QS36" s="322">
        <v>41148</v>
      </c>
      <c r="QT36" s="139">
        <v>100</v>
      </c>
      <c r="QU36" s="131">
        <f t="shared" si="68"/>
        <v>26433.5</v>
      </c>
      <c r="QW36" s="522"/>
      <c r="QX36" s="1467"/>
      <c r="QY36" s="778"/>
      <c r="QZ36" s="31"/>
      <c r="RA36" s="139"/>
      <c r="RB36" s="131">
        <f t="shared" si="69"/>
        <v>0</v>
      </c>
      <c r="RD36" s="49"/>
      <c r="RE36" s="671"/>
      <c r="RF36" s="139"/>
      <c r="RG36" s="49"/>
      <c r="RH36" s="139"/>
      <c r="RI36" s="78">
        <f t="shared" si="70"/>
        <v>0</v>
      </c>
      <c r="RK36" s="49"/>
      <c r="RL36" s="671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0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6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6"/>
      <c r="TW36" s="311"/>
      <c r="TX36" s="22"/>
      <c r="TY36" s="31"/>
      <c r="TZ36" s="76"/>
      <c r="UA36" s="78">
        <f t="shared" si="203"/>
        <v>0</v>
      </c>
      <c r="UC36" s="406"/>
      <c r="UD36" s="311"/>
      <c r="UE36" s="22"/>
      <c r="UF36" s="31"/>
      <c r="UG36" s="76"/>
      <c r="UH36" s="78">
        <f t="shared" si="79"/>
        <v>0</v>
      </c>
      <c r="UJ36" s="406"/>
      <c r="UK36" s="311"/>
      <c r="UL36" s="22"/>
      <c r="UM36" s="31"/>
      <c r="UN36" s="76"/>
      <c r="UO36" s="78">
        <f t="shared" si="80"/>
        <v>0</v>
      </c>
      <c r="UQ36" s="406"/>
      <c r="UR36" s="311"/>
      <c r="US36" s="22"/>
      <c r="UT36" s="31"/>
      <c r="UU36" s="76"/>
      <c r="UV36" s="78">
        <f t="shared" si="81"/>
        <v>0</v>
      </c>
      <c r="UX36" s="406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0</v>
      </c>
      <c r="VS36" s="311"/>
      <c r="VT36" s="311"/>
      <c r="VU36" s="22"/>
      <c r="VV36" s="31"/>
      <c r="VW36" s="76"/>
      <c r="VX36" s="78">
        <f t="shared" si="85"/>
        <v>0</v>
      </c>
      <c r="VZ36" s="406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6"/>
      <c r="XQ36" s="311"/>
      <c r="XR36" s="22"/>
      <c r="XS36" s="31"/>
      <c r="XT36" s="76"/>
      <c r="XU36" s="78">
        <f t="shared" si="92"/>
        <v>0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6"/>
      <c r="AAW36" s="311"/>
      <c r="AAX36" s="22"/>
      <c r="AAY36" s="31"/>
      <c r="AAZ36" s="76"/>
      <c r="ABA36" s="78">
        <f t="shared" si="104"/>
        <v>0</v>
      </c>
      <c r="ABC36" s="406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0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6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6"/>
      <c r="ADA36" s="311"/>
      <c r="ADB36" s="22"/>
      <c r="ADC36" s="406"/>
      <c r="ADD36" s="76"/>
      <c r="ADE36" s="78">
        <f t="shared" si="111"/>
        <v>0</v>
      </c>
      <c r="ADG36" s="406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0</v>
      </c>
      <c r="ADU36" s="322"/>
      <c r="ADV36" s="311"/>
      <c r="ADW36" s="22"/>
      <c r="ADX36" s="406"/>
      <c r="ADY36" s="76"/>
      <c r="ADZ36" s="78">
        <f t="shared" si="114"/>
        <v>0</v>
      </c>
      <c r="AEB36" s="406"/>
      <c r="AEC36" s="780"/>
      <c r="AED36" s="76"/>
      <c r="AEE36" s="31"/>
      <c r="AEF36" s="758"/>
      <c r="AEG36" s="131">
        <f t="shared" si="115"/>
        <v>0</v>
      </c>
      <c r="AEI36" s="406"/>
      <c r="AEJ36" s="780"/>
      <c r="AEK36" s="76"/>
      <c r="AEL36" s="31"/>
      <c r="AEM36" s="758"/>
      <c r="AEN36" s="131">
        <f t="shared" si="116"/>
        <v>3380</v>
      </c>
      <c r="AEP36" s="406"/>
      <c r="AEQ36" s="780"/>
      <c r="AER36" s="76"/>
      <c r="AES36" s="406"/>
      <c r="AET36" s="758"/>
      <c r="AEU36" s="131">
        <f t="shared" si="117"/>
        <v>0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6"/>
      <c r="AFL36" s="311"/>
      <c r="AFM36" s="22"/>
      <c r="AFN36" s="31"/>
      <c r="AFO36" s="76"/>
      <c r="AFP36" s="78">
        <f t="shared" si="120"/>
        <v>0</v>
      </c>
      <c r="AFR36" s="406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6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6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3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6"/>
      <c r="AME36" s="311"/>
      <c r="AMF36" s="22"/>
      <c r="AMG36" s="406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0</v>
      </c>
      <c r="AMR36" s="31"/>
      <c r="AMS36" s="311"/>
      <c r="AMT36" s="22"/>
      <c r="AMU36" s="31"/>
      <c r="AMV36" s="76"/>
      <c r="AMW36" s="131">
        <f t="shared" si="3"/>
        <v>0</v>
      </c>
      <c r="AMY36" s="406"/>
      <c r="AMZ36" s="311"/>
      <c r="ANA36" s="22"/>
      <c r="ANB36" s="322"/>
      <c r="ANC36" s="76"/>
      <c r="AND36" s="78">
        <f t="shared" si="146"/>
        <v>0</v>
      </c>
      <c r="ANF36" s="322"/>
      <c r="ANG36" s="311"/>
      <c r="ANH36" s="22"/>
      <c r="ANI36" s="406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6"/>
      <c r="AOL36" s="76"/>
      <c r="AOM36" s="78">
        <f t="shared" si="151"/>
        <v>0</v>
      </c>
      <c r="AOO36" s="311"/>
      <c r="AOP36" s="311"/>
      <c r="AOQ36" s="22"/>
      <c r="AOR36" s="31"/>
      <c r="AOS36" s="76"/>
      <c r="AOT36" s="78">
        <f t="shared" si="199"/>
        <v>4592</v>
      </c>
      <c r="AOV36" s="406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0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6"/>
      <c r="APY36" s="311"/>
      <c r="APZ36" s="22"/>
      <c r="AQA36" s="406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3"/>
      <c r="ARC36" s="322"/>
      <c r="ARD36" s="76"/>
      <c r="ARE36" s="78">
        <f t="shared" si="157"/>
        <v>0</v>
      </c>
      <c r="ARG36" s="311"/>
      <c r="ARH36" s="311"/>
      <c r="ARI36" s="22"/>
      <c r="ARJ36" s="31"/>
      <c r="ARK36" s="76"/>
      <c r="ARL36" s="78">
        <f t="shared" si="158"/>
        <v>0</v>
      </c>
      <c r="ARN36" s="406"/>
      <c r="ARO36" s="311"/>
      <c r="ARP36" s="22"/>
      <c r="ARQ36" s="406"/>
      <c r="ARR36" s="76"/>
      <c r="ARS36" s="78">
        <f t="shared" si="159"/>
        <v>0</v>
      </c>
      <c r="ARU36" s="406"/>
      <c r="ARV36" s="311"/>
      <c r="ARW36" s="22"/>
      <c r="ARX36" s="322"/>
      <c r="ARY36" s="76"/>
      <c r="ARZ36" s="78">
        <f t="shared" si="7"/>
        <v>0</v>
      </c>
      <c r="ASB36" s="406"/>
      <c r="ASC36" s="311"/>
      <c r="ASD36" s="22"/>
      <c r="ASE36" s="31"/>
      <c r="ASF36" s="76"/>
      <c r="ASG36" s="78">
        <f t="shared" si="160"/>
        <v>0</v>
      </c>
      <c r="ASI36" s="406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2"/>
      <c r="AUG36" s="1467"/>
      <c r="AUI36" s="369"/>
      <c r="AUJ36" s="67"/>
      <c r="AUK36" s="131">
        <f t="shared" si="168"/>
        <v>0</v>
      </c>
      <c r="AUM36" s="311"/>
      <c r="AUN36" s="1467"/>
      <c r="AUP36" s="61"/>
      <c r="AUQ36" s="67"/>
      <c r="AUR36" s="131">
        <f t="shared" si="169"/>
        <v>0</v>
      </c>
      <c r="AUT36" s="865"/>
      <c r="AUU36" s="311"/>
      <c r="AUV36" s="22"/>
      <c r="AUW36" s="31"/>
      <c r="AUX36" s="76"/>
      <c r="AUY36" s="78">
        <f t="shared" si="170"/>
        <v>0</v>
      </c>
      <c r="AVA36" s="865"/>
      <c r="AVB36" s="311"/>
      <c r="AVC36" s="22"/>
      <c r="AVD36" s="31"/>
      <c r="AVE36" s="76"/>
      <c r="AVF36" s="78">
        <f t="shared" si="171"/>
        <v>0</v>
      </c>
      <c r="AVH36" s="545"/>
      <c r="AVI36" s="311"/>
      <c r="AVJ36" s="22"/>
      <c r="AVK36" s="31"/>
      <c r="AVL36" s="76"/>
      <c r="AVM36" s="78">
        <f t="shared" si="172"/>
        <v>2512.5</v>
      </c>
      <c r="AVO36" s="322"/>
      <c r="AVP36" s="780"/>
      <c r="AVQ36" s="702"/>
      <c r="AVR36" s="49"/>
      <c r="AVS36" s="350"/>
      <c r="AVT36" s="131">
        <f t="shared" si="173"/>
        <v>0</v>
      </c>
      <c r="AVV36" s="406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229"/>
      <c r="AWR36" s="229"/>
      <c r="AWS36" s="104"/>
      <c r="AWT36" s="49"/>
      <c r="AWU36" s="139"/>
      <c r="AWV36" s="131">
        <f t="shared" si="194"/>
        <v>0</v>
      </c>
      <c r="AWW36" s="244"/>
      <c r="AWX36" s="426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6"/>
      <c r="AYH36" s="311"/>
      <c r="AYI36" s="22"/>
      <c r="AYJ36" s="31"/>
      <c r="AYK36" s="76"/>
      <c r="AYL36" s="78">
        <f t="shared" si="179"/>
        <v>0</v>
      </c>
      <c r="AYN36" s="406"/>
      <c r="AYO36" s="311"/>
      <c r="AYP36" s="22"/>
      <c r="AYQ36" s="31"/>
      <c r="AYR36" s="76"/>
      <c r="AYS36" s="78">
        <f t="shared" si="180"/>
        <v>0</v>
      </c>
      <c r="AYU36" s="406"/>
      <c r="AYV36" s="311"/>
      <c r="AYW36" s="22"/>
      <c r="AYX36" s="406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6"/>
      <c r="AZJ36" s="229"/>
      <c r="AZK36" s="104"/>
      <c r="AZL36" s="426"/>
      <c r="AZM36" s="139"/>
      <c r="AZN36" s="78">
        <f t="shared" si="183"/>
        <v>0</v>
      </c>
      <c r="AZP36" s="426"/>
      <c r="AZQ36" s="229"/>
      <c r="AZR36" s="104"/>
      <c r="AZS36" s="426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6">
        <v>41707</v>
      </c>
      <c r="B37" s="311"/>
      <c r="C37" s="783">
        <v>100000</v>
      </c>
      <c r="D37" s="31"/>
      <c r="E37" s="76"/>
      <c r="F37" s="131">
        <f>F36+C37-E37</f>
        <v>3090100</v>
      </c>
      <c r="H37" s="311"/>
      <c r="I37" s="311"/>
      <c r="J37" s="702"/>
      <c r="K37" s="31"/>
      <c r="L37" s="76"/>
      <c r="M37" s="131">
        <f>M36+J37-L37</f>
        <v>0</v>
      </c>
      <c r="O37" s="406"/>
      <c r="P37" s="311"/>
      <c r="Q37" s="22"/>
      <c r="R37" s="406"/>
      <c r="S37" s="76"/>
      <c r="T37" s="78">
        <f t="shared" si="189"/>
        <v>0</v>
      </c>
      <c r="V37" s="322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6"/>
      <c r="CI37" s="671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1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6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6"/>
      <c r="EG37" s="311"/>
      <c r="EH37" s="22"/>
      <c r="EI37" s="31"/>
      <c r="EJ37" s="76"/>
      <c r="EK37" s="78">
        <f t="shared" si="25"/>
        <v>10936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6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0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5"/>
      <c r="IB37" s="778"/>
      <c r="ID37" s="778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2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2"/>
      <c r="JQ37" s="862"/>
      <c r="JR37" s="22"/>
      <c r="JS37" s="792"/>
      <c r="JT37" s="76"/>
      <c r="JU37" s="131">
        <f t="shared" si="44"/>
        <v>0</v>
      </c>
      <c r="JW37" s="792"/>
      <c r="JX37" s="862"/>
      <c r="JY37" s="22"/>
      <c r="JZ37" s="792"/>
      <c r="KA37" s="76"/>
      <c r="KB37" s="131">
        <f t="shared" si="45"/>
        <v>0</v>
      </c>
      <c r="KD37" s="573"/>
      <c r="KE37" s="645"/>
      <c r="KF37" s="104"/>
      <c r="KG37" s="573"/>
      <c r="KH37" s="139"/>
      <c r="KI37" s="131">
        <f t="shared" si="46"/>
        <v>0</v>
      </c>
      <c r="KJ37" s="244"/>
      <c r="KK37" s="573"/>
      <c r="KL37" s="645"/>
      <c r="KM37" s="104"/>
      <c r="KN37" s="573"/>
      <c r="KO37" s="139"/>
      <c r="KP37" s="131">
        <f t="shared" si="47"/>
        <v>0</v>
      </c>
      <c r="KQ37" s="244"/>
      <c r="KR37" s="406"/>
      <c r="KS37" s="311"/>
      <c r="KT37" s="22"/>
      <c r="KU37" s="31"/>
      <c r="KV37" s="76"/>
      <c r="KW37" s="131">
        <f t="shared" si="48"/>
        <v>0</v>
      </c>
      <c r="KY37" s="792"/>
      <c r="KZ37" s="862"/>
      <c r="LA37" s="22"/>
      <c r="LB37" s="792"/>
      <c r="LC37" s="76"/>
      <c r="LD37" s="131">
        <f t="shared" si="49"/>
        <v>0</v>
      </c>
      <c r="LF37" s="311"/>
      <c r="LG37" s="862"/>
      <c r="LH37" s="22"/>
      <c r="LI37" s="31"/>
      <c r="LJ37" s="76"/>
      <c r="LK37" s="131">
        <f t="shared" si="50"/>
        <v>0</v>
      </c>
      <c r="LM37" s="406"/>
      <c r="LN37" s="311"/>
      <c r="LO37" s="22"/>
      <c r="LP37" s="31"/>
      <c r="LQ37" s="76"/>
      <c r="LR37" s="78">
        <f t="shared" si="0"/>
        <v>0</v>
      </c>
      <c r="LT37" s="426"/>
      <c r="LU37" s="229"/>
      <c r="LV37" s="104"/>
      <c r="LW37" s="49"/>
      <c r="LX37" s="139"/>
      <c r="LY37" s="78">
        <f t="shared" si="51"/>
        <v>0</v>
      </c>
      <c r="MA37" s="426"/>
      <c r="MB37" s="229"/>
      <c r="MC37" s="104"/>
      <c r="MD37" s="49"/>
      <c r="ME37" s="139"/>
      <c r="MF37" s="78">
        <f t="shared" si="52"/>
        <v>0</v>
      </c>
      <c r="MH37" s="406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498"/>
      <c r="MZ37" s="76"/>
      <c r="NA37" s="131">
        <f t="shared" si="198"/>
        <v>20586.5</v>
      </c>
      <c r="NC37" s="31"/>
      <c r="ND37" s="311"/>
      <c r="NE37" s="104"/>
      <c r="NF37" s="1498"/>
      <c r="NG37" s="76"/>
      <c r="NH37" s="131">
        <f t="shared" si="55"/>
        <v>0</v>
      </c>
      <c r="NJ37" s="311"/>
      <c r="NK37" s="780"/>
      <c r="NL37" s="778"/>
      <c r="NM37" s="31"/>
      <c r="NN37" s="76"/>
      <c r="NO37" s="131">
        <f t="shared" si="204"/>
        <v>0</v>
      </c>
      <c r="NQ37" s="406"/>
      <c r="NR37" s="780"/>
      <c r="NS37" s="778"/>
      <c r="NT37" s="406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0</v>
      </c>
      <c r="QB37" s="311"/>
      <c r="QC37" s="311"/>
      <c r="QD37" s="22"/>
      <c r="QE37" s="31"/>
      <c r="QF37" s="76"/>
      <c r="QG37" s="78">
        <f t="shared" si="66"/>
        <v>0</v>
      </c>
      <c r="QI37" s="406"/>
      <c r="QJ37" s="311"/>
      <c r="QK37" s="22"/>
      <c r="QL37" s="31"/>
      <c r="QM37" s="76"/>
      <c r="QN37" s="78">
        <f t="shared" si="67"/>
        <v>0</v>
      </c>
      <c r="QP37" s="322"/>
      <c r="QQ37" s="311"/>
      <c r="QR37" s="778"/>
      <c r="QS37" s="322">
        <v>41153</v>
      </c>
      <c r="QT37" s="139">
        <v>100</v>
      </c>
      <c r="QU37" s="131">
        <f t="shared" si="68"/>
        <v>26333.5</v>
      </c>
      <c r="QW37" s="1492"/>
      <c r="QX37" s="1493"/>
      <c r="QZ37" s="49"/>
      <c r="RA37" s="139"/>
      <c r="RB37" s="131">
        <f t="shared" si="69"/>
        <v>0</v>
      </c>
      <c r="RD37" s="49"/>
      <c r="RE37" s="671"/>
      <c r="RF37" s="139"/>
      <c r="RG37" s="49"/>
      <c r="RH37" s="139"/>
      <c r="RI37" s="78">
        <f t="shared" si="70"/>
        <v>0</v>
      </c>
      <c r="RK37" s="49"/>
      <c r="RL37" s="671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0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6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6"/>
      <c r="TW37" s="311"/>
      <c r="TX37" s="22"/>
      <c r="TY37" s="31"/>
      <c r="TZ37" s="76"/>
      <c r="UA37" s="78">
        <f t="shared" si="203"/>
        <v>0</v>
      </c>
      <c r="UC37" s="406"/>
      <c r="UD37" s="311"/>
      <c r="UE37" s="22"/>
      <c r="UF37" s="31"/>
      <c r="UG37" s="76"/>
      <c r="UH37" s="78">
        <f t="shared" si="79"/>
        <v>0</v>
      </c>
      <c r="UJ37" s="406"/>
      <c r="UK37" s="311"/>
      <c r="UL37" s="22"/>
      <c r="UM37" s="31"/>
      <c r="UN37" s="76"/>
      <c r="UO37" s="78">
        <f t="shared" si="80"/>
        <v>0</v>
      </c>
      <c r="UQ37" s="406"/>
      <c r="UR37" s="311"/>
      <c r="US37" s="22"/>
      <c r="UT37" s="31"/>
      <c r="UU37" s="76"/>
      <c r="UV37" s="78">
        <f t="shared" si="81"/>
        <v>0</v>
      </c>
      <c r="UX37" s="406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0</v>
      </c>
      <c r="VS37" s="311"/>
      <c r="VT37" s="311"/>
      <c r="VU37" s="22"/>
      <c r="VV37" s="31"/>
      <c r="VW37" s="76"/>
      <c r="VX37" s="78">
        <f t="shared" si="85"/>
        <v>0</v>
      </c>
      <c r="VZ37" s="406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6"/>
      <c r="XQ37" s="311"/>
      <c r="XR37" s="22"/>
      <c r="XS37" s="31"/>
      <c r="XT37" s="76"/>
      <c r="XU37" s="78">
        <f t="shared" si="92"/>
        <v>0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6"/>
      <c r="AAW37" s="311"/>
      <c r="AAX37" s="22"/>
      <c r="AAY37" s="31"/>
      <c r="AAZ37" s="76"/>
      <c r="ABA37" s="78">
        <f t="shared" si="104"/>
        <v>0</v>
      </c>
      <c r="ABC37" s="406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0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6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6"/>
      <c r="ADA37" s="311"/>
      <c r="ADB37" s="22"/>
      <c r="ADC37" s="406"/>
      <c r="ADD37" s="76"/>
      <c r="ADE37" s="78">
        <f t="shared" si="111"/>
        <v>0</v>
      </c>
      <c r="ADG37" s="406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0</v>
      </c>
      <c r="ADU37" s="322"/>
      <c r="ADV37" s="311"/>
      <c r="ADW37" s="22"/>
      <c r="ADX37" s="406"/>
      <c r="ADY37" s="76"/>
      <c r="ADZ37" s="78">
        <f t="shared" si="114"/>
        <v>0</v>
      </c>
      <c r="AEB37" s="406"/>
      <c r="AEC37" s="780"/>
      <c r="AED37" s="76"/>
      <c r="AEE37" s="31"/>
      <c r="AEF37" s="758"/>
      <c r="AEG37" s="131">
        <f t="shared" si="115"/>
        <v>0</v>
      </c>
      <c r="AEI37" s="406"/>
      <c r="AEJ37" s="780"/>
      <c r="AEK37" s="76"/>
      <c r="AEL37" s="31"/>
      <c r="AEM37" s="758"/>
      <c r="AEN37" s="131">
        <f t="shared" si="116"/>
        <v>3380</v>
      </c>
      <c r="AEP37" s="406"/>
      <c r="AEQ37" s="780"/>
      <c r="AER37" s="76"/>
      <c r="AES37" s="406"/>
      <c r="AET37" s="758"/>
      <c r="AEU37" s="131">
        <f t="shared" si="117"/>
        <v>0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6"/>
      <c r="AFL37" s="311"/>
      <c r="AFM37" s="22"/>
      <c r="AFN37" s="31"/>
      <c r="AFO37" s="76"/>
      <c r="AFP37" s="78">
        <f t="shared" si="120"/>
        <v>0</v>
      </c>
      <c r="AFR37" s="406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6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6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3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6"/>
      <c r="AME37" s="311"/>
      <c r="AMF37" s="22"/>
      <c r="AMG37" s="406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0</v>
      </c>
      <c r="AMR37" s="31"/>
      <c r="AMS37" s="311"/>
      <c r="AMT37" s="22"/>
      <c r="AMU37" s="31"/>
      <c r="AMV37" s="76"/>
      <c r="AMW37" s="78">
        <f t="shared" si="3"/>
        <v>0</v>
      </c>
      <c r="AMY37" s="406"/>
      <c r="AMZ37" s="311"/>
      <c r="ANA37" s="22"/>
      <c r="ANB37" s="322"/>
      <c r="ANC37" s="76"/>
      <c r="AND37" s="78">
        <f t="shared" si="146"/>
        <v>0</v>
      </c>
      <c r="ANF37" s="322"/>
      <c r="ANG37" s="311"/>
      <c r="ANH37" s="22"/>
      <c r="ANI37" s="406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6"/>
      <c r="AOL37" s="76"/>
      <c r="AOM37" s="78">
        <f t="shared" si="151"/>
        <v>0</v>
      </c>
      <c r="AOO37" s="311"/>
      <c r="AOP37" s="311"/>
      <c r="AOQ37" s="22"/>
      <c r="AOR37" s="31"/>
      <c r="AOS37" s="76"/>
      <c r="AOT37" s="78">
        <f t="shared" si="199"/>
        <v>4592</v>
      </c>
      <c r="AOV37" s="406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0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6"/>
      <c r="APY37" s="311"/>
      <c r="APZ37" s="22"/>
      <c r="AQA37" s="406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3"/>
      <c r="ARC37" s="322"/>
      <c r="ARD37" s="76"/>
      <c r="ARE37" s="78">
        <f t="shared" si="157"/>
        <v>0</v>
      </c>
      <c r="ARG37" s="311"/>
      <c r="ARH37" s="311"/>
      <c r="ARI37" s="22"/>
      <c r="ARJ37" s="31"/>
      <c r="ARK37" s="76"/>
      <c r="ARL37" s="78">
        <f t="shared" si="158"/>
        <v>0</v>
      </c>
      <c r="ARN37" s="406"/>
      <c r="ARO37" s="311"/>
      <c r="ARP37" s="22"/>
      <c r="ARQ37" s="406"/>
      <c r="ARR37" s="76"/>
      <c r="ARS37" s="78">
        <f t="shared" si="159"/>
        <v>0</v>
      </c>
      <c r="ARU37" s="406"/>
      <c r="ARV37" s="311"/>
      <c r="ARW37" s="22"/>
      <c r="ARX37" s="322"/>
      <c r="ARY37" s="76"/>
      <c r="ARZ37" s="78">
        <f t="shared" si="7"/>
        <v>0</v>
      </c>
      <c r="ASB37" s="406"/>
      <c r="ASC37" s="311"/>
      <c r="ASD37" s="22"/>
      <c r="ASE37" s="31"/>
      <c r="ASF37" s="76"/>
      <c r="ASG37" s="78">
        <f t="shared" si="160"/>
        <v>0</v>
      </c>
      <c r="ASI37" s="406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2"/>
      <c r="AUG37" s="1467"/>
      <c r="AUH37" s="76"/>
      <c r="AUI37" s="369"/>
      <c r="AUJ37" s="67"/>
      <c r="AUK37" s="131">
        <f>AUK36+AUH37-AUJ37</f>
        <v>0</v>
      </c>
      <c r="AUM37" s="31"/>
      <c r="AUN37" s="1467"/>
      <c r="AUO37" s="76"/>
      <c r="AUP37" s="61"/>
      <c r="AUQ37" s="67"/>
      <c r="AUR37" s="131">
        <f t="shared" si="169"/>
        <v>0</v>
      </c>
      <c r="AUT37" s="865"/>
      <c r="AUU37" s="311"/>
      <c r="AUV37" s="22"/>
      <c r="AUW37" s="31"/>
      <c r="AUX37" s="76"/>
      <c r="AUY37" s="78">
        <f t="shared" si="170"/>
        <v>0</v>
      </c>
      <c r="AVA37" s="865"/>
      <c r="AVB37" s="311"/>
      <c r="AVC37" s="22"/>
      <c r="AVD37" s="31"/>
      <c r="AVE37" s="76"/>
      <c r="AVF37" s="78">
        <f t="shared" si="171"/>
        <v>0</v>
      </c>
      <c r="AVH37" s="545"/>
      <c r="AVI37" s="311"/>
      <c r="AVJ37" s="22"/>
      <c r="AVK37" s="31"/>
      <c r="AVL37" s="76"/>
      <c r="AVM37" s="78">
        <f t="shared" si="172"/>
        <v>2512.5</v>
      </c>
      <c r="AVO37" s="322"/>
      <c r="AVP37" s="780"/>
      <c r="AVQ37" s="702"/>
      <c r="AVR37" s="49"/>
      <c r="AVS37" s="350"/>
      <c r="AVT37" s="131">
        <f t="shared" si="173"/>
        <v>0</v>
      </c>
      <c r="AVV37" s="406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229"/>
      <c r="AWR37" s="229"/>
      <c r="AWS37" s="104"/>
      <c r="AWT37" s="49"/>
      <c r="AWU37" s="139"/>
      <c r="AWV37" s="131">
        <f t="shared" si="194"/>
        <v>0</v>
      </c>
      <c r="AWW37" s="244"/>
      <c r="AWX37" s="426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6"/>
      <c r="AYH37" s="311"/>
      <c r="AYI37" s="22"/>
      <c r="AYJ37" s="31"/>
      <c r="AYK37" s="76"/>
      <c r="AYL37" s="78">
        <f t="shared" si="179"/>
        <v>0</v>
      </c>
      <c r="AYN37" s="406"/>
      <c r="AYO37" s="311"/>
      <c r="AYP37" s="22"/>
      <c r="AYQ37" s="31"/>
      <c r="AYR37" s="76"/>
      <c r="AYS37" s="78">
        <f t="shared" si="180"/>
        <v>0</v>
      </c>
      <c r="AYU37" s="406"/>
      <c r="AYV37" s="311"/>
      <c r="AYW37" s="22"/>
      <c r="AYX37" s="406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6"/>
      <c r="AZJ37" s="229"/>
      <c r="AZK37" s="104"/>
      <c r="AZL37" s="426"/>
      <c r="AZM37" s="139"/>
      <c r="AZN37" s="78">
        <f t="shared" si="183"/>
        <v>0</v>
      </c>
      <c r="AZP37" s="426"/>
      <c r="AZQ37" s="229"/>
      <c r="AZR37" s="104"/>
      <c r="AZS37" s="426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6">
        <v>41711</v>
      </c>
      <c r="B38" s="311"/>
      <c r="C38" s="350">
        <v>10000</v>
      </c>
      <c r="D38" s="31"/>
      <c r="E38" s="76"/>
      <c r="F38" s="131">
        <f t="shared" ref="F38:F44" si="206">F37+C38-E38</f>
        <v>3100100</v>
      </c>
      <c r="H38" s="31"/>
      <c r="I38" s="311"/>
      <c r="J38" s="350"/>
      <c r="K38" s="31"/>
      <c r="L38" s="76"/>
      <c r="M38" s="131">
        <f t="shared" ref="M38:M44" si="207">M37+J38-L38</f>
        <v>0</v>
      </c>
      <c r="O38" s="406"/>
      <c r="P38" s="311"/>
      <c r="Q38" s="22"/>
      <c r="R38" s="406"/>
      <c r="S38" s="76"/>
      <c r="T38" s="78">
        <f t="shared" si="189"/>
        <v>0</v>
      </c>
      <c r="V38" s="322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6">
        <v>40981</v>
      </c>
      <c r="CI38" s="311" t="s">
        <v>691</v>
      </c>
      <c r="CJ38" s="805">
        <v>313320</v>
      </c>
      <c r="CK38" s="528">
        <v>40991</v>
      </c>
      <c r="CL38" s="1496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1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6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6"/>
      <c r="EG38" s="311"/>
      <c r="EH38" s="22"/>
      <c r="EI38" s="31"/>
      <c r="EJ38" s="76"/>
      <c r="EK38" s="78">
        <f t="shared" si="25"/>
        <v>10936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6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0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5"/>
      <c r="IB38" s="778"/>
      <c r="ID38" s="778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2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2"/>
      <c r="JQ38" s="862"/>
      <c r="JR38" s="22"/>
      <c r="JS38" s="792"/>
      <c r="JT38" s="76"/>
      <c r="JU38" s="131">
        <f t="shared" si="44"/>
        <v>0</v>
      </c>
      <c r="JW38" s="792"/>
      <c r="JX38" s="862"/>
      <c r="JY38" s="22"/>
      <c r="JZ38" s="792"/>
      <c r="KA38" s="76"/>
      <c r="KB38" s="131">
        <f t="shared" si="45"/>
        <v>0</v>
      </c>
      <c r="KD38" s="573"/>
      <c r="KE38" s="645"/>
      <c r="KF38" s="104"/>
      <c r="KG38" s="573"/>
      <c r="KH38" s="139"/>
      <c r="KI38" s="131">
        <f t="shared" si="46"/>
        <v>0</v>
      </c>
      <c r="KJ38" s="244"/>
      <c r="KK38" s="573"/>
      <c r="KL38" s="645"/>
      <c r="KM38" s="104"/>
      <c r="KN38" s="573"/>
      <c r="KO38" s="139"/>
      <c r="KP38" s="131">
        <f t="shared" si="47"/>
        <v>0</v>
      </c>
      <c r="KQ38" s="244"/>
      <c r="KR38" s="406"/>
      <c r="KS38" s="311"/>
      <c r="KT38" s="22"/>
      <c r="KU38" s="31"/>
      <c r="KV38" s="76"/>
      <c r="KW38" s="131">
        <f t="shared" si="48"/>
        <v>0</v>
      </c>
      <c r="KY38" s="311"/>
      <c r="KZ38" s="862"/>
      <c r="LA38" s="22"/>
      <c r="LB38" s="792"/>
      <c r="LC38" s="76"/>
      <c r="LD38" s="131">
        <f t="shared" si="49"/>
        <v>0</v>
      </c>
      <c r="LF38" s="311"/>
      <c r="LG38" s="862"/>
      <c r="LH38" s="22"/>
      <c r="LI38" s="31"/>
      <c r="LJ38" s="76"/>
      <c r="LK38" s="131">
        <f t="shared" si="50"/>
        <v>0</v>
      </c>
      <c r="LM38" s="406"/>
      <c r="LN38" s="311"/>
      <c r="LO38" s="22"/>
      <c r="LP38" s="31"/>
      <c r="LQ38" s="76"/>
      <c r="LR38" s="78">
        <f t="shared" si="0"/>
        <v>0</v>
      </c>
      <c r="LT38" s="406"/>
      <c r="LU38" s="311"/>
      <c r="LV38" s="22"/>
      <c r="LW38" s="31"/>
      <c r="LX38" s="76"/>
      <c r="LY38" s="78">
        <f t="shared" si="51"/>
        <v>0</v>
      </c>
      <c r="MA38" s="406"/>
      <c r="MB38" s="311"/>
      <c r="MC38" s="22"/>
      <c r="MD38" s="31"/>
      <c r="ME38" s="76"/>
      <c r="MF38" s="78">
        <f t="shared" si="52"/>
        <v>0</v>
      </c>
      <c r="MH38" s="406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498"/>
      <c r="MZ38" s="76"/>
      <c r="NA38" s="131">
        <f t="shared" si="198"/>
        <v>20586.5</v>
      </c>
      <c r="NC38" s="31"/>
      <c r="ND38" s="311"/>
      <c r="NE38" s="104"/>
      <c r="NF38" s="1498"/>
      <c r="NG38" s="76"/>
      <c r="NH38" s="131">
        <f t="shared" si="55"/>
        <v>0</v>
      </c>
      <c r="NJ38" s="31"/>
      <c r="NK38" s="780"/>
      <c r="NL38" s="76"/>
      <c r="NM38" s="31"/>
      <c r="NN38" s="76"/>
      <c r="NO38" s="131">
        <f t="shared" si="204"/>
        <v>0</v>
      </c>
      <c r="NQ38" s="406"/>
      <c r="NR38" s="780"/>
      <c r="NS38" s="76"/>
      <c r="NT38" s="406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0</v>
      </c>
      <c r="QB38" s="311"/>
      <c r="QC38" s="311"/>
      <c r="QD38" s="22"/>
      <c r="QE38" s="31"/>
      <c r="QF38" s="76"/>
      <c r="QG38" s="78">
        <f t="shared" si="66"/>
        <v>0</v>
      </c>
      <c r="QI38" s="406"/>
      <c r="QJ38" s="311"/>
      <c r="QK38" s="22"/>
      <c r="QL38" s="31"/>
      <c r="QM38" s="76"/>
      <c r="QN38" s="78">
        <f t="shared" si="67"/>
        <v>0</v>
      </c>
      <c r="QP38" s="322"/>
      <c r="QQ38" s="311"/>
      <c r="QR38" s="778"/>
      <c r="QS38" s="322">
        <v>41157</v>
      </c>
      <c r="QT38" s="139">
        <v>100</v>
      </c>
      <c r="QU38" s="131">
        <f t="shared" si="68"/>
        <v>26233.5</v>
      </c>
      <c r="QW38" s="522"/>
      <c r="QX38" s="1467"/>
      <c r="QY38" s="778"/>
      <c r="QZ38" s="49"/>
      <c r="RA38" s="139"/>
      <c r="RB38" s="131">
        <f t="shared" si="69"/>
        <v>0</v>
      </c>
      <c r="RD38" s="49"/>
      <c r="RE38" s="671"/>
      <c r="RF38" s="139"/>
      <c r="RG38" s="49"/>
      <c r="RH38" s="139"/>
      <c r="RI38" s="78">
        <f t="shared" si="70"/>
        <v>0</v>
      </c>
      <c r="RK38" s="49"/>
      <c r="RL38" s="671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0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6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6"/>
      <c r="TW38" s="311"/>
      <c r="TX38" s="22"/>
      <c r="TY38" s="31"/>
      <c r="TZ38" s="76"/>
      <c r="UA38" s="78">
        <f t="shared" si="203"/>
        <v>0</v>
      </c>
      <c r="UC38" s="406"/>
      <c r="UD38" s="311"/>
      <c r="UE38" s="22"/>
      <c r="UF38" s="31"/>
      <c r="UG38" s="76"/>
      <c r="UH38" s="78">
        <f t="shared" si="79"/>
        <v>0</v>
      </c>
      <c r="UJ38" s="406"/>
      <c r="UK38" s="311"/>
      <c r="UL38" s="22"/>
      <c r="UM38" s="31"/>
      <c r="UN38" s="76"/>
      <c r="UO38" s="78">
        <f t="shared" si="80"/>
        <v>0</v>
      </c>
      <c r="UQ38" s="406"/>
      <c r="UR38" s="311"/>
      <c r="US38" s="22"/>
      <c r="UT38" s="31"/>
      <c r="UU38" s="76"/>
      <c r="UV38" s="78">
        <f t="shared" si="81"/>
        <v>0</v>
      </c>
      <c r="UX38" s="406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0</v>
      </c>
      <c r="VS38" s="311"/>
      <c r="VT38" s="311"/>
      <c r="VU38" s="22"/>
      <c r="VV38" s="31"/>
      <c r="VW38" s="76"/>
      <c r="VX38" s="78">
        <f t="shared" si="85"/>
        <v>0</v>
      </c>
      <c r="VZ38" s="406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6"/>
      <c r="XQ38" s="311"/>
      <c r="XR38" s="22"/>
      <c r="XS38" s="31"/>
      <c r="XT38" s="76"/>
      <c r="XU38" s="78">
        <f t="shared" si="92"/>
        <v>0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6"/>
      <c r="AAW38" s="311"/>
      <c r="AAX38" s="22"/>
      <c r="AAY38" s="31"/>
      <c r="AAZ38" s="76"/>
      <c r="ABA38" s="78">
        <f t="shared" si="104"/>
        <v>0</v>
      </c>
      <c r="ABC38" s="406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0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6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6"/>
      <c r="ADA38" s="311"/>
      <c r="ADB38" s="22"/>
      <c r="ADC38" s="406"/>
      <c r="ADD38" s="76"/>
      <c r="ADE38" s="78">
        <f t="shared" si="111"/>
        <v>0</v>
      </c>
      <c r="ADG38" s="406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0</v>
      </c>
      <c r="ADU38" s="322"/>
      <c r="ADV38" s="311"/>
      <c r="ADW38" s="22"/>
      <c r="ADX38" s="406"/>
      <c r="ADY38" s="76"/>
      <c r="ADZ38" s="78">
        <f t="shared" si="114"/>
        <v>0</v>
      </c>
      <c r="AEB38" s="406"/>
      <c r="AEC38" s="311"/>
      <c r="AED38" s="22"/>
      <c r="AEE38" s="31"/>
      <c r="AEF38" s="758"/>
      <c r="AEG38" s="131">
        <f t="shared" si="115"/>
        <v>0</v>
      </c>
      <c r="AEI38" s="406"/>
      <c r="AEJ38" s="311"/>
      <c r="AEK38" s="22"/>
      <c r="AEL38" s="31"/>
      <c r="AEM38" s="758"/>
      <c r="AEN38" s="131">
        <f t="shared" si="116"/>
        <v>3380</v>
      </c>
      <c r="AEP38" s="406"/>
      <c r="AEQ38" s="311"/>
      <c r="AER38" s="22"/>
      <c r="AES38" s="406"/>
      <c r="AET38" s="758"/>
      <c r="AEU38" s="131">
        <f t="shared" si="117"/>
        <v>0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6"/>
      <c r="AFL38" s="311"/>
      <c r="AFM38" s="22"/>
      <c r="AFN38" s="31"/>
      <c r="AFO38" s="76"/>
      <c r="AFP38" s="78">
        <f t="shared" si="120"/>
        <v>0</v>
      </c>
      <c r="AFR38" s="406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6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6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3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6"/>
      <c r="AME38" s="311"/>
      <c r="AMF38" s="22"/>
      <c r="AMG38" s="406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0</v>
      </c>
      <c r="AMR38" s="31"/>
      <c r="AMS38" s="311"/>
      <c r="AMT38" s="22"/>
      <c r="AMU38" s="31"/>
      <c r="AMV38" s="76"/>
      <c r="AMW38" s="78">
        <f t="shared" si="3"/>
        <v>0</v>
      </c>
      <c r="AMY38" s="406"/>
      <c r="AMZ38" s="311"/>
      <c r="ANA38" s="22"/>
      <c r="ANB38" s="322"/>
      <c r="ANC38" s="76"/>
      <c r="AND38" s="78">
        <f t="shared" si="146"/>
        <v>0</v>
      </c>
      <c r="ANF38" s="322"/>
      <c r="ANG38" s="311"/>
      <c r="ANH38" s="22"/>
      <c r="ANI38" s="406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6"/>
      <c r="AOL38" s="76"/>
      <c r="AOM38" s="78">
        <f t="shared" si="151"/>
        <v>0</v>
      </c>
      <c r="AOO38" s="311"/>
      <c r="AOP38" s="311"/>
      <c r="AOQ38" s="22"/>
      <c r="AOR38" s="31"/>
      <c r="AOS38" s="76"/>
      <c r="AOT38" s="78">
        <f t="shared" si="199"/>
        <v>4592</v>
      </c>
      <c r="AOV38" s="406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0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6"/>
      <c r="APY38" s="311"/>
      <c r="APZ38" s="22"/>
      <c r="AQA38" s="406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3"/>
      <c r="ARC38" s="322"/>
      <c r="ARD38" s="76"/>
      <c r="ARE38" s="78">
        <f t="shared" si="157"/>
        <v>0</v>
      </c>
      <c r="ARG38" s="311"/>
      <c r="ARH38" s="311"/>
      <c r="ARI38" s="22"/>
      <c r="ARJ38" s="31"/>
      <c r="ARK38" s="76"/>
      <c r="ARL38" s="78">
        <f t="shared" si="158"/>
        <v>0</v>
      </c>
      <c r="ARN38" s="406"/>
      <c r="ARO38" s="311"/>
      <c r="ARP38" s="22"/>
      <c r="ARQ38" s="406"/>
      <c r="ARR38" s="76"/>
      <c r="ARS38" s="78">
        <f t="shared" si="159"/>
        <v>0</v>
      </c>
      <c r="ARU38" s="406"/>
      <c r="ARV38" s="311"/>
      <c r="ARW38" s="22"/>
      <c r="ARX38" s="322"/>
      <c r="ARY38" s="76"/>
      <c r="ARZ38" s="78">
        <f t="shared" si="7"/>
        <v>0</v>
      </c>
      <c r="ASB38" s="406"/>
      <c r="ASC38" s="311"/>
      <c r="ASD38" s="22"/>
      <c r="ASE38" s="31"/>
      <c r="ASF38" s="76"/>
      <c r="ASG38" s="78">
        <f t="shared" si="160"/>
        <v>0</v>
      </c>
      <c r="ASI38" s="406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2"/>
      <c r="AUG38" s="1467"/>
      <c r="AUI38" s="369"/>
      <c r="AUJ38" s="66"/>
      <c r="AUK38" s="131">
        <f>AUK37+AUH38-AUJ38</f>
        <v>0</v>
      </c>
      <c r="AUM38" s="311"/>
      <c r="AUN38" s="1467"/>
      <c r="AUP38" s="61"/>
      <c r="AUQ38" s="66"/>
      <c r="AUR38" s="131">
        <f t="shared" si="169"/>
        <v>0</v>
      </c>
      <c r="AUT38" s="865"/>
      <c r="AUU38" s="311"/>
      <c r="AUV38" s="22"/>
      <c r="AUW38" s="31"/>
      <c r="AUX38" s="76"/>
      <c r="AUY38" s="78">
        <f t="shared" si="170"/>
        <v>0</v>
      </c>
      <c r="AVA38" s="865"/>
      <c r="AVB38" s="311"/>
      <c r="AVC38" s="22"/>
      <c r="AVD38" s="31"/>
      <c r="AVE38" s="76"/>
      <c r="AVF38" s="78">
        <f t="shared" si="171"/>
        <v>0</v>
      </c>
      <c r="AVH38" s="545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6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229"/>
      <c r="AWR38" s="229"/>
      <c r="AWS38" s="104"/>
      <c r="AWT38" s="49"/>
      <c r="AWU38" s="139"/>
      <c r="AWV38" s="131">
        <f t="shared" si="194"/>
        <v>0</v>
      </c>
      <c r="AWW38" s="244"/>
      <c r="AWX38" s="426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6"/>
      <c r="AYH38" s="311"/>
      <c r="AYI38" s="22"/>
      <c r="AYJ38" s="31"/>
      <c r="AYK38" s="76"/>
      <c r="AYL38" s="78">
        <f t="shared" si="179"/>
        <v>0</v>
      </c>
      <c r="AYN38" s="406"/>
      <c r="AYO38" s="311"/>
      <c r="AYP38" s="22"/>
      <c r="AYQ38" s="31"/>
      <c r="AYR38" s="76"/>
      <c r="AYS38" s="78">
        <f t="shared" si="180"/>
        <v>0</v>
      </c>
      <c r="AYU38" s="406"/>
      <c r="AYV38" s="311"/>
      <c r="AYW38" s="22"/>
      <c r="AYX38" s="406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6"/>
      <c r="AZJ38" s="229"/>
      <c r="AZK38" s="104"/>
      <c r="AZL38" s="426"/>
      <c r="AZM38" s="139"/>
      <c r="AZN38" s="78">
        <f t="shared" si="183"/>
        <v>0</v>
      </c>
      <c r="AZP38" s="426"/>
      <c r="AZQ38" s="229"/>
      <c r="AZR38" s="104"/>
      <c r="AZS38" s="426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6">
        <v>41712</v>
      </c>
      <c r="B39" s="311"/>
      <c r="C39" s="783">
        <v>20000</v>
      </c>
      <c r="D39" s="31"/>
      <c r="E39" s="76"/>
      <c r="F39" s="131">
        <f t="shared" si="206"/>
        <v>3120100</v>
      </c>
      <c r="H39" s="31"/>
      <c r="I39" s="311"/>
      <c r="J39" s="783"/>
      <c r="K39" s="31"/>
      <c r="L39" s="76"/>
      <c r="M39" s="131">
        <f t="shared" si="207"/>
        <v>0</v>
      </c>
      <c r="O39" s="406"/>
      <c r="P39" s="311"/>
      <c r="Q39" s="22"/>
      <c r="R39" s="406"/>
      <c r="S39" s="76"/>
      <c r="T39" s="78">
        <f t="shared" si="189"/>
        <v>0</v>
      </c>
      <c r="V39" s="322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6"/>
      <c r="CI39" s="229"/>
      <c r="CJ39" s="805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1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6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6"/>
      <c r="EG39" s="311"/>
      <c r="EH39" s="22"/>
      <c r="EI39" s="31"/>
      <c r="EJ39" s="76"/>
      <c r="EK39" s="78">
        <f t="shared" si="25"/>
        <v>10936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6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0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5"/>
      <c r="IB39" s="778"/>
      <c r="ID39" s="778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2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2"/>
      <c r="JQ39" s="862"/>
      <c r="JR39" s="22"/>
      <c r="JS39" s="792"/>
      <c r="JT39" s="76"/>
      <c r="JU39" s="131">
        <f t="shared" si="44"/>
        <v>0</v>
      </c>
      <c r="JW39" s="792"/>
      <c r="JX39" s="862"/>
      <c r="JY39" s="22"/>
      <c r="JZ39" s="792"/>
      <c r="KA39" s="76"/>
      <c r="KB39" s="131">
        <f t="shared" si="45"/>
        <v>0</v>
      </c>
      <c r="KD39" s="573"/>
      <c r="KE39" s="645"/>
      <c r="KF39" s="104"/>
      <c r="KG39" s="573"/>
      <c r="KH39" s="139"/>
      <c r="KI39" s="131">
        <f t="shared" si="46"/>
        <v>0</v>
      </c>
      <c r="KJ39" s="244"/>
      <c r="KK39" s="573"/>
      <c r="KL39" s="645"/>
      <c r="KM39" s="104"/>
      <c r="KN39" s="573"/>
      <c r="KO39" s="139"/>
      <c r="KP39" s="131">
        <f t="shared" si="47"/>
        <v>0</v>
      </c>
      <c r="KQ39" s="244"/>
      <c r="KR39" s="406"/>
      <c r="KS39" s="311"/>
      <c r="KT39" s="22"/>
      <c r="KU39" s="31"/>
      <c r="KV39" s="76"/>
      <c r="KW39" s="131">
        <f t="shared" si="48"/>
        <v>0</v>
      </c>
      <c r="KY39" s="311"/>
      <c r="KZ39" s="862"/>
      <c r="LA39" s="22"/>
      <c r="LB39" s="792"/>
      <c r="LC39" s="76"/>
      <c r="LD39" s="131">
        <f t="shared" si="49"/>
        <v>0</v>
      </c>
      <c r="LF39" s="311"/>
      <c r="LG39" s="862"/>
      <c r="LH39" s="22"/>
      <c r="LI39" s="31"/>
      <c r="LJ39" s="76"/>
      <c r="LK39" s="131">
        <f t="shared" si="50"/>
        <v>0</v>
      </c>
      <c r="LM39" s="406"/>
      <c r="LN39" s="311"/>
      <c r="LO39" s="22"/>
      <c r="LP39" s="31"/>
      <c r="LQ39" s="76"/>
      <c r="LR39" s="78">
        <f t="shared" si="0"/>
        <v>0</v>
      </c>
      <c r="LT39" s="406"/>
      <c r="LU39" s="311"/>
      <c r="LV39" s="22"/>
      <c r="LW39" s="31"/>
      <c r="LX39" s="76"/>
      <c r="LY39" s="78">
        <f t="shared" si="51"/>
        <v>0</v>
      </c>
      <c r="MA39" s="406"/>
      <c r="MB39" s="311"/>
      <c r="MC39" s="22"/>
      <c r="MD39" s="31"/>
      <c r="ME39" s="76"/>
      <c r="MF39" s="78">
        <f t="shared" si="52"/>
        <v>0</v>
      </c>
      <c r="MH39" s="406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498"/>
      <c r="MZ39" s="76"/>
      <c r="NA39" s="131">
        <f t="shared" si="198"/>
        <v>20586.5</v>
      </c>
      <c r="NC39" s="311"/>
      <c r="ND39" s="311"/>
      <c r="NE39" s="22"/>
      <c r="NF39" s="1498"/>
      <c r="NG39" s="76"/>
      <c r="NH39" s="131">
        <f t="shared" si="55"/>
        <v>0</v>
      </c>
      <c r="NJ39" s="311"/>
      <c r="NK39" s="780"/>
      <c r="NL39" s="76"/>
      <c r="NM39" s="31"/>
      <c r="NN39" s="76"/>
      <c r="NO39" s="131">
        <f t="shared" si="204"/>
        <v>0</v>
      </c>
      <c r="NQ39" s="406"/>
      <c r="NR39" s="780"/>
      <c r="NS39" s="76"/>
      <c r="NT39" s="406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0</v>
      </c>
      <c r="QB39" s="311"/>
      <c r="QC39" s="311"/>
      <c r="QD39" s="22"/>
      <c r="QE39" s="31"/>
      <c r="QF39" s="76"/>
      <c r="QG39" s="78">
        <f t="shared" si="66"/>
        <v>0</v>
      </c>
      <c r="QI39" s="406"/>
      <c r="QJ39" s="311"/>
      <c r="QK39" s="22"/>
      <c r="QL39" s="31"/>
      <c r="QM39" s="76"/>
      <c r="QN39" s="78">
        <f t="shared" si="67"/>
        <v>0</v>
      </c>
      <c r="QP39" s="322"/>
      <c r="QQ39" s="311"/>
      <c r="QR39" s="778"/>
      <c r="QS39" s="322">
        <v>41165</v>
      </c>
      <c r="QT39" s="139">
        <v>100</v>
      </c>
      <c r="QU39" s="131">
        <f t="shared" si="68"/>
        <v>26133.5</v>
      </c>
      <c r="QW39" s="522"/>
      <c r="QX39" s="1467"/>
      <c r="QY39" s="778"/>
      <c r="QZ39" s="31"/>
      <c r="RA39" s="139"/>
      <c r="RB39" s="131">
        <f t="shared" si="69"/>
        <v>0</v>
      </c>
      <c r="RD39" s="49"/>
      <c r="RE39" s="671"/>
      <c r="RF39" s="139"/>
      <c r="RG39" s="49"/>
      <c r="RH39" s="139"/>
      <c r="RI39" s="78">
        <f t="shared" si="70"/>
        <v>0</v>
      </c>
      <c r="RK39" s="49"/>
      <c r="RL39" s="671"/>
      <c r="RM39" s="139"/>
      <c r="RN39" s="49"/>
      <c r="RO39" s="139"/>
      <c r="RP39" s="78">
        <f t="shared" si="71"/>
        <v>0</v>
      </c>
      <c r="RR39" s="920"/>
      <c r="RS39" s="1503"/>
      <c r="RT39" s="463"/>
      <c r="RU39" s="920"/>
      <c r="RV39" s="463"/>
      <c r="RW39" s="907">
        <f t="shared" si="72"/>
        <v>0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6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6"/>
      <c r="TW39" s="311"/>
      <c r="TX39" s="22"/>
      <c r="TY39" s="31"/>
      <c r="TZ39" s="76"/>
      <c r="UA39" s="78">
        <f t="shared" si="203"/>
        <v>0</v>
      </c>
      <c r="UC39" s="406"/>
      <c r="UD39" s="311"/>
      <c r="UE39" s="22"/>
      <c r="UF39" s="31"/>
      <c r="UG39" s="76"/>
      <c r="UH39" s="78">
        <f t="shared" si="79"/>
        <v>0</v>
      </c>
      <c r="UJ39" s="406"/>
      <c r="UK39" s="311"/>
      <c r="UL39" s="22"/>
      <c r="UM39" s="31"/>
      <c r="UN39" s="76"/>
      <c r="UO39" s="78">
        <f t="shared" si="80"/>
        <v>0</v>
      </c>
      <c r="UQ39" s="406"/>
      <c r="UR39" s="311"/>
      <c r="US39" s="22"/>
      <c r="UT39" s="31"/>
      <c r="UU39" s="76"/>
      <c r="UV39" s="78">
        <f t="shared" si="81"/>
        <v>0</v>
      </c>
      <c r="UX39" s="406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0</v>
      </c>
      <c r="VS39" s="311"/>
      <c r="VT39" s="311"/>
      <c r="VU39" s="22"/>
      <c r="VV39" s="31"/>
      <c r="VW39" s="76"/>
      <c r="VX39" s="78">
        <f t="shared" si="85"/>
        <v>0</v>
      </c>
      <c r="VZ39" s="406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6"/>
      <c r="XQ39" s="311"/>
      <c r="XR39" s="22"/>
      <c r="XS39" s="31"/>
      <c r="XT39" s="76"/>
      <c r="XU39" s="78">
        <f t="shared" si="92"/>
        <v>0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6"/>
      <c r="AAW39" s="311"/>
      <c r="AAX39" s="22"/>
      <c r="AAY39" s="31"/>
      <c r="AAZ39" s="76"/>
      <c r="ABA39" s="78">
        <f t="shared" si="104"/>
        <v>0</v>
      </c>
      <c r="ABC39" s="406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0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6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6"/>
      <c r="ADA39" s="311"/>
      <c r="ADB39" s="22"/>
      <c r="ADC39" s="406"/>
      <c r="ADD39" s="76"/>
      <c r="ADE39" s="78">
        <f t="shared" si="111"/>
        <v>0</v>
      </c>
      <c r="ADG39" s="406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0</v>
      </c>
      <c r="ADU39" s="322"/>
      <c r="ADV39" s="311"/>
      <c r="ADW39" s="22"/>
      <c r="ADX39" s="406"/>
      <c r="ADY39" s="76"/>
      <c r="ADZ39" s="78">
        <f t="shared" si="114"/>
        <v>0</v>
      </c>
      <c r="AEB39" s="406"/>
      <c r="AEC39" s="311"/>
      <c r="AED39" s="22"/>
      <c r="AEE39" s="31"/>
      <c r="AEF39" s="76"/>
      <c r="AEG39" s="131">
        <f t="shared" si="115"/>
        <v>0</v>
      </c>
      <c r="AEI39" s="406"/>
      <c r="AEJ39" s="311"/>
      <c r="AEK39" s="22"/>
      <c r="AEL39" s="31"/>
      <c r="AEM39" s="76"/>
      <c r="AEN39" s="131">
        <f t="shared" si="116"/>
        <v>3380</v>
      </c>
      <c r="AEP39" s="406"/>
      <c r="AEQ39" s="311"/>
      <c r="AER39" s="22"/>
      <c r="AES39" s="406"/>
      <c r="AET39" s="76"/>
      <c r="AEU39" s="131">
        <f t="shared" si="117"/>
        <v>0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6"/>
      <c r="AFL39" s="311"/>
      <c r="AFM39" s="22"/>
      <c r="AFN39" s="31"/>
      <c r="AFO39" s="76"/>
      <c r="AFP39" s="78">
        <f t="shared" si="120"/>
        <v>0</v>
      </c>
      <c r="AFR39" s="406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6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6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3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6"/>
      <c r="AME39" s="311"/>
      <c r="AMF39" s="22"/>
      <c r="AMG39" s="406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0</v>
      </c>
      <c r="AMR39" s="31"/>
      <c r="AMS39" s="311"/>
      <c r="AMT39" s="22"/>
      <c r="AMU39" s="31"/>
      <c r="AMV39" s="76"/>
      <c r="AMW39" s="78">
        <f t="shared" si="3"/>
        <v>0</v>
      </c>
      <c r="AMY39" s="406"/>
      <c r="AMZ39" s="311"/>
      <c r="ANA39" s="22"/>
      <c r="ANB39" s="322"/>
      <c r="ANC39" s="76"/>
      <c r="AND39" s="78">
        <f t="shared" si="146"/>
        <v>0</v>
      </c>
      <c r="ANF39" s="322"/>
      <c r="ANG39" s="311"/>
      <c r="ANH39" s="22"/>
      <c r="ANI39" s="406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6"/>
      <c r="AOL39" s="76"/>
      <c r="AOM39" s="78">
        <f t="shared" si="151"/>
        <v>0</v>
      </c>
      <c r="AOO39" s="311"/>
      <c r="AOP39" s="311"/>
      <c r="AOQ39" s="22"/>
      <c r="AOR39" s="31"/>
      <c r="AOS39" s="76"/>
      <c r="AOT39" s="78">
        <f t="shared" si="199"/>
        <v>4592</v>
      </c>
      <c r="AOV39" s="406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0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6"/>
      <c r="APY39" s="311"/>
      <c r="APZ39" s="22"/>
      <c r="AQA39" s="406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3"/>
      <c r="ARC39" s="322"/>
      <c r="ARD39" s="76"/>
      <c r="ARE39" s="78">
        <f t="shared" si="157"/>
        <v>0</v>
      </c>
      <c r="ARG39" s="311"/>
      <c r="ARH39" s="311"/>
      <c r="ARI39" s="22"/>
      <c r="ARJ39" s="31"/>
      <c r="ARK39" s="76"/>
      <c r="ARL39" s="78">
        <f t="shared" si="158"/>
        <v>0</v>
      </c>
      <c r="ARN39" s="406"/>
      <c r="ARO39" s="311"/>
      <c r="ARP39" s="22"/>
      <c r="ARQ39" s="406"/>
      <c r="ARR39" s="76"/>
      <c r="ARS39" s="78">
        <f t="shared" si="159"/>
        <v>0</v>
      </c>
      <c r="ARU39" s="406"/>
      <c r="ARV39" s="311"/>
      <c r="ARW39" s="22"/>
      <c r="ARX39" s="322"/>
      <c r="ARY39" s="76"/>
      <c r="ARZ39" s="78">
        <f t="shared" si="7"/>
        <v>0</v>
      </c>
      <c r="ASB39" s="406"/>
      <c r="ASC39" s="311"/>
      <c r="ASD39" s="22"/>
      <c r="ASE39" s="31"/>
      <c r="ASF39" s="76"/>
      <c r="ASG39" s="78">
        <f t="shared" si="160"/>
        <v>0</v>
      </c>
      <c r="ASI39" s="406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467"/>
      <c r="AUH39" s="76"/>
      <c r="AUI39" s="369"/>
      <c r="AUJ39" s="67"/>
      <c r="AUK39" s="131">
        <f>AUK38+AUH39-AUJ39</f>
        <v>0</v>
      </c>
      <c r="AUM39" s="31"/>
      <c r="AUN39" s="1467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0</v>
      </c>
      <c r="AVH39" s="545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6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229"/>
      <c r="AWR39" s="229"/>
      <c r="AWS39" s="104"/>
      <c r="AWT39" s="49"/>
      <c r="AWU39" s="139"/>
      <c r="AWV39" s="131">
        <f t="shared" si="194"/>
        <v>0</v>
      </c>
      <c r="AWW39" s="244"/>
      <c r="AWX39" s="426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6"/>
      <c r="AYH39" s="311"/>
      <c r="AYI39" s="22"/>
      <c r="AYJ39" s="31"/>
      <c r="AYK39" s="76"/>
      <c r="AYL39" s="78">
        <f t="shared" si="179"/>
        <v>0</v>
      </c>
      <c r="AYN39" s="406"/>
      <c r="AYO39" s="311"/>
      <c r="AYP39" s="22"/>
      <c r="AYQ39" s="31"/>
      <c r="AYR39" s="76"/>
      <c r="AYS39" s="78">
        <f t="shared" si="180"/>
        <v>0</v>
      </c>
      <c r="AYU39" s="406"/>
      <c r="AYV39" s="311"/>
      <c r="AYW39" s="22"/>
      <c r="AYX39" s="406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6"/>
      <c r="AZJ39" s="311"/>
      <c r="AZK39" s="22"/>
      <c r="AZL39" s="406"/>
      <c r="AZM39" s="76"/>
      <c r="AZN39" s="78">
        <f t="shared" si="183"/>
        <v>0</v>
      </c>
      <c r="AZP39" s="426"/>
      <c r="AZQ39" s="229"/>
      <c r="AZR39" s="104"/>
      <c r="AZS39" s="426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6">
        <v>41713</v>
      </c>
      <c r="B40" s="311"/>
      <c r="C40" s="783">
        <v>100000</v>
      </c>
      <c r="D40" s="31"/>
      <c r="E40" s="76"/>
      <c r="F40" s="131">
        <f t="shared" si="206"/>
        <v>3220100</v>
      </c>
      <c r="H40" s="31"/>
      <c r="I40" s="311"/>
      <c r="J40" s="783"/>
      <c r="K40" s="31"/>
      <c r="L40" s="76"/>
      <c r="M40" s="131">
        <f t="shared" si="207"/>
        <v>0</v>
      </c>
      <c r="O40" s="406"/>
      <c r="P40" s="311"/>
      <c r="Q40" s="22"/>
      <c r="R40" s="406"/>
      <c r="S40" s="76"/>
      <c r="T40" s="78">
        <f>T39+Q40-S40</f>
        <v>0</v>
      </c>
      <c r="V40" s="322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6"/>
      <c r="CI40" s="229"/>
      <c r="CJ40" s="104"/>
      <c r="CK40" s="400"/>
      <c r="CL40" s="702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1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6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6"/>
      <c r="EG40" s="311"/>
      <c r="EH40" s="22"/>
      <c r="EI40" s="31"/>
      <c r="EJ40" s="76"/>
      <c r="EK40" s="78">
        <f t="shared" si="25"/>
        <v>10936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6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0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5"/>
      <c r="IB40" s="778"/>
      <c r="ID40" s="778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2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2"/>
      <c r="JQ40" s="862"/>
      <c r="JR40" s="22"/>
      <c r="JS40" s="31"/>
      <c r="JT40" s="76"/>
      <c r="JU40" s="131">
        <f t="shared" si="44"/>
        <v>0</v>
      </c>
      <c r="JW40" s="792"/>
      <c r="JX40" s="862"/>
      <c r="JY40" s="22"/>
      <c r="JZ40" s="31"/>
      <c r="KA40" s="76"/>
      <c r="KB40" s="131">
        <f t="shared" si="45"/>
        <v>0</v>
      </c>
      <c r="KD40" s="573"/>
      <c r="KE40" s="645"/>
      <c r="KF40" s="104"/>
      <c r="KG40" s="49"/>
      <c r="KH40" s="139"/>
      <c r="KI40" s="131">
        <f t="shared" si="46"/>
        <v>0</v>
      </c>
      <c r="KJ40" s="244"/>
      <c r="KK40" s="573"/>
      <c r="KL40" s="645"/>
      <c r="KM40" s="104"/>
      <c r="KN40" s="49"/>
      <c r="KO40" s="139"/>
      <c r="KP40" s="131">
        <f t="shared" si="47"/>
        <v>0</v>
      </c>
      <c r="KQ40" s="244"/>
      <c r="KR40" s="406"/>
      <c r="KS40" s="311"/>
      <c r="KT40" s="22"/>
      <c r="KU40" s="31"/>
      <c r="KV40" s="76"/>
      <c r="KW40" s="131">
        <f t="shared" si="48"/>
        <v>0</v>
      </c>
      <c r="KY40" s="311"/>
      <c r="KZ40" s="862"/>
      <c r="LA40" s="22"/>
      <c r="LB40" s="792"/>
      <c r="LC40" s="76"/>
      <c r="LD40" s="131">
        <f t="shared" si="49"/>
        <v>0</v>
      </c>
      <c r="LF40" s="311"/>
      <c r="LG40" s="862"/>
      <c r="LH40" s="22"/>
      <c r="LI40" s="31"/>
      <c r="LJ40" s="76"/>
      <c r="LK40" s="131">
        <f t="shared" si="50"/>
        <v>0</v>
      </c>
      <c r="LM40" s="406"/>
      <c r="LN40" s="311"/>
      <c r="LO40" s="22"/>
      <c r="LP40" s="31"/>
      <c r="LQ40" s="76"/>
      <c r="LR40" s="78">
        <f t="shared" si="0"/>
        <v>0</v>
      </c>
      <c r="LT40" s="406"/>
      <c r="LU40" s="311"/>
      <c r="LV40" s="22"/>
      <c r="LW40" s="31"/>
      <c r="LX40" s="76"/>
      <c r="LY40" s="78">
        <f t="shared" si="51"/>
        <v>0</v>
      </c>
      <c r="MA40" s="406"/>
      <c r="MB40" s="311"/>
      <c r="MC40" s="22"/>
      <c r="MD40" s="31"/>
      <c r="ME40" s="76"/>
      <c r="MF40" s="78">
        <f t="shared" si="52"/>
        <v>0</v>
      </c>
      <c r="MH40" s="406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498"/>
      <c r="MZ40" s="76"/>
      <c r="NA40" s="131">
        <f t="shared" si="198"/>
        <v>20586.5</v>
      </c>
      <c r="NC40" s="311"/>
      <c r="ND40" s="311"/>
      <c r="NE40" s="22"/>
      <c r="NF40" s="1498"/>
      <c r="NG40" s="76"/>
      <c r="NH40" s="131">
        <f t="shared" si="55"/>
        <v>0</v>
      </c>
      <c r="NJ40" s="311"/>
      <c r="NK40" s="780"/>
      <c r="NL40" s="778"/>
      <c r="NM40" s="31"/>
      <c r="NN40" s="76"/>
      <c r="NO40" s="131">
        <f t="shared" si="204"/>
        <v>0</v>
      </c>
      <c r="NQ40" s="406"/>
      <c r="NR40" s="780"/>
      <c r="NS40" s="76"/>
      <c r="NT40" s="406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0</v>
      </c>
      <c r="QB40" s="311"/>
      <c r="QC40" s="311"/>
      <c r="QD40" s="22"/>
      <c r="QE40" s="31"/>
      <c r="QF40" s="76"/>
      <c r="QG40" s="78">
        <f t="shared" si="66"/>
        <v>0</v>
      </c>
      <c r="QI40" s="406"/>
      <c r="QJ40" s="311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492"/>
      <c r="QX40" s="1493"/>
      <c r="QZ40" s="31"/>
      <c r="RA40" s="139"/>
      <c r="RB40" s="131">
        <f t="shared" si="69"/>
        <v>0</v>
      </c>
      <c r="RD40" s="49"/>
      <c r="RE40" s="671"/>
      <c r="RF40" s="139"/>
      <c r="RG40" s="49"/>
      <c r="RH40" s="139"/>
      <c r="RI40" s="78">
        <f t="shared" si="70"/>
        <v>0</v>
      </c>
      <c r="RK40" s="49"/>
      <c r="RL40" s="671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6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6"/>
      <c r="TW40" s="311"/>
      <c r="TX40" s="22"/>
      <c r="TY40" s="31"/>
      <c r="TZ40" s="76"/>
      <c r="UA40" s="78">
        <f t="shared" si="203"/>
        <v>0</v>
      </c>
      <c r="UC40" s="406"/>
      <c r="UD40" s="311"/>
      <c r="UE40" s="22"/>
      <c r="UF40" s="31"/>
      <c r="UG40" s="76"/>
      <c r="UH40" s="78">
        <f t="shared" si="79"/>
        <v>0</v>
      </c>
      <c r="UJ40" s="406"/>
      <c r="UK40" s="311"/>
      <c r="UL40" s="22"/>
      <c r="UM40" s="31"/>
      <c r="UN40" s="76"/>
      <c r="UO40" s="78">
        <f t="shared" si="80"/>
        <v>0</v>
      </c>
      <c r="UQ40" s="406"/>
      <c r="UR40" s="311"/>
      <c r="US40" s="22"/>
      <c r="UT40" s="31"/>
      <c r="UU40" s="76"/>
      <c r="UV40" s="78">
        <f t="shared" si="81"/>
        <v>0</v>
      </c>
      <c r="UX40" s="406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0</v>
      </c>
      <c r="VS40" s="311"/>
      <c r="VT40" s="311"/>
      <c r="VU40" s="22"/>
      <c r="VV40" s="31"/>
      <c r="VW40" s="76"/>
      <c r="VX40" s="78">
        <f t="shared" si="85"/>
        <v>0</v>
      </c>
      <c r="VZ40" s="406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6"/>
      <c r="XQ40" s="311"/>
      <c r="XR40" s="22"/>
      <c r="XS40" s="31"/>
      <c r="XT40" s="76"/>
      <c r="XU40" s="78">
        <f t="shared" si="92"/>
        <v>0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6"/>
      <c r="AAW40" s="311"/>
      <c r="AAX40" s="22"/>
      <c r="AAY40" s="31"/>
      <c r="AAZ40" s="76"/>
      <c r="ABA40" s="78">
        <f t="shared" si="104"/>
        <v>0</v>
      </c>
      <c r="ABC40" s="406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0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6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6"/>
      <c r="ADA40" s="311"/>
      <c r="ADB40" s="22"/>
      <c r="ADC40" s="406"/>
      <c r="ADD40" s="76"/>
      <c r="ADE40" s="78">
        <f t="shared" si="111"/>
        <v>0</v>
      </c>
      <c r="ADG40" s="406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0</v>
      </c>
      <c r="ADU40" s="322"/>
      <c r="ADV40" s="311"/>
      <c r="ADW40" s="22"/>
      <c r="ADX40" s="406"/>
      <c r="ADY40" s="76"/>
      <c r="ADZ40" s="78">
        <f t="shared" si="114"/>
        <v>0</v>
      </c>
      <c r="AEB40" s="406"/>
      <c r="AEC40" s="311"/>
      <c r="AED40" s="22"/>
      <c r="AEE40" s="31"/>
      <c r="AEF40" s="76"/>
      <c r="AEG40" s="131">
        <f t="shared" si="115"/>
        <v>0</v>
      </c>
      <c r="AEI40" s="406"/>
      <c r="AEJ40" s="311"/>
      <c r="AEK40" s="22"/>
      <c r="AEL40" s="31"/>
      <c r="AEM40" s="76"/>
      <c r="AEN40" s="131">
        <f t="shared" si="116"/>
        <v>3380</v>
      </c>
      <c r="AEP40" s="406"/>
      <c r="AEQ40" s="311"/>
      <c r="AER40" s="22"/>
      <c r="AES40" s="406"/>
      <c r="AET40" s="76"/>
      <c r="AEU40" s="131">
        <f t="shared" si="117"/>
        <v>0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6"/>
      <c r="AFL40" s="311"/>
      <c r="AFM40" s="22"/>
      <c r="AFN40" s="31"/>
      <c r="AFO40" s="76"/>
      <c r="AFP40" s="78">
        <f t="shared" si="120"/>
        <v>0</v>
      </c>
      <c r="AFR40" s="406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6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6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3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6"/>
      <c r="AME40" s="311"/>
      <c r="AMF40" s="22"/>
      <c r="AMG40" s="406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0</v>
      </c>
      <c r="AMR40" s="31"/>
      <c r="AMS40" s="311"/>
      <c r="AMT40" s="22"/>
      <c r="AMU40" s="31"/>
      <c r="AMV40" s="76"/>
      <c r="AMW40" s="78">
        <f t="shared" si="3"/>
        <v>0</v>
      </c>
      <c r="AMY40" s="406"/>
      <c r="AMZ40" s="311"/>
      <c r="ANA40" s="22"/>
      <c r="ANB40" s="322"/>
      <c r="ANC40" s="76"/>
      <c r="AND40" s="78">
        <f t="shared" si="146"/>
        <v>0</v>
      </c>
      <c r="ANF40" s="322"/>
      <c r="ANG40" s="311"/>
      <c r="ANH40" s="22"/>
      <c r="ANI40" s="406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6"/>
      <c r="AOL40" s="76"/>
      <c r="AOM40" s="78">
        <f t="shared" si="151"/>
        <v>0</v>
      </c>
      <c r="AOO40" s="311"/>
      <c r="AOP40" s="311"/>
      <c r="AOQ40" s="22"/>
      <c r="AOR40" s="31"/>
      <c r="AOS40" s="76"/>
      <c r="AOT40" s="78">
        <f t="shared" si="199"/>
        <v>4592</v>
      </c>
      <c r="AOV40" s="406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0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6"/>
      <c r="APY40" s="311"/>
      <c r="APZ40" s="22"/>
      <c r="AQA40" s="406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3"/>
      <c r="ARC40" s="322"/>
      <c r="ARD40" s="76"/>
      <c r="ARE40" s="78">
        <f t="shared" si="157"/>
        <v>0</v>
      </c>
      <c r="ARG40" s="311"/>
      <c r="ARH40" s="311"/>
      <c r="ARI40" s="22"/>
      <c r="ARJ40" s="31"/>
      <c r="ARK40" s="76"/>
      <c r="ARL40" s="78">
        <f t="shared" si="158"/>
        <v>0</v>
      </c>
      <c r="ARN40" s="406"/>
      <c r="ARO40" s="311"/>
      <c r="ARP40" s="22"/>
      <c r="ARQ40" s="406"/>
      <c r="ARR40" s="76"/>
      <c r="ARS40" s="78">
        <f t="shared" si="159"/>
        <v>0</v>
      </c>
      <c r="ARU40" s="406"/>
      <c r="ARV40" s="311"/>
      <c r="ARW40" s="22"/>
      <c r="ARX40" s="322"/>
      <c r="ARY40" s="76"/>
      <c r="ARZ40" s="78">
        <f t="shared" si="7"/>
        <v>0</v>
      </c>
      <c r="ASB40" s="406"/>
      <c r="ASC40" s="311"/>
      <c r="ASD40" s="22"/>
      <c r="ASE40" s="31"/>
      <c r="ASF40" s="76"/>
      <c r="ASG40" s="78">
        <f t="shared" si="160"/>
        <v>0</v>
      </c>
      <c r="ASI40" s="406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467"/>
      <c r="AUI40" s="369"/>
      <c r="AUJ40" s="66"/>
      <c r="AUK40" s="78">
        <f t="shared" ref="AUK40:AUK56" si="208">AUK39+AUH40-AUJ40</f>
        <v>0</v>
      </c>
      <c r="AUM40" s="311"/>
      <c r="AUN40" s="1467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0</v>
      </c>
      <c r="AVH40" s="545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6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229"/>
      <c r="AWR40" s="229"/>
      <c r="AWS40" s="104"/>
      <c r="AWT40" s="49"/>
      <c r="AWU40" s="139"/>
      <c r="AWV40" s="131">
        <f t="shared" si="194"/>
        <v>0</v>
      </c>
      <c r="AWW40" s="244"/>
      <c r="AWX40" s="426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6"/>
      <c r="AYH40" s="311"/>
      <c r="AYI40" s="22"/>
      <c r="AYJ40" s="31"/>
      <c r="AYK40" s="76"/>
      <c r="AYL40" s="78">
        <f t="shared" si="179"/>
        <v>0</v>
      </c>
      <c r="AYN40" s="406"/>
      <c r="AYO40" s="311"/>
      <c r="AYP40" s="22"/>
      <c r="AYQ40" s="31"/>
      <c r="AYR40" s="76"/>
      <c r="AYS40" s="78">
        <f t="shared" si="180"/>
        <v>0</v>
      </c>
      <c r="AYU40" s="406"/>
      <c r="AYV40" s="311"/>
      <c r="AYW40" s="22"/>
      <c r="AYX40" s="406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6"/>
      <c r="AZJ40" s="311"/>
      <c r="AZK40" s="22"/>
      <c r="AZL40" s="406"/>
      <c r="AZM40" s="76"/>
      <c r="AZN40" s="78">
        <f t="shared" si="183"/>
        <v>0</v>
      </c>
      <c r="AZP40" s="426"/>
      <c r="AZQ40" s="229"/>
      <c r="AZR40" s="104"/>
      <c r="AZS40" s="426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6">
        <v>41714</v>
      </c>
      <c r="B41" s="311"/>
      <c r="C41" s="783">
        <v>100000</v>
      </c>
      <c r="D41" s="31"/>
      <c r="E41" s="76"/>
      <c r="F41" s="131">
        <f t="shared" si="206"/>
        <v>3320100</v>
      </c>
      <c r="H41" s="31"/>
      <c r="I41" s="311"/>
      <c r="J41" s="783"/>
      <c r="K41" s="31"/>
      <c r="L41" s="76"/>
      <c r="M41" s="131">
        <f t="shared" si="207"/>
        <v>0</v>
      </c>
      <c r="O41" s="406"/>
      <c r="P41" s="311"/>
      <c r="Q41" s="22"/>
      <c r="R41" s="406"/>
      <c r="S41" s="76"/>
      <c r="T41" s="78">
        <f t="shared" si="189"/>
        <v>0</v>
      </c>
      <c r="V41" s="322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6"/>
      <c r="CI41" s="671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1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6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6"/>
      <c r="EG41" s="311"/>
      <c r="EH41" s="22"/>
      <c r="EI41" s="31"/>
      <c r="EJ41" s="76"/>
      <c r="EK41" s="78">
        <f t="shared" si="25"/>
        <v>10936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6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0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5"/>
      <c r="IB41" s="778"/>
      <c r="ID41" s="778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2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2"/>
      <c r="JQ41" s="862"/>
      <c r="JR41" s="22"/>
      <c r="JS41" s="31"/>
      <c r="JT41" s="76"/>
      <c r="JU41" s="131">
        <f t="shared" si="44"/>
        <v>0</v>
      </c>
      <c r="JW41" s="792"/>
      <c r="JX41" s="862"/>
      <c r="JY41" s="22"/>
      <c r="JZ41" s="31"/>
      <c r="KA41" s="76"/>
      <c r="KB41" s="131">
        <f t="shared" si="45"/>
        <v>0</v>
      </c>
      <c r="KD41" s="573"/>
      <c r="KE41" s="645"/>
      <c r="KF41" s="104"/>
      <c r="KG41" s="49"/>
      <c r="KH41" s="139"/>
      <c r="KI41" s="131">
        <f t="shared" si="46"/>
        <v>0</v>
      </c>
      <c r="KJ41" s="244"/>
      <c r="KK41" s="573"/>
      <c r="KL41" s="645"/>
      <c r="KM41" s="104"/>
      <c r="KN41" s="49"/>
      <c r="KO41" s="139"/>
      <c r="KP41" s="131">
        <f t="shared" si="47"/>
        <v>0</v>
      </c>
      <c r="KQ41" s="244"/>
      <c r="KR41" s="406"/>
      <c r="KS41" s="311"/>
      <c r="KT41" s="22"/>
      <c r="KU41" s="31"/>
      <c r="KV41" s="76"/>
      <c r="KW41" s="131">
        <f t="shared" si="48"/>
        <v>0</v>
      </c>
      <c r="KY41" s="311"/>
      <c r="KZ41" s="862"/>
      <c r="LA41" s="22"/>
      <c r="LB41" s="792"/>
      <c r="LC41" s="76"/>
      <c r="LD41" s="131">
        <f t="shared" si="49"/>
        <v>0</v>
      </c>
      <c r="LF41" s="311"/>
      <c r="LG41" s="862"/>
      <c r="LH41" s="22"/>
      <c r="LI41" s="31"/>
      <c r="LJ41" s="76"/>
      <c r="LK41" s="131">
        <f t="shared" si="50"/>
        <v>0</v>
      </c>
      <c r="LM41" s="406"/>
      <c r="LN41" s="311"/>
      <c r="LO41" s="22"/>
      <c r="LP41" s="31"/>
      <c r="LQ41" s="76"/>
      <c r="LR41" s="78">
        <f t="shared" si="0"/>
        <v>0</v>
      </c>
      <c r="LT41" s="406"/>
      <c r="LU41" s="311"/>
      <c r="LV41" s="22"/>
      <c r="LW41" s="31"/>
      <c r="LX41" s="76"/>
      <c r="LY41" s="78">
        <f t="shared" si="51"/>
        <v>0</v>
      </c>
      <c r="MA41" s="406"/>
      <c r="MB41" s="311"/>
      <c r="MC41" s="22"/>
      <c r="MD41" s="31"/>
      <c r="ME41" s="76"/>
      <c r="MF41" s="78">
        <f t="shared" si="52"/>
        <v>0</v>
      </c>
      <c r="MH41" s="406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498"/>
      <c r="MZ41" s="76"/>
      <c r="NA41" s="131">
        <f t="shared" si="198"/>
        <v>20586.5</v>
      </c>
      <c r="NC41" s="311"/>
      <c r="ND41" s="311"/>
      <c r="NE41" s="22"/>
      <c r="NF41" s="1498"/>
      <c r="NG41" s="76"/>
      <c r="NH41" s="131">
        <f t="shared" si="55"/>
        <v>0</v>
      </c>
      <c r="NJ41" s="31"/>
      <c r="NK41" s="780"/>
      <c r="NL41" s="76"/>
      <c r="NM41" s="31"/>
      <c r="NN41" s="76"/>
      <c r="NO41" s="131">
        <f t="shared" si="204"/>
        <v>0</v>
      </c>
      <c r="NQ41" s="406"/>
      <c r="NR41" s="780"/>
      <c r="NS41" s="76"/>
      <c r="NT41" s="406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0</v>
      </c>
      <c r="QB41" s="311"/>
      <c r="QC41" s="311"/>
      <c r="QD41" s="22"/>
      <c r="QE41" s="31"/>
      <c r="QF41" s="76"/>
      <c r="QG41" s="78">
        <f t="shared" si="66"/>
        <v>0</v>
      </c>
      <c r="QI41" s="406"/>
      <c r="QJ41" s="311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492"/>
      <c r="QX41" s="1493"/>
      <c r="QZ41" s="31"/>
      <c r="RA41" s="139"/>
      <c r="RB41" s="131">
        <f t="shared" si="69"/>
        <v>0</v>
      </c>
      <c r="RD41" s="49"/>
      <c r="RE41" s="671"/>
      <c r="RF41" s="139"/>
      <c r="RG41" s="49"/>
      <c r="RH41" s="139"/>
      <c r="RI41" s="78">
        <f t="shared" si="70"/>
        <v>0</v>
      </c>
      <c r="RK41" s="49"/>
      <c r="RL41" s="671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6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6"/>
      <c r="TW41" s="311"/>
      <c r="TX41" s="22"/>
      <c r="TY41" s="31"/>
      <c r="TZ41" s="76"/>
      <c r="UA41" s="78">
        <f t="shared" si="203"/>
        <v>0</v>
      </c>
      <c r="UC41" s="406"/>
      <c r="UD41" s="311"/>
      <c r="UE41" s="22"/>
      <c r="UF41" s="31"/>
      <c r="UG41" s="76"/>
      <c r="UH41" s="78">
        <f t="shared" si="79"/>
        <v>0</v>
      </c>
      <c r="UJ41" s="406"/>
      <c r="UK41" s="311"/>
      <c r="UL41" s="22"/>
      <c r="UM41" s="31"/>
      <c r="UN41" s="76"/>
      <c r="UO41" s="78">
        <f t="shared" si="80"/>
        <v>0</v>
      </c>
      <c r="UQ41" s="406"/>
      <c r="UR41" s="311"/>
      <c r="US41" s="22"/>
      <c r="UT41" s="31"/>
      <c r="UU41" s="76"/>
      <c r="UV41" s="78">
        <f t="shared" si="81"/>
        <v>0</v>
      </c>
      <c r="UX41" s="406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0</v>
      </c>
      <c r="VS41" s="311"/>
      <c r="VT41" s="311"/>
      <c r="VU41" s="22"/>
      <c r="VV41" s="31"/>
      <c r="VW41" s="76"/>
      <c r="VX41" s="78">
        <f t="shared" si="85"/>
        <v>0</v>
      </c>
      <c r="VZ41" s="406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6"/>
      <c r="XQ41" s="311"/>
      <c r="XR41" s="22"/>
      <c r="XS41" s="31"/>
      <c r="XT41" s="76"/>
      <c r="XU41" s="78">
        <f t="shared" si="92"/>
        <v>0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6"/>
      <c r="AAW41" s="311"/>
      <c r="AAX41" s="22"/>
      <c r="AAY41" s="31"/>
      <c r="AAZ41" s="76"/>
      <c r="ABA41" s="78">
        <f t="shared" si="104"/>
        <v>0</v>
      </c>
      <c r="ABC41" s="406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0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6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6"/>
      <c r="ADA41" s="311"/>
      <c r="ADB41" s="22"/>
      <c r="ADC41" s="406"/>
      <c r="ADD41" s="76"/>
      <c r="ADE41" s="78">
        <f t="shared" si="111"/>
        <v>0</v>
      </c>
      <c r="ADG41" s="406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0</v>
      </c>
      <c r="ADU41" s="322"/>
      <c r="ADV41" s="311"/>
      <c r="ADW41" s="22"/>
      <c r="ADX41" s="406"/>
      <c r="ADY41" s="76"/>
      <c r="ADZ41" s="78">
        <f t="shared" si="114"/>
        <v>0</v>
      </c>
      <c r="AEB41" s="406"/>
      <c r="AEC41" s="311"/>
      <c r="AED41" s="22"/>
      <c r="AEE41" s="31"/>
      <c r="AEF41" s="76"/>
      <c r="AEG41" s="78">
        <f>AEG40+AED41-AEF41</f>
        <v>0</v>
      </c>
      <c r="AEI41" s="406"/>
      <c r="AEJ41" s="311"/>
      <c r="AEK41" s="22"/>
      <c r="AEL41" s="31"/>
      <c r="AEM41" s="76"/>
      <c r="AEN41" s="131">
        <f t="shared" si="116"/>
        <v>3380</v>
      </c>
      <c r="AEP41" s="406"/>
      <c r="AEQ41" s="311"/>
      <c r="AER41" s="22"/>
      <c r="AES41" s="406"/>
      <c r="AET41" s="76"/>
      <c r="AEU41" s="78">
        <f>AEU40+AER41-AET41</f>
        <v>0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6"/>
      <c r="AFL41" s="311"/>
      <c r="AFM41" s="22"/>
      <c r="AFN41" s="31"/>
      <c r="AFO41" s="76"/>
      <c r="AFP41" s="78">
        <f t="shared" si="120"/>
        <v>0</v>
      </c>
      <c r="AFR41" s="406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6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6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3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6"/>
      <c r="AME41" s="311"/>
      <c r="AMF41" s="22"/>
      <c r="AMG41" s="406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0</v>
      </c>
      <c r="AMR41" s="311"/>
      <c r="AMS41" s="311"/>
      <c r="AMT41" s="22"/>
      <c r="AMU41" s="31"/>
      <c r="AMV41" s="76"/>
      <c r="AMW41" s="78">
        <f t="shared" si="3"/>
        <v>0</v>
      </c>
      <c r="AMY41" s="406"/>
      <c r="AMZ41" s="311"/>
      <c r="ANA41" s="22"/>
      <c r="ANB41" s="322"/>
      <c r="ANC41" s="76"/>
      <c r="AND41" s="78">
        <f t="shared" si="146"/>
        <v>0</v>
      </c>
      <c r="ANF41" s="322"/>
      <c r="ANG41" s="311"/>
      <c r="ANH41" s="22"/>
      <c r="ANI41" s="406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6"/>
      <c r="AOL41" s="76"/>
      <c r="AOM41" s="78">
        <f t="shared" si="151"/>
        <v>0</v>
      </c>
      <c r="AOO41" s="311"/>
      <c r="AOP41" s="311"/>
      <c r="AOQ41" s="22"/>
      <c r="AOR41" s="31"/>
      <c r="AOS41" s="76"/>
      <c r="AOT41" s="78">
        <f t="shared" si="199"/>
        <v>4592</v>
      </c>
      <c r="AOV41" s="406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0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6"/>
      <c r="APY41" s="311"/>
      <c r="APZ41" s="22"/>
      <c r="AQA41" s="406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3"/>
      <c r="ARC41" s="322"/>
      <c r="ARD41" s="76"/>
      <c r="ARE41" s="78">
        <f t="shared" si="157"/>
        <v>0</v>
      </c>
      <c r="ARG41" s="311"/>
      <c r="ARH41" s="311"/>
      <c r="ARI41" s="22"/>
      <c r="ARJ41" s="31"/>
      <c r="ARK41" s="76"/>
      <c r="ARL41" s="78">
        <f t="shared" si="158"/>
        <v>0</v>
      </c>
      <c r="ARN41" s="406"/>
      <c r="ARO41" s="311"/>
      <c r="ARP41" s="22"/>
      <c r="ARQ41" s="406"/>
      <c r="ARR41" s="76"/>
      <c r="ARS41" s="78">
        <f t="shared" si="159"/>
        <v>0</v>
      </c>
      <c r="ARU41" s="406"/>
      <c r="ARV41" s="311"/>
      <c r="ARW41" s="22"/>
      <c r="ARX41" s="322"/>
      <c r="ARY41" s="76"/>
      <c r="ARZ41" s="78">
        <f t="shared" si="7"/>
        <v>0</v>
      </c>
      <c r="ASB41" s="406"/>
      <c r="ASC41" s="311"/>
      <c r="ASD41" s="22"/>
      <c r="ASE41" s="31"/>
      <c r="ASF41" s="76"/>
      <c r="ASG41" s="78">
        <f t="shared" si="160"/>
        <v>0</v>
      </c>
      <c r="ASI41" s="406"/>
      <c r="ASJ41" s="311"/>
      <c r="ASK41" s="22"/>
      <c r="ASL41" s="31"/>
      <c r="ASM41" s="76"/>
      <c r="ASN41" s="78">
        <f>ASN40+ASK41-ASM41</f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467"/>
      <c r="AUH41" s="76"/>
      <c r="AUI41" s="369"/>
      <c r="AUJ41" s="67"/>
      <c r="AUK41" s="78">
        <f t="shared" si="208"/>
        <v>0</v>
      </c>
      <c r="AUM41" s="31"/>
      <c r="AUN41" s="1467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0</v>
      </c>
      <c r="AVH41" s="545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6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229"/>
      <c r="AWR41" s="229"/>
      <c r="AWS41" s="104"/>
      <c r="AWT41" s="49"/>
      <c r="AWU41" s="139"/>
      <c r="AWV41" s="131">
        <f t="shared" si="194"/>
        <v>0</v>
      </c>
      <c r="AWW41" s="244"/>
      <c r="AWX41" s="426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6"/>
      <c r="AYH41" s="311"/>
      <c r="AYI41" s="22"/>
      <c r="AYJ41" s="31"/>
      <c r="AYK41" s="76"/>
      <c r="AYL41" s="78">
        <f t="shared" si="179"/>
        <v>0</v>
      </c>
      <c r="AYN41" s="406"/>
      <c r="AYO41" s="311"/>
      <c r="AYP41" s="22"/>
      <c r="AYQ41" s="31"/>
      <c r="AYR41" s="76"/>
      <c r="AYS41" s="78">
        <f t="shared" si="180"/>
        <v>0</v>
      </c>
      <c r="AYU41" s="406"/>
      <c r="AYV41" s="311"/>
      <c r="AYW41" s="22"/>
      <c r="AYX41" s="406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6"/>
      <c r="AZJ41" s="311"/>
      <c r="AZK41" s="22"/>
      <c r="AZL41" s="406"/>
      <c r="AZM41" s="76"/>
      <c r="AZN41" s="78">
        <f t="shared" si="183"/>
        <v>0</v>
      </c>
      <c r="AZP41" s="426"/>
      <c r="AZQ41" s="229"/>
      <c r="AZR41" s="104"/>
      <c r="AZS41" s="426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6">
        <v>41719</v>
      </c>
      <c r="B42" s="311"/>
      <c r="C42" s="702">
        <v>100000</v>
      </c>
      <c r="D42" s="31"/>
      <c r="E42" s="76"/>
      <c r="F42" s="131">
        <f t="shared" si="206"/>
        <v>3420100</v>
      </c>
      <c r="H42" s="311"/>
      <c r="I42" s="311"/>
      <c r="J42" s="702"/>
      <c r="K42" s="31"/>
      <c r="L42" s="76"/>
      <c r="M42" s="131">
        <f t="shared" si="207"/>
        <v>0</v>
      </c>
      <c r="O42" s="406"/>
      <c r="P42" s="311"/>
      <c r="Q42" s="22"/>
      <c r="R42" s="406"/>
      <c r="S42" s="76"/>
      <c r="T42" s="78">
        <f t="shared" si="189"/>
        <v>0</v>
      </c>
      <c r="V42" s="322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6"/>
      <c r="CI42" s="671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1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6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6"/>
      <c r="EG42" s="311"/>
      <c r="EH42" s="22"/>
      <c r="EI42" s="31"/>
      <c r="EJ42" s="76"/>
      <c r="EK42" s="78">
        <f t="shared" si="25"/>
        <v>10936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6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0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6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2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2"/>
      <c r="JQ42" s="862"/>
      <c r="JR42" s="22"/>
      <c r="JS42" s="31"/>
      <c r="JT42" s="76"/>
      <c r="JU42" s="131">
        <f t="shared" si="44"/>
        <v>0</v>
      </c>
      <c r="JW42" s="792"/>
      <c r="JX42" s="862"/>
      <c r="JY42" s="22"/>
      <c r="JZ42" s="31"/>
      <c r="KA42" s="76"/>
      <c r="KB42" s="131">
        <f t="shared" si="45"/>
        <v>0</v>
      </c>
      <c r="KD42" s="573"/>
      <c r="KE42" s="645"/>
      <c r="KF42" s="104"/>
      <c r="KG42" s="49"/>
      <c r="KH42" s="139"/>
      <c r="KI42" s="131">
        <f t="shared" si="46"/>
        <v>0</v>
      </c>
      <c r="KJ42" s="244"/>
      <c r="KK42" s="573"/>
      <c r="KL42" s="645"/>
      <c r="KM42" s="104"/>
      <c r="KN42" s="49"/>
      <c r="KO42" s="139"/>
      <c r="KP42" s="131">
        <f t="shared" si="47"/>
        <v>0</v>
      </c>
      <c r="KQ42" s="244"/>
      <c r="KR42" s="406"/>
      <c r="KS42" s="311"/>
      <c r="KT42" s="22"/>
      <c r="KU42" s="31"/>
      <c r="KV42" s="76"/>
      <c r="KW42" s="131">
        <f t="shared" si="48"/>
        <v>0</v>
      </c>
      <c r="KY42" s="311"/>
      <c r="KZ42" s="862"/>
      <c r="LA42" s="22"/>
      <c r="LB42" s="31"/>
      <c r="LC42" s="76"/>
      <c r="LD42" s="131">
        <f t="shared" si="49"/>
        <v>0</v>
      </c>
      <c r="LF42" s="311"/>
      <c r="LG42" s="862"/>
      <c r="LH42" s="22"/>
      <c r="LI42" s="31"/>
      <c r="LJ42" s="76"/>
      <c r="LK42" s="131">
        <f t="shared" si="50"/>
        <v>0</v>
      </c>
      <c r="LM42" s="406"/>
      <c r="LN42" s="311"/>
      <c r="LO42" s="22"/>
      <c r="LP42" s="31"/>
      <c r="LQ42" s="76"/>
      <c r="LR42" s="78">
        <f t="shared" si="0"/>
        <v>0</v>
      </c>
      <c r="LT42" s="406"/>
      <c r="LU42" s="311"/>
      <c r="LV42" s="22"/>
      <c r="LW42" s="31"/>
      <c r="LX42" s="76"/>
      <c r="LY42" s="78">
        <f t="shared" si="51"/>
        <v>0</v>
      </c>
      <c r="MA42" s="406"/>
      <c r="MB42" s="311"/>
      <c r="MC42" s="22"/>
      <c r="MD42" s="31"/>
      <c r="ME42" s="76"/>
      <c r="MF42" s="78">
        <f t="shared" si="52"/>
        <v>0</v>
      </c>
      <c r="MH42" s="406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498"/>
      <c r="MZ42" s="76"/>
      <c r="NA42" s="131">
        <f t="shared" si="198"/>
        <v>20586.5</v>
      </c>
      <c r="NC42" s="311"/>
      <c r="ND42" s="311"/>
      <c r="NE42" s="22"/>
      <c r="NF42" s="1498"/>
      <c r="NG42" s="76"/>
      <c r="NH42" s="131">
        <f t="shared" si="55"/>
        <v>0</v>
      </c>
      <c r="NJ42" s="311"/>
      <c r="NK42" s="780"/>
      <c r="NL42" s="76"/>
      <c r="NM42" s="31"/>
      <c r="NN42" s="76"/>
      <c r="NO42" s="131">
        <f t="shared" si="204"/>
        <v>0</v>
      </c>
      <c r="NQ42" s="406"/>
      <c r="NR42" s="780"/>
      <c r="NS42" s="76"/>
      <c r="NT42" s="406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0</v>
      </c>
      <c r="QB42" s="311"/>
      <c r="QC42" s="311"/>
      <c r="QD42" s="22"/>
      <c r="QE42" s="31"/>
      <c r="QF42" s="76"/>
      <c r="QG42" s="78">
        <f t="shared" si="66"/>
        <v>0</v>
      </c>
      <c r="QI42" s="406"/>
      <c r="QJ42" s="311"/>
      <c r="QK42" s="22"/>
      <c r="QL42" s="31"/>
      <c r="QM42" s="76"/>
      <c r="QN42" s="78">
        <f t="shared" si="67"/>
        <v>0</v>
      </c>
      <c r="QP42" s="322"/>
      <c r="QQ42" s="311"/>
      <c r="QR42" s="702"/>
      <c r="QS42" s="322">
        <v>41178</v>
      </c>
      <c r="QT42" s="139">
        <v>100</v>
      </c>
      <c r="QU42" s="131">
        <f t="shared" si="68"/>
        <v>25833.5</v>
      </c>
      <c r="QW42" s="1492"/>
      <c r="QX42" s="1493"/>
      <c r="QZ42" s="31"/>
      <c r="RA42" s="139"/>
      <c r="RB42" s="131">
        <f t="shared" si="69"/>
        <v>0</v>
      </c>
      <c r="RD42" s="49"/>
      <c r="RE42" s="671"/>
      <c r="RF42" s="139"/>
      <c r="RG42" s="49"/>
      <c r="RH42" s="139"/>
      <c r="RI42" s="78">
        <f t="shared" si="70"/>
        <v>0</v>
      </c>
      <c r="RK42" s="49"/>
      <c r="RL42" s="671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6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6"/>
      <c r="TW42" s="311"/>
      <c r="TX42" s="22"/>
      <c r="TY42" s="31"/>
      <c r="TZ42" s="76"/>
      <c r="UA42" s="78">
        <f t="shared" si="203"/>
        <v>0</v>
      </c>
      <c r="UC42" s="406"/>
      <c r="UD42" s="311"/>
      <c r="UE42" s="22"/>
      <c r="UF42" s="31"/>
      <c r="UG42" s="76"/>
      <c r="UH42" s="78">
        <f t="shared" si="79"/>
        <v>0</v>
      </c>
      <c r="UJ42" s="406"/>
      <c r="UK42" s="311"/>
      <c r="UL42" s="22"/>
      <c r="UM42" s="31"/>
      <c r="UN42" s="76"/>
      <c r="UO42" s="78">
        <f t="shared" si="80"/>
        <v>0</v>
      </c>
      <c r="UQ42" s="406"/>
      <c r="UR42" s="311"/>
      <c r="US42" s="22"/>
      <c r="UT42" s="31"/>
      <c r="UU42" s="76"/>
      <c r="UV42" s="78">
        <f t="shared" si="81"/>
        <v>0</v>
      </c>
      <c r="UX42" s="406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0</v>
      </c>
      <c r="VS42" s="311"/>
      <c r="VT42" s="311"/>
      <c r="VU42" s="22"/>
      <c r="VV42" s="31"/>
      <c r="VW42" s="76"/>
      <c r="VX42" s="78">
        <f t="shared" si="85"/>
        <v>0</v>
      </c>
      <c r="VZ42" s="406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6"/>
      <c r="XQ42" s="311"/>
      <c r="XR42" s="22"/>
      <c r="XS42" s="31"/>
      <c r="XT42" s="76"/>
      <c r="XU42" s="78">
        <f t="shared" si="92"/>
        <v>0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6"/>
      <c r="AAW42" s="311"/>
      <c r="AAX42" s="22"/>
      <c r="AAY42" s="31"/>
      <c r="AAZ42" s="76"/>
      <c r="ABA42" s="78">
        <f t="shared" si="104"/>
        <v>0</v>
      </c>
      <c r="ABC42" s="406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0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6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6"/>
      <c r="ADA42" s="311"/>
      <c r="ADB42" s="22"/>
      <c r="ADC42" s="406"/>
      <c r="ADD42" s="76"/>
      <c r="ADE42" s="78">
        <f t="shared" si="111"/>
        <v>0</v>
      </c>
      <c r="ADG42" s="406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0</v>
      </c>
      <c r="ADU42" s="322"/>
      <c r="ADV42" s="311"/>
      <c r="ADW42" s="22"/>
      <c r="ADX42" s="406"/>
      <c r="ADY42" s="76"/>
      <c r="ADZ42" s="78">
        <f t="shared" si="114"/>
        <v>0</v>
      </c>
      <c r="AEB42" s="406"/>
      <c r="AEC42" s="311"/>
      <c r="AED42" s="22"/>
      <c r="AEE42" s="31"/>
      <c r="AEF42" s="76"/>
      <c r="AEG42" s="78">
        <f>AEG41+AED42-AEF42</f>
        <v>0</v>
      </c>
      <c r="AEI42" s="406"/>
      <c r="AEJ42" s="311"/>
      <c r="AEK42" s="22"/>
      <c r="AEL42" s="31"/>
      <c r="AEM42" s="76"/>
      <c r="AEN42" s="131">
        <f t="shared" si="116"/>
        <v>3380</v>
      </c>
      <c r="AEP42" s="406"/>
      <c r="AEQ42" s="311"/>
      <c r="AER42" s="22"/>
      <c r="AES42" s="406"/>
      <c r="AET42" s="76"/>
      <c r="AEU42" s="78">
        <f>AEU41+AER42-AET42</f>
        <v>0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6"/>
      <c r="AFL42" s="311"/>
      <c r="AFM42" s="22"/>
      <c r="AFN42" s="31"/>
      <c r="AFO42" s="76"/>
      <c r="AFP42" s="78">
        <f t="shared" si="120"/>
        <v>0</v>
      </c>
      <c r="AFR42" s="406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6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6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6"/>
      <c r="AME42" s="311"/>
      <c r="AMF42" s="22"/>
      <c r="AMG42" s="406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0</v>
      </c>
      <c r="AMR42" s="311"/>
      <c r="AMS42" s="311"/>
      <c r="AMT42" s="22"/>
      <c r="AMU42" s="31"/>
      <c r="AMV42" s="76"/>
      <c r="AMW42" s="78">
        <f t="shared" si="3"/>
        <v>0</v>
      </c>
      <c r="AMY42" s="406"/>
      <c r="AMZ42" s="311"/>
      <c r="ANA42" s="22"/>
      <c r="ANB42" s="322"/>
      <c r="ANC42" s="76"/>
      <c r="AND42" s="78">
        <f t="shared" si="146"/>
        <v>0</v>
      </c>
      <c r="ANF42" s="322"/>
      <c r="ANG42" s="311"/>
      <c r="ANH42" s="22"/>
      <c r="ANI42" s="406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6"/>
      <c r="AOL42" s="76"/>
      <c r="AOM42" s="78">
        <f t="shared" si="151"/>
        <v>0</v>
      </c>
      <c r="AOO42" s="311"/>
      <c r="AOP42" s="311"/>
      <c r="AOQ42" s="22"/>
      <c r="AOR42" s="31"/>
      <c r="AOS42" s="76"/>
      <c r="AOT42" s="78">
        <f t="shared" si="199"/>
        <v>4592</v>
      </c>
      <c r="AOV42" s="406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0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6"/>
      <c r="APY42" s="311"/>
      <c r="APZ42" s="22"/>
      <c r="AQA42" s="406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3"/>
      <c r="ARC42" s="322"/>
      <c r="ARD42" s="76"/>
      <c r="ARE42" s="78">
        <f t="shared" si="157"/>
        <v>0</v>
      </c>
      <c r="ARG42" s="311"/>
      <c r="ARH42" s="311"/>
      <c r="ARI42" s="22"/>
      <c r="ARJ42" s="31"/>
      <c r="ARK42" s="76"/>
      <c r="ARL42" s="78">
        <f t="shared" si="158"/>
        <v>0</v>
      </c>
      <c r="ARN42" s="406"/>
      <c r="ARO42" s="311"/>
      <c r="ARP42" s="22"/>
      <c r="ARQ42" s="406"/>
      <c r="ARR42" s="76"/>
      <c r="ARS42" s="78">
        <f t="shared" si="159"/>
        <v>0</v>
      </c>
      <c r="ARU42" s="406"/>
      <c r="ARV42" s="311"/>
      <c r="ARW42" s="22"/>
      <c r="ARX42" s="322"/>
      <c r="ARY42" s="76"/>
      <c r="ARZ42" s="78">
        <f t="shared" si="7"/>
        <v>0</v>
      </c>
      <c r="ASB42" s="406"/>
      <c r="ASC42" s="311"/>
      <c r="ASD42" s="22"/>
      <c r="ASE42" s="31"/>
      <c r="ASF42" s="76"/>
      <c r="ASG42" s="78">
        <f t="shared" si="160"/>
        <v>0</v>
      </c>
      <c r="ASI42" s="406"/>
      <c r="ASJ42" s="311"/>
      <c r="ASK42" s="22"/>
      <c r="ASL42" s="31"/>
      <c r="ASM42" s="76"/>
      <c r="ASN42" s="78">
        <f>ASN41+ASK42-ASM42</f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467"/>
      <c r="AUH42" s="76"/>
      <c r="AUI42" s="369"/>
      <c r="AUJ42" s="67"/>
      <c r="AUK42" s="78">
        <f t="shared" si="208"/>
        <v>0</v>
      </c>
      <c r="AUM42" s="31"/>
      <c r="AUN42" s="1467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0</v>
      </c>
      <c r="AVH42" s="545"/>
      <c r="AVI42" s="311"/>
      <c r="AVJ42" s="22"/>
      <c r="AVK42" s="31"/>
      <c r="AVL42" s="76"/>
      <c r="AVM42" s="78">
        <f t="shared" si="172"/>
        <v>2512.5</v>
      </c>
      <c r="AVO42" s="321"/>
      <c r="AVP42" s="951"/>
      <c r="AVQ42" s="390"/>
      <c r="AVR42" s="49"/>
      <c r="AVS42" s="139"/>
      <c r="AVT42" s="131">
        <f t="shared" si="173"/>
        <v>0</v>
      </c>
      <c r="AVV42" s="406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229"/>
      <c r="AWR42" s="229"/>
      <c r="AWS42" s="104"/>
      <c r="AWT42" s="49"/>
      <c r="AWU42" s="139"/>
      <c r="AWV42" s="131">
        <f t="shared" si="194"/>
        <v>0</v>
      </c>
      <c r="AWW42" s="244"/>
      <c r="AWX42" s="426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6"/>
      <c r="AYH42" s="311"/>
      <c r="AYI42" s="22"/>
      <c r="AYJ42" s="31"/>
      <c r="AYK42" s="76"/>
      <c r="AYL42" s="78">
        <f t="shared" si="179"/>
        <v>0</v>
      </c>
      <c r="AYN42" s="406"/>
      <c r="AYO42" s="311"/>
      <c r="AYP42" s="22"/>
      <c r="AYQ42" s="31"/>
      <c r="AYR42" s="76"/>
      <c r="AYS42" s="78">
        <f t="shared" si="180"/>
        <v>0</v>
      </c>
      <c r="AYU42" s="406"/>
      <c r="AYV42" s="311"/>
      <c r="AYW42" s="22"/>
      <c r="AYX42" s="406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6"/>
      <c r="AZJ42" s="311"/>
      <c r="AZK42" s="22"/>
      <c r="AZL42" s="406"/>
      <c r="AZM42" s="76"/>
      <c r="AZN42" s="78">
        <f t="shared" si="183"/>
        <v>0</v>
      </c>
      <c r="AZP42" s="426"/>
      <c r="AZQ42" s="229"/>
      <c r="AZR42" s="104"/>
      <c r="AZS42" s="426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6">
        <v>41720</v>
      </c>
      <c r="B43" s="311"/>
      <c r="C43" s="783">
        <v>100000</v>
      </c>
      <c r="D43" s="31"/>
      <c r="E43" s="76"/>
      <c r="F43" s="131">
        <f t="shared" si="206"/>
        <v>3520100</v>
      </c>
      <c r="H43" s="31"/>
      <c r="I43" s="311"/>
      <c r="J43" s="783"/>
      <c r="K43" s="31"/>
      <c r="L43" s="76"/>
      <c r="M43" s="131">
        <f t="shared" si="207"/>
        <v>0</v>
      </c>
      <c r="O43" s="406"/>
      <c r="P43" s="311"/>
      <c r="Q43" s="22"/>
      <c r="R43" s="406"/>
      <c r="S43" s="76"/>
      <c r="T43" s="78">
        <f t="shared" si="189"/>
        <v>0</v>
      </c>
      <c r="V43" s="322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6"/>
      <c r="CI43" s="671"/>
      <c r="CJ43" s="350"/>
      <c r="CK43" s="532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1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6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6"/>
      <c r="EG43" s="311"/>
      <c r="EH43" s="22"/>
      <c r="EI43" s="31"/>
      <c r="EJ43" s="76"/>
      <c r="EK43" s="78">
        <f t="shared" si="25"/>
        <v>10936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5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0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6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2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2"/>
      <c r="JR43" s="22"/>
      <c r="JS43" s="31"/>
      <c r="JT43" s="793"/>
      <c r="JU43" s="131">
        <f t="shared" si="44"/>
        <v>0</v>
      </c>
      <c r="JW43" s="31"/>
      <c r="JX43" s="862"/>
      <c r="JY43" s="22"/>
      <c r="JZ43" s="31"/>
      <c r="KA43" s="793"/>
      <c r="KB43" s="131">
        <f t="shared" si="45"/>
        <v>0</v>
      </c>
      <c r="KD43" s="49"/>
      <c r="KE43" s="645"/>
      <c r="KF43" s="104"/>
      <c r="KG43" s="49"/>
      <c r="KH43" s="350"/>
      <c r="KI43" s="131">
        <f t="shared" si="46"/>
        <v>0</v>
      </c>
      <c r="KJ43" s="244"/>
      <c r="KK43" s="49"/>
      <c r="KL43" s="645"/>
      <c r="KM43" s="104"/>
      <c r="KN43" s="49"/>
      <c r="KO43" s="350"/>
      <c r="KP43" s="131">
        <f t="shared" si="47"/>
        <v>0</v>
      </c>
      <c r="KQ43" s="244"/>
      <c r="KR43" s="406"/>
      <c r="KS43" s="311"/>
      <c r="KT43" s="22"/>
      <c r="KU43" s="31"/>
      <c r="KV43" s="76"/>
      <c r="KW43" s="131">
        <f t="shared" si="48"/>
        <v>0</v>
      </c>
      <c r="KY43" s="311"/>
      <c r="KZ43" s="862"/>
      <c r="LA43" s="22"/>
      <c r="LB43" s="31"/>
      <c r="LC43" s="76"/>
      <c r="LD43" s="131">
        <f t="shared" si="49"/>
        <v>0</v>
      </c>
      <c r="LF43" s="311"/>
      <c r="LG43" s="862"/>
      <c r="LH43" s="22"/>
      <c r="LI43" s="31"/>
      <c r="LJ43" s="76"/>
      <c r="LK43" s="131">
        <f t="shared" si="50"/>
        <v>0</v>
      </c>
      <c r="LM43" s="406"/>
      <c r="LN43" s="311"/>
      <c r="LO43" s="22"/>
      <c r="LP43" s="31"/>
      <c r="LQ43" s="76"/>
      <c r="LR43" s="78">
        <f t="shared" si="0"/>
        <v>0</v>
      </c>
      <c r="LT43" s="406"/>
      <c r="LU43" s="311"/>
      <c r="LV43" s="22"/>
      <c r="LW43" s="31"/>
      <c r="LX43" s="76"/>
      <c r="LY43" s="78">
        <f t="shared" si="51"/>
        <v>0</v>
      </c>
      <c r="MA43" s="406"/>
      <c r="MB43" s="311"/>
      <c r="MC43" s="22"/>
      <c r="MD43" s="31"/>
      <c r="ME43" s="76"/>
      <c r="MF43" s="78">
        <f t="shared" si="52"/>
        <v>0</v>
      </c>
      <c r="MH43" s="406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498"/>
      <c r="MZ43" s="76"/>
      <c r="NA43" s="131">
        <f t="shared" si="198"/>
        <v>20586.5</v>
      </c>
      <c r="NC43" s="311"/>
      <c r="ND43" s="311"/>
      <c r="NE43" s="22"/>
      <c r="NF43" s="1498"/>
      <c r="NG43" s="76"/>
      <c r="NH43" s="131">
        <f t="shared" si="55"/>
        <v>0</v>
      </c>
      <c r="NJ43" s="311"/>
      <c r="NK43" s="780"/>
      <c r="NL43" s="76"/>
      <c r="NM43" s="31"/>
      <c r="NN43" s="76"/>
      <c r="NO43" s="78">
        <f t="shared" si="204"/>
        <v>0</v>
      </c>
      <c r="NQ43" s="406"/>
      <c r="NR43" s="780"/>
      <c r="NS43" s="76"/>
      <c r="NT43" s="406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0</v>
      </c>
      <c r="QB43" s="311"/>
      <c r="QC43" s="311"/>
      <c r="QD43" s="22"/>
      <c r="QE43" s="31"/>
      <c r="QF43" s="76"/>
      <c r="QG43" s="78">
        <f t="shared" si="66"/>
        <v>0</v>
      </c>
      <c r="QI43" s="406"/>
      <c r="QJ43" s="311"/>
      <c r="QK43" s="22"/>
      <c r="QL43" s="31"/>
      <c r="QM43" s="76"/>
      <c r="QN43" s="78">
        <f t="shared" si="67"/>
        <v>0</v>
      </c>
      <c r="QP43" s="322"/>
      <c r="QQ43" s="311"/>
      <c r="QR43" s="702"/>
      <c r="QS43" s="321">
        <v>41179</v>
      </c>
      <c r="QT43" s="139">
        <v>100</v>
      </c>
      <c r="QU43" s="131">
        <f t="shared" si="68"/>
        <v>25733.5</v>
      </c>
      <c r="QW43" s="522"/>
      <c r="QX43" s="1467"/>
      <c r="QY43" s="778"/>
      <c r="QZ43" s="49"/>
      <c r="RA43" s="139"/>
      <c r="RB43" s="131">
        <f t="shared" si="69"/>
        <v>0</v>
      </c>
      <c r="RD43" s="49"/>
      <c r="RE43" s="671"/>
      <c r="RF43" s="139"/>
      <c r="RG43" s="49"/>
      <c r="RH43" s="139"/>
      <c r="RI43" s="78">
        <f t="shared" si="70"/>
        <v>0</v>
      </c>
      <c r="RK43" s="49"/>
      <c r="RL43" s="671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6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6"/>
      <c r="TW43" s="311"/>
      <c r="TX43" s="22"/>
      <c r="TY43" s="31"/>
      <c r="TZ43" s="76"/>
      <c r="UA43" s="78">
        <f t="shared" si="203"/>
        <v>0</v>
      </c>
      <c r="UC43" s="406"/>
      <c r="UD43" s="311"/>
      <c r="UE43" s="22"/>
      <c r="UF43" s="31"/>
      <c r="UG43" s="76"/>
      <c r="UH43" s="78">
        <f t="shared" si="79"/>
        <v>0</v>
      </c>
      <c r="UJ43" s="406"/>
      <c r="UK43" s="311"/>
      <c r="UL43" s="22"/>
      <c r="UM43" s="31"/>
      <c r="UN43" s="76"/>
      <c r="UO43" s="78">
        <f t="shared" si="80"/>
        <v>0</v>
      </c>
      <c r="UQ43" s="406"/>
      <c r="UR43" s="311"/>
      <c r="US43" s="22"/>
      <c r="UT43" s="31"/>
      <c r="UU43" s="76"/>
      <c r="UV43" s="78">
        <f t="shared" si="81"/>
        <v>0</v>
      </c>
      <c r="UX43" s="406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0</v>
      </c>
      <c r="VS43" s="311"/>
      <c r="VT43" s="311"/>
      <c r="VU43" s="22"/>
      <c r="VV43" s="31"/>
      <c r="VW43" s="76"/>
      <c r="VX43" s="78">
        <f t="shared" si="85"/>
        <v>0</v>
      </c>
      <c r="VZ43" s="406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6"/>
      <c r="XQ43" s="311"/>
      <c r="XR43" s="22"/>
      <c r="XS43" s="31"/>
      <c r="XT43" s="76"/>
      <c r="XU43" s="78">
        <f t="shared" si="92"/>
        <v>0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6"/>
      <c r="AAW43" s="311"/>
      <c r="AAX43" s="22"/>
      <c r="AAY43" s="31"/>
      <c r="AAZ43" s="76"/>
      <c r="ABA43" s="78">
        <f t="shared" si="104"/>
        <v>0</v>
      </c>
      <c r="ABC43" s="406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0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6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6"/>
      <c r="ADA43" s="311"/>
      <c r="ADB43" s="22"/>
      <c r="ADC43" s="406"/>
      <c r="ADD43" s="76"/>
      <c r="ADE43" s="78">
        <f t="shared" si="111"/>
        <v>0</v>
      </c>
      <c r="ADG43" s="406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0</v>
      </c>
      <c r="ADU43" s="322"/>
      <c r="ADV43" s="311"/>
      <c r="ADW43" s="22"/>
      <c r="ADX43" s="406"/>
      <c r="ADY43" s="76"/>
      <c r="ADZ43" s="78">
        <f t="shared" si="114"/>
        <v>0</v>
      </c>
      <c r="AEB43" s="406"/>
      <c r="AEC43" s="311"/>
      <c r="AED43" s="22"/>
      <c r="AEE43" s="31"/>
      <c r="AEF43" s="76"/>
      <c r="AEG43" s="78">
        <f>AEG42+AED43-AEF43</f>
        <v>0</v>
      </c>
      <c r="AEI43" s="406"/>
      <c r="AEJ43" s="311"/>
      <c r="AEK43" s="22"/>
      <c r="AEL43" s="31"/>
      <c r="AEM43" s="76"/>
      <c r="AEN43" s="131">
        <f t="shared" si="116"/>
        <v>3380</v>
      </c>
      <c r="AEP43" s="406"/>
      <c r="AEQ43" s="311"/>
      <c r="AER43" s="22"/>
      <c r="AES43" s="406"/>
      <c r="AET43" s="76"/>
      <c r="AEU43" s="78">
        <f>AEU42+AER43-AET43</f>
        <v>0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6"/>
      <c r="AFL43" s="311"/>
      <c r="AFM43" s="22"/>
      <c r="AFN43" s="31"/>
      <c r="AFO43" s="76"/>
      <c r="AFP43" s="78">
        <f t="shared" si="120"/>
        <v>0</v>
      </c>
      <c r="AFR43" s="406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6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6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6"/>
      <c r="AME43" s="311"/>
      <c r="AMF43" s="22"/>
      <c r="AMG43" s="406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0</v>
      </c>
      <c r="AMR43" s="311"/>
      <c r="AMS43" s="311"/>
      <c r="AMT43" s="22"/>
      <c r="AMU43" s="31"/>
      <c r="AMV43" s="76"/>
      <c r="AMW43" s="78">
        <f t="shared" si="3"/>
        <v>0</v>
      </c>
      <c r="AMY43" s="406"/>
      <c r="AMZ43" s="311"/>
      <c r="ANA43" s="22"/>
      <c r="ANB43" s="322"/>
      <c r="ANC43" s="76"/>
      <c r="AND43" s="78">
        <f t="shared" si="146"/>
        <v>0</v>
      </c>
      <c r="ANF43" s="322"/>
      <c r="ANG43" s="311"/>
      <c r="ANH43" s="22"/>
      <c r="ANI43" s="406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6"/>
      <c r="AOL43" s="76"/>
      <c r="AOM43" s="78">
        <f t="shared" si="151"/>
        <v>0</v>
      </c>
      <c r="AOO43" s="311"/>
      <c r="AOP43" s="311"/>
      <c r="AOQ43" s="22"/>
      <c r="AOR43" s="31"/>
      <c r="AOS43" s="76"/>
      <c r="AOT43" s="78">
        <f t="shared" si="199"/>
        <v>4592</v>
      </c>
      <c r="AOV43" s="406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0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6"/>
      <c r="APY43" s="311"/>
      <c r="APZ43" s="22"/>
      <c r="AQA43" s="406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0</v>
      </c>
      <c r="ARG43" s="311"/>
      <c r="ARH43" s="311"/>
      <c r="ARI43" s="22"/>
      <c r="ARJ43" s="31"/>
      <c r="ARK43" s="76"/>
      <c r="ARL43" s="78">
        <f t="shared" si="158"/>
        <v>0</v>
      </c>
      <c r="ARN43" s="406"/>
      <c r="ARO43" s="311"/>
      <c r="ARP43" s="22"/>
      <c r="ARQ43" s="406"/>
      <c r="ARR43" s="76"/>
      <c r="ARS43" s="78">
        <f t="shared" si="159"/>
        <v>0</v>
      </c>
      <c r="ARU43" s="406"/>
      <c r="ARV43" s="311"/>
      <c r="ARW43" s="22"/>
      <c r="ARX43" s="322"/>
      <c r="ARY43" s="76"/>
      <c r="ARZ43" s="78">
        <f t="shared" si="7"/>
        <v>0</v>
      </c>
      <c r="ASB43" s="406"/>
      <c r="ASC43" s="311"/>
      <c r="ASD43" s="22"/>
      <c r="ASE43" s="31"/>
      <c r="ASF43" s="76"/>
      <c r="ASG43" s="78">
        <f t="shared" si="160"/>
        <v>0</v>
      </c>
      <c r="ASI43" s="406"/>
      <c r="ASJ43" s="311"/>
      <c r="ASK43" s="22"/>
      <c r="ASL43" s="31"/>
      <c r="ASM43" s="76"/>
      <c r="ASN43" s="78">
        <f>ASN42+ASK43-ASM43</f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467"/>
      <c r="AUI43" s="61"/>
      <c r="AUJ43" s="67"/>
      <c r="AUK43" s="78">
        <f t="shared" si="208"/>
        <v>0</v>
      </c>
      <c r="AUM43" s="311"/>
      <c r="AUN43" s="1467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0</v>
      </c>
      <c r="AVH43" s="545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6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229"/>
      <c r="AWR43" s="229"/>
      <c r="AWS43" s="104"/>
      <c r="AWT43" s="49"/>
      <c r="AWU43" s="139"/>
      <c r="AWV43" s="131">
        <f t="shared" si="194"/>
        <v>0</v>
      </c>
      <c r="AWW43" s="244"/>
      <c r="AWX43" s="426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6"/>
      <c r="AYH43" s="311"/>
      <c r="AYI43" s="22"/>
      <c r="AYJ43" s="31"/>
      <c r="AYK43" s="76"/>
      <c r="AYL43" s="78">
        <f t="shared" si="179"/>
        <v>0</v>
      </c>
      <c r="AYN43" s="406"/>
      <c r="AYO43" s="311"/>
      <c r="AYP43" s="22"/>
      <c r="AYQ43" s="31"/>
      <c r="AYR43" s="76"/>
      <c r="AYS43" s="78">
        <f t="shared" si="180"/>
        <v>0</v>
      </c>
      <c r="AYU43" s="406"/>
      <c r="AYV43" s="311"/>
      <c r="AYW43" s="22"/>
      <c r="AYX43" s="406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6"/>
      <c r="AZJ43" s="311"/>
      <c r="AZK43" s="22"/>
      <c r="AZL43" s="406"/>
      <c r="AZM43" s="76"/>
      <c r="AZN43" s="78">
        <f t="shared" si="183"/>
        <v>0</v>
      </c>
      <c r="AZP43" s="426"/>
      <c r="AZQ43" s="229"/>
      <c r="AZR43" s="104"/>
      <c r="AZS43" s="426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6">
        <v>41727</v>
      </c>
      <c r="B44" s="311"/>
      <c r="C44" s="783">
        <v>100000</v>
      </c>
      <c r="D44" s="31"/>
      <c r="E44" s="76"/>
      <c r="F44" s="131">
        <f t="shared" si="206"/>
        <v>3620100</v>
      </c>
      <c r="H44" s="31"/>
      <c r="I44" s="311"/>
      <c r="J44" s="783"/>
      <c r="K44" s="31"/>
      <c r="L44" s="76"/>
      <c r="M44" s="131">
        <f t="shared" si="207"/>
        <v>0</v>
      </c>
      <c r="O44" s="406"/>
      <c r="P44" s="311"/>
      <c r="Q44" s="22"/>
      <c r="R44" s="406"/>
      <c r="S44" s="76"/>
      <c r="T44" s="78">
        <f t="shared" si="189"/>
        <v>0</v>
      </c>
      <c r="V44" s="322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6"/>
      <c r="CI44" s="671"/>
      <c r="CJ44" s="350"/>
      <c r="CK44" s="532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1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6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6"/>
      <c r="EG44" s="311"/>
      <c r="EH44" s="22"/>
      <c r="EI44" s="31"/>
      <c r="EJ44" s="76"/>
      <c r="EK44" s="78">
        <f t="shared" si="25"/>
        <v>10936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5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0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6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2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2"/>
      <c r="JR44" s="22"/>
      <c r="JS44" s="31"/>
      <c r="JT44" s="793"/>
      <c r="JU44" s="78">
        <f>JU43+JR44-JT44</f>
        <v>0</v>
      </c>
      <c r="JW44" s="31"/>
      <c r="JX44" s="862"/>
      <c r="JY44" s="22"/>
      <c r="JZ44" s="31"/>
      <c r="KA44" s="793"/>
      <c r="KB44" s="78">
        <f>KB43+JY44-KA44</f>
        <v>0</v>
      </c>
      <c r="KD44" s="49"/>
      <c r="KE44" s="645"/>
      <c r="KF44" s="104"/>
      <c r="KG44" s="49"/>
      <c r="KH44" s="350"/>
      <c r="KI44" s="131">
        <f>KI43+KF44-KH44</f>
        <v>0</v>
      </c>
      <c r="KJ44" s="244"/>
      <c r="KK44" s="49"/>
      <c r="KL44" s="645"/>
      <c r="KM44" s="104"/>
      <c r="KN44" s="49"/>
      <c r="KO44" s="350"/>
      <c r="KP44" s="131">
        <f>KP43+KM44-KO44</f>
        <v>0</v>
      </c>
      <c r="KQ44" s="244"/>
      <c r="KR44" s="406"/>
      <c r="KS44" s="862"/>
      <c r="KT44" s="22"/>
      <c r="KU44" s="31"/>
      <c r="KV44" s="76"/>
      <c r="KW44" s="78">
        <f>KW43+KT44-KV44</f>
        <v>0</v>
      </c>
      <c r="KY44" s="311"/>
      <c r="KZ44" s="862"/>
      <c r="LA44" s="22"/>
      <c r="LB44" s="31"/>
      <c r="LC44" s="76"/>
      <c r="LD44" s="78">
        <f>LD43+LA44-LC44</f>
        <v>0</v>
      </c>
      <c r="LF44" s="311"/>
      <c r="LG44" s="862"/>
      <c r="LH44" s="22"/>
      <c r="LI44" s="31"/>
      <c r="LJ44" s="76"/>
      <c r="LK44" s="78">
        <f>LK43+LH44-LJ44</f>
        <v>0</v>
      </c>
      <c r="LM44" s="406"/>
      <c r="LN44" s="311"/>
      <c r="LO44" s="22"/>
      <c r="LP44" s="31"/>
      <c r="LQ44" s="76"/>
      <c r="LR44" s="78">
        <f t="shared" si="0"/>
        <v>0</v>
      </c>
      <c r="LT44" s="406"/>
      <c r="LU44" s="311"/>
      <c r="LV44" s="22"/>
      <c r="LW44" s="31"/>
      <c r="LX44" s="76"/>
      <c r="LY44" s="78">
        <f t="shared" si="51"/>
        <v>0</v>
      </c>
      <c r="MA44" s="406"/>
      <c r="MB44" s="311"/>
      <c r="MC44" s="22"/>
      <c r="MD44" s="31"/>
      <c r="ME44" s="76"/>
      <c r="MF44" s="78">
        <f t="shared" si="52"/>
        <v>0</v>
      </c>
      <c r="MH44" s="406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498"/>
      <c r="MZ44" s="76"/>
      <c r="NA44" s="78">
        <f>NA43+MX44-MZ44</f>
        <v>20586.5</v>
      </c>
      <c r="NC44" s="311"/>
      <c r="ND44" s="311"/>
      <c r="NE44" s="22"/>
      <c r="NF44" s="1498"/>
      <c r="NG44" s="76"/>
      <c r="NH44" s="78">
        <f>NH43+NE44-NG44</f>
        <v>0</v>
      </c>
      <c r="NJ44" s="311"/>
      <c r="NK44" s="780"/>
      <c r="NL44" s="76"/>
      <c r="NM44" s="31"/>
      <c r="NN44" s="76"/>
      <c r="NO44" s="78"/>
      <c r="NQ44" s="406"/>
      <c r="NR44" s="780"/>
      <c r="NS44" s="76"/>
      <c r="NT44" s="406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0</v>
      </c>
      <c r="QB44" s="311"/>
      <c r="QC44" s="311"/>
      <c r="QD44" s="22"/>
      <c r="QE44" s="31"/>
      <c r="QF44" s="76"/>
      <c r="QG44" s="78">
        <f t="shared" si="66"/>
        <v>0</v>
      </c>
      <c r="QI44" s="406"/>
      <c r="QJ44" s="311"/>
      <c r="QK44" s="22"/>
      <c r="QL44" s="31"/>
      <c r="QM44" s="76"/>
      <c r="QN44" s="78">
        <f t="shared" si="67"/>
        <v>0</v>
      </c>
      <c r="QP44" s="322"/>
      <c r="QQ44" s="311"/>
      <c r="QR44" s="702"/>
      <c r="QS44" s="322">
        <v>41185</v>
      </c>
      <c r="QT44" s="139">
        <v>100</v>
      </c>
      <c r="QU44" s="131">
        <f t="shared" si="68"/>
        <v>25633.5</v>
      </c>
      <c r="QW44" s="1492"/>
      <c r="QX44" s="1493"/>
      <c r="QZ44" s="49"/>
      <c r="RA44" s="139"/>
      <c r="RB44" s="131">
        <f t="shared" si="69"/>
        <v>0</v>
      </c>
      <c r="RD44" s="49"/>
      <c r="RE44" s="671"/>
      <c r="RF44" s="139"/>
      <c r="RG44" s="49"/>
      <c r="RH44" s="139"/>
      <c r="RI44" s="78">
        <f t="shared" si="70"/>
        <v>0</v>
      </c>
      <c r="RK44" s="49"/>
      <c r="RL44" s="671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6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6"/>
      <c r="TW44" s="311"/>
      <c r="TX44" s="22"/>
      <c r="TY44" s="31"/>
      <c r="TZ44" s="76"/>
      <c r="UA44" s="78">
        <f>UA43+TX44-TZ44</f>
        <v>0</v>
      </c>
      <c r="UC44" s="406"/>
      <c r="UD44" s="311"/>
      <c r="UE44" s="22"/>
      <c r="UF44" s="31"/>
      <c r="UG44" s="76"/>
      <c r="UH44" s="78">
        <f t="shared" si="79"/>
        <v>0</v>
      </c>
      <c r="UJ44" s="406"/>
      <c r="UK44" s="311"/>
      <c r="UL44" s="22"/>
      <c r="UM44" s="31"/>
      <c r="UN44" s="76"/>
      <c r="UO44" s="78">
        <f t="shared" si="80"/>
        <v>0</v>
      </c>
      <c r="UQ44" s="406"/>
      <c r="UR44" s="311"/>
      <c r="US44" s="22"/>
      <c r="UT44" s="31"/>
      <c r="UU44" s="76"/>
      <c r="UV44" s="78">
        <f t="shared" si="81"/>
        <v>0</v>
      </c>
      <c r="UX44" s="406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0</v>
      </c>
      <c r="VS44" s="311"/>
      <c r="VT44" s="311"/>
      <c r="VU44" s="22"/>
      <c r="VV44" s="31"/>
      <c r="VW44" s="76"/>
      <c r="VX44" s="78">
        <f t="shared" si="85"/>
        <v>0</v>
      </c>
      <c r="VZ44" s="406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6"/>
      <c r="XQ44" s="311"/>
      <c r="XR44" s="22"/>
      <c r="XS44" s="31"/>
      <c r="XT44" s="76"/>
      <c r="XU44" s="78">
        <f t="shared" si="92"/>
        <v>0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6"/>
      <c r="AAW44" s="311"/>
      <c r="AAX44" s="22"/>
      <c r="AAY44" s="31"/>
      <c r="AAZ44" s="76"/>
      <c r="ABA44" s="78">
        <f t="shared" si="104"/>
        <v>0</v>
      </c>
      <c r="ABC44" s="406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0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6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6"/>
      <c r="ADA44" s="311"/>
      <c r="ADB44" s="22"/>
      <c r="ADC44" s="406"/>
      <c r="ADD44" s="76"/>
      <c r="ADE44" s="78">
        <f t="shared" si="111"/>
        <v>0</v>
      </c>
      <c r="ADG44" s="406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0</v>
      </c>
      <c r="ADU44" s="322"/>
      <c r="ADV44" s="311"/>
      <c r="ADW44" s="22"/>
      <c r="ADX44" s="406"/>
      <c r="ADY44" s="76"/>
      <c r="ADZ44" s="78">
        <f t="shared" si="114"/>
        <v>0</v>
      </c>
      <c r="AEB44" s="406"/>
      <c r="AEC44" s="311"/>
      <c r="AED44" s="22"/>
      <c r="AEE44" s="31"/>
      <c r="AEF44" s="76"/>
      <c r="AEG44" s="273">
        <f>AEG43+AED44-AEF44+AEG11</f>
        <v>4000</v>
      </c>
      <c r="AEI44" s="406"/>
      <c r="AEJ44" s="311"/>
      <c r="AEK44" s="22"/>
      <c r="AEL44" s="31"/>
      <c r="AEM44" s="76"/>
      <c r="AEN44" s="131">
        <f t="shared" si="116"/>
        <v>3380</v>
      </c>
      <c r="AEP44" s="406"/>
      <c r="AEQ44" s="311"/>
      <c r="AER44" s="22"/>
      <c r="AES44" s="406"/>
      <c r="AET44" s="76"/>
      <c r="AEU44" s="273">
        <f>AEU43+AER44-AET44</f>
        <v>0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6"/>
      <c r="AFL44" s="311"/>
      <c r="AFM44" s="22"/>
      <c r="AFN44" s="31"/>
      <c r="AFO44" s="76"/>
      <c r="AFP44" s="78">
        <f t="shared" si="120"/>
        <v>0</v>
      </c>
      <c r="AFR44" s="406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6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6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6"/>
      <c r="AME44" s="311"/>
      <c r="AMF44" s="22"/>
      <c r="AMG44" s="406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0</v>
      </c>
      <c r="AMR44" s="311"/>
      <c r="AMS44" s="311"/>
      <c r="AMT44" s="22"/>
      <c r="AMU44" s="31"/>
      <c r="AMV44" s="76"/>
      <c r="AMW44" s="78">
        <f t="shared" si="3"/>
        <v>0</v>
      </c>
      <c r="AMY44" s="406"/>
      <c r="AMZ44" s="311"/>
      <c r="ANA44" s="22"/>
      <c r="ANB44" s="322"/>
      <c r="ANC44" s="76"/>
      <c r="AND44" s="78">
        <f t="shared" si="146"/>
        <v>0</v>
      </c>
      <c r="ANF44" s="322"/>
      <c r="ANG44" s="311"/>
      <c r="ANH44" s="22"/>
      <c r="ANI44" s="406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6"/>
      <c r="AOL44" s="76"/>
      <c r="AOM44" s="78">
        <f t="shared" si="151"/>
        <v>0</v>
      </c>
      <c r="AOO44" s="311"/>
      <c r="AOP44" s="311"/>
      <c r="AOQ44" s="22"/>
      <c r="AOR44" s="31"/>
      <c r="AOS44" s="76"/>
      <c r="AOT44" s="78">
        <f t="shared" si="199"/>
        <v>4592</v>
      </c>
      <c r="AOV44" s="406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6"/>
      <c r="APY44" s="311"/>
      <c r="APZ44" s="22"/>
      <c r="AQA44" s="406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0</v>
      </c>
      <c r="ARG44" s="311"/>
      <c r="ARH44" s="311"/>
      <c r="ARI44" s="22"/>
      <c r="ARJ44" s="31"/>
      <c r="ARK44" s="76"/>
      <c r="ARL44" s="78">
        <f t="shared" si="158"/>
        <v>0</v>
      </c>
      <c r="ARN44" s="406"/>
      <c r="ARO44" s="311"/>
      <c r="ARP44" s="22"/>
      <c r="ARQ44" s="406"/>
      <c r="ARR44" s="76"/>
      <c r="ARS44" s="78">
        <f t="shared" si="159"/>
        <v>0</v>
      </c>
      <c r="ARU44" s="406"/>
      <c r="ARV44" s="311"/>
      <c r="ARW44" s="22"/>
      <c r="ARX44" s="322"/>
      <c r="ARY44" s="76"/>
      <c r="ARZ44" s="78">
        <f t="shared" si="7"/>
        <v>0</v>
      </c>
      <c r="ASB44" s="406"/>
      <c r="ASC44" s="311"/>
      <c r="ASD44" s="22"/>
      <c r="ASE44" s="31"/>
      <c r="ASF44" s="76"/>
      <c r="ASG44" s="78">
        <f t="shared" si="160"/>
        <v>0</v>
      </c>
      <c r="ASI44" s="406"/>
      <c r="ASJ44" s="311"/>
      <c r="ASK44" s="22"/>
      <c r="ASL44" s="31"/>
      <c r="ASM44" s="76"/>
      <c r="ASN44" s="78">
        <f>ASN43+ASK44-ASM44</f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467"/>
      <c r="AUH44" s="76"/>
      <c r="AUI44" s="61"/>
      <c r="AUJ44" s="67"/>
      <c r="AUK44" s="78">
        <f t="shared" si="208"/>
        <v>0</v>
      </c>
      <c r="AUM44" s="31"/>
      <c r="AUN44" s="1467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0</v>
      </c>
      <c r="AVH44" s="545"/>
      <c r="AVI44" s="311"/>
      <c r="AVJ44" s="22"/>
      <c r="AVK44" s="31"/>
      <c r="AVL44" s="76"/>
      <c r="AVM44" s="78">
        <f t="shared" si="172"/>
        <v>2512.5</v>
      </c>
      <c r="AVO44" s="321"/>
      <c r="AVP44" s="951"/>
      <c r="AVQ44" s="390"/>
      <c r="AVR44" s="49"/>
      <c r="AVS44" s="139"/>
      <c r="AVT44" s="131">
        <f t="shared" si="173"/>
        <v>0</v>
      </c>
      <c r="AVV44" s="406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229"/>
      <c r="AWR44" s="229"/>
      <c r="AWS44" s="104"/>
      <c r="AWT44" s="49"/>
      <c r="AWU44" s="139"/>
      <c r="AWV44" s="131">
        <f t="shared" si="194"/>
        <v>0</v>
      </c>
      <c r="AWW44" s="244"/>
      <c r="AWX44" s="426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6"/>
      <c r="AYH44" s="311"/>
      <c r="AYI44" s="22"/>
      <c r="AYJ44" s="31"/>
      <c r="AYK44" s="76"/>
      <c r="AYL44" s="78">
        <f t="shared" si="179"/>
        <v>0</v>
      </c>
      <c r="AYN44" s="406"/>
      <c r="AYO44" s="311"/>
      <c r="AYP44" s="22"/>
      <c r="AYQ44" s="31"/>
      <c r="AYR44" s="76"/>
      <c r="AYS44" s="78">
        <f t="shared" si="180"/>
        <v>0</v>
      </c>
      <c r="AYU44" s="406"/>
      <c r="AYV44" s="311"/>
      <c r="AYW44" s="22"/>
      <c r="AYX44" s="406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6"/>
      <c r="AZJ44" s="311"/>
      <c r="AZK44" s="22"/>
      <c r="AZL44" s="406"/>
      <c r="AZM44" s="76"/>
      <c r="AZN44" s="78">
        <f t="shared" si="183"/>
        <v>0</v>
      </c>
      <c r="AZP44" s="426"/>
      <c r="AZQ44" s="229"/>
      <c r="AZR44" s="104"/>
      <c r="AZS44" s="426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6">
        <v>41728</v>
      </c>
      <c r="B45" s="311"/>
      <c r="C45" s="702">
        <v>80000</v>
      </c>
      <c r="D45" s="31"/>
      <c r="E45" s="76"/>
      <c r="F45" s="131">
        <f>F44+C45-E45</f>
        <v>3700100</v>
      </c>
      <c r="H45" s="311"/>
      <c r="I45" s="311"/>
      <c r="J45" s="702"/>
      <c r="K45" s="31"/>
      <c r="L45" s="76"/>
      <c r="M45" s="131">
        <f>M44+J45-L45</f>
        <v>0</v>
      </c>
      <c r="O45" s="406"/>
      <c r="P45" s="311"/>
      <c r="Q45" s="905"/>
      <c r="R45" s="910"/>
      <c r="S45" s="906"/>
      <c r="T45" s="907"/>
      <c r="V45" s="322"/>
      <c r="W45" s="311"/>
      <c r="X45" s="905"/>
      <c r="Y45" s="906"/>
      <c r="Z45" s="906"/>
      <c r="AA45" s="907"/>
      <c r="AC45" s="311"/>
      <c r="AD45" s="311"/>
      <c r="AE45" s="905"/>
      <c r="AF45" s="906"/>
      <c r="AG45" s="906"/>
      <c r="AH45" s="907"/>
      <c r="AJ45" s="311"/>
      <c r="AK45" s="311"/>
      <c r="AL45" s="905"/>
      <c r="AM45" s="906"/>
      <c r="AN45" s="906"/>
      <c r="AO45" s="907"/>
      <c r="AQ45" s="311"/>
      <c r="AR45" s="311"/>
      <c r="AS45" s="905"/>
      <c r="AT45" s="906"/>
      <c r="AU45" s="906"/>
      <c r="AV45" s="907"/>
      <c r="AX45" s="311"/>
      <c r="AY45" s="311"/>
      <c r="AZ45" s="905"/>
      <c r="BA45" s="906"/>
      <c r="BB45" s="906"/>
      <c r="BC45" s="907"/>
      <c r="BE45" s="311"/>
      <c r="BF45" s="311"/>
      <c r="BG45" s="905"/>
      <c r="BH45" s="906"/>
      <c r="BI45" s="906"/>
      <c r="BJ45" s="907"/>
      <c r="BL45" s="311"/>
      <c r="BM45" s="311"/>
      <c r="BN45" s="905"/>
      <c r="BO45" s="906"/>
      <c r="BP45" s="906"/>
      <c r="BQ45" s="907"/>
      <c r="BS45" s="311"/>
      <c r="BT45" s="311"/>
      <c r="BU45" s="905"/>
      <c r="BV45" s="906"/>
      <c r="BW45" s="906"/>
      <c r="BX45" s="907"/>
      <c r="BZ45" s="311"/>
      <c r="CA45" s="311"/>
      <c r="CB45" s="311"/>
      <c r="CC45" s="905"/>
      <c r="CD45" s="906"/>
      <c r="CE45" s="906"/>
      <c r="CF45" s="907"/>
      <c r="CH45" s="426"/>
      <c r="CI45" s="229"/>
      <c r="CJ45" s="139"/>
      <c r="CK45" s="527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1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905"/>
      <c r="DN45" s="906"/>
      <c r="DO45" s="906"/>
      <c r="DP45" s="907"/>
      <c r="DR45" s="406"/>
      <c r="DS45" s="311"/>
      <c r="DT45" s="905"/>
      <c r="DU45" s="395"/>
      <c r="DV45" s="906"/>
      <c r="DW45" s="907"/>
      <c r="DY45" s="311"/>
      <c r="DZ45" s="311"/>
      <c r="EA45" s="905"/>
      <c r="EB45" s="906"/>
      <c r="EC45" s="906"/>
      <c r="ED45" s="907"/>
      <c r="EF45" s="406"/>
      <c r="EG45" s="311"/>
      <c r="EH45" s="905"/>
      <c r="EI45" s="906"/>
      <c r="EJ45" s="906"/>
      <c r="EK45" s="907"/>
      <c r="EM45" s="311"/>
      <c r="EN45" s="311"/>
      <c r="EO45" s="905"/>
      <c r="EP45" s="906"/>
      <c r="EQ45" s="906"/>
      <c r="ER45" s="907"/>
      <c r="ET45" s="322"/>
      <c r="EU45" s="311"/>
      <c r="EV45" s="905"/>
      <c r="EW45" s="906"/>
      <c r="EX45" s="906"/>
      <c r="EY45" s="907"/>
      <c r="FA45" s="322"/>
      <c r="FB45" s="311"/>
      <c r="FC45" s="905"/>
      <c r="FD45" s="906"/>
      <c r="FE45" s="906"/>
      <c r="FF45" s="907"/>
      <c r="FH45" s="311"/>
      <c r="FI45" s="311"/>
      <c r="FJ45" s="905"/>
      <c r="FK45" s="906"/>
      <c r="FL45" s="906"/>
      <c r="FM45" s="907"/>
      <c r="FO45" s="311"/>
      <c r="FP45" s="311"/>
      <c r="FQ45" s="905"/>
      <c r="FR45" s="906"/>
      <c r="FS45" s="906"/>
      <c r="FT45" s="907"/>
      <c r="FV45" s="545"/>
      <c r="FY45" s="76"/>
      <c r="FZ45" s="76"/>
      <c r="GA45" s="78">
        <f t="shared" si="31"/>
        <v>359057.5</v>
      </c>
      <c r="GC45" s="322"/>
      <c r="GD45" s="311"/>
      <c r="GE45" s="905"/>
      <c r="GF45" s="906"/>
      <c r="GG45" s="906"/>
      <c r="GH45" s="907"/>
      <c r="GJ45" s="311"/>
      <c r="GK45" s="311"/>
      <c r="GL45" s="905"/>
      <c r="GM45" s="906"/>
      <c r="GN45" s="906"/>
      <c r="GO45" s="907"/>
      <c r="GQ45" s="311"/>
      <c r="GR45" s="311"/>
      <c r="GS45" s="905"/>
      <c r="GT45" s="906"/>
      <c r="GU45" s="906"/>
      <c r="GV45" s="907"/>
      <c r="GX45" s="311"/>
      <c r="GY45" s="311"/>
      <c r="GZ45" s="905"/>
      <c r="HA45" s="906"/>
      <c r="HB45" s="906"/>
      <c r="HC45" s="907"/>
      <c r="HE45" s="311"/>
      <c r="HF45" s="311"/>
      <c r="HG45" s="905"/>
      <c r="HH45" s="906"/>
      <c r="HI45" s="906"/>
      <c r="HJ45" s="907"/>
      <c r="HL45" s="311"/>
      <c r="HM45" s="311"/>
      <c r="HN45" s="905"/>
      <c r="HO45" s="906"/>
      <c r="HP45" s="906"/>
      <c r="HQ45" s="907"/>
      <c r="HS45" s="311"/>
      <c r="HT45" s="311"/>
      <c r="HU45" s="905"/>
      <c r="HV45" s="906"/>
      <c r="HW45" s="906"/>
      <c r="HX45" s="907"/>
      <c r="HZ45" s="406"/>
      <c r="IA45" s="311"/>
      <c r="IB45" s="905"/>
      <c r="IC45" s="906"/>
      <c r="ID45" s="906"/>
      <c r="IE45" s="907"/>
      <c r="IJ45" s="76"/>
      <c r="IK45" s="76"/>
      <c r="IL45" s="78"/>
      <c r="IN45" s="311"/>
      <c r="IO45" s="311"/>
      <c r="IP45" s="905"/>
      <c r="IQ45" s="906"/>
      <c r="IR45" s="906"/>
      <c r="IS45" s="907"/>
      <c r="IU45" s="311"/>
      <c r="IV45" s="782"/>
      <c r="IW45" s="905"/>
      <c r="IX45" s="906"/>
      <c r="IY45" s="906"/>
      <c r="IZ45" s="907"/>
      <c r="JB45" s="311"/>
      <c r="JC45" s="311"/>
      <c r="JD45" s="905"/>
      <c r="JE45" s="906"/>
      <c r="JF45" s="906"/>
      <c r="JG45" s="907"/>
      <c r="JI45" s="311"/>
      <c r="JJ45" s="311"/>
      <c r="JK45" s="905"/>
      <c r="JL45" s="906"/>
      <c r="JM45" s="906"/>
      <c r="JN45" s="907"/>
      <c r="JP45" s="31"/>
      <c r="JQ45" s="862"/>
      <c r="JR45" s="22"/>
      <c r="JS45" s="31"/>
      <c r="JT45" s="793"/>
      <c r="JU45" s="78">
        <f t="shared" ref="JU45:JU70" si="209">JU44+JR45-JT45</f>
        <v>0</v>
      </c>
      <c r="JW45" s="31"/>
      <c r="JX45" s="862"/>
      <c r="JY45" s="22"/>
      <c r="JZ45" s="31"/>
      <c r="KA45" s="793"/>
      <c r="KB45" s="78">
        <f t="shared" ref="KB45:KB51" si="210">KB44+JY45-KA45</f>
        <v>0</v>
      </c>
      <c r="KD45" s="49"/>
      <c r="KE45" s="645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5"/>
      <c r="KM45" s="104"/>
      <c r="KN45" s="49"/>
      <c r="KO45" s="350"/>
      <c r="KP45" s="131">
        <f t="shared" ref="KP45:KP51" si="212">KP44+KM45-KO45</f>
        <v>0</v>
      </c>
      <c r="KQ45" s="244"/>
      <c r="KR45" s="406"/>
      <c r="KS45" s="311"/>
      <c r="KT45" s="905"/>
      <c r="KU45" s="906"/>
      <c r="KV45" s="906"/>
      <c r="KW45" s="907"/>
      <c r="KY45" s="311"/>
      <c r="KZ45" s="311"/>
      <c r="LA45" s="905"/>
      <c r="LB45" s="906"/>
      <c r="LC45" s="906"/>
      <c r="LD45" s="907"/>
      <c r="LF45" s="311"/>
      <c r="LG45" s="311"/>
      <c r="LH45" s="905"/>
      <c r="LI45" s="906"/>
      <c r="LJ45" s="906"/>
      <c r="LK45" s="907"/>
      <c r="LM45" s="406"/>
      <c r="LN45" s="311"/>
      <c r="LO45" s="905"/>
      <c r="LP45" s="906"/>
      <c r="LQ45" s="906"/>
      <c r="LR45" s="907"/>
      <c r="LT45" s="406"/>
      <c r="LU45" s="311"/>
      <c r="LV45" s="905"/>
      <c r="LW45" s="906"/>
      <c r="LX45" s="906"/>
      <c r="LY45" s="907"/>
      <c r="MA45" s="406"/>
      <c r="MB45" s="311"/>
      <c r="MC45" s="905"/>
      <c r="MD45" s="906"/>
      <c r="ME45" s="906"/>
      <c r="MF45" s="907"/>
      <c r="MH45" s="406"/>
      <c r="MI45" s="311"/>
      <c r="MJ45" s="905"/>
      <c r="MK45" s="906"/>
      <c r="ML45" s="906"/>
      <c r="MM45" s="907"/>
      <c r="MO45" s="311"/>
      <c r="MP45" s="311"/>
      <c r="MQ45" s="905"/>
      <c r="MR45" s="906"/>
      <c r="MS45" s="906"/>
      <c r="MT45" s="907"/>
      <c r="MV45" s="311"/>
      <c r="MW45" s="311"/>
      <c r="MX45" s="905"/>
      <c r="MY45" s="1504"/>
      <c r="MZ45" s="906"/>
      <c r="NA45" s="907"/>
      <c r="NC45" s="311"/>
      <c r="ND45" s="311"/>
      <c r="NE45" s="905"/>
      <c r="NF45" s="1504"/>
      <c r="NG45" s="906"/>
      <c r="NH45" s="907"/>
      <c r="NJ45" s="311"/>
      <c r="NK45" s="780"/>
      <c r="NL45" s="906"/>
      <c r="NM45" s="906"/>
      <c r="NN45" s="906"/>
      <c r="NO45" s="907"/>
      <c r="NQ45" s="406"/>
      <c r="NR45" s="780"/>
      <c r="NS45" s="906"/>
      <c r="NT45" s="910"/>
      <c r="NU45" s="906"/>
      <c r="NV45" s="907"/>
      <c r="NX45" s="311"/>
      <c r="NY45" s="311"/>
      <c r="NZ45" s="905"/>
      <c r="OA45" s="906"/>
      <c r="OB45" s="906"/>
      <c r="OC45" s="907"/>
      <c r="OE45" s="311"/>
      <c r="OF45" s="311"/>
      <c r="OG45" s="905"/>
      <c r="OH45" s="906"/>
      <c r="OI45" s="906"/>
      <c r="OJ45" s="907"/>
      <c r="OL45" s="311"/>
      <c r="OM45" s="311"/>
      <c r="ON45" s="905"/>
      <c r="OO45" s="906"/>
      <c r="OP45" s="906"/>
      <c r="OQ45" s="907"/>
      <c r="OS45" s="311"/>
      <c r="OT45" s="311"/>
      <c r="OU45" s="905"/>
      <c r="OV45" s="906"/>
      <c r="OW45" s="906"/>
      <c r="OX45" s="907"/>
      <c r="OZ45" s="311"/>
      <c r="PA45" s="311"/>
      <c r="PB45" s="905"/>
      <c r="PC45" s="906"/>
      <c r="PD45" s="906"/>
      <c r="PE45" s="907"/>
      <c r="PG45" s="311"/>
      <c r="PH45" s="311"/>
      <c r="PI45" s="905"/>
      <c r="PJ45" s="906"/>
      <c r="PK45" s="906"/>
      <c r="PL45" s="907"/>
      <c r="PN45" s="311"/>
      <c r="PO45" s="311"/>
      <c r="PP45" s="905"/>
      <c r="PQ45" s="906"/>
      <c r="PR45" s="906"/>
      <c r="PS45" s="907"/>
      <c r="PU45" s="311"/>
      <c r="PV45" s="311"/>
      <c r="PW45" s="905"/>
      <c r="PX45" s="906"/>
      <c r="PY45" s="906"/>
      <c r="PZ45" s="907"/>
      <c r="QB45" s="311"/>
      <c r="QC45" s="311"/>
      <c r="QD45" s="905"/>
      <c r="QE45" s="906"/>
      <c r="QF45" s="906"/>
      <c r="QG45" s="907"/>
      <c r="QI45" s="406"/>
      <c r="QJ45" s="311"/>
      <c r="QK45" s="905"/>
      <c r="QL45" s="906"/>
      <c r="QM45" s="906"/>
      <c r="QN45" s="907"/>
      <c r="QP45" s="322"/>
      <c r="QQ45" s="311"/>
      <c r="QR45" s="702"/>
      <c r="QS45" s="322">
        <v>41187</v>
      </c>
      <c r="QT45" s="139">
        <v>100</v>
      </c>
      <c r="QU45" s="131">
        <f t="shared" si="68"/>
        <v>25533.5</v>
      </c>
      <c r="QW45" s="1505"/>
      <c r="QX45" s="1506"/>
      <c r="QY45" s="1507"/>
      <c r="QZ45" s="1508"/>
      <c r="RA45" s="1441"/>
      <c r="RB45" s="1442">
        <f t="shared" si="69"/>
        <v>0</v>
      </c>
      <c r="RD45" s="49"/>
      <c r="RE45" s="671"/>
      <c r="RF45" s="139"/>
      <c r="RG45" s="258"/>
      <c r="RH45" s="139"/>
      <c r="RI45" s="78">
        <f t="shared" si="70"/>
        <v>0</v>
      </c>
      <c r="RK45" s="49"/>
      <c r="RL45" s="671"/>
      <c r="RM45" s="139"/>
      <c r="RN45" s="258"/>
      <c r="RO45" s="139"/>
      <c r="RP45" s="78">
        <f t="shared" si="71"/>
        <v>0</v>
      </c>
      <c r="RY45" s="311"/>
      <c r="RZ45" s="311"/>
      <c r="SA45" s="905"/>
      <c r="SB45" s="906"/>
      <c r="SC45" s="906"/>
      <c r="SD45" s="907"/>
      <c r="SF45" s="311"/>
      <c r="SG45" s="311"/>
      <c r="SH45" s="905"/>
      <c r="SI45" s="906"/>
      <c r="SJ45" s="906"/>
      <c r="SK45" s="907"/>
      <c r="SM45" s="311"/>
      <c r="SN45" s="311"/>
      <c r="SO45" s="905"/>
      <c r="SP45" s="906"/>
      <c r="SQ45" s="906"/>
      <c r="SR45" s="907"/>
      <c r="ST45" s="311"/>
      <c r="SU45" s="311"/>
      <c r="SV45" s="905"/>
      <c r="SW45" s="906"/>
      <c r="SX45" s="906"/>
      <c r="SY45" s="907"/>
      <c r="TA45" s="406"/>
      <c r="TB45" s="311"/>
      <c r="TC45" s="905"/>
      <c r="TD45" s="906"/>
      <c r="TE45" s="906"/>
      <c r="TF45" s="907"/>
      <c r="TH45" s="311"/>
      <c r="TI45" s="311"/>
      <c r="TJ45" s="905"/>
      <c r="TK45" s="906"/>
      <c r="TL45" s="906"/>
      <c r="TM45" s="907"/>
      <c r="TO45" s="311"/>
      <c r="TP45" s="311"/>
      <c r="TQ45" s="905"/>
      <c r="TR45" s="906"/>
      <c r="TS45" s="906"/>
      <c r="TT45" s="907"/>
      <c r="TV45" s="406"/>
      <c r="TW45" s="311"/>
      <c r="TX45" s="905"/>
      <c r="TY45" s="906"/>
      <c r="TZ45" s="906"/>
      <c r="UA45" s="907"/>
      <c r="UC45" s="406"/>
      <c r="UD45" s="311"/>
      <c r="UE45" s="905"/>
      <c r="UF45" s="906"/>
      <c r="UG45" s="906"/>
      <c r="UH45" s="907"/>
      <c r="UJ45" s="406"/>
      <c r="UK45" s="311"/>
      <c r="UL45" s="905"/>
      <c r="UM45" s="906"/>
      <c r="UN45" s="906"/>
      <c r="UO45" s="907"/>
      <c r="UQ45" s="406"/>
      <c r="UR45" s="311"/>
      <c r="US45" s="905"/>
      <c r="UT45" s="906"/>
      <c r="UU45" s="906"/>
      <c r="UV45" s="907"/>
      <c r="UX45" s="406"/>
      <c r="UY45" s="311"/>
      <c r="UZ45" s="905"/>
      <c r="VA45" s="906"/>
      <c r="VB45" s="906"/>
      <c r="VC45" s="907"/>
      <c r="VE45" s="311"/>
      <c r="VF45" s="311"/>
      <c r="VG45" s="905"/>
      <c r="VH45" s="906"/>
      <c r="VI45" s="906"/>
      <c r="VJ45" s="907"/>
      <c r="VL45" s="311"/>
      <c r="VM45" s="311"/>
      <c r="VN45" s="905"/>
      <c r="VO45" s="906"/>
      <c r="VP45" s="906"/>
      <c r="VQ45" s="907"/>
      <c r="VS45" s="311"/>
      <c r="VT45" s="311"/>
      <c r="VU45" s="905"/>
      <c r="VV45" s="906"/>
      <c r="VW45" s="906"/>
      <c r="VX45" s="907"/>
      <c r="VZ45" s="406"/>
      <c r="WA45" s="311"/>
      <c r="WB45" s="905"/>
      <c r="WC45" s="906"/>
      <c r="WD45" s="906"/>
      <c r="WE45" s="907"/>
      <c r="WG45" s="311"/>
      <c r="WH45" s="311"/>
      <c r="WI45" s="905"/>
      <c r="WJ45" s="906"/>
      <c r="WK45" s="906"/>
      <c r="WL45" s="907"/>
      <c r="WN45" s="311"/>
      <c r="WO45" s="311"/>
      <c r="WP45" s="905"/>
      <c r="WQ45" s="906"/>
      <c r="WR45" s="906"/>
      <c r="WS45" s="907"/>
      <c r="WU45" s="311"/>
      <c r="WV45" s="311"/>
      <c r="WW45" s="905"/>
      <c r="WX45" s="906"/>
      <c r="WY45" s="906"/>
      <c r="WZ45" s="907"/>
      <c r="XB45" s="229"/>
      <c r="XC45" s="229"/>
      <c r="XD45" s="922"/>
      <c r="XE45" s="463"/>
      <c r="XF45" s="463"/>
      <c r="XG45" s="959"/>
      <c r="XH45" s="244"/>
      <c r="XI45" s="311"/>
      <c r="XJ45" s="311"/>
      <c r="XK45" s="905"/>
      <c r="XL45" s="906"/>
      <c r="XM45" s="906"/>
      <c r="XN45" s="907"/>
      <c r="XP45" s="311"/>
      <c r="XQ45" s="311"/>
      <c r="XR45" s="905"/>
      <c r="XS45" s="906"/>
      <c r="XT45" s="906"/>
      <c r="XU45" s="907"/>
      <c r="XW45" s="311"/>
      <c r="XX45" s="311"/>
      <c r="XY45" s="905"/>
      <c r="XZ45" s="906"/>
      <c r="YA45" s="906"/>
      <c r="YB45" s="907"/>
      <c r="YD45" s="311"/>
      <c r="YE45" s="311"/>
      <c r="YF45" s="905"/>
      <c r="YG45" s="906"/>
      <c r="YH45" s="906"/>
      <c r="YI45" s="907"/>
      <c r="YK45" s="311"/>
      <c r="YL45" s="311"/>
      <c r="YM45" s="905"/>
      <c r="YN45" s="906"/>
      <c r="YO45" s="906"/>
      <c r="YP45" s="907"/>
      <c r="YR45" s="311"/>
      <c r="YS45" s="311"/>
      <c r="YT45" s="905"/>
      <c r="YU45" s="906"/>
      <c r="YV45" s="906"/>
      <c r="YW45" s="907"/>
      <c r="YY45" s="311"/>
      <c r="YZ45" s="311"/>
      <c r="ZA45" s="905"/>
      <c r="ZB45" s="906"/>
      <c r="ZC45" s="906"/>
      <c r="ZD45" s="907"/>
      <c r="ZF45" s="311"/>
      <c r="ZG45" s="311"/>
      <c r="ZH45" s="905"/>
      <c r="ZI45" s="906"/>
      <c r="ZJ45" s="906"/>
      <c r="ZK45" s="907"/>
      <c r="ZM45" s="311"/>
      <c r="ZN45" s="311"/>
      <c r="ZO45" s="905"/>
      <c r="ZP45" s="906"/>
      <c r="ZQ45" s="906"/>
      <c r="ZR45" s="907"/>
      <c r="ZT45" s="311"/>
      <c r="ZU45" s="311"/>
      <c r="ZV45" s="905"/>
      <c r="ZW45" s="906"/>
      <c r="ZX45" s="906"/>
      <c r="ZY45" s="907"/>
      <c r="AAA45" s="311"/>
      <c r="AAB45" s="311"/>
      <c r="AAC45" s="905"/>
      <c r="AAD45" s="906"/>
      <c r="AAE45" s="906"/>
      <c r="AAF45" s="907"/>
      <c r="AAH45" s="311"/>
      <c r="AAI45" s="311"/>
      <c r="AAJ45" s="905"/>
      <c r="AAK45" s="906"/>
      <c r="AAL45" s="906"/>
      <c r="AAM45" s="907"/>
      <c r="AAO45" s="311"/>
      <c r="AAP45" s="311"/>
      <c r="AAQ45" s="905"/>
      <c r="AAR45" s="906"/>
      <c r="AAS45" s="906"/>
      <c r="AAT45" s="907"/>
      <c r="AAV45" s="406"/>
      <c r="AAW45" s="311"/>
      <c r="AAX45" s="905"/>
      <c r="AAY45" s="906"/>
      <c r="AAZ45" s="906"/>
      <c r="ABA45" s="907"/>
      <c r="ABC45" s="406"/>
      <c r="ABD45" s="311"/>
      <c r="ABE45" s="905"/>
      <c r="ABF45" s="395"/>
      <c r="ABG45" s="906"/>
      <c r="ABH45" s="907"/>
      <c r="ABJ45" s="311"/>
      <c r="ABK45" s="311"/>
      <c r="ABL45" s="905"/>
      <c r="ABM45" s="906"/>
      <c r="ABN45" s="906"/>
      <c r="ABO45" s="907"/>
      <c r="ABQ45" s="311"/>
      <c r="ABR45" s="311"/>
      <c r="ABS45" s="905"/>
      <c r="ABT45" s="906"/>
      <c r="ABU45" s="906"/>
      <c r="ABV45" s="907"/>
      <c r="ABX45" s="311"/>
      <c r="ABY45" s="311"/>
      <c r="ABZ45" s="905"/>
      <c r="ACA45" s="906"/>
      <c r="ACB45" s="906"/>
      <c r="ACC45" s="907"/>
      <c r="ACE45" s="322"/>
      <c r="ACF45" s="311"/>
      <c r="ACG45" s="905"/>
      <c r="ACH45" s="910"/>
      <c r="ACI45" s="906"/>
      <c r="ACJ45" s="907"/>
      <c r="ACL45" s="322"/>
      <c r="ACM45" s="311"/>
      <c r="ACN45" s="905"/>
      <c r="ACO45" s="912"/>
      <c r="ACP45" s="906"/>
      <c r="ACQ45" s="907"/>
      <c r="ACS45" s="311"/>
      <c r="ACT45" s="311"/>
      <c r="ACU45" s="905"/>
      <c r="ACV45" s="906"/>
      <c r="ACW45" s="906"/>
      <c r="ACX45" s="907"/>
      <c r="ACZ45" s="545"/>
      <c r="ADA45" s="311"/>
      <c r="ADB45" s="905"/>
      <c r="ADC45" s="910"/>
      <c r="ADD45" s="906"/>
      <c r="ADE45" s="907"/>
      <c r="ADG45" s="406"/>
      <c r="ADH45" s="311"/>
      <c r="ADI45" s="905"/>
      <c r="ADJ45" s="912"/>
      <c r="ADK45" s="906"/>
      <c r="ADL45" s="907"/>
      <c r="ADN45" s="311"/>
      <c r="ADO45" s="311"/>
      <c r="ADP45" s="905"/>
      <c r="ADQ45" s="906"/>
      <c r="ADR45" s="906"/>
      <c r="ADS45" s="907"/>
      <c r="ADU45" s="322"/>
      <c r="ADV45" s="311"/>
      <c r="ADW45" s="905"/>
      <c r="ADX45" s="910"/>
      <c r="ADY45" s="906"/>
      <c r="ADZ45" s="907"/>
      <c r="AEB45" s="406"/>
      <c r="AEC45" s="311"/>
      <c r="AED45" s="905"/>
      <c r="AEE45" s="906"/>
      <c r="AEF45" s="906"/>
      <c r="AEG45" s="907"/>
      <c r="AEI45" s="406"/>
      <c r="AEJ45" s="311"/>
      <c r="AEK45" s="905"/>
      <c r="AEL45" s="906"/>
      <c r="AEM45" s="906"/>
      <c r="AEN45" s="907"/>
      <c r="AEP45" s="406"/>
      <c r="AEQ45" s="311"/>
      <c r="AER45" s="905"/>
      <c r="AES45" s="910"/>
      <c r="AET45" s="906"/>
      <c r="AEU45" s="907"/>
      <c r="AEW45" s="311"/>
      <c r="AEX45" s="311"/>
      <c r="AEY45" s="905"/>
      <c r="AEZ45" s="906"/>
      <c r="AFA45" s="906"/>
      <c r="AFB45" s="907"/>
      <c r="AFD45" s="311"/>
      <c r="AFE45" s="311"/>
      <c r="AFF45" s="905"/>
      <c r="AFG45" s="906"/>
      <c r="AFH45" s="906"/>
      <c r="AFI45" s="907"/>
      <c r="AFK45" s="406"/>
      <c r="AFL45" s="311"/>
      <c r="AFM45" s="905"/>
      <c r="AFN45" s="906"/>
      <c r="AFO45" s="906"/>
      <c r="AFP45" s="907"/>
      <c r="AFR45" s="406"/>
      <c r="AFS45" s="311"/>
      <c r="AFT45" s="905"/>
      <c r="AFU45" s="906"/>
      <c r="AFV45" s="906"/>
      <c r="AFW45" s="907"/>
      <c r="AFY45" s="311"/>
      <c r="AFZ45" s="311"/>
      <c r="AGA45" s="905"/>
      <c r="AGB45" s="906"/>
      <c r="AGC45" s="906"/>
      <c r="AGD45" s="907"/>
      <c r="AGF45" s="311"/>
      <c r="AGG45" s="311"/>
      <c r="AGH45" s="905"/>
      <c r="AGI45" s="906"/>
      <c r="AGJ45" s="906"/>
      <c r="AGK45" s="907"/>
      <c r="AGM45" s="311"/>
      <c r="AGN45" s="311"/>
      <c r="AGO45" s="905"/>
      <c r="AGP45" s="906"/>
      <c r="AGQ45" s="906"/>
      <c r="AGR45" s="907"/>
      <c r="AGT45" s="311"/>
      <c r="AGU45" s="311"/>
      <c r="AGV45" s="905"/>
      <c r="AGW45" s="906"/>
      <c r="AGX45" s="906"/>
      <c r="AGY45" s="907"/>
      <c r="AHA45" s="311"/>
      <c r="AHB45" s="311"/>
      <c r="AHC45" s="905"/>
      <c r="AHD45" s="906"/>
      <c r="AHE45" s="906"/>
      <c r="AHF45" s="907"/>
      <c r="AHH45" s="311"/>
      <c r="AHI45" s="311"/>
      <c r="AHJ45" s="905"/>
      <c r="AHK45" s="906"/>
      <c r="AHL45" s="906"/>
      <c r="AHM45" s="907"/>
      <c r="AHO45" s="311"/>
      <c r="AHP45" s="311"/>
      <c r="AHQ45" s="905"/>
      <c r="AHR45" s="906"/>
      <c r="AHS45" s="906"/>
      <c r="AHT45" s="907"/>
      <c r="AHV45" s="311"/>
      <c r="AHW45" s="311"/>
      <c r="AHX45" s="905"/>
      <c r="AHY45" s="906"/>
      <c r="AHZ45" s="906"/>
      <c r="AIA45" s="907"/>
      <c r="AIC45" s="406"/>
      <c r="AID45" s="311"/>
      <c r="AIE45" s="905"/>
      <c r="AIF45" s="906"/>
      <c r="AIG45" s="906"/>
      <c r="AIH45" s="907"/>
      <c r="AIJ45" s="322"/>
      <c r="AIK45" s="311"/>
      <c r="AIL45" s="905"/>
      <c r="AIM45" s="906"/>
      <c r="AIN45" s="906"/>
      <c r="AIO45" s="907"/>
      <c r="AIQ45" s="406"/>
      <c r="AIR45" s="311"/>
      <c r="AIS45" s="905"/>
      <c r="AIT45" s="906"/>
      <c r="AIU45" s="906"/>
      <c r="AIV45" s="907"/>
      <c r="AIX45" s="311"/>
      <c r="AIY45" s="311"/>
      <c r="AIZ45" s="905"/>
      <c r="AJA45" s="906"/>
      <c r="AJB45" s="906"/>
      <c r="AJC45" s="907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905"/>
      <c r="AJO45" s="906"/>
      <c r="AJP45" s="906"/>
      <c r="AJQ45" s="907"/>
      <c r="AJS45" s="229"/>
      <c r="AJT45" s="229"/>
      <c r="AJU45" s="922"/>
      <c r="AJV45" s="463"/>
      <c r="AJW45" s="463"/>
      <c r="AJX45" s="959"/>
      <c r="AJY45" s="244"/>
      <c r="AJZ45" s="311"/>
      <c r="AKA45" s="311"/>
      <c r="AKB45" s="905"/>
      <c r="AKC45" s="906"/>
      <c r="AKD45" s="906"/>
      <c r="AKE45" s="907"/>
      <c r="AKG45" s="311"/>
      <c r="AKH45" s="311"/>
      <c r="AKI45" s="905"/>
      <c r="AKJ45" s="906"/>
      <c r="AKK45" s="906"/>
      <c r="AKL45" s="907"/>
      <c r="AKN45" s="311"/>
      <c r="AKO45" s="311"/>
      <c r="AKP45" s="905"/>
      <c r="AKQ45" s="906"/>
      <c r="AKR45" s="906"/>
      <c r="AKS45" s="907"/>
      <c r="AKU45" s="311"/>
      <c r="AKV45" s="311"/>
      <c r="AKW45" s="905"/>
      <c r="AKX45" s="906"/>
      <c r="AKY45" s="906"/>
      <c r="AKZ45" s="907"/>
      <c r="ALB45" s="311"/>
      <c r="ALC45" s="311"/>
      <c r="ALD45" s="905"/>
      <c r="ALE45" s="906"/>
      <c r="ALF45" s="906"/>
      <c r="ALG45" s="907"/>
      <c r="ALI45" s="311"/>
      <c r="ALJ45" s="311"/>
      <c r="ALK45" s="905"/>
      <c r="ALL45" s="906"/>
      <c r="ALM45" s="906"/>
      <c r="ALN45" s="907"/>
      <c r="ALP45" s="311"/>
      <c r="ALQ45" s="311"/>
      <c r="ALR45" s="905"/>
      <c r="ALS45" s="906"/>
      <c r="ALT45" s="906"/>
      <c r="ALU45" s="907"/>
      <c r="ALW45" s="311"/>
      <c r="ALX45" s="311"/>
      <c r="ALY45" s="905"/>
      <c r="ALZ45" s="906"/>
      <c r="AMA45" s="906"/>
      <c r="AMB45" s="907"/>
      <c r="AMD45" s="406"/>
      <c r="AME45" s="311"/>
      <c r="AMF45" s="905"/>
      <c r="AMG45" s="716"/>
      <c r="AMH45" s="906"/>
      <c r="AMI45" s="907"/>
      <c r="AMK45" s="311"/>
      <c r="AML45" s="311"/>
      <c r="AMM45" s="905"/>
      <c r="AMN45" s="906"/>
      <c r="AMO45" s="906"/>
      <c r="AMP45" s="907"/>
      <c r="AMR45" s="311"/>
      <c r="AMS45" s="311"/>
      <c r="AMT45" s="905"/>
      <c r="AMU45" s="906"/>
      <c r="AMV45" s="906"/>
      <c r="AMW45" s="907"/>
      <c r="AMY45" s="406"/>
      <c r="AMZ45" s="311"/>
      <c r="ANA45" s="905"/>
      <c r="ANB45" s="912"/>
      <c r="ANC45" s="906"/>
      <c r="AND45" s="907"/>
      <c r="ANF45" s="322"/>
      <c r="ANG45" s="311"/>
      <c r="ANH45" s="905"/>
      <c r="ANI45" s="910"/>
      <c r="ANJ45" s="906"/>
      <c r="ANK45" s="907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905"/>
      <c r="ANW45" s="906"/>
      <c r="ANX45" s="906"/>
      <c r="ANY45" s="907"/>
      <c r="AOA45" s="311"/>
      <c r="AOB45" s="311"/>
      <c r="AOC45" s="905"/>
      <c r="AOD45" s="906"/>
      <c r="AOE45" s="906"/>
      <c r="AOF45" s="907"/>
      <c r="AOH45" s="322"/>
      <c r="AOI45" s="311"/>
      <c r="AOJ45" s="905"/>
      <c r="AOK45" s="910"/>
      <c r="AOL45" s="906"/>
      <c r="AOM45" s="907"/>
      <c r="AOO45" s="311"/>
      <c r="AOP45" s="311"/>
      <c r="AOQ45" s="905"/>
      <c r="AOR45" s="906"/>
      <c r="AOS45" s="906"/>
      <c r="AOT45" s="907"/>
      <c r="AOV45" s="406"/>
      <c r="AOW45" s="311"/>
      <c r="AOX45" s="905"/>
      <c r="AOY45" s="906"/>
      <c r="AOZ45" s="906"/>
      <c r="APA45" s="907"/>
      <c r="APC45" s="322"/>
      <c r="APD45" s="311"/>
      <c r="APE45" s="905"/>
      <c r="APF45" s="906"/>
      <c r="APG45" s="906"/>
      <c r="APH45" s="907"/>
      <c r="APJ45" s="322"/>
      <c r="APK45" s="311"/>
      <c r="APL45" s="905"/>
      <c r="APM45" s="906"/>
      <c r="APN45" s="906"/>
      <c r="APO45" s="907"/>
      <c r="APQ45" s="311"/>
      <c r="APR45" s="311"/>
      <c r="APS45" s="905"/>
      <c r="APT45" s="906"/>
      <c r="APU45" s="906"/>
      <c r="APV45" s="907"/>
      <c r="APX45" s="406"/>
      <c r="APY45" s="311"/>
      <c r="APZ45" s="905"/>
      <c r="AQA45" s="910"/>
      <c r="AQB45" s="906"/>
      <c r="AQC45" s="907"/>
      <c r="AQE45" s="311"/>
      <c r="AQF45" s="311"/>
      <c r="AQG45" s="905"/>
      <c r="AQH45" s="906"/>
      <c r="AQI45" s="906"/>
      <c r="AQJ45" s="907"/>
      <c r="AQL45" s="311"/>
      <c r="AQM45" s="311"/>
      <c r="AQN45" s="905"/>
      <c r="AQO45" s="906"/>
      <c r="AQP45" s="906"/>
      <c r="AQQ45" s="907"/>
      <c r="AQS45" s="311"/>
      <c r="AQT45" s="311"/>
      <c r="AQU45" s="905"/>
      <c r="AQV45" s="906"/>
      <c r="AQW45" s="906"/>
      <c r="AQX45" s="907"/>
      <c r="AQZ45" s="322"/>
      <c r="ARA45" s="311"/>
      <c r="ARB45" s="905"/>
      <c r="ARC45" s="395"/>
      <c r="ARD45" s="906"/>
      <c r="ARE45" s="907"/>
      <c r="ARG45" s="311"/>
      <c r="ARH45" s="311"/>
      <c r="ARI45" s="905"/>
      <c r="ARJ45" s="906"/>
      <c r="ARK45" s="906"/>
      <c r="ARL45" s="907"/>
      <c r="ARN45" s="406"/>
      <c r="ARO45" s="311"/>
      <c r="ARP45" s="905"/>
      <c r="ARQ45" s="910"/>
      <c r="ARR45" s="906"/>
      <c r="ARS45" s="907"/>
      <c r="ARU45" s="406"/>
      <c r="ARV45" s="311"/>
      <c r="ARW45" s="905"/>
      <c r="ARX45" s="912"/>
      <c r="ARY45" s="906"/>
      <c r="ARZ45" s="907"/>
      <c r="ASB45" s="406"/>
      <c r="ASC45" s="311"/>
      <c r="ASD45" s="905"/>
      <c r="ASE45" s="906"/>
      <c r="ASF45" s="906"/>
      <c r="ASG45" s="907"/>
      <c r="ASI45" s="406"/>
      <c r="ASJ45" s="311"/>
      <c r="ASK45" s="905"/>
      <c r="ASL45" s="906"/>
      <c r="ASM45" s="906"/>
      <c r="ASN45" s="907"/>
      <c r="ASP45" s="311"/>
      <c r="ASQ45" s="311"/>
      <c r="ASR45" s="905"/>
      <c r="ASS45" s="906"/>
      <c r="AST45" s="906"/>
      <c r="ASU45" s="907"/>
      <c r="ASW45" s="311"/>
      <c r="ASX45" s="311"/>
      <c r="ASY45" s="905"/>
      <c r="ASZ45" s="906"/>
      <c r="ATA45" s="906"/>
      <c r="ATB45" s="907"/>
      <c r="ATD45" s="311"/>
      <c r="ATE45" s="311"/>
      <c r="ATF45" s="905"/>
      <c r="ATG45" s="906"/>
      <c r="ATH45" s="906"/>
      <c r="ATI45" s="907"/>
      <c r="ATK45" s="311"/>
      <c r="ATL45" s="311"/>
      <c r="ATM45" s="905"/>
      <c r="ATN45" s="906"/>
      <c r="ATO45" s="906"/>
      <c r="ATP45" s="907"/>
      <c r="ATR45" s="311"/>
      <c r="ATS45" s="311"/>
      <c r="ATT45" s="905"/>
      <c r="ATU45" s="906"/>
      <c r="ATV45" s="906"/>
      <c r="ATW45" s="907"/>
      <c r="ATY45" s="311"/>
      <c r="ATZ45" s="311"/>
      <c r="AUA45" s="905"/>
      <c r="AUB45" s="906"/>
      <c r="AUC45" s="906"/>
      <c r="AUD45" s="907"/>
      <c r="AUF45" s="311"/>
      <c r="AUG45" s="1467"/>
      <c r="AUI45" s="61"/>
      <c r="AUJ45" s="66"/>
      <c r="AUK45" s="78">
        <f t="shared" si="208"/>
        <v>0</v>
      </c>
      <c r="AUM45" s="311"/>
      <c r="AUN45" s="1467"/>
      <c r="AUP45" s="61"/>
      <c r="AUQ45" s="66"/>
      <c r="AUR45" s="78">
        <f t="shared" si="169"/>
        <v>0</v>
      </c>
      <c r="AUU45" s="311"/>
      <c r="AUV45" s="905"/>
      <c r="AUW45" s="906"/>
      <c r="AUX45" s="906"/>
      <c r="AUY45" s="907"/>
      <c r="AVB45" s="311"/>
      <c r="AVC45" s="905"/>
      <c r="AVD45" s="906"/>
      <c r="AVE45" s="906"/>
      <c r="AVF45" s="907"/>
      <c r="AVH45" s="545"/>
      <c r="AVI45" s="311"/>
      <c r="AVJ45" s="905"/>
      <c r="AVK45" s="906"/>
      <c r="AVL45" s="906"/>
      <c r="AVM45" s="907"/>
      <c r="AVO45" s="321"/>
      <c r="AVP45" s="302"/>
      <c r="AVQ45" s="350"/>
      <c r="AVR45" s="49"/>
      <c r="AVS45" s="139"/>
      <c r="AVT45" s="131">
        <f t="shared" si="173"/>
        <v>0</v>
      </c>
      <c r="AVV45" s="406"/>
      <c r="AVW45" s="311"/>
      <c r="AVX45" s="905"/>
      <c r="AVY45" s="906"/>
      <c r="AVZ45" s="906"/>
      <c r="AWA45" s="907"/>
      <c r="AWC45" s="311"/>
      <c r="AWD45" s="311"/>
      <c r="AWE45" s="905"/>
      <c r="AWF45" s="906"/>
      <c r="AWG45" s="906"/>
      <c r="AWH45" s="907"/>
      <c r="AWJ45" s="311"/>
      <c r="AWK45" s="311"/>
      <c r="AWL45" s="905"/>
      <c r="AWM45" s="906"/>
      <c r="AWN45" s="906"/>
      <c r="AWO45" s="907"/>
      <c r="AWQ45" s="229"/>
      <c r="AWR45" s="229"/>
      <c r="AWS45" s="922"/>
      <c r="AWT45" s="463"/>
      <c r="AWU45" s="463"/>
      <c r="AWV45" s="959"/>
      <c r="AWW45" s="244"/>
      <c r="AWX45" s="426"/>
      <c r="AWY45" s="311"/>
      <c r="AWZ45" s="905"/>
      <c r="AXA45" s="906"/>
      <c r="AXB45" s="906"/>
      <c r="AXC45" s="907"/>
      <c r="AXE45" s="311"/>
      <c r="AXF45" s="311"/>
      <c r="AXG45" s="905"/>
      <c r="AXH45" s="906"/>
      <c r="AXI45" s="906"/>
      <c r="AXJ45" s="907"/>
      <c r="AXL45" s="311"/>
      <c r="AXM45" s="311"/>
      <c r="AXN45" s="905"/>
      <c r="AXO45" s="906"/>
      <c r="AXP45" s="906"/>
      <c r="AXQ45" s="907"/>
      <c r="AXS45" s="311"/>
      <c r="AXT45" s="311"/>
      <c r="AXU45" s="905"/>
      <c r="AXV45" s="906"/>
      <c r="AXW45" s="906"/>
      <c r="AXX45" s="907"/>
      <c r="AXZ45" s="311"/>
      <c r="AYA45" s="311"/>
      <c r="AYB45" s="905"/>
      <c r="AYC45" s="906"/>
      <c r="AYD45" s="906"/>
      <c r="AYE45" s="907"/>
      <c r="AYG45" s="406"/>
      <c r="AYH45" s="311"/>
      <c r="AYI45" s="905"/>
      <c r="AYJ45" s="906"/>
      <c r="AYK45" s="906"/>
      <c r="AYL45" s="907"/>
      <c r="AYN45" s="406"/>
      <c r="AYO45" s="311"/>
      <c r="AYP45" s="905"/>
      <c r="AYQ45" s="906"/>
      <c r="AYR45" s="906"/>
      <c r="AYS45" s="907"/>
      <c r="AYU45" s="406"/>
      <c r="AYV45" s="311"/>
      <c r="AYW45" s="905"/>
      <c r="AYX45" s="910"/>
      <c r="AYY45" s="906"/>
      <c r="AYZ45" s="907"/>
      <c r="AZB45" s="311"/>
      <c r="AZC45" s="311"/>
      <c r="AZD45" s="905"/>
      <c r="AZE45" s="906"/>
      <c r="AZF45" s="906"/>
      <c r="AZG45" s="907"/>
      <c r="AZI45" s="406"/>
      <c r="AZJ45" s="311"/>
      <c r="AZK45" s="905"/>
      <c r="AZL45" s="910"/>
      <c r="AZM45" s="906"/>
      <c r="AZN45" s="907"/>
      <c r="AZP45" s="426"/>
      <c r="AZQ45" s="229"/>
      <c r="AZR45" s="922"/>
      <c r="AZS45" s="1626"/>
      <c r="AZT45" s="463"/>
      <c r="AZU45" s="959"/>
      <c r="AZV45" s="244"/>
      <c r="AZW45" s="311"/>
      <c r="AZX45" s="311"/>
      <c r="AZY45" s="905"/>
      <c r="AZZ45" s="906"/>
      <c r="BAA45" s="906"/>
      <c r="BAB45" s="907"/>
      <c r="BAD45" s="311"/>
      <c r="BAE45" s="311"/>
      <c r="BAF45" s="905"/>
      <c r="BAG45" s="906"/>
      <c r="BAH45" s="906"/>
      <c r="BAI45" s="907"/>
      <c r="BAK45" s="311"/>
      <c r="BAL45" s="311"/>
      <c r="BAM45" s="905"/>
      <c r="BAN45" s="906"/>
      <c r="BAO45" s="906"/>
      <c r="BAP45" s="907"/>
      <c r="BAR45" s="311"/>
      <c r="BAS45" s="311"/>
      <c r="BAT45" s="905"/>
      <c r="BAU45" s="906"/>
      <c r="BAV45" s="906"/>
      <c r="BAW45" s="907"/>
    </row>
    <row r="46" spans="1:1023 1025:1401" s="32" customFormat="1" ht="15.75" thickTop="1" x14ac:dyDescent="0.25">
      <c r="A46" s="406">
        <v>41734</v>
      </c>
      <c r="B46" s="311"/>
      <c r="C46" s="702">
        <v>100000</v>
      </c>
      <c r="D46" s="76"/>
      <c r="E46" s="76"/>
      <c r="F46" s="131">
        <f>F45+C46-E46</f>
        <v>3800100</v>
      </c>
      <c r="H46" s="311"/>
      <c r="I46" s="311"/>
      <c r="J46" s="702"/>
      <c r="K46" s="76"/>
      <c r="L46" s="76"/>
      <c r="M46" s="131">
        <f>M45+J46-L46</f>
        <v>0</v>
      </c>
      <c r="O46" s="545"/>
      <c r="Q46" s="778"/>
      <c r="R46" s="545"/>
      <c r="V46" s="796"/>
      <c r="BL46" s="311"/>
      <c r="BM46" s="311"/>
      <c r="BS46" s="311"/>
      <c r="BT46" s="311"/>
      <c r="BZ46" s="311"/>
      <c r="CA46" s="311"/>
      <c r="CB46" s="311"/>
      <c r="CH46" s="426"/>
      <c r="CI46" s="1460"/>
      <c r="CJ46" s="805"/>
      <c r="CK46" s="527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1"/>
      <c r="CX46" s="350"/>
      <c r="CY46" s="379"/>
      <c r="CZ46" s="350"/>
      <c r="DA46" s="131">
        <f t="shared" si="190"/>
        <v>0</v>
      </c>
      <c r="DE46" s="903"/>
      <c r="DH46" s="78">
        <f t="shared" si="21"/>
        <v>0</v>
      </c>
      <c r="DR46" s="545"/>
      <c r="DU46" s="322"/>
      <c r="EF46" s="545"/>
      <c r="ET46" s="796"/>
      <c r="FA46" s="796"/>
      <c r="FH46" s="311"/>
      <c r="FI46" s="311"/>
      <c r="FO46" s="311"/>
      <c r="FP46" s="311"/>
      <c r="FV46" s="545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6"/>
      <c r="IA46" s="311"/>
      <c r="IL46" s="78"/>
      <c r="IV46" s="800"/>
      <c r="JP46" s="31"/>
      <c r="JQ46" s="862"/>
      <c r="JR46" s="783"/>
      <c r="JS46" s="31"/>
      <c r="JT46" s="702"/>
      <c r="JU46" s="78">
        <f t="shared" si="209"/>
        <v>0</v>
      </c>
      <c r="JW46" s="31"/>
      <c r="JX46" s="862"/>
      <c r="JY46" s="783"/>
      <c r="JZ46" s="31"/>
      <c r="KA46" s="702"/>
      <c r="KB46" s="78">
        <f t="shared" si="210"/>
        <v>0</v>
      </c>
      <c r="KD46" s="49"/>
      <c r="KE46" s="645"/>
      <c r="KF46" s="696"/>
      <c r="KG46" s="49"/>
      <c r="KH46" s="390"/>
      <c r="KI46" s="131">
        <f t="shared" si="211"/>
        <v>0</v>
      </c>
      <c r="KJ46" s="244"/>
      <c r="KK46" s="49"/>
      <c r="KL46" s="645"/>
      <c r="KM46" s="696"/>
      <c r="KN46" s="49"/>
      <c r="KO46" s="390"/>
      <c r="KP46" s="131">
        <f t="shared" si="212"/>
        <v>0</v>
      </c>
      <c r="KQ46" s="244"/>
      <c r="KR46" s="406"/>
      <c r="KS46" s="311"/>
      <c r="KY46" s="311"/>
      <c r="KZ46" s="311"/>
      <c r="LF46" s="311"/>
      <c r="LG46" s="311"/>
      <c r="LM46" s="545"/>
      <c r="LT46" s="406"/>
      <c r="LU46" s="311"/>
      <c r="MA46" s="406"/>
      <c r="MB46" s="311"/>
      <c r="MH46" s="545"/>
      <c r="NQ46" s="545"/>
      <c r="NT46" s="545"/>
      <c r="QI46" s="545"/>
      <c r="QP46" s="322"/>
      <c r="QQ46" s="311"/>
      <c r="QR46" s="702"/>
      <c r="QS46" s="322">
        <v>41190</v>
      </c>
      <c r="QT46" s="139">
        <v>100</v>
      </c>
      <c r="QU46" s="131">
        <f t="shared" si="68"/>
        <v>25433.5</v>
      </c>
      <c r="RD46" s="49"/>
      <c r="RE46" s="671"/>
      <c r="RF46" s="139"/>
      <c r="RG46" s="258"/>
      <c r="RH46" s="139"/>
      <c r="RI46" s="78">
        <f t="shared" si="70"/>
        <v>0</v>
      </c>
      <c r="RK46" s="49"/>
      <c r="RL46" s="671"/>
      <c r="RM46" s="139"/>
      <c r="RN46" s="258"/>
      <c r="RO46" s="139"/>
      <c r="RP46" s="78">
        <f t="shared" si="71"/>
        <v>0</v>
      </c>
      <c r="TA46" s="545"/>
      <c r="TH46" s="311"/>
      <c r="TI46" s="311"/>
      <c r="TO46" s="311"/>
      <c r="TP46" s="311"/>
      <c r="TV46" s="406"/>
      <c r="TW46" s="311"/>
      <c r="UC46" s="545"/>
      <c r="UJ46" s="545"/>
      <c r="UQ46" s="545"/>
      <c r="UX46" s="545"/>
      <c r="VZ46" s="545"/>
      <c r="XB46" s="244"/>
      <c r="XC46" s="244"/>
      <c r="XD46" s="244"/>
      <c r="XE46" s="244"/>
      <c r="XF46" s="244"/>
      <c r="XG46" s="244"/>
      <c r="XH46" s="244"/>
      <c r="AAV46" s="545"/>
      <c r="ABC46" s="545"/>
      <c r="ABF46" s="322"/>
      <c r="ABQ46" s="311"/>
      <c r="ABR46" s="311"/>
      <c r="ACE46" s="796"/>
      <c r="ACH46" s="545"/>
      <c r="ACL46" s="796"/>
      <c r="ACO46" s="796"/>
      <c r="ACZ46" s="545"/>
      <c r="ADC46" s="545"/>
      <c r="ADG46" s="545"/>
      <c r="ADJ46" s="796"/>
      <c r="ADN46" s="311"/>
      <c r="ADU46" s="322"/>
      <c r="ADX46" s="545"/>
      <c r="AEB46" s="406"/>
      <c r="AEI46" s="406"/>
      <c r="AEP46" s="406"/>
      <c r="AES46" s="545"/>
      <c r="AFK46" s="545"/>
      <c r="AFR46" s="545"/>
      <c r="AIC46" s="545"/>
      <c r="AIJ46" s="322"/>
      <c r="AIK46" s="311"/>
      <c r="AIQ46" s="545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5"/>
      <c r="AMG46" s="406"/>
      <c r="AMR46" s="311"/>
      <c r="AMS46" s="311"/>
      <c r="AMY46" s="545"/>
      <c r="ANB46" s="796"/>
      <c r="ANF46" s="796"/>
      <c r="ANI46" s="545"/>
      <c r="ANR46" s="131">
        <f t="shared" si="148"/>
        <v>0</v>
      </c>
      <c r="AOH46" s="796"/>
      <c r="AOK46" s="545"/>
      <c r="AOV46" s="545"/>
      <c r="APC46" s="796"/>
      <c r="APJ46" s="796"/>
      <c r="APX46" s="406"/>
      <c r="APY46" s="311"/>
      <c r="AQA46" s="545"/>
      <c r="AQE46" s="311"/>
      <c r="AQL46" s="311"/>
      <c r="AQS46" s="311"/>
      <c r="AQZ46" s="322"/>
      <c r="ARC46" s="322"/>
      <c r="ARG46" s="311"/>
      <c r="ARN46" s="406"/>
      <c r="ARQ46" s="545"/>
      <c r="ARU46" s="406"/>
      <c r="ARX46" s="796"/>
      <c r="ASB46" s="406"/>
      <c r="ASI46" s="545"/>
      <c r="AUF46" s="31"/>
      <c r="AUG46" s="1467"/>
      <c r="AUH46" s="76"/>
      <c r="AUI46" s="61"/>
      <c r="AUJ46" s="67"/>
      <c r="AUK46" s="78">
        <f t="shared" si="208"/>
        <v>0</v>
      </c>
      <c r="AUM46" s="31"/>
      <c r="AUN46" s="1467"/>
      <c r="AUO46" s="76"/>
      <c r="AUP46" s="61"/>
      <c r="AUQ46" s="67"/>
      <c r="AUR46" s="78">
        <f t="shared" si="169"/>
        <v>0</v>
      </c>
      <c r="AUU46" s="311"/>
      <c r="AVB46" s="311"/>
      <c r="AVH46" s="545"/>
      <c r="AVI46" s="311"/>
      <c r="AVO46" s="321"/>
      <c r="AVP46" s="951"/>
      <c r="AVQ46" s="390"/>
      <c r="AVR46" s="49"/>
      <c r="AVS46" s="350"/>
      <c r="AVT46" s="131">
        <f t="shared" si="173"/>
        <v>0</v>
      </c>
      <c r="AVV46" s="545"/>
      <c r="AWQ46" s="244"/>
      <c r="AWR46" s="244"/>
      <c r="AWS46" s="244"/>
      <c r="AWT46" s="244"/>
      <c r="AWU46" s="244"/>
      <c r="AWV46" s="244"/>
      <c r="AWW46" s="244"/>
      <c r="AWX46" s="861"/>
      <c r="AYG46" s="545"/>
      <c r="AYN46" s="545"/>
      <c r="AYU46" s="545"/>
      <c r="AYX46" s="545"/>
      <c r="AZI46" s="545"/>
      <c r="AZL46" s="545"/>
      <c r="AZP46" s="861"/>
      <c r="AZQ46" s="244"/>
      <c r="AZR46" s="244"/>
      <c r="AZS46" s="861"/>
      <c r="AZT46" s="244"/>
      <c r="AZU46" s="244"/>
      <c r="AZV46" s="244"/>
    </row>
    <row r="47" spans="1:1023 1025:1401" s="32" customFormat="1" x14ac:dyDescent="0.25">
      <c r="A47" s="406">
        <v>41735</v>
      </c>
      <c r="B47" s="311"/>
      <c r="C47" s="702">
        <v>130000</v>
      </c>
      <c r="F47" s="131">
        <f>F46+C47-E47</f>
        <v>3930100</v>
      </c>
      <c r="H47" s="311"/>
      <c r="I47" s="311"/>
      <c r="J47" s="702"/>
      <c r="M47" s="131">
        <f>M46+J47-L47</f>
        <v>0</v>
      </c>
      <c r="O47" s="545"/>
      <c r="Q47" s="778"/>
      <c r="R47" s="545"/>
      <c r="V47" s="796"/>
      <c r="CH47" s="426"/>
      <c r="CI47" s="1460"/>
      <c r="CJ47" s="805"/>
      <c r="CK47" s="527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1"/>
      <c r="CX47" s="390"/>
      <c r="CY47" s="49"/>
      <c r="CZ47" s="350"/>
      <c r="DA47" s="131">
        <f t="shared" si="190"/>
        <v>0</v>
      </c>
      <c r="DE47" s="903"/>
      <c r="DH47" s="78">
        <f t="shared" si="21"/>
        <v>0</v>
      </c>
      <c r="DR47" s="545"/>
      <c r="DU47" s="322"/>
      <c r="EF47" s="545"/>
      <c r="ET47" s="796"/>
      <c r="FA47" s="796"/>
      <c r="FV47" s="545"/>
      <c r="GA47" s="78">
        <f t="shared" si="31"/>
        <v>359057.5</v>
      </c>
      <c r="GC47" s="796"/>
      <c r="HZ47" s="545"/>
      <c r="IL47" s="78"/>
      <c r="IV47" s="800"/>
      <c r="JP47" s="31"/>
      <c r="JQ47" s="937"/>
      <c r="JR47" s="783"/>
      <c r="JS47" s="31"/>
      <c r="JT47" s="702"/>
      <c r="JU47" s="78">
        <f t="shared" si="209"/>
        <v>0</v>
      </c>
      <c r="JW47" s="31"/>
      <c r="JX47" s="937"/>
      <c r="JY47" s="783"/>
      <c r="JZ47" s="31"/>
      <c r="KA47" s="702"/>
      <c r="KB47" s="78">
        <f t="shared" si="210"/>
        <v>0</v>
      </c>
      <c r="KD47" s="49"/>
      <c r="KE47" s="1509"/>
      <c r="KF47" s="696"/>
      <c r="KG47" s="49"/>
      <c r="KH47" s="390"/>
      <c r="KI47" s="131">
        <f t="shared" si="211"/>
        <v>0</v>
      </c>
      <c r="KJ47" s="244"/>
      <c r="KK47" s="49"/>
      <c r="KL47" s="1509"/>
      <c r="KM47" s="696"/>
      <c r="KN47" s="49"/>
      <c r="KO47" s="390"/>
      <c r="KP47" s="131">
        <f t="shared" si="212"/>
        <v>0</v>
      </c>
      <c r="KQ47" s="244"/>
      <c r="KR47" s="545"/>
      <c r="LM47" s="545"/>
      <c r="LT47" s="545"/>
      <c r="MA47" s="545"/>
      <c r="MH47" s="545"/>
      <c r="NQ47" s="545"/>
      <c r="NT47" s="545"/>
      <c r="QI47" s="545"/>
      <c r="QP47" s="321"/>
      <c r="QQ47" s="229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1"/>
      <c r="RF47" s="139"/>
      <c r="RG47" s="49"/>
      <c r="RH47" s="139"/>
      <c r="RI47" s="78">
        <f t="shared" si="70"/>
        <v>0</v>
      </c>
      <c r="RK47" s="49"/>
      <c r="RL47" s="671"/>
      <c r="RM47" s="139"/>
      <c r="RN47" s="49"/>
      <c r="RO47" s="139"/>
      <c r="RP47" s="78">
        <f t="shared" si="71"/>
        <v>0</v>
      </c>
      <c r="TA47" s="545"/>
      <c r="TV47" s="545"/>
      <c r="UC47" s="545"/>
      <c r="UJ47" s="545"/>
      <c r="UQ47" s="545"/>
      <c r="UX47" s="545"/>
      <c r="VZ47" s="545"/>
      <c r="XB47" s="244"/>
      <c r="XC47" s="244"/>
      <c r="XD47" s="244"/>
      <c r="XE47" s="244"/>
      <c r="XF47" s="244"/>
      <c r="XG47" s="244"/>
      <c r="XH47" s="244"/>
      <c r="AAV47" s="545"/>
      <c r="ABC47" s="545"/>
      <c r="ABF47" s="322"/>
      <c r="ACE47" s="796"/>
      <c r="ACH47" s="545"/>
      <c r="ACL47" s="796"/>
      <c r="ACO47" s="796"/>
      <c r="ACZ47" s="545"/>
      <c r="ADC47" s="545"/>
      <c r="ADG47" s="545"/>
      <c r="ADJ47" s="796"/>
      <c r="ADN47" s="311"/>
      <c r="ADU47" s="322"/>
      <c r="ADX47" s="545"/>
      <c r="AEB47" s="406"/>
      <c r="AEI47" s="406"/>
      <c r="AEP47" s="545"/>
      <c r="AES47" s="545"/>
      <c r="AFK47" s="545"/>
      <c r="AFR47" s="545"/>
      <c r="AIC47" s="545"/>
      <c r="AIJ47" s="796"/>
      <c r="AIQ47" s="545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5"/>
      <c r="AMG47" s="406"/>
      <c r="AMY47" s="545"/>
      <c r="ANB47" s="796"/>
      <c r="ANF47" s="796"/>
      <c r="ANI47" s="545"/>
      <c r="ANR47" s="131">
        <f t="shared" si="148"/>
        <v>0</v>
      </c>
      <c r="AOH47" s="796"/>
      <c r="AOK47" s="545"/>
      <c r="AOV47" s="545"/>
      <c r="APC47" s="796"/>
      <c r="APJ47" s="796"/>
      <c r="APX47" s="545"/>
      <c r="AQA47" s="545"/>
      <c r="AQE47" s="311"/>
      <c r="AQL47" s="311"/>
      <c r="AQZ47" s="322"/>
      <c r="ARC47" s="322"/>
      <c r="ARG47" s="311"/>
      <c r="ARN47" s="545"/>
      <c r="ARQ47" s="545"/>
      <c r="ARU47" s="545"/>
      <c r="ARX47" s="796"/>
      <c r="ASB47" s="545"/>
      <c r="ASI47" s="545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5"/>
      <c r="AVO47" s="322"/>
      <c r="AVP47" s="780"/>
      <c r="AVQ47" s="793"/>
      <c r="AVR47" s="31"/>
      <c r="AVS47" s="793"/>
      <c r="AVT47" s="131">
        <f t="shared" si="173"/>
        <v>0</v>
      </c>
      <c r="AVV47" s="545"/>
      <c r="AWQ47" s="244"/>
      <c r="AWR47" s="244"/>
      <c r="AWS47" s="244"/>
      <c r="AWT47" s="244"/>
      <c r="AWU47" s="244"/>
      <c r="AWV47" s="244"/>
      <c r="AWW47" s="244"/>
      <c r="AWX47" s="861"/>
      <c r="AYG47" s="545"/>
      <c r="AYN47" s="545"/>
      <c r="AYU47" s="545"/>
      <c r="AYX47" s="545"/>
      <c r="AZI47" s="545"/>
      <c r="AZL47" s="545"/>
      <c r="AZP47" s="861"/>
      <c r="AZQ47" s="244"/>
      <c r="AZR47" s="244"/>
      <c r="AZS47" s="861"/>
      <c r="AZT47" s="244"/>
      <c r="AZU47" s="244"/>
      <c r="AZV47" s="244"/>
    </row>
    <row r="48" spans="1:1023 1025:1401" s="32" customFormat="1" x14ac:dyDescent="0.25">
      <c r="A48" s="406">
        <v>41738</v>
      </c>
      <c r="B48" s="311"/>
      <c r="C48" s="702">
        <v>100000</v>
      </c>
      <c r="D48" s="778"/>
      <c r="F48" s="131">
        <f t="shared" ref="F48:F79" si="213">F47+C48-E48</f>
        <v>4030100</v>
      </c>
      <c r="H48" s="311"/>
      <c r="I48" s="311"/>
      <c r="K48" s="778"/>
      <c r="O48" s="545"/>
      <c r="Q48" s="778"/>
      <c r="R48" s="545"/>
      <c r="V48" s="796"/>
      <c r="CH48" s="426"/>
      <c r="CI48" s="229"/>
      <c r="CJ48" s="805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1"/>
      <c r="CX48" s="350"/>
      <c r="CY48" s="379"/>
      <c r="CZ48" s="350"/>
      <c r="DA48" s="78">
        <f t="shared" si="190"/>
        <v>0</v>
      </c>
      <c r="DE48" s="903"/>
      <c r="DH48" s="78">
        <f t="shared" si="21"/>
        <v>0</v>
      </c>
      <c r="DR48" s="545"/>
      <c r="DU48" s="322"/>
      <c r="EF48" s="545"/>
      <c r="ET48" s="796"/>
      <c r="FA48" s="796"/>
      <c r="FV48" s="545"/>
      <c r="GA48" s="78">
        <f t="shared" si="31"/>
        <v>359057.5</v>
      </c>
      <c r="GC48" s="796"/>
      <c r="HZ48" s="545"/>
      <c r="IL48" s="78"/>
      <c r="IV48" s="800"/>
      <c r="JP48" s="31"/>
      <c r="JQ48" s="937"/>
      <c r="JR48" s="783"/>
      <c r="JS48" s="31"/>
      <c r="JT48" s="702"/>
      <c r="JU48" s="78">
        <f t="shared" si="209"/>
        <v>0</v>
      </c>
      <c r="JW48" s="31"/>
      <c r="JX48" s="937"/>
      <c r="JY48" s="783"/>
      <c r="JZ48" s="31"/>
      <c r="KA48" s="702"/>
      <c r="KB48" s="78">
        <f t="shared" si="210"/>
        <v>0</v>
      </c>
      <c r="KD48" s="49"/>
      <c r="KE48" s="1509"/>
      <c r="KF48" s="696"/>
      <c r="KG48" s="49"/>
      <c r="KH48" s="390"/>
      <c r="KI48" s="131">
        <f t="shared" si="211"/>
        <v>0</v>
      </c>
      <c r="KJ48" s="244"/>
      <c r="KK48" s="49"/>
      <c r="KL48" s="1509"/>
      <c r="KM48" s="696"/>
      <c r="KN48" s="49"/>
      <c r="KO48" s="390"/>
      <c r="KP48" s="131">
        <f t="shared" si="212"/>
        <v>0</v>
      </c>
      <c r="KQ48" s="244"/>
      <c r="KR48" s="545"/>
      <c r="LM48" s="545"/>
      <c r="LT48" s="545"/>
      <c r="MA48" s="545"/>
      <c r="MH48" s="545"/>
      <c r="NQ48" s="545"/>
      <c r="NT48" s="545"/>
      <c r="QI48" s="545"/>
      <c r="QP48" s="322"/>
      <c r="QQ48" s="311"/>
      <c r="QR48" s="702"/>
      <c r="QS48" s="322">
        <v>41246</v>
      </c>
      <c r="QT48" s="139">
        <v>50</v>
      </c>
      <c r="QU48" s="131">
        <f t="shared" si="68"/>
        <v>25283.5</v>
      </c>
      <c r="RD48" s="49"/>
      <c r="RE48" s="671"/>
      <c r="RF48" s="139"/>
      <c r="RG48" s="49"/>
      <c r="RH48" s="139"/>
      <c r="RI48" s="78">
        <f t="shared" si="70"/>
        <v>0</v>
      </c>
      <c r="RK48" s="49"/>
      <c r="RL48" s="671"/>
      <c r="RM48" s="139"/>
      <c r="RN48" s="49"/>
      <c r="RO48" s="139"/>
      <c r="RP48" s="78">
        <f t="shared" si="71"/>
        <v>0</v>
      </c>
      <c r="TA48" s="545"/>
      <c r="TV48" s="545"/>
      <c r="UC48" s="545"/>
      <c r="UJ48" s="545"/>
      <c r="UQ48" s="545"/>
      <c r="UX48" s="545"/>
      <c r="VZ48" s="545"/>
      <c r="XB48" s="244"/>
      <c r="XC48" s="244"/>
      <c r="XD48" s="244"/>
      <c r="XE48" s="244"/>
      <c r="XF48" s="244"/>
      <c r="XG48" s="244"/>
      <c r="XH48" s="244"/>
      <c r="AAV48" s="545"/>
      <c r="ABC48" s="545"/>
      <c r="ABF48" s="322"/>
      <c r="ACE48" s="796"/>
      <c r="ACH48" s="545"/>
      <c r="ACL48" s="796"/>
      <c r="ACO48" s="796"/>
      <c r="ACZ48" s="545"/>
      <c r="ADC48" s="545"/>
      <c r="ADG48" s="545"/>
      <c r="ADJ48" s="796"/>
      <c r="ADN48" s="311"/>
      <c r="ADU48" s="322"/>
      <c r="ADX48" s="545"/>
      <c r="AEB48" s="406"/>
      <c r="AEI48" s="545"/>
      <c r="AEP48" s="545"/>
      <c r="AES48" s="545"/>
      <c r="AFK48" s="545"/>
      <c r="AFR48" s="545"/>
      <c r="AIC48" s="545"/>
      <c r="AIJ48" s="796"/>
      <c r="AIQ48" s="545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5"/>
      <c r="AMG48" s="406"/>
      <c r="AMY48" s="545"/>
      <c r="ANB48" s="796"/>
      <c r="ANF48" s="796"/>
      <c r="ANI48" s="545"/>
      <c r="ANR48" s="131">
        <f t="shared" si="148"/>
        <v>0</v>
      </c>
      <c r="AOH48" s="796"/>
      <c r="AOK48" s="545"/>
      <c r="AOV48" s="545"/>
      <c r="APC48" s="796"/>
      <c r="APJ48" s="796"/>
      <c r="APX48" s="545"/>
      <c r="AQA48" s="545"/>
      <c r="AQE48" s="311"/>
      <c r="AQL48" s="311"/>
      <c r="AQZ48" s="322"/>
      <c r="ARC48" s="322"/>
      <c r="ARN48" s="545"/>
      <c r="ARQ48" s="545"/>
      <c r="ARU48" s="545"/>
      <c r="ARX48" s="796"/>
      <c r="ASB48" s="545"/>
      <c r="ASI48" s="545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5"/>
      <c r="AVO48" s="322"/>
      <c r="AVP48" s="302"/>
      <c r="AVQ48" s="350"/>
      <c r="AVR48" s="311"/>
      <c r="AVS48" s="702"/>
      <c r="AVT48" s="131">
        <f t="shared" si="173"/>
        <v>0</v>
      </c>
      <c r="AVV48" s="545"/>
      <c r="AWQ48" s="244"/>
      <c r="AWR48" s="244"/>
      <c r="AWS48" s="244"/>
      <c r="AWT48" s="244"/>
      <c r="AWU48" s="244"/>
      <c r="AWV48" s="244"/>
      <c r="AWW48" s="244"/>
      <c r="AWX48" s="861"/>
      <c r="AYG48" s="545"/>
      <c r="AYN48" s="545"/>
      <c r="AYU48" s="545"/>
      <c r="AYX48" s="545"/>
      <c r="AZI48" s="545"/>
      <c r="AZL48" s="545"/>
      <c r="AZP48" s="861"/>
      <c r="AZQ48" s="244"/>
      <c r="AZR48" s="244"/>
      <c r="AZS48" s="861"/>
      <c r="AZT48" s="244"/>
      <c r="AZU48" s="244"/>
      <c r="AZV48" s="244"/>
    </row>
    <row r="49" spans="1:1021 1039:1374" s="32" customFormat="1" x14ac:dyDescent="0.25">
      <c r="A49" s="406">
        <v>41739</v>
      </c>
      <c r="B49" s="311"/>
      <c r="C49" s="702">
        <v>100000</v>
      </c>
      <c r="D49" s="778"/>
      <c r="F49" s="131">
        <f t="shared" si="213"/>
        <v>4130100</v>
      </c>
      <c r="H49" s="311"/>
      <c r="I49" s="311"/>
      <c r="K49" s="778"/>
      <c r="O49" s="545"/>
      <c r="Q49" s="778"/>
      <c r="R49" s="545"/>
      <c r="V49" s="796"/>
      <c r="CH49" s="426"/>
      <c r="CI49" s="229"/>
      <c r="CJ49" s="805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8"/>
      <c r="CT49" s="131">
        <f t="shared" si="20"/>
        <v>0</v>
      </c>
      <c r="CV49" s="321"/>
      <c r="CW49" s="671"/>
      <c r="CX49" s="350"/>
      <c r="CY49" s="386"/>
      <c r="CZ49" s="390"/>
      <c r="DA49" s="78">
        <f t="shared" si="190"/>
        <v>0</v>
      </c>
      <c r="DE49" s="903"/>
      <c r="DH49" s="78">
        <f t="shared" si="21"/>
        <v>0</v>
      </c>
      <c r="DR49" s="545"/>
      <c r="DU49" s="322"/>
      <c r="EF49" s="545"/>
      <c r="ET49" s="796"/>
      <c r="FA49" s="796"/>
      <c r="FV49" s="545"/>
      <c r="GA49" s="78">
        <f t="shared" si="31"/>
        <v>359057.5</v>
      </c>
      <c r="GC49" s="796"/>
      <c r="HZ49" s="545"/>
      <c r="IL49" s="78"/>
      <c r="IV49" s="800"/>
      <c r="JP49" s="31"/>
      <c r="JQ49" s="937"/>
      <c r="JR49" s="783"/>
      <c r="JS49" s="31"/>
      <c r="JT49" s="702"/>
      <c r="JU49" s="78">
        <f t="shared" si="209"/>
        <v>0</v>
      </c>
      <c r="JW49" s="31"/>
      <c r="JX49" s="937"/>
      <c r="JY49" s="783"/>
      <c r="JZ49" s="31"/>
      <c r="KA49" s="702"/>
      <c r="KB49" s="78">
        <f t="shared" si="210"/>
        <v>0</v>
      </c>
      <c r="KD49" s="49"/>
      <c r="KE49" s="1509"/>
      <c r="KF49" s="696"/>
      <c r="KG49" s="49"/>
      <c r="KH49" s="390"/>
      <c r="KI49" s="131">
        <f t="shared" si="211"/>
        <v>0</v>
      </c>
      <c r="KJ49" s="244"/>
      <c r="KK49" s="49"/>
      <c r="KL49" s="1509"/>
      <c r="KM49" s="696"/>
      <c r="KN49" s="49"/>
      <c r="KO49" s="390"/>
      <c r="KP49" s="131">
        <f t="shared" si="212"/>
        <v>0</v>
      </c>
      <c r="KQ49" s="244"/>
      <c r="KR49" s="545"/>
      <c r="LM49" s="545"/>
      <c r="LT49" s="545"/>
      <c r="MA49" s="545"/>
      <c r="MH49" s="545"/>
      <c r="NQ49" s="545"/>
      <c r="NT49" s="545"/>
      <c r="QI49" s="545"/>
      <c r="QP49" s="321"/>
      <c r="QQ49" s="229"/>
      <c r="QR49" s="390"/>
      <c r="QS49" s="321">
        <v>41247</v>
      </c>
      <c r="QT49" s="139">
        <v>100</v>
      </c>
      <c r="QU49" s="131">
        <f t="shared" si="68"/>
        <v>25183.5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5"/>
      <c r="TV49" s="545"/>
      <c r="UC49" s="545"/>
      <c r="UJ49" s="545"/>
      <c r="UQ49" s="545"/>
      <c r="UX49" s="545"/>
      <c r="VZ49" s="545"/>
      <c r="XB49" s="244"/>
      <c r="XC49" s="244"/>
      <c r="XD49" s="244"/>
      <c r="XE49" s="244"/>
      <c r="XF49" s="244"/>
      <c r="XG49" s="244"/>
      <c r="XH49" s="244"/>
      <c r="AAV49" s="545"/>
      <c r="ABC49" s="545"/>
      <c r="ABF49" s="322"/>
      <c r="ACE49" s="796"/>
      <c r="ACH49" s="545"/>
      <c r="ACL49" s="796"/>
      <c r="ACO49" s="796"/>
      <c r="ACZ49" s="545"/>
      <c r="ADC49" s="545"/>
      <c r="ADG49" s="545"/>
      <c r="ADJ49" s="796"/>
      <c r="ADN49" s="311"/>
      <c r="ADU49" s="322"/>
      <c r="ADX49" s="545"/>
      <c r="AEB49" s="406"/>
      <c r="AEI49" s="545"/>
      <c r="AEP49" s="545"/>
      <c r="AES49" s="545"/>
      <c r="AFK49" s="545"/>
      <c r="AFR49" s="545"/>
      <c r="AIC49" s="545"/>
      <c r="AIJ49" s="796"/>
      <c r="AIQ49" s="545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5"/>
      <c r="AMG49" s="406"/>
      <c r="AMY49" s="545"/>
      <c r="ANB49" s="796"/>
      <c r="ANF49" s="796"/>
      <c r="ANI49" s="545"/>
      <c r="ANR49" s="131">
        <f t="shared" si="148"/>
        <v>0</v>
      </c>
      <c r="AOH49" s="796"/>
      <c r="AOK49" s="545"/>
      <c r="AOV49" s="545"/>
      <c r="APC49" s="796"/>
      <c r="APJ49" s="796"/>
      <c r="APX49" s="545"/>
      <c r="AQA49" s="545"/>
      <c r="AQE49" s="311"/>
      <c r="AQL49" s="311"/>
      <c r="AQZ49" s="322"/>
      <c r="ARC49" s="322"/>
      <c r="ARN49" s="545"/>
      <c r="ARQ49" s="545"/>
      <c r="ARU49" s="545"/>
      <c r="ARX49" s="796"/>
      <c r="ASB49" s="545"/>
      <c r="ASI49" s="545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5"/>
      <c r="AVO49" s="322"/>
      <c r="AVP49" s="302"/>
      <c r="AVQ49" s="350"/>
      <c r="AVR49" s="31"/>
      <c r="AVS49" s="702"/>
      <c r="AVT49" s="131">
        <f t="shared" si="173"/>
        <v>0</v>
      </c>
      <c r="AVV49" s="545"/>
      <c r="AWQ49" s="244"/>
      <c r="AWR49" s="244"/>
      <c r="AWS49" s="244"/>
      <c r="AWT49" s="244"/>
      <c r="AWU49" s="244"/>
      <c r="AWV49" s="244"/>
      <c r="AWW49" s="244"/>
      <c r="AWX49" s="861"/>
      <c r="AYG49" s="545"/>
      <c r="AYN49" s="545"/>
      <c r="AYU49" s="545"/>
      <c r="AYX49" s="545"/>
      <c r="AZI49" s="545"/>
      <c r="AZL49" s="545"/>
      <c r="AZP49" s="861"/>
      <c r="AZQ49" s="244"/>
      <c r="AZR49" s="244"/>
      <c r="AZS49" s="861"/>
      <c r="AZT49" s="244"/>
      <c r="AZU49" s="244"/>
      <c r="AZV49" s="244"/>
    </row>
    <row r="50" spans="1:1021 1039:1374" s="32" customFormat="1" x14ac:dyDescent="0.25">
      <c r="A50" s="406">
        <v>41740</v>
      </c>
      <c r="B50" s="311"/>
      <c r="C50" s="702">
        <v>30000</v>
      </c>
      <c r="D50" s="778"/>
      <c r="F50" s="131">
        <f t="shared" si="213"/>
        <v>4160100</v>
      </c>
      <c r="H50" s="311"/>
      <c r="I50" s="311"/>
      <c r="K50" s="778"/>
      <c r="O50" s="545"/>
      <c r="Q50" s="778"/>
      <c r="R50" s="545"/>
      <c r="V50" s="796"/>
      <c r="CH50" s="426"/>
      <c r="CI50" s="229"/>
      <c r="CJ50" s="805"/>
      <c r="CK50" s="400"/>
      <c r="CL50" s="390"/>
      <c r="CM50" s="131">
        <f t="shared" si="19"/>
        <v>462233</v>
      </c>
      <c r="CO50" s="31"/>
      <c r="CP50" s="311"/>
      <c r="CQ50" s="778"/>
      <c r="CR50" s="378"/>
      <c r="CS50" s="778"/>
      <c r="CT50" s="131">
        <f t="shared" si="20"/>
        <v>0</v>
      </c>
      <c r="CV50" s="321"/>
      <c r="CW50" s="671"/>
      <c r="CX50" s="350"/>
      <c r="CY50" s="49"/>
      <c r="CZ50" s="261"/>
      <c r="DA50" s="78">
        <f t="shared" si="190"/>
        <v>0</v>
      </c>
      <c r="DE50" s="903"/>
      <c r="DH50" s="78">
        <f t="shared" si="21"/>
        <v>0</v>
      </c>
      <c r="DR50" s="545"/>
      <c r="DU50" s="322"/>
      <c r="EF50" s="545"/>
      <c r="ET50" s="796"/>
      <c r="FA50" s="796"/>
      <c r="FV50" s="545"/>
      <c r="GA50" s="78">
        <f t="shared" si="31"/>
        <v>359057.5</v>
      </c>
      <c r="GC50" s="796"/>
      <c r="HZ50" s="545"/>
      <c r="IL50" s="78"/>
      <c r="IV50" s="800"/>
      <c r="JP50" s="31"/>
      <c r="JQ50" s="937"/>
      <c r="JR50" s="783"/>
      <c r="JS50" s="31"/>
      <c r="JT50" s="702"/>
      <c r="JU50" s="78">
        <f t="shared" si="209"/>
        <v>0</v>
      </c>
      <c r="JW50" s="31"/>
      <c r="JX50" s="937"/>
      <c r="JY50" s="783"/>
      <c r="JZ50" s="31"/>
      <c r="KA50" s="702"/>
      <c r="KB50" s="78">
        <f t="shared" si="210"/>
        <v>0</v>
      </c>
      <c r="KD50" s="49"/>
      <c r="KE50" s="1509"/>
      <c r="KF50" s="696"/>
      <c r="KG50" s="49"/>
      <c r="KH50" s="390"/>
      <c r="KI50" s="131">
        <f t="shared" si="211"/>
        <v>0</v>
      </c>
      <c r="KJ50" s="244"/>
      <c r="KK50" s="49"/>
      <c r="KL50" s="1509"/>
      <c r="KM50" s="696"/>
      <c r="KN50" s="49"/>
      <c r="KO50" s="390"/>
      <c r="KP50" s="131">
        <f t="shared" si="212"/>
        <v>0</v>
      </c>
      <c r="KQ50" s="244"/>
      <c r="KR50" s="545"/>
      <c r="LM50" s="545"/>
      <c r="LT50" s="545"/>
      <c r="MA50" s="545"/>
      <c r="MH50" s="545"/>
      <c r="NQ50" s="545"/>
      <c r="NT50" s="545"/>
      <c r="QI50" s="545"/>
      <c r="QP50" s="49"/>
      <c r="QQ50" s="229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1"/>
      <c r="RF50" s="139"/>
      <c r="RG50" s="49"/>
      <c r="RH50" s="139"/>
      <c r="RI50" s="78">
        <f t="shared" si="70"/>
        <v>0</v>
      </c>
      <c r="RK50" s="49"/>
      <c r="RL50" s="671"/>
      <c r="RM50" s="139"/>
      <c r="RN50" s="49"/>
      <c r="RO50" s="139"/>
      <c r="RP50" s="78">
        <f t="shared" si="71"/>
        <v>0</v>
      </c>
      <c r="TA50" s="545"/>
      <c r="TV50" s="545"/>
      <c r="UC50" s="545"/>
      <c r="UJ50" s="545"/>
      <c r="UQ50" s="545"/>
      <c r="UX50" s="545"/>
      <c r="VZ50" s="545"/>
      <c r="XB50" s="244"/>
      <c r="XC50" s="244"/>
      <c r="XD50" s="244"/>
      <c r="XE50" s="244"/>
      <c r="XF50" s="244"/>
      <c r="XG50" s="244"/>
      <c r="XH50" s="244"/>
      <c r="AAV50" s="545"/>
      <c r="ABC50" s="545"/>
      <c r="ABF50" s="322"/>
      <c r="ACE50" s="796"/>
      <c r="ACH50" s="545"/>
      <c r="ACL50" s="796"/>
      <c r="ACO50" s="796"/>
      <c r="ACZ50" s="545"/>
      <c r="ADC50" s="545"/>
      <c r="ADG50" s="545"/>
      <c r="ADJ50" s="796"/>
      <c r="ADN50" s="311"/>
      <c r="ADU50" s="322"/>
      <c r="ADX50" s="545"/>
      <c r="AEB50" s="406"/>
      <c r="AEI50" s="545"/>
      <c r="AEP50" s="545"/>
      <c r="AES50" s="545"/>
      <c r="AFK50" s="545"/>
      <c r="AFR50" s="545"/>
      <c r="AIC50" s="545"/>
      <c r="AIJ50" s="796"/>
      <c r="AIQ50" s="545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5"/>
      <c r="AMG50" s="406"/>
      <c r="AMY50" s="545"/>
      <c r="ANB50" s="796"/>
      <c r="ANF50" s="796"/>
      <c r="ANI50" s="545"/>
      <c r="ANR50" s="131">
        <f t="shared" si="148"/>
        <v>0</v>
      </c>
      <c r="AOH50" s="796"/>
      <c r="AOK50" s="545"/>
      <c r="AOV50" s="545"/>
      <c r="APC50" s="796"/>
      <c r="APJ50" s="796"/>
      <c r="APX50" s="545"/>
      <c r="AQA50" s="545"/>
      <c r="AQE50" s="311"/>
      <c r="AQL50" s="311"/>
      <c r="AQZ50" s="796"/>
      <c r="ARC50" s="322"/>
      <c r="ARN50" s="545"/>
      <c r="ARQ50" s="545"/>
      <c r="ARU50" s="545"/>
      <c r="ARX50" s="796"/>
      <c r="ASB50" s="545"/>
      <c r="ASI50" s="545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5"/>
      <c r="AVO50" s="322"/>
      <c r="AVP50" s="302"/>
      <c r="AVQ50" s="139"/>
      <c r="AVR50" s="31"/>
      <c r="AVS50" s="793"/>
      <c r="AVT50" s="131">
        <f t="shared" si="173"/>
        <v>0</v>
      </c>
      <c r="AVV50" s="545"/>
      <c r="AWQ50" s="244"/>
      <c r="AWR50" s="244"/>
      <c r="AWS50" s="244"/>
      <c r="AWT50" s="244"/>
      <c r="AWU50" s="244"/>
      <c r="AWV50" s="244"/>
      <c r="AWW50" s="244"/>
      <c r="AWX50" s="861"/>
      <c r="AYG50" s="545"/>
      <c r="AYN50" s="545"/>
      <c r="AYU50" s="545"/>
      <c r="AYX50" s="545"/>
      <c r="AZI50" s="545"/>
      <c r="AZL50" s="545"/>
      <c r="AZP50" s="861"/>
      <c r="AZQ50" s="244"/>
      <c r="AZR50" s="244"/>
      <c r="AZS50" s="861"/>
      <c r="AZT50" s="244"/>
      <c r="AZU50" s="244"/>
      <c r="AZV50" s="244"/>
    </row>
    <row r="51" spans="1:1021 1039:1374" s="32" customFormat="1" x14ac:dyDescent="0.25">
      <c r="A51" s="406">
        <v>41741</v>
      </c>
      <c r="B51" s="311"/>
      <c r="C51" s="702">
        <v>40000</v>
      </c>
      <c r="F51" s="131">
        <f t="shared" si="213"/>
        <v>4200100</v>
      </c>
      <c r="H51" s="311"/>
      <c r="I51" s="311"/>
      <c r="O51" s="545"/>
      <c r="Q51" s="778"/>
      <c r="R51" s="545"/>
      <c r="V51" s="796"/>
      <c r="CH51" s="426"/>
      <c r="CI51" s="229"/>
      <c r="CJ51" s="805"/>
      <c r="CK51" s="304"/>
      <c r="CL51" s="390"/>
      <c r="CM51" s="131">
        <f t="shared" si="19"/>
        <v>462233</v>
      </c>
      <c r="CO51" s="31"/>
      <c r="CP51" s="311"/>
      <c r="CQ51" s="778"/>
      <c r="CR51" s="378"/>
      <c r="CS51" s="778"/>
      <c r="CT51" s="131">
        <f t="shared" si="20"/>
        <v>0</v>
      </c>
      <c r="CV51" s="321"/>
      <c r="CW51" s="671"/>
      <c r="CX51" s="350"/>
      <c r="CY51" s="49"/>
      <c r="CZ51" s="261"/>
      <c r="DA51" s="78">
        <f t="shared" si="190"/>
        <v>0</v>
      </c>
      <c r="DE51" s="903"/>
      <c r="DH51" s="78">
        <f t="shared" si="21"/>
        <v>0</v>
      </c>
      <c r="DR51" s="545"/>
      <c r="DU51" s="322"/>
      <c r="EF51" s="545"/>
      <c r="ET51" s="796"/>
      <c r="FA51" s="796"/>
      <c r="FV51" s="545"/>
      <c r="GA51" s="78">
        <f t="shared" si="31"/>
        <v>359057.5</v>
      </c>
      <c r="GC51" s="796"/>
      <c r="HZ51" s="545"/>
      <c r="IL51" s="78"/>
      <c r="IV51" s="800"/>
      <c r="JP51" s="31"/>
      <c r="JQ51" s="937"/>
      <c r="JR51" s="783"/>
      <c r="JS51" s="865"/>
      <c r="JT51" s="702"/>
      <c r="JU51" s="78">
        <f t="shared" si="209"/>
        <v>0</v>
      </c>
      <c r="JW51" s="31"/>
      <c r="JX51" s="937"/>
      <c r="JY51" s="783"/>
      <c r="JZ51" s="865"/>
      <c r="KA51" s="702"/>
      <c r="KB51" s="78">
        <f t="shared" si="210"/>
        <v>0</v>
      </c>
      <c r="KD51" s="49"/>
      <c r="KE51" s="1509"/>
      <c r="KF51" s="696"/>
      <c r="KG51" s="304"/>
      <c r="KH51" s="390"/>
      <c r="KI51" s="131">
        <f t="shared" si="211"/>
        <v>0</v>
      </c>
      <c r="KJ51" s="244"/>
      <c r="KK51" s="49"/>
      <c r="KL51" s="1509"/>
      <c r="KM51" s="696"/>
      <c r="KN51" s="304"/>
      <c r="KO51" s="390"/>
      <c r="KP51" s="131">
        <f t="shared" si="212"/>
        <v>0</v>
      </c>
      <c r="KQ51" s="244"/>
      <c r="KR51" s="545"/>
      <c r="LM51" s="545"/>
      <c r="LT51" s="545"/>
      <c r="MA51" s="545"/>
      <c r="MH51" s="545"/>
      <c r="NQ51" s="545"/>
      <c r="NT51" s="545"/>
      <c r="QI51" s="545"/>
      <c r="QP51" s="49"/>
      <c r="QQ51" s="229"/>
      <c r="QR51" s="390"/>
      <c r="QS51" s="321">
        <v>41253</v>
      </c>
      <c r="QT51" s="139">
        <v>100</v>
      </c>
      <c r="QU51" s="131">
        <f t="shared" si="68"/>
        <v>24983.5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5"/>
      <c r="TV51" s="545"/>
      <c r="UC51" s="545"/>
      <c r="UJ51" s="545"/>
      <c r="UQ51" s="545"/>
      <c r="UX51" s="545"/>
      <c r="VZ51" s="545"/>
      <c r="XB51" s="244"/>
      <c r="XC51" s="244"/>
      <c r="XD51" s="244"/>
      <c r="XE51" s="244"/>
      <c r="XF51" s="244"/>
      <c r="XG51" s="244"/>
      <c r="XH51" s="244"/>
      <c r="AAV51" s="545"/>
      <c r="ABC51" s="545"/>
      <c r="ABF51" s="322"/>
      <c r="ACE51" s="796"/>
      <c r="ACH51" s="545"/>
      <c r="ACL51" s="796"/>
      <c r="ACO51" s="796"/>
      <c r="ACZ51" s="545"/>
      <c r="ADC51" s="545"/>
      <c r="ADG51" s="545"/>
      <c r="ADJ51" s="796"/>
      <c r="ADN51" s="311"/>
      <c r="ADU51" s="322"/>
      <c r="ADX51" s="545"/>
      <c r="AEB51" s="406"/>
      <c r="AEI51" s="545"/>
      <c r="AEP51" s="545"/>
      <c r="AES51" s="545"/>
      <c r="AFK51" s="545"/>
      <c r="AFR51" s="545"/>
      <c r="AIC51" s="545"/>
      <c r="AIJ51" s="796"/>
      <c r="AIQ51" s="545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5"/>
      <c r="AMG51" s="406"/>
      <c r="AMY51" s="545"/>
      <c r="ANB51" s="796"/>
      <c r="ANF51" s="796"/>
      <c r="ANI51" s="545"/>
      <c r="ANR51" s="131">
        <f t="shared" si="148"/>
        <v>0</v>
      </c>
      <c r="AOH51" s="796"/>
      <c r="AOK51" s="545"/>
      <c r="AOV51" s="545"/>
      <c r="APC51" s="796"/>
      <c r="APJ51" s="796"/>
      <c r="APX51" s="545"/>
      <c r="AQA51" s="545"/>
      <c r="AQE51" s="311"/>
      <c r="AQL51" s="311"/>
      <c r="AQZ51" s="796"/>
      <c r="ARC51" s="322"/>
      <c r="ARN51" s="545"/>
      <c r="ARQ51" s="545"/>
      <c r="ARU51" s="545"/>
      <c r="ARX51" s="796"/>
      <c r="ASB51" s="545"/>
      <c r="ASI51" s="545"/>
      <c r="AUK51" s="78">
        <f t="shared" si="208"/>
        <v>0</v>
      </c>
      <c r="AUR51" s="78">
        <f t="shared" si="169"/>
        <v>0</v>
      </c>
      <c r="AVH51" s="545"/>
      <c r="AVO51" s="322"/>
      <c r="AVP51" s="780"/>
      <c r="AVQ51" s="76"/>
      <c r="AVS51" s="702"/>
      <c r="AVT51" s="131">
        <f t="shared" si="173"/>
        <v>0</v>
      </c>
      <c r="AVV51" s="545"/>
      <c r="AWQ51" s="244"/>
      <c r="AWR51" s="244"/>
      <c r="AWS51" s="244"/>
      <c r="AWT51" s="244"/>
      <c r="AWU51" s="244"/>
      <c r="AWV51" s="244"/>
      <c r="AWW51" s="244"/>
      <c r="AWX51" s="861"/>
      <c r="AYG51" s="545"/>
      <c r="AYN51" s="545"/>
      <c r="AYU51" s="545"/>
      <c r="AYX51" s="545"/>
      <c r="AZI51" s="545"/>
      <c r="AZL51" s="545"/>
      <c r="AZP51" s="861"/>
      <c r="AZQ51" s="244"/>
      <c r="AZR51" s="244"/>
      <c r="AZS51" s="861"/>
      <c r="AZT51" s="244"/>
      <c r="AZU51" s="244"/>
      <c r="AZV51" s="244"/>
    </row>
    <row r="52" spans="1:1021 1039:1374" s="32" customFormat="1" ht="15.75" customHeight="1" x14ac:dyDescent="0.25">
      <c r="A52" s="406">
        <v>41746</v>
      </c>
      <c r="B52" s="311"/>
      <c r="C52" s="702">
        <v>195000</v>
      </c>
      <c r="F52" s="131">
        <f t="shared" si="213"/>
        <v>4395100</v>
      </c>
      <c r="H52" s="311"/>
      <c r="I52" s="311"/>
      <c r="O52" s="545"/>
      <c r="Q52" s="778"/>
      <c r="R52" s="545"/>
      <c r="V52" s="796"/>
      <c r="CH52" s="426"/>
      <c r="CI52" s="229"/>
      <c r="CJ52" s="805"/>
      <c r="CK52" s="400"/>
      <c r="CL52" s="390"/>
      <c r="CM52" s="131">
        <f t="shared" si="19"/>
        <v>462233</v>
      </c>
      <c r="CO52" s="31"/>
      <c r="CP52" s="311"/>
      <c r="CQ52" s="778"/>
      <c r="CR52" s="378"/>
      <c r="CS52" s="778"/>
      <c r="CT52" s="131">
        <f t="shared" si="20"/>
        <v>0</v>
      </c>
      <c r="CV52" s="321"/>
      <c r="CW52" s="671"/>
      <c r="CX52" s="350"/>
      <c r="CY52" s="2302"/>
      <c r="CZ52" s="261"/>
      <c r="DA52" s="78">
        <f t="shared" si="190"/>
        <v>0</v>
      </c>
      <c r="DE52" s="903"/>
      <c r="DH52" s="78">
        <f t="shared" si="21"/>
        <v>0</v>
      </c>
      <c r="DR52" s="545"/>
      <c r="DU52" s="322"/>
      <c r="EF52" s="545"/>
      <c r="ET52" s="796"/>
      <c r="FA52" s="796"/>
      <c r="FV52" s="545"/>
      <c r="GA52" s="78">
        <f t="shared" si="31"/>
        <v>359057.5</v>
      </c>
      <c r="GC52" s="796"/>
      <c r="HZ52" s="545"/>
      <c r="IL52" s="78"/>
      <c r="IV52" s="800"/>
      <c r="JP52" s="31"/>
      <c r="JQ52" s="937"/>
      <c r="JR52" s="783"/>
      <c r="JS52" s="865"/>
      <c r="JT52" s="702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5"/>
      <c r="LM52" s="545"/>
      <c r="LT52" s="545"/>
      <c r="MA52" s="545"/>
      <c r="MH52" s="545"/>
      <c r="NQ52" s="545"/>
      <c r="NT52" s="545"/>
      <c r="QI52" s="545"/>
      <c r="QP52" s="229"/>
      <c r="QQ52" s="229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1"/>
      <c r="RF52" s="139"/>
      <c r="RG52" s="49"/>
      <c r="RH52" s="139"/>
      <c r="RI52" s="78">
        <f t="shared" si="70"/>
        <v>0</v>
      </c>
      <c r="RK52" s="49"/>
      <c r="RL52" s="671"/>
      <c r="RM52" s="139"/>
      <c r="RN52" s="49"/>
      <c r="RO52" s="139"/>
      <c r="RP52" s="78">
        <f t="shared" si="71"/>
        <v>0</v>
      </c>
      <c r="TA52" s="545"/>
      <c r="TV52" s="545"/>
      <c r="UC52" s="545"/>
      <c r="UJ52" s="545"/>
      <c r="UQ52" s="545"/>
      <c r="UX52" s="545"/>
      <c r="VZ52" s="545"/>
      <c r="XB52" s="244"/>
      <c r="XC52" s="244"/>
      <c r="XD52" s="244"/>
      <c r="XE52" s="244"/>
      <c r="XF52" s="244"/>
      <c r="XG52" s="244"/>
      <c r="XH52" s="244"/>
      <c r="AAV52" s="545"/>
      <c r="ABC52" s="545"/>
      <c r="ABF52" s="322"/>
      <c r="ACE52" s="796"/>
      <c r="ACH52" s="545"/>
      <c r="ACL52" s="796"/>
      <c r="ACO52" s="796"/>
      <c r="ACZ52" s="545"/>
      <c r="ADC52" s="545"/>
      <c r="ADG52" s="545"/>
      <c r="ADJ52" s="796"/>
      <c r="ADN52" s="311"/>
      <c r="ADU52" s="322"/>
      <c r="ADX52" s="545"/>
      <c r="AEB52" s="406"/>
      <c r="AEI52" s="545"/>
      <c r="AEP52" s="545"/>
      <c r="AES52" s="545"/>
      <c r="AFK52" s="545"/>
      <c r="AFR52" s="545"/>
      <c r="AIC52" s="545"/>
      <c r="AIJ52" s="911"/>
      <c r="AIK52" s="173"/>
      <c r="AIL52" s="352"/>
      <c r="AIM52" s="352"/>
      <c r="AIQ52" s="545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5"/>
      <c r="AMG52" s="406"/>
      <c r="AMY52" s="545"/>
      <c r="ANB52" s="796"/>
      <c r="ANF52" s="796"/>
      <c r="ANI52" s="545"/>
      <c r="ANR52" s="131">
        <f t="shared" si="148"/>
        <v>0</v>
      </c>
      <c r="AOH52" s="796"/>
      <c r="AOK52" s="545"/>
      <c r="AOV52" s="545"/>
      <c r="APC52" s="796"/>
      <c r="APJ52" s="796"/>
      <c r="APX52" s="545"/>
      <c r="AQA52" s="545"/>
      <c r="AQE52" s="311"/>
      <c r="AQL52" s="311"/>
      <c r="AQZ52" s="796"/>
      <c r="ARC52" s="322"/>
      <c r="ARN52" s="545"/>
      <c r="ARQ52" s="545"/>
      <c r="ARU52" s="545"/>
      <c r="ARX52" s="796"/>
      <c r="ASB52" s="545"/>
      <c r="ASI52" s="545"/>
      <c r="AUI52" s="61"/>
      <c r="AUK52" s="78">
        <f t="shared" si="208"/>
        <v>0</v>
      </c>
      <c r="AUP52" s="61"/>
      <c r="AUR52" s="78">
        <f t="shared" si="169"/>
        <v>0</v>
      </c>
      <c r="AVH52" s="545"/>
      <c r="AVO52" s="322"/>
      <c r="AVP52" s="815"/>
      <c r="AVS52" s="702"/>
      <c r="AVT52" s="131">
        <f t="shared" si="173"/>
        <v>0</v>
      </c>
      <c r="AVV52" s="545"/>
      <c r="AWQ52" s="244"/>
      <c r="AWR52" s="244"/>
      <c r="AWS52" s="244"/>
      <c r="AWT52" s="244"/>
      <c r="AWU52" s="244"/>
      <c r="AWV52" s="244"/>
      <c r="AWW52" s="244"/>
      <c r="AWX52" s="861"/>
      <c r="AYG52" s="545"/>
      <c r="AYN52" s="545"/>
      <c r="AYU52" s="545"/>
      <c r="AYX52" s="545"/>
      <c r="AZI52" s="545"/>
      <c r="AZL52" s="545"/>
      <c r="AZP52" s="861"/>
      <c r="AZQ52" s="244"/>
      <c r="AZR52" s="244"/>
      <c r="AZS52" s="861"/>
      <c r="AZT52" s="244"/>
      <c r="AZU52" s="244"/>
      <c r="AZV52" s="244"/>
    </row>
    <row r="53" spans="1:1021 1039:1374" s="32" customFormat="1" x14ac:dyDescent="0.25">
      <c r="A53" s="406"/>
      <c r="B53" s="311"/>
      <c r="C53" s="702"/>
      <c r="F53" s="131">
        <f t="shared" si="213"/>
        <v>4395100</v>
      </c>
      <c r="H53" s="311"/>
      <c r="I53" s="311"/>
      <c r="O53" s="545"/>
      <c r="Q53" s="778"/>
      <c r="R53" s="545"/>
      <c r="V53" s="796"/>
      <c r="CH53" s="426"/>
      <c r="CI53" s="1460"/>
      <c r="CJ53" s="805"/>
      <c r="CK53" s="379"/>
      <c r="CL53" s="350"/>
      <c r="CM53" s="131">
        <f t="shared" si="19"/>
        <v>462233</v>
      </c>
      <c r="CO53" s="31"/>
      <c r="CP53" s="311"/>
      <c r="CQ53" s="778"/>
      <c r="CR53" s="378"/>
      <c r="CS53" s="778"/>
      <c r="CT53" s="131">
        <f t="shared" si="20"/>
        <v>0</v>
      </c>
      <c r="CV53" s="321"/>
      <c r="CW53" s="671"/>
      <c r="CX53" s="350"/>
      <c r="CY53" s="2302"/>
      <c r="CZ53" s="261"/>
      <c r="DA53" s="78">
        <f t="shared" si="190"/>
        <v>0</v>
      </c>
      <c r="DE53" s="903"/>
      <c r="DH53" s="78">
        <f t="shared" si="21"/>
        <v>0</v>
      </c>
      <c r="DR53" s="545"/>
      <c r="DU53" s="322"/>
      <c r="EF53" s="545"/>
      <c r="ET53" s="796"/>
      <c r="EW53" s="389"/>
      <c r="FA53" s="796"/>
      <c r="FV53" s="545"/>
      <c r="GA53" s="78">
        <f t="shared" si="31"/>
        <v>359057.5</v>
      </c>
      <c r="GC53" s="796"/>
      <c r="HZ53" s="545"/>
      <c r="IL53" s="78"/>
      <c r="IV53" s="800"/>
      <c r="JP53" s="31"/>
      <c r="JQ53" s="937"/>
      <c r="JR53" s="783"/>
      <c r="JS53" s="865"/>
      <c r="JT53" s="702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5"/>
      <c r="LM53" s="545"/>
      <c r="LT53" s="545"/>
      <c r="MA53" s="545"/>
      <c r="MH53" s="545"/>
      <c r="NQ53" s="545"/>
      <c r="NT53" s="545"/>
      <c r="QI53" s="545"/>
      <c r="QP53" s="49"/>
      <c r="QQ53" s="671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1"/>
      <c r="RF53" s="139"/>
      <c r="RG53" s="49"/>
      <c r="RH53" s="139"/>
      <c r="RI53" s="78">
        <f t="shared" si="70"/>
        <v>0</v>
      </c>
      <c r="RK53" s="49"/>
      <c r="RL53" s="671"/>
      <c r="RM53" s="139"/>
      <c r="RN53" s="49"/>
      <c r="RO53" s="139"/>
      <c r="RP53" s="78">
        <f t="shared" si="71"/>
        <v>0</v>
      </c>
      <c r="TA53" s="545"/>
      <c r="TV53" s="545"/>
      <c r="UC53" s="545"/>
      <c r="UJ53" s="545"/>
      <c r="UQ53" s="545"/>
      <c r="UX53" s="545"/>
      <c r="VZ53" s="545"/>
      <c r="XB53" s="244"/>
      <c r="XC53" s="244"/>
      <c r="XD53" s="244"/>
      <c r="XE53" s="244"/>
      <c r="XF53" s="244"/>
      <c r="XG53" s="244"/>
      <c r="XH53" s="244"/>
      <c r="AAV53" s="545"/>
      <c r="ABC53" s="545"/>
      <c r="ABF53" s="322"/>
      <c r="ACE53" s="796"/>
      <c r="ACH53" s="545"/>
      <c r="ACL53" s="796"/>
      <c r="ACO53" s="796"/>
      <c r="ACZ53" s="545"/>
      <c r="ADC53" s="545"/>
      <c r="ADG53" s="545"/>
      <c r="ADJ53" s="796"/>
      <c r="ADN53" s="311"/>
      <c r="ADU53" s="322"/>
      <c r="ADX53" s="545"/>
      <c r="AEB53" s="406"/>
      <c r="AEI53" s="545"/>
      <c r="AEP53" s="545"/>
      <c r="AES53" s="545"/>
      <c r="AFK53" s="545"/>
      <c r="AFR53" s="545"/>
      <c r="AIC53" s="545"/>
      <c r="AIJ53" s="911"/>
      <c r="AIK53" s="352"/>
      <c r="AIL53" s="352"/>
      <c r="AIM53" s="352"/>
      <c r="AIQ53" s="545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5"/>
      <c r="AMG53" s="406"/>
      <c r="AMY53" s="545"/>
      <c r="ANB53" s="796"/>
      <c r="ANF53" s="796"/>
      <c r="ANI53" s="545"/>
      <c r="ANR53" s="131">
        <f t="shared" si="148"/>
        <v>0</v>
      </c>
      <c r="AOH53" s="796"/>
      <c r="AOK53" s="545"/>
      <c r="AOV53" s="545"/>
      <c r="APC53" s="796"/>
      <c r="APJ53" s="796"/>
      <c r="APX53" s="545"/>
      <c r="AQA53" s="545"/>
      <c r="AQE53" s="311"/>
      <c r="AQL53" s="311"/>
      <c r="AQZ53" s="796"/>
      <c r="ARC53" s="322"/>
      <c r="ARN53" s="545"/>
      <c r="ARQ53" s="545"/>
      <c r="ARU53" s="545"/>
      <c r="ARX53" s="796"/>
      <c r="ASB53" s="545"/>
      <c r="ASI53" s="545"/>
      <c r="AUI53" s="61"/>
      <c r="AUK53" s="78">
        <f t="shared" si="208"/>
        <v>0</v>
      </c>
      <c r="AUP53" s="61"/>
      <c r="AUR53" s="78">
        <f t="shared" si="169"/>
        <v>0</v>
      </c>
      <c r="AVH53" s="545"/>
      <c r="AVO53" s="322"/>
      <c r="AVS53" s="702"/>
      <c r="AVT53" s="131">
        <f t="shared" si="173"/>
        <v>0</v>
      </c>
      <c r="AVV53" s="545"/>
      <c r="AWQ53" s="244"/>
      <c r="AWR53" s="244"/>
      <c r="AWS53" s="244"/>
      <c r="AWT53" s="244"/>
      <c r="AWU53" s="244"/>
      <c r="AWV53" s="244"/>
      <c r="AWW53" s="244"/>
      <c r="AWX53" s="861"/>
      <c r="AYG53" s="545"/>
      <c r="AYN53" s="545"/>
      <c r="AYU53" s="545"/>
      <c r="AYX53" s="545"/>
      <c r="AZI53" s="545"/>
      <c r="AZL53" s="545"/>
      <c r="AZP53" s="861"/>
      <c r="AZQ53" s="244"/>
      <c r="AZR53" s="244"/>
      <c r="AZS53" s="861"/>
      <c r="AZT53" s="244"/>
      <c r="AZU53" s="244"/>
      <c r="AZV53" s="244"/>
    </row>
    <row r="54" spans="1:1021 1039:1374" s="32" customFormat="1" ht="15.75" customHeight="1" x14ac:dyDescent="0.3">
      <c r="A54" s="406"/>
      <c r="B54" s="311"/>
      <c r="C54" s="702"/>
      <c r="F54" s="131">
        <f t="shared" si="213"/>
        <v>4395100</v>
      </c>
      <c r="H54" s="311"/>
      <c r="I54" s="311"/>
      <c r="O54" s="545"/>
      <c r="Q54" s="778"/>
      <c r="R54" s="545"/>
      <c r="V54" s="796"/>
      <c r="CH54" s="426"/>
      <c r="CI54" s="1460"/>
      <c r="CJ54" s="350"/>
      <c r="CK54" s="379"/>
      <c r="CL54" s="390"/>
      <c r="CM54" s="131">
        <f t="shared" si="19"/>
        <v>462233</v>
      </c>
      <c r="CO54" s="31"/>
      <c r="CP54" s="311"/>
      <c r="CQ54" s="778"/>
      <c r="CS54" s="778"/>
      <c r="CT54" s="131">
        <f t="shared" si="20"/>
        <v>0</v>
      </c>
      <c r="CV54" s="321"/>
      <c r="CW54" s="671"/>
      <c r="CX54" s="350"/>
      <c r="CY54" s="840"/>
      <c r="CZ54" s="261"/>
      <c r="DA54" s="78">
        <f t="shared" si="190"/>
        <v>0</v>
      </c>
      <c r="DE54" s="903"/>
      <c r="DH54" s="78">
        <f t="shared" si="21"/>
        <v>0</v>
      </c>
      <c r="DR54" s="545"/>
      <c r="DU54" s="322"/>
      <c r="EF54" s="545"/>
      <c r="ET54" s="796"/>
      <c r="EW54" s="389"/>
      <c r="FA54" s="796"/>
      <c r="FV54" s="545"/>
      <c r="GA54" s="78">
        <f t="shared" si="31"/>
        <v>359057.5</v>
      </c>
      <c r="GC54" s="796"/>
      <c r="HZ54" s="545"/>
      <c r="IL54" s="78"/>
      <c r="IV54" s="800"/>
      <c r="JP54" s="31"/>
      <c r="JQ54" s="937"/>
      <c r="JR54" s="783"/>
      <c r="JS54" s="865"/>
      <c r="JT54" s="702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5"/>
      <c r="LM54" s="545"/>
      <c r="LT54" s="545"/>
      <c r="MA54" s="545"/>
      <c r="MH54" s="545"/>
      <c r="NQ54" s="545"/>
      <c r="NT54" s="545"/>
      <c r="QI54" s="545"/>
      <c r="QP54" s="229"/>
      <c r="QQ54" s="229"/>
      <c r="QR54" s="261"/>
      <c r="QS54" s="321">
        <v>41260</v>
      </c>
      <c r="QT54" s="139">
        <v>100</v>
      </c>
      <c r="QU54" s="131">
        <f t="shared" si="68"/>
        <v>24733.5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5"/>
      <c r="TV54" s="545"/>
      <c r="UC54" s="545"/>
      <c r="UJ54" s="545"/>
      <c r="UQ54" s="545"/>
      <c r="UX54" s="545"/>
      <c r="VZ54" s="545"/>
      <c r="XB54" s="244"/>
      <c r="XC54" s="244"/>
      <c r="XD54" s="244"/>
      <c r="XE54" s="244"/>
      <c r="XF54" s="244"/>
      <c r="XG54" s="244"/>
      <c r="XH54" s="244"/>
      <c r="AAV54" s="545"/>
      <c r="ABC54" s="545"/>
      <c r="ABF54" s="322"/>
      <c r="ACE54" s="796"/>
      <c r="ACH54" s="545"/>
      <c r="ACL54" s="796"/>
      <c r="ACO54" s="796"/>
      <c r="ACZ54" s="545"/>
      <c r="ADC54" s="545"/>
      <c r="ADG54" s="545"/>
      <c r="ADJ54" s="796"/>
      <c r="ADN54" s="311"/>
      <c r="ADU54" s="322"/>
      <c r="ADX54" s="545"/>
      <c r="AEB54" s="406"/>
      <c r="AEI54" s="545"/>
      <c r="AEP54" s="545"/>
      <c r="AES54" s="545"/>
      <c r="AFK54" s="545"/>
      <c r="AFR54" s="545"/>
      <c r="AIC54" s="545"/>
      <c r="AIJ54" s="508"/>
      <c r="AIK54" s="2291"/>
      <c r="AIL54" s="2291"/>
      <c r="AIM54" s="2291"/>
      <c r="AIQ54" s="545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5"/>
      <c r="AMG54" s="406"/>
      <c r="AMY54" s="545"/>
      <c r="ANB54" s="796"/>
      <c r="ANF54" s="796"/>
      <c r="ANI54" s="545"/>
      <c r="ANR54" s="131">
        <f t="shared" si="148"/>
        <v>0</v>
      </c>
      <c r="AOH54" s="796"/>
      <c r="AOK54" s="545"/>
      <c r="AOV54" s="545"/>
      <c r="APC54" s="796"/>
      <c r="APJ54" s="796"/>
      <c r="APX54" s="545"/>
      <c r="AQA54" s="545"/>
      <c r="AQE54" s="311"/>
      <c r="AQL54" s="311"/>
      <c r="AQZ54" s="796"/>
      <c r="ARC54" s="322"/>
      <c r="ARN54" s="545"/>
      <c r="ARQ54" s="545"/>
      <c r="ARU54" s="545"/>
      <c r="ARX54" s="796"/>
      <c r="ASB54" s="545"/>
      <c r="ASI54" s="545"/>
      <c r="AUI54" s="61"/>
      <c r="AUK54" s="78">
        <f t="shared" si="208"/>
        <v>0</v>
      </c>
      <c r="AUP54" s="61"/>
      <c r="AUR54" s="78">
        <f t="shared" si="169"/>
        <v>0</v>
      </c>
      <c r="AVH54" s="545"/>
      <c r="AVO54" s="322"/>
      <c r="AVS54" s="702"/>
      <c r="AVT54" s="78">
        <f t="shared" si="173"/>
        <v>0</v>
      </c>
      <c r="AVV54" s="545"/>
      <c r="AWQ54" s="244"/>
      <c r="AWR54" s="244"/>
      <c r="AWS54" s="244"/>
      <c r="AWT54" s="244"/>
      <c r="AWU54" s="244"/>
      <c r="AWV54" s="244"/>
      <c r="AWW54" s="244"/>
      <c r="AWX54" s="861"/>
      <c r="AYG54" s="545"/>
      <c r="AYN54" s="545"/>
      <c r="AYU54" s="545"/>
      <c r="AYX54" s="545"/>
      <c r="AZI54" s="545"/>
      <c r="AZL54" s="545"/>
      <c r="AZP54" s="861"/>
      <c r="AZQ54" s="244"/>
      <c r="AZR54" s="244"/>
      <c r="AZS54" s="861"/>
      <c r="AZT54" s="244"/>
      <c r="AZU54" s="244"/>
      <c r="AZV54" s="244"/>
    </row>
    <row r="55" spans="1:1021 1039:1374" s="32" customFormat="1" ht="15.75" customHeight="1" x14ac:dyDescent="0.3">
      <c r="A55" s="406"/>
      <c r="B55" s="311"/>
      <c r="C55" s="702"/>
      <c r="D55" s="2313"/>
      <c r="E55" s="2314"/>
      <c r="F55" s="131">
        <f t="shared" si="213"/>
        <v>4395100</v>
      </c>
      <c r="H55" s="311"/>
      <c r="I55" s="311"/>
      <c r="K55" s="2225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1104859.5</v>
      </c>
      <c r="L55" s="2304"/>
      <c r="O55" s="545"/>
      <c r="Q55" s="778"/>
      <c r="R55" s="545"/>
      <c r="V55" s="796"/>
      <c r="CH55" s="426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8"/>
      <c r="CR55" s="378"/>
      <c r="CS55" s="778"/>
      <c r="CT55" s="131">
        <f t="shared" si="20"/>
        <v>0</v>
      </c>
      <c r="CV55" s="322"/>
      <c r="CW55" s="671"/>
      <c r="CX55" s="350"/>
      <c r="CY55" s="31"/>
      <c r="CZ55" s="778"/>
      <c r="DA55" s="78">
        <f t="shared" si="190"/>
        <v>0</v>
      </c>
      <c r="DE55" s="903"/>
      <c r="DH55" s="78">
        <f t="shared" si="21"/>
        <v>0</v>
      </c>
      <c r="DR55" s="545"/>
      <c r="DU55" s="322"/>
      <c r="EF55" s="545"/>
      <c r="ET55" s="796"/>
      <c r="EW55" s="389"/>
      <c r="FA55" s="796"/>
      <c r="FV55" s="406"/>
      <c r="GA55" s="78">
        <f t="shared" si="31"/>
        <v>359057.5</v>
      </c>
      <c r="GC55" s="796"/>
      <c r="HZ55" s="545"/>
      <c r="IG55" s="311"/>
      <c r="IK55" s="934"/>
      <c r="IL55" s="78"/>
      <c r="IV55" s="800"/>
      <c r="JP55" s="31"/>
      <c r="JQ55" s="937"/>
      <c r="JR55" s="783"/>
      <c r="JS55" s="865"/>
      <c r="JT55" s="702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5"/>
      <c r="LM55" s="545"/>
      <c r="LT55" s="545"/>
      <c r="MA55" s="545"/>
      <c r="MH55" s="545"/>
      <c r="NQ55" s="545"/>
      <c r="NT55" s="545"/>
      <c r="QI55" s="545"/>
      <c r="QP55" s="229"/>
      <c r="QQ55" s="229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1"/>
      <c r="RF55" s="139"/>
      <c r="RG55" s="49"/>
      <c r="RH55" s="261"/>
      <c r="RI55" s="78">
        <f t="shared" si="70"/>
        <v>0</v>
      </c>
      <c r="RK55" s="49"/>
      <c r="RL55" s="671"/>
      <c r="RM55" s="139"/>
      <c r="RN55" s="49"/>
      <c r="RO55" s="261"/>
      <c r="RP55" s="78">
        <f t="shared" si="71"/>
        <v>0</v>
      </c>
      <c r="TA55" s="545"/>
      <c r="TV55" s="545"/>
      <c r="UC55" s="545"/>
      <c r="UJ55" s="545"/>
      <c r="UQ55" s="545"/>
      <c r="UX55" s="545"/>
      <c r="VZ55" s="545"/>
      <c r="XB55" s="244"/>
      <c r="XC55" s="244"/>
      <c r="XD55" s="244"/>
      <c r="XE55" s="244"/>
      <c r="XF55" s="244"/>
      <c r="XG55" s="244"/>
      <c r="XH55" s="244"/>
      <c r="AAV55" s="545"/>
      <c r="ABC55" s="545"/>
      <c r="ABF55" s="322"/>
      <c r="ACE55" s="796"/>
      <c r="ACH55" s="545"/>
      <c r="ACL55" s="796"/>
      <c r="ACO55" s="796"/>
      <c r="ACZ55" s="545"/>
      <c r="ADC55" s="545"/>
      <c r="ADG55" s="545"/>
      <c r="ADJ55" s="796"/>
      <c r="ADN55" s="311"/>
      <c r="ADU55" s="322"/>
      <c r="ADX55" s="545"/>
      <c r="AEB55" s="406"/>
      <c r="AEI55" s="545"/>
      <c r="AEP55" s="545"/>
      <c r="AES55" s="545"/>
      <c r="AFK55" s="545"/>
      <c r="AFR55" s="545"/>
      <c r="AIC55" s="545"/>
      <c r="AIJ55" s="901"/>
      <c r="AIK55" s="376"/>
      <c r="AIL55" s="352"/>
      <c r="AIM55" s="352"/>
      <c r="AIQ55" s="545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5"/>
      <c r="AMG55" s="406"/>
      <c r="AMY55" s="545"/>
      <c r="ANB55" s="796"/>
      <c r="ANF55" s="796"/>
      <c r="ANI55" s="545"/>
      <c r="ANR55" s="131">
        <f t="shared" si="148"/>
        <v>0</v>
      </c>
      <c r="AOH55" s="796"/>
      <c r="AOK55" s="545"/>
      <c r="AOV55" s="545"/>
      <c r="APC55" s="796"/>
      <c r="APJ55" s="796"/>
      <c r="APX55" s="545"/>
      <c r="AQA55" s="545"/>
      <c r="AQE55" s="311"/>
      <c r="AQL55" s="311"/>
      <c r="AQZ55" s="796"/>
      <c r="ARC55" s="322"/>
      <c r="ARN55" s="545"/>
      <c r="ARQ55" s="545"/>
      <c r="ARU55" s="545"/>
      <c r="ARX55" s="796"/>
      <c r="ASB55" s="545"/>
      <c r="ASI55" s="545"/>
      <c r="AUI55" s="61"/>
      <c r="AUK55" s="78">
        <f t="shared" si="208"/>
        <v>0</v>
      </c>
      <c r="AUP55" s="61"/>
      <c r="AUR55" s="78">
        <f t="shared" si="169"/>
        <v>0</v>
      </c>
      <c r="AVH55" s="545"/>
      <c r="AVO55" s="322"/>
      <c r="AVS55" s="702"/>
      <c r="AVT55" s="78">
        <f t="shared" si="173"/>
        <v>0</v>
      </c>
      <c r="AVV55" s="545"/>
      <c r="AWQ55" s="244"/>
      <c r="AWR55" s="244"/>
      <c r="AWS55" s="244"/>
      <c r="AWT55" s="244"/>
      <c r="AWU55" s="244"/>
      <c r="AWV55" s="244"/>
      <c r="AWW55" s="244"/>
      <c r="AWX55" s="861"/>
      <c r="AYG55" s="545"/>
      <c r="AYN55" s="545"/>
      <c r="AYU55" s="545"/>
      <c r="AYX55" s="545"/>
      <c r="AZI55" s="545"/>
      <c r="AZL55" s="545"/>
      <c r="AZP55" s="861"/>
      <c r="AZQ55" s="244"/>
      <c r="AZR55" s="244"/>
      <c r="AZS55" s="861"/>
      <c r="AZT55" s="244"/>
      <c r="AZU55" s="244"/>
      <c r="AZV55" s="244"/>
    </row>
    <row r="56" spans="1:1021 1039:1374" s="32" customFormat="1" ht="15.75" x14ac:dyDescent="0.25">
      <c r="A56" s="406"/>
      <c r="B56" s="311"/>
      <c r="C56" s="702"/>
      <c r="D56" s="115" t="s">
        <v>61</v>
      </c>
      <c r="F56" s="131">
        <f t="shared" si="213"/>
        <v>4395100</v>
      </c>
      <c r="H56" s="311"/>
      <c r="I56" s="311"/>
      <c r="K56" s="115" t="s">
        <v>61</v>
      </c>
      <c r="O56" s="545"/>
      <c r="Q56" s="778"/>
      <c r="R56" s="545"/>
      <c r="V56" s="796"/>
      <c r="CH56" s="426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8"/>
      <c r="CR56" s="378"/>
      <c r="CS56" s="778"/>
      <c r="CT56" s="131">
        <f t="shared" si="20"/>
        <v>0</v>
      </c>
      <c r="CV56" s="322"/>
      <c r="CW56" s="671"/>
      <c r="CX56" s="350"/>
      <c r="CY56" s="31"/>
      <c r="CZ56" s="778"/>
      <c r="DA56" s="78">
        <f t="shared" si="190"/>
        <v>0</v>
      </c>
      <c r="DE56" s="903"/>
      <c r="DH56" s="78">
        <f t="shared" si="21"/>
        <v>0</v>
      </c>
      <c r="DR56" s="545"/>
      <c r="DU56" s="322"/>
      <c r="EF56" s="545"/>
      <c r="ET56" s="796"/>
      <c r="EW56" s="139"/>
      <c r="FA56" s="796"/>
      <c r="FV56" s="406"/>
      <c r="GA56" s="78">
        <f>GA55+FX56-FZ56</f>
        <v>359057.5</v>
      </c>
      <c r="GC56" s="796"/>
      <c r="HZ56" s="545"/>
      <c r="IG56" s="311"/>
      <c r="IK56" s="934"/>
      <c r="IL56" s="78"/>
      <c r="IV56" s="800"/>
      <c r="JP56" s="31"/>
      <c r="JQ56" s="937"/>
      <c r="JR56" s="783"/>
      <c r="JS56" s="865"/>
      <c r="JT56" s="702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5"/>
      <c r="LM56" s="545"/>
      <c r="LT56" s="545"/>
      <c r="MA56" s="545"/>
      <c r="MH56" s="545"/>
      <c r="NQ56" s="545"/>
      <c r="NT56" s="545"/>
      <c r="QI56" s="545"/>
      <c r="QP56" s="49"/>
      <c r="QQ56" s="671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1"/>
      <c r="RF56" s="139"/>
      <c r="RG56" s="49"/>
      <c r="RH56" s="261"/>
      <c r="RI56" s="78">
        <f t="shared" si="70"/>
        <v>0</v>
      </c>
      <c r="RK56" s="49"/>
      <c r="RL56" s="671"/>
      <c r="RM56" s="139"/>
      <c r="RN56" s="49"/>
      <c r="RO56" s="261"/>
      <c r="RP56" s="78">
        <f t="shared" si="71"/>
        <v>0</v>
      </c>
      <c r="TA56" s="545"/>
      <c r="TV56" s="545"/>
      <c r="UC56" s="545"/>
      <c r="UJ56" s="545"/>
      <c r="UQ56" s="545"/>
      <c r="UX56" s="545"/>
      <c r="VZ56" s="545"/>
      <c r="XB56" s="244"/>
      <c r="XC56" s="244"/>
      <c r="XD56" s="244"/>
      <c r="XE56" s="244"/>
      <c r="XF56" s="244"/>
      <c r="XG56" s="244"/>
      <c r="XH56" s="244"/>
      <c r="AAV56" s="545"/>
      <c r="ABC56" s="545"/>
      <c r="ABF56" s="322"/>
      <c r="ACE56" s="796"/>
      <c r="ACH56" s="545"/>
      <c r="ACL56" s="796"/>
      <c r="ACO56" s="796"/>
      <c r="ACZ56" s="545"/>
      <c r="ADC56" s="545"/>
      <c r="ADG56" s="545"/>
      <c r="ADJ56" s="796"/>
      <c r="ADN56" s="311"/>
      <c r="ADU56" s="322"/>
      <c r="ADX56" s="545"/>
      <c r="AEB56" s="406"/>
      <c r="AEI56" s="545"/>
      <c r="AEP56" s="545"/>
      <c r="AES56" s="545"/>
      <c r="AFK56" s="545"/>
      <c r="AFR56" s="545"/>
      <c r="AIC56" s="545"/>
      <c r="AIJ56" s="901"/>
      <c r="AIK56" s="376"/>
      <c r="AIL56" s="352"/>
      <c r="AIM56" s="352"/>
      <c r="AIQ56" s="545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5"/>
      <c r="AMG56" s="406"/>
      <c r="AMY56" s="545"/>
      <c r="ANB56" s="796"/>
      <c r="ANF56" s="796"/>
      <c r="ANI56" s="545"/>
      <c r="ANR56" s="131">
        <f t="shared" si="148"/>
        <v>0</v>
      </c>
      <c r="AOH56" s="796"/>
      <c r="AOK56" s="545"/>
      <c r="AOV56" s="545"/>
      <c r="APC56" s="796"/>
      <c r="APJ56" s="796"/>
      <c r="APX56" s="545"/>
      <c r="AQA56" s="545"/>
      <c r="AQE56" s="311"/>
      <c r="AQL56" s="311"/>
      <c r="AQZ56" s="796"/>
      <c r="ARC56" s="322"/>
      <c r="ARN56" s="545"/>
      <c r="ARQ56" s="545"/>
      <c r="ARU56" s="545"/>
      <c r="ARX56" s="796"/>
      <c r="ASB56" s="545"/>
      <c r="ASI56" s="545"/>
      <c r="AUI56" s="61"/>
      <c r="AUK56" s="78">
        <f t="shared" si="208"/>
        <v>0</v>
      </c>
      <c r="AUP56" s="61"/>
      <c r="AUR56" s="78">
        <f t="shared" si="169"/>
        <v>0</v>
      </c>
      <c r="AVH56" s="545"/>
      <c r="AVO56" s="322"/>
      <c r="AVS56" s="702"/>
      <c r="AVT56" s="78">
        <f t="shared" si="173"/>
        <v>0</v>
      </c>
      <c r="AVV56" s="545"/>
      <c r="AWQ56" s="244"/>
      <c r="AWR56" s="244"/>
      <c r="AWS56" s="244"/>
      <c r="AWT56" s="244"/>
      <c r="AWU56" s="244"/>
      <c r="AWV56" s="244"/>
      <c r="AWW56" s="244"/>
      <c r="AWX56" s="861"/>
      <c r="AYG56" s="545"/>
      <c r="AYN56" s="545"/>
      <c r="AYU56" s="545"/>
      <c r="AYX56" s="545"/>
      <c r="AZI56" s="545"/>
      <c r="AZL56" s="545"/>
      <c r="AZP56" s="861"/>
      <c r="AZQ56" s="244"/>
      <c r="AZR56" s="244"/>
      <c r="AZS56" s="861"/>
      <c r="AZT56" s="244"/>
      <c r="AZU56" s="244"/>
      <c r="AZV56" s="244"/>
    </row>
    <row r="57" spans="1:1021 1039:1374" s="32" customFormat="1" ht="15.75" x14ac:dyDescent="0.25">
      <c r="A57" s="406"/>
      <c r="B57" s="311"/>
      <c r="C57" s="702"/>
      <c r="F57" s="131">
        <f t="shared" si="213"/>
        <v>4395100</v>
      </c>
      <c r="H57" s="311"/>
      <c r="I57" s="311"/>
      <c r="O57" s="545"/>
      <c r="Q57" s="778"/>
      <c r="R57" s="545"/>
      <c r="V57" s="796"/>
      <c r="CH57" s="426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8"/>
      <c r="CR57" s="378"/>
      <c r="CS57" s="778"/>
      <c r="CT57" s="131">
        <f t="shared" si="20"/>
        <v>0</v>
      </c>
      <c r="CV57" s="322"/>
      <c r="CW57" s="671"/>
      <c r="CX57" s="350"/>
      <c r="CY57" s="31"/>
      <c r="CZ57" s="778"/>
      <c r="DA57" s="78">
        <f t="shared" si="190"/>
        <v>0</v>
      </c>
      <c r="DE57" s="903"/>
      <c r="DH57" s="78">
        <f t="shared" si="21"/>
        <v>0</v>
      </c>
      <c r="DR57" s="545"/>
      <c r="DU57" s="322"/>
      <c r="EF57" s="545"/>
      <c r="ET57" s="796"/>
      <c r="EW57" s="139"/>
      <c r="FA57" s="796"/>
      <c r="FV57" s="545"/>
      <c r="GC57" s="796"/>
      <c r="HZ57" s="545"/>
      <c r="IK57" s="934"/>
      <c r="IV57" s="800"/>
      <c r="JP57" s="31"/>
      <c r="JQ57" s="937"/>
      <c r="JR57" s="783"/>
      <c r="JS57" s="865"/>
      <c r="JT57" s="702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5"/>
      <c r="LM57" s="545"/>
      <c r="LT57" s="545"/>
      <c r="MA57" s="545"/>
      <c r="MH57" s="545"/>
      <c r="NQ57" s="545"/>
      <c r="NT57" s="545"/>
      <c r="QI57" s="545"/>
      <c r="QP57" s="229"/>
      <c r="QQ57" s="229"/>
      <c r="QR57" s="261"/>
      <c r="QS57" s="321">
        <v>41281</v>
      </c>
      <c r="QT57" s="261">
        <v>439</v>
      </c>
      <c r="QU57" s="131">
        <f t="shared" si="68"/>
        <v>23994.5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5"/>
      <c r="TV57" s="545"/>
      <c r="UC57" s="545"/>
      <c r="UJ57" s="545"/>
      <c r="UQ57" s="545"/>
      <c r="UX57" s="545"/>
      <c r="VZ57" s="545"/>
      <c r="XB57" s="244"/>
      <c r="XC57" s="244"/>
      <c r="XD57" s="244"/>
      <c r="XE57" s="244"/>
      <c r="XF57" s="244"/>
      <c r="XG57" s="244"/>
      <c r="XH57" s="244"/>
      <c r="AAV57" s="545"/>
      <c r="ABC57" s="545"/>
      <c r="ABF57" s="322"/>
      <c r="ABK57" s="32">
        <v>9</v>
      </c>
      <c r="ACE57" s="796"/>
      <c r="ACH57" s="545"/>
      <c r="ACL57" s="796"/>
      <c r="ACO57" s="796"/>
      <c r="ACZ57" s="545"/>
      <c r="ADC57" s="545"/>
      <c r="ADG57" s="545"/>
      <c r="ADJ57" s="796"/>
      <c r="ADN57" s="311"/>
      <c r="ADU57" s="322"/>
      <c r="ADX57" s="545"/>
      <c r="AEB57" s="406"/>
      <c r="AEI57" s="545"/>
      <c r="AEP57" s="545"/>
      <c r="AES57" s="545"/>
      <c r="AFK57" s="545"/>
      <c r="AFR57" s="545"/>
      <c r="AIC57" s="545"/>
      <c r="AIJ57" s="901"/>
      <c r="AIK57" s="376"/>
      <c r="AIL57" s="352"/>
      <c r="AIM57" s="352"/>
      <c r="AIQ57" s="545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5"/>
      <c r="AMG57" s="406"/>
      <c r="AMY57" s="545"/>
      <c r="ANB57" s="796"/>
      <c r="ANF57" s="796"/>
      <c r="ANI57" s="545"/>
      <c r="ANR57" s="131">
        <f t="shared" si="148"/>
        <v>0</v>
      </c>
      <c r="AOH57" s="796"/>
      <c r="AOK57" s="545"/>
      <c r="AOV57" s="545"/>
      <c r="APC57" s="796"/>
      <c r="APJ57" s="796"/>
      <c r="APX57" s="545"/>
      <c r="AQA57" s="545"/>
      <c r="AQE57" s="311"/>
      <c r="AQL57" s="311"/>
      <c r="AQZ57" s="796"/>
      <c r="ARC57" s="322"/>
      <c r="ARN57" s="545"/>
      <c r="ARQ57" s="545"/>
      <c r="ARU57" s="545"/>
      <c r="ARX57" s="796"/>
      <c r="ASB57" s="545"/>
      <c r="ASI57" s="545"/>
      <c r="AUI57" s="61"/>
      <c r="AUK57" s="78">
        <f>AUK56+AUH57-AUJ57</f>
        <v>0</v>
      </c>
      <c r="AUP57" s="61"/>
      <c r="AUR57" s="78">
        <f t="shared" si="169"/>
        <v>0</v>
      </c>
      <c r="AVH57" s="545"/>
      <c r="AVO57" s="322"/>
      <c r="AVS57" s="702"/>
      <c r="AVT57" s="78">
        <f t="shared" si="173"/>
        <v>0</v>
      </c>
      <c r="AVV57" s="545"/>
      <c r="AWQ57" s="244"/>
      <c r="AWR57" s="244"/>
      <c r="AWS57" s="244"/>
      <c r="AWT57" s="244"/>
      <c r="AWU57" s="244"/>
      <c r="AWV57" s="244"/>
      <c r="AWW57" s="244"/>
      <c r="AWX57" s="861"/>
      <c r="AYG57" s="545"/>
      <c r="AYN57" s="545"/>
      <c r="AYU57" s="545"/>
      <c r="AYX57" s="545"/>
      <c r="AZI57" s="545"/>
      <c r="AZL57" s="545"/>
      <c r="AZP57" s="861"/>
      <c r="AZQ57" s="244"/>
      <c r="AZR57" s="244"/>
      <c r="AZS57" s="861"/>
      <c r="AZT57" s="244"/>
      <c r="AZU57" s="244"/>
      <c r="AZV57" s="244"/>
    </row>
    <row r="58" spans="1:1021 1039:1374" s="32" customFormat="1" ht="15.75" x14ac:dyDescent="0.25">
      <c r="A58" s="406"/>
      <c r="B58" s="311"/>
      <c r="C58" s="702"/>
      <c r="F58" s="131">
        <f t="shared" si="213"/>
        <v>4395100</v>
      </c>
      <c r="H58" s="311"/>
      <c r="I58" s="311"/>
      <c r="O58" s="545"/>
      <c r="Q58" s="778"/>
      <c r="R58" s="545"/>
      <c r="V58" s="796"/>
      <c r="CH58" s="426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8"/>
      <c r="CR58" s="378"/>
      <c r="CS58" s="778"/>
      <c r="CT58" s="131">
        <f t="shared" si="20"/>
        <v>0</v>
      </c>
      <c r="CV58" s="322"/>
      <c r="CW58" s="671"/>
      <c r="CX58" s="350"/>
      <c r="CY58" s="31"/>
      <c r="CZ58" s="778"/>
      <c r="DA58" s="78">
        <f t="shared" si="190"/>
        <v>0</v>
      </c>
      <c r="DE58" s="903"/>
      <c r="DH58" s="78">
        <f t="shared" si="21"/>
        <v>0</v>
      </c>
      <c r="DR58" s="545"/>
      <c r="DU58" s="322"/>
      <c r="EF58" s="545"/>
      <c r="ET58" s="796"/>
      <c r="EW58" s="139"/>
      <c r="FA58" s="796"/>
      <c r="FV58" s="545"/>
      <c r="GC58" s="796"/>
      <c r="HZ58" s="545"/>
      <c r="IV58" s="800"/>
      <c r="JP58" s="31"/>
      <c r="JQ58" s="937"/>
      <c r="JR58" s="783"/>
      <c r="JS58" s="865"/>
      <c r="JT58" s="702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5"/>
      <c r="LM58" s="545"/>
      <c r="LT58" s="545"/>
      <c r="MA58" s="545"/>
      <c r="MH58" s="545"/>
      <c r="NQ58" s="545"/>
      <c r="NT58" s="545"/>
      <c r="QI58" s="545"/>
      <c r="QP58" s="229"/>
      <c r="QQ58" s="244"/>
      <c r="QR58" s="261"/>
      <c r="QS58" s="321"/>
      <c r="QT58" s="261"/>
      <c r="QU58" s="131">
        <f t="shared" si="68"/>
        <v>23994.5</v>
      </c>
      <c r="RD58" s="49"/>
      <c r="RE58" s="671"/>
      <c r="RF58" s="139"/>
      <c r="RG58" s="49"/>
      <c r="RH58" s="261"/>
      <c r="RI58" s="78">
        <f t="shared" si="70"/>
        <v>0</v>
      </c>
      <c r="RK58" s="49"/>
      <c r="RL58" s="671"/>
      <c r="RM58" s="139"/>
      <c r="RN58" s="49"/>
      <c r="RO58" s="261"/>
      <c r="RP58" s="78">
        <f t="shared" si="71"/>
        <v>0</v>
      </c>
      <c r="TA58" s="545"/>
      <c r="TV58" s="545"/>
      <c r="UC58" s="545"/>
      <c r="UJ58" s="545"/>
      <c r="UQ58" s="545"/>
      <c r="UX58" s="545"/>
      <c r="VZ58" s="545"/>
      <c r="XB58" s="244"/>
      <c r="XC58" s="244"/>
      <c r="XD58" s="244"/>
      <c r="XE58" s="244"/>
      <c r="XF58" s="244"/>
      <c r="XG58" s="244"/>
      <c r="XH58" s="244"/>
      <c r="AAV58" s="545"/>
      <c r="ABC58" s="545"/>
      <c r="ABF58" s="322"/>
      <c r="ACE58" s="796"/>
      <c r="ACH58" s="545"/>
      <c r="ACL58" s="796"/>
      <c r="ACO58" s="796"/>
      <c r="ACZ58" s="545"/>
      <c r="ADC58" s="545"/>
      <c r="ADG58" s="545"/>
      <c r="ADJ58" s="796"/>
      <c r="ADN58" s="311"/>
      <c r="ADU58" s="322"/>
      <c r="ADX58" s="545"/>
      <c r="AEB58" s="406"/>
      <c r="AEI58" s="545"/>
      <c r="AEP58" s="545"/>
      <c r="AES58" s="545"/>
      <c r="AFK58" s="545"/>
      <c r="AFR58" s="545"/>
      <c r="AIC58" s="545"/>
      <c r="AIJ58" s="901"/>
      <c r="AIK58" s="376"/>
      <c r="AIL58" s="352"/>
      <c r="AIM58" s="352"/>
      <c r="AIQ58" s="545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5"/>
      <c r="AMG58" s="406"/>
      <c r="AMY58" s="545"/>
      <c r="ANB58" s="796"/>
      <c r="ANF58" s="796"/>
      <c r="ANI58" s="545"/>
      <c r="ANR58" s="131">
        <f t="shared" si="148"/>
        <v>0</v>
      </c>
      <c r="AOH58" s="796"/>
      <c r="AOK58" s="545"/>
      <c r="AOV58" s="545"/>
      <c r="APC58" s="796"/>
      <c r="APJ58" s="796"/>
      <c r="APX58" s="545"/>
      <c r="AQA58" s="545"/>
      <c r="AQE58" s="311"/>
      <c r="AQL58" s="311"/>
      <c r="AQZ58" s="796"/>
      <c r="ARC58" s="322"/>
      <c r="ARN58" s="545"/>
      <c r="ARQ58" s="545"/>
      <c r="ARU58" s="545"/>
      <c r="ARX58" s="796"/>
      <c r="ASB58" s="545"/>
      <c r="ASI58" s="545"/>
      <c r="AUI58" s="61"/>
      <c r="AUK58" s="78">
        <f>AUK57+AUH58-AUJ58</f>
        <v>0</v>
      </c>
      <c r="AUP58" s="61"/>
      <c r="AUR58" s="78">
        <f t="shared" si="169"/>
        <v>0</v>
      </c>
      <c r="AVH58" s="545"/>
      <c r="AVO58" s="322"/>
      <c r="AVS58" s="702"/>
      <c r="AVT58" s="78">
        <f t="shared" si="173"/>
        <v>0</v>
      </c>
      <c r="AVV58" s="545"/>
      <c r="AWQ58" s="244"/>
      <c r="AWR58" s="244"/>
      <c r="AWS58" s="244"/>
      <c r="AWT58" s="244"/>
      <c r="AWU58" s="244"/>
      <c r="AWV58" s="244"/>
      <c r="AWW58" s="244"/>
      <c r="AWX58" s="861"/>
      <c r="AYG58" s="545"/>
      <c r="AYN58" s="545"/>
      <c r="AYU58" s="545"/>
      <c r="AYX58" s="545"/>
      <c r="AZI58" s="545"/>
      <c r="AZL58" s="545"/>
      <c r="AZP58" s="861"/>
      <c r="AZQ58" s="244"/>
      <c r="AZR58" s="244"/>
      <c r="AZS58" s="861"/>
      <c r="AZT58" s="244"/>
      <c r="AZU58" s="244"/>
      <c r="AZV58" s="244"/>
    </row>
    <row r="59" spans="1:1021 1039:1374" s="32" customFormat="1" ht="16.5" thickBot="1" x14ac:dyDescent="0.3">
      <c r="A59" s="406"/>
      <c r="B59" s="311"/>
      <c r="C59" s="702"/>
      <c r="F59" s="131">
        <f t="shared" si="213"/>
        <v>4395100</v>
      </c>
      <c r="H59" s="311"/>
      <c r="I59" s="311"/>
      <c r="O59" s="545"/>
      <c r="Q59" s="778"/>
      <c r="R59" s="545"/>
      <c r="V59" s="796"/>
      <c r="CH59" s="426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8"/>
      <c r="CT59" s="131">
        <f t="shared" si="20"/>
        <v>0</v>
      </c>
      <c r="CV59" s="322"/>
      <c r="CW59" s="671"/>
      <c r="CX59" s="350"/>
      <c r="CY59" s="49"/>
      <c r="CZ59" s="261"/>
      <c r="DA59" s="78">
        <f t="shared" si="190"/>
        <v>0</v>
      </c>
      <c r="DE59" s="903"/>
      <c r="DH59" s="78">
        <f t="shared" si="21"/>
        <v>0</v>
      </c>
      <c r="DR59" s="545"/>
      <c r="DU59" s="322"/>
      <c r="EF59" s="545"/>
      <c r="ET59" s="796"/>
      <c r="EW59" s="139"/>
      <c r="FA59" s="796"/>
      <c r="FV59" s="545"/>
      <c r="GC59" s="796"/>
      <c r="HZ59" s="545"/>
      <c r="IV59" s="800"/>
      <c r="JP59" s="31"/>
      <c r="JQ59" s="937"/>
      <c r="JR59" s="783"/>
      <c r="JS59" s="865"/>
      <c r="JT59" s="702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5"/>
      <c r="LM59" s="545"/>
      <c r="LT59" s="545"/>
      <c r="MA59" s="545"/>
      <c r="MH59" s="545"/>
      <c r="NQ59" s="545"/>
      <c r="NT59" s="545"/>
      <c r="QI59" s="545"/>
      <c r="QP59" s="229"/>
      <c r="QQ59" s="244"/>
      <c r="QR59" s="261"/>
      <c r="QS59" s="321"/>
      <c r="QT59" s="261"/>
      <c r="QU59" s="131">
        <f t="shared" si="68"/>
        <v>23994.5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5"/>
      <c r="TV59" s="545"/>
      <c r="UC59" s="545"/>
      <c r="UJ59" s="545"/>
      <c r="UQ59" s="545"/>
      <c r="UX59" s="545"/>
      <c r="VZ59" s="545"/>
      <c r="XB59" s="244"/>
      <c r="XC59" s="244"/>
      <c r="XD59" s="244"/>
      <c r="XE59" s="244"/>
      <c r="XF59" s="244"/>
      <c r="XG59" s="244"/>
      <c r="XH59" s="244"/>
      <c r="AAV59" s="545"/>
      <c r="ABC59" s="545"/>
      <c r="ABF59" s="322"/>
      <c r="ACE59" s="796"/>
      <c r="ACH59" s="545"/>
      <c r="ACL59" s="796"/>
      <c r="ACO59" s="796"/>
      <c r="ACZ59" s="545"/>
      <c r="ADC59" s="545"/>
      <c r="ADG59" s="545"/>
      <c r="ADJ59" s="796"/>
      <c r="ADN59" s="311"/>
      <c r="ADU59" s="322"/>
      <c r="ADX59" s="545"/>
      <c r="AEB59" s="406"/>
      <c r="AEI59" s="545"/>
      <c r="AEP59" s="545"/>
      <c r="AES59" s="545"/>
      <c r="AFK59" s="545"/>
      <c r="AFR59" s="545"/>
      <c r="AIC59" s="545"/>
      <c r="AIJ59" s="901"/>
      <c r="AIK59" s="376"/>
      <c r="AIL59" s="352"/>
      <c r="AIM59" s="352"/>
      <c r="AIQ59" s="545"/>
      <c r="AJE59" s="311"/>
      <c r="AJF59" s="941"/>
      <c r="AJG59" s="941"/>
      <c r="AJH59" s="941"/>
      <c r="AJI59" s="941"/>
      <c r="AJJ59" s="907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5"/>
      <c r="AMG59" s="406"/>
      <c r="AMY59" s="545"/>
      <c r="ANB59" s="796"/>
      <c r="ANF59" s="796"/>
      <c r="ANI59" s="545"/>
      <c r="ANR59" s="131">
        <f t="shared" si="148"/>
        <v>0</v>
      </c>
      <c r="AOH59" s="796"/>
      <c r="AOK59" s="545"/>
      <c r="AOV59" s="545"/>
      <c r="APC59" s="796"/>
      <c r="APJ59" s="796"/>
      <c r="APX59" s="545"/>
      <c r="AQA59" s="545"/>
      <c r="AQE59" s="311"/>
      <c r="AQL59" s="311"/>
      <c r="AQZ59" s="796"/>
      <c r="ARC59" s="322"/>
      <c r="ARN59" s="545"/>
      <c r="ARQ59" s="545"/>
      <c r="ARU59" s="545"/>
      <c r="ARX59" s="796"/>
      <c r="ASB59" s="545"/>
      <c r="ASI59" s="545"/>
      <c r="AUI59" s="61"/>
      <c r="AUK59" s="78">
        <f>AUK58+AUH59-AUJ59</f>
        <v>0</v>
      </c>
      <c r="AUP59" s="61"/>
      <c r="AUR59" s="78">
        <f t="shared" si="169"/>
        <v>0</v>
      </c>
      <c r="AVH59" s="545"/>
      <c r="AVO59" s="322"/>
      <c r="AVS59" s="702"/>
      <c r="AVT59" s="78">
        <f t="shared" si="173"/>
        <v>0</v>
      </c>
      <c r="AVV59" s="545"/>
      <c r="AWQ59" s="244"/>
      <c r="AWR59" s="244"/>
      <c r="AWS59" s="244"/>
      <c r="AWT59" s="244"/>
      <c r="AWU59" s="244"/>
      <c r="AWV59" s="244"/>
      <c r="AWW59" s="244"/>
      <c r="AWX59" s="861"/>
      <c r="AYG59" s="545"/>
      <c r="AYN59" s="545"/>
      <c r="AYU59" s="545"/>
      <c r="AYX59" s="545"/>
      <c r="AZI59" s="545"/>
      <c r="AZL59" s="545"/>
      <c r="AZP59" s="861"/>
      <c r="AZQ59" s="244"/>
      <c r="AZR59" s="244"/>
      <c r="AZS59" s="861"/>
      <c r="AZT59" s="244"/>
      <c r="AZU59" s="244"/>
      <c r="AZV59" s="244"/>
    </row>
    <row r="60" spans="1:1021 1039:1374" s="32" customFormat="1" ht="17.25" thickTop="1" thickBot="1" x14ac:dyDescent="0.3">
      <c r="A60" s="406"/>
      <c r="B60" s="311"/>
      <c r="C60" s="702"/>
      <c r="F60" s="131">
        <f t="shared" si="213"/>
        <v>4395100</v>
      </c>
      <c r="H60" s="311"/>
      <c r="I60" s="311"/>
      <c r="O60" s="545"/>
      <c r="Q60" s="778"/>
      <c r="R60" s="545"/>
      <c r="V60" s="796"/>
      <c r="CH60" s="406"/>
      <c r="CI60" s="311"/>
      <c r="CJ60" s="22"/>
      <c r="CK60" s="378"/>
      <c r="CL60" s="702"/>
      <c r="CM60" s="131">
        <f t="shared" si="19"/>
        <v>462233</v>
      </c>
      <c r="CO60" s="31"/>
      <c r="CP60" s="311"/>
      <c r="CQ60" s="139"/>
      <c r="CR60" s="378"/>
      <c r="CS60" s="778"/>
      <c r="CT60" s="131">
        <f t="shared" si="20"/>
        <v>0</v>
      </c>
      <c r="CV60" s="322"/>
      <c r="CW60" s="1467"/>
      <c r="CX60" s="350"/>
      <c r="CZ60" s="778"/>
      <c r="DA60" s="78">
        <f t="shared" si="190"/>
        <v>0</v>
      </c>
      <c r="DE60" s="903"/>
      <c r="DH60" s="78">
        <f t="shared" si="21"/>
        <v>0</v>
      </c>
      <c r="DR60" s="545"/>
      <c r="DU60" s="322"/>
      <c r="EF60" s="545"/>
      <c r="ET60" s="796"/>
      <c r="EW60" s="139"/>
      <c r="FA60" s="796"/>
      <c r="FV60" s="545"/>
      <c r="GC60" s="796"/>
      <c r="HZ60" s="545"/>
      <c r="IV60" s="800"/>
      <c r="JP60" s="31"/>
      <c r="JQ60" s="937"/>
      <c r="JR60" s="783"/>
      <c r="JS60" s="865"/>
      <c r="JT60" s="702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5"/>
      <c r="LM60" s="545"/>
      <c r="LT60" s="545"/>
      <c r="MA60" s="545"/>
      <c r="MH60" s="545"/>
      <c r="NQ60" s="545"/>
      <c r="NT60" s="545"/>
      <c r="QI60" s="545"/>
      <c r="QP60" s="49"/>
      <c r="QQ60" s="671"/>
      <c r="QR60" s="139"/>
      <c r="QS60" s="321"/>
      <c r="QT60" s="261"/>
      <c r="QU60" s="131">
        <f t="shared" si="68"/>
        <v>23994.5</v>
      </c>
      <c r="RD60" s="49"/>
      <c r="RE60" s="671"/>
      <c r="RF60" s="139"/>
      <c r="RG60" s="49"/>
      <c r="RH60" s="261"/>
      <c r="RI60" s="78">
        <f t="shared" si="70"/>
        <v>0</v>
      </c>
      <c r="RK60" s="49"/>
      <c r="RL60" s="671"/>
      <c r="RM60" s="139"/>
      <c r="RN60" s="49"/>
      <c r="RO60" s="261"/>
      <c r="RP60" s="78">
        <f t="shared" si="71"/>
        <v>0</v>
      </c>
      <c r="TA60" s="545"/>
      <c r="TV60" s="545"/>
      <c r="UC60" s="545"/>
      <c r="UJ60" s="545"/>
      <c r="UQ60" s="545"/>
      <c r="UX60" s="545"/>
      <c r="VZ60" s="545"/>
      <c r="XB60" s="244"/>
      <c r="XC60" s="244"/>
      <c r="XD60" s="244"/>
      <c r="XE60" s="244"/>
      <c r="XF60" s="244"/>
      <c r="XG60" s="244"/>
      <c r="XH60" s="244"/>
      <c r="AAV60" s="545"/>
      <c r="ABC60" s="545"/>
      <c r="ABF60" s="322"/>
      <c r="ACE60" s="796"/>
      <c r="ACH60" s="545"/>
      <c r="ACL60" s="796"/>
      <c r="ACO60" s="796"/>
      <c r="ACZ60" s="545"/>
      <c r="ADC60" s="545"/>
      <c r="ADG60" s="545"/>
      <c r="ADJ60" s="796"/>
      <c r="ADN60" s="311"/>
      <c r="ADU60" s="322"/>
      <c r="ADX60" s="545"/>
      <c r="AEB60" s="406"/>
      <c r="AEI60" s="545"/>
      <c r="AEP60" s="545"/>
      <c r="AES60" s="545"/>
      <c r="AFK60" s="545"/>
      <c r="AFR60" s="545"/>
      <c r="AIC60" s="545"/>
      <c r="AIJ60" s="901"/>
      <c r="AIK60" s="376"/>
      <c r="AIL60" s="352"/>
      <c r="AIM60" s="352"/>
      <c r="AIQ60" s="545"/>
      <c r="AJS60" s="244"/>
      <c r="AJT60" s="244"/>
      <c r="AJU60" s="244"/>
      <c r="AJV60" s="244"/>
      <c r="AJW60" s="244"/>
      <c r="AJX60" s="244"/>
      <c r="AJY60" s="244"/>
      <c r="AMD60" s="545"/>
      <c r="AMG60" s="406"/>
      <c r="AMY60" s="545"/>
      <c r="ANB60" s="796"/>
      <c r="ANF60" s="796"/>
      <c r="ANI60" s="545"/>
      <c r="ANN60" s="941"/>
      <c r="ANO60" s="941"/>
      <c r="ANP60" s="941"/>
      <c r="ANQ60" s="941"/>
      <c r="ANR60" s="959">
        <f t="shared" si="148"/>
        <v>0</v>
      </c>
      <c r="AOH60" s="796"/>
      <c r="AOK60" s="545"/>
      <c r="AOV60" s="545"/>
      <c r="APC60" s="796"/>
      <c r="APJ60" s="796"/>
      <c r="APX60" s="545"/>
      <c r="AQA60" s="545"/>
      <c r="AQE60" s="311"/>
      <c r="AQL60" s="311"/>
      <c r="AQZ60" s="796"/>
      <c r="ARC60" s="322"/>
      <c r="ARN60" s="545"/>
      <c r="ARQ60" s="545"/>
      <c r="ARU60" s="545"/>
      <c r="ARX60" s="796"/>
      <c r="ASB60" s="545"/>
      <c r="ASI60" s="545"/>
      <c r="AUI60" s="61"/>
      <c r="AUK60" s="78">
        <f>AUK59+AUH60-AUJ60</f>
        <v>0</v>
      </c>
      <c r="AUP60" s="61"/>
      <c r="AUR60" s="78">
        <f t="shared" si="169"/>
        <v>0</v>
      </c>
      <c r="AVH60" s="545"/>
      <c r="AVO60" s="322"/>
      <c r="AVS60" s="702"/>
      <c r="AVT60" s="78">
        <f t="shared" si="173"/>
        <v>0</v>
      </c>
      <c r="AVV60" s="545"/>
      <c r="AWQ60" s="244"/>
      <c r="AWR60" s="244"/>
      <c r="AWS60" s="244"/>
      <c r="AWT60" s="244"/>
      <c r="AWU60" s="244"/>
      <c r="AWV60" s="244"/>
      <c r="AWW60" s="244"/>
      <c r="AWX60" s="861"/>
      <c r="AYG60" s="545"/>
      <c r="AYN60" s="545"/>
      <c r="AYU60" s="545"/>
      <c r="AYX60" s="545"/>
      <c r="AZI60" s="545"/>
      <c r="AZL60" s="545"/>
      <c r="AZP60" s="861"/>
      <c r="AZQ60" s="244"/>
      <c r="AZR60" s="244"/>
      <c r="AZS60" s="861"/>
      <c r="AZT60" s="244"/>
      <c r="AZU60" s="244"/>
      <c r="AZV60" s="244"/>
    </row>
    <row r="61" spans="1:1021 1039:1374" s="32" customFormat="1" ht="16.5" thickTop="1" x14ac:dyDescent="0.25">
      <c r="A61" s="406"/>
      <c r="B61" s="311"/>
      <c r="C61" s="702"/>
      <c r="F61" s="131">
        <f t="shared" si="213"/>
        <v>4395100</v>
      </c>
      <c r="H61" s="311"/>
      <c r="I61" s="311"/>
      <c r="O61" s="545"/>
      <c r="Q61" s="778"/>
      <c r="R61" s="545"/>
      <c r="V61" s="796"/>
      <c r="CH61" s="406"/>
      <c r="CI61" s="311"/>
      <c r="CJ61" s="22"/>
      <c r="CK61" s="378"/>
      <c r="CL61" s="702"/>
      <c r="CM61" s="131">
        <f t="shared" si="19"/>
        <v>462233</v>
      </c>
      <c r="CO61" s="31"/>
      <c r="CP61" s="311"/>
      <c r="CQ61" s="139"/>
      <c r="CR61" s="378"/>
      <c r="CS61" s="778"/>
      <c r="CT61" s="131">
        <f t="shared" si="20"/>
        <v>0</v>
      </c>
      <c r="CV61" s="322"/>
      <c r="CW61" s="1467"/>
      <c r="CX61" s="350"/>
      <c r="DA61" s="78">
        <f t="shared" si="190"/>
        <v>0</v>
      </c>
      <c r="DE61" s="903"/>
      <c r="DH61" s="78">
        <f t="shared" si="21"/>
        <v>0</v>
      </c>
      <c r="DR61" s="545"/>
      <c r="DU61" s="322"/>
      <c r="EF61" s="545"/>
      <c r="ET61" s="796"/>
      <c r="EW61" s="139"/>
      <c r="FA61" s="796"/>
      <c r="FV61" s="545"/>
      <c r="GC61" s="796"/>
      <c r="HZ61" s="545"/>
      <c r="IV61" s="800"/>
      <c r="JP61" s="31"/>
      <c r="JQ61" s="937"/>
      <c r="JR61" s="783"/>
      <c r="JS61" s="865"/>
      <c r="JT61" s="702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5"/>
      <c r="LM61" s="545"/>
      <c r="LT61" s="545"/>
      <c r="MA61" s="545"/>
      <c r="MH61" s="545"/>
      <c r="NQ61" s="545"/>
      <c r="NT61" s="545"/>
      <c r="QI61" s="545"/>
      <c r="QP61" s="229"/>
      <c r="QQ61" s="244"/>
      <c r="QR61" s="261"/>
      <c r="QS61" s="321"/>
      <c r="QT61" s="261"/>
      <c r="QU61" s="131">
        <f t="shared" si="68"/>
        <v>23994.5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5"/>
      <c r="TV61" s="545"/>
      <c r="UC61" s="545"/>
      <c r="UJ61" s="545"/>
      <c r="UQ61" s="545"/>
      <c r="UX61" s="545"/>
      <c r="VZ61" s="545"/>
      <c r="XB61" s="244"/>
      <c r="XC61" s="244"/>
      <c r="XD61" s="244"/>
      <c r="XE61" s="244"/>
      <c r="XF61" s="244"/>
      <c r="XG61" s="244"/>
      <c r="XH61" s="244"/>
      <c r="AAV61" s="545"/>
      <c r="ABC61" s="545"/>
      <c r="ABF61" s="322"/>
      <c r="ACE61" s="796"/>
      <c r="ACH61" s="545"/>
      <c r="ACL61" s="796"/>
      <c r="ACO61" s="796"/>
      <c r="ACZ61" s="545"/>
      <c r="ADC61" s="545"/>
      <c r="ADG61" s="545"/>
      <c r="ADJ61" s="796"/>
      <c r="ADN61" s="311"/>
      <c r="ADU61" s="322"/>
      <c r="ADX61" s="545"/>
      <c r="AEB61" s="406"/>
      <c r="AEI61" s="545"/>
      <c r="AEP61" s="545"/>
      <c r="AES61" s="545"/>
      <c r="AFK61" s="545"/>
      <c r="AFR61" s="545"/>
      <c r="AIC61" s="545"/>
      <c r="AIJ61" s="901"/>
      <c r="AIK61" s="376"/>
      <c r="AIL61" s="352"/>
      <c r="AIM61" s="352"/>
      <c r="AIQ61" s="545"/>
      <c r="AJS61" s="244"/>
      <c r="AJT61" s="244"/>
      <c r="AJU61" s="244"/>
      <c r="AJV61" s="244"/>
      <c r="AJW61" s="244"/>
      <c r="AJX61" s="244"/>
      <c r="AJY61" s="244"/>
      <c r="AMD61" s="545"/>
      <c r="AMG61" s="406"/>
      <c r="AMY61" s="545"/>
      <c r="ANB61" s="796"/>
      <c r="ANF61" s="796"/>
      <c r="ANI61" s="545"/>
      <c r="AOH61" s="796"/>
      <c r="AOK61" s="545"/>
      <c r="AOV61" s="545"/>
      <c r="APC61" s="796"/>
      <c r="APJ61" s="796"/>
      <c r="APX61" s="545"/>
      <c r="AQA61" s="545"/>
      <c r="AQE61" s="311"/>
      <c r="AQL61" s="311"/>
      <c r="AQZ61" s="796"/>
      <c r="ARC61" s="322"/>
      <c r="ARN61" s="545"/>
      <c r="ARQ61" s="545"/>
      <c r="ARU61" s="545"/>
      <c r="ARX61" s="796"/>
      <c r="ASB61" s="545"/>
      <c r="ASI61" s="545"/>
      <c r="AVH61" s="545"/>
      <c r="AVO61" s="322"/>
      <c r="AVS61" s="702"/>
      <c r="AVT61" s="78">
        <f t="shared" si="173"/>
        <v>0</v>
      </c>
      <c r="AVV61" s="545"/>
      <c r="AWQ61" s="244"/>
      <c r="AWR61" s="244"/>
      <c r="AWS61" s="244"/>
      <c r="AWT61" s="244"/>
      <c r="AWU61" s="244"/>
      <c r="AWV61" s="244"/>
      <c r="AWW61" s="244"/>
      <c r="AWX61" s="861"/>
      <c r="AYG61" s="545"/>
      <c r="AYN61" s="545"/>
      <c r="AYU61" s="545"/>
      <c r="AYX61" s="545"/>
      <c r="AZI61" s="545"/>
      <c r="AZL61" s="545"/>
      <c r="AZP61" s="861"/>
      <c r="AZQ61" s="244"/>
      <c r="AZR61" s="244"/>
      <c r="AZS61" s="861"/>
      <c r="AZT61" s="244"/>
      <c r="AZU61" s="244"/>
      <c r="AZV61" s="244"/>
    </row>
    <row r="62" spans="1:1021 1039:1374" s="32" customFormat="1" ht="15.75" x14ac:dyDescent="0.25">
      <c r="A62" s="406"/>
      <c r="B62" s="311"/>
      <c r="C62" s="702"/>
      <c r="D62" s="32" t="s">
        <v>61</v>
      </c>
      <c r="F62" s="131">
        <f t="shared" si="213"/>
        <v>4395100</v>
      </c>
      <c r="H62" s="311"/>
      <c r="I62" s="311"/>
      <c r="K62" s="32" t="s">
        <v>61</v>
      </c>
      <c r="O62" s="545"/>
      <c r="Q62" s="778"/>
      <c r="R62" s="545"/>
      <c r="V62" s="796"/>
      <c r="CH62" s="406"/>
      <c r="CI62" s="311"/>
      <c r="CJ62" s="22"/>
      <c r="CK62" s="378"/>
      <c r="CL62" s="702"/>
      <c r="CM62" s="131">
        <f t="shared" si="19"/>
        <v>462233</v>
      </c>
      <c r="CO62" s="31"/>
      <c r="CP62" s="311"/>
      <c r="CQ62" s="139"/>
      <c r="CR62" s="378"/>
      <c r="CS62" s="778"/>
      <c r="CT62" s="131">
        <f t="shared" si="20"/>
        <v>0</v>
      </c>
      <c r="CV62" s="322"/>
      <c r="CW62" s="1467"/>
      <c r="CX62" s="350"/>
      <c r="DA62" s="78">
        <f t="shared" si="190"/>
        <v>0</v>
      </c>
      <c r="DE62" s="903"/>
      <c r="DH62" s="78">
        <f t="shared" si="21"/>
        <v>0</v>
      </c>
      <c r="DR62" s="545"/>
      <c r="DU62" s="322"/>
      <c r="EF62" s="545"/>
      <c r="ET62" s="796"/>
      <c r="EW62" s="778"/>
      <c r="FA62" s="796"/>
      <c r="FV62" s="545"/>
      <c r="GC62" s="796"/>
      <c r="HZ62" s="545"/>
      <c r="IV62" s="800"/>
      <c r="JP62" s="31"/>
      <c r="JQ62" s="937"/>
      <c r="JR62" s="783"/>
      <c r="JS62" s="865"/>
      <c r="JT62" s="702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5"/>
      <c r="LM62" s="545"/>
      <c r="LT62" s="545"/>
      <c r="MA62" s="545"/>
      <c r="MH62" s="545"/>
      <c r="NQ62" s="545"/>
      <c r="NT62" s="545"/>
      <c r="QI62" s="545"/>
      <c r="QP62" s="49"/>
      <c r="QQ62" s="1460"/>
      <c r="QR62" s="139"/>
      <c r="QS62" s="321"/>
      <c r="QT62" s="261"/>
      <c r="QU62" s="131">
        <f t="shared" si="68"/>
        <v>23994.5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5"/>
      <c r="TV62" s="545"/>
      <c r="UC62" s="545"/>
      <c r="UJ62" s="545"/>
      <c r="UQ62" s="545"/>
      <c r="UX62" s="545"/>
      <c r="VZ62" s="545"/>
      <c r="XB62" s="244"/>
      <c r="XC62" s="244"/>
      <c r="XD62" s="244"/>
      <c r="XE62" s="244"/>
      <c r="XF62" s="244"/>
      <c r="XG62" s="244"/>
      <c r="XH62" s="244"/>
      <c r="AAV62" s="545"/>
      <c r="ABC62" s="545"/>
      <c r="ABF62" s="322"/>
      <c r="ACE62" s="796"/>
      <c r="ACH62" s="545"/>
      <c r="ACL62" s="796"/>
      <c r="ACO62" s="796"/>
      <c r="ACZ62" s="545"/>
      <c r="ADC62" s="545"/>
      <c r="ADG62" s="545"/>
      <c r="ADJ62" s="796"/>
      <c r="ADN62" s="311"/>
      <c r="ADU62" s="322"/>
      <c r="ADX62" s="545"/>
      <c r="AEB62" s="406"/>
      <c r="AEI62" s="545"/>
      <c r="AEP62" s="545"/>
      <c r="AES62" s="545"/>
      <c r="AFK62" s="545"/>
      <c r="AFR62" s="545"/>
      <c r="AIC62" s="545"/>
      <c r="AIJ62" s="901"/>
      <c r="AIK62" s="376"/>
      <c r="AIL62" s="352"/>
      <c r="AIM62" s="352"/>
      <c r="AIQ62" s="545"/>
      <c r="AJS62" s="244"/>
      <c r="AJT62" s="244"/>
      <c r="AJU62" s="244"/>
      <c r="AJV62" s="244"/>
      <c r="AJW62" s="244"/>
      <c r="AJX62" s="244"/>
      <c r="AJY62" s="244"/>
      <c r="AMD62" s="545"/>
      <c r="AMG62" s="406"/>
      <c r="AMY62" s="545"/>
      <c r="ANB62" s="796"/>
      <c r="ANF62" s="796"/>
      <c r="ANI62" s="545"/>
      <c r="AOH62" s="796"/>
      <c r="AOK62" s="545"/>
      <c r="AOV62" s="545"/>
      <c r="APC62" s="796"/>
      <c r="APJ62" s="796"/>
      <c r="APX62" s="545"/>
      <c r="AQA62" s="545"/>
      <c r="AQE62" s="311"/>
      <c r="AQL62" s="311"/>
      <c r="AQZ62" s="796"/>
      <c r="ARC62" s="322"/>
      <c r="ARN62" s="545"/>
      <c r="ARQ62" s="545"/>
      <c r="ARU62" s="545"/>
      <c r="ARX62" s="796"/>
      <c r="ASB62" s="545"/>
      <c r="ASI62" s="545"/>
      <c r="AVH62" s="545"/>
      <c r="AVO62" s="322"/>
      <c r="AVT62" s="78">
        <f t="shared" si="173"/>
        <v>0</v>
      </c>
      <c r="AVV62" s="545"/>
      <c r="AWQ62" s="244"/>
      <c r="AWR62" s="244"/>
      <c r="AWS62" s="244"/>
      <c r="AWT62" s="244"/>
      <c r="AWU62" s="244"/>
      <c r="AWV62" s="244"/>
      <c r="AWW62" s="244"/>
      <c r="AWX62" s="861"/>
      <c r="AYG62" s="545"/>
      <c r="AYN62" s="545"/>
      <c r="AYU62" s="545"/>
      <c r="AYX62" s="545"/>
      <c r="AZI62" s="545"/>
      <c r="AZL62" s="545"/>
      <c r="AZP62" s="861"/>
      <c r="AZQ62" s="244"/>
      <c r="AZR62" s="244"/>
      <c r="AZS62" s="861"/>
      <c r="AZT62" s="244"/>
      <c r="AZU62" s="244"/>
      <c r="AZV62" s="244"/>
    </row>
    <row r="63" spans="1:1021 1039:1374" s="32" customFormat="1" ht="15.75" x14ac:dyDescent="0.25">
      <c r="A63" s="406"/>
      <c r="B63" s="311"/>
      <c r="C63" s="702"/>
      <c r="F63" s="131">
        <f t="shared" si="213"/>
        <v>4395100</v>
      </c>
      <c r="H63" s="311"/>
      <c r="I63" s="311"/>
      <c r="O63" s="545"/>
      <c r="Q63" s="778"/>
      <c r="R63" s="545"/>
      <c r="V63" s="796"/>
      <c r="CH63" s="406"/>
      <c r="CI63" s="311"/>
      <c r="CJ63" s="22"/>
      <c r="CK63" s="378"/>
      <c r="CL63" s="702"/>
      <c r="CM63" s="131">
        <f t="shared" si="19"/>
        <v>462233</v>
      </c>
      <c r="CO63" s="31"/>
      <c r="CP63" s="311"/>
      <c r="CQ63" s="139"/>
      <c r="CR63" s="378"/>
      <c r="CS63" s="778"/>
      <c r="CT63" s="131">
        <f t="shared" si="20"/>
        <v>0</v>
      </c>
      <c r="CV63" s="322"/>
      <c r="CW63" s="1467"/>
      <c r="CX63" s="350"/>
      <c r="DA63" s="78">
        <f t="shared" si="190"/>
        <v>0</v>
      </c>
      <c r="DE63" s="903"/>
      <c r="DH63" s="78">
        <f t="shared" si="21"/>
        <v>0</v>
      </c>
      <c r="DR63" s="545"/>
      <c r="DU63" s="322"/>
      <c r="EF63" s="545"/>
      <c r="ET63" s="796"/>
      <c r="FA63" s="796"/>
      <c r="FV63" s="545"/>
      <c r="GC63" s="796"/>
      <c r="HZ63" s="545"/>
      <c r="IV63" s="800"/>
      <c r="JP63" s="31"/>
      <c r="JQ63" s="937"/>
      <c r="JR63" s="783"/>
      <c r="JS63" s="865"/>
      <c r="JT63" s="702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5"/>
      <c r="LM63" s="545"/>
      <c r="LT63" s="545"/>
      <c r="MA63" s="545"/>
      <c r="MH63" s="545"/>
      <c r="NQ63" s="545"/>
      <c r="NT63" s="545"/>
      <c r="QI63" s="545"/>
      <c r="QP63" s="229"/>
      <c r="QQ63" s="244"/>
      <c r="QR63" s="261"/>
      <c r="QS63" s="321"/>
      <c r="QT63" s="261"/>
      <c r="QU63" s="131">
        <f t="shared" si="68"/>
        <v>23994.5</v>
      </c>
      <c r="RD63" s="49"/>
      <c r="RE63" s="671"/>
      <c r="RF63" s="139"/>
      <c r="RG63" s="49"/>
      <c r="RH63" s="261"/>
      <c r="RI63" s="78">
        <f t="shared" si="70"/>
        <v>0</v>
      </c>
      <c r="RK63" s="49"/>
      <c r="RL63" s="671"/>
      <c r="RM63" s="139"/>
      <c r="RN63" s="49"/>
      <c r="RO63" s="261"/>
      <c r="RP63" s="78">
        <f t="shared" si="71"/>
        <v>0</v>
      </c>
      <c r="TA63" s="545"/>
      <c r="TV63" s="545"/>
      <c r="UC63" s="545"/>
      <c r="UJ63" s="545"/>
      <c r="UQ63" s="545"/>
      <c r="UX63" s="545"/>
      <c r="VZ63" s="545"/>
      <c r="XB63" s="244"/>
      <c r="XC63" s="244"/>
      <c r="XD63" s="244"/>
      <c r="XE63" s="244"/>
      <c r="XF63" s="244"/>
      <c r="XG63" s="244"/>
      <c r="XH63" s="244"/>
      <c r="AAV63" s="545"/>
      <c r="ABC63" s="545"/>
      <c r="ABF63" s="322"/>
      <c r="ACE63" s="796"/>
      <c r="ACH63" s="545"/>
      <c r="ACL63" s="796"/>
      <c r="ACO63" s="796"/>
      <c r="ACZ63" s="545"/>
      <c r="ADC63" s="545"/>
      <c r="ADG63" s="545"/>
      <c r="ADJ63" s="796"/>
      <c r="ADN63" s="311"/>
      <c r="ADU63" s="322"/>
      <c r="ADX63" s="545"/>
      <c r="AEB63" s="406"/>
      <c r="AEI63" s="545"/>
      <c r="AEP63" s="545"/>
      <c r="AES63" s="545"/>
      <c r="AFK63" s="545"/>
      <c r="AFR63" s="545"/>
      <c r="AIC63" s="545"/>
      <c r="AIJ63" s="901"/>
      <c r="AIK63" s="376"/>
      <c r="AIL63" s="352"/>
      <c r="AIM63" s="352"/>
      <c r="AIQ63" s="545"/>
      <c r="AJS63" s="244"/>
      <c r="AJT63" s="244"/>
      <c r="AJU63" s="244"/>
      <c r="AJV63" s="244"/>
      <c r="AJW63" s="244"/>
      <c r="AJX63" s="244"/>
      <c r="AJY63" s="244"/>
      <c r="AMD63" s="545"/>
      <c r="AMG63" s="406"/>
      <c r="AMY63" s="545"/>
      <c r="ANB63" s="796"/>
      <c r="ANF63" s="796"/>
      <c r="ANI63" s="545"/>
      <c r="AOH63" s="796"/>
      <c r="AOK63" s="545"/>
      <c r="AOV63" s="545"/>
      <c r="APC63" s="796"/>
      <c r="APJ63" s="796"/>
      <c r="APX63" s="545"/>
      <c r="AQA63" s="545"/>
      <c r="AQE63" s="311"/>
      <c r="AQL63" s="311"/>
      <c r="AQZ63" s="796"/>
      <c r="ARC63" s="322"/>
      <c r="ARN63" s="545"/>
      <c r="ARQ63" s="545"/>
      <c r="ARU63" s="545"/>
      <c r="ARX63" s="796"/>
      <c r="ASB63" s="545"/>
      <c r="ASI63" s="545"/>
      <c r="AVH63" s="545"/>
      <c r="AVO63" s="322"/>
      <c r="AVT63" s="78">
        <f t="shared" si="173"/>
        <v>0</v>
      </c>
      <c r="AVV63" s="545"/>
      <c r="AWQ63" s="244"/>
      <c r="AWR63" s="244"/>
      <c r="AWS63" s="244"/>
      <c r="AWT63" s="244"/>
      <c r="AWU63" s="244"/>
      <c r="AWV63" s="244"/>
      <c r="AWW63" s="244"/>
      <c r="AWX63" s="861"/>
      <c r="AYG63" s="545"/>
      <c r="AYN63" s="545"/>
      <c r="AYU63" s="545"/>
      <c r="AYX63" s="545"/>
      <c r="AZI63" s="545"/>
      <c r="AZL63" s="545"/>
      <c r="AZP63" s="861"/>
      <c r="AZQ63" s="244"/>
      <c r="AZR63" s="244"/>
      <c r="AZS63" s="861"/>
      <c r="AZT63" s="244"/>
      <c r="AZU63" s="244"/>
      <c r="AZV63" s="244"/>
    </row>
    <row r="64" spans="1:1021 1039:1374" s="32" customFormat="1" ht="15.75" x14ac:dyDescent="0.25">
      <c r="A64" s="406"/>
      <c r="B64" s="311"/>
      <c r="C64" s="702"/>
      <c r="F64" s="131">
        <f t="shared" si="213"/>
        <v>4395100</v>
      </c>
      <c r="H64" s="311"/>
      <c r="I64" s="311"/>
      <c r="O64" s="545"/>
      <c r="Q64" s="778"/>
      <c r="R64" s="545"/>
      <c r="V64" s="796"/>
      <c r="CH64" s="406"/>
      <c r="CI64" s="311"/>
      <c r="CJ64" s="22"/>
      <c r="CK64" s="378"/>
      <c r="CL64" s="702"/>
      <c r="CM64" s="131">
        <f t="shared" si="19"/>
        <v>462233</v>
      </c>
      <c r="CO64" s="31"/>
      <c r="CP64" s="311"/>
      <c r="CQ64" s="139"/>
      <c r="CR64" s="378"/>
      <c r="CS64" s="778"/>
      <c r="CT64" s="131">
        <f t="shared" si="20"/>
        <v>0</v>
      </c>
      <c r="CV64" s="322"/>
      <c r="CW64" s="1467"/>
      <c r="CX64" s="350"/>
      <c r="DA64" s="78">
        <f t="shared" si="190"/>
        <v>0</v>
      </c>
      <c r="DE64" s="903"/>
      <c r="DH64" s="78">
        <f t="shared" si="21"/>
        <v>0</v>
      </c>
      <c r="DR64" s="545"/>
      <c r="DU64" s="322"/>
      <c r="EF64" s="545"/>
      <c r="ET64" s="796"/>
      <c r="FA64" s="796"/>
      <c r="FV64" s="545"/>
      <c r="GC64" s="796"/>
      <c r="HZ64" s="545"/>
      <c r="IV64" s="800"/>
      <c r="JP64" s="31"/>
      <c r="JQ64" s="937"/>
      <c r="JR64" s="783"/>
      <c r="JS64" s="865"/>
      <c r="JT64" s="702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5"/>
      <c r="LM64" s="545"/>
      <c r="LT64" s="545"/>
      <c r="MA64" s="545"/>
      <c r="MH64" s="545"/>
      <c r="NQ64" s="545"/>
      <c r="NT64" s="545"/>
      <c r="QI64" s="545"/>
      <c r="QP64" s="49"/>
      <c r="QQ64" s="1460"/>
      <c r="QR64" s="139"/>
      <c r="QS64" s="321"/>
      <c r="QT64" s="261"/>
      <c r="QU64" s="131">
        <f t="shared" si="68"/>
        <v>23994.5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5"/>
      <c r="TV64" s="545"/>
      <c r="UC64" s="545"/>
      <c r="UJ64" s="545"/>
      <c r="UQ64" s="545"/>
      <c r="UX64" s="545"/>
      <c r="VZ64" s="545"/>
      <c r="XB64" s="244"/>
      <c r="XC64" s="244"/>
      <c r="XD64" s="244"/>
      <c r="XE64" s="244"/>
      <c r="XF64" s="244"/>
      <c r="XG64" s="244"/>
      <c r="XH64" s="244"/>
      <c r="AAV64" s="545"/>
      <c r="ABC64" s="545"/>
      <c r="ABF64" s="322"/>
      <c r="ACE64" s="796"/>
      <c r="ACH64" s="545"/>
      <c r="ACL64" s="796"/>
      <c r="ACO64" s="796"/>
      <c r="ACZ64" s="545"/>
      <c r="ADC64" s="545"/>
      <c r="ADG64" s="545"/>
      <c r="ADJ64" s="796"/>
      <c r="ADN64" s="311"/>
      <c r="ADU64" s="322"/>
      <c r="ADX64" s="545"/>
      <c r="AEB64" s="406"/>
      <c r="AEI64" s="545"/>
      <c r="AEP64" s="545"/>
      <c r="AES64" s="545"/>
      <c r="AFK64" s="545"/>
      <c r="AFR64" s="545"/>
      <c r="AIC64" s="545"/>
      <c r="AIJ64" s="901"/>
      <c r="AIK64" s="376"/>
      <c r="AIL64" s="352"/>
      <c r="AIM64" s="352"/>
      <c r="AIQ64" s="545"/>
      <c r="AJS64" s="244"/>
      <c r="AJT64" s="244"/>
      <c r="AJU64" s="244"/>
      <c r="AJV64" s="244"/>
      <c r="AJW64" s="244"/>
      <c r="AJX64" s="244"/>
      <c r="AJY64" s="244"/>
      <c r="AMD64" s="545"/>
      <c r="AMG64" s="406"/>
      <c r="AMY64" s="545"/>
      <c r="ANB64" s="796"/>
      <c r="ANF64" s="796"/>
      <c r="ANI64" s="545"/>
      <c r="AOH64" s="796"/>
      <c r="AOK64" s="545"/>
      <c r="AOV64" s="545"/>
      <c r="APC64" s="796"/>
      <c r="APJ64" s="796"/>
      <c r="APX64" s="545"/>
      <c r="AQA64" s="545"/>
      <c r="AQE64" s="311"/>
      <c r="AQL64" s="311"/>
      <c r="AQZ64" s="796"/>
      <c r="ARC64" s="322"/>
      <c r="ARN64" s="545"/>
      <c r="ARQ64" s="545"/>
      <c r="ARU64" s="545"/>
      <c r="ARX64" s="796"/>
      <c r="ASB64" s="545"/>
      <c r="ASI64" s="545"/>
      <c r="AVH64" s="545"/>
      <c r="AVO64" s="322"/>
      <c r="AVT64" s="78">
        <f t="shared" si="173"/>
        <v>0</v>
      </c>
      <c r="AVV64" s="545"/>
      <c r="AWQ64" s="244"/>
      <c r="AWR64" s="244"/>
      <c r="AWS64" s="244"/>
      <c r="AWT64" s="244"/>
      <c r="AWU64" s="244"/>
      <c r="AWV64" s="244"/>
      <c r="AWW64" s="244"/>
      <c r="AWX64" s="861"/>
      <c r="AYG64" s="545"/>
      <c r="AYN64" s="545"/>
      <c r="AYU64" s="545"/>
      <c r="AYX64" s="545"/>
      <c r="AZI64" s="545"/>
      <c r="AZL64" s="545"/>
      <c r="AZP64" s="861"/>
      <c r="AZQ64" s="244"/>
      <c r="AZR64" s="244"/>
      <c r="AZS64" s="861"/>
      <c r="AZT64" s="244"/>
      <c r="AZU64" s="244"/>
      <c r="AZV64" s="244"/>
    </row>
    <row r="65" spans="1:1021 1039:1374" s="32" customFormat="1" ht="15.75" x14ac:dyDescent="0.25">
      <c r="A65" s="406"/>
      <c r="B65" s="311"/>
      <c r="C65" s="702"/>
      <c r="F65" s="131">
        <f t="shared" si="213"/>
        <v>4395100</v>
      </c>
      <c r="H65" s="311"/>
      <c r="I65" s="311"/>
      <c r="O65" s="545"/>
      <c r="Q65" s="778"/>
      <c r="R65" s="545"/>
      <c r="V65" s="796"/>
      <c r="CH65" s="406"/>
      <c r="CI65" s="311"/>
      <c r="CJ65" s="22"/>
      <c r="CK65" s="378"/>
      <c r="CL65" s="702"/>
      <c r="CM65" s="131">
        <f t="shared" si="19"/>
        <v>462233</v>
      </c>
      <c r="CO65" s="31"/>
      <c r="CP65" s="311"/>
      <c r="CQ65" s="139"/>
      <c r="CR65" s="378"/>
      <c r="CS65" s="778"/>
      <c r="CT65" s="131">
        <f t="shared" si="20"/>
        <v>0</v>
      </c>
      <c r="CV65" s="322"/>
      <c r="CW65" s="1460"/>
      <c r="CX65" s="805"/>
      <c r="DA65" s="78">
        <f t="shared" si="190"/>
        <v>0</v>
      </c>
      <c r="DE65" s="903"/>
      <c r="DH65" s="78">
        <f t="shared" si="21"/>
        <v>0</v>
      </c>
      <c r="DR65" s="545"/>
      <c r="DU65" s="322"/>
      <c r="EF65" s="545"/>
      <c r="ET65" s="796"/>
      <c r="FA65" s="796"/>
      <c r="FV65" s="545"/>
      <c r="GC65" s="796"/>
      <c r="HZ65" s="545"/>
      <c r="IV65" s="800"/>
      <c r="JP65" s="31"/>
      <c r="JQ65" s="937"/>
      <c r="JR65" s="783"/>
      <c r="JS65" s="865"/>
      <c r="JT65" s="702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5"/>
      <c r="LM65" s="545"/>
      <c r="LT65" s="545"/>
      <c r="MA65" s="545"/>
      <c r="MH65" s="545"/>
      <c r="NQ65" s="545"/>
      <c r="NT65" s="545"/>
      <c r="QI65" s="545"/>
      <c r="QP65" s="229"/>
      <c r="QQ65" s="244"/>
      <c r="QR65" s="261"/>
      <c r="QS65" s="321"/>
      <c r="QT65" s="261"/>
      <c r="QU65" s="131">
        <f t="shared" si="68"/>
        <v>23994.5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5"/>
      <c r="TV65" s="545"/>
      <c r="UC65" s="545"/>
      <c r="UJ65" s="545"/>
      <c r="UQ65" s="545"/>
      <c r="UX65" s="545"/>
      <c r="VZ65" s="545"/>
      <c r="XB65" s="244"/>
      <c r="XC65" s="244"/>
      <c r="XD65" s="244"/>
      <c r="XE65" s="244"/>
      <c r="XF65" s="244"/>
      <c r="XG65" s="244"/>
      <c r="XH65" s="244"/>
      <c r="AAV65" s="545"/>
      <c r="ABC65" s="545"/>
      <c r="ABF65" s="322"/>
      <c r="ACE65" s="796"/>
      <c r="ACH65" s="545"/>
      <c r="ACL65" s="796"/>
      <c r="ACO65" s="796"/>
      <c r="ACZ65" s="545"/>
      <c r="ADC65" s="545"/>
      <c r="ADG65" s="545"/>
      <c r="ADJ65" s="796"/>
      <c r="ADN65" s="311"/>
      <c r="ADU65" s="322"/>
      <c r="ADX65" s="545"/>
      <c r="AEB65" s="406"/>
      <c r="AEI65" s="545"/>
      <c r="AEP65" s="545"/>
      <c r="AES65" s="545"/>
      <c r="AFK65" s="545"/>
      <c r="AFR65" s="545"/>
      <c r="AIC65" s="545"/>
      <c r="AIJ65" s="901"/>
      <c r="AIK65" s="376"/>
      <c r="AIL65" s="352"/>
      <c r="AIM65" s="352"/>
      <c r="AIQ65" s="545"/>
      <c r="AJS65" s="244"/>
      <c r="AJT65" s="244"/>
      <c r="AJU65" s="244"/>
      <c r="AJV65" s="244"/>
      <c r="AJW65" s="244"/>
      <c r="AJX65" s="244"/>
      <c r="AJY65" s="244"/>
      <c r="AMD65" s="545"/>
      <c r="AMG65" s="406"/>
      <c r="AMY65" s="545"/>
      <c r="ANB65" s="796"/>
      <c r="ANF65" s="796"/>
      <c r="ANI65" s="545"/>
      <c r="AOH65" s="796"/>
      <c r="AOK65" s="545"/>
      <c r="AOV65" s="545"/>
      <c r="APC65" s="796"/>
      <c r="APJ65" s="796"/>
      <c r="APX65" s="545"/>
      <c r="AQA65" s="545"/>
      <c r="AQE65" s="311"/>
      <c r="AQL65" s="311"/>
      <c r="AQZ65" s="796"/>
      <c r="ARC65" s="322"/>
      <c r="ARN65" s="545"/>
      <c r="ARQ65" s="545"/>
      <c r="ARU65" s="545"/>
      <c r="ARX65" s="796"/>
      <c r="ASB65" s="545"/>
      <c r="ASI65" s="545"/>
      <c r="AVH65" s="545"/>
      <c r="AVO65" s="322"/>
      <c r="AVT65" s="78">
        <f t="shared" si="173"/>
        <v>0</v>
      </c>
      <c r="AVV65" s="545"/>
      <c r="AWQ65" s="244"/>
      <c r="AWR65" s="244"/>
      <c r="AWS65" s="244"/>
      <c r="AWT65" s="244"/>
      <c r="AWU65" s="244"/>
      <c r="AWV65" s="244"/>
      <c r="AWW65" s="244"/>
      <c r="AWX65" s="861"/>
      <c r="AYG65" s="545"/>
      <c r="AYN65" s="545"/>
      <c r="AYU65" s="545"/>
      <c r="AYX65" s="545"/>
      <c r="AZI65" s="545"/>
      <c r="AZL65" s="545"/>
      <c r="AZP65" s="861"/>
      <c r="AZQ65" s="244"/>
      <c r="AZR65" s="244"/>
      <c r="AZS65" s="861"/>
      <c r="AZT65" s="244"/>
      <c r="AZU65" s="244"/>
      <c r="AZV65" s="244"/>
    </row>
    <row r="66" spans="1:1021 1039:1374" s="32" customFormat="1" ht="15.75" x14ac:dyDescent="0.25">
      <c r="A66" s="406"/>
      <c r="B66" s="311"/>
      <c r="C66" s="702"/>
      <c r="F66" s="131">
        <f t="shared" si="213"/>
        <v>4395100</v>
      </c>
      <c r="H66" s="311"/>
      <c r="I66" s="311"/>
      <c r="O66" s="545"/>
      <c r="Q66" s="778"/>
      <c r="R66" s="545"/>
      <c r="V66" s="796"/>
      <c r="CH66" s="406"/>
      <c r="CI66" s="311"/>
      <c r="CJ66" s="22"/>
      <c r="CK66" s="378"/>
      <c r="CL66" s="702"/>
      <c r="CM66" s="131">
        <f t="shared" si="19"/>
        <v>462233</v>
      </c>
      <c r="CO66" s="31"/>
      <c r="CP66" s="311"/>
      <c r="CQ66" s="390"/>
      <c r="CR66" s="378"/>
      <c r="CS66" s="778"/>
      <c r="CT66" s="131">
        <f t="shared" si="20"/>
        <v>0</v>
      </c>
      <c r="CV66" s="322"/>
      <c r="CW66" s="936"/>
      <c r="CX66" s="805"/>
      <c r="CY66" s="865"/>
      <c r="CZ66" s="702"/>
      <c r="DA66" s="78">
        <f t="shared" si="190"/>
        <v>0</v>
      </c>
      <c r="DE66" s="903"/>
      <c r="DH66" s="78">
        <f t="shared" si="21"/>
        <v>0</v>
      </c>
      <c r="DR66" s="545"/>
      <c r="DU66" s="322"/>
      <c r="EF66" s="545"/>
      <c r="ET66" s="796"/>
      <c r="FA66" s="796"/>
      <c r="FV66" s="545"/>
      <c r="GC66" s="796"/>
      <c r="HZ66" s="545"/>
      <c r="IV66" s="800"/>
      <c r="JP66" s="311"/>
      <c r="JQ66" s="937"/>
      <c r="JR66" s="783"/>
      <c r="JT66" s="702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5"/>
      <c r="LM66" s="545"/>
      <c r="LT66" s="545"/>
      <c r="MA66" s="545"/>
      <c r="MH66" s="545"/>
      <c r="NQ66" s="545"/>
      <c r="NT66" s="545"/>
      <c r="QI66" s="545"/>
      <c r="QP66" s="229"/>
      <c r="QQ66" s="244"/>
      <c r="QR66" s="261"/>
      <c r="QS66" s="321"/>
      <c r="QT66" s="261"/>
      <c r="QU66" s="131">
        <f t="shared" si="68"/>
        <v>23994.5</v>
      </c>
      <c r="RD66" s="49"/>
      <c r="RE66" s="1460"/>
      <c r="RF66" s="139"/>
      <c r="RG66" s="49"/>
      <c r="RH66" s="261"/>
      <c r="RI66" s="78">
        <f t="shared" si="70"/>
        <v>0</v>
      </c>
      <c r="RK66" s="49"/>
      <c r="RL66" s="1460"/>
      <c r="RM66" s="139"/>
      <c r="RN66" s="49"/>
      <c r="RO66" s="261"/>
      <c r="RP66" s="78">
        <f t="shared" si="71"/>
        <v>0</v>
      </c>
      <c r="TA66" s="545"/>
      <c r="TV66" s="545"/>
      <c r="UC66" s="545"/>
      <c r="UJ66" s="545"/>
      <c r="UQ66" s="545"/>
      <c r="UX66" s="545"/>
      <c r="VZ66" s="545"/>
      <c r="XB66" s="244"/>
      <c r="XC66" s="244"/>
      <c r="XD66" s="244"/>
      <c r="XE66" s="244"/>
      <c r="XF66" s="244"/>
      <c r="XG66" s="244"/>
      <c r="XH66" s="244"/>
      <c r="AAV66" s="545"/>
      <c r="ABC66" s="545"/>
      <c r="ABF66" s="322"/>
      <c r="ACE66" s="796"/>
      <c r="ACH66" s="545"/>
      <c r="ACL66" s="796"/>
      <c r="ACO66" s="796"/>
      <c r="ACZ66" s="545"/>
      <c r="ADC66" s="545"/>
      <c r="ADG66" s="545"/>
      <c r="ADJ66" s="796"/>
      <c r="ADN66" s="311"/>
      <c r="ADU66" s="322"/>
      <c r="ADX66" s="545"/>
      <c r="AEB66" s="406"/>
      <c r="AEI66" s="545"/>
      <c r="AEP66" s="545"/>
      <c r="AES66" s="545"/>
      <c r="AFK66" s="545"/>
      <c r="AFR66" s="545"/>
      <c r="AIC66" s="545"/>
      <c r="AIJ66" s="901"/>
      <c r="AIK66" s="376"/>
      <c r="AIL66" s="352"/>
      <c r="AIM66" s="352"/>
      <c r="AIQ66" s="545"/>
      <c r="AJS66" s="244"/>
      <c r="AJT66" s="244"/>
      <c r="AJU66" s="244"/>
      <c r="AJV66" s="244"/>
      <c r="AJW66" s="244"/>
      <c r="AJX66" s="244"/>
      <c r="AJY66" s="244"/>
      <c r="AMD66" s="545"/>
      <c r="AMG66" s="406"/>
      <c r="AMY66" s="545"/>
      <c r="ANB66" s="796"/>
      <c r="ANF66" s="796"/>
      <c r="ANI66" s="545"/>
      <c r="AOH66" s="796"/>
      <c r="AOK66" s="545"/>
      <c r="AOV66" s="545"/>
      <c r="APC66" s="796"/>
      <c r="APJ66" s="796"/>
      <c r="APX66" s="545"/>
      <c r="AQA66" s="545"/>
      <c r="AQE66" s="311"/>
      <c r="AQL66" s="311"/>
      <c r="AQZ66" s="796"/>
      <c r="ARC66" s="322"/>
      <c r="ARN66" s="545"/>
      <c r="ARQ66" s="545"/>
      <c r="ARU66" s="545"/>
      <c r="ARX66" s="796"/>
      <c r="ASB66" s="545"/>
      <c r="ASI66" s="545"/>
      <c r="AVH66" s="545"/>
      <c r="AVO66" s="322"/>
      <c r="AVT66" s="78">
        <f t="shared" si="173"/>
        <v>0</v>
      </c>
      <c r="AVV66" s="545"/>
      <c r="AWQ66" s="244"/>
      <c r="AWR66" s="244"/>
      <c r="AWS66" s="244"/>
      <c r="AWT66" s="244"/>
      <c r="AWU66" s="244"/>
      <c r="AWV66" s="244"/>
      <c r="AWW66" s="244"/>
      <c r="AWX66" s="861"/>
      <c r="AYG66" s="545"/>
      <c r="AYN66" s="545"/>
      <c r="AYU66" s="545"/>
      <c r="AYX66" s="545"/>
      <c r="AZI66" s="545"/>
      <c r="AZL66" s="545"/>
      <c r="AZP66" s="861"/>
      <c r="AZQ66" s="244"/>
      <c r="AZR66" s="244"/>
      <c r="AZS66" s="861"/>
      <c r="AZT66" s="244"/>
      <c r="AZU66" s="244"/>
      <c r="AZV66" s="244"/>
    </row>
    <row r="67" spans="1:1021 1039:1374" s="32" customFormat="1" ht="15.75" x14ac:dyDescent="0.25">
      <c r="A67" s="406"/>
      <c r="B67" s="311"/>
      <c r="C67" s="702"/>
      <c r="F67" s="131">
        <f t="shared" si="213"/>
        <v>4395100</v>
      </c>
      <c r="H67" s="311"/>
      <c r="I67" s="311"/>
      <c r="O67" s="545"/>
      <c r="Q67" s="778"/>
      <c r="R67" s="545"/>
      <c r="V67" s="796"/>
      <c r="CH67" s="406"/>
      <c r="CI67" s="311"/>
      <c r="CJ67" s="22"/>
      <c r="CK67" s="378"/>
      <c r="CL67" s="702"/>
      <c r="CM67" s="131">
        <f t="shared" si="19"/>
        <v>462233</v>
      </c>
      <c r="CO67" s="31"/>
      <c r="CP67" s="311"/>
      <c r="CQ67" s="139"/>
      <c r="CR67" s="378"/>
      <c r="CS67" s="778"/>
      <c r="CT67" s="131">
        <f t="shared" si="20"/>
        <v>0</v>
      </c>
      <c r="CV67" s="322"/>
      <c r="CW67" s="936"/>
      <c r="CX67" s="805"/>
      <c r="DA67" s="78">
        <f t="shared" si="190"/>
        <v>0</v>
      </c>
      <c r="DE67" s="903"/>
      <c r="DH67" s="78">
        <f t="shared" si="21"/>
        <v>0</v>
      </c>
      <c r="DR67" s="545"/>
      <c r="DU67" s="322"/>
      <c r="EF67" s="545"/>
      <c r="ET67" s="796"/>
      <c r="FA67" s="796"/>
      <c r="FV67" s="545"/>
      <c r="GC67" s="796"/>
      <c r="HZ67" s="545"/>
      <c r="IV67" s="800"/>
      <c r="JQ67" s="937"/>
      <c r="JR67" s="783"/>
      <c r="JT67" s="702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5"/>
      <c r="LM67" s="545"/>
      <c r="LT67" s="545"/>
      <c r="MA67" s="545"/>
      <c r="MH67" s="545"/>
      <c r="NQ67" s="545"/>
      <c r="NT67" s="545"/>
      <c r="QI67" s="545"/>
      <c r="QP67" s="49"/>
      <c r="QQ67" s="1460"/>
      <c r="QR67" s="139"/>
      <c r="QS67" s="321"/>
      <c r="QT67" s="261"/>
      <c r="QU67" s="131">
        <f t="shared" si="68"/>
        <v>23994.5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5"/>
      <c r="TV67" s="545"/>
      <c r="UC67" s="545"/>
      <c r="UJ67" s="545"/>
      <c r="UQ67" s="545"/>
      <c r="UX67" s="545"/>
      <c r="VZ67" s="545"/>
      <c r="XB67" s="244"/>
      <c r="XC67" s="244"/>
      <c r="XD67" s="244"/>
      <c r="XE67" s="244"/>
      <c r="XF67" s="244"/>
      <c r="XG67" s="244"/>
      <c r="XH67" s="244"/>
      <c r="AAV67" s="545"/>
      <c r="ABC67" s="545"/>
      <c r="ABF67" s="322"/>
      <c r="ACE67" s="796"/>
      <c r="ACH67" s="545"/>
      <c r="ACL67" s="796"/>
      <c r="ACO67" s="796"/>
      <c r="ACZ67" s="545"/>
      <c r="ADC67" s="545"/>
      <c r="ADG67" s="545"/>
      <c r="ADJ67" s="796"/>
      <c r="ADN67" s="311"/>
      <c r="ADU67" s="322"/>
      <c r="ADX67" s="545"/>
      <c r="AEB67" s="406"/>
      <c r="AEI67" s="545"/>
      <c r="AEP67" s="545"/>
      <c r="AES67" s="545"/>
      <c r="AFK67" s="545"/>
      <c r="AFR67" s="545"/>
      <c r="AIC67" s="545"/>
      <c r="AIJ67" s="901"/>
      <c r="AIK67" s="376"/>
      <c r="AIL67" s="352"/>
      <c r="AIM67" s="352"/>
      <c r="AIQ67" s="545"/>
      <c r="AJS67" s="244"/>
      <c r="AJT67" s="244"/>
      <c r="AJU67" s="244"/>
      <c r="AJV67" s="244"/>
      <c r="AJW67" s="244"/>
      <c r="AJX67" s="244"/>
      <c r="AJY67" s="244"/>
      <c r="AMD67" s="545"/>
      <c r="AMG67" s="406"/>
      <c r="AMY67" s="545"/>
      <c r="ANB67" s="796"/>
      <c r="ANF67" s="796"/>
      <c r="ANI67" s="545"/>
      <c r="AOH67" s="796"/>
      <c r="AOK67" s="545"/>
      <c r="AOV67" s="545"/>
      <c r="APC67" s="796"/>
      <c r="APJ67" s="796"/>
      <c r="APX67" s="545"/>
      <c r="AQA67" s="545"/>
      <c r="AQE67" s="311"/>
      <c r="AQL67" s="311"/>
      <c r="AQZ67" s="796"/>
      <c r="ARC67" s="322"/>
      <c r="ARN67" s="545"/>
      <c r="ARQ67" s="545"/>
      <c r="ARU67" s="545"/>
      <c r="ARX67" s="796"/>
      <c r="ASB67" s="545"/>
      <c r="ASI67" s="545"/>
      <c r="AVH67" s="545"/>
      <c r="AVO67" s="322"/>
      <c r="AVT67" s="78">
        <f t="shared" si="173"/>
        <v>0</v>
      </c>
      <c r="AVV67" s="545"/>
      <c r="AWQ67" s="244"/>
      <c r="AWR67" s="244"/>
      <c r="AWS67" s="244"/>
      <c r="AWT67" s="244"/>
      <c r="AWU67" s="244"/>
      <c r="AWV67" s="244"/>
      <c r="AWW67" s="244"/>
      <c r="AWX67" s="861"/>
      <c r="AYG67" s="545"/>
      <c r="AYN67" s="545"/>
      <c r="AYU67" s="545"/>
      <c r="AYX67" s="545"/>
      <c r="AZI67" s="545"/>
      <c r="AZL67" s="545"/>
      <c r="AZP67" s="861"/>
      <c r="AZQ67" s="244"/>
      <c r="AZR67" s="244"/>
      <c r="AZS67" s="861"/>
      <c r="AZT67" s="244"/>
      <c r="AZU67" s="244"/>
      <c r="AZV67" s="244"/>
    </row>
    <row r="68" spans="1:1021 1039:1374" s="32" customFormat="1" ht="15.75" x14ac:dyDescent="0.25">
      <c r="A68" s="406"/>
      <c r="B68" s="311"/>
      <c r="C68" s="702"/>
      <c r="F68" s="131">
        <f t="shared" si="213"/>
        <v>4395100</v>
      </c>
      <c r="H68" s="311"/>
      <c r="I68" s="311"/>
      <c r="O68" s="545"/>
      <c r="Q68" s="778"/>
      <c r="R68" s="545"/>
      <c r="V68" s="796"/>
      <c r="CH68" s="406"/>
      <c r="CI68" s="311"/>
      <c r="CJ68" s="22"/>
      <c r="CK68" s="378"/>
      <c r="CL68" s="702"/>
      <c r="CM68" s="131">
        <f t="shared" si="19"/>
        <v>462233</v>
      </c>
      <c r="CO68" s="31"/>
      <c r="CP68" s="311"/>
      <c r="CQ68" s="139"/>
      <c r="CR68" s="378"/>
      <c r="CS68" s="778"/>
      <c r="CT68" s="131">
        <f t="shared" si="20"/>
        <v>0</v>
      </c>
      <c r="CV68" s="322"/>
      <c r="CW68" s="311"/>
      <c r="CX68" s="805"/>
      <c r="DA68" s="78">
        <f t="shared" si="190"/>
        <v>0</v>
      </c>
      <c r="DE68" s="903"/>
      <c r="DH68" s="78">
        <f t="shared" si="21"/>
        <v>0</v>
      </c>
      <c r="DR68" s="545"/>
      <c r="DU68" s="322"/>
      <c r="EF68" s="545"/>
      <c r="ET68" s="796"/>
      <c r="FA68" s="796"/>
      <c r="FV68" s="545"/>
      <c r="GC68" s="796"/>
      <c r="HZ68" s="545"/>
      <c r="IV68" s="800"/>
      <c r="JQ68" s="937"/>
      <c r="JR68" s="783"/>
      <c r="JT68" s="702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5"/>
      <c r="LM68" s="545"/>
      <c r="LT68" s="545"/>
      <c r="MA68" s="545"/>
      <c r="MH68" s="545"/>
      <c r="NQ68" s="545"/>
      <c r="NT68" s="545"/>
      <c r="QI68" s="545"/>
      <c r="QP68" s="229"/>
      <c r="QQ68" s="244"/>
      <c r="QR68" s="261"/>
      <c r="QS68" s="321"/>
      <c r="QT68" s="261"/>
      <c r="QU68" s="131">
        <f t="shared" si="68"/>
        <v>23994.5</v>
      </c>
      <c r="RD68" s="49"/>
      <c r="RE68" s="1460"/>
      <c r="RF68" s="139"/>
      <c r="RG68" s="49"/>
      <c r="RH68" s="261"/>
      <c r="RI68" s="78">
        <f t="shared" si="70"/>
        <v>0</v>
      </c>
      <c r="RK68" s="49"/>
      <c r="RL68" s="1460"/>
      <c r="RM68" s="139"/>
      <c r="RN68" s="49"/>
      <c r="RO68" s="261"/>
      <c r="RP68" s="78">
        <f t="shared" si="71"/>
        <v>0</v>
      </c>
      <c r="TA68" s="545"/>
      <c r="TV68" s="545"/>
      <c r="UC68" s="545"/>
      <c r="UJ68" s="545"/>
      <c r="UQ68" s="545"/>
      <c r="UX68" s="545"/>
      <c r="VZ68" s="545"/>
      <c r="XB68" s="244"/>
      <c r="XC68" s="244"/>
      <c r="XD68" s="244"/>
      <c r="XE68" s="244"/>
      <c r="XF68" s="244"/>
      <c r="XG68" s="244"/>
      <c r="XH68" s="244"/>
      <c r="AAV68" s="545"/>
      <c r="ABC68" s="545"/>
      <c r="ABF68" s="322"/>
      <c r="ACE68" s="796"/>
      <c r="ACH68" s="545"/>
      <c r="ACL68" s="796"/>
      <c r="ACO68" s="796"/>
      <c r="ACZ68" s="545"/>
      <c r="ADC68" s="545"/>
      <c r="ADG68" s="545"/>
      <c r="ADJ68" s="796"/>
      <c r="ADN68" s="311"/>
      <c r="ADU68" s="322"/>
      <c r="ADX68" s="545"/>
      <c r="AEB68" s="406"/>
      <c r="AEI68" s="545"/>
      <c r="AEP68" s="545"/>
      <c r="AES68" s="545"/>
      <c r="AFK68" s="545"/>
      <c r="AFR68" s="545"/>
      <c r="AIC68" s="545"/>
      <c r="AIJ68" s="901"/>
      <c r="AIK68" s="376"/>
      <c r="AIL68" s="352"/>
      <c r="AIM68" s="352"/>
      <c r="AIQ68" s="545"/>
      <c r="AJS68" s="244"/>
      <c r="AJT68" s="244"/>
      <c r="AJU68" s="244"/>
      <c r="AJV68" s="244"/>
      <c r="AJW68" s="244"/>
      <c r="AJX68" s="244"/>
      <c r="AJY68" s="244"/>
      <c r="AMD68" s="545"/>
      <c r="AMG68" s="406"/>
      <c r="AMY68" s="545"/>
      <c r="ANB68" s="796"/>
      <c r="ANF68" s="796"/>
      <c r="ANI68" s="545"/>
      <c r="AOH68" s="796"/>
      <c r="AOK68" s="545"/>
      <c r="AOV68" s="545"/>
      <c r="APC68" s="796"/>
      <c r="APJ68" s="796"/>
      <c r="APX68" s="545"/>
      <c r="AQA68" s="545"/>
      <c r="AQE68" s="311"/>
      <c r="AQL68" s="311"/>
      <c r="AQZ68" s="796"/>
      <c r="ARC68" s="322"/>
      <c r="ARN68" s="545"/>
      <c r="ARQ68" s="545"/>
      <c r="ARU68" s="545"/>
      <c r="ARX68" s="796"/>
      <c r="ASB68" s="545"/>
      <c r="ASI68" s="545"/>
      <c r="AVH68" s="545"/>
      <c r="AVO68" s="322"/>
      <c r="AVT68" s="353">
        <f>AVT67+AVQ68-AVS68+AVT30</f>
        <v>0</v>
      </c>
      <c r="AVV68" s="545"/>
      <c r="AWQ68" s="244"/>
      <c r="AWR68" s="244"/>
      <c r="AWS68" s="244"/>
      <c r="AWT68" s="244"/>
      <c r="AWU68" s="244"/>
      <c r="AWV68" s="244"/>
      <c r="AWW68" s="244"/>
      <c r="AWX68" s="861"/>
      <c r="AYG68" s="545"/>
      <c r="AYN68" s="545"/>
      <c r="AYU68" s="545"/>
      <c r="AYX68" s="545"/>
      <c r="AZI68" s="545"/>
      <c r="AZL68" s="545"/>
      <c r="AZP68" s="861"/>
      <c r="AZQ68" s="244"/>
      <c r="AZR68" s="244"/>
      <c r="AZS68" s="861"/>
      <c r="AZT68" s="244"/>
      <c r="AZU68" s="244"/>
      <c r="AZV68" s="244"/>
    </row>
    <row r="69" spans="1:1021 1039:1374" s="32" customFormat="1" ht="15.75" x14ac:dyDescent="0.25">
      <c r="A69" s="406"/>
      <c r="B69" s="311"/>
      <c r="C69" s="702"/>
      <c r="F69" s="131">
        <f t="shared" si="213"/>
        <v>4395100</v>
      </c>
      <c r="H69" s="311"/>
      <c r="I69" s="311"/>
      <c r="O69" s="545"/>
      <c r="Q69" s="778"/>
      <c r="R69" s="545"/>
      <c r="V69" s="796"/>
      <c r="CH69" s="406"/>
      <c r="CI69" s="311"/>
      <c r="CJ69" s="22"/>
      <c r="CK69" s="865"/>
      <c r="CL69" s="778"/>
      <c r="CM69" s="131">
        <f>CM68+CJ69-CL69</f>
        <v>462233</v>
      </c>
      <c r="CO69" s="31"/>
      <c r="CP69" s="311"/>
      <c r="CQ69" s="139"/>
      <c r="CR69" s="378"/>
      <c r="CS69" s="778"/>
      <c r="CT69" s="131">
        <f>CT68+CQ69-CS69</f>
        <v>0</v>
      </c>
      <c r="CV69" s="322"/>
      <c r="CW69" s="311"/>
      <c r="CX69" s="805"/>
      <c r="DA69" s="78">
        <f t="shared" si="190"/>
        <v>0</v>
      </c>
      <c r="DE69" s="903"/>
      <c r="DH69" s="78">
        <f t="shared" si="21"/>
        <v>0</v>
      </c>
      <c r="DR69" s="545"/>
      <c r="DU69" s="322"/>
      <c r="EF69" s="545"/>
      <c r="ET69" s="796"/>
      <c r="FA69" s="796"/>
      <c r="FV69" s="545"/>
      <c r="GC69" s="796"/>
      <c r="HZ69" s="545"/>
      <c r="IV69" s="800"/>
      <c r="JQ69" s="800"/>
      <c r="JR69" s="783"/>
      <c r="JT69" s="702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5"/>
      <c r="LM69" s="545"/>
      <c r="LT69" s="545"/>
      <c r="MA69" s="545"/>
      <c r="MH69" s="545"/>
      <c r="NQ69" s="545"/>
      <c r="NT69" s="545"/>
      <c r="QI69" s="545"/>
      <c r="QP69" s="229"/>
      <c r="QQ69" s="244"/>
      <c r="QR69" s="261"/>
      <c r="QS69" s="321"/>
      <c r="QT69" s="261"/>
      <c r="QU69" s="131">
        <f t="shared" si="68"/>
        <v>23994.5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5"/>
      <c r="TV69" s="545"/>
      <c r="UC69" s="545"/>
      <c r="UJ69" s="545"/>
      <c r="UQ69" s="545"/>
      <c r="UX69" s="545"/>
      <c r="VZ69" s="545"/>
      <c r="XB69" s="244"/>
      <c r="XC69" s="244"/>
      <c r="XD69" s="244"/>
      <c r="XE69" s="244"/>
      <c r="XF69" s="244"/>
      <c r="XG69" s="244"/>
      <c r="XH69" s="244"/>
      <c r="AAV69" s="545"/>
      <c r="ABC69" s="545"/>
      <c r="ABF69" s="322"/>
      <c r="ACE69" s="796"/>
      <c r="ACH69" s="545"/>
      <c r="ACL69" s="796"/>
      <c r="ACO69" s="796"/>
      <c r="ACZ69" s="545"/>
      <c r="ADC69" s="545"/>
      <c r="ADG69" s="545"/>
      <c r="ADJ69" s="796"/>
      <c r="ADN69" s="311"/>
      <c r="ADU69" s="322"/>
      <c r="ADX69" s="545"/>
      <c r="AEB69" s="406"/>
      <c r="AEI69" s="545"/>
      <c r="AEP69" s="545"/>
      <c r="AES69" s="545"/>
      <c r="AFK69" s="545"/>
      <c r="AFR69" s="545"/>
      <c r="AIC69" s="545"/>
      <c r="AIJ69" s="901"/>
      <c r="AIK69" s="376"/>
      <c r="AIL69" s="352"/>
      <c r="AIM69" s="352"/>
      <c r="AIQ69" s="545"/>
      <c r="AJS69" s="244"/>
      <c r="AJT69" s="244"/>
      <c r="AJU69" s="244"/>
      <c r="AJV69" s="244"/>
      <c r="AJW69" s="244"/>
      <c r="AJX69" s="244"/>
      <c r="AJY69" s="244"/>
      <c r="AMD69" s="545"/>
      <c r="AMG69" s="406"/>
      <c r="AMY69" s="545"/>
      <c r="ANB69" s="796"/>
      <c r="ANF69" s="796"/>
      <c r="ANI69" s="545"/>
      <c r="AOH69" s="796"/>
      <c r="AOK69" s="545"/>
      <c r="AOV69" s="545"/>
      <c r="APC69" s="796"/>
      <c r="APJ69" s="796"/>
      <c r="APX69" s="545"/>
      <c r="AQA69" s="545"/>
      <c r="AQE69" s="311"/>
      <c r="AQL69" s="311"/>
      <c r="AQZ69" s="796"/>
      <c r="ARC69" s="322"/>
      <c r="ARN69" s="545"/>
      <c r="ARQ69" s="545"/>
      <c r="ARU69" s="545"/>
      <c r="ARX69" s="796"/>
      <c r="ASB69" s="545"/>
      <c r="ASI69" s="545"/>
      <c r="AVH69" s="545"/>
      <c r="AVO69" s="322"/>
      <c r="AVT69" s="78"/>
      <c r="AVV69" s="545"/>
      <c r="AWQ69" s="244"/>
      <c r="AWR69" s="244"/>
      <c r="AWS69" s="244"/>
      <c r="AWT69" s="244"/>
      <c r="AWU69" s="244"/>
      <c r="AWV69" s="244"/>
      <c r="AWW69" s="244"/>
      <c r="AWX69" s="861"/>
      <c r="AYG69" s="545"/>
      <c r="AYN69" s="545"/>
      <c r="AYU69" s="545"/>
      <c r="AYX69" s="545"/>
      <c r="AZI69" s="545"/>
      <c r="AZL69" s="545"/>
      <c r="AZP69" s="861"/>
      <c r="AZQ69" s="244"/>
      <c r="AZR69" s="244"/>
      <c r="AZS69" s="861"/>
      <c r="AZT69" s="244"/>
      <c r="AZU69" s="244"/>
      <c r="AZV69" s="244"/>
    </row>
    <row r="70" spans="1:1021 1039:1374" s="32" customFormat="1" ht="16.5" thickBot="1" x14ac:dyDescent="0.3">
      <c r="A70" s="406"/>
      <c r="B70" s="311"/>
      <c r="C70" s="702"/>
      <c r="F70" s="131">
        <f t="shared" si="213"/>
        <v>4395100</v>
      </c>
      <c r="H70" s="311"/>
      <c r="I70" s="311"/>
      <c r="O70" s="545"/>
      <c r="Q70" s="778"/>
      <c r="R70" s="545"/>
      <c r="V70" s="796"/>
      <c r="CH70" s="406"/>
      <c r="CI70" s="311"/>
      <c r="CJ70" s="22"/>
      <c r="CL70" s="778"/>
      <c r="CM70" s="131"/>
      <c r="CO70" s="31"/>
      <c r="CP70" s="311"/>
      <c r="CQ70" s="139"/>
      <c r="CR70" s="378"/>
      <c r="CS70" s="778"/>
      <c r="CT70" s="131">
        <f>CT69+CQ70-CS70</f>
        <v>0</v>
      </c>
      <c r="CV70" s="322"/>
      <c r="CW70" s="311"/>
      <c r="CX70" s="805"/>
      <c r="CY70" s="865"/>
      <c r="CZ70" s="778"/>
      <c r="DA70" s="78">
        <f t="shared" si="190"/>
        <v>0</v>
      </c>
      <c r="DE70" s="903"/>
      <c r="DH70" s="78">
        <f t="shared" si="21"/>
        <v>0</v>
      </c>
      <c r="DR70" s="545"/>
      <c r="DU70" s="322"/>
      <c r="EF70" s="545"/>
      <c r="ET70" s="796"/>
      <c r="FA70" s="796"/>
      <c r="FV70" s="545"/>
      <c r="GC70" s="796"/>
      <c r="HZ70" s="545"/>
      <c r="IV70" s="800"/>
      <c r="JQ70" s="800"/>
      <c r="JR70" s="970"/>
      <c r="JS70" s="941"/>
      <c r="JT70" s="943"/>
      <c r="JU70" s="907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5"/>
      <c r="LM70" s="545"/>
      <c r="LT70" s="545"/>
      <c r="MA70" s="545"/>
      <c r="MH70" s="545"/>
      <c r="NQ70" s="545"/>
      <c r="NT70" s="545"/>
      <c r="QI70" s="545"/>
      <c r="QP70" s="49"/>
      <c r="QQ70" s="1460"/>
      <c r="QR70" s="139"/>
      <c r="QS70" s="321"/>
      <c r="QT70" s="261"/>
      <c r="QU70" s="131">
        <f t="shared" si="68"/>
        <v>23994.5</v>
      </c>
      <c r="RD70" s="49"/>
      <c r="RE70" s="1460"/>
      <c r="RF70" s="139"/>
      <c r="RG70" s="229"/>
      <c r="RH70" s="261"/>
      <c r="RI70" s="78">
        <f t="shared" si="70"/>
        <v>0</v>
      </c>
      <c r="RK70" s="49"/>
      <c r="RL70" s="1460"/>
      <c r="RM70" s="139"/>
      <c r="RN70" s="229"/>
      <c r="RO70" s="261"/>
      <c r="RP70" s="78">
        <f t="shared" si="71"/>
        <v>0</v>
      </c>
      <c r="TA70" s="545"/>
      <c r="TV70" s="545"/>
      <c r="UC70" s="545"/>
      <c r="UJ70" s="545"/>
      <c r="UQ70" s="545"/>
      <c r="UX70" s="545"/>
      <c r="VZ70" s="545"/>
      <c r="XB70" s="244"/>
      <c r="XC70" s="244"/>
      <c r="XD70" s="244"/>
      <c r="XE70" s="244"/>
      <c r="XF70" s="244"/>
      <c r="XG70" s="244"/>
      <c r="XH70" s="244"/>
      <c r="AAV70" s="545"/>
      <c r="ABC70" s="545"/>
      <c r="ABF70" s="322"/>
      <c r="ACE70" s="796"/>
      <c r="ACH70" s="545"/>
      <c r="ACL70" s="796"/>
      <c r="ACO70" s="796"/>
      <c r="ACZ70" s="545"/>
      <c r="ADC70" s="545"/>
      <c r="ADG70" s="545"/>
      <c r="ADJ70" s="796"/>
      <c r="ADN70" s="311"/>
      <c r="ADU70" s="322"/>
      <c r="ADX70" s="545"/>
      <c r="AEB70" s="406"/>
      <c r="AEI70" s="545"/>
      <c r="AEP70" s="545"/>
      <c r="AES70" s="545"/>
      <c r="AFK70" s="545"/>
      <c r="AFR70" s="545"/>
      <c r="AIC70" s="545"/>
      <c r="AIJ70" s="901"/>
      <c r="AIK70" s="376"/>
      <c r="AIL70" s="352"/>
      <c r="AIM70" s="352"/>
      <c r="AIQ70" s="545"/>
      <c r="AJS70" s="244"/>
      <c r="AJT70" s="244"/>
      <c r="AJU70" s="244"/>
      <c r="AJV70" s="244"/>
      <c r="AJW70" s="244"/>
      <c r="AJX70" s="244"/>
      <c r="AJY70" s="244"/>
      <c r="AMD70" s="545"/>
      <c r="AMG70" s="406"/>
      <c r="AMY70" s="545"/>
      <c r="ANB70" s="796"/>
      <c r="ANF70" s="796"/>
      <c r="ANI70" s="545"/>
      <c r="AOH70" s="796"/>
      <c r="AOK70" s="545"/>
      <c r="AOV70" s="545"/>
      <c r="APC70" s="796"/>
      <c r="APJ70" s="796"/>
      <c r="APX70" s="545"/>
      <c r="AQA70" s="545"/>
      <c r="AQE70" s="311"/>
      <c r="AQL70" s="311"/>
      <c r="AQZ70" s="796"/>
      <c r="ARC70" s="322"/>
      <c r="ARN70" s="545"/>
      <c r="ARQ70" s="545"/>
      <c r="ARU70" s="545"/>
      <c r="ARX70" s="796"/>
      <c r="ASB70" s="545"/>
      <c r="ASI70" s="545"/>
      <c r="AVH70" s="545"/>
      <c r="AVO70" s="322"/>
      <c r="AVT70" s="78"/>
      <c r="AVV70" s="545"/>
      <c r="AWQ70" s="244"/>
      <c r="AWR70" s="244"/>
      <c r="AWS70" s="244"/>
      <c r="AWT70" s="244"/>
      <c r="AWU70" s="244"/>
      <c r="AWV70" s="244"/>
      <c r="AWW70" s="244"/>
      <c r="AWX70" s="861"/>
      <c r="AYG70" s="545"/>
      <c r="AYN70" s="545"/>
      <c r="AYU70" s="545"/>
      <c r="AYX70" s="545"/>
      <c r="AZI70" s="545"/>
      <c r="AZL70" s="545"/>
      <c r="AZP70" s="861"/>
      <c r="AZQ70" s="244"/>
      <c r="AZR70" s="244"/>
      <c r="AZS70" s="861"/>
      <c r="AZT70" s="244"/>
      <c r="AZU70" s="244"/>
      <c r="AZV70" s="244"/>
    </row>
    <row r="71" spans="1:1021 1039:1374" s="32" customFormat="1" ht="16.5" thickTop="1" x14ac:dyDescent="0.25">
      <c r="A71" s="406"/>
      <c r="B71" s="311"/>
      <c r="C71" s="702"/>
      <c r="F71" s="131">
        <f t="shared" si="213"/>
        <v>4395100</v>
      </c>
      <c r="H71" s="311"/>
      <c r="I71" s="311"/>
      <c r="O71" s="545"/>
      <c r="Q71" s="778"/>
      <c r="R71" s="545"/>
      <c r="V71" s="796"/>
      <c r="CH71" s="406"/>
      <c r="CI71" s="311"/>
      <c r="CJ71" s="22"/>
      <c r="CL71" s="778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5"/>
      <c r="CY71" s="865"/>
      <c r="CZ71" s="702"/>
      <c r="DA71" s="78">
        <f t="shared" si="190"/>
        <v>0</v>
      </c>
      <c r="DE71" s="903"/>
      <c r="DH71" s="78">
        <f t="shared" si="21"/>
        <v>0</v>
      </c>
      <c r="DR71" s="545"/>
      <c r="DU71" s="322"/>
      <c r="EF71" s="545"/>
      <c r="ET71" s="796"/>
      <c r="FA71" s="796"/>
      <c r="FV71" s="545"/>
      <c r="GC71" s="796"/>
      <c r="HZ71" s="545"/>
      <c r="IV71" s="800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5"/>
      <c r="LM71" s="545"/>
      <c r="LT71" s="545"/>
      <c r="MA71" s="545"/>
      <c r="MH71" s="545"/>
      <c r="NQ71" s="545"/>
      <c r="NT71" s="545"/>
      <c r="QI71" s="545"/>
      <c r="QP71" s="229"/>
      <c r="QQ71" s="244"/>
      <c r="QR71" s="261"/>
      <c r="QS71" s="321"/>
      <c r="QT71" s="261"/>
      <c r="QU71" s="131">
        <f t="shared" si="68"/>
        <v>23994.5</v>
      </c>
      <c r="RD71" s="49"/>
      <c r="RE71" s="1460"/>
      <c r="RF71" s="139"/>
      <c r="RG71" s="229"/>
      <c r="RH71" s="244"/>
      <c r="RI71" s="78">
        <f t="shared" si="70"/>
        <v>0</v>
      </c>
      <c r="RK71" s="49"/>
      <c r="RL71" s="1460"/>
      <c r="RM71" s="139"/>
      <c r="RN71" s="229"/>
      <c r="RO71" s="244"/>
      <c r="RP71" s="78">
        <f t="shared" si="71"/>
        <v>0</v>
      </c>
      <c r="TA71" s="545"/>
      <c r="TV71" s="545"/>
      <c r="UC71" s="545"/>
      <c r="UJ71" s="545"/>
      <c r="UQ71" s="545"/>
      <c r="UX71" s="545"/>
      <c r="VZ71" s="545"/>
      <c r="XB71" s="244"/>
      <c r="XC71" s="244"/>
      <c r="XD71" s="244"/>
      <c r="XE71" s="244"/>
      <c r="XF71" s="244"/>
      <c r="XG71" s="244"/>
      <c r="XH71" s="244"/>
      <c r="AAV71" s="545"/>
      <c r="ABC71" s="545"/>
      <c r="ABF71" s="322"/>
      <c r="ACE71" s="796"/>
      <c r="ACH71" s="545"/>
      <c r="ACL71" s="796"/>
      <c r="ACO71" s="796"/>
      <c r="ACZ71" s="545"/>
      <c r="ADC71" s="545"/>
      <c r="ADG71" s="545"/>
      <c r="ADJ71" s="796"/>
      <c r="ADN71" s="311"/>
      <c r="ADU71" s="322"/>
      <c r="ADX71" s="545"/>
      <c r="AEB71" s="406"/>
      <c r="AEI71" s="545"/>
      <c r="AEP71" s="545"/>
      <c r="AES71" s="545"/>
      <c r="AFK71" s="545"/>
      <c r="AFR71" s="545"/>
      <c r="AIC71" s="545"/>
      <c r="AIJ71" s="901"/>
      <c r="AIK71" s="376"/>
      <c r="AIL71" s="352"/>
      <c r="AIM71" s="352"/>
      <c r="AIQ71" s="545"/>
      <c r="AJS71" s="244"/>
      <c r="AJT71" s="244"/>
      <c r="AJU71" s="244"/>
      <c r="AJV71" s="244"/>
      <c r="AJW71" s="244"/>
      <c r="AJX71" s="244"/>
      <c r="AJY71" s="244"/>
      <c r="AMD71" s="545"/>
      <c r="AMG71" s="406"/>
      <c r="AMY71" s="545"/>
      <c r="ANB71" s="796"/>
      <c r="ANF71" s="796"/>
      <c r="ANI71" s="545"/>
      <c r="AOH71" s="796"/>
      <c r="AOK71" s="545"/>
      <c r="AOV71" s="545"/>
      <c r="APC71" s="796"/>
      <c r="APJ71" s="796"/>
      <c r="APX71" s="545"/>
      <c r="AQA71" s="545"/>
      <c r="AQE71" s="311"/>
      <c r="AQL71" s="311"/>
      <c r="AQZ71" s="796"/>
      <c r="ARC71" s="322"/>
      <c r="ARN71" s="545"/>
      <c r="ARQ71" s="545"/>
      <c r="ARU71" s="545"/>
      <c r="ARX71" s="796"/>
      <c r="ASB71" s="545"/>
      <c r="ASI71" s="545"/>
      <c r="AVH71" s="545"/>
      <c r="AVO71" s="322"/>
      <c r="AVV71" s="545"/>
      <c r="AWQ71" s="244"/>
      <c r="AWR71" s="244"/>
      <c r="AWS71" s="244"/>
      <c r="AWT71" s="244"/>
      <c r="AWU71" s="244"/>
      <c r="AWV71" s="244"/>
      <c r="AWW71" s="244"/>
      <c r="AWX71" s="861"/>
      <c r="AYG71" s="545"/>
      <c r="AYN71" s="545"/>
      <c r="AYU71" s="545"/>
      <c r="AYX71" s="545"/>
      <c r="AZI71" s="545"/>
      <c r="AZL71" s="545"/>
      <c r="AZP71" s="861"/>
      <c r="AZQ71" s="244"/>
      <c r="AZR71" s="244"/>
      <c r="AZS71" s="861"/>
      <c r="AZT71" s="244"/>
      <c r="AZU71" s="244"/>
      <c r="AZV71" s="244"/>
    </row>
    <row r="72" spans="1:1021 1039:1374" s="32" customFormat="1" ht="15.75" x14ac:dyDescent="0.25">
      <c r="A72" s="406"/>
      <c r="B72" s="311"/>
      <c r="C72" s="702"/>
      <c r="F72" s="131">
        <f t="shared" si="213"/>
        <v>4395100</v>
      </c>
      <c r="H72" s="311"/>
      <c r="I72" s="311"/>
      <c r="O72" s="545"/>
      <c r="Q72" s="778"/>
      <c r="R72" s="545"/>
      <c r="V72" s="796"/>
      <c r="CH72" s="406"/>
      <c r="CK72" s="865"/>
      <c r="CL72" s="778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460"/>
      <c r="CX72" s="805"/>
      <c r="DA72" s="78">
        <f t="shared" si="190"/>
        <v>0</v>
      </c>
      <c r="DE72" s="903"/>
      <c r="DH72" s="78">
        <f t="shared" si="21"/>
        <v>0</v>
      </c>
      <c r="DR72" s="545"/>
      <c r="DU72" s="322"/>
      <c r="EF72" s="545"/>
      <c r="ET72" s="796"/>
      <c r="FA72" s="796"/>
      <c r="FV72" s="545"/>
      <c r="GC72" s="796"/>
      <c r="HZ72" s="545"/>
      <c r="IV72" s="800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5"/>
      <c r="LM72" s="545"/>
      <c r="LT72" s="545"/>
      <c r="MA72" s="545"/>
      <c r="MH72" s="545"/>
      <c r="NQ72" s="545"/>
      <c r="NT72" s="545"/>
      <c r="QI72" s="545"/>
      <c r="QP72" s="229"/>
      <c r="QQ72" s="244"/>
      <c r="QR72" s="244"/>
      <c r="QS72" s="321"/>
      <c r="QT72" s="261"/>
      <c r="QU72" s="131">
        <f>QU71+QR72-QT72+QU29</f>
        <v>47539</v>
      </c>
      <c r="RD72" s="49"/>
      <c r="RE72" s="1460"/>
      <c r="RF72" s="139"/>
      <c r="RG72" s="49"/>
      <c r="RH72" s="261"/>
      <c r="RI72" s="78"/>
      <c r="RK72" s="49"/>
      <c r="RL72" s="1460"/>
      <c r="RM72" s="139"/>
      <c r="RN72" s="49"/>
      <c r="RO72" s="261"/>
      <c r="RP72" s="78"/>
      <c r="TA72" s="545"/>
      <c r="TV72" s="545"/>
      <c r="UC72" s="545"/>
      <c r="UJ72" s="545"/>
      <c r="UQ72" s="545"/>
      <c r="UX72" s="545"/>
      <c r="VZ72" s="545"/>
      <c r="XB72" s="244"/>
      <c r="XC72" s="244"/>
      <c r="XD72" s="244"/>
      <c r="XE72" s="244"/>
      <c r="XF72" s="244"/>
      <c r="XG72" s="244"/>
      <c r="XH72" s="244"/>
      <c r="AAV72" s="545"/>
      <c r="ABC72" s="545"/>
      <c r="ABF72" s="322"/>
      <c r="ACE72" s="796"/>
      <c r="ACH72" s="545"/>
      <c r="ACL72" s="796"/>
      <c r="ACO72" s="796"/>
      <c r="ACZ72" s="545"/>
      <c r="ADC72" s="545"/>
      <c r="ADG72" s="545"/>
      <c r="ADJ72" s="796"/>
      <c r="ADN72" s="311"/>
      <c r="ADU72" s="322"/>
      <c r="ADX72" s="545"/>
      <c r="AEB72" s="406"/>
      <c r="AEI72" s="545"/>
      <c r="AEP72" s="545"/>
      <c r="AES72" s="545"/>
      <c r="AFK72" s="545"/>
      <c r="AFR72" s="545"/>
      <c r="AIC72" s="545"/>
      <c r="AIJ72" s="901"/>
      <c r="AIK72" s="376"/>
      <c r="AIL72" s="352"/>
      <c r="AIM72" s="352"/>
      <c r="AIQ72" s="545"/>
      <c r="AJS72" s="244"/>
      <c r="AJT72" s="244"/>
      <c r="AJU72" s="244"/>
      <c r="AJV72" s="244"/>
      <c r="AJW72" s="244"/>
      <c r="AJX72" s="244"/>
      <c r="AJY72" s="244"/>
      <c r="AMD72" s="545"/>
      <c r="AMG72" s="406"/>
      <c r="AMY72" s="545"/>
      <c r="ANB72" s="796"/>
      <c r="ANF72" s="796"/>
      <c r="ANI72" s="545"/>
      <c r="AOH72" s="796"/>
      <c r="AOK72" s="545"/>
      <c r="AOV72" s="545"/>
      <c r="APC72" s="796"/>
      <c r="APJ72" s="796"/>
      <c r="APX72" s="545"/>
      <c r="AQA72" s="545"/>
      <c r="AQE72" s="311"/>
      <c r="AQL72" s="311"/>
      <c r="AQZ72" s="796"/>
      <c r="ARC72" s="322"/>
      <c r="ARN72" s="545"/>
      <c r="ARQ72" s="545"/>
      <c r="ARU72" s="545"/>
      <c r="ARX72" s="796"/>
      <c r="ASB72" s="545"/>
      <c r="ASI72" s="545"/>
      <c r="AVH72" s="545"/>
      <c r="AVO72" s="322"/>
      <c r="AVV72" s="545"/>
      <c r="AWQ72" s="244"/>
      <c r="AWR72" s="244"/>
      <c r="AWS72" s="244"/>
      <c r="AWT72" s="244"/>
      <c r="AWU72" s="244"/>
      <c r="AWV72" s="244"/>
      <c r="AWW72" s="244"/>
      <c r="AWX72" s="861"/>
      <c r="AYG72" s="545"/>
      <c r="AYN72" s="545"/>
      <c r="AYU72" s="545"/>
      <c r="AYX72" s="545"/>
      <c r="AZI72" s="545"/>
      <c r="AZL72" s="545"/>
      <c r="AZP72" s="861"/>
      <c r="AZQ72" s="244"/>
      <c r="AZR72" s="244"/>
      <c r="AZS72" s="861"/>
      <c r="AZT72" s="244"/>
      <c r="AZU72" s="244"/>
      <c r="AZV72" s="244"/>
    </row>
    <row r="73" spans="1:1021 1039:1374" s="32" customFormat="1" ht="16.5" thickBot="1" x14ac:dyDescent="0.3">
      <c r="A73" s="406"/>
      <c r="B73" s="311"/>
      <c r="C73" s="702"/>
      <c r="F73" s="131">
        <f t="shared" si="213"/>
        <v>4395100</v>
      </c>
      <c r="H73" s="311"/>
      <c r="I73" s="311"/>
      <c r="O73" s="545"/>
      <c r="Q73" s="778"/>
      <c r="R73" s="545"/>
      <c r="V73" s="796"/>
      <c r="CH73" s="406"/>
      <c r="CM73" s="78"/>
      <c r="CT73" s="78"/>
      <c r="CV73" s="796"/>
      <c r="CW73" s="1460"/>
      <c r="CX73" s="946"/>
      <c r="CY73" s="941"/>
      <c r="CZ73" s="941"/>
      <c r="DA73" s="907">
        <f t="shared" si="190"/>
        <v>0</v>
      </c>
      <c r="DE73" s="957"/>
      <c r="DF73" s="941"/>
      <c r="DG73" s="941"/>
      <c r="DH73" s="907">
        <f>DH72+DE73-DG73</f>
        <v>0</v>
      </c>
      <c r="DR73" s="545"/>
      <c r="DU73" s="322"/>
      <c r="EF73" s="545"/>
      <c r="ET73" s="796"/>
      <c r="FA73" s="796"/>
      <c r="FV73" s="545"/>
      <c r="GC73" s="796"/>
      <c r="HZ73" s="545"/>
      <c r="IV73" s="800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5"/>
      <c r="LM73" s="545"/>
      <c r="LT73" s="545"/>
      <c r="MA73" s="545"/>
      <c r="MH73" s="545"/>
      <c r="NQ73" s="545"/>
      <c r="NT73" s="545"/>
      <c r="QI73" s="545"/>
      <c r="QP73" s="311"/>
      <c r="QS73" s="322"/>
      <c r="QU73" s="78"/>
      <c r="RD73" s="49"/>
      <c r="RE73" s="1460"/>
      <c r="RF73" s="139"/>
      <c r="RG73" s="229"/>
      <c r="RH73" s="244"/>
      <c r="RI73" s="78"/>
      <c r="RK73" s="49"/>
      <c r="RL73" s="1460"/>
      <c r="RM73" s="139"/>
      <c r="RN73" s="229"/>
      <c r="RO73" s="244"/>
      <c r="RP73" s="78"/>
      <c r="TA73" s="545"/>
      <c r="TV73" s="545"/>
      <c r="UC73" s="545"/>
      <c r="UJ73" s="545"/>
      <c r="UQ73" s="545"/>
      <c r="UX73" s="545"/>
      <c r="VZ73" s="545"/>
      <c r="XB73" s="244"/>
      <c r="XC73" s="244"/>
      <c r="XD73" s="244"/>
      <c r="XE73" s="244"/>
      <c r="XF73" s="244"/>
      <c r="XG73" s="244"/>
      <c r="XH73" s="244"/>
      <c r="AAV73" s="545"/>
      <c r="ABC73" s="545"/>
      <c r="ABF73" s="322"/>
      <c r="ACE73" s="796"/>
      <c r="ACH73" s="545"/>
      <c r="ACL73" s="796"/>
      <c r="ACO73" s="796"/>
      <c r="ACZ73" s="545"/>
      <c r="ADC73" s="545"/>
      <c r="ADG73" s="545"/>
      <c r="ADJ73" s="796"/>
      <c r="ADN73" s="311"/>
      <c r="ADU73" s="322"/>
      <c r="ADX73" s="545"/>
      <c r="AEB73" s="406"/>
      <c r="AEI73" s="545"/>
      <c r="AEP73" s="545"/>
      <c r="AES73" s="545"/>
      <c r="AFK73" s="545"/>
      <c r="AFR73" s="545"/>
      <c r="AIC73" s="545"/>
      <c r="AIJ73" s="901"/>
      <c r="AIK73" s="376"/>
      <c r="AIL73" s="352"/>
      <c r="AIM73" s="352"/>
      <c r="AIQ73" s="545"/>
      <c r="AJS73" s="244"/>
      <c r="AJT73" s="244"/>
      <c r="AJU73" s="244"/>
      <c r="AJV73" s="244"/>
      <c r="AJW73" s="244"/>
      <c r="AJX73" s="244"/>
      <c r="AJY73" s="244"/>
      <c r="AMD73" s="545"/>
      <c r="AMG73" s="406"/>
      <c r="AMY73" s="545"/>
      <c r="ANB73" s="796"/>
      <c r="ANF73" s="796"/>
      <c r="ANI73" s="545"/>
      <c r="AOH73" s="796"/>
      <c r="AOK73" s="545"/>
      <c r="AOV73" s="545"/>
      <c r="APC73" s="796"/>
      <c r="APJ73" s="796"/>
      <c r="APX73" s="545"/>
      <c r="AQA73" s="545"/>
      <c r="AQE73" s="311"/>
      <c r="AQL73" s="311"/>
      <c r="AQZ73" s="796"/>
      <c r="ARC73" s="322"/>
      <c r="ARN73" s="545"/>
      <c r="ARQ73" s="545"/>
      <c r="ARU73" s="545"/>
      <c r="ARX73" s="796"/>
      <c r="ASB73" s="545"/>
      <c r="ASI73" s="545"/>
      <c r="AVH73" s="545"/>
      <c r="AVO73" s="322"/>
      <c r="AVV73" s="545"/>
      <c r="AWQ73" s="244"/>
      <c r="AWR73" s="244"/>
      <c r="AWS73" s="244"/>
      <c r="AWT73" s="244"/>
      <c r="AWU73" s="244"/>
      <c r="AWV73" s="244"/>
      <c r="AWW73" s="244"/>
      <c r="AWX73" s="861"/>
      <c r="AYG73" s="545"/>
      <c r="AYN73" s="545"/>
      <c r="AYU73" s="545"/>
      <c r="AYX73" s="545"/>
      <c r="AZI73" s="545"/>
      <c r="AZL73" s="545"/>
      <c r="AZP73" s="861"/>
      <c r="AZQ73" s="244"/>
      <c r="AZR73" s="244"/>
      <c r="AZS73" s="861"/>
      <c r="AZT73" s="244"/>
      <c r="AZU73" s="244"/>
      <c r="AZV73" s="244"/>
    </row>
    <row r="74" spans="1:1021 1039:1374" s="32" customFormat="1" ht="16.5" thickTop="1" x14ac:dyDescent="0.25">
      <c r="A74" s="406"/>
      <c r="B74" s="311"/>
      <c r="C74" s="702"/>
      <c r="F74" s="131">
        <f t="shared" si="213"/>
        <v>4395100</v>
      </c>
      <c r="H74" s="311"/>
      <c r="I74" s="311"/>
      <c r="O74" s="545"/>
      <c r="Q74" s="778"/>
      <c r="R74" s="545"/>
      <c r="V74" s="796"/>
      <c r="CH74" s="406"/>
      <c r="CJ74" s="778"/>
      <c r="CM74" s="78"/>
      <c r="CO74" s="31"/>
      <c r="CP74" s="311"/>
      <c r="CQ74" s="778"/>
      <c r="CT74" s="78"/>
      <c r="CV74" s="322"/>
      <c r="CX74" s="702"/>
      <c r="DA74" s="78"/>
      <c r="DR74" s="545"/>
      <c r="DU74" s="322"/>
      <c r="EF74" s="545"/>
      <c r="ET74" s="796"/>
      <c r="FA74" s="796"/>
      <c r="FV74" s="545"/>
      <c r="GC74" s="796"/>
      <c r="HZ74" s="545"/>
      <c r="IV74" s="800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5"/>
      <c r="LM74" s="545"/>
      <c r="LT74" s="545"/>
      <c r="MA74" s="545"/>
      <c r="MH74" s="545"/>
      <c r="NQ74" s="545"/>
      <c r="NT74" s="545"/>
      <c r="QI74" s="545"/>
      <c r="QP74" s="311"/>
      <c r="QS74" s="322"/>
      <c r="QT74" s="778"/>
      <c r="QU74" s="78"/>
      <c r="RD74" s="49"/>
      <c r="RE74" s="1460"/>
      <c r="RF74" s="139"/>
      <c r="RG74" s="49"/>
      <c r="RH74" s="261"/>
      <c r="RI74" s="78"/>
      <c r="RK74" s="49"/>
      <c r="RL74" s="1460"/>
      <c r="RM74" s="139"/>
      <c r="RN74" s="49"/>
      <c r="RO74" s="261"/>
      <c r="RP74" s="78"/>
      <c r="TA74" s="545"/>
      <c r="TV74" s="545"/>
      <c r="UC74" s="545"/>
      <c r="UJ74" s="545"/>
      <c r="UQ74" s="545"/>
      <c r="UX74" s="545"/>
      <c r="VZ74" s="545"/>
      <c r="XB74" s="244"/>
      <c r="XC74" s="244"/>
      <c r="XD74" s="244"/>
      <c r="XE74" s="244"/>
      <c r="XF74" s="244"/>
      <c r="XG74" s="244"/>
      <c r="XH74" s="244"/>
      <c r="AAV74" s="545"/>
      <c r="ABC74" s="545"/>
      <c r="ABF74" s="322"/>
      <c r="ACE74" s="796"/>
      <c r="ACH74" s="545"/>
      <c r="ACL74" s="796"/>
      <c r="ACO74" s="796"/>
      <c r="ACZ74" s="545"/>
      <c r="ADC74" s="545"/>
      <c r="ADG74" s="545"/>
      <c r="ADJ74" s="796"/>
      <c r="ADN74" s="311"/>
      <c r="ADU74" s="322"/>
      <c r="ADX74" s="545"/>
      <c r="AEB74" s="406"/>
      <c r="AEI74" s="545"/>
      <c r="AEP74" s="545"/>
      <c r="AES74" s="545"/>
      <c r="AFK74" s="545"/>
      <c r="AFR74" s="545"/>
      <c r="AIC74" s="545"/>
      <c r="AIJ74" s="901"/>
      <c r="AIK74" s="376"/>
      <c r="AIL74" s="352"/>
      <c r="AIM74" s="352"/>
      <c r="AIQ74" s="545"/>
      <c r="AJS74" s="244"/>
      <c r="AJT74" s="244"/>
      <c r="AJU74" s="244"/>
      <c r="AJV74" s="244"/>
      <c r="AJW74" s="244"/>
      <c r="AJX74" s="244"/>
      <c r="AJY74" s="244"/>
      <c r="AMD74" s="545"/>
      <c r="AMG74" s="406"/>
      <c r="AMY74" s="545"/>
      <c r="ANB74" s="796"/>
      <c r="ANF74" s="796"/>
      <c r="ANI74" s="545"/>
      <c r="AOH74" s="796"/>
      <c r="AOK74" s="545"/>
      <c r="AOV74" s="545"/>
      <c r="APC74" s="796"/>
      <c r="APJ74" s="796"/>
      <c r="APX74" s="545"/>
      <c r="AQA74" s="545"/>
      <c r="AQE74" s="311"/>
      <c r="AQL74" s="311"/>
      <c r="AQZ74" s="796"/>
      <c r="ARC74" s="322"/>
      <c r="ARN74" s="545"/>
      <c r="ARQ74" s="545"/>
      <c r="ARU74" s="545"/>
      <c r="ARX74" s="796"/>
      <c r="ASB74" s="545"/>
      <c r="ASI74" s="545"/>
      <c r="AVH74" s="545"/>
      <c r="AVO74" s="322"/>
      <c r="AVV74" s="545"/>
      <c r="AWQ74" s="244"/>
      <c r="AWR74" s="244"/>
      <c r="AWS74" s="244"/>
      <c r="AWT74" s="244"/>
      <c r="AWU74" s="244"/>
      <c r="AWV74" s="244"/>
      <c r="AWW74" s="244"/>
      <c r="AWX74" s="861"/>
      <c r="AYG74" s="545"/>
      <c r="AYN74" s="545"/>
      <c r="AYU74" s="545"/>
      <c r="AYX74" s="545"/>
      <c r="AZI74" s="545"/>
      <c r="AZL74" s="545"/>
      <c r="AZP74" s="861"/>
      <c r="AZQ74" s="244"/>
      <c r="AZR74" s="244"/>
      <c r="AZS74" s="861"/>
      <c r="AZT74" s="244"/>
      <c r="AZU74" s="244"/>
      <c r="AZV74" s="244"/>
    </row>
    <row r="75" spans="1:1021 1039:1374" s="32" customFormat="1" ht="15.75" x14ac:dyDescent="0.25">
      <c r="A75" s="406"/>
      <c r="B75" s="311"/>
      <c r="C75" s="702"/>
      <c r="F75" s="131">
        <f t="shared" si="213"/>
        <v>4395100</v>
      </c>
      <c r="H75" s="311"/>
      <c r="I75" s="311"/>
      <c r="O75" s="545"/>
      <c r="Q75" s="778"/>
      <c r="R75" s="545"/>
      <c r="V75" s="796"/>
      <c r="CH75" s="406"/>
      <c r="CM75" s="78"/>
      <c r="CO75" s="31"/>
      <c r="CP75" s="311"/>
      <c r="CQ75" s="778"/>
      <c r="CT75" s="78"/>
      <c r="CV75" s="322"/>
      <c r="CX75" s="702"/>
      <c r="DA75" s="78"/>
      <c r="DR75" s="545"/>
      <c r="DU75" s="322"/>
      <c r="EF75" s="545"/>
      <c r="ET75" s="796"/>
      <c r="FA75" s="796"/>
      <c r="FV75" s="545"/>
      <c r="GC75" s="796"/>
      <c r="HZ75" s="545"/>
      <c r="IV75" s="800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5"/>
      <c r="LM75" s="545"/>
      <c r="LT75" s="545"/>
      <c r="MA75" s="545"/>
      <c r="MH75" s="545"/>
      <c r="NQ75" s="545"/>
      <c r="NT75" s="545"/>
      <c r="QI75" s="545"/>
      <c r="QP75" s="311"/>
      <c r="QS75" s="322"/>
      <c r="QU75" s="78"/>
      <c r="RD75" s="49"/>
      <c r="RE75" s="1460"/>
      <c r="RF75" s="139"/>
      <c r="RG75" s="229"/>
      <c r="RH75" s="244"/>
      <c r="RI75" s="78"/>
      <c r="RK75" s="49"/>
      <c r="RL75" s="1460"/>
      <c r="RM75" s="139"/>
      <c r="RN75" s="229"/>
      <c r="RO75" s="244"/>
      <c r="RP75" s="78"/>
      <c r="TA75" s="545"/>
      <c r="TV75" s="545"/>
      <c r="UC75" s="545"/>
      <c r="UJ75" s="545"/>
      <c r="UQ75" s="545"/>
      <c r="UX75" s="545"/>
      <c r="VZ75" s="545"/>
      <c r="XB75" s="244"/>
      <c r="XC75" s="244"/>
      <c r="XD75" s="244"/>
      <c r="XE75" s="244"/>
      <c r="XF75" s="244"/>
      <c r="XG75" s="244"/>
      <c r="XH75" s="244"/>
      <c r="AAV75" s="545"/>
      <c r="ABC75" s="545"/>
      <c r="ABF75" s="322"/>
      <c r="ACE75" s="796"/>
      <c r="ACH75" s="545"/>
      <c r="ACL75" s="796"/>
      <c r="ACO75" s="796"/>
      <c r="ACZ75" s="545"/>
      <c r="ADC75" s="545"/>
      <c r="ADG75" s="545"/>
      <c r="ADJ75" s="796"/>
      <c r="ADN75" s="311"/>
      <c r="ADU75" s="322"/>
      <c r="ADX75" s="545"/>
      <c r="AEB75" s="406"/>
      <c r="AEI75" s="545"/>
      <c r="AEP75" s="545"/>
      <c r="AES75" s="545"/>
      <c r="AFK75" s="545"/>
      <c r="AFR75" s="545"/>
      <c r="AIC75" s="545"/>
      <c r="AIJ75" s="901"/>
      <c r="AIK75" s="376"/>
      <c r="AIL75" s="352"/>
      <c r="AIM75" s="352"/>
      <c r="AIQ75" s="545"/>
      <c r="AJS75" s="244"/>
      <c r="AJT75" s="244"/>
      <c r="AJU75" s="244"/>
      <c r="AJV75" s="244"/>
      <c r="AJW75" s="244"/>
      <c r="AJX75" s="244"/>
      <c r="AJY75" s="244"/>
      <c r="AMD75" s="545"/>
      <c r="AMG75" s="406"/>
      <c r="AMY75" s="545"/>
      <c r="ANB75" s="796"/>
      <c r="ANF75" s="796"/>
      <c r="ANI75" s="545"/>
      <c r="AOH75" s="796"/>
      <c r="AOK75" s="545"/>
      <c r="AOV75" s="545"/>
      <c r="APC75" s="796"/>
      <c r="APJ75" s="796"/>
      <c r="APX75" s="545"/>
      <c r="AQA75" s="545"/>
      <c r="AQE75" s="311"/>
      <c r="AQL75" s="311"/>
      <c r="AQZ75" s="796"/>
      <c r="ARC75" s="322"/>
      <c r="ARN75" s="545"/>
      <c r="ARQ75" s="545"/>
      <c r="ARU75" s="545"/>
      <c r="ARX75" s="796"/>
      <c r="ASB75" s="545"/>
      <c r="ASI75" s="545"/>
      <c r="AVH75" s="545"/>
      <c r="AVO75" s="322"/>
      <c r="AVV75" s="545"/>
      <c r="AWQ75" s="244"/>
      <c r="AWR75" s="244"/>
      <c r="AWS75" s="244"/>
      <c r="AWT75" s="244"/>
      <c r="AWU75" s="244"/>
      <c r="AWV75" s="244"/>
      <c r="AWW75" s="244"/>
      <c r="AWX75" s="861"/>
      <c r="AYG75" s="545"/>
      <c r="AYN75" s="545"/>
      <c r="AYU75" s="545"/>
      <c r="AYX75" s="545"/>
      <c r="AZI75" s="545"/>
      <c r="AZL75" s="545"/>
      <c r="AZP75" s="861"/>
      <c r="AZQ75" s="244"/>
      <c r="AZR75" s="244"/>
      <c r="AZS75" s="861"/>
      <c r="AZT75" s="244"/>
      <c r="AZU75" s="244"/>
      <c r="AZV75" s="244"/>
    </row>
    <row r="76" spans="1:1021 1039:1374" s="32" customFormat="1" ht="15.75" x14ac:dyDescent="0.25">
      <c r="A76" s="406"/>
      <c r="B76" s="311"/>
      <c r="C76" s="702"/>
      <c r="F76" s="131">
        <f t="shared" si="213"/>
        <v>4395100</v>
      </c>
      <c r="H76" s="311"/>
      <c r="I76" s="311"/>
      <c r="O76" s="545"/>
      <c r="Q76" s="778"/>
      <c r="R76" s="545"/>
      <c r="V76" s="796"/>
      <c r="CH76" s="545"/>
      <c r="CO76" s="31"/>
      <c r="CP76" s="311"/>
      <c r="CQ76" s="778"/>
      <c r="CV76" s="796"/>
      <c r="CX76" s="702"/>
      <c r="DR76" s="545"/>
      <c r="DU76" s="322"/>
      <c r="EF76" s="545"/>
      <c r="ET76" s="796"/>
      <c r="FA76" s="796"/>
      <c r="FV76" s="545"/>
      <c r="GC76" s="796"/>
      <c r="HZ76" s="545"/>
      <c r="IV76" s="800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5"/>
      <c r="LM76" s="545"/>
      <c r="LT76" s="545"/>
      <c r="MA76" s="545"/>
      <c r="MH76" s="545"/>
      <c r="NQ76" s="545"/>
      <c r="NT76" s="545"/>
      <c r="QI76" s="545"/>
      <c r="QP76" s="311"/>
      <c r="QS76" s="796"/>
      <c r="RD76" s="311"/>
      <c r="RE76" s="311"/>
      <c r="RK76" s="311"/>
      <c r="RL76" s="311"/>
      <c r="TA76" s="545"/>
      <c r="TV76" s="545"/>
      <c r="UC76" s="545"/>
      <c r="UJ76" s="545"/>
      <c r="UQ76" s="545"/>
      <c r="UX76" s="545"/>
      <c r="VZ76" s="545"/>
      <c r="XB76" s="244"/>
      <c r="XC76" s="244"/>
      <c r="XD76" s="244"/>
      <c r="XE76" s="244"/>
      <c r="XF76" s="244"/>
      <c r="XG76" s="244"/>
      <c r="XH76" s="244"/>
      <c r="AAV76" s="545"/>
      <c r="ABC76" s="545"/>
      <c r="ABF76" s="322"/>
      <c r="ACE76" s="796"/>
      <c r="ACH76" s="545"/>
      <c r="ACL76" s="796"/>
      <c r="ACO76" s="796"/>
      <c r="ACZ76" s="545"/>
      <c r="ADC76" s="545"/>
      <c r="ADG76" s="545"/>
      <c r="ADJ76" s="796"/>
      <c r="ADN76" s="311"/>
      <c r="ADU76" s="322"/>
      <c r="ADX76" s="545"/>
      <c r="AEB76" s="406"/>
      <c r="AEI76" s="545"/>
      <c r="AEP76" s="545"/>
      <c r="AES76" s="545"/>
      <c r="AFK76" s="545"/>
      <c r="AFR76" s="545"/>
      <c r="AIC76" s="545"/>
      <c r="AIJ76" s="901"/>
      <c r="AIK76" s="376"/>
      <c r="AIL76" s="352"/>
      <c r="AIM76" s="352"/>
      <c r="AIQ76" s="545"/>
      <c r="AJS76" s="244"/>
      <c r="AJT76" s="244"/>
      <c r="AJU76" s="244"/>
      <c r="AJV76" s="244"/>
      <c r="AJW76" s="244"/>
      <c r="AJX76" s="244"/>
      <c r="AJY76" s="244"/>
      <c r="AMD76" s="545"/>
      <c r="AMG76" s="406"/>
      <c r="AMY76" s="545"/>
      <c r="ANB76" s="796"/>
      <c r="ANF76" s="796"/>
      <c r="ANI76" s="545"/>
      <c r="AOH76" s="796"/>
      <c r="AOK76" s="545"/>
      <c r="AOV76" s="545"/>
      <c r="APC76" s="796"/>
      <c r="APJ76" s="796"/>
      <c r="APX76" s="545"/>
      <c r="AQA76" s="545"/>
      <c r="AQE76" s="311"/>
      <c r="AQL76" s="311"/>
      <c r="AQZ76" s="796"/>
      <c r="ARC76" s="322"/>
      <c r="ARN76" s="545"/>
      <c r="ARQ76" s="545"/>
      <c r="ARU76" s="545"/>
      <c r="ARX76" s="796"/>
      <c r="ASB76" s="545"/>
      <c r="ASI76" s="545"/>
      <c r="AVH76" s="545"/>
      <c r="AVO76" s="322"/>
      <c r="AVV76" s="545"/>
      <c r="AWQ76" s="244"/>
      <c r="AWR76" s="244"/>
      <c r="AWS76" s="244"/>
      <c r="AWT76" s="244"/>
      <c r="AWU76" s="244"/>
      <c r="AWV76" s="244"/>
      <c r="AWW76" s="244"/>
      <c r="AWX76" s="861"/>
      <c r="AYG76" s="545"/>
      <c r="AYN76" s="545"/>
      <c r="AYU76" s="545"/>
      <c r="AYX76" s="545"/>
      <c r="AZI76" s="545"/>
      <c r="AZL76" s="545"/>
      <c r="AZP76" s="861"/>
      <c r="AZQ76" s="244"/>
      <c r="AZR76" s="244"/>
      <c r="AZS76" s="861"/>
      <c r="AZT76" s="244"/>
      <c r="AZU76" s="244"/>
      <c r="AZV76" s="244"/>
    </row>
    <row r="77" spans="1:1021 1039:1374" s="32" customFormat="1" ht="15.75" x14ac:dyDescent="0.25">
      <c r="A77" s="406"/>
      <c r="B77" s="311"/>
      <c r="C77" s="702"/>
      <c r="F77" s="131">
        <f t="shared" si="213"/>
        <v>4395100</v>
      </c>
      <c r="H77" s="311"/>
      <c r="I77" s="311"/>
      <c r="O77" s="545"/>
      <c r="Q77" s="778"/>
      <c r="R77" s="545"/>
      <c r="V77" s="796"/>
      <c r="CH77" s="545"/>
      <c r="CO77" s="31"/>
      <c r="CP77" s="311"/>
      <c r="CQ77" s="778"/>
      <c r="CV77" s="796"/>
      <c r="CX77" s="702"/>
      <c r="DR77" s="545"/>
      <c r="DU77" s="322"/>
      <c r="EF77" s="545"/>
      <c r="ET77" s="796"/>
      <c r="FA77" s="796"/>
      <c r="FV77" s="545"/>
      <c r="GC77" s="796"/>
      <c r="HZ77" s="545"/>
      <c r="IV77" s="800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5"/>
      <c r="LM77" s="545"/>
      <c r="LT77" s="545"/>
      <c r="MA77" s="545"/>
      <c r="MH77" s="545"/>
      <c r="NQ77" s="545"/>
      <c r="NT77" s="545"/>
      <c r="QI77" s="545"/>
      <c r="QP77" s="311"/>
      <c r="QS77" s="796"/>
      <c r="RD77" s="311"/>
      <c r="RE77" s="311"/>
      <c r="RK77" s="311"/>
      <c r="RL77" s="311"/>
      <c r="TA77" s="545"/>
      <c r="TV77" s="545"/>
      <c r="UC77" s="545"/>
      <c r="UJ77" s="545"/>
      <c r="UQ77" s="545"/>
      <c r="UX77" s="545"/>
      <c r="VZ77" s="545"/>
      <c r="XB77" s="244"/>
      <c r="XC77" s="244"/>
      <c r="XD77" s="244"/>
      <c r="XE77" s="244"/>
      <c r="XF77" s="244"/>
      <c r="XG77" s="244"/>
      <c r="XH77" s="244"/>
      <c r="AAV77" s="545"/>
      <c r="ABC77" s="545"/>
      <c r="ABF77" s="322"/>
      <c r="ACE77" s="796"/>
      <c r="ACH77" s="545"/>
      <c r="ACL77" s="796"/>
      <c r="ACO77" s="796"/>
      <c r="ACZ77" s="545"/>
      <c r="ADC77" s="545"/>
      <c r="ADG77" s="545"/>
      <c r="ADJ77" s="796"/>
      <c r="ADN77" s="311"/>
      <c r="ADU77" s="322"/>
      <c r="ADX77" s="545"/>
      <c r="AEB77" s="406"/>
      <c r="AEI77" s="545"/>
      <c r="AEP77" s="545"/>
      <c r="AES77" s="545"/>
      <c r="AFK77" s="545"/>
      <c r="AFR77" s="545"/>
      <c r="AIC77" s="545"/>
      <c r="AIJ77" s="901"/>
      <c r="AIK77" s="376"/>
      <c r="AIL77" s="352"/>
      <c r="AIM77" s="352"/>
      <c r="AIQ77" s="545"/>
      <c r="AJS77" s="244"/>
      <c r="AJT77" s="244"/>
      <c r="AJU77" s="244"/>
      <c r="AJV77" s="244"/>
      <c r="AJW77" s="244"/>
      <c r="AJX77" s="244"/>
      <c r="AJY77" s="244"/>
      <c r="AMD77" s="545"/>
      <c r="AMG77" s="406"/>
      <c r="AMY77" s="545"/>
      <c r="ANB77" s="796"/>
      <c r="ANF77" s="796"/>
      <c r="ANI77" s="545"/>
      <c r="AOH77" s="796"/>
      <c r="AOK77" s="545"/>
      <c r="AOV77" s="545"/>
      <c r="APC77" s="796"/>
      <c r="APJ77" s="796"/>
      <c r="APX77" s="545"/>
      <c r="AQA77" s="545"/>
      <c r="AQE77" s="311"/>
      <c r="AQL77" s="311"/>
      <c r="AQZ77" s="796"/>
      <c r="ARC77" s="322"/>
      <c r="ARN77" s="545"/>
      <c r="ARQ77" s="545"/>
      <c r="ARU77" s="545"/>
      <c r="ARX77" s="796"/>
      <c r="ASB77" s="545"/>
      <c r="ASI77" s="545"/>
      <c r="AVH77" s="545"/>
      <c r="AVO77" s="322"/>
      <c r="AVV77" s="545"/>
      <c r="AWQ77" s="244"/>
      <c r="AWR77" s="244"/>
      <c r="AWS77" s="244"/>
      <c r="AWT77" s="244"/>
      <c r="AWU77" s="244"/>
      <c r="AWV77" s="244"/>
      <c r="AWW77" s="244"/>
      <c r="AWX77" s="861"/>
      <c r="AYG77" s="545"/>
      <c r="AYN77" s="545"/>
      <c r="AYU77" s="545"/>
      <c r="AYX77" s="545"/>
      <c r="AZI77" s="545"/>
      <c r="AZL77" s="545"/>
      <c r="AZP77" s="861"/>
      <c r="AZQ77" s="244"/>
      <c r="AZR77" s="244"/>
      <c r="AZS77" s="861"/>
      <c r="AZT77" s="244"/>
      <c r="AZU77" s="244"/>
      <c r="AZV77" s="244"/>
    </row>
    <row r="78" spans="1:1021 1039:1374" s="32" customFormat="1" ht="15.75" x14ac:dyDescent="0.25">
      <c r="A78" s="406"/>
      <c r="B78" s="229"/>
      <c r="C78" s="390"/>
      <c r="D78" s="244"/>
      <c r="E78" s="244"/>
      <c r="F78" s="131">
        <f t="shared" si="213"/>
        <v>4395100</v>
      </c>
      <c r="H78" s="311"/>
      <c r="I78" s="229"/>
      <c r="J78" s="244"/>
      <c r="K78" s="244"/>
      <c r="L78" s="244"/>
      <c r="O78" s="545"/>
      <c r="Q78" s="778"/>
      <c r="R78" s="545"/>
      <c r="V78" s="796"/>
      <c r="CH78" s="545"/>
      <c r="CO78" s="31"/>
      <c r="CP78" s="311"/>
      <c r="CQ78" s="778"/>
      <c r="CV78" s="796"/>
      <c r="CX78" s="702"/>
      <c r="DR78" s="545"/>
      <c r="DU78" s="322"/>
      <c r="EF78" s="545"/>
      <c r="ET78" s="796"/>
      <c r="FA78" s="796"/>
      <c r="FV78" s="545"/>
      <c r="GC78" s="796"/>
      <c r="HZ78" s="545"/>
      <c r="IV78" s="800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5"/>
      <c r="LM78" s="545"/>
      <c r="LT78" s="545"/>
      <c r="MA78" s="545"/>
      <c r="MH78" s="545"/>
      <c r="NQ78" s="545"/>
      <c r="NT78" s="545"/>
      <c r="QI78" s="545"/>
      <c r="QP78" s="311"/>
      <c r="QS78" s="796"/>
      <c r="RD78" s="311"/>
      <c r="RE78" s="311"/>
      <c r="TA78" s="545"/>
      <c r="TV78" s="545"/>
      <c r="UC78" s="545"/>
      <c r="UJ78" s="545"/>
      <c r="UQ78" s="545"/>
      <c r="UX78" s="545"/>
      <c r="VZ78" s="545"/>
      <c r="XB78" s="244"/>
      <c r="XC78" s="244"/>
      <c r="XD78" s="244"/>
      <c r="XE78" s="244"/>
      <c r="XF78" s="244"/>
      <c r="XG78" s="244"/>
      <c r="XH78" s="244"/>
      <c r="AAV78" s="545"/>
      <c r="ABC78" s="545"/>
      <c r="ABF78" s="322"/>
      <c r="ACE78" s="796"/>
      <c r="ACH78" s="545"/>
      <c r="ACL78" s="796"/>
      <c r="ACO78" s="796"/>
      <c r="ACZ78" s="545"/>
      <c r="ADC78" s="545"/>
      <c r="ADG78" s="545"/>
      <c r="ADJ78" s="796"/>
      <c r="ADN78" s="311"/>
      <c r="ADU78" s="322"/>
      <c r="ADX78" s="545"/>
      <c r="AEB78" s="406"/>
      <c r="AEI78" s="545"/>
      <c r="AEP78" s="545"/>
      <c r="AES78" s="545"/>
      <c r="AFK78" s="545"/>
      <c r="AFR78" s="545"/>
      <c r="AIC78" s="545"/>
      <c r="AIJ78" s="901"/>
      <c r="AIK78" s="376"/>
      <c r="AIL78" s="352"/>
      <c r="AIM78" s="352"/>
      <c r="AIQ78" s="545"/>
      <c r="AJS78" s="244"/>
      <c r="AJT78" s="244"/>
      <c r="AJU78" s="244"/>
      <c r="AJV78" s="244"/>
      <c r="AJW78" s="244"/>
      <c r="AJX78" s="244"/>
      <c r="AJY78" s="244"/>
      <c r="AMD78" s="545"/>
      <c r="AMG78" s="406"/>
      <c r="AMY78" s="545"/>
      <c r="ANB78" s="796"/>
      <c r="ANF78" s="796"/>
      <c r="ANI78" s="545"/>
      <c r="AOH78" s="796"/>
      <c r="AOK78" s="545"/>
      <c r="AOV78" s="545"/>
      <c r="APC78" s="796"/>
      <c r="APJ78" s="796"/>
      <c r="APX78" s="545"/>
      <c r="AQA78" s="545"/>
      <c r="AQE78" s="311"/>
      <c r="AQL78" s="311"/>
      <c r="AQZ78" s="796"/>
      <c r="ARC78" s="322"/>
      <c r="ARN78" s="545"/>
      <c r="ARQ78" s="545"/>
      <c r="ARU78" s="545"/>
      <c r="ARX78" s="796"/>
      <c r="ASB78" s="545"/>
      <c r="ASI78" s="545"/>
      <c r="AVH78" s="545"/>
      <c r="AVO78" s="322"/>
      <c r="AVV78" s="545"/>
      <c r="AWQ78" s="244"/>
      <c r="AWR78" s="244"/>
      <c r="AWS78" s="244"/>
      <c r="AWT78" s="244"/>
      <c r="AWU78" s="244"/>
      <c r="AWV78" s="244"/>
      <c r="AWW78" s="244"/>
      <c r="AWX78" s="861"/>
      <c r="AYG78" s="545"/>
      <c r="AYN78" s="545"/>
      <c r="AYU78" s="545"/>
      <c r="AYX78" s="545"/>
      <c r="AZI78" s="545"/>
      <c r="AZL78" s="545"/>
      <c r="AZP78" s="861"/>
      <c r="AZQ78" s="244"/>
      <c r="AZR78" s="244"/>
      <c r="AZS78" s="861"/>
      <c r="AZT78" s="244"/>
      <c r="AZU78" s="244"/>
      <c r="AZV78" s="244"/>
    </row>
    <row r="79" spans="1:1021 1039:1374" s="32" customFormat="1" ht="15.75" x14ac:dyDescent="0.25">
      <c r="A79" s="406"/>
      <c r="B79" s="1460"/>
      <c r="C79" s="1098"/>
      <c r="D79" s="520"/>
      <c r="E79" s="244"/>
      <c r="F79" s="131">
        <f t="shared" si="213"/>
        <v>4395100</v>
      </c>
      <c r="H79" s="311"/>
      <c r="I79" s="1460"/>
      <c r="J79" s="242"/>
      <c r="K79" s="520"/>
      <c r="L79" s="244"/>
      <c r="O79" s="545"/>
      <c r="P79" s="1510"/>
      <c r="Q79" s="778"/>
      <c r="R79" s="545"/>
      <c r="V79" s="796"/>
      <c r="CH79" s="545"/>
      <c r="CO79" s="311"/>
      <c r="CV79" s="796"/>
      <c r="CX79" s="702"/>
      <c r="DR79" s="545"/>
      <c r="DU79" s="322"/>
      <c r="EF79" s="545"/>
      <c r="ET79" s="796"/>
      <c r="FA79" s="796"/>
      <c r="FV79" s="545"/>
      <c r="GC79" s="796"/>
      <c r="HZ79" s="545"/>
      <c r="IV79" s="800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5"/>
      <c r="LM79" s="545"/>
      <c r="LT79" s="545"/>
      <c r="MA79" s="545"/>
      <c r="MH79" s="545"/>
      <c r="NQ79" s="545"/>
      <c r="NT79" s="545"/>
      <c r="QI79" s="545"/>
      <c r="QP79" s="311"/>
      <c r="QS79" s="796"/>
      <c r="RD79" s="311"/>
      <c r="RE79" s="311"/>
      <c r="TA79" s="545"/>
      <c r="TV79" s="545"/>
      <c r="UC79" s="545"/>
      <c r="UJ79" s="545"/>
      <c r="UQ79" s="545"/>
      <c r="UX79" s="545"/>
      <c r="VZ79" s="545"/>
      <c r="XB79" s="244"/>
      <c r="XC79" s="244"/>
      <c r="XD79" s="244"/>
      <c r="XE79" s="244"/>
      <c r="XF79" s="244"/>
      <c r="XG79" s="244"/>
      <c r="XH79" s="244"/>
      <c r="AAV79" s="545"/>
      <c r="ABC79" s="545"/>
      <c r="ABF79" s="322"/>
      <c r="ACE79" s="796"/>
      <c r="ACH79" s="545"/>
      <c r="ACL79" s="796"/>
      <c r="ACO79" s="796"/>
      <c r="ACZ79" s="545"/>
      <c r="ADC79" s="545"/>
      <c r="ADG79" s="545"/>
      <c r="ADJ79" s="796"/>
      <c r="ADN79" s="311"/>
      <c r="ADU79" s="322"/>
      <c r="ADX79" s="545"/>
      <c r="AEB79" s="406"/>
      <c r="AEI79" s="545"/>
      <c r="AEP79" s="545"/>
      <c r="AES79" s="545"/>
      <c r="AFK79" s="545"/>
      <c r="AFR79" s="545"/>
      <c r="AIC79" s="545"/>
      <c r="AIJ79" s="901"/>
      <c r="AIK79" s="376"/>
      <c r="AIL79" s="352"/>
      <c r="AIM79" s="352"/>
      <c r="AIQ79" s="545"/>
      <c r="AJS79" s="244"/>
      <c r="AJT79" s="244"/>
      <c r="AJU79" s="244"/>
      <c r="AJV79" s="244"/>
      <c r="AJW79" s="244"/>
      <c r="AJX79" s="244"/>
      <c r="AJY79" s="244"/>
      <c r="AMD79" s="545"/>
      <c r="AMG79" s="406"/>
      <c r="AMY79" s="545"/>
      <c r="ANB79" s="796"/>
      <c r="ANF79" s="796"/>
      <c r="ANI79" s="545"/>
      <c r="AOH79" s="796"/>
      <c r="AOK79" s="545"/>
      <c r="AOV79" s="545"/>
      <c r="APC79" s="796"/>
      <c r="APJ79" s="796"/>
      <c r="APX79" s="545"/>
      <c r="AQA79" s="545"/>
      <c r="AQE79" s="311"/>
      <c r="AQL79" s="311"/>
      <c r="AQZ79" s="796"/>
      <c r="ARC79" s="322"/>
      <c r="ARN79" s="545"/>
      <c r="ARQ79" s="545"/>
      <c r="ARU79" s="545"/>
      <c r="ARX79" s="796"/>
      <c r="ASB79" s="545"/>
      <c r="ASI79" s="545"/>
      <c r="AVH79" s="545"/>
      <c r="AVO79" s="322"/>
      <c r="AVV79" s="545"/>
      <c r="AWQ79" s="244"/>
      <c r="AWR79" s="244"/>
      <c r="AWS79" s="244"/>
      <c r="AWT79" s="244"/>
      <c r="AWU79" s="244"/>
      <c r="AWV79" s="244"/>
      <c r="AWW79" s="244"/>
      <c r="AWX79" s="861"/>
      <c r="AYG79" s="545"/>
      <c r="AYN79" s="545"/>
      <c r="AYU79" s="545"/>
      <c r="AYX79" s="545"/>
      <c r="AZI79" s="545"/>
      <c r="AZL79" s="545"/>
      <c r="AZP79" s="861"/>
      <c r="AZQ79" s="244"/>
      <c r="AZR79" s="244"/>
      <c r="AZS79" s="861"/>
      <c r="AZT79" s="244"/>
      <c r="AZU79" s="244"/>
      <c r="AZV79" s="244"/>
    </row>
    <row r="80" spans="1:1021 1039:1374" s="32" customFormat="1" ht="15.75" x14ac:dyDescent="0.25">
      <c r="A80" s="406"/>
      <c r="B80" s="1460"/>
      <c r="C80" s="242"/>
      <c r="D80" s="520"/>
      <c r="E80" s="244"/>
      <c r="H80" s="311"/>
      <c r="I80" s="1460"/>
      <c r="J80" s="242"/>
      <c r="K80" s="520"/>
      <c r="L80" s="244"/>
      <c r="O80" s="545"/>
      <c r="P80" s="1510"/>
      <c r="Q80" s="778"/>
      <c r="R80" s="545"/>
      <c r="V80" s="796"/>
      <c r="CH80" s="545"/>
      <c r="CO80" s="311"/>
      <c r="CV80" s="796"/>
      <c r="CX80" s="702"/>
      <c r="DR80" s="545"/>
      <c r="DU80" s="322"/>
      <c r="EF80" s="545"/>
      <c r="ET80" s="796"/>
      <c r="FA80" s="796"/>
      <c r="FV80" s="545"/>
      <c r="GC80" s="796"/>
      <c r="HZ80" s="545"/>
      <c r="IV80" s="800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5"/>
      <c r="LM80" s="545"/>
      <c r="LT80" s="545"/>
      <c r="MA80" s="545"/>
      <c r="MH80" s="545"/>
      <c r="NQ80" s="545"/>
      <c r="NT80" s="545"/>
      <c r="QI80" s="545"/>
      <c r="QP80" s="311"/>
      <c r="QS80" s="796"/>
      <c r="RD80" s="311"/>
      <c r="RE80" s="311"/>
      <c r="TA80" s="545"/>
      <c r="TV80" s="545"/>
      <c r="UC80" s="545"/>
      <c r="UJ80" s="545"/>
      <c r="UQ80" s="545"/>
      <c r="UX80" s="545"/>
      <c r="VZ80" s="545"/>
      <c r="XB80" s="244"/>
      <c r="XC80" s="244"/>
      <c r="XD80" s="244"/>
      <c r="XE80" s="244"/>
      <c r="XF80" s="244"/>
      <c r="XG80" s="244"/>
      <c r="XH80" s="244"/>
      <c r="AAV80" s="545"/>
      <c r="ABC80" s="545"/>
      <c r="ABF80" s="322"/>
      <c r="ACE80" s="796"/>
      <c r="ACH80" s="545"/>
      <c r="ACL80" s="796"/>
      <c r="ACO80" s="796"/>
      <c r="ACZ80" s="545"/>
      <c r="ADC80" s="545"/>
      <c r="ADG80" s="545"/>
      <c r="ADJ80" s="796"/>
      <c r="ADN80" s="311"/>
      <c r="ADU80" s="322"/>
      <c r="ADX80" s="545"/>
      <c r="AEB80" s="406"/>
      <c r="AEI80" s="545"/>
      <c r="AEP80" s="545"/>
      <c r="AES80" s="545"/>
      <c r="AFK80" s="545"/>
      <c r="AFR80" s="545"/>
      <c r="AIC80" s="545"/>
      <c r="AIJ80" s="901"/>
      <c r="AIK80" s="376"/>
      <c r="AIL80" s="352"/>
      <c r="AIM80" s="352"/>
      <c r="AIQ80" s="545"/>
      <c r="AJS80" s="244"/>
      <c r="AJT80" s="244"/>
      <c r="AJU80" s="244"/>
      <c r="AJV80" s="244"/>
      <c r="AJW80" s="244"/>
      <c r="AJX80" s="244"/>
      <c r="AJY80" s="244"/>
      <c r="AMD80" s="545"/>
      <c r="AMG80" s="406"/>
      <c r="AMY80" s="545"/>
      <c r="ANB80" s="796"/>
      <c r="ANF80" s="796"/>
      <c r="ANI80" s="545"/>
      <c r="AOH80" s="796"/>
      <c r="AOK80" s="545"/>
      <c r="AOV80" s="545"/>
      <c r="APC80" s="796"/>
      <c r="APJ80" s="796"/>
      <c r="APX80" s="545"/>
      <c r="AQA80" s="545"/>
      <c r="AQE80" s="311"/>
      <c r="AQL80" s="311"/>
      <c r="AQZ80" s="796"/>
      <c r="ARC80" s="322"/>
      <c r="ARN80" s="545"/>
      <c r="ARQ80" s="545"/>
      <c r="ARU80" s="545"/>
      <c r="ARX80" s="796"/>
      <c r="ASB80" s="545"/>
      <c r="ASI80" s="545"/>
      <c r="AVH80" s="545"/>
      <c r="AVO80" s="322"/>
      <c r="AVV80" s="545"/>
      <c r="AWQ80" s="244"/>
      <c r="AWR80" s="244"/>
      <c r="AWS80" s="244"/>
      <c r="AWT80" s="244"/>
      <c r="AWU80" s="244"/>
      <c r="AWV80" s="244"/>
      <c r="AWW80" s="244"/>
      <c r="AWX80" s="861"/>
      <c r="AYG80" s="545"/>
      <c r="AYN80" s="545"/>
      <c r="AYU80" s="545"/>
      <c r="AYX80" s="545"/>
      <c r="AZI80" s="545"/>
      <c r="AZL80" s="545"/>
      <c r="AZP80" s="861"/>
      <c r="AZQ80" s="244"/>
      <c r="AZR80" s="244"/>
      <c r="AZS80" s="861"/>
      <c r="AZT80" s="244"/>
      <c r="AZU80" s="244"/>
      <c r="AZV80" s="244"/>
    </row>
    <row r="81" spans="1:1021 1039:1374" s="32" customFormat="1" ht="15.75" x14ac:dyDescent="0.25">
      <c r="A81" s="406"/>
      <c r="B81" s="1460"/>
      <c r="C81" s="242"/>
      <c r="D81" s="520"/>
      <c r="E81" s="244"/>
      <c r="H81" s="311"/>
      <c r="I81" s="1460"/>
      <c r="J81" s="242"/>
      <c r="K81" s="520"/>
      <c r="L81" s="244"/>
      <c r="O81" s="545"/>
      <c r="P81" s="1510"/>
      <c r="Q81" s="778"/>
      <c r="R81" s="545"/>
      <c r="V81" s="796"/>
      <c r="CH81" s="545"/>
      <c r="CO81" s="311"/>
      <c r="CV81" s="796"/>
      <c r="CX81" s="702"/>
      <c r="DR81" s="545"/>
      <c r="DU81" s="322"/>
      <c r="EF81" s="545"/>
      <c r="ET81" s="796"/>
      <c r="FA81" s="796"/>
      <c r="FV81" s="545"/>
      <c r="GC81" s="796"/>
      <c r="HZ81" s="545"/>
      <c r="IV81" s="800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5"/>
      <c r="LM81" s="545"/>
      <c r="LT81" s="545"/>
      <c r="MA81" s="545"/>
      <c r="MH81" s="545"/>
      <c r="NQ81" s="545"/>
      <c r="NT81" s="545"/>
      <c r="QI81" s="545"/>
      <c r="QP81" s="311"/>
      <c r="QS81" s="796"/>
      <c r="RD81" s="311"/>
      <c r="RE81" s="311"/>
      <c r="TA81" s="545"/>
      <c r="TV81" s="545"/>
      <c r="UC81" s="545"/>
      <c r="UJ81" s="545"/>
      <c r="UQ81" s="545"/>
      <c r="UX81" s="545"/>
      <c r="VZ81" s="545"/>
      <c r="XB81" s="244"/>
      <c r="XC81" s="244"/>
      <c r="XD81" s="244"/>
      <c r="XE81" s="244"/>
      <c r="XF81" s="244"/>
      <c r="XG81" s="244"/>
      <c r="XH81" s="244"/>
      <c r="AAV81" s="545"/>
      <c r="ABC81" s="545"/>
      <c r="ABF81" s="322"/>
      <c r="ACE81" s="796"/>
      <c r="ACH81" s="545"/>
      <c r="ACL81" s="796"/>
      <c r="ACO81" s="796"/>
      <c r="ACZ81" s="545"/>
      <c r="ADC81" s="545"/>
      <c r="ADG81" s="545"/>
      <c r="ADJ81" s="796"/>
      <c r="ADN81" s="311"/>
      <c r="ADU81" s="322"/>
      <c r="ADX81" s="545"/>
      <c r="AEB81" s="406"/>
      <c r="AEI81" s="545"/>
      <c r="AEP81" s="545"/>
      <c r="AES81" s="545"/>
      <c r="AFK81" s="545"/>
      <c r="AFR81" s="545"/>
      <c r="AIC81" s="545"/>
      <c r="AIJ81" s="901"/>
      <c r="AIK81" s="376"/>
      <c r="AIL81" s="352"/>
      <c r="AIM81" s="352"/>
      <c r="AIQ81" s="545"/>
      <c r="AJS81" s="244"/>
      <c r="AJT81" s="244"/>
      <c r="AJU81" s="244"/>
      <c r="AJV81" s="244"/>
      <c r="AJW81" s="244"/>
      <c r="AJX81" s="244"/>
      <c r="AJY81" s="244"/>
      <c r="AMD81" s="545"/>
      <c r="AMG81" s="406"/>
      <c r="AMY81" s="545"/>
      <c r="ANB81" s="796"/>
      <c r="ANF81" s="796"/>
      <c r="ANI81" s="545"/>
      <c r="AOH81" s="796"/>
      <c r="AOK81" s="545"/>
      <c r="AOV81" s="545"/>
      <c r="APC81" s="796"/>
      <c r="APJ81" s="796"/>
      <c r="APX81" s="545"/>
      <c r="AQA81" s="545"/>
      <c r="AQE81" s="311"/>
      <c r="AQL81" s="311"/>
      <c r="AQZ81" s="796"/>
      <c r="ARC81" s="322"/>
      <c r="ARN81" s="545"/>
      <c r="ARQ81" s="545"/>
      <c r="ARU81" s="545"/>
      <c r="ARX81" s="796"/>
      <c r="ASB81" s="545"/>
      <c r="ASI81" s="545"/>
      <c r="AVH81" s="545"/>
      <c r="AVO81" s="322"/>
      <c r="AVV81" s="545"/>
      <c r="AWQ81" s="244"/>
      <c r="AWR81" s="244"/>
      <c r="AWS81" s="244"/>
      <c r="AWT81" s="244"/>
      <c r="AWU81" s="244"/>
      <c r="AWV81" s="244"/>
      <c r="AWW81" s="244"/>
      <c r="AWX81" s="861"/>
      <c r="AYG81" s="545"/>
      <c r="AYN81" s="545"/>
      <c r="AYU81" s="545"/>
      <c r="AYX81" s="545"/>
      <c r="AZI81" s="545"/>
      <c r="AZL81" s="545"/>
      <c r="AZP81" s="861"/>
      <c r="AZQ81" s="244"/>
      <c r="AZR81" s="244"/>
      <c r="AZS81" s="861"/>
      <c r="AZT81" s="244"/>
      <c r="AZU81" s="244"/>
      <c r="AZV81" s="244"/>
    </row>
    <row r="82" spans="1:1021 1039:1374" s="32" customFormat="1" ht="15.75" x14ac:dyDescent="0.25">
      <c r="A82" s="406"/>
      <c r="B82" s="1460"/>
      <c r="C82" s="242"/>
      <c r="D82" s="244"/>
      <c r="E82" s="244"/>
      <c r="H82" s="311"/>
      <c r="I82" s="1460"/>
      <c r="J82" s="242"/>
      <c r="K82" s="244"/>
      <c r="L82" s="244"/>
      <c r="O82" s="545"/>
      <c r="P82" s="1510"/>
      <c r="Q82" s="778"/>
      <c r="R82" s="545"/>
      <c r="V82" s="796"/>
      <c r="CH82" s="545"/>
      <c r="CO82" s="311"/>
      <c r="CV82" s="796"/>
      <c r="CX82" s="702"/>
      <c r="DR82" s="545"/>
      <c r="DU82" s="322"/>
      <c r="EF82" s="545"/>
      <c r="ET82" s="796"/>
      <c r="FA82" s="796"/>
      <c r="FV82" s="545"/>
      <c r="GC82" s="796"/>
      <c r="HZ82" s="545"/>
      <c r="IV82" s="800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5"/>
      <c r="LM82" s="545"/>
      <c r="LT82" s="545"/>
      <c r="MA82" s="545"/>
      <c r="MH82" s="545"/>
      <c r="NQ82" s="545"/>
      <c r="NT82" s="545"/>
      <c r="QI82" s="545"/>
      <c r="QP82" s="311"/>
      <c r="QS82" s="796"/>
      <c r="RD82" s="311"/>
      <c r="RE82" s="311"/>
      <c r="TA82" s="545"/>
      <c r="TV82" s="545"/>
      <c r="UC82" s="545"/>
      <c r="UJ82" s="545"/>
      <c r="UQ82" s="545"/>
      <c r="UX82" s="545"/>
      <c r="VZ82" s="545"/>
      <c r="XB82" s="244"/>
      <c r="XC82" s="244"/>
      <c r="XD82" s="244"/>
      <c r="XE82" s="244"/>
      <c r="XF82" s="244"/>
      <c r="XG82" s="244"/>
      <c r="XH82" s="244"/>
      <c r="AAV82" s="545"/>
      <c r="ABC82" s="545"/>
      <c r="ABF82" s="322"/>
      <c r="ACE82" s="796"/>
      <c r="ACH82" s="545"/>
      <c r="ACL82" s="796"/>
      <c r="ACO82" s="796"/>
      <c r="ACZ82" s="545"/>
      <c r="ADC82" s="545"/>
      <c r="ADG82" s="545"/>
      <c r="ADJ82" s="796"/>
      <c r="ADN82" s="311"/>
      <c r="ADU82" s="322"/>
      <c r="ADX82" s="545"/>
      <c r="AEB82" s="406"/>
      <c r="AEI82" s="545"/>
      <c r="AEP82" s="545"/>
      <c r="AES82" s="545"/>
      <c r="AFK82" s="545"/>
      <c r="AFR82" s="545"/>
      <c r="AIC82" s="545"/>
      <c r="AIJ82" s="901"/>
      <c r="AIK82" s="376"/>
      <c r="AIL82" s="352"/>
      <c r="AIM82" s="352"/>
      <c r="AIQ82" s="545"/>
      <c r="AJS82" s="244"/>
      <c r="AJT82" s="244"/>
      <c r="AJU82" s="244"/>
      <c r="AJV82" s="244"/>
      <c r="AJW82" s="244"/>
      <c r="AJX82" s="244"/>
      <c r="AJY82" s="244"/>
      <c r="AMD82" s="545"/>
      <c r="AMG82" s="406"/>
      <c r="AMY82" s="545"/>
      <c r="ANB82" s="796"/>
      <c r="ANF82" s="796"/>
      <c r="ANI82" s="545"/>
      <c r="AOH82" s="796"/>
      <c r="AOK82" s="545"/>
      <c r="AOV82" s="545"/>
      <c r="APC82" s="796"/>
      <c r="APJ82" s="796"/>
      <c r="APX82" s="545"/>
      <c r="AQA82" s="545"/>
      <c r="AQE82" s="311"/>
      <c r="AQL82" s="311"/>
      <c r="AQZ82" s="796"/>
      <c r="ARC82" s="322"/>
      <c r="ARN82" s="545"/>
      <c r="ARQ82" s="545"/>
      <c r="ARU82" s="545"/>
      <c r="ARX82" s="796"/>
      <c r="ASB82" s="545"/>
      <c r="ASI82" s="545"/>
      <c r="AVH82" s="545"/>
      <c r="AVO82" s="322"/>
      <c r="AVV82" s="545"/>
      <c r="AWQ82" s="244"/>
      <c r="AWR82" s="244"/>
      <c r="AWS82" s="244"/>
      <c r="AWT82" s="244"/>
      <c r="AWU82" s="244"/>
      <c r="AWV82" s="244"/>
      <c r="AWW82" s="244"/>
      <c r="AWX82" s="861"/>
      <c r="AYG82" s="545"/>
      <c r="AYN82" s="545"/>
      <c r="AYU82" s="545"/>
      <c r="AYX82" s="545"/>
      <c r="AZI82" s="545"/>
      <c r="AZL82" s="545"/>
      <c r="AZP82" s="861"/>
      <c r="AZQ82" s="244"/>
      <c r="AZR82" s="244"/>
      <c r="AZS82" s="861"/>
      <c r="AZT82" s="244"/>
      <c r="AZU82" s="244"/>
      <c r="AZV82" s="244"/>
    </row>
    <row r="83" spans="1:1021 1039:1374" s="32" customFormat="1" ht="15.75" x14ac:dyDescent="0.25">
      <c r="A83" s="406"/>
      <c r="B83" s="1460"/>
      <c r="C83" s="242"/>
      <c r="D83" s="520"/>
      <c r="E83" s="244"/>
      <c r="H83" s="311"/>
      <c r="I83" s="1460"/>
      <c r="J83" s="242"/>
      <c r="K83" s="520"/>
      <c r="L83" s="244"/>
      <c r="O83" s="545"/>
      <c r="P83" s="1510"/>
      <c r="Q83" s="778"/>
      <c r="R83" s="545"/>
      <c r="V83" s="796"/>
      <c r="CH83" s="545"/>
      <c r="CO83" s="311"/>
      <c r="CV83" s="796"/>
      <c r="CX83" s="702"/>
      <c r="DR83" s="545"/>
      <c r="DU83" s="322"/>
      <c r="EF83" s="545"/>
      <c r="ET83" s="796"/>
      <c r="FA83" s="796"/>
      <c r="FV83" s="545"/>
      <c r="GC83" s="796"/>
      <c r="HZ83" s="545"/>
      <c r="IV83" s="800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5"/>
      <c r="LM83" s="545"/>
      <c r="LT83" s="545"/>
      <c r="MA83" s="545"/>
      <c r="MH83" s="545"/>
      <c r="NQ83" s="545"/>
      <c r="NT83" s="545"/>
      <c r="QI83" s="545"/>
      <c r="QP83" s="311"/>
      <c r="QS83" s="796"/>
      <c r="RD83" s="311"/>
      <c r="RE83" s="311"/>
      <c r="TA83" s="545"/>
      <c r="TV83" s="545"/>
      <c r="UC83" s="545"/>
      <c r="UJ83" s="545"/>
      <c r="UQ83" s="545"/>
      <c r="UX83" s="545"/>
      <c r="VZ83" s="545"/>
      <c r="XB83" s="244"/>
      <c r="XC83" s="244"/>
      <c r="XD83" s="244"/>
      <c r="XE83" s="244"/>
      <c r="XF83" s="244"/>
      <c r="XG83" s="244"/>
      <c r="XH83" s="244"/>
      <c r="AAV83" s="545"/>
      <c r="ABC83" s="545"/>
      <c r="ABF83" s="322"/>
      <c r="ACE83" s="796"/>
      <c r="ACH83" s="545"/>
      <c r="ACL83" s="796"/>
      <c r="ACO83" s="796"/>
      <c r="ACZ83" s="545"/>
      <c r="ADC83" s="545"/>
      <c r="ADG83" s="545"/>
      <c r="ADJ83" s="796"/>
      <c r="ADN83" s="311"/>
      <c r="ADU83" s="322"/>
      <c r="ADX83" s="545"/>
      <c r="AEB83" s="406"/>
      <c r="AEI83" s="545"/>
      <c r="AEP83" s="545"/>
      <c r="AES83" s="545"/>
      <c r="AFK83" s="545"/>
      <c r="AFR83" s="545"/>
      <c r="AIC83" s="545"/>
      <c r="AIJ83" s="901"/>
      <c r="AIK83" s="376"/>
      <c r="AIL83" s="352"/>
      <c r="AIM83" s="352"/>
      <c r="AIQ83" s="545"/>
      <c r="AJS83" s="244"/>
      <c r="AJT83" s="244"/>
      <c r="AJU83" s="244"/>
      <c r="AJV83" s="244"/>
      <c r="AJW83" s="244"/>
      <c r="AJX83" s="244"/>
      <c r="AJY83" s="244"/>
      <c r="AMD83" s="545"/>
      <c r="AMG83" s="406"/>
      <c r="AMY83" s="545"/>
      <c r="ANB83" s="796"/>
      <c r="ANF83" s="796"/>
      <c r="ANI83" s="545"/>
      <c r="AOH83" s="796"/>
      <c r="AOK83" s="545"/>
      <c r="AOV83" s="545"/>
      <c r="APC83" s="796"/>
      <c r="APJ83" s="796"/>
      <c r="APX83" s="545"/>
      <c r="AQA83" s="545"/>
      <c r="AQE83" s="311"/>
      <c r="AQL83" s="311"/>
      <c r="AQZ83" s="796"/>
      <c r="ARC83" s="322"/>
      <c r="ARN83" s="545"/>
      <c r="ARQ83" s="545"/>
      <c r="ARU83" s="545"/>
      <c r="ARX83" s="796"/>
      <c r="ASB83" s="545"/>
      <c r="ASI83" s="545"/>
      <c r="AVH83" s="545"/>
      <c r="AVO83" s="322"/>
      <c r="AVV83" s="545"/>
      <c r="AWQ83" s="244"/>
      <c r="AWR83" s="244"/>
      <c r="AWS83" s="244"/>
      <c r="AWT83" s="244"/>
      <c r="AWU83" s="244"/>
      <c r="AWV83" s="244"/>
      <c r="AWW83" s="244"/>
      <c r="AWX83" s="861"/>
      <c r="AYG83" s="545"/>
      <c r="AYN83" s="545"/>
      <c r="AYU83" s="545"/>
      <c r="AYX83" s="545"/>
      <c r="AZI83" s="545"/>
      <c r="AZL83" s="545"/>
      <c r="AZP83" s="861"/>
      <c r="AZQ83" s="244"/>
      <c r="AZR83" s="244"/>
      <c r="AZS83" s="861"/>
      <c r="AZT83" s="244"/>
      <c r="AZU83" s="244"/>
      <c r="AZV83" s="244"/>
    </row>
    <row r="84" spans="1:1021 1039:1374" s="32" customFormat="1" ht="15.75" x14ac:dyDescent="0.25">
      <c r="A84" s="406"/>
      <c r="B84" s="1460"/>
      <c r="C84" s="242"/>
      <c r="D84" s="244"/>
      <c r="E84" s="244"/>
      <c r="H84" s="311"/>
      <c r="I84" s="1460"/>
      <c r="J84" s="242"/>
      <c r="K84" s="244"/>
      <c r="L84" s="244"/>
      <c r="O84" s="545"/>
      <c r="P84" s="1510"/>
      <c r="Q84" s="778"/>
      <c r="R84" s="545"/>
      <c r="V84" s="796"/>
      <c r="CH84" s="545"/>
      <c r="CO84" s="311"/>
      <c r="CV84" s="796"/>
      <c r="CX84" s="702"/>
      <c r="DR84" s="545"/>
      <c r="DU84" s="322"/>
      <c r="EF84" s="545"/>
      <c r="ET84" s="796"/>
      <c r="FA84" s="796"/>
      <c r="FV84" s="545"/>
      <c r="GC84" s="796"/>
      <c r="HZ84" s="545"/>
      <c r="IV84" s="800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5"/>
      <c r="LM84" s="545"/>
      <c r="LT84" s="545"/>
      <c r="MA84" s="545"/>
      <c r="MH84" s="545"/>
      <c r="NQ84" s="545"/>
      <c r="NT84" s="545"/>
      <c r="QI84" s="545"/>
      <c r="QP84" s="311"/>
      <c r="QS84" s="796"/>
      <c r="RD84" s="311"/>
      <c r="RE84" s="311"/>
      <c r="TA84" s="545"/>
      <c r="TV84" s="545"/>
      <c r="UC84" s="545"/>
      <c r="UJ84" s="545"/>
      <c r="UQ84" s="545"/>
      <c r="UX84" s="545"/>
      <c r="VZ84" s="545"/>
      <c r="XB84" s="244"/>
      <c r="XC84" s="244"/>
      <c r="XD84" s="244"/>
      <c r="XE84" s="244"/>
      <c r="XF84" s="244"/>
      <c r="XG84" s="244"/>
      <c r="XH84" s="244"/>
      <c r="AAV84" s="545"/>
      <c r="ABC84" s="545"/>
      <c r="ABF84" s="322"/>
      <c r="ACE84" s="796"/>
      <c r="ACH84" s="545"/>
      <c r="ACL84" s="796"/>
      <c r="ACO84" s="796"/>
      <c r="ACZ84" s="545"/>
      <c r="ADC84" s="545"/>
      <c r="ADG84" s="545"/>
      <c r="ADJ84" s="796"/>
      <c r="ADN84" s="311"/>
      <c r="ADU84" s="322"/>
      <c r="ADX84" s="545"/>
      <c r="AEB84" s="406"/>
      <c r="AEI84" s="545"/>
      <c r="AEP84" s="545"/>
      <c r="AES84" s="545"/>
      <c r="AFK84" s="545"/>
      <c r="AFR84" s="545"/>
      <c r="AIC84" s="545"/>
      <c r="AIJ84" s="901"/>
      <c r="AIK84" s="376"/>
      <c r="AIL84" s="352"/>
      <c r="AIM84" s="352"/>
      <c r="AIQ84" s="545"/>
      <c r="AJS84" s="244"/>
      <c r="AJT84" s="244"/>
      <c r="AJU84" s="244"/>
      <c r="AJV84" s="244"/>
      <c r="AJW84" s="244"/>
      <c r="AJX84" s="244"/>
      <c r="AJY84" s="244"/>
      <c r="AMD84" s="545"/>
      <c r="AMG84" s="406"/>
      <c r="AMY84" s="545"/>
      <c r="ANB84" s="796"/>
      <c r="ANF84" s="796"/>
      <c r="ANI84" s="545"/>
      <c r="AOH84" s="796"/>
      <c r="AOK84" s="545"/>
      <c r="AOV84" s="545"/>
      <c r="APC84" s="796"/>
      <c r="APJ84" s="796"/>
      <c r="APX84" s="545"/>
      <c r="AQA84" s="545"/>
      <c r="AQE84" s="311"/>
      <c r="AQL84" s="311"/>
      <c r="AQZ84" s="796"/>
      <c r="ARC84" s="322"/>
      <c r="ARN84" s="545"/>
      <c r="ARQ84" s="545"/>
      <c r="ARU84" s="545"/>
      <c r="ARX84" s="796"/>
      <c r="ASB84" s="545"/>
      <c r="ASI84" s="545"/>
      <c r="AVH84" s="545"/>
      <c r="AVO84" s="322"/>
      <c r="AVV84" s="545"/>
      <c r="AWQ84" s="244"/>
      <c r="AWR84" s="244"/>
      <c r="AWS84" s="244"/>
      <c r="AWT84" s="244"/>
      <c r="AWU84" s="244"/>
      <c r="AWV84" s="244"/>
      <c r="AWW84" s="244"/>
      <c r="AWX84" s="861"/>
      <c r="AYG84" s="545"/>
      <c r="AYN84" s="545"/>
      <c r="AYU84" s="545"/>
      <c r="AYX84" s="545"/>
      <c r="AZI84" s="545"/>
      <c r="AZL84" s="545"/>
      <c r="AZP84" s="861"/>
      <c r="AZQ84" s="244"/>
      <c r="AZR84" s="244"/>
      <c r="AZS84" s="861"/>
      <c r="AZT84" s="244"/>
      <c r="AZU84" s="244"/>
      <c r="AZV84" s="244"/>
    </row>
    <row r="85" spans="1:1021 1039:1374" s="32" customFormat="1" ht="15.75" x14ac:dyDescent="0.25">
      <c r="A85" s="406"/>
      <c r="B85" s="1460"/>
      <c r="C85" s="242"/>
      <c r="D85" s="520"/>
      <c r="E85" s="244"/>
      <c r="H85" s="311"/>
      <c r="I85" s="1460"/>
      <c r="J85" s="242"/>
      <c r="K85" s="520"/>
      <c r="L85" s="244"/>
      <c r="O85" s="545"/>
      <c r="P85" s="1510"/>
      <c r="Q85" s="778"/>
      <c r="R85" s="545"/>
      <c r="V85" s="796"/>
      <c r="CH85" s="545"/>
      <c r="CO85" s="311"/>
      <c r="CV85" s="796"/>
      <c r="CX85" s="702"/>
      <c r="DR85" s="545"/>
      <c r="DU85" s="322"/>
      <c r="EF85" s="545"/>
      <c r="ET85" s="796"/>
      <c r="FA85" s="796"/>
      <c r="FV85" s="545"/>
      <c r="GC85" s="796"/>
      <c r="HZ85" s="545"/>
      <c r="IV85" s="800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5"/>
      <c r="LM85" s="545"/>
      <c r="LT85" s="545"/>
      <c r="MA85" s="545"/>
      <c r="MH85" s="545"/>
      <c r="NQ85" s="545"/>
      <c r="NT85" s="545"/>
      <c r="QI85" s="545"/>
      <c r="QP85" s="311"/>
      <c r="QS85" s="796"/>
      <c r="RD85" s="311"/>
      <c r="RE85" s="311"/>
      <c r="TA85" s="545"/>
      <c r="TV85" s="545"/>
      <c r="UC85" s="545"/>
      <c r="UJ85" s="545"/>
      <c r="UQ85" s="545"/>
      <c r="UX85" s="545"/>
      <c r="VZ85" s="545"/>
      <c r="XB85" s="244"/>
      <c r="XC85" s="244"/>
      <c r="XD85" s="244"/>
      <c r="XE85" s="244"/>
      <c r="XF85" s="244"/>
      <c r="XG85" s="244"/>
      <c r="XH85" s="244"/>
      <c r="AAV85" s="545"/>
      <c r="ABC85" s="545"/>
      <c r="ABF85" s="322"/>
      <c r="ACE85" s="796"/>
      <c r="ACH85" s="545"/>
      <c r="ACL85" s="796"/>
      <c r="ACO85" s="796"/>
      <c r="ACZ85" s="545"/>
      <c r="ADC85" s="545"/>
      <c r="ADG85" s="545"/>
      <c r="ADJ85" s="796"/>
      <c r="ADN85" s="311"/>
      <c r="ADU85" s="322"/>
      <c r="ADX85" s="545"/>
      <c r="AEB85" s="406"/>
      <c r="AEI85" s="545"/>
      <c r="AEP85" s="545"/>
      <c r="AES85" s="545"/>
      <c r="AFK85" s="545"/>
      <c r="AFR85" s="545"/>
      <c r="AIC85" s="545"/>
      <c r="AIJ85" s="901"/>
      <c r="AIK85" s="376"/>
      <c r="AIL85" s="352"/>
      <c r="AIM85" s="352"/>
      <c r="AIQ85" s="545"/>
      <c r="AJS85" s="244"/>
      <c r="AJT85" s="244"/>
      <c r="AJU85" s="244"/>
      <c r="AJV85" s="244"/>
      <c r="AJW85" s="244"/>
      <c r="AJX85" s="244"/>
      <c r="AJY85" s="244"/>
      <c r="AMD85" s="545"/>
      <c r="AMG85" s="406"/>
      <c r="AMY85" s="545"/>
      <c r="ANB85" s="796"/>
      <c r="ANF85" s="796"/>
      <c r="ANI85" s="545"/>
      <c r="AOH85" s="796"/>
      <c r="AOK85" s="545"/>
      <c r="AOV85" s="545"/>
      <c r="APC85" s="796"/>
      <c r="APJ85" s="796"/>
      <c r="APX85" s="545"/>
      <c r="AQA85" s="545"/>
      <c r="AQE85" s="311"/>
      <c r="AQL85" s="311"/>
      <c r="AQZ85" s="796"/>
      <c r="ARC85" s="322"/>
      <c r="ARN85" s="545"/>
      <c r="ARQ85" s="545"/>
      <c r="ARU85" s="545"/>
      <c r="ARX85" s="796"/>
      <c r="ASB85" s="545"/>
      <c r="ASI85" s="545"/>
      <c r="AVH85" s="545"/>
      <c r="AVO85" s="322"/>
      <c r="AVV85" s="545"/>
      <c r="AWQ85" s="244"/>
      <c r="AWR85" s="244"/>
      <c r="AWS85" s="244"/>
      <c r="AWT85" s="244"/>
      <c r="AWU85" s="244"/>
      <c r="AWV85" s="244"/>
      <c r="AWW85" s="244"/>
      <c r="AWX85" s="861"/>
      <c r="AYG85" s="545"/>
      <c r="AYN85" s="545"/>
      <c r="AYU85" s="545"/>
      <c r="AYX85" s="545"/>
      <c r="AZI85" s="545"/>
      <c r="AZL85" s="545"/>
      <c r="AZP85" s="861"/>
      <c r="AZQ85" s="244"/>
      <c r="AZR85" s="244"/>
      <c r="AZS85" s="861"/>
      <c r="AZT85" s="244"/>
      <c r="AZU85" s="244"/>
      <c r="AZV85" s="244"/>
    </row>
    <row r="86" spans="1:1021 1039:1374" s="32" customFormat="1" ht="15.75" x14ac:dyDescent="0.25">
      <c r="A86" s="406"/>
      <c r="B86" s="1460"/>
      <c r="C86" s="242"/>
      <c r="D86" s="244"/>
      <c r="E86" s="244"/>
      <c r="H86" s="311"/>
      <c r="I86" s="1460"/>
      <c r="J86" s="242"/>
      <c r="K86" s="244"/>
      <c r="L86" s="244"/>
      <c r="O86" s="545"/>
      <c r="P86" s="1510"/>
      <c r="Q86" s="778"/>
      <c r="R86" s="545"/>
      <c r="V86" s="796"/>
      <c r="CH86" s="545"/>
      <c r="CO86" s="311"/>
      <c r="CV86" s="796"/>
      <c r="CX86" s="702"/>
      <c r="DR86" s="545"/>
      <c r="DU86" s="322"/>
      <c r="EF86" s="545"/>
      <c r="ET86" s="796"/>
      <c r="FA86" s="796"/>
      <c r="FV86" s="545"/>
      <c r="GC86" s="796"/>
      <c r="HZ86" s="545"/>
      <c r="IV86" s="800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5"/>
      <c r="LM86" s="545"/>
      <c r="LT86" s="545"/>
      <c r="MA86" s="545"/>
      <c r="MH86" s="545"/>
      <c r="NQ86" s="545"/>
      <c r="NT86" s="545"/>
      <c r="QI86" s="545"/>
      <c r="QP86" s="311"/>
      <c r="QS86" s="796"/>
      <c r="RD86" s="311"/>
      <c r="RE86" s="311"/>
      <c r="TA86" s="545"/>
      <c r="TV86" s="545"/>
      <c r="UC86" s="545"/>
      <c r="UJ86" s="545"/>
      <c r="UQ86" s="545"/>
      <c r="UX86" s="545"/>
      <c r="VZ86" s="545"/>
      <c r="XB86" s="244"/>
      <c r="XC86" s="244"/>
      <c r="XD86" s="244"/>
      <c r="XE86" s="244"/>
      <c r="XF86" s="244"/>
      <c r="XG86" s="244"/>
      <c r="XH86" s="244"/>
      <c r="AAV86" s="545"/>
      <c r="ABC86" s="545"/>
      <c r="ABF86" s="322"/>
      <c r="ACE86" s="796"/>
      <c r="ACH86" s="545"/>
      <c r="ACL86" s="796"/>
      <c r="ACO86" s="796"/>
      <c r="ACZ86" s="545"/>
      <c r="ADC86" s="545"/>
      <c r="ADG86" s="545"/>
      <c r="ADJ86" s="796"/>
      <c r="ADN86" s="311"/>
      <c r="ADU86" s="322"/>
      <c r="ADX86" s="545"/>
      <c r="AEB86" s="406"/>
      <c r="AEI86" s="545"/>
      <c r="AEP86" s="545"/>
      <c r="AES86" s="545"/>
      <c r="AFK86" s="545"/>
      <c r="AFR86" s="545"/>
      <c r="AIC86" s="545"/>
      <c r="AIJ86" s="901"/>
      <c r="AIK86" s="376"/>
      <c r="AIL86" s="352"/>
      <c r="AIM86" s="352"/>
      <c r="AIQ86" s="545"/>
      <c r="AJS86" s="244"/>
      <c r="AJT86" s="244"/>
      <c r="AJU86" s="244"/>
      <c r="AJV86" s="244"/>
      <c r="AJW86" s="244"/>
      <c r="AJX86" s="244"/>
      <c r="AJY86" s="244"/>
      <c r="AMD86" s="545"/>
      <c r="AMG86" s="406"/>
      <c r="AMY86" s="545"/>
      <c r="ANB86" s="796"/>
      <c r="ANF86" s="796"/>
      <c r="ANI86" s="545"/>
      <c r="AOH86" s="796"/>
      <c r="AOK86" s="545"/>
      <c r="AOV86" s="545"/>
      <c r="APC86" s="796"/>
      <c r="APJ86" s="796"/>
      <c r="APX86" s="545"/>
      <c r="AQA86" s="545"/>
      <c r="AQE86" s="311"/>
      <c r="AQL86" s="311"/>
      <c r="AQZ86" s="796"/>
      <c r="ARC86" s="322"/>
      <c r="ARN86" s="545"/>
      <c r="ARQ86" s="545"/>
      <c r="ARU86" s="545"/>
      <c r="ARX86" s="796"/>
      <c r="ASB86" s="545"/>
      <c r="ASI86" s="545"/>
      <c r="AVH86" s="545"/>
      <c r="AVO86" s="322"/>
      <c r="AVV86" s="545"/>
      <c r="AWQ86" s="244"/>
      <c r="AWR86" s="244"/>
      <c r="AWS86" s="244"/>
      <c r="AWT86" s="244"/>
      <c r="AWU86" s="244"/>
      <c r="AWV86" s="244"/>
      <c r="AWW86" s="244"/>
      <c r="AWX86" s="861"/>
      <c r="AYG86" s="545"/>
      <c r="AYN86" s="545"/>
      <c r="AYU86" s="545"/>
      <c r="AYX86" s="545"/>
      <c r="AZI86" s="545"/>
      <c r="AZL86" s="545"/>
      <c r="AZP86" s="861"/>
      <c r="AZQ86" s="244"/>
      <c r="AZR86" s="244"/>
      <c r="AZS86" s="861"/>
      <c r="AZT86" s="244"/>
      <c r="AZU86" s="244"/>
      <c r="AZV86" s="244"/>
    </row>
    <row r="87" spans="1:1021 1039:1374" s="32" customFormat="1" ht="15.75" x14ac:dyDescent="0.25">
      <c r="A87" s="406"/>
      <c r="B87" s="1460"/>
      <c r="C87" s="242"/>
      <c r="D87" s="520"/>
      <c r="E87" s="244"/>
      <c r="H87" s="311"/>
      <c r="I87" s="1460"/>
      <c r="J87" s="242"/>
      <c r="K87" s="520"/>
      <c r="L87" s="244"/>
      <c r="O87" s="545"/>
      <c r="P87" s="1510"/>
      <c r="Q87" s="778"/>
      <c r="R87" s="545"/>
      <c r="V87" s="796"/>
      <c r="CH87" s="545"/>
      <c r="CV87" s="796"/>
      <c r="CX87" s="702"/>
      <c r="DR87" s="545"/>
      <c r="DU87" s="322"/>
      <c r="EF87" s="545"/>
      <c r="ET87" s="796"/>
      <c r="FA87" s="796"/>
      <c r="FV87" s="545"/>
      <c r="GC87" s="796"/>
      <c r="HZ87" s="545"/>
      <c r="IV87" s="800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5"/>
      <c r="LM87" s="545"/>
      <c r="LT87" s="545"/>
      <c r="MA87" s="545"/>
      <c r="MH87" s="545"/>
      <c r="NQ87" s="545"/>
      <c r="NT87" s="545"/>
      <c r="QI87" s="545"/>
      <c r="QP87" s="311"/>
      <c r="QS87" s="796"/>
      <c r="RD87" s="311"/>
      <c r="RE87" s="311"/>
      <c r="TA87" s="545"/>
      <c r="TV87" s="545"/>
      <c r="UC87" s="545"/>
      <c r="UJ87" s="545"/>
      <c r="UQ87" s="545"/>
      <c r="UX87" s="545"/>
      <c r="VZ87" s="545"/>
      <c r="XB87" s="244"/>
      <c r="XC87" s="244"/>
      <c r="XD87" s="244"/>
      <c r="XE87" s="244"/>
      <c r="XF87" s="244"/>
      <c r="XG87" s="244"/>
      <c r="XH87" s="244"/>
      <c r="AAV87" s="545"/>
      <c r="ABC87" s="545"/>
      <c r="ABF87" s="322"/>
      <c r="ACE87" s="796"/>
      <c r="ACH87" s="545"/>
      <c r="ACL87" s="796"/>
      <c r="ACO87" s="796"/>
      <c r="ACZ87" s="545"/>
      <c r="ADC87" s="545"/>
      <c r="ADG87" s="545"/>
      <c r="ADJ87" s="796"/>
      <c r="ADN87" s="311"/>
      <c r="ADU87" s="322"/>
      <c r="ADX87" s="545"/>
      <c r="AEB87" s="406"/>
      <c r="AEI87" s="545"/>
      <c r="AEP87" s="545"/>
      <c r="AES87" s="545"/>
      <c r="AFK87" s="545"/>
      <c r="AFR87" s="545"/>
      <c r="AIC87" s="545"/>
      <c r="AIJ87" s="901"/>
      <c r="AIK87" s="376"/>
      <c r="AIL87" s="352"/>
      <c r="AIM87" s="352"/>
      <c r="AIQ87" s="545"/>
      <c r="AJS87" s="244"/>
      <c r="AJT87" s="244"/>
      <c r="AJU87" s="244"/>
      <c r="AJV87" s="244"/>
      <c r="AJW87" s="244"/>
      <c r="AJX87" s="244"/>
      <c r="AJY87" s="244"/>
      <c r="AMD87" s="545"/>
      <c r="AMG87" s="406"/>
      <c r="AMY87" s="545"/>
      <c r="ANB87" s="796"/>
      <c r="ANF87" s="796"/>
      <c r="ANI87" s="545"/>
      <c r="AOH87" s="796"/>
      <c r="AOK87" s="545"/>
      <c r="AOV87" s="545"/>
      <c r="APC87" s="796"/>
      <c r="APJ87" s="796"/>
      <c r="APX87" s="545"/>
      <c r="AQA87" s="545"/>
      <c r="AQE87" s="311"/>
      <c r="AQL87" s="311"/>
      <c r="AQZ87" s="796"/>
      <c r="ARC87" s="322"/>
      <c r="ARN87" s="545"/>
      <c r="ARQ87" s="545"/>
      <c r="ARU87" s="545"/>
      <c r="ARX87" s="796"/>
      <c r="ASB87" s="545"/>
      <c r="ASI87" s="545"/>
      <c r="AVH87" s="545"/>
      <c r="AVO87" s="322"/>
      <c r="AVV87" s="545"/>
      <c r="AWQ87" s="244"/>
      <c r="AWR87" s="244"/>
      <c r="AWS87" s="244"/>
      <c r="AWT87" s="244"/>
      <c r="AWU87" s="244"/>
      <c r="AWV87" s="244"/>
      <c r="AWW87" s="244"/>
      <c r="AWX87" s="861"/>
      <c r="AYG87" s="545"/>
      <c r="AYN87" s="545"/>
      <c r="AYU87" s="545"/>
      <c r="AYX87" s="545"/>
      <c r="AZI87" s="545"/>
      <c r="AZL87" s="545"/>
      <c r="AZP87" s="861"/>
      <c r="AZQ87" s="244"/>
      <c r="AZR87" s="244"/>
      <c r="AZS87" s="861"/>
      <c r="AZT87" s="244"/>
      <c r="AZU87" s="244"/>
      <c r="AZV87" s="244"/>
    </row>
    <row r="88" spans="1:1021 1039:1374" s="32" customFormat="1" ht="15.75" x14ac:dyDescent="0.25">
      <c r="A88" s="406"/>
      <c r="B88" s="1460"/>
      <c r="C88" s="242"/>
      <c r="D88" s="520"/>
      <c r="E88" s="244"/>
      <c r="H88" s="311"/>
      <c r="I88" s="1460"/>
      <c r="J88" s="242"/>
      <c r="K88" s="520"/>
      <c r="L88" s="244"/>
      <c r="O88" s="545"/>
      <c r="P88" s="1510"/>
      <c r="Q88" s="778"/>
      <c r="R88" s="545"/>
      <c r="V88" s="796"/>
      <c r="CH88" s="545"/>
      <c r="CV88" s="796"/>
      <c r="CX88" s="702"/>
      <c r="DR88" s="545"/>
      <c r="DU88" s="322"/>
      <c r="EF88" s="545"/>
      <c r="ET88" s="796"/>
      <c r="FA88" s="796"/>
      <c r="FV88" s="545"/>
      <c r="GC88" s="796"/>
      <c r="HZ88" s="545"/>
      <c r="IV88" s="800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5"/>
      <c r="LM88" s="545"/>
      <c r="LT88" s="545"/>
      <c r="MA88" s="545"/>
      <c r="MH88" s="545"/>
      <c r="NQ88" s="545"/>
      <c r="NT88" s="545"/>
      <c r="QI88" s="545"/>
      <c r="QP88" s="311"/>
      <c r="QS88" s="796"/>
      <c r="RD88" s="311"/>
      <c r="RE88" s="311"/>
      <c r="TA88" s="545"/>
      <c r="TV88" s="545"/>
      <c r="UC88" s="545"/>
      <c r="UJ88" s="545"/>
      <c r="UQ88" s="545"/>
      <c r="UX88" s="545"/>
      <c r="VZ88" s="545"/>
      <c r="XB88" s="244"/>
      <c r="XC88" s="244"/>
      <c r="XD88" s="244"/>
      <c r="XE88" s="244"/>
      <c r="XF88" s="244"/>
      <c r="XG88" s="244"/>
      <c r="XH88" s="244"/>
      <c r="AAV88" s="545"/>
      <c r="ABC88" s="545"/>
      <c r="ABF88" s="322"/>
      <c r="ACE88" s="796"/>
      <c r="ACH88" s="545"/>
      <c r="ACL88" s="796"/>
      <c r="ACO88" s="796"/>
      <c r="ACZ88" s="545"/>
      <c r="ADC88" s="545"/>
      <c r="ADG88" s="545"/>
      <c r="ADJ88" s="796"/>
      <c r="ADN88" s="311"/>
      <c r="ADU88" s="322"/>
      <c r="ADX88" s="545"/>
      <c r="AEB88" s="406"/>
      <c r="AEI88" s="545"/>
      <c r="AEP88" s="545"/>
      <c r="AES88" s="545"/>
      <c r="AFK88" s="545"/>
      <c r="AFR88" s="545"/>
      <c r="AIC88" s="545"/>
      <c r="AIJ88" s="901"/>
      <c r="AIK88" s="376"/>
      <c r="AIL88" s="352"/>
      <c r="AIM88" s="352"/>
      <c r="AIQ88" s="545"/>
      <c r="AJS88" s="244"/>
      <c r="AJT88" s="244"/>
      <c r="AJU88" s="244"/>
      <c r="AJV88" s="244"/>
      <c r="AJW88" s="244"/>
      <c r="AJX88" s="244"/>
      <c r="AJY88" s="244"/>
      <c r="AMD88" s="545"/>
      <c r="AMG88" s="406"/>
      <c r="AMY88" s="545"/>
      <c r="ANB88" s="796"/>
      <c r="ANF88" s="796"/>
      <c r="ANI88" s="545"/>
      <c r="AOH88" s="796"/>
      <c r="AOK88" s="545"/>
      <c r="AOV88" s="545"/>
      <c r="APC88" s="796"/>
      <c r="APJ88" s="796"/>
      <c r="APX88" s="545"/>
      <c r="AQA88" s="545"/>
      <c r="AQE88" s="311"/>
      <c r="AQL88" s="311"/>
      <c r="AQZ88" s="796"/>
      <c r="ARC88" s="322"/>
      <c r="ARN88" s="545"/>
      <c r="ARQ88" s="545"/>
      <c r="ARU88" s="545"/>
      <c r="ARX88" s="796"/>
      <c r="ASB88" s="545"/>
      <c r="ASI88" s="545"/>
      <c r="AVH88" s="545"/>
      <c r="AVO88" s="322"/>
      <c r="AVV88" s="545"/>
      <c r="AWQ88" s="244"/>
      <c r="AWR88" s="244"/>
      <c r="AWS88" s="244"/>
      <c r="AWT88" s="244"/>
      <c r="AWU88" s="244"/>
      <c r="AWV88" s="244"/>
      <c r="AWW88" s="244"/>
      <c r="AWX88" s="861"/>
      <c r="AYG88" s="545"/>
      <c r="AYN88" s="545"/>
      <c r="AYU88" s="545"/>
      <c r="AYX88" s="545"/>
      <c r="AZI88" s="545"/>
      <c r="AZL88" s="545"/>
      <c r="AZP88" s="861"/>
      <c r="AZQ88" s="244"/>
      <c r="AZR88" s="244"/>
      <c r="AZS88" s="861"/>
      <c r="AZT88" s="244"/>
      <c r="AZU88" s="244"/>
      <c r="AZV88" s="244"/>
    </row>
    <row r="89" spans="1:1021 1039:1374" s="32" customFormat="1" ht="15.75" x14ac:dyDescent="0.25">
      <c r="A89" s="406"/>
      <c r="B89" s="1460"/>
      <c r="C89" s="242"/>
      <c r="D89" s="244"/>
      <c r="E89" s="244"/>
      <c r="H89" s="311"/>
      <c r="I89" s="1460"/>
      <c r="J89" s="242"/>
      <c r="K89" s="244"/>
      <c r="L89" s="244"/>
      <c r="O89" s="545"/>
      <c r="P89" s="1510"/>
      <c r="Q89" s="778"/>
      <c r="R89" s="545"/>
      <c r="V89" s="796"/>
      <c r="CH89" s="545"/>
      <c r="CV89" s="796"/>
      <c r="CX89" s="702"/>
      <c r="DR89" s="545"/>
      <c r="DU89" s="322"/>
      <c r="EF89" s="545"/>
      <c r="ET89" s="796"/>
      <c r="FA89" s="796"/>
      <c r="FV89" s="545"/>
      <c r="GC89" s="796"/>
      <c r="HZ89" s="545"/>
      <c r="IV89" s="800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5"/>
      <c r="LM89" s="545"/>
      <c r="LT89" s="545"/>
      <c r="MA89" s="545"/>
      <c r="MH89" s="545"/>
      <c r="NQ89" s="545"/>
      <c r="NT89" s="545"/>
      <c r="QI89" s="545"/>
      <c r="QP89" s="311"/>
      <c r="QS89" s="796"/>
      <c r="RD89" s="311"/>
      <c r="RE89" s="311"/>
      <c r="TA89" s="545"/>
      <c r="TV89" s="545"/>
      <c r="UC89" s="545"/>
      <c r="UJ89" s="545"/>
      <c r="UQ89" s="545"/>
      <c r="UX89" s="545"/>
      <c r="VZ89" s="545"/>
      <c r="XB89" s="244"/>
      <c r="XC89" s="244"/>
      <c r="XD89" s="244"/>
      <c r="XE89" s="244"/>
      <c r="XF89" s="244"/>
      <c r="XG89" s="244"/>
      <c r="XH89" s="244"/>
      <c r="AAV89" s="545"/>
      <c r="ABC89" s="545"/>
      <c r="ABF89" s="322"/>
      <c r="ACE89" s="796"/>
      <c r="ACH89" s="545"/>
      <c r="ACL89" s="796"/>
      <c r="ACO89" s="796"/>
      <c r="ACZ89" s="545"/>
      <c r="ADC89" s="545"/>
      <c r="ADG89" s="545"/>
      <c r="ADJ89" s="796"/>
      <c r="ADN89" s="311"/>
      <c r="ADU89" s="322"/>
      <c r="ADX89" s="545"/>
      <c r="AEB89" s="406"/>
      <c r="AEI89" s="545"/>
      <c r="AEP89" s="545"/>
      <c r="AES89" s="545"/>
      <c r="AFK89" s="545"/>
      <c r="AFR89" s="545"/>
      <c r="AIC89" s="545"/>
      <c r="AIJ89" s="901"/>
      <c r="AIK89" s="376"/>
      <c r="AIL89" s="352"/>
      <c r="AIM89" s="352"/>
      <c r="AIQ89" s="545"/>
      <c r="AJS89" s="244"/>
      <c r="AJT89" s="244"/>
      <c r="AJU89" s="244"/>
      <c r="AJV89" s="244"/>
      <c r="AJW89" s="244"/>
      <c r="AJX89" s="244"/>
      <c r="AJY89" s="244"/>
      <c r="AMD89" s="545"/>
      <c r="AMG89" s="406"/>
      <c r="AMY89" s="545"/>
      <c r="ANB89" s="796"/>
      <c r="ANF89" s="796"/>
      <c r="ANI89" s="545"/>
      <c r="AOH89" s="796"/>
      <c r="AOK89" s="545"/>
      <c r="AOV89" s="545"/>
      <c r="APC89" s="796"/>
      <c r="APJ89" s="796"/>
      <c r="APX89" s="545"/>
      <c r="AQA89" s="545"/>
      <c r="AQE89" s="311"/>
      <c r="AQL89" s="311"/>
      <c r="AQZ89" s="796"/>
      <c r="ARC89" s="322"/>
      <c r="ARN89" s="545"/>
      <c r="ARQ89" s="545"/>
      <c r="ARU89" s="545"/>
      <c r="ARX89" s="796"/>
      <c r="ASB89" s="545"/>
      <c r="ASI89" s="545"/>
      <c r="AVH89" s="545"/>
      <c r="AVO89" s="322"/>
      <c r="AVV89" s="545"/>
      <c r="AWQ89" s="244"/>
      <c r="AWR89" s="244"/>
      <c r="AWS89" s="244"/>
      <c r="AWT89" s="244"/>
      <c r="AWU89" s="244"/>
      <c r="AWV89" s="244"/>
      <c r="AWW89" s="244"/>
      <c r="AWX89" s="861"/>
      <c r="AYG89" s="545"/>
      <c r="AYN89" s="545"/>
      <c r="AYU89" s="545"/>
      <c r="AYX89" s="545"/>
      <c r="AZI89" s="545"/>
      <c r="AZL89" s="545"/>
      <c r="AZP89" s="861"/>
      <c r="AZQ89" s="244"/>
      <c r="AZR89" s="244"/>
      <c r="AZS89" s="861"/>
      <c r="AZT89" s="244"/>
      <c r="AZU89" s="244"/>
      <c r="AZV89" s="244"/>
    </row>
    <row r="90" spans="1:1021 1039:1374" s="32" customFormat="1" ht="15.75" x14ac:dyDescent="0.25">
      <c r="A90" s="406"/>
      <c r="B90" s="1460"/>
      <c r="C90" s="242"/>
      <c r="D90" s="244"/>
      <c r="E90" s="244"/>
      <c r="H90" s="311"/>
      <c r="I90" s="1460"/>
      <c r="J90" s="242"/>
      <c r="K90" s="244"/>
      <c r="L90" s="244"/>
      <c r="O90" s="545"/>
      <c r="P90" s="1510"/>
      <c r="Q90" s="778"/>
      <c r="R90" s="545"/>
      <c r="V90" s="796"/>
      <c r="CH90" s="545"/>
      <c r="CV90" s="796"/>
      <c r="CX90" s="702"/>
      <c r="DR90" s="545"/>
      <c r="DU90" s="322"/>
      <c r="EF90" s="545"/>
      <c r="ET90" s="796"/>
      <c r="FA90" s="796"/>
      <c r="FV90" s="545"/>
      <c r="GC90" s="796"/>
      <c r="HZ90" s="545"/>
      <c r="IV90" s="800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5"/>
      <c r="LM90" s="545"/>
      <c r="LT90" s="545"/>
      <c r="MA90" s="545"/>
      <c r="MH90" s="545"/>
      <c r="NQ90" s="545"/>
      <c r="NT90" s="545"/>
      <c r="QI90" s="545"/>
      <c r="QP90" s="311"/>
      <c r="QS90" s="796"/>
      <c r="RD90" s="311"/>
      <c r="RE90" s="311"/>
      <c r="TA90" s="545"/>
      <c r="TV90" s="545"/>
      <c r="UC90" s="545"/>
      <c r="UJ90" s="545"/>
      <c r="UQ90" s="545"/>
      <c r="UX90" s="545"/>
      <c r="VZ90" s="545"/>
      <c r="XB90" s="244"/>
      <c r="XC90" s="244"/>
      <c r="XD90" s="244"/>
      <c r="XE90" s="244"/>
      <c r="XF90" s="244"/>
      <c r="XG90" s="244"/>
      <c r="XH90" s="244"/>
      <c r="AAV90" s="545"/>
      <c r="ABC90" s="545"/>
      <c r="ABF90" s="322"/>
      <c r="ACE90" s="796"/>
      <c r="ACH90" s="545"/>
      <c r="ACL90" s="796"/>
      <c r="ACO90" s="796"/>
      <c r="ACZ90" s="545"/>
      <c r="ADC90" s="545"/>
      <c r="ADG90" s="545"/>
      <c r="ADJ90" s="796"/>
      <c r="ADN90" s="311"/>
      <c r="ADU90" s="322"/>
      <c r="ADX90" s="545"/>
      <c r="AEB90" s="406"/>
      <c r="AEI90" s="545"/>
      <c r="AEP90" s="545"/>
      <c r="AES90" s="545"/>
      <c r="AFK90" s="545"/>
      <c r="AFR90" s="545"/>
      <c r="AIC90" s="545"/>
      <c r="AIJ90" s="901"/>
      <c r="AIK90" s="376"/>
      <c r="AIL90" s="352"/>
      <c r="AIM90" s="352"/>
      <c r="AIQ90" s="545"/>
      <c r="AJS90" s="244"/>
      <c r="AJT90" s="244"/>
      <c r="AJU90" s="244"/>
      <c r="AJV90" s="244"/>
      <c r="AJW90" s="244"/>
      <c r="AJX90" s="244"/>
      <c r="AJY90" s="244"/>
      <c r="AMD90" s="545"/>
      <c r="AMG90" s="406"/>
      <c r="AMY90" s="545"/>
      <c r="ANB90" s="796"/>
      <c r="ANF90" s="796"/>
      <c r="ANI90" s="545"/>
      <c r="AOH90" s="796"/>
      <c r="AOK90" s="545"/>
      <c r="AOV90" s="545"/>
      <c r="APC90" s="796"/>
      <c r="APJ90" s="796"/>
      <c r="APX90" s="545"/>
      <c r="AQA90" s="545"/>
      <c r="AQE90" s="311"/>
      <c r="AQL90" s="311"/>
      <c r="AQZ90" s="796"/>
      <c r="ARC90" s="322"/>
      <c r="ARN90" s="545"/>
      <c r="ARQ90" s="545"/>
      <c r="ARU90" s="545"/>
      <c r="ARX90" s="796"/>
      <c r="ASB90" s="545"/>
      <c r="ASI90" s="545"/>
      <c r="AVH90" s="545"/>
      <c r="AVO90" s="322"/>
      <c r="AVV90" s="545"/>
      <c r="AWQ90" s="244"/>
      <c r="AWR90" s="244"/>
      <c r="AWS90" s="244"/>
      <c r="AWT90" s="244"/>
      <c r="AWU90" s="244"/>
      <c r="AWV90" s="244"/>
      <c r="AWW90" s="244"/>
      <c r="AWX90" s="861"/>
      <c r="AYG90" s="545"/>
      <c r="AYN90" s="545"/>
      <c r="AYU90" s="545"/>
      <c r="AYX90" s="545"/>
      <c r="AZI90" s="545"/>
      <c r="AZL90" s="545"/>
      <c r="AZP90" s="861"/>
      <c r="AZQ90" s="244"/>
      <c r="AZR90" s="244"/>
      <c r="AZS90" s="861"/>
      <c r="AZT90" s="244"/>
      <c r="AZU90" s="244"/>
      <c r="AZV90" s="244"/>
    </row>
    <row r="91" spans="1:1021 1039:1374" s="32" customFormat="1" ht="15.75" x14ac:dyDescent="0.25">
      <c r="A91" s="406"/>
      <c r="B91" s="1460"/>
      <c r="C91" s="242"/>
      <c r="D91" s="244"/>
      <c r="E91" s="244"/>
      <c r="H91" s="311"/>
      <c r="I91" s="1460"/>
      <c r="J91" s="242"/>
      <c r="K91" s="244"/>
      <c r="L91" s="244"/>
      <c r="O91" s="545"/>
      <c r="P91" s="1510"/>
      <c r="Q91" s="778"/>
      <c r="R91" s="545"/>
      <c r="V91" s="796"/>
      <c r="CH91" s="545"/>
      <c r="CV91" s="796"/>
      <c r="CX91" s="702"/>
      <c r="DR91" s="545"/>
      <c r="DU91" s="322"/>
      <c r="EF91" s="545"/>
      <c r="ET91" s="796"/>
      <c r="FA91" s="796"/>
      <c r="FV91" s="545"/>
      <c r="GC91" s="796"/>
      <c r="HZ91" s="545"/>
      <c r="IV91" s="800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5"/>
      <c r="LM91" s="545"/>
      <c r="LT91" s="545"/>
      <c r="MA91" s="545"/>
      <c r="MH91" s="545"/>
      <c r="NQ91" s="545"/>
      <c r="NT91" s="545"/>
      <c r="QI91" s="545"/>
      <c r="QP91" s="311"/>
      <c r="QS91" s="796"/>
      <c r="RD91" s="311"/>
      <c r="RE91" s="311"/>
      <c r="TA91" s="545"/>
      <c r="TV91" s="545"/>
      <c r="UC91" s="545"/>
      <c r="UJ91" s="545"/>
      <c r="UQ91" s="545"/>
      <c r="UX91" s="545"/>
      <c r="VZ91" s="545"/>
      <c r="XB91" s="244"/>
      <c r="XC91" s="244"/>
      <c r="XD91" s="244"/>
      <c r="XE91" s="244"/>
      <c r="XF91" s="244"/>
      <c r="XG91" s="244"/>
      <c r="XH91" s="244"/>
      <c r="AAV91" s="545"/>
      <c r="ABC91" s="545"/>
      <c r="ABF91" s="322"/>
      <c r="ACE91" s="796"/>
      <c r="ACH91" s="545"/>
      <c r="ACL91" s="796"/>
      <c r="ACO91" s="796"/>
      <c r="ACZ91" s="545"/>
      <c r="ADC91" s="545"/>
      <c r="ADG91" s="545"/>
      <c r="ADJ91" s="796"/>
      <c r="ADN91" s="311"/>
      <c r="ADU91" s="322"/>
      <c r="ADX91" s="545"/>
      <c r="AEB91" s="406"/>
      <c r="AEI91" s="545"/>
      <c r="AEP91" s="545"/>
      <c r="AES91" s="545"/>
      <c r="AFK91" s="545"/>
      <c r="AFR91" s="545"/>
      <c r="AIC91" s="545"/>
      <c r="AIJ91" s="901"/>
      <c r="AIK91" s="376"/>
      <c r="AIL91" s="352"/>
      <c r="AIM91" s="352"/>
      <c r="AIQ91" s="545"/>
      <c r="AJS91" s="244"/>
      <c r="AJT91" s="244"/>
      <c r="AJU91" s="244"/>
      <c r="AJV91" s="244"/>
      <c r="AJW91" s="244"/>
      <c r="AJX91" s="244"/>
      <c r="AJY91" s="244"/>
      <c r="AMD91" s="545"/>
      <c r="AMG91" s="406"/>
      <c r="AMY91" s="545"/>
      <c r="ANB91" s="796"/>
      <c r="ANF91" s="796"/>
      <c r="ANI91" s="545"/>
      <c r="AOH91" s="796"/>
      <c r="AOK91" s="545"/>
      <c r="AOV91" s="545"/>
      <c r="APC91" s="796"/>
      <c r="APJ91" s="796"/>
      <c r="APX91" s="545"/>
      <c r="AQA91" s="545"/>
      <c r="AQE91" s="311"/>
      <c r="AQL91" s="311"/>
      <c r="AQZ91" s="796"/>
      <c r="ARC91" s="322"/>
      <c r="ARN91" s="545"/>
      <c r="ARQ91" s="545"/>
      <c r="ARU91" s="545"/>
      <c r="ARX91" s="796"/>
      <c r="ASB91" s="545"/>
      <c r="ASI91" s="545"/>
      <c r="AVH91" s="545"/>
      <c r="AVO91" s="322"/>
      <c r="AVV91" s="545"/>
      <c r="AWQ91" s="244"/>
      <c r="AWR91" s="244"/>
      <c r="AWS91" s="244"/>
      <c r="AWT91" s="244"/>
      <c r="AWU91" s="244"/>
      <c r="AWV91" s="244"/>
      <c r="AWW91" s="244"/>
      <c r="AWX91" s="861"/>
      <c r="AYG91" s="545"/>
      <c r="AYN91" s="545"/>
      <c r="AYU91" s="545"/>
      <c r="AYX91" s="545"/>
      <c r="AZI91" s="545"/>
      <c r="AZL91" s="545"/>
      <c r="AZP91" s="861"/>
      <c r="AZQ91" s="244"/>
      <c r="AZR91" s="244"/>
      <c r="AZS91" s="861"/>
      <c r="AZT91" s="244"/>
      <c r="AZU91" s="244"/>
      <c r="AZV91" s="244"/>
    </row>
    <row r="92" spans="1:1021 1039:1374" s="32" customFormat="1" ht="15.75" x14ac:dyDescent="0.25">
      <c r="A92" s="406"/>
      <c r="B92" s="1460"/>
      <c r="C92" s="242"/>
      <c r="D92" s="244"/>
      <c r="E92" s="244"/>
      <c r="H92" s="311"/>
      <c r="I92" s="1460"/>
      <c r="J92" s="242"/>
      <c r="K92" s="244"/>
      <c r="L92" s="244"/>
      <c r="O92" s="545"/>
      <c r="P92" s="1510"/>
      <c r="Q92" s="778"/>
      <c r="R92" s="545"/>
      <c r="V92" s="796"/>
      <c r="CH92" s="545"/>
      <c r="CV92" s="796"/>
      <c r="CX92" s="702"/>
      <c r="DR92" s="545"/>
      <c r="DU92" s="322"/>
      <c r="EF92" s="545"/>
      <c r="ET92" s="796"/>
      <c r="FA92" s="796"/>
      <c r="FV92" s="545"/>
      <c r="GC92" s="796"/>
      <c r="HZ92" s="545"/>
      <c r="IV92" s="800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5"/>
      <c r="LM92" s="545"/>
      <c r="LT92" s="545"/>
      <c r="MA92" s="545"/>
      <c r="MH92" s="545"/>
      <c r="NQ92" s="545"/>
      <c r="NT92" s="545"/>
      <c r="QI92" s="545"/>
      <c r="QP92" s="311"/>
      <c r="QS92" s="796"/>
      <c r="RD92" s="311"/>
      <c r="RE92" s="311"/>
      <c r="TA92" s="545"/>
      <c r="TV92" s="545"/>
      <c r="UC92" s="545"/>
      <c r="UJ92" s="545"/>
      <c r="UQ92" s="545"/>
      <c r="UX92" s="545"/>
      <c r="VZ92" s="545"/>
      <c r="XB92" s="244"/>
      <c r="XC92" s="244"/>
      <c r="XD92" s="244"/>
      <c r="XE92" s="244"/>
      <c r="XF92" s="244"/>
      <c r="XG92" s="244"/>
      <c r="XH92" s="244"/>
      <c r="AAV92" s="545"/>
      <c r="ABC92" s="545"/>
      <c r="ABF92" s="322"/>
      <c r="ACE92" s="796"/>
      <c r="ACH92" s="545"/>
      <c r="ACL92" s="796"/>
      <c r="ACO92" s="796"/>
      <c r="ACZ92" s="545"/>
      <c r="ADC92" s="545"/>
      <c r="ADG92" s="545"/>
      <c r="ADJ92" s="796"/>
      <c r="ADN92" s="311"/>
      <c r="ADU92" s="322"/>
      <c r="ADX92" s="545"/>
      <c r="AEB92" s="406"/>
      <c r="AEI92" s="545"/>
      <c r="AEP92" s="545"/>
      <c r="AES92" s="545"/>
      <c r="AFK92" s="545"/>
      <c r="AFR92" s="545"/>
      <c r="AIC92" s="545"/>
      <c r="AIJ92" s="901"/>
      <c r="AIK92" s="376"/>
      <c r="AIL92" s="352"/>
      <c r="AIM92" s="352"/>
      <c r="AIQ92" s="545"/>
      <c r="AJS92" s="244"/>
      <c r="AJT92" s="244"/>
      <c r="AJU92" s="244"/>
      <c r="AJV92" s="244"/>
      <c r="AJW92" s="244"/>
      <c r="AJX92" s="244"/>
      <c r="AJY92" s="244"/>
      <c r="AMD92" s="545"/>
      <c r="AMG92" s="406"/>
      <c r="AMY92" s="545"/>
      <c r="ANB92" s="796"/>
      <c r="ANF92" s="796"/>
      <c r="ANI92" s="545"/>
      <c r="AOH92" s="796"/>
      <c r="AOK92" s="545"/>
      <c r="AOV92" s="545"/>
      <c r="APC92" s="796"/>
      <c r="APJ92" s="796"/>
      <c r="APX92" s="545"/>
      <c r="AQA92" s="545"/>
      <c r="AQE92" s="311"/>
      <c r="AQL92" s="311"/>
      <c r="AQZ92" s="796"/>
      <c r="ARC92" s="322"/>
      <c r="ARN92" s="545"/>
      <c r="ARQ92" s="545"/>
      <c r="ARU92" s="545"/>
      <c r="ARX92" s="796"/>
      <c r="ASB92" s="545"/>
      <c r="ASI92" s="545"/>
      <c r="AVH92" s="545"/>
      <c r="AVO92" s="322"/>
      <c r="AVV92" s="545"/>
      <c r="AWQ92" s="244"/>
      <c r="AWR92" s="244"/>
      <c r="AWS92" s="244"/>
      <c r="AWT92" s="244"/>
      <c r="AWU92" s="244"/>
      <c r="AWV92" s="244"/>
      <c r="AWW92" s="244"/>
      <c r="AWX92" s="861"/>
      <c r="AYG92" s="545"/>
      <c r="AYN92" s="545"/>
      <c r="AYU92" s="545"/>
      <c r="AYX92" s="545"/>
      <c r="AZI92" s="545"/>
      <c r="AZL92" s="545"/>
      <c r="AZP92" s="861"/>
      <c r="AZQ92" s="244"/>
      <c r="AZR92" s="244"/>
      <c r="AZS92" s="861"/>
      <c r="AZT92" s="244"/>
      <c r="AZU92" s="244"/>
      <c r="AZV92" s="244"/>
    </row>
    <row r="93" spans="1:1021 1039:1374" s="32" customFormat="1" ht="15.75" x14ac:dyDescent="0.25">
      <c r="A93" s="406"/>
      <c r="B93" s="1460"/>
      <c r="C93" s="242"/>
      <c r="D93" s="244"/>
      <c r="E93" s="244"/>
      <c r="H93" s="311"/>
      <c r="I93" s="1460"/>
      <c r="J93" s="242"/>
      <c r="K93" s="244"/>
      <c r="L93" s="244"/>
      <c r="O93" s="545"/>
      <c r="P93" s="1510"/>
      <c r="Q93" s="778"/>
      <c r="R93" s="545"/>
      <c r="V93" s="796"/>
      <c r="CH93" s="545"/>
      <c r="CV93" s="796"/>
      <c r="CX93" s="702"/>
      <c r="DR93" s="545"/>
      <c r="DU93" s="322"/>
      <c r="EF93" s="545"/>
      <c r="ET93" s="796"/>
      <c r="FA93" s="796"/>
      <c r="FV93" s="545"/>
      <c r="GC93" s="796"/>
      <c r="HZ93" s="545"/>
      <c r="IV93" s="800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5"/>
      <c r="LM93" s="545"/>
      <c r="LT93" s="545"/>
      <c r="MA93" s="545"/>
      <c r="MH93" s="545"/>
      <c r="NQ93" s="545"/>
      <c r="NT93" s="545"/>
      <c r="QI93" s="545"/>
      <c r="QP93" s="311"/>
      <c r="QS93" s="796"/>
      <c r="RD93" s="311"/>
      <c r="RE93" s="311"/>
      <c r="TA93" s="545"/>
      <c r="TV93" s="545"/>
      <c r="UC93" s="545"/>
      <c r="UJ93" s="545"/>
      <c r="UQ93" s="545"/>
      <c r="UX93" s="545"/>
      <c r="VZ93" s="545"/>
      <c r="XB93" s="244"/>
      <c r="XC93" s="244"/>
      <c r="XD93" s="244"/>
      <c r="XE93" s="244"/>
      <c r="XF93" s="244"/>
      <c r="XG93" s="244"/>
      <c r="XH93" s="244"/>
      <c r="AAV93" s="545"/>
      <c r="ABC93" s="545"/>
      <c r="ABF93" s="322"/>
      <c r="ACE93" s="796"/>
      <c r="ACH93" s="545"/>
      <c r="ACL93" s="796"/>
      <c r="ACO93" s="796"/>
      <c r="ACZ93" s="545"/>
      <c r="ADC93" s="545"/>
      <c r="ADG93" s="545"/>
      <c r="ADJ93" s="796"/>
      <c r="ADN93" s="311"/>
      <c r="ADU93" s="322"/>
      <c r="ADX93" s="545"/>
      <c r="AEB93" s="406"/>
      <c r="AEI93" s="545"/>
      <c r="AEP93" s="545"/>
      <c r="AES93" s="545"/>
      <c r="AFK93" s="545"/>
      <c r="AFR93" s="545"/>
      <c r="AIC93" s="545"/>
      <c r="AIJ93" s="901"/>
      <c r="AIK93" s="376"/>
      <c r="AIL93" s="352"/>
      <c r="AIM93" s="352"/>
      <c r="AIQ93" s="545"/>
      <c r="AJS93" s="244"/>
      <c r="AJT93" s="244"/>
      <c r="AJU93" s="244"/>
      <c r="AJV93" s="244"/>
      <c r="AJW93" s="244"/>
      <c r="AJX93" s="244"/>
      <c r="AJY93" s="244"/>
      <c r="AMD93" s="545"/>
      <c r="AMG93" s="406"/>
      <c r="AMY93" s="545"/>
      <c r="ANB93" s="796"/>
      <c r="ANF93" s="796"/>
      <c r="ANI93" s="545"/>
      <c r="AOH93" s="796"/>
      <c r="AOK93" s="545"/>
      <c r="AOV93" s="545"/>
      <c r="APC93" s="796"/>
      <c r="APJ93" s="796"/>
      <c r="APX93" s="545"/>
      <c r="AQA93" s="545"/>
      <c r="AQE93" s="311"/>
      <c r="AQL93" s="311"/>
      <c r="AQZ93" s="796"/>
      <c r="ARC93" s="322"/>
      <c r="ARN93" s="545"/>
      <c r="ARQ93" s="545"/>
      <c r="ARU93" s="545"/>
      <c r="ARX93" s="796"/>
      <c r="ASB93" s="545"/>
      <c r="ASI93" s="545"/>
      <c r="AVH93" s="545"/>
      <c r="AVO93" s="322"/>
      <c r="AVV93" s="545"/>
      <c r="AWQ93" s="244"/>
      <c r="AWR93" s="244"/>
      <c r="AWS93" s="244"/>
      <c r="AWT93" s="244"/>
      <c r="AWU93" s="244"/>
      <c r="AWV93" s="244"/>
      <c r="AWW93" s="244"/>
      <c r="AWX93" s="861"/>
      <c r="AYG93" s="545"/>
      <c r="AYN93" s="545"/>
      <c r="AYU93" s="545"/>
      <c r="AYX93" s="545"/>
      <c r="AZI93" s="545"/>
      <c r="AZL93" s="545"/>
      <c r="AZP93" s="861"/>
      <c r="AZQ93" s="244"/>
      <c r="AZR93" s="244"/>
      <c r="AZS93" s="861"/>
      <c r="AZT93" s="244"/>
      <c r="AZU93" s="244"/>
      <c r="AZV93" s="244"/>
    </row>
    <row r="94" spans="1:1021 1039:1374" s="32" customFormat="1" ht="15.75" x14ac:dyDescent="0.25">
      <c r="A94" s="406"/>
      <c r="B94" s="1460"/>
      <c r="C94" s="242"/>
      <c r="D94" s="520"/>
      <c r="E94" s="244"/>
      <c r="H94" s="311"/>
      <c r="I94" s="1460"/>
      <c r="J94" s="242"/>
      <c r="K94" s="520"/>
      <c r="L94" s="244"/>
      <c r="O94" s="545"/>
      <c r="P94" s="1510"/>
      <c r="Q94" s="778"/>
      <c r="R94" s="545"/>
      <c r="V94" s="796"/>
      <c r="CH94" s="545"/>
      <c r="CV94" s="796"/>
      <c r="CX94" s="702"/>
      <c r="DR94" s="545"/>
      <c r="DU94" s="322"/>
      <c r="EF94" s="545"/>
      <c r="ET94" s="796"/>
      <c r="FA94" s="796"/>
      <c r="FV94" s="545"/>
      <c r="GC94" s="796"/>
      <c r="HZ94" s="545"/>
      <c r="IV94" s="800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5"/>
      <c r="LM94" s="545"/>
      <c r="LT94" s="545"/>
      <c r="MA94" s="545"/>
      <c r="MH94" s="545"/>
      <c r="NQ94" s="545"/>
      <c r="NT94" s="545"/>
      <c r="QI94" s="545"/>
      <c r="QP94" s="311"/>
      <c r="QS94" s="796"/>
      <c r="RD94" s="311"/>
      <c r="RE94" s="311"/>
      <c r="TA94" s="545"/>
      <c r="TV94" s="545"/>
      <c r="UC94" s="545"/>
      <c r="UJ94" s="545"/>
      <c r="UQ94" s="545"/>
      <c r="UX94" s="545"/>
      <c r="VZ94" s="545"/>
      <c r="XB94" s="244"/>
      <c r="XC94" s="244"/>
      <c r="XD94" s="244"/>
      <c r="XE94" s="244"/>
      <c r="XF94" s="244"/>
      <c r="XG94" s="244"/>
      <c r="XH94" s="244"/>
      <c r="AAV94" s="545"/>
      <c r="ABC94" s="545"/>
      <c r="ABF94" s="322"/>
      <c r="ACE94" s="796"/>
      <c r="ACH94" s="545"/>
      <c r="ACL94" s="796"/>
      <c r="ACO94" s="796"/>
      <c r="ACZ94" s="545"/>
      <c r="ADC94" s="545"/>
      <c r="ADG94" s="545"/>
      <c r="ADJ94" s="796"/>
      <c r="ADN94" s="311"/>
      <c r="ADU94" s="322"/>
      <c r="ADX94" s="545"/>
      <c r="AEB94" s="406"/>
      <c r="AEI94" s="545"/>
      <c r="AEP94" s="545"/>
      <c r="AES94" s="545"/>
      <c r="AFK94" s="545"/>
      <c r="AFR94" s="545"/>
      <c r="AIC94" s="545"/>
      <c r="AIJ94" s="901"/>
      <c r="AIK94" s="376"/>
      <c r="AIL94" s="352"/>
      <c r="AIM94" s="352"/>
      <c r="AIQ94" s="545"/>
      <c r="AJS94" s="244"/>
      <c r="AJT94" s="244"/>
      <c r="AJU94" s="244"/>
      <c r="AJV94" s="244"/>
      <c r="AJW94" s="244"/>
      <c r="AJX94" s="244"/>
      <c r="AJY94" s="244"/>
      <c r="AMD94" s="545"/>
      <c r="AMG94" s="406"/>
      <c r="AMY94" s="545"/>
      <c r="ANB94" s="796"/>
      <c r="ANF94" s="796"/>
      <c r="ANI94" s="545"/>
      <c r="AOH94" s="796"/>
      <c r="AOK94" s="545"/>
      <c r="AOV94" s="545"/>
      <c r="APC94" s="796"/>
      <c r="APJ94" s="796"/>
      <c r="APX94" s="545"/>
      <c r="AQA94" s="545"/>
      <c r="AQE94" s="311"/>
      <c r="AQL94" s="311"/>
      <c r="AQZ94" s="796"/>
      <c r="ARC94" s="322"/>
      <c r="ARN94" s="545"/>
      <c r="ARQ94" s="545"/>
      <c r="ARU94" s="545"/>
      <c r="ARX94" s="796"/>
      <c r="ASB94" s="545"/>
      <c r="ASI94" s="545"/>
      <c r="AVH94" s="545"/>
      <c r="AVO94" s="322"/>
      <c r="AVV94" s="545"/>
      <c r="AWQ94" s="244"/>
      <c r="AWR94" s="244"/>
      <c r="AWS94" s="244"/>
      <c r="AWT94" s="244"/>
      <c r="AWU94" s="244"/>
      <c r="AWV94" s="244"/>
      <c r="AWW94" s="244"/>
      <c r="AWX94" s="861"/>
      <c r="AYG94" s="545"/>
      <c r="AYN94" s="545"/>
      <c r="AYU94" s="545"/>
      <c r="AYX94" s="545"/>
      <c r="AZI94" s="545"/>
      <c r="AZL94" s="545"/>
      <c r="AZP94" s="861"/>
      <c r="AZQ94" s="244"/>
      <c r="AZR94" s="244"/>
      <c r="AZS94" s="861"/>
      <c r="AZT94" s="244"/>
      <c r="AZU94" s="244"/>
      <c r="AZV94" s="244"/>
    </row>
    <row r="95" spans="1:1021 1039:1374" s="32" customFormat="1" ht="15.75" x14ac:dyDescent="0.25">
      <c r="A95" s="406"/>
      <c r="B95" s="1460"/>
      <c r="C95" s="242"/>
      <c r="D95" s="520"/>
      <c r="E95" s="244"/>
      <c r="H95" s="311"/>
      <c r="I95" s="1460"/>
      <c r="J95" s="242"/>
      <c r="K95" s="520"/>
      <c r="L95" s="244"/>
      <c r="O95" s="545"/>
      <c r="P95" s="1510"/>
      <c r="Q95" s="778"/>
      <c r="R95" s="545"/>
      <c r="V95" s="796"/>
      <c r="CH95" s="545"/>
      <c r="CV95" s="796"/>
      <c r="CX95" s="702"/>
      <c r="DR95" s="545"/>
      <c r="DU95" s="322"/>
      <c r="EF95" s="545"/>
      <c r="ET95" s="796"/>
      <c r="FA95" s="796"/>
      <c r="FV95" s="545"/>
      <c r="GC95" s="796"/>
      <c r="HZ95" s="545"/>
      <c r="IV95" s="800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5"/>
      <c r="LM95" s="545"/>
      <c r="LT95" s="545"/>
      <c r="MA95" s="545"/>
      <c r="MH95" s="545"/>
      <c r="NQ95" s="545"/>
      <c r="NT95" s="545"/>
      <c r="QI95" s="545"/>
      <c r="QP95" s="311"/>
      <c r="QS95" s="796"/>
      <c r="RD95" s="311"/>
      <c r="RE95" s="311"/>
      <c r="TA95" s="545"/>
      <c r="TV95" s="545"/>
      <c r="UC95" s="545"/>
      <c r="UJ95" s="545"/>
      <c r="UQ95" s="545"/>
      <c r="UX95" s="545"/>
      <c r="VZ95" s="545"/>
      <c r="XB95" s="244"/>
      <c r="XC95" s="244"/>
      <c r="XD95" s="244"/>
      <c r="XE95" s="244"/>
      <c r="XF95" s="244"/>
      <c r="XG95" s="244"/>
      <c r="XH95" s="244"/>
      <c r="AAV95" s="545"/>
      <c r="ABC95" s="545"/>
      <c r="ABF95" s="322"/>
      <c r="ACE95" s="796"/>
      <c r="ACH95" s="545"/>
      <c r="ACL95" s="796"/>
      <c r="ACO95" s="796"/>
      <c r="ACZ95" s="545"/>
      <c r="ADC95" s="545"/>
      <c r="ADG95" s="545"/>
      <c r="ADJ95" s="796"/>
      <c r="ADN95" s="311"/>
      <c r="ADU95" s="322"/>
      <c r="ADX95" s="545"/>
      <c r="AEB95" s="406"/>
      <c r="AEI95" s="545"/>
      <c r="AEP95" s="545"/>
      <c r="AES95" s="545"/>
      <c r="AFK95" s="545"/>
      <c r="AFR95" s="545"/>
      <c r="AIC95" s="545"/>
      <c r="AIJ95" s="901"/>
      <c r="AIK95" s="376"/>
      <c r="AIL95" s="352"/>
      <c r="AIM95" s="352"/>
      <c r="AIQ95" s="545"/>
      <c r="AJS95" s="244"/>
      <c r="AJT95" s="244"/>
      <c r="AJU95" s="244"/>
      <c r="AJV95" s="244"/>
      <c r="AJW95" s="244"/>
      <c r="AJX95" s="244"/>
      <c r="AJY95" s="244"/>
      <c r="AMD95" s="545"/>
      <c r="AMG95" s="406"/>
      <c r="AMY95" s="545"/>
      <c r="ANB95" s="796"/>
      <c r="ANF95" s="796"/>
      <c r="ANI95" s="545"/>
      <c r="AOH95" s="796"/>
      <c r="AOK95" s="545"/>
      <c r="AOV95" s="545"/>
      <c r="APC95" s="796"/>
      <c r="APJ95" s="796"/>
      <c r="APX95" s="545"/>
      <c r="AQA95" s="545"/>
      <c r="AQE95" s="311"/>
      <c r="AQL95" s="311"/>
      <c r="AQZ95" s="796"/>
      <c r="ARC95" s="322"/>
      <c r="ARN95" s="545"/>
      <c r="ARQ95" s="545"/>
      <c r="ARU95" s="545"/>
      <c r="ARX95" s="796"/>
      <c r="ASB95" s="545"/>
      <c r="ASI95" s="545"/>
      <c r="AVH95" s="545"/>
      <c r="AVO95" s="322"/>
      <c r="AVV95" s="545"/>
      <c r="AWQ95" s="244"/>
      <c r="AWR95" s="244"/>
      <c r="AWS95" s="244"/>
      <c r="AWT95" s="244"/>
      <c r="AWU95" s="244"/>
      <c r="AWV95" s="244"/>
      <c r="AWW95" s="244"/>
      <c r="AWX95" s="861"/>
      <c r="AYG95" s="545"/>
      <c r="AYN95" s="545"/>
      <c r="AYU95" s="545"/>
      <c r="AYX95" s="545"/>
      <c r="AZI95" s="545"/>
      <c r="AZL95" s="545"/>
      <c r="AZP95" s="861"/>
      <c r="AZQ95" s="244"/>
      <c r="AZR95" s="244"/>
      <c r="AZS95" s="861"/>
      <c r="AZT95" s="244"/>
      <c r="AZU95" s="244"/>
      <c r="AZV95" s="244"/>
    </row>
    <row r="96" spans="1:1021 1039:1374" s="32" customFormat="1" ht="15.75" x14ac:dyDescent="0.25">
      <c r="A96" s="406"/>
      <c r="B96" s="1460"/>
      <c r="C96" s="242"/>
      <c r="D96" s="520"/>
      <c r="E96" s="244"/>
      <c r="H96" s="311"/>
      <c r="I96" s="1460"/>
      <c r="J96" s="242"/>
      <c r="K96" s="520"/>
      <c r="L96" s="244"/>
      <c r="O96" s="545"/>
      <c r="P96" s="1510"/>
      <c r="Q96" s="778"/>
      <c r="R96" s="545"/>
      <c r="V96" s="796"/>
      <c r="CH96" s="545"/>
      <c r="CV96" s="796"/>
      <c r="CX96" s="702"/>
      <c r="DR96" s="545"/>
      <c r="DU96" s="322"/>
      <c r="EF96" s="545"/>
      <c r="ET96" s="796"/>
      <c r="FA96" s="796"/>
      <c r="FV96" s="545"/>
      <c r="GC96" s="796"/>
      <c r="HZ96" s="545"/>
      <c r="IV96" s="800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5"/>
      <c r="LM96" s="545"/>
      <c r="LT96" s="545"/>
      <c r="MA96" s="545"/>
      <c r="MH96" s="545"/>
      <c r="NQ96" s="545"/>
      <c r="NT96" s="545"/>
      <c r="QI96" s="545"/>
      <c r="QP96" s="311"/>
      <c r="QS96" s="796"/>
      <c r="RD96" s="311"/>
      <c r="RE96" s="311"/>
      <c r="TA96" s="545"/>
      <c r="TV96" s="545"/>
      <c r="UC96" s="545"/>
      <c r="UJ96" s="545"/>
      <c r="UQ96" s="545"/>
      <c r="UX96" s="545"/>
      <c r="VZ96" s="545"/>
      <c r="XB96" s="244"/>
      <c r="XC96" s="244"/>
      <c r="XD96" s="244"/>
      <c r="XE96" s="244"/>
      <c r="XF96" s="244"/>
      <c r="XG96" s="244"/>
      <c r="XH96" s="244"/>
      <c r="AAV96" s="545"/>
      <c r="ABC96" s="545"/>
      <c r="ABF96" s="322"/>
      <c r="ACE96" s="796"/>
      <c r="ACH96" s="545"/>
      <c r="ACL96" s="796"/>
      <c r="ACO96" s="796"/>
      <c r="ACZ96" s="545"/>
      <c r="ADC96" s="545"/>
      <c r="ADG96" s="545"/>
      <c r="ADJ96" s="796"/>
      <c r="ADN96" s="311"/>
      <c r="ADU96" s="322"/>
      <c r="ADX96" s="545"/>
      <c r="AEB96" s="406"/>
      <c r="AEI96" s="545"/>
      <c r="AEP96" s="545"/>
      <c r="AES96" s="545"/>
      <c r="AFK96" s="545"/>
      <c r="AFR96" s="545"/>
      <c r="AIC96" s="545"/>
      <c r="AIJ96" s="901"/>
      <c r="AIK96" s="376"/>
      <c r="AIL96" s="352"/>
      <c r="AIM96" s="352"/>
      <c r="AIQ96" s="545"/>
      <c r="AJS96" s="244"/>
      <c r="AJT96" s="244"/>
      <c r="AJU96" s="244"/>
      <c r="AJV96" s="244"/>
      <c r="AJW96" s="244"/>
      <c r="AJX96" s="244"/>
      <c r="AJY96" s="244"/>
      <c r="AMD96" s="545"/>
      <c r="AMG96" s="406"/>
      <c r="AMY96" s="545"/>
      <c r="ANB96" s="796"/>
      <c r="ANF96" s="796"/>
      <c r="ANI96" s="545"/>
      <c r="AOH96" s="796"/>
      <c r="AOK96" s="545"/>
      <c r="AOV96" s="545"/>
      <c r="APC96" s="796"/>
      <c r="APJ96" s="796"/>
      <c r="APX96" s="545"/>
      <c r="AQA96" s="545"/>
      <c r="AQE96" s="311"/>
      <c r="AQL96" s="311"/>
      <c r="AQZ96" s="796"/>
      <c r="ARC96" s="322"/>
      <c r="ARN96" s="545"/>
      <c r="ARQ96" s="545"/>
      <c r="ARU96" s="545"/>
      <c r="ARX96" s="796"/>
      <c r="ASB96" s="545"/>
      <c r="ASI96" s="545"/>
      <c r="AVH96" s="545"/>
      <c r="AVO96" s="322"/>
      <c r="AVV96" s="545"/>
      <c r="AWQ96" s="244"/>
      <c r="AWR96" s="244"/>
      <c r="AWS96" s="244"/>
      <c r="AWT96" s="244"/>
      <c r="AWU96" s="244"/>
      <c r="AWV96" s="244"/>
      <c r="AWW96" s="244"/>
      <c r="AWX96" s="861"/>
      <c r="AYG96" s="545"/>
      <c r="AYN96" s="545"/>
      <c r="AYU96" s="545"/>
      <c r="AYX96" s="545"/>
      <c r="AZI96" s="545"/>
      <c r="AZL96" s="545"/>
      <c r="AZP96" s="861"/>
      <c r="AZQ96" s="244"/>
      <c r="AZR96" s="244"/>
      <c r="AZS96" s="861"/>
      <c r="AZT96" s="244"/>
      <c r="AZU96" s="244"/>
      <c r="AZV96" s="244"/>
    </row>
    <row r="97" spans="1:1021 1039:1374" s="32" customFormat="1" ht="15.75" x14ac:dyDescent="0.25">
      <c r="A97" s="406"/>
      <c r="B97" s="1460"/>
      <c r="C97" s="242"/>
      <c r="D97" s="520"/>
      <c r="E97" s="244"/>
      <c r="H97" s="311"/>
      <c r="I97" s="1460"/>
      <c r="J97" s="242"/>
      <c r="K97" s="520"/>
      <c r="L97" s="244"/>
      <c r="O97" s="545"/>
      <c r="P97" s="1510"/>
      <c r="Q97" s="778"/>
      <c r="R97" s="545"/>
      <c r="V97" s="796"/>
      <c r="CH97" s="545"/>
      <c r="CV97" s="796"/>
      <c r="CX97" s="702"/>
      <c r="DR97" s="545"/>
      <c r="DU97" s="322"/>
      <c r="EF97" s="545"/>
      <c r="ET97" s="796"/>
      <c r="FA97" s="796"/>
      <c r="FV97" s="545"/>
      <c r="GC97" s="796"/>
      <c r="HZ97" s="545"/>
      <c r="IV97" s="800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5"/>
      <c r="LM97" s="545"/>
      <c r="LT97" s="545"/>
      <c r="MA97" s="545"/>
      <c r="MH97" s="545"/>
      <c r="NQ97" s="545"/>
      <c r="NT97" s="545"/>
      <c r="QI97" s="545"/>
      <c r="QP97" s="311"/>
      <c r="QS97" s="796"/>
      <c r="RD97" s="311"/>
      <c r="RE97" s="311"/>
      <c r="TA97" s="545"/>
      <c r="TV97" s="545"/>
      <c r="UC97" s="545"/>
      <c r="UJ97" s="545"/>
      <c r="UQ97" s="545"/>
      <c r="UX97" s="545"/>
      <c r="VZ97" s="545"/>
      <c r="XB97" s="244"/>
      <c r="XC97" s="244"/>
      <c r="XD97" s="244"/>
      <c r="XE97" s="244"/>
      <c r="XF97" s="244"/>
      <c r="XG97" s="244"/>
      <c r="XH97" s="244"/>
      <c r="AAV97" s="545"/>
      <c r="ABC97" s="545"/>
      <c r="ABF97" s="322"/>
      <c r="ACE97" s="796"/>
      <c r="ACH97" s="545"/>
      <c r="ACL97" s="796"/>
      <c r="ACO97" s="796"/>
      <c r="ACZ97" s="545"/>
      <c r="ADC97" s="545"/>
      <c r="ADG97" s="545"/>
      <c r="ADJ97" s="796"/>
      <c r="ADN97" s="311"/>
      <c r="ADU97" s="322"/>
      <c r="ADX97" s="545"/>
      <c r="AEB97" s="406"/>
      <c r="AEI97" s="545"/>
      <c r="AEP97" s="545"/>
      <c r="AES97" s="545"/>
      <c r="AFK97" s="545"/>
      <c r="AFR97" s="545"/>
      <c r="AIC97" s="545"/>
      <c r="AIJ97" s="901"/>
      <c r="AIK97" s="376"/>
      <c r="AIL97" s="352"/>
      <c r="AIM97" s="352"/>
      <c r="AIQ97" s="545"/>
      <c r="AJS97" s="244"/>
      <c r="AJT97" s="244"/>
      <c r="AJU97" s="244"/>
      <c r="AJV97" s="244"/>
      <c r="AJW97" s="244"/>
      <c r="AJX97" s="244"/>
      <c r="AJY97" s="244"/>
      <c r="AMD97" s="545"/>
      <c r="AMG97" s="406"/>
      <c r="AMY97" s="545"/>
      <c r="ANB97" s="796"/>
      <c r="ANF97" s="796"/>
      <c r="ANI97" s="545"/>
      <c r="AOH97" s="796"/>
      <c r="AOK97" s="545"/>
      <c r="AOV97" s="545"/>
      <c r="APC97" s="796"/>
      <c r="APJ97" s="796"/>
      <c r="APX97" s="545"/>
      <c r="AQA97" s="545"/>
      <c r="AQE97" s="311"/>
      <c r="AQL97" s="311"/>
      <c r="AQZ97" s="796"/>
      <c r="ARC97" s="322"/>
      <c r="ARN97" s="545"/>
      <c r="ARQ97" s="545"/>
      <c r="ARU97" s="545"/>
      <c r="ARX97" s="796"/>
      <c r="ASB97" s="545"/>
      <c r="ASI97" s="545"/>
      <c r="AVH97" s="545"/>
      <c r="AVO97" s="322"/>
      <c r="AVV97" s="545"/>
      <c r="AWQ97" s="244"/>
      <c r="AWR97" s="244"/>
      <c r="AWS97" s="244"/>
      <c r="AWT97" s="244"/>
      <c r="AWU97" s="244"/>
      <c r="AWV97" s="244"/>
      <c r="AWW97" s="244"/>
      <c r="AWX97" s="861"/>
      <c r="AYG97" s="545"/>
      <c r="AYN97" s="545"/>
      <c r="AYU97" s="545"/>
      <c r="AYX97" s="545"/>
      <c r="AZI97" s="545"/>
      <c r="AZL97" s="545"/>
      <c r="AZP97" s="861"/>
      <c r="AZQ97" s="244"/>
      <c r="AZR97" s="244"/>
      <c r="AZS97" s="861"/>
      <c r="AZT97" s="244"/>
      <c r="AZU97" s="244"/>
      <c r="AZV97" s="244"/>
    </row>
    <row r="98" spans="1:1021 1039:1374" s="32" customFormat="1" ht="15.75" x14ac:dyDescent="0.25">
      <c r="A98" s="406"/>
      <c r="B98" s="1460"/>
      <c r="C98" s="242"/>
      <c r="D98" s="244"/>
      <c r="E98" s="244"/>
      <c r="H98" s="311"/>
      <c r="I98" s="1460"/>
      <c r="J98" s="242"/>
      <c r="K98" s="244"/>
      <c r="L98" s="244"/>
      <c r="O98" s="545"/>
      <c r="P98" s="1510"/>
      <c r="Q98" s="778"/>
      <c r="R98" s="545"/>
      <c r="V98" s="796"/>
      <c r="CH98" s="545"/>
      <c r="CV98" s="796"/>
      <c r="CX98" s="702"/>
      <c r="DR98" s="545"/>
      <c r="DU98" s="322"/>
      <c r="EF98" s="545"/>
      <c r="ET98" s="796"/>
      <c r="FA98" s="796"/>
      <c r="FV98" s="545"/>
      <c r="GC98" s="796"/>
      <c r="HZ98" s="545"/>
      <c r="IV98" s="800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5"/>
      <c r="LM98" s="545"/>
      <c r="LT98" s="545"/>
      <c r="MA98" s="545"/>
      <c r="MH98" s="545"/>
      <c r="NQ98" s="545"/>
      <c r="NT98" s="545"/>
      <c r="QI98" s="545"/>
      <c r="QP98" s="311"/>
      <c r="QS98" s="796"/>
      <c r="RD98" s="311"/>
      <c r="RE98" s="311"/>
      <c r="TA98" s="545"/>
      <c r="TV98" s="545"/>
      <c r="UC98" s="545"/>
      <c r="UJ98" s="545"/>
      <c r="UQ98" s="545"/>
      <c r="UX98" s="545"/>
      <c r="VZ98" s="545"/>
      <c r="XB98" s="244"/>
      <c r="XC98" s="244"/>
      <c r="XD98" s="244"/>
      <c r="XE98" s="244"/>
      <c r="XF98" s="244"/>
      <c r="XG98" s="244"/>
      <c r="XH98" s="244"/>
      <c r="AAV98" s="545"/>
      <c r="ABC98" s="545"/>
      <c r="ABF98" s="322"/>
      <c r="ACE98" s="796"/>
      <c r="ACH98" s="545"/>
      <c r="ACL98" s="796"/>
      <c r="ACO98" s="796"/>
      <c r="ACZ98" s="545"/>
      <c r="ADC98" s="545"/>
      <c r="ADG98" s="545"/>
      <c r="ADJ98" s="796"/>
      <c r="ADN98" s="311"/>
      <c r="ADU98" s="322"/>
      <c r="ADX98" s="545"/>
      <c r="AEB98" s="406"/>
      <c r="AEI98" s="545"/>
      <c r="AEP98" s="545"/>
      <c r="AES98" s="545"/>
      <c r="AFK98" s="545"/>
      <c r="AFR98" s="545"/>
      <c r="AIC98" s="545"/>
      <c r="AIJ98" s="901"/>
      <c r="AIK98" s="376"/>
      <c r="AIL98" s="352"/>
      <c r="AIM98" s="352"/>
      <c r="AIQ98" s="545"/>
      <c r="AJS98" s="244"/>
      <c r="AJT98" s="244"/>
      <c r="AJU98" s="244"/>
      <c r="AJV98" s="244"/>
      <c r="AJW98" s="244"/>
      <c r="AJX98" s="244"/>
      <c r="AJY98" s="244"/>
      <c r="AMD98" s="545"/>
      <c r="AMG98" s="406"/>
      <c r="AMY98" s="545"/>
      <c r="ANB98" s="796"/>
      <c r="ANF98" s="796"/>
      <c r="ANI98" s="545"/>
      <c r="AOH98" s="796"/>
      <c r="AOK98" s="545"/>
      <c r="AOV98" s="545"/>
      <c r="APC98" s="796"/>
      <c r="APJ98" s="796"/>
      <c r="APX98" s="545"/>
      <c r="AQA98" s="545"/>
      <c r="AQE98" s="311"/>
      <c r="AQL98" s="311"/>
      <c r="AQZ98" s="796"/>
      <c r="ARC98" s="322"/>
      <c r="ARN98" s="545"/>
      <c r="ARQ98" s="545"/>
      <c r="ARU98" s="545"/>
      <c r="ARX98" s="796"/>
      <c r="ASB98" s="545"/>
      <c r="ASI98" s="545"/>
      <c r="AVH98" s="545"/>
      <c r="AVO98" s="322"/>
      <c r="AVV98" s="545"/>
      <c r="AWQ98" s="244"/>
      <c r="AWR98" s="244"/>
      <c r="AWS98" s="244"/>
      <c r="AWT98" s="244"/>
      <c r="AWU98" s="244"/>
      <c r="AWV98" s="244"/>
      <c r="AWW98" s="244"/>
      <c r="AWX98" s="861"/>
      <c r="AYG98" s="545"/>
      <c r="AYN98" s="545"/>
      <c r="AYU98" s="545"/>
      <c r="AYX98" s="545"/>
      <c r="AZI98" s="545"/>
      <c r="AZL98" s="545"/>
      <c r="AZP98" s="861"/>
      <c r="AZQ98" s="244"/>
      <c r="AZR98" s="244"/>
      <c r="AZS98" s="861"/>
      <c r="AZT98" s="244"/>
      <c r="AZU98" s="244"/>
      <c r="AZV98" s="244"/>
    </row>
    <row r="99" spans="1:1021 1039:1374" s="32" customFormat="1" ht="15.75" x14ac:dyDescent="0.25">
      <c r="A99" s="406"/>
      <c r="B99" s="1460"/>
      <c r="C99" s="242"/>
      <c r="D99" s="520"/>
      <c r="E99" s="244"/>
      <c r="H99" s="311"/>
      <c r="I99" s="1460"/>
      <c r="J99" s="242"/>
      <c r="K99" s="520"/>
      <c r="L99" s="244"/>
      <c r="O99" s="545"/>
      <c r="P99" s="1510"/>
      <c r="Q99" s="778"/>
      <c r="R99" s="545"/>
      <c r="V99" s="796"/>
      <c r="CH99" s="545"/>
      <c r="CV99" s="796"/>
      <c r="CX99" s="702"/>
      <c r="DR99" s="545"/>
      <c r="DU99" s="322"/>
      <c r="EF99" s="545"/>
      <c r="ET99" s="796"/>
      <c r="FA99" s="796"/>
      <c r="FV99" s="545"/>
      <c r="GC99" s="796"/>
      <c r="HZ99" s="545"/>
      <c r="IV99" s="800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5"/>
      <c r="LM99" s="545"/>
      <c r="LT99" s="545"/>
      <c r="MA99" s="545"/>
      <c r="MH99" s="545"/>
      <c r="NQ99" s="545"/>
      <c r="NT99" s="545"/>
      <c r="QI99" s="545"/>
      <c r="QP99" s="311"/>
      <c r="QS99" s="796"/>
      <c r="RD99" s="311"/>
      <c r="RE99" s="311"/>
      <c r="TA99" s="545"/>
      <c r="TV99" s="545"/>
      <c r="UC99" s="545"/>
      <c r="UJ99" s="545"/>
      <c r="UQ99" s="545"/>
      <c r="UX99" s="545"/>
      <c r="VZ99" s="545"/>
      <c r="XB99" s="244"/>
      <c r="XC99" s="244"/>
      <c r="XD99" s="244"/>
      <c r="XE99" s="244"/>
      <c r="XF99" s="244"/>
      <c r="XG99" s="244"/>
      <c r="XH99" s="244"/>
      <c r="AAV99" s="545"/>
      <c r="ABC99" s="545"/>
      <c r="ABF99" s="322"/>
      <c r="ACE99" s="796"/>
      <c r="ACH99" s="545"/>
      <c r="ACL99" s="796"/>
      <c r="ACO99" s="796"/>
      <c r="ACZ99" s="545"/>
      <c r="ADC99" s="545"/>
      <c r="ADG99" s="545"/>
      <c r="ADJ99" s="796"/>
      <c r="ADN99" s="311"/>
      <c r="ADU99" s="322"/>
      <c r="ADX99" s="545"/>
      <c r="AEB99" s="406"/>
      <c r="AEI99" s="545"/>
      <c r="AEP99" s="545"/>
      <c r="AES99" s="545"/>
      <c r="AFK99" s="545"/>
      <c r="AFR99" s="545"/>
      <c r="AIC99" s="545"/>
      <c r="AIJ99" s="901"/>
      <c r="AIK99" s="376"/>
      <c r="AIL99" s="352"/>
      <c r="AIM99" s="352"/>
      <c r="AIQ99" s="545"/>
      <c r="AJS99" s="244"/>
      <c r="AJT99" s="244"/>
      <c r="AJU99" s="244"/>
      <c r="AJV99" s="244"/>
      <c r="AJW99" s="244"/>
      <c r="AJX99" s="244"/>
      <c r="AJY99" s="244"/>
      <c r="AMD99" s="545"/>
      <c r="AMG99" s="406"/>
      <c r="AMY99" s="545"/>
      <c r="ANB99" s="796"/>
      <c r="ANF99" s="796"/>
      <c r="ANI99" s="545"/>
      <c r="AOH99" s="796"/>
      <c r="AOK99" s="545"/>
      <c r="AOV99" s="545"/>
      <c r="APC99" s="796"/>
      <c r="APJ99" s="796"/>
      <c r="APX99" s="545"/>
      <c r="AQA99" s="545"/>
      <c r="AQE99" s="311"/>
      <c r="AQL99" s="311"/>
      <c r="AQZ99" s="796"/>
      <c r="ARC99" s="322"/>
      <c r="ARN99" s="545"/>
      <c r="ARQ99" s="545"/>
      <c r="ARU99" s="545"/>
      <c r="ARX99" s="796"/>
      <c r="ASB99" s="545"/>
      <c r="ASI99" s="545"/>
      <c r="AVH99" s="545"/>
      <c r="AVO99" s="322"/>
      <c r="AVV99" s="545"/>
      <c r="AWQ99" s="244"/>
      <c r="AWR99" s="244"/>
      <c r="AWS99" s="244"/>
      <c r="AWT99" s="244"/>
      <c r="AWU99" s="244"/>
      <c r="AWV99" s="244"/>
      <c r="AWW99" s="244"/>
      <c r="AWX99" s="861"/>
      <c r="AYG99" s="545"/>
      <c r="AYN99" s="545"/>
      <c r="AYU99" s="545"/>
      <c r="AYX99" s="545"/>
      <c r="AZI99" s="545"/>
      <c r="AZL99" s="545"/>
      <c r="AZP99" s="861"/>
      <c r="AZQ99" s="244"/>
      <c r="AZR99" s="244"/>
      <c r="AZS99" s="861"/>
      <c r="AZT99" s="244"/>
      <c r="AZU99" s="244"/>
      <c r="AZV99" s="244"/>
    </row>
    <row r="100" spans="1:1021 1039:1374" s="32" customFormat="1" ht="15.75" x14ac:dyDescent="0.25">
      <c r="A100" s="406"/>
      <c r="B100" s="1460"/>
      <c r="C100" s="244"/>
      <c r="D100" s="244"/>
      <c r="E100" s="244"/>
      <c r="H100" s="311"/>
      <c r="I100" s="1460"/>
      <c r="J100" s="244"/>
      <c r="K100" s="244"/>
      <c r="L100" s="244"/>
      <c r="O100" s="545"/>
      <c r="P100" s="1510"/>
      <c r="Q100" s="778"/>
      <c r="R100" s="545"/>
      <c r="V100" s="796"/>
      <c r="CH100" s="545"/>
      <c r="CV100" s="796"/>
      <c r="CX100" s="702"/>
      <c r="DR100" s="545"/>
      <c r="DU100" s="322"/>
      <c r="EF100" s="545"/>
      <c r="ET100" s="796"/>
      <c r="FA100" s="796"/>
      <c r="FV100" s="545"/>
      <c r="GC100" s="796"/>
      <c r="HZ100" s="545"/>
      <c r="IV100" s="800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5"/>
      <c r="LM100" s="545"/>
      <c r="LT100" s="545"/>
      <c r="MA100" s="545"/>
      <c r="MH100" s="545"/>
      <c r="NQ100" s="545"/>
      <c r="NT100" s="545"/>
      <c r="QI100" s="545"/>
      <c r="QP100" s="311"/>
      <c r="QS100" s="796"/>
      <c r="RD100" s="311"/>
      <c r="RE100" s="311"/>
      <c r="TA100" s="545"/>
      <c r="TV100" s="545"/>
      <c r="UC100" s="545"/>
      <c r="UJ100" s="545"/>
      <c r="UQ100" s="545"/>
      <c r="UX100" s="545"/>
      <c r="VZ100" s="545"/>
      <c r="XB100" s="244"/>
      <c r="XC100" s="244"/>
      <c r="XD100" s="244"/>
      <c r="XE100" s="244"/>
      <c r="XF100" s="244"/>
      <c r="XG100" s="244"/>
      <c r="XH100" s="244"/>
      <c r="AAV100" s="545"/>
      <c r="ABC100" s="545"/>
      <c r="ABF100" s="322"/>
      <c r="ACE100" s="796"/>
      <c r="ACH100" s="545"/>
      <c r="ACL100" s="796"/>
      <c r="ACO100" s="796"/>
      <c r="ACZ100" s="545"/>
      <c r="ADC100" s="545"/>
      <c r="ADG100" s="545"/>
      <c r="ADJ100" s="796"/>
      <c r="ADN100" s="311"/>
      <c r="ADU100" s="322"/>
      <c r="ADX100" s="545"/>
      <c r="AEB100" s="406"/>
      <c r="AEI100" s="545"/>
      <c r="AEP100" s="545"/>
      <c r="AES100" s="545"/>
      <c r="AFK100" s="545"/>
      <c r="AFR100" s="545"/>
      <c r="AIC100" s="545"/>
      <c r="AIJ100" s="901"/>
      <c r="AIK100" s="376"/>
      <c r="AIL100" s="352"/>
      <c r="AIM100" s="352"/>
      <c r="AIQ100" s="545"/>
      <c r="AJS100" s="244"/>
      <c r="AJT100" s="244"/>
      <c r="AJU100" s="244"/>
      <c r="AJV100" s="244"/>
      <c r="AJW100" s="244"/>
      <c r="AJX100" s="244"/>
      <c r="AJY100" s="244"/>
      <c r="AMD100" s="545"/>
      <c r="AMG100" s="406"/>
      <c r="AMY100" s="545"/>
      <c r="ANB100" s="796"/>
      <c r="ANF100" s="796"/>
      <c r="ANI100" s="545"/>
      <c r="AOH100" s="796"/>
      <c r="AOK100" s="545"/>
      <c r="AOV100" s="545"/>
      <c r="APC100" s="796"/>
      <c r="APJ100" s="796"/>
      <c r="APX100" s="545"/>
      <c r="AQA100" s="545"/>
      <c r="AQE100" s="311"/>
      <c r="AQL100" s="311"/>
      <c r="AQZ100" s="796"/>
      <c r="ARC100" s="322"/>
      <c r="ARN100" s="545"/>
      <c r="ARQ100" s="545"/>
      <c r="ARU100" s="545"/>
      <c r="ARX100" s="796"/>
      <c r="ASB100" s="545"/>
      <c r="ASI100" s="545"/>
      <c r="AVH100" s="545"/>
      <c r="AVO100" s="322"/>
      <c r="AVV100" s="545"/>
      <c r="AWQ100" s="244"/>
      <c r="AWR100" s="244"/>
      <c r="AWS100" s="244"/>
      <c r="AWT100" s="244"/>
      <c r="AWU100" s="244"/>
      <c r="AWV100" s="244"/>
      <c r="AWW100" s="244"/>
      <c r="AWX100" s="861"/>
      <c r="AYG100" s="545"/>
      <c r="AYN100" s="545"/>
      <c r="AYU100" s="545"/>
      <c r="AYX100" s="545"/>
      <c r="AZI100" s="545"/>
      <c r="AZL100" s="545"/>
      <c r="AZP100" s="861"/>
      <c r="AZQ100" s="244"/>
      <c r="AZR100" s="244"/>
      <c r="AZS100" s="861"/>
      <c r="AZT100" s="244"/>
      <c r="AZU100" s="244"/>
      <c r="AZV100" s="244"/>
    </row>
    <row r="101" spans="1:1021 1039:1374" s="32" customFormat="1" ht="15.75" x14ac:dyDescent="0.25">
      <c r="A101" s="406"/>
      <c r="B101" s="1460"/>
      <c r="C101" s="242"/>
      <c r="D101" s="244"/>
      <c r="E101" s="244"/>
      <c r="H101" s="311"/>
      <c r="I101" s="1460"/>
      <c r="J101" s="242"/>
      <c r="K101" s="244"/>
      <c r="L101" s="244"/>
      <c r="O101" s="545"/>
      <c r="P101" s="1510"/>
      <c r="Q101" s="778"/>
      <c r="R101" s="545"/>
      <c r="V101" s="796"/>
      <c r="CH101" s="545"/>
      <c r="CV101" s="796"/>
      <c r="CX101" s="702"/>
      <c r="DR101" s="545"/>
      <c r="DU101" s="322"/>
      <c r="EF101" s="545"/>
      <c r="ET101" s="796"/>
      <c r="FA101" s="796"/>
      <c r="FV101" s="545"/>
      <c r="GC101" s="796"/>
      <c r="HZ101" s="545"/>
      <c r="IV101" s="800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5"/>
      <c r="LM101" s="545"/>
      <c r="LT101" s="545"/>
      <c r="MA101" s="545"/>
      <c r="MH101" s="545"/>
      <c r="NQ101" s="545"/>
      <c r="NT101" s="545"/>
      <c r="QI101" s="545"/>
      <c r="QP101" s="311"/>
      <c r="QS101" s="796"/>
      <c r="RD101" s="311"/>
      <c r="RE101" s="311"/>
      <c r="TA101" s="545"/>
      <c r="TV101" s="545"/>
      <c r="UC101" s="545"/>
      <c r="UJ101" s="545"/>
      <c r="UQ101" s="545"/>
      <c r="UX101" s="545"/>
      <c r="VZ101" s="545"/>
      <c r="XB101" s="244"/>
      <c r="XC101" s="244"/>
      <c r="XD101" s="244"/>
      <c r="XE101" s="244"/>
      <c r="XF101" s="244"/>
      <c r="XG101" s="244"/>
      <c r="XH101" s="244"/>
      <c r="AAV101" s="545"/>
      <c r="ABC101" s="545"/>
      <c r="ABF101" s="322"/>
      <c r="ACE101" s="796"/>
      <c r="ACH101" s="545"/>
      <c r="ACL101" s="796"/>
      <c r="ACO101" s="796"/>
      <c r="ACZ101" s="545"/>
      <c r="ADC101" s="545"/>
      <c r="ADG101" s="545"/>
      <c r="ADJ101" s="796"/>
      <c r="ADN101" s="311"/>
      <c r="ADU101" s="322"/>
      <c r="ADX101" s="545"/>
      <c r="AEB101" s="406"/>
      <c r="AEI101" s="545"/>
      <c r="AEP101" s="545"/>
      <c r="AES101" s="545"/>
      <c r="AFK101" s="545"/>
      <c r="AFR101" s="545"/>
      <c r="AIC101" s="545"/>
      <c r="AIJ101" s="901"/>
      <c r="AIK101" s="376"/>
      <c r="AIL101" s="352"/>
      <c r="AIM101" s="352"/>
      <c r="AIQ101" s="545"/>
      <c r="AJS101" s="244"/>
      <c r="AJT101" s="244"/>
      <c r="AJU101" s="244"/>
      <c r="AJV101" s="244"/>
      <c r="AJW101" s="244"/>
      <c r="AJX101" s="244"/>
      <c r="AJY101" s="244"/>
      <c r="AMD101" s="545"/>
      <c r="AMG101" s="406"/>
      <c r="AMY101" s="545"/>
      <c r="ANB101" s="796"/>
      <c r="ANF101" s="796"/>
      <c r="ANI101" s="545"/>
      <c r="AOH101" s="796"/>
      <c r="AOK101" s="545"/>
      <c r="AOV101" s="545"/>
      <c r="APC101" s="796"/>
      <c r="APJ101" s="796"/>
      <c r="APX101" s="545"/>
      <c r="AQA101" s="545"/>
      <c r="AQE101" s="311"/>
      <c r="AQL101" s="311"/>
      <c r="AQZ101" s="796"/>
      <c r="ARC101" s="322"/>
      <c r="ARN101" s="545"/>
      <c r="ARQ101" s="545"/>
      <c r="ARU101" s="545"/>
      <c r="ARX101" s="796"/>
      <c r="ASB101" s="545"/>
      <c r="ASI101" s="545"/>
      <c r="AVH101" s="545"/>
      <c r="AVO101" s="322"/>
      <c r="AVV101" s="545"/>
      <c r="AWQ101" s="244"/>
      <c r="AWR101" s="244"/>
      <c r="AWS101" s="244"/>
      <c r="AWT101" s="244"/>
      <c r="AWU101" s="244"/>
      <c r="AWV101" s="244"/>
      <c r="AWW101" s="244"/>
      <c r="AWX101" s="861"/>
      <c r="AYG101" s="545"/>
      <c r="AYN101" s="545"/>
      <c r="AYU101" s="545"/>
      <c r="AYX101" s="545"/>
      <c r="AZI101" s="545"/>
      <c r="AZL101" s="545"/>
      <c r="AZP101" s="861"/>
      <c r="AZQ101" s="244"/>
      <c r="AZR101" s="244"/>
      <c r="AZS101" s="861"/>
      <c r="AZT101" s="244"/>
      <c r="AZU101" s="244"/>
      <c r="AZV101" s="244"/>
    </row>
    <row r="102" spans="1:1021 1039:1374" s="32" customFormat="1" ht="15.75" x14ac:dyDescent="0.25">
      <c r="A102" s="406"/>
      <c r="B102" s="1460"/>
      <c r="C102" s="242"/>
      <c r="D102" s="520"/>
      <c r="E102" s="244"/>
      <c r="H102" s="311"/>
      <c r="I102" s="1460"/>
      <c r="J102" s="242"/>
      <c r="K102" s="520"/>
      <c r="L102" s="244"/>
      <c r="O102" s="545"/>
      <c r="P102" s="1510"/>
      <c r="Q102" s="778"/>
      <c r="R102" s="545"/>
      <c r="V102" s="796"/>
      <c r="CH102" s="545"/>
      <c r="CV102" s="796"/>
      <c r="CX102" s="702"/>
      <c r="DR102" s="545"/>
      <c r="DU102" s="322"/>
      <c r="EF102" s="545"/>
      <c r="ET102" s="796"/>
      <c r="FA102" s="796"/>
      <c r="FV102" s="545"/>
      <c r="GC102" s="796"/>
      <c r="HZ102" s="545"/>
      <c r="IV102" s="800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5"/>
      <c r="LM102" s="545"/>
      <c r="LT102" s="545"/>
      <c r="MA102" s="545"/>
      <c r="MH102" s="545"/>
      <c r="NQ102" s="545"/>
      <c r="NT102" s="545"/>
      <c r="QI102" s="545"/>
      <c r="QP102" s="311"/>
      <c r="QS102" s="796"/>
      <c r="RD102" s="311"/>
      <c r="RE102" s="311"/>
      <c r="TA102" s="545"/>
      <c r="TV102" s="545"/>
      <c r="UC102" s="545"/>
      <c r="UJ102" s="545"/>
      <c r="UQ102" s="545"/>
      <c r="UX102" s="545"/>
      <c r="VZ102" s="545"/>
      <c r="XB102" s="244"/>
      <c r="XC102" s="244"/>
      <c r="XD102" s="244"/>
      <c r="XE102" s="244"/>
      <c r="XF102" s="244"/>
      <c r="XG102" s="244"/>
      <c r="XH102" s="244"/>
      <c r="AAV102" s="545"/>
      <c r="ABC102" s="545"/>
      <c r="ABF102" s="322"/>
      <c r="ACE102" s="796"/>
      <c r="ACH102" s="545"/>
      <c r="ACL102" s="796"/>
      <c r="ACO102" s="796"/>
      <c r="ACZ102" s="545"/>
      <c r="ADC102" s="545"/>
      <c r="ADG102" s="545"/>
      <c r="ADJ102" s="796"/>
      <c r="ADN102" s="311"/>
      <c r="ADU102" s="322"/>
      <c r="ADX102" s="545"/>
      <c r="AEB102" s="406"/>
      <c r="AEI102" s="545"/>
      <c r="AEP102" s="545"/>
      <c r="AES102" s="545"/>
      <c r="AFK102" s="545"/>
      <c r="AFR102" s="545"/>
      <c r="AIC102" s="545"/>
      <c r="AIJ102" s="901"/>
      <c r="AIK102" s="376"/>
      <c r="AIL102" s="352"/>
      <c r="AIM102" s="352"/>
      <c r="AIQ102" s="545"/>
      <c r="AJS102" s="244"/>
      <c r="AJT102" s="244"/>
      <c r="AJU102" s="244"/>
      <c r="AJV102" s="244"/>
      <c r="AJW102" s="244"/>
      <c r="AJX102" s="244"/>
      <c r="AJY102" s="244"/>
      <c r="AMD102" s="545"/>
      <c r="AMG102" s="406"/>
      <c r="AMY102" s="545"/>
      <c r="ANB102" s="796"/>
      <c r="ANF102" s="796"/>
      <c r="ANI102" s="545"/>
      <c r="AOH102" s="796"/>
      <c r="AOK102" s="545"/>
      <c r="AOV102" s="545"/>
      <c r="APC102" s="796"/>
      <c r="APJ102" s="796"/>
      <c r="APX102" s="545"/>
      <c r="AQA102" s="545"/>
      <c r="AQE102" s="311"/>
      <c r="AQL102" s="311"/>
      <c r="AQZ102" s="796"/>
      <c r="ARC102" s="322"/>
      <c r="ARN102" s="545"/>
      <c r="ARQ102" s="545"/>
      <c r="ARU102" s="545"/>
      <c r="ARX102" s="796"/>
      <c r="ASB102" s="545"/>
      <c r="ASI102" s="545"/>
      <c r="AVH102" s="545"/>
      <c r="AVO102" s="322"/>
      <c r="AVV102" s="545"/>
      <c r="AWQ102" s="244"/>
      <c r="AWR102" s="244"/>
      <c r="AWS102" s="244"/>
      <c r="AWT102" s="244"/>
      <c r="AWU102" s="244"/>
      <c r="AWV102" s="244"/>
      <c r="AWW102" s="244"/>
      <c r="AWX102" s="861"/>
      <c r="AYG102" s="545"/>
      <c r="AYN102" s="545"/>
      <c r="AYU102" s="545"/>
      <c r="AYX102" s="545"/>
      <c r="AZI102" s="545"/>
      <c r="AZL102" s="545"/>
      <c r="AZP102" s="861"/>
      <c r="AZQ102" s="244"/>
      <c r="AZR102" s="244"/>
      <c r="AZS102" s="861"/>
      <c r="AZT102" s="244"/>
      <c r="AZU102" s="244"/>
      <c r="AZV102" s="244"/>
    </row>
    <row r="103" spans="1:1021 1039:1374" s="32" customFormat="1" ht="15.75" x14ac:dyDescent="0.25">
      <c r="A103" s="406"/>
      <c r="B103" s="1460"/>
      <c r="C103" s="242"/>
      <c r="D103" s="244"/>
      <c r="E103" s="244"/>
      <c r="H103" s="311"/>
      <c r="I103" s="1460"/>
      <c r="J103" s="242"/>
      <c r="K103" s="244"/>
      <c r="L103" s="244"/>
      <c r="O103" s="545"/>
      <c r="P103" s="1510"/>
      <c r="Q103" s="778"/>
      <c r="R103" s="545"/>
      <c r="V103" s="796"/>
      <c r="CH103" s="545"/>
      <c r="CV103" s="796"/>
      <c r="CX103" s="702"/>
      <c r="DR103" s="545"/>
      <c r="DU103" s="322"/>
      <c r="EF103" s="545"/>
      <c r="ET103" s="796"/>
      <c r="FA103" s="796"/>
      <c r="FV103" s="545"/>
      <c r="GC103" s="796"/>
      <c r="HZ103" s="545"/>
      <c r="IV103" s="800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5"/>
      <c r="LM103" s="545"/>
      <c r="LT103" s="545"/>
      <c r="MA103" s="545"/>
      <c r="MH103" s="545"/>
      <c r="NQ103" s="545"/>
      <c r="NT103" s="545"/>
      <c r="QI103" s="545"/>
      <c r="QP103" s="311"/>
      <c r="QS103" s="796"/>
      <c r="RD103" s="311"/>
      <c r="RE103" s="311"/>
      <c r="TA103" s="545"/>
      <c r="TV103" s="545"/>
      <c r="UC103" s="545"/>
      <c r="UJ103" s="545"/>
      <c r="UQ103" s="545"/>
      <c r="UX103" s="545"/>
      <c r="VZ103" s="545"/>
      <c r="XB103" s="244"/>
      <c r="XC103" s="244"/>
      <c r="XD103" s="244"/>
      <c r="XE103" s="244"/>
      <c r="XF103" s="244"/>
      <c r="XG103" s="244"/>
      <c r="XH103" s="244"/>
      <c r="AAV103" s="545"/>
      <c r="ABC103" s="545"/>
      <c r="ABF103" s="322"/>
      <c r="ACE103" s="796"/>
      <c r="ACH103" s="545"/>
      <c r="ACL103" s="796"/>
      <c r="ACO103" s="796"/>
      <c r="ACZ103" s="545"/>
      <c r="ADC103" s="545"/>
      <c r="ADG103" s="545"/>
      <c r="ADJ103" s="796"/>
      <c r="ADN103" s="311"/>
      <c r="ADU103" s="322"/>
      <c r="ADX103" s="545"/>
      <c r="AEB103" s="406"/>
      <c r="AEI103" s="545"/>
      <c r="AEP103" s="545"/>
      <c r="AES103" s="545"/>
      <c r="AFK103" s="545"/>
      <c r="AFR103" s="545"/>
      <c r="AIC103" s="545"/>
      <c r="AIJ103" s="901"/>
      <c r="AIK103" s="376"/>
      <c r="AIL103" s="352"/>
      <c r="AIM103" s="352"/>
      <c r="AIQ103" s="545"/>
      <c r="AJS103" s="244"/>
      <c r="AJT103" s="244"/>
      <c r="AJU103" s="244"/>
      <c r="AJV103" s="244"/>
      <c r="AJW103" s="244"/>
      <c r="AJX103" s="244"/>
      <c r="AJY103" s="244"/>
      <c r="AMD103" s="545"/>
      <c r="AMG103" s="406"/>
      <c r="AMY103" s="545"/>
      <c r="ANB103" s="796"/>
      <c r="ANF103" s="796"/>
      <c r="ANI103" s="545"/>
      <c r="AOH103" s="796"/>
      <c r="AOK103" s="545"/>
      <c r="AOV103" s="545"/>
      <c r="APC103" s="796"/>
      <c r="APJ103" s="796"/>
      <c r="APX103" s="545"/>
      <c r="AQA103" s="545"/>
      <c r="AQE103" s="311"/>
      <c r="AQL103" s="311"/>
      <c r="AQZ103" s="796"/>
      <c r="ARC103" s="322"/>
      <c r="ARN103" s="545"/>
      <c r="ARQ103" s="545"/>
      <c r="ARU103" s="545"/>
      <c r="ARX103" s="796"/>
      <c r="ASB103" s="545"/>
      <c r="ASI103" s="545"/>
      <c r="AVH103" s="545"/>
      <c r="AVO103" s="322"/>
      <c r="AVV103" s="545"/>
      <c r="AWQ103" s="244"/>
      <c r="AWR103" s="244"/>
      <c r="AWS103" s="244"/>
      <c r="AWT103" s="244"/>
      <c r="AWU103" s="244"/>
      <c r="AWV103" s="244"/>
      <c r="AWW103" s="244"/>
      <c r="AWX103" s="861"/>
      <c r="AYG103" s="545"/>
      <c r="AYN103" s="545"/>
      <c r="AYU103" s="545"/>
      <c r="AYX103" s="545"/>
      <c r="AZI103" s="545"/>
      <c r="AZL103" s="545"/>
      <c r="AZP103" s="861"/>
      <c r="AZQ103" s="244"/>
      <c r="AZR103" s="244"/>
      <c r="AZS103" s="861"/>
      <c r="AZT103" s="244"/>
      <c r="AZU103" s="244"/>
      <c r="AZV103" s="244"/>
    </row>
    <row r="104" spans="1:1021 1039:1374" s="32" customFormat="1" ht="15.75" x14ac:dyDescent="0.25">
      <c r="A104" s="406"/>
      <c r="B104" s="1460"/>
      <c r="C104" s="242"/>
      <c r="D104" s="520"/>
      <c r="E104" s="244"/>
      <c r="H104" s="311"/>
      <c r="I104" s="1460"/>
      <c r="J104" s="242"/>
      <c r="K104" s="520"/>
      <c r="L104" s="244"/>
      <c r="O104" s="545"/>
      <c r="P104" s="1510"/>
      <c r="Q104" s="778"/>
      <c r="R104" s="545"/>
      <c r="V104" s="796"/>
      <c r="CH104" s="545"/>
      <c r="CV104" s="796"/>
      <c r="CX104" s="702"/>
      <c r="DR104" s="545"/>
      <c r="DU104" s="322"/>
      <c r="EF104" s="545"/>
      <c r="ET104" s="796"/>
      <c r="FA104" s="796"/>
      <c r="FV104" s="545"/>
      <c r="GC104" s="796"/>
      <c r="HZ104" s="545"/>
      <c r="IV104" s="800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5"/>
      <c r="LM104" s="545"/>
      <c r="LT104" s="545"/>
      <c r="MA104" s="545"/>
      <c r="MH104" s="545"/>
      <c r="NQ104" s="545"/>
      <c r="NT104" s="545"/>
      <c r="QI104" s="545"/>
      <c r="QP104" s="311"/>
      <c r="QS104" s="796"/>
      <c r="RD104" s="311"/>
      <c r="RE104" s="311"/>
      <c r="TA104" s="545"/>
      <c r="TV104" s="545"/>
      <c r="UC104" s="545"/>
      <c r="UJ104" s="545"/>
      <c r="UQ104" s="545"/>
      <c r="UX104" s="545"/>
      <c r="VZ104" s="545"/>
      <c r="XB104" s="244"/>
      <c r="XC104" s="244"/>
      <c r="XD104" s="244"/>
      <c r="XE104" s="244"/>
      <c r="XF104" s="244"/>
      <c r="XG104" s="244"/>
      <c r="XH104" s="244"/>
      <c r="AAV104" s="545"/>
      <c r="ABC104" s="545"/>
      <c r="ABF104" s="322"/>
      <c r="ACE104" s="796"/>
      <c r="ACH104" s="545"/>
      <c r="ACL104" s="796"/>
      <c r="ACO104" s="796"/>
      <c r="ACZ104" s="545"/>
      <c r="ADC104" s="545"/>
      <c r="ADG104" s="545"/>
      <c r="ADJ104" s="796"/>
      <c r="ADN104" s="311"/>
      <c r="ADU104" s="322"/>
      <c r="ADX104" s="545"/>
      <c r="AEB104" s="406"/>
      <c r="AEI104" s="545"/>
      <c r="AEP104" s="545"/>
      <c r="AES104" s="545"/>
      <c r="AFK104" s="545"/>
      <c r="AFR104" s="545"/>
      <c r="AIC104" s="545"/>
      <c r="AIJ104" s="901"/>
      <c r="AIK104" s="376"/>
      <c r="AIL104" s="352"/>
      <c r="AIM104" s="352"/>
      <c r="AIQ104" s="545"/>
      <c r="AJS104" s="244"/>
      <c r="AJT104" s="244"/>
      <c r="AJU104" s="244"/>
      <c r="AJV104" s="244"/>
      <c r="AJW104" s="244"/>
      <c r="AJX104" s="244"/>
      <c r="AJY104" s="244"/>
      <c r="AMD104" s="545"/>
      <c r="AMG104" s="406"/>
      <c r="AMY104" s="545"/>
      <c r="ANB104" s="796"/>
      <c r="ANF104" s="796"/>
      <c r="ANI104" s="545"/>
      <c r="AOH104" s="796"/>
      <c r="AOK104" s="545"/>
      <c r="AOV104" s="545"/>
      <c r="APC104" s="796"/>
      <c r="APJ104" s="796"/>
      <c r="APX104" s="545"/>
      <c r="AQA104" s="545"/>
      <c r="AQE104" s="311"/>
      <c r="AQL104" s="311"/>
      <c r="AQZ104" s="796"/>
      <c r="ARC104" s="322"/>
      <c r="ARN104" s="545"/>
      <c r="ARQ104" s="545"/>
      <c r="ARU104" s="545"/>
      <c r="ARX104" s="796"/>
      <c r="ASB104" s="545"/>
      <c r="ASI104" s="545"/>
      <c r="AVH104" s="545"/>
      <c r="AVO104" s="322"/>
      <c r="AVV104" s="545"/>
      <c r="AWQ104" s="244"/>
      <c r="AWR104" s="244"/>
      <c r="AWS104" s="244"/>
      <c r="AWT104" s="244"/>
      <c r="AWU104" s="244"/>
      <c r="AWV104" s="244"/>
      <c r="AWW104" s="244"/>
      <c r="AWX104" s="861"/>
      <c r="AYG104" s="545"/>
      <c r="AYN104" s="545"/>
      <c r="AYU104" s="545"/>
      <c r="AYX104" s="545"/>
      <c r="AZI104" s="545"/>
      <c r="AZL104" s="545"/>
      <c r="AZP104" s="861"/>
      <c r="AZQ104" s="244"/>
      <c r="AZR104" s="244"/>
      <c r="AZS104" s="861"/>
      <c r="AZT104" s="244"/>
      <c r="AZU104" s="244"/>
      <c r="AZV104" s="244"/>
    </row>
    <row r="105" spans="1:1021 1039:1374" s="32" customFormat="1" ht="15.75" x14ac:dyDescent="0.25">
      <c r="A105" s="406"/>
      <c r="B105" s="1460"/>
      <c r="C105" s="242"/>
      <c r="D105" s="244"/>
      <c r="E105" s="244"/>
      <c r="H105" s="311"/>
      <c r="I105" s="1460"/>
      <c r="J105" s="242"/>
      <c r="K105" s="244"/>
      <c r="L105" s="244"/>
      <c r="O105" s="545"/>
      <c r="P105" s="1510"/>
      <c r="Q105" s="778"/>
      <c r="R105" s="545"/>
      <c r="V105" s="796"/>
      <c r="CH105" s="545"/>
      <c r="CV105" s="796"/>
      <c r="CX105" s="702"/>
      <c r="DR105" s="545"/>
      <c r="DU105" s="322"/>
      <c r="EF105" s="545"/>
      <c r="ET105" s="796"/>
      <c r="FA105" s="796"/>
      <c r="FV105" s="545"/>
      <c r="GC105" s="796"/>
      <c r="HZ105" s="545"/>
      <c r="IV105" s="800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5"/>
      <c r="LM105" s="545"/>
      <c r="LT105" s="545"/>
      <c r="MA105" s="545"/>
      <c r="MH105" s="545"/>
      <c r="NQ105" s="545"/>
      <c r="NT105" s="545"/>
      <c r="QI105" s="545"/>
      <c r="QP105" s="311"/>
      <c r="QS105" s="796"/>
      <c r="RD105" s="311"/>
      <c r="RE105" s="311"/>
      <c r="TA105" s="545"/>
      <c r="TV105" s="545"/>
      <c r="UC105" s="545"/>
      <c r="UJ105" s="545"/>
      <c r="UQ105" s="545"/>
      <c r="UX105" s="545"/>
      <c r="VZ105" s="545"/>
      <c r="XB105" s="244"/>
      <c r="XC105" s="244"/>
      <c r="XD105" s="244"/>
      <c r="XE105" s="244"/>
      <c r="XF105" s="244"/>
      <c r="XG105" s="244"/>
      <c r="XH105" s="244"/>
      <c r="AAV105" s="545"/>
      <c r="ABC105" s="545"/>
      <c r="ABF105" s="322"/>
      <c r="ACE105" s="796"/>
      <c r="ACH105" s="545"/>
      <c r="ACL105" s="796"/>
      <c r="ACO105" s="796"/>
      <c r="ACZ105" s="545"/>
      <c r="ADC105" s="545"/>
      <c r="ADG105" s="545"/>
      <c r="ADJ105" s="796"/>
      <c r="ADN105" s="311"/>
      <c r="ADU105" s="322"/>
      <c r="ADX105" s="545"/>
      <c r="AEB105" s="406"/>
      <c r="AEI105" s="545"/>
      <c r="AEP105" s="545"/>
      <c r="AES105" s="545"/>
      <c r="AFK105" s="545"/>
      <c r="AFR105" s="545"/>
      <c r="AIC105" s="545"/>
      <c r="AIJ105" s="901"/>
      <c r="AIK105" s="376"/>
      <c r="AIL105" s="352"/>
      <c r="AIM105" s="352"/>
      <c r="AIQ105" s="545"/>
      <c r="AJS105" s="244"/>
      <c r="AJT105" s="244"/>
      <c r="AJU105" s="244"/>
      <c r="AJV105" s="244"/>
      <c r="AJW105" s="244"/>
      <c r="AJX105" s="244"/>
      <c r="AJY105" s="244"/>
      <c r="AMD105" s="545"/>
      <c r="AMG105" s="406"/>
      <c r="AMY105" s="545"/>
      <c r="ANB105" s="796"/>
      <c r="ANF105" s="796"/>
      <c r="ANI105" s="545"/>
      <c r="AOH105" s="796"/>
      <c r="AOK105" s="545"/>
      <c r="AOV105" s="545"/>
      <c r="APC105" s="796"/>
      <c r="APJ105" s="796"/>
      <c r="APX105" s="545"/>
      <c r="AQA105" s="545"/>
      <c r="AQE105" s="311"/>
      <c r="AQL105" s="311"/>
      <c r="AQZ105" s="796"/>
      <c r="ARC105" s="322"/>
      <c r="ARN105" s="545"/>
      <c r="ARQ105" s="545"/>
      <c r="ARU105" s="545"/>
      <c r="ARX105" s="796"/>
      <c r="ASB105" s="545"/>
      <c r="ASI105" s="545"/>
      <c r="AVH105" s="545"/>
      <c r="AVO105" s="322"/>
      <c r="AVV105" s="545"/>
      <c r="AWQ105" s="244"/>
      <c r="AWR105" s="244"/>
      <c r="AWS105" s="244"/>
      <c r="AWT105" s="244"/>
      <c r="AWU105" s="244"/>
      <c r="AWV105" s="244"/>
      <c r="AWW105" s="244"/>
      <c r="AWX105" s="861"/>
      <c r="AYG105" s="545"/>
      <c r="AYN105" s="545"/>
      <c r="AYU105" s="545"/>
      <c r="AYX105" s="545"/>
      <c r="AZI105" s="545"/>
      <c r="AZL105" s="545"/>
      <c r="AZP105" s="861"/>
      <c r="AZQ105" s="244"/>
      <c r="AZR105" s="244"/>
      <c r="AZS105" s="861"/>
      <c r="AZT105" s="244"/>
      <c r="AZU105" s="244"/>
      <c r="AZV105" s="244"/>
    </row>
    <row r="106" spans="1:1021 1039:1374" s="32" customFormat="1" ht="15.75" x14ac:dyDescent="0.25">
      <c r="A106" s="406"/>
      <c r="B106" s="1460"/>
      <c r="C106" s="242"/>
      <c r="D106" s="520"/>
      <c r="E106" s="244"/>
      <c r="H106" s="311"/>
      <c r="I106" s="1460"/>
      <c r="J106" s="242"/>
      <c r="K106" s="520"/>
      <c r="L106" s="244"/>
      <c r="O106" s="545"/>
      <c r="P106" s="1510"/>
      <c r="Q106" s="778"/>
      <c r="R106" s="545"/>
      <c r="V106" s="796"/>
      <c r="CH106" s="545"/>
      <c r="CV106" s="796"/>
      <c r="CX106" s="702"/>
      <c r="DR106" s="545"/>
      <c r="DU106" s="322"/>
      <c r="EF106" s="545"/>
      <c r="ET106" s="796"/>
      <c r="FA106" s="796"/>
      <c r="FV106" s="545"/>
      <c r="GC106" s="796"/>
      <c r="HZ106" s="545"/>
      <c r="IV106" s="800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5"/>
      <c r="LM106" s="545"/>
      <c r="LT106" s="545"/>
      <c r="MA106" s="545"/>
      <c r="MH106" s="545"/>
      <c r="NQ106" s="545"/>
      <c r="NT106" s="545"/>
      <c r="QI106" s="545"/>
      <c r="QP106" s="311"/>
      <c r="QS106" s="796"/>
      <c r="RD106" s="311"/>
      <c r="RE106" s="311"/>
      <c r="TA106" s="545"/>
      <c r="TV106" s="545"/>
      <c r="UC106" s="545"/>
      <c r="UJ106" s="545"/>
      <c r="UQ106" s="545"/>
      <c r="UX106" s="545"/>
      <c r="VZ106" s="545"/>
      <c r="XB106" s="244"/>
      <c r="XC106" s="244"/>
      <c r="XD106" s="244"/>
      <c r="XE106" s="244"/>
      <c r="XF106" s="244"/>
      <c r="XG106" s="244"/>
      <c r="XH106" s="244"/>
      <c r="AAV106" s="545"/>
      <c r="ABC106" s="545"/>
      <c r="ABF106" s="322"/>
      <c r="ACE106" s="796"/>
      <c r="ACH106" s="545"/>
      <c r="ACL106" s="796"/>
      <c r="ACO106" s="796"/>
      <c r="ACZ106" s="545"/>
      <c r="ADC106" s="545"/>
      <c r="ADG106" s="545"/>
      <c r="ADJ106" s="796"/>
      <c r="ADN106" s="311"/>
      <c r="ADU106" s="322"/>
      <c r="ADX106" s="545"/>
      <c r="AEB106" s="406"/>
      <c r="AEI106" s="545"/>
      <c r="AEP106" s="545"/>
      <c r="AES106" s="545"/>
      <c r="AFK106" s="545"/>
      <c r="AFR106" s="545"/>
      <c r="AIC106" s="545"/>
      <c r="AIJ106" s="901"/>
      <c r="AIK106" s="376"/>
      <c r="AIL106" s="352"/>
      <c r="AIM106" s="352"/>
      <c r="AIQ106" s="545"/>
      <c r="AJS106" s="244"/>
      <c r="AJT106" s="244"/>
      <c r="AJU106" s="244"/>
      <c r="AJV106" s="244"/>
      <c r="AJW106" s="244"/>
      <c r="AJX106" s="244"/>
      <c r="AJY106" s="244"/>
      <c r="AMD106" s="545"/>
      <c r="AMG106" s="406"/>
      <c r="AMY106" s="545"/>
      <c r="ANB106" s="796"/>
      <c r="ANF106" s="796"/>
      <c r="ANI106" s="545"/>
      <c r="AOH106" s="796"/>
      <c r="AOK106" s="545"/>
      <c r="AOV106" s="545"/>
      <c r="APC106" s="796"/>
      <c r="APJ106" s="796"/>
      <c r="APX106" s="545"/>
      <c r="AQA106" s="545"/>
      <c r="AQE106" s="311"/>
      <c r="AQL106" s="311"/>
      <c r="AQZ106" s="796"/>
      <c r="ARC106" s="322"/>
      <c r="ARN106" s="545"/>
      <c r="ARQ106" s="545"/>
      <c r="ARU106" s="545"/>
      <c r="ARX106" s="796"/>
      <c r="ASB106" s="545"/>
      <c r="ASI106" s="545"/>
      <c r="AVH106" s="545"/>
      <c r="AVO106" s="322"/>
      <c r="AVV106" s="545"/>
      <c r="AWQ106" s="244"/>
      <c r="AWR106" s="244"/>
      <c r="AWS106" s="244"/>
      <c r="AWT106" s="244"/>
      <c r="AWU106" s="244"/>
      <c r="AWV106" s="244"/>
      <c r="AWW106" s="244"/>
      <c r="AWX106" s="861"/>
      <c r="AYG106" s="545"/>
      <c r="AYN106" s="545"/>
      <c r="AYU106" s="545"/>
      <c r="AYX106" s="545"/>
      <c r="AZI106" s="545"/>
      <c r="AZL106" s="545"/>
      <c r="AZP106" s="861"/>
      <c r="AZQ106" s="244"/>
      <c r="AZR106" s="244"/>
      <c r="AZS106" s="861"/>
      <c r="AZT106" s="244"/>
      <c r="AZU106" s="244"/>
      <c r="AZV106" s="244"/>
    </row>
    <row r="107" spans="1:1021 1039:1374" s="32" customFormat="1" ht="15.75" x14ac:dyDescent="0.25">
      <c r="A107" s="406"/>
      <c r="B107" s="1460"/>
      <c r="C107" s="242"/>
      <c r="D107" s="520"/>
      <c r="E107" s="244"/>
      <c r="H107" s="311"/>
      <c r="I107" s="1460"/>
      <c r="J107" s="242"/>
      <c r="K107" s="520"/>
      <c r="L107" s="244"/>
      <c r="O107" s="545"/>
      <c r="P107" s="1510"/>
      <c r="Q107" s="778"/>
      <c r="R107" s="545"/>
      <c r="V107" s="796"/>
      <c r="CH107" s="545"/>
      <c r="CV107" s="796"/>
      <c r="CX107" s="702"/>
      <c r="DR107" s="545"/>
      <c r="DU107" s="322"/>
      <c r="EF107" s="545"/>
      <c r="ET107" s="796"/>
      <c r="FA107" s="796"/>
      <c r="FV107" s="545"/>
      <c r="GC107" s="796"/>
      <c r="HZ107" s="545"/>
      <c r="IV107" s="800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5"/>
      <c r="LM107" s="545"/>
      <c r="LT107" s="545"/>
      <c r="MA107" s="545"/>
      <c r="MH107" s="545"/>
      <c r="NQ107" s="545"/>
      <c r="NT107" s="545"/>
      <c r="QI107" s="545"/>
      <c r="QP107" s="311"/>
      <c r="QS107" s="796"/>
      <c r="RD107" s="311"/>
      <c r="RE107" s="311"/>
      <c r="TA107" s="545"/>
      <c r="TV107" s="545"/>
      <c r="UC107" s="545"/>
      <c r="UJ107" s="545"/>
      <c r="UQ107" s="545"/>
      <c r="UX107" s="545"/>
      <c r="VZ107" s="545"/>
      <c r="XB107" s="244"/>
      <c r="XC107" s="244"/>
      <c r="XD107" s="244"/>
      <c r="XE107" s="244"/>
      <c r="XF107" s="244"/>
      <c r="XG107" s="244"/>
      <c r="XH107" s="244"/>
      <c r="AAV107" s="545"/>
      <c r="ABC107" s="545"/>
      <c r="ABF107" s="322"/>
      <c r="ACE107" s="796"/>
      <c r="ACH107" s="545"/>
      <c r="ACL107" s="796"/>
      <c r="ACO107" s="796"/>
      <c r="ACZ107" s="545"/>
      <c r="ADC107" s="545"/>
      <c r="ADG107" s="545"/>
      <c r="ADJ107" s="796"/>
      <c r="ADN107" s="311"/>
      <c r="ADU107" s="322"/>
      <c r="ADX107" s="545"/>
      <c r="AEB107" s="406"/>
      <c r="AEI107" s="545"/>
      <c r="AEP107" s="545"/>
      <c r="AES107" s="545"/>
      <c r="AFK107" s="545"/>
      <c r="AFR107" s="545"/>
      <c r="AIC107" s="545"/>
      <c r="AIJ107" s="901"/>
      <c r="AIK107" s="376"/>
      <c r="AIL107" s="352"/>
      <c r="AIM107" s="352"/>
      <c r="AIQ107" s="545"/>
      <c r="AJS107" s="244"/>
      <c r="AJT107" s="244"/>
      <c r="AJU107" s="244"/>
      <c r="AJV107" s="244"/>
      <c r="AJW107" s="244"/>
      <c r="AJX107" s="244"/>
      <c r="AJY107" s="244"/>
      <c r="AMD107" s="545"/>
      <c r="AMG107" s="406"/>
      <c r="AMY107" s="545"/>
      <c r="ANB107" s="796"/>
      <c r="ANF107" s="796"/>
      <c r="ANI107" s="545"/>
      <c r="AOH107" s="796"/>
      <c r="AOK107" s="545"/>
      <c r="AOV107" s="545"/>
      <c r="APC107" s="796"/>
      <c r="APJ107" s="796"/>
      <c r="APX107" s="545"/>
      <c r="AQA107" s="545"/>
      <c r="AQE107" s="311"/>
      <c r="AQL107" s="311"/>
      <c r="AQZ107" s="796"/>
      <c r="ARC107" s="322"/>
      <c r="ARN107" s="545"/>
      <c r="ARQ107" s="545"/>
      <c r="ARU107" s="545"/>
      <c r="ARX107" s="796"/>
      <c r="ASB107" s="545"/>
      <c r="ASI107" s="545"/>
      <c r="AVH107" s="545"/>
      <c r="AVO107" s="322"/>
      <c r="AVV107" s="545"/>
      <c r="AWQ107" s="244"/>
      <c r="AWR107" s="244"/>
      <c r="AWS107" s="244"/>
      <c r="AWT107" s="244"/>
      <c r="AWU107" s="244"/>
      <c r="AWV107" s="244"/>
      <c r="AWW107" s="244"/>
      <c r="AWX107" s="861"/>
      <c r="AYG107" s="545"/>
      <c r="AYN107" s="545"/>
      <c r="AYU107" s="545"/>
      <c r="AYX107" s="545"/>
      <c r="AZI107" s="545"/>
      <c r="AZL107" s="545"/>
      <c r="AZP107" s="861"/>
      <c r="AZQ107" s="244"/>
      <c r="AZR107" s="244"/>
      <c r="AZS107" s="861"/>
      <c r="AZT107" s="244"/>
      <c r="AZU107" s="244"/>
      <c r="AZV107" s="244"/>
    </row>
    <row r="108" spans="1:1021 1039:1374" s="32" customFormat="1" ht="15.75" x14ac:dyDescent="0.25">
      <c r="A108" s="406"/>
      <c r="B108" s="1460"/>
      <c r="C108" s="242"/>
      <c r="D108" s="520"/>
      <c r="E108" s="244"/>
      <c r="H108" s="311"/>
      <c r="I108" s="1460"/>
      <c r="J108" s="242"/>
      <c r="K108" s="520"/>
      <c r="L108" s="244"/>
      <c r="O108" s="545"/>
      <c r="P108" s="1510"/>
      <c r="Q108" s="778"/>
      <c r="R108" s="545"/>
      <c r="V108" s="796"/>
      <c r="CH108" s="545"/>
      <c r="CV108" s="796"/>
      <c r="CX108" s="702"/>
      <c r="DR108" s="545"/>
      <c r="DU108" s="322"/>
      <c r="EF108" s="545"/>
      <c r="ET108" s="796"/>
      <c r="FA108" s="796"/>
      <c r="FV108" s="545"/>
      <c r="GC108" s="796"/>
      <c r="HZ108" s="545"/>
      <c r="IV108" s="800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5"/>
      <c r="LM108" s="545"/>
      <c r="LT108" s="545"/>
      <c r="MA108" s="545"/>
      <c r="MH108" s="545"/>
      <c r="NQ108" s="545"/>
      <c r="NT108" s="545"/>
      <c r="QI108" s="545"/>
      <c r="QP108" s="311"/>
      <c r="QS108" s="796"/>
      <c r="RD108" s="311"/>
      <c r="RE108" s="311"/>
      <c r="TA108" s="545"/>
      <c r="TV108" s="545"/>
      <c r="UC108" s="545"/>
      <c r="UJ108" s="545"/>
      <c r="UQ108" s="545"/>
      <c r="UX108" s="545"/>
      <c r="VZ108" s="545"/>
      <c r="XB108" s="244"/>
      <c r="XC108" s="244"/>
      <c r="XD108" s="244"/>
      <c r="XE108" s="244"/>
      <c r="XF108" s="244"/>
      <c r="XG108" s="244"/>
      <c r="XH108" s="244"/>
      <c r="AAV108" s="545"/>
      <c r="ABC108" s="545"/>
      <c r="ABF108" s="322"/>
      <c r="ACE108" s="796"/>
      <c r="ACH108" s="545"/>
      <c r="ACL108" s="796"/>
      <c r="ACO108" s="796"/>
      <c r="ACZ108" s="545"/>
      <c r="ADC108" s="545"/>
      <c r="ADG108" s="545"/>
      <c r="ADJ108" s="796"/>
      <c r="ADN108" s="311"/>
      <c r="ADU108" s="322"/>
      <c r="ADX108" s="545"/>
      <c r="AEB108" s="406"/>
      <c r="AEI108" s="545"/>
      <c r="AEP108" s="545"/>
      <c r="AES108" s="545"/>
      <c r="AFK108" s="545"/>
      <c r="AFR108" s="545"/>
      <c r="AIC108" s="545"/>
      <c r="AIJ108" s="901"/>
      <c r="AIK108" s="376"/>
      <c r="AIL108" s="352"/>
      <c r="AIM108" s="352"/>
      <c r="AIQ108" s="545"/>
      <c r="AJS108" s="244"/>
      <c r="AJT108" s="244"/>
      <c r="AJU108" s="244"/>
      <c r="AJV108" s="244"/>
      <c r="AJW108" s="244"/>
      <c r="AJX108" s="244"/>
      <c r="AJY108" s="244"/>
      <c r="AMD108" s="545"/>
      <c r="AMG108" s="406"/>
      <c r="AMY108" s="545"/>
      <c r="ANB108" s="796"/>
      <c r="ANF108" s="796"/>
      <c r="ANI108" s="545"/>
      <c r="AOH108" s="796"/>
      <c r="AOK108" s="545"/>
      <c r="AOV108" s="545"/>
      <c r="APC108" s="796"/>
      <c r="APJ108" s="796"/>
      <c r="APX108" s="545"/>
      <c r="AQA108" s="545"/>
      <c r="AQE108" s="311"/>
      <c r="AQL108" s="311"/>
      <c r="AQZ108" s="796"/>
      <c r="ARC108" s="322"/>
      <c r="ARN108" s="545"/>
      <c r="ARQ108" s="545"/>
      <c r="ARU108" s="545"/>
      <c r="ARX108" s="796"/>
      <c r="ASB108" s="545"/>
      <c r="ASI108" s="545"/>
      <c r="AVH108" s="545"/>
      <c r="AVO108" s="322"/>
      <c r="AVV108" s="545"/>
      <c r="AWQ108" s="244"/>
      <c r="AWR108" s="244"/>
      <c r="AWS108" s="244"/>
      <c r="AWT108" s="244"/>
      <c r="AWU108" s="244"/>
      <c r="AWV108" s="244"/>
      <c r="AWW108" s="244"/>
      <c r="AWX108" s="861"/>
      <c r="AYG108" s="545"/>
      <c r="AYN108" s="545"/>
      <c r="AYU108" s="545"/>
      <c r="AYX108" s="545"/>
      <c r="AZI108" s="545"/>
      <c r="AZL108" s="545"/>
      <c r="AZP108" s="861"/>
      <c r="AZQ108" s="244"/>
      <c r="AZR108" s="244"/>
      <c r="AZS108" s="861"/>
      <c r="AZT108" s="244"/>
      <c r="AZU108" s="244"/>
      <c r="AZV108" s="244"/>
    </row>
    <row r="109" spans="1:1021 1039:1374" s="32" customFormat="1" ht="15.75" x14ac:dyDescent="0.25">
      <c r="A109" s="406"/>
      <c r="B109" s="1460"/>
      <c r="C109" s="242"/>
      <c r="D109" s="244"/>
      <c r="E109" s="244"/>
      <c r="H109" s="311"/>
      <c r="I109" s="1460"/>
      <c r="J109" s="242"/>
      <c r="K109" s="244"/>
      <c r="L109" s="244"/>
      <c r="O109" s="545"/>
      <c r="P109" s="1510"/>
      <c r="Q109" s="778"/>
      <c r="R109" s="545"/>
      <c r="V109" s="796"/>
      <c r="CH109" s="545"/>
      <c r="CV109" s="796"/>
      <c r="CX109" s="702"/>
      <c r="DR109" s="545"/>
      <c r="DU109" s="322"/>
      <c r="EF109" s="545"/>
      <c r="ET109" s="796"/>
      <c r="FA109" s="796"/>
      <c r="FV109" s="545"/>
      <c r="GC109" s="796"/>
      <c r="HZ109" s="545"/>
      <c r="IV109" s="800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5"/>
      <c r="LM109" s="545"/>
      <c r="LT109" s="545"/>
      <c r="MA109" s="545"/>
      <c r="MH109" s="545"/>
      <c r="NQ109" s="545"/>
      <c r="NT109" s="545"/>
      <c r="QI109" s="545"/>
      <c r="QP109" s="311"/>
      <c r="QS109" s="796"/>
      <c r="RD109" s="311"/>
      <c r="RE109" s="311"/>
      <c r="TA109" s="545"/>
      <c r="TV109" s="545"/>
      <c r="UC109" s="545"/>
      <c r="UJ109" s="545"/>
      <c r="UQ109" s="545"/>
      <c r="UX109" s="545"/>
      <c r="VZ109" s="545"/>
      <c r="XB109" s="244"/>
      <c r="XC109" s="244"/>
      <c r="XD109" s="244"/>
      <c r="XE109" s="244"/>
      <c r="XF109" s="244"/>
      <c r="XG109" s="244"/>
      <c r="XH109" s="244"/>
      <c r="AAV109" s="545"/>
      <c r="ABC109" s="545"/>
      <c r="ABF109" s="322"/>
      <c r="ACE109" s="796"/>
      <c r="ACH109" s="545"/>
      <c r="ACL109" s="796"/>
      <c r="ACO109" s="796"/>
      <c r="ACZ109" s="545"/>
      <c r="ADC109" s="545"/>
      <c r="ADG109" s="545"/>
      <c r="ADJ109" s="796"/>
      <c r="ADN109" s="311"/>
      <c r="ADU109" s="322"/>
      <c r="ADX109" s="545"/>
      <c r="AEB109" s="406"/>
      <c r="AEI109" s="545"/>
      <c r="AEP109" s="545"/>
      <c r="AES109" s="545"/>
      <c r="AFK109" s="545"/>
      <c r="AFR109" s="545"/>
      <c r="AIC109" s="545"/>
      <c r="AIJ109" s="901"/>
      <c r="AIK109" s="376"/>
      <c r="AIL109" s="352"/>
      <c r="AIM109" s="352"/>
      <c r="AIQ109" s="545"/>
      <c r="AJS109" s="244"/>
      <c r="AJT109" s="244"/>
      <c r="AJU109" s="244"/>
      <c r="AJV109" s="244"/>
      <c r="AJW109" s="244"/>
      <c r="AJX109" s="244"/>
      <c r="AJY109" s="244"/>
      <c r="AMD109" s="545"/>
      <c r="AMG109" s="406"/>
      <c r="AMY109" s="545"/>
      <c r="ANB109" s="796"/>
      <c r="ANF109" s="796"/>
      <c r="ANI109" s="545"/>
      <c r="AOH109" s="796"/>
      <c r="AOK109" s="545"/>
      <c r="AOV109" s="545"/>
      <c r="APC109" s="796"/>
      <c r="APJ109" s="796"/>
      <c r="APX109" s="545"/>
      <c r="AQA109" s="545"/>
      <c r="AQE109" s="311"/>
      <c r="AQL109" s="311"/>
      <c r="AQZ109" s="796"/>
      <c r="ARC109" s="322"/>
      <c r="ARN109" s="545"/>
      <c r="ARQ109" s="545"/>
      <c r="ARU109" s="545"/>
      <c r="ARX109" s="796"/>
      <c r="ASB109" s="545"/>
      <c r="ASI109" s="545"/>
      <c r="AVH109" s="545"/>
      <c r="AVO109" s="322"/>
      <c r="AVV109" s="545"/>
      <c r="AWQ109" s="244"/>
      <c r="AWR109" s="244"/>
      <c r="AWS109" s="244"/>
      <c r="AWT109" s="244"/>
      <c r="AWU109" s="244"/>
      <c r="AWV109" s="244"/>
      <c r="AWW109" s="244"/>
      <c r="AWX109" s="861"/>
      <c r="AYG109" s="545"/>
      <c r="AYN109" s="545"/>
      <c r="AYU109" s="545"/>
      <c r="AYX109" s="545"/>
      <c r="AZI109" s="545"/>
      <c r="AZL109" s="545"/>
      <c r="AZP109" s="861"/>
      <c r="AZQ109" s="244"/>
      <c r="AZR109" s="244"/>
      <c r="AZS109" s="861"/>
      <c r="AZT109" s="244"/>
      <c r="AZU109" s="244"/>
      <c r="AZV109" s="244"/>
    </row>
    <row r="110" spans="1:1021 1039:1374" s="32" customFormat="1" ht="15.75" x14ac:dyDescent="0.25">
      <c r="A110" s="406"/>
      <c r="B110" s="1460"/>
      <c r="C110" s="242"/>
      <c r="D110" s="244"/>
      <c r="E110" s="244"/>
      <c r="H110" s="311"/>
      <c r="I110" s="1460"/>
      <c r="J110" s="242"/>
      <c r="K110" s="244"/>
      <c r="L110" s="244"/>
      <c r="O110" s="545"/>
      <c r="P110" s="1510"/>
      <c r="Q110" s="778"/>
      <c r="R110" s="545"/>
      <c r="V110" s="796"/>
      <c r="CH110" s="545"/>
      <c r="CV110" s="796"/>
      <c r="CX110" s="702"/>
      <c r="DR110" s="545"/>
      <c r="DU110" s="322"/>
      <c r="EF110" s="545"/>
      <c r="ET110" s="796"/>
      <c r="FA110" s="796"/>
      <c r="FV110" s="545"/>
      <c r="GC110" s="796"/>
      <c r="HZ110" s="545"/>
      <c r="IV110" s="800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5"/>
      <c r="LM110" s="545"/>
      <c r="LT110" s="545"/>
      <c r="MA110" s="545"/>
      <c r="MH110" s="545"/>
      <c r="NQ110" s="545"/>
      <c r="NT110" s="545"/>
      <c r="QI110" s="545"/>
      <c r="QP110" s="311"/>
      <c r="QS110" s="796"/>
      <c r="RD110" s="311"/>
      <c r="RE110" s="311"/>
      <c r="TA110" s="545"/>
      <c r="TV110" s="545"/>
      <c r="UC110" s="545"/>
      <c r="UJ110" s="545"/>
      <c r="UQ110" s="545"/>
      <c r="UX110" s="545"/>
      <c r="VZ110" s="545"/>
      <c r="XB110" s="244"/>
      <c r="XC110" s="244"/>
      <c r="XD110" s="244"/>
      <c r="XE110" s="244"/>
      <c r="XF110" s="244"/>
      <c r="XG110" s="244"/>
      <c r="XH110" s="244"/>
      <c r="AAV110" s="545"/>
      <c r="ABC110" s="545"/>
      <c r="ABF110" s="322"/>
      <c r="ACE110" s="796"/>
      <c r="ACH110" s="545"/>
      <c r="ACL110" s="796"/>
      <c r="ACO110" s="796"/>
      <c r="ACZ110" s="545"/>
      <c r="ADC110" s="545"/>
      <c r="ADG110" s="545"/>
      <c r="ADJ110" s="796"/>
      <c r="ADN110" s="311"/>
      <c r="ADU110" s="322"/>
      <c r="ADX110" s="545"/>
      <c r="AEB110" s="406"/>
      <c r="AEI110" s="545"/>
      <c r="AEP110" s="545"/>
      <c r="AES110" s="545"/>
      <c r="AFK110" s="545"/>
      <c r="AFR110" s="545"/>
      <c r="AIC110" s="545"/>
      <c r="AIJ110" s="901"/>
      <c r="AIK110" s="376"/>
      <c r="AIL110" s="352"/>
      <c r="AIM110" s="352"/>
      <c r="AIQ110" s="545"/>
      <c r="AJS110" s="244"/>
      <c r="AJT110" s="244"/>
      <c r="AJU110" s="244"/>
      <c r="AJV110" s="244"/>
      <c r="AJW110" s="244"/>
      <c r="AJX110" s="244"/>
      <c r="AJY110" s="244"/>
      <c r="AMD110" s="545"/>
      <c r="AMG110" s="406"/>
      <c r="AMY110" s="545"/>
      <c r="ANB110" s="796"/>
      <c r="ANF110" s="796"/>
      <c r="ANI110" s="545"/>
      <c r="AOH110" s="796"/>
      <c r="AOK110" s="545"/>
      <c r="AOV110" s="545"/>
      <c r="APC110" s="796"/>
      <c r="APJ110" s="796"/>
      <c r="APX110" s="545"/>
      <c r="AQA110" s="545"/>
      <c r="AQE110" s="311"/>
      <c r="AQL110" s="311"/>
      <c r="AQZ110" s="796"/>
      <c r="ARC110" s="322"/>
      <c r="ARN110" s="545"/>
      <c r="ARQ110" s="545"/>
      <c r="ARU110" s="545"/>
      <c r="ARX110" s="796"/>
      <c r="ASB110" s="545"/>
      <c r="ASI110" s="545"/>
      <c r="AVH110" s="545"/>
      <c r="AVO110" s="322"/>
      <c r="AVV110" s="545"/>
      <c r="AWQ110" s="244"/>
      <c r="AWR110" s="244"/>
      <c r="AWS110" s="244"/>
      <c r="AWT110" s="244"/>
      <c r="AWU110" s="244"/>
      <c r="AWV110" s="244"/>
      <c r="AWW110" s="244"/>
      <c r="AWX110" s="861"/>
      <c r="AYG110" s="545"/>
      <c r="AYN110" s="545"/>
      <c r="AYU110" s="545"/>
      <c r="AYX110" s="545"/>
      <c r="AZI110" s="545"/>
      <c r="AZL110" s="545"/>
      <c r="AZP110" s="861"/>
      <c r="AZQ110" s="244"/>
      <c r="AZR110" s="244"/>
      <c r="AZS110" s="861"/>
      <c r="AZT110" s="244"/>
      <c r="AZU110" s="244"/>
      <c r="AZV110" s="244"/>
    </row>
    <row r="111" spans="1:1021 1039:1374" s="32" customFormat="1" ht="15.75" x14ac:dyDescent="0.25">
      <c r="A111" s="406"/>
      <c r="B111" s="1460"/>
      <c r="C111" s="242"/>
      <c r="D111" s="244"/>
      <c r="E111" s="244"/>
      <c r="H111" s="311"/>
      <c r="I111" s="1460"/>
      <c r="J111" s="242"/>
      <c r="K111" s="244"/>
      <c r="L111" s="244"/>
      <c r="O111" s="545"/>
      <c r="P111" s="1510"/>
      <c r="Q111" s="778"/>
      <c r="R111" s="545"/>
      <c r="V111" s="796"/>
      <c r="CH111" s="545"/>
      <c r="CV111" s="796"/>
      <c r="CX111" s="702"/>
      <c r="DR111" s="545"/>
      <c r="DU111" s="322"/>
      <c r="EF111" s="545"/>
      <c r="ET111" s="796"/>
      <c r="FA111" s="796"/>
      <c r="FV111" s="545"/>
      <c r="GC111" s="796"/>
      <c r="HZ111" s="545"/>
      <c r="IV111" s="800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5"/>
      <c r="LM111" s="545"/>
      <c r="LT111" s="545"/>
      <c r="MA111" s="545"/>
      <c r="MH111" s="545"/>
      <c r="NQ111" s="545"/>
      <c r="NT111" s="545"/>
      <c r="QI111" s="545"/>
      <c r="QP111" s="311"/>
      <c r="QS111" s="796"/>
      <c r="RD111" s="311"/>
      <c r="RE111" s="311"/>
      <c r="TA111" s="545"/>
      <c r="TV111" s="545"/>
      <c r="UC111" s="545"/>
      <c r="UJ111" s="545"/>
      <c r="UQ111" s="545"/>
      <c r="UX111" s="545"/>
      <c r="VZ111" s="545"/>
      <c r="XB111" s="244"/>
      <c r="XC111" s="244"/>
      <c r="XD111" s="244"/>
      <c r="XE111" s="244"/>
      <c r="XF111" s="244"/>
      <c r="XG111" s="244"/>
      <c r="XH111" s="244"/>
      <c r="AAV111" s="545"/>
      <c r="ABC111" s="545"/>
      <c r="ABF111" s="322"/>
      <c r="ACE111" s="796"/>
      <c r="ACH111" s="545"/>
      <c r="ACL111" s="796"/>
      <c r="ACO111" s="796"/>
      <c r="ACZ111" s="545"/>
      <c r="ADC111" s="545"/>
      <c r="ADG111" s="545"/>
      <c r="ADJ111" s="796"/>
      <c r="ADN111" s="311"/>
      <c r="ADU111" s="322"/>
      <c r="ADX111" s="545"/>
      <c r="AEB111" s="406"/>
      <c r="AEI111" s="545"/>
      <c r="AEP111" s="545"/>
      <c r="AES111" s="545"/>
      <c r="AFK111" s="545"/>
      <c r="AFR111" s="545"/>
      <c r="AIC111" s="545"/>
      <c r="AIJ111" s="901"/>
      <c r="AIK111" s="376"/>
      <c r="AIL111" s="352"/>
      <c r="AIM111" s="352"/>
      <c r="AIQ111" s="545"/>
      <c r="AJS111" s="244"/>
      <c r="AJT111" s="244"/>
      <c r="AJU111" s="244"/>
      <c r="AJV111" s="244"/>
      <c r="AJW111" s="244"/>
      <c r="AJX111" s="244"/>
      <c r="AJY111" s="244"/>
      <c r="AMD111" s="545"/>
      <c r="AMG111" s="406"/>
      <c r="AMY111" s="545"/>
      <c r="ANB111" s="796"/>
      <c r="ANF111" s="796"/>
      <c r="ANI111" s="545"/>
      <c r="AOH111" s="796"/>
      <c r="AOK111" s="545"/>
      <c r="AOV111" s="545"/>
      <c r="APC111" s="796"/>
      <c r="APJ111" s="796"/>
      <c r="APX111" s="545"/>
      <c r="AQA111" s="545"/>
      <c r="AQE111" s="311"/>
      <c r="AQL111" s="311"/>
      <c r="AQZ111" s="796"/>
      <c r="ARC111" s="322"/>
      <c r="ARN111" s="545"/>
      <c r="ARQ111" s="545"/>
      <c r="ARU111" s="545"/>
      <c r="ARX111" s="796"/>
      <c r="ASB111" s="545"/>
      <c r="ASI111" s="545"/>
      <c r="AVH111" s="545"/>
      <c r="AVO111" s="322"/>
      <c r="AVV111" s="545"/>
      <c r="AWQ111" s="244"/>
      <c r="AWR111" s="244"/>
      <c r="AWS111" s="244"/>
      <c r="AWT111" s="244"/>
      <c r="AWU111" s="244"/>
      <c r="AWV111" s="244"/>
      <c r="AWW111" s="244"/>
      <c r="AWX111" s="861"/>
      <c r="AYG111" s="545"/>
      <c r="AYN111" s="545"/>
      <c r="AYU111" s="545"/>
      <c r="AYX111" s="545"/>
      <c r="AZI111" s="545"/>
      <c r="AZL111" s="545"/>
      <c r="AZP111" s="861"/>
      <c r="AZQ111" s="244"/>
      <c r="AZR111" s="244"/>
      <c r="AZS111" s="861"/>
      <c r="AZT111" s="244"/>
      <c r="AZU111" s="244"/>
      <c r="AZV111" s="244"/>
    </row>
    <row r="112" spans="1:1021 1039:1374" s="32" customFormat="1" ht="15.75" x14ac:dyDescent="0.25">
      <c r="A112" s="406"/>
      <c r="B112" s="1460"/>
      <c r="C112" s="242"/>
      <c r="D112" s="520"/>
      <c r="E112" s="244"/>
      <c r="H112" s="311"/>
      <c r="I112" s="1460"/>
      <c r="J112" s="242"/>
      <c r="K112" s="520"/>
      <c r="L112" s="244"/>
      <c r="O112" s="545"/>
      <c r="P112" s="1510"/>
      <c r="Q112" s="778"/>
      <c r="R112" s="545"/>
      <c r="V112" s="796"/>
      <c r="CH112" s="545"/>
      <c r="CV112" s="796"/>
      <c r="CX112" s="702"/>
      <c r="DR112" s="545"/>
      <c r="DU112" s="322"/>
      <c r="EF112" s="545"/>
      <c r="ET112" s="796"/>
      <c r="FA112" s="796"/>
      <c r="FV112" s="545"/>
      <c r="GC112" s="796"/>
      <c r="HZ112" s="545"/>
      <c r="IV112" s="800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5"/>
      <c r="LM112" s="545"/>
      <c r="LT112" s="545"/>
      <c r="MA112" s="545"/>
      <c r="MH112" s="545"/>
      <c r="NQ112" s="545"/>
      <c r="NT112" s="545"/>
      <c r="QI112" s="545"/>
      <c r="QP112" s="311"/>
      <c r="QS112" s="796"/>
      <c r="RD112" s="311"/>
      <c r="RE112" s="311"/>
      <c r="TA112" s="545"/>
      <c r="TV112" s="545"/>
      <c r="UC112" s="545"/>
      <c r="UJ112" s="545"/>
      <c r="UQ112" s="545"/>
      <c r="UX112" s="545"/>
      <c r="VZ112" s="545"/>
      <c r="XB112" s="244"/>
      <c r="XC112" s="244"/>
      <c r="XD112" s="244"/>
      <c r="XE112" s="244"/>
      <c r="XF112" s="244"/>
      <c r="XG112" s="244"/>
      <c r="XH112" s="244"/>
      <c r="AAV112" s="545"/>
      <c r="ABC112" s="545"/>
      <c r="ABF112" s="322"/>
      <c r="ACE112" s="796"/>
      <c r="ACH112" s="545"/>
      <c r="ACL112" s="796"/>
      <c r="ACO112" s="796"/>
      <c r="ACZ112" s="545"/>
      <c r="ADC112" s="545"/>
      <c r="ADG112" s="545"/>
      <c r="ADJ112" s="796"/>
      <c r="ADN112" s="311"/>
      <c r="ADU112" s="322"/>
      <c r="ADX112" s="545"/>
      <c r="AEB112" s="406"/>
      <c r="AEI112" s="545"/>
      <c r="AEP112" s="545"/>
      <c r="AES112" s="545"/>
      <c r="AFK112" s="545"/>
      <c r="AFR112" s="545"/>
      <c r="AIC112" s="545"/>
      <c r="AIJ112" s="901"/>
      <c r="AIK112" s="376"/>
      <c r="AIL112" s="352"/>
      <c r="AIM112" s="352"/>
      <c r="AIQ112" s="545"/>
      <c r="AJS112" s="244"/>
      <c r="AJT112" s="244"/>
      <c r="AJU112" s="244"/>
      <c r="AJV112" s="244"/>
      <c r="AJW112" s="244"/>
      <c r="AJX112" s="244"/>
      <c r="AJY112" s="244"/>
      <c r="AMD112" s="545"/>
      <c r="AMG112" s="406"/>
      <c r="AMY112" s="545"/>
      <c r="ANB112" s="796"/>
      <c r="ANF112" s="796"/>
      <c r="ANI112" s="545"/>
      <c r="AOH112" s="796"/>
      <c r="AOK112" s="545"/>
      <c r="AOV112" s="545"/>
      <c r="APC112" s="796"/>
      <c r="APJ112" s="796"/>
      <c r="APX112" s="545"/>
      <c r="AQA112" s="545"/>
      <c r="AQE112" s="311"/>
      <c r="AQL112" s="311"/>
      <c r="AQZ112" s="796"/>
      <c r="ARC112" s="322"/>
      <c r="ARN112" s="545"/>
      <c r="ARQ112" s="545"/>
      <c r="ARU112" s="545"/>
      <c r="ARX112" s="796"/>
      <c r="ASB112" s="545"/>
      <c r="ASI112" s="545"/>
      <c r="AVH112" s="545"/>
      <c r="AVO112" s="322"/>
      <c r="AVV112" s="545"/>
      <c r="AWQ112" s="244"/>
      <c r="AWR112" s="244"/>
      <c r="AWS112" s="244"/>
      <c r="AWT112" s="244"/>
      <c r="AWU112" s="244"/>
      <c r="AWV112" s="244"/>
      <c r="AWW112" s="244"/>
      <c r="AWX112" s="861"/>
      <c r="AYG112" s="545"/>
      <c r="AYN112" s="545"/>
      <c r="AYU112" s="545"/>
      <c r="AYX112" s="545"/>
      <c r="AZI112" s="545"/>
      <c r="AZL112" s="545"/>
      <c r="AZP112" s="861"/>
      <c r="AZQ112" s="244"/>
      <c r="AZR112" s="244"/>
      <c r="AZS112" s="861"/>
      <c r="AZT112" s="244"/>
      <c r="AZU112" s="244"/>
      <c r="AZV112" s="244"/>
    </row>
    <row r="113" spans="1:1021 1039:1374" s="32" customFormat="1" ht="15.75" x14ac:dyDescent="0.25">
      <c r="A113" s="406"/>
      <c r="B113" s="1460"/>
      <c r="C113" s="242"/>
      <c r="D113" s="244"/>
      <c r="E113" s="244"/>
      <c r="H113" s="311"/>
      <c r="I113" s="1460"/>
      <c r="J113" s="242"/>
      <c r="K113" s="244"/>
      <c r="L113" s="244"/>
      <c r="O113" s="545"/>
      <c r="P113" s="1510"/>
      <c r="Q113" s="778"/>
      <c r="R113" s="545"/>
      <c r="V113" s="796"/>
      <c r="CH113" s="545"/>
      <c r="CV113" s="796"/>
      <c r="CX113" s="702"/>
      <c r="DR113" s="545"/>
      <c r="DU113" s="322"/>
      <c r="EF113" s="545"/>
      <c r="ET113" s="796"/>
      <c r="FA113" s="796"/>
      <c r="FV113" s="545"/>
      <c r="GC113" s="796"/>
      <c r="HZ113" s="545"/>
      <c r="IV113" s="800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5"/>
      <c r="LM113" s="545"/>
      <c r="LT113" s="545"/>
      <c r="MA113" s="545"/>
      <c r="MH113" s="545"/>
      <c r="NQ113" s="545"/>
      <c r="NT113" s="545"/>
      <c r="QI113" s="545"/>
      <c r="QP113" s="311"/>
      <c r="QS113" s="796"/>
      <c r="RD113" s="311"/>
      <c r="RE113" s="311"/>
      <c r="TA113" s="545"/>
      <c r="TV113" s="545"/>
      <c r="UC113" s="545"/>
      <c r="UJ113" s="545"/>
      <c r="UQ113" s="545"/>
      <c r="UX113" s="545"/>
      <c r="VZ113" s="545"/>
      <c r="XB113" s="244"/>
      <c r="XC113" s="244"/>
      <c r="XD113" s="244"/>
      <c r="XE113" s="244"/>
      <c r="XF113" s="244"/>
      <c r="XG113" s="244"/>
      <c r="XH113" s="244"/>
      <c r="AAV113" s="545"/>
      <c r="ABC113" s="545"/>
      <c r="ABF113" s="322"/>
      <c r="ACE113" s="796"/>
      <c r="ACH113" s="545"/>
      <c r="ACL113" s="796"/>
      <c r="ACO113" s="796"/>
      <c r="ACZ113" s="545"/>
      <c r="ADC113" s="545"/>
      <c r="ADG113" s="545"/>
      <c r="ADJ113" s="796"/>
      <c r="ADN113" s="311"/>
      <c r="ADU113" s="322"/>
      <c r="ADX113" s="545"/>
      <c r="AEB113" s="406"/>
      <c r="AEI113" s="545"/>
      <c r="AEP113" s="545"/>
      <c r="AES113" s="545"/>
      <c r="AFK113" s="545"/>
      <c r="AFR113" s="545"/>
      <c r="AIC113" s="545"/>
      <c r="AIJ113" s="901"/>
      <c r="AIK113" s="376"/>
      <c r="AIL113" s="352"/>
      <c r="AIM113" s="352"/>
      <c r="AIQ113" s="545"/>
      <c r="AJS113" s="244"/>
      <c r="AJT113" s="244"/>
      <c r="AJU113" s="244"/>
      <c r="AJV113" s="244"/>
      <c r="AJW113" s="244"/>
      <c r="AJX113" s="244"/>
      <c r="AJY113" s="244"/>
      <c r="AMD113" s="545"/>
      <c r="AMG113" s="406"/>
      <c r="AMY113" s="545"/>
      <c r="ANB113" s="796"/>
      <c r="ANF113" s="796"/>
      <c r="ANI113" s="545"/>
      <c r="AOH113" s="796"/>
      <c r="AOK113" s="545"/>
      <c r="AOV113" s="545"/>
      <c r="APC113" s="796"/>
      <c r="APJ113" s="796"/>
      <c r="APX113" s="545"/>
      <c r="AQA113" s="545"/>
      <c r="AQE113" s="311"/>
      <c r="AQL113" s="311"/>
      <c r="AQZ113" s="796"/>
      <c r="ARC113" s="322"/>
      <c r="ARN113" s="545"/>
      <c r="ARQ113" s="545"/>
      <c r="ARU113" s="545"/>
      <c r="ARX113" s="796"/>
      <c r="ASB113" s="545"/>
      <c r="ASI113" s="545"/>
      <c r="AVH113" s="545"/>
      <c r="AVO113" s="322"/>
      <c r="AVV113" s="545"/>
      <c r="AWQ113" s="244"/>
      <c r="AWR113" s="244"/>
      <c r="AWS113" s="244"/>
      <c r="AWT113" s="244"/>
      <c r="AWU113" s="244"/>
      <c r="AWV113" s="244"/>
      <c r="AWW113" s="244"/>
      <c r="AWX113" s="861"/>
      <c r="AYG113" s="545"/>
      <c r="AYN113" s="545"/>
      <c r="AYU113" s="545"/>
      <c r="AYX113" s="545"/>
      <c r="AZI113" s="545"/>
      <c r="AZL113" s="545"/>
      <c r="AZP113" s="861"/>
      <c r="AZQ113" s="244"/>
      <c r="AZR113" s="244"/>
      <c r="AZS113" s="861"/>
      <c r="AZT113" s="244"/>
      <c r="AZU113" s="244"/>
      <c r="AZV113" s="244"/>
    </row>
    <row r="114" spans="1:1021 1039:1374" s="32" customFormat="1" ht="15.75" x14ac:dyDescent="0.25">
      <c r="A114" s="406"/>
      <c r="B114" s="1460"/>
      <c r="C114" s="242"/>
      <c r="D114" s="520"/>
      <c r="E114" s="244"/>
      <c r="H114" s="311"/>
      <c r="I114" s="1460"/>
      <c r="J114" s="242"/>
      <c r="K114" s="520"/>
      <c r="L114" s="244"/>
      <c r="O114" s="545"/>
      <c r="P114" s="1510"/>
      <c r="Q114" s="778"/>
      <c r="R114" s="545"/>
      <c r="V114" s="796"/>
      <c r="CH114" s="545"/>
      <c r="CV114" s="796"/>
      <c r="CX114" s="702"/>
      <c r="DR114" s="545"/>
      <c r="DU114" s="322"/>
      <c r="EF114" s="545"/>
      <c r="ET114" s="796"/>
      <c r="FA114" s="796"/>
      <c r="FV114" s="545"/>
      <c r="GC114" s="796"/>
      <c r="HZ114" s="545"/>
      <c r="IV114" s="800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5"/>
      <c r="LM114" s="545"/>
      <c r="LT114" s="545"/>
      <c r="MA114" s="545"/>
      <c r="MH114" s="545"/>
      <c r="NQ114" s="545"/>
      <c r="NT114" s="545"/>
      <c r="QI114" s="545"/>
      <c r="QP114" s="311"/>
      <c r="QS114" s="796"/>
      <c r="RD114" s="311"/>
      <c r="RE114" s="311"/>
      <c r="TA114" s="545"/>
      <c r="TV114" s="545"/>
      <c r="UC114" s="545"/>
      <c r="UJ114" s="545"/>
      <c r="UQ114" s="545"/>
      <c r="UX114" s="545"/>
      <c r="VZ114" s="545"/>
      <c r="XB114" s="244"/>
      <c r="XC114" s="244"/>
      <c r="XD114" s="244"/>
      <c r="XE114" s="244"/>
      <c r="XF114" s="244"/>
      <c r="XG114" s="244"/>
      <c r="XH114" s="244"/>
      <c r="AAV114" s="545"/>
      <c r="ABC114" s="545"/>
      <c r="ABF114" s="322"/>
      <c r="ACE114" s="796"/>
      <c r="ACH114" s="545"/>
      <c r="ACL114" s="796"/>
      <c r="ACO114" s="796"/>
      <c r="ACZ114" s="545"/>
      <c r="ADC114" s="545"/>
      <c r="ADG114" s="545"/>
      <c r="ADJ114" s="796"/>
      <c r="ADN114" s="311"/>
      <c r="ADU114" s="322"/>
      <c r="ADX114" s="545"/>
      <c r="AEB114" s="406"/>
      <c r="AEI114" s="545"/>
      <c r="AEP114" s="545"/>
      <c r="AES114" s="545"/>
      <c r="AFK114" s="545"/>
      <c r="AFR114" s="545"/>
      <c r="AIC114" s="545"/>
      <c r="AIJ114" s="901"/>
      <c r="AIK114" s="376"/>
      <c r="AIL114" s="352"/>
      <c r="AIM114" s="352"/>
      <c r="AIQ114" s="545"/>
      <c r="AJS114" s="244"/>
      <c r="AJT114" s="244"/>
      <c r="AJU114" s="244"/>
      <c r="AJV114" s="244"/>
      <c r="AJW114" s="244"/>
      <c r="AJX114" s="244"/>
      <c r="AJY114" s="244"/>
      <c r="AMD114" s="545"/>
      <c r="AMG114" s="406"/>
      <c r="AMY114" s="545"/>
      <c r="ANB114" s="796"/>
      <c r="ANF114" s="796"/>
      <c r="ANI114" s="545"/>
      <c r="AOH114" s="796"/>
      <c r="AOK114" s="545"/>
      <c r="AOV114" s="545"/>
      <c r="APC114" s="796"/>
      <c r="APJ114" s="796"/>
      <c r="APX114" s="545"/>
      <c r="AQA114" s="545"/>
      <c r="AQE114" s="311"/>
      <c r="AQL114" s="311"/>
      <c r="AQZ114" s="796"/>
      <c r="ARC114" s="322"/>
      <c r="ARN114" s="545"/>
      <c r="ARQ114" s="545"/>
      <c r="ARU114" s="545"/>
      <c r="ARX114" s="796"/>
      <c r="ASB114" s="545"/>
      <c r="ASI114" s="545"/>
      <c r="AVH114" s="545"/>
      <c r="AVO114" s="322"/>
      <c r="AVV114" s="545"/>
      <c r="AWQ114" s="244"/>
      <c r="AWR114" s="244"/>
      <c r="AWS114" s="244"/>
      <c r="AWT114" s="244"/>
      <c r="AWU114" s="244"/>
      <c r="AWV114" s="244"/>
      <c r="AWW114" s="244"/>
      <c r="AWX114" s="861"/>
      <c r="AYG114" s="545"/>
      <c r="AYN114" s="545"/>
      <c r="AYU114" s="545"/>
      <c r="AYX114" s="545"/>
      <c r="AZI114" s="545"/>
      <c r="AZL114" s="545"/>
      <c r="AZP114" s="861"/>
      <c r="AZQ114" s="244"/>
      <c r="AZR114" s="244"/>
      <c r="AZS114" s="861"/>
      <c r="AZT114" s="244"/>
      <c r="AZU114" s="244"/>
      <c r="AZV114" s="244"/>
    </row>
    <row r="115" spans="1:1021 1039:1374" s="32" customFormat="1" ht="15.75" x14ac:dyDescent="0.25">
      <c r="A115" s="406"/>
      <c r="B115" s="1460"/>
      <c r="C115" s="242"/>
      <c r="D115" s="244"/>
      <c r="E115" s="244"/>
      <c r="H115" s="311"/>
      <c r="I115" s="1460"/>
      <c r="J115" s="242"/>
      <c r="K115" s="244"/>
      <c r="L115" s="244"/>
      <c r="O115" s="545"/>
      <c r="P115" s="1510"/>
      <c r="Q115" s="778"/>
      <c r="R115" s="545"/>
      <c r="V115" s="796"/>
      <c r="CH115" s="545"/>
      <c r="CV115" s="796"/>
      <c r="CX115" s="702"/>
      <c r="DR115" s="545"/>
      <c r="DU115" s="322"/>
      <c r="EF115" s="545"/>
      <c r="ET115" s="796"/>
      <c r="FA115" s="796"/>
      <c r="FV115" s="545"/>
      <c r="GC115" s="796"/>
      <c r="HZ115" s="545"/>
      <c r="IV115" s="800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5"/>
      <c r="LM115" s="545"/>
      <c r="LT115" s="545"/>
      <c r="MA115" s="545"/>
      <c r="MH115" s="545"/>
      <c r="NQ115" s="545"/>
      <c r="NT115" s="545"/>
      <c r="QI115" s="545"/>
      <c r="QP115" s="311"/>
      <c r="QS115" s="796"/>
      <c r="RD115" s="311"/>
      <c r="RE115" s="311"/>
      <c r="TA115" s="545"/>
      <c r="TV115" s="545"/>
      <c r="UC115" s="545"/>
      <c r="UJ115" s="545"/>
      <c r="UQ115" s="545"/>
      <c r="UX115" s="545"/>
      <c r="VZ115" s="545"/>
      <c r="XB115" s="244"/>
      <c r="XC115" s="244"/>
      <c r="XD115" s="244"/>
      <c r="XE115" s="244"/>
      <c r="XF115" s="244"/>
      <c r="XG115" s="244"/>
      <c r="XH115" s="244"/>
      <c r="AAV115" s="545"/>
      <c r="ABC115" s="545"/>
      <c r="ABF115" s="322"/>
      <c r="ACE115" s="796"/>
      <c r="ACH115" s="545"/>
      <c r="ACL115" s="796"/>
      <c r="ACO115" s="796"/>
      <c r="ACZ115" s="545"/>
      <c r="ADC115" s="545"/>
      <c r="ADG115" s="545"/>
      <c r="ADJ115" s="796"/>
      <c r="ADN115" s="311"/>
      <c r="ADU115" s="322"/>
      <c r="ADX115" s="545"/>
      <c r="AEB115" s="406"/>
      <c r="AEI115" s="545"/>
      <c r="AEP115" s="545"/>
      <c r="AES115" s="545"/>
      <c r="AFK115" s="545"/>
      <c r="AFR115" s="545"/>
      <c r="AIC115" s="545"/>
      <c r="AIJ115" s="901"/>
      <c r="AIK115" s="376"/>
      <c r="AIL115" s="352"/>
      <c r="AIM115" s="352"/>
      <c r="AIQ115" s="545"/>
      <c r="AJS115" s="244"/>
      <c r="AJT115" s="244"/>
      <c r="AJU115" s="244"/>
      <c r="AJV115" s="244"/>
      <c r="AJW115" s="244"/>
      <c r="AJX115" s="244"/>
      <c r="AJY115" s="244"/>
      <c r="AMD115" s="545"/>
      <c r="AMG115" s="406"/>
      <c r="AMY115" s="545"/>
      <c r="ANB115" s="796"/>
      <c r="ANF115" s="796"/>
      <c r="ANI115" s="545"/>
      <c r="AOH115" s="796"/>
      <c r="AOK115" s="545"/>
      <c r="AOV115" s="545"/>
      <c r="APC115" s="796"/>
      <c r="APJ115" s="796"/>
      <c r="APX115" s="545"/>
      <c r="AQA115" s="545"/>
      <c r="AQE115" s="311"/>
      <c r="AQL115" s="311"/>
      <c r="AQZ115" s="796"/>
      <c r="ARC115" s="322"/>
      <c r="ARN115" s="545"/>
      <c r="ARQ115" s="545"/>
      <c r="ARU115" s="545"/>
      <c r="ARX115" s="796"/>
      <c r="ASB115" s="545"/>
      <c r="ASI115" s="545"/>
      <c r="AVH115" s="545"/>
      <c r="AVO115" s="322"/>
      <c r="AVV115" s="545"/>
      <c r="AWQ115" s="244"/>
      <c r="AWR115" s="244"/>
      <c r="AWS115" s="244"/>
      <c r="AWT115" s="244"/>
      <c r="AWU115" s="244"/>
      <c r="AWV115" s="244"/>
      <c r="AWW115" s="244"/>
      <c r="AWX115" s="861"/>
      <c r="AYG115" s="545"/>
      <c r="AYN115" s="545"/>
      <c r="AYU115" s="545"/>
      <c r="AYX115" s="545"/>
      <c r="AZI115" s="545"/>
      <c r="AZL115" s="545"/>
      <c r="AZP115" s="861"/>
      <c r="AZQ115" s="244"/>
      <c r="AZR115" s="244"/>
      <c r="AZS115" s="861"/>
      <c r="AZT115" s="244"/>
      <c r="AZU115" s="244"/>
      <c r="AZV115" s="244"/>
    </row>
    <row r="116" spans="1:1021 1039:1374" s="32" customFormat="1" ht="15.75" x14ac:dyDescent="0.25">
      <c r="A116" s="406"/>
      <c r="B116" s="1460"/>
      <c r="C116" s="242"/>
      <c r="D116" s="520"/>
      <c r="E116" s="244"/>
      <c r="H116" s="311"/>
      <c r="I116" s="1460"/>
      <c r="J116" s="242"/>
      <c r="K116" s="520"/>
      <c r="L116" s="244"/>
      <c r="O116" s="545"/>
      <c r="P116" s="1510"/>
      <c r="Q116" s="778"/>
      <c r="R116" s="545"/>
      <c r="V116" s="796"/>
      <c r="CH116" s="545"/>
      <c r="CV116" s="796"/>
      <c r="CX116" s="702"/>
      <c r="DR116" s="545"/>
      <c r="DU116" s="322"/>
      <c r="EF116" s="545"/>
      <c r="ET116" s="796"/>
      <c r="FA116" s="796"/>
      <c r="FV116" s="545"/>
      <c r="GC116" s="796"/>
      <c r="HZ116" s="545"/>
      <c r="IV116" s="800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5"/>
      <c r="LM116" s="545"/>
      <c r="LT116" s="545"/>
      <c r="MA116" s="545"/>
      <c r="MH116" s="545"/>
      <c r="NQ116" s="545"/>
      <c r="NT116" s="545"/>
      <c r="QI116" s="545"/>
      <c r="QP116" s="311"/>
      <c r="QS116" s="796"/>
      <c r="RD116" s="311"/>
      <c r="RE116" s="311"/>
      <c r="TA116" s="545"/>
      <c r="TV116" s="545"/>
      <c r="UC116" s="545"/>
      <c r="UJ116" s="545"/>
      <c r="UQ116" s="545"/>
      <c r="UX116" s="545"/>
      <c r="VZ116" s="545"/>
      <c r="XB116" s="244"/>
      <c r="XC116" s="244"/>
      <c r="XD116" s="244"/>
      <c r="XE116" s="244"/>
      <c r="XF116" s="244"/>
      <c r="XG116" s="244"/>
      <c r="XH116" s="244"/>
      <c r="AAV116" s="545"/>
      <c r="ABC116" s="545"/>
      <c r="ABF116" s="322"/>
      <c r="ACE116" s="796"/>
      <c r="ACH116" s="545"/>
      <c r="ACL116" s="796"/>
      <c r="ACO116" s="796"/>
      <c r="ACZ116" s="545"/>
      <c r="ADC116" s="545"/>
      <c r="ADG116" s="545"/>
      <c r="ADJ116" s="796"/>
      <c r="ADN116" s="311"/>
      <c r="ADU116" s="322"/>
      <c r="ADX116" s="545"/>
      <c r="AEB116" s="406"/>
      <c r="AEI116" s="545"/>
      <c r="AEP116" s="545"/>
      <c r="AES116" s="545"/>
      <c r="AFK116" s="545"/>
      <c r="AFR116" s="545"/>
      <c r="AIC116" s="545"/>
      <c r="AIJ116" s="901"/>
      <c r="AIK116" s="376"/>
      <c r="AIL116" s="352"/>
      <c r="AIM116" s="352"/>
      <c r="AIQ116" s="545"/>
      <c r="AJS116" s="244"/>
      <c r="AJT116" s="244"/>
      <c r="AJU116" s="244"/>
      <c r="AJV116" s="244"/>
      <c r="AJW116" s="244"/>
      <c r="AJX116" s="244"/>
      <c r="AJY116" s="244"/>
      <c r="AMD116" s="545"/>
      <c r="AMG116" s="406"/>
      <c r="AMY116" s="545"/>
      <c r="ANB116" s="796"/>
      <c r="ANF116" s="796"/>
      <c r="ANI116" s="545"/>
      <c r="AOH116" s="796"/>
      <c r="AOK116" s="545"/>
      <c r="AOV116" s="545"/>
      <c r="APC116" s="796"/>
      <c r="APJ116" s="796"/>
      <c r="APX116" s="545"/>
      <c r="AQA116" s="545"/>
      <c r="AQE116" s="311"/>
      <c r="AQL116" s="311"/>
      <c r="AQZ116" s="796"/>
      <c r="ARC116" s="322"/>
      <c r="ARN116" s="545"/>
      <c r="ARQ116" s="545"/>
      <c r="ARU116" s="545"/>
      <c r="ARX116" s="796"/>
      <c r="ASB116" s="545"/>
      <c r="ASI116" s="545"/>
      <c r="AVH116" s="545"/>
      <c r="AVO116" s="322"/>
      <c r="AVV116" s="545"/>
      <c r="AWQ116" s="244"/>
      <c r="AWR116" s="244"/>
      <c r="AWS116" s="244"/>
      <c r="AWT116" s="244"/>
      <c r="AWU116" s="244"/>
      <c r="AWV116" s="244"/>
      <c r="AWW116" s="244"/>
      <c r="AWX116" s="861"/>
      <c r="AYG116" s="545"/>
      <c r="AYN116" s="545"/>
      <c r="AYU116" s="545"/>
      <c r="AYX116" s="545"/>
      <c r="AZI116" s="545"/>
      <c r="AZL116" s="545"/>
      <c r="AZP116" s="861"/>
      <c r="AZQ116" s="244"/>
      <c r="AZR116" s="244"/>
      <c r="AZS116" s="861"/>
      <c r="AZT116" s="244"/>
      <c r="AZU116" s="244"/>
      <c r="AZV116" s="244"/>
    </row>
    <row r="117" spans="1:1021 1039:1374" s="32" customFormat="1" ht="15.75" x14ac:dyDescent="0.25">
      <c r="A117" s="406"/>
      <c r="B117" s="1460"/>
      <c r="C117" s="242"/>
      <c r="D117" s="244"/>
      <c r="E117" s="229"/>
      <c r="H117" s="311"/>
      <c r="I117" s="1460"/>
      <c r="J117" s="242"/>
      <c r="K117" s="244"/>
      <c r="L117" s="229"/>
      <c r="O117" s="545"/>
      <c r="P117" s="1510"/>
      <c r="Q117" s="778"/>
      <c r="R117" s="545"/>
      <c r="V117" s="796"/>
      <c r="CH117" s="545"/>
      <c r="CV117" s="796"/>
      <c r="CX117" s="702"/>
      <c r="DR117" s="545"/>
      <c r="DU117" s="322"/>
      <c r="EF117" s="545"/>
      <c r="ET117" s="796"/>
      <c r="FA117" s="796"/>
      <c r="FV117" s="545"/>
      <c r="GC117" s="796"/>
      <c r="HZ117" s="545"/>
      <c r="IV117" s="800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5"/>
      <c r="LM117" s="545"/>
      <c r="LT117" s="545"/>
      <c r="MA117" s="545"/>
      <c r="MH117" s="545"/>
      <c r="NQ117" s="545"/>
      <c r="NT117" s="545"/>
      <c r="QI117" s="545"/>
      <c r="QP117" s="311"/>
      <c r="QS117" s="796"/>
      <c r="RD117" s="311"/>
      <c r="RE117" s="311"/>
      <c r="TA117" s="545"/>
      <c r="TV117" s="545"/>
      <c r="UC117" s="545"/>
      <c r="UJ117" s="545"/>
      <c r="UQ117" s="545"/>
      <c r="UX117" s="545"/>
      <c r="VZ117" s="545"/>
      <c r="XB117" s="244"/>
      <c r="XC117" s="244"/>
      <c r="XD117" s="244"/>
      <c r="XE117" s="244"/>
      <c r="XF117" s="244"/>
      <c r="XG117" s="244"/>
      <c r="XH117" s="244"/>
      <c r="AAV117" s="545"/>
      <c r="ABC117" s="545"/>
      <c r="ABF117" s="322"/>
      <c r="ACE117" s="796"/>
      <c r="ACH117" s="545"/>
      <c r="ACL117" s="796"/>
      <c r="ACO117" s="796"/>
      <c r="ACZ117" s="545"/>
      <c r="ADC117" s="545"/>
      <c r="ADG117" s="545"/>
      <c r="ADJ117" s="796"/>
      <c r="ADN117" s="311"/>
      <c r="ADU117" s="322"/>
      <c r="ADX117" s="545"/>
      <c r="AEB117" s="406"/>
      <c r="AEI117" s="545"/>
      <c r="AEP117" s="545"/>
      <c r="AES117" s="545"/>
      <c r="AFK117" s="545"/>
      <c r="AFR117" s="545"/>
      <c r="AIC117" s="545"/>
      <c r="AIJ117" s="901"/>
      <c r="AIK117" s="376"/>
      <c r="AIL117" s="352"/>
      <c r="AIM117" s="352"/>
      <c r="AIQ117" s="545"/>
      <c r="AJS117" s="244"/>
      <c r="AJT117" s="244"/>
      <c r="AJU117" s="244"/>
      <c r="AJV117" s="244"/>
      <c r="AJW117" s="244"/>
      <c r="AJX117" s="244"/>
      <c r="AJY117" s="244"/>
      <c r="AMD117" s="545"/>
      <c r="AMG117" s="406"/>
      <c r="AMY117" s="545"/>
      <c r="ANB117" s="796"/>
      <c r="ANF117" s="796"/>
      <c r="ANI117" s="545"/>
      <c r="AOH117" s="796"/>
      <c r="AOK117" s="545"/>
      <c r="AOV117" s="545"/>
      <c r="APC117" s="796"/>
      <c r="APJ117" s="796"/>
      <c r="APX117" s="545"/>
      <c r="AQA117" s="545"/>
      <c r="AQE117" s="311"/>
      <c r="AQL117" s="311"/>
      <c r="AQZ117" s="796"/>
      <c r="ARC117" s="322"/>
      <c r="ARN117" s="545"/>
      <c r="ARQ117" s="545"/>
      <c r="ARU117" s="545"/>
      <c r="ARX117" s="796"/>
      <c r="ASB117" s="545"/>
      <c r="ASI117" s="545"/>
      <c r="AVH117" s="545"/>
      <c r="AVO117" s="322"/>
      <c r="AVV117" s="545"/>
      <c r="AWQ117" s="244"/>
      <c r="AWR117" s="244"/>
      <c r="AWS117" s="244"/>
      <c r="AWT117" s="244"/>
      <c r="AWU117" s="244"/>
      <c r="AWV117" s="244"/>
      <c r="AWW117" s="244"/>
      <c r="AWX117" s="861"/>
      <c r="AYG117" s="545"/>
      <c r="AYN117" s="545"/>
      <c r="AYU117" s="545"/>
      <c r="AYX117" s="545"/>
      <c r="AZI117" s="545"/>
      <c r="AZL117" s="545"/>
      <c r="AZP117" s="861"/>
      <c r="AZQ117" s="244"/>
      <c r="AZR117" s="244"/>
      <c r="AZS117" s="861"/>
      <c r="AZT117" s="244"/>
      <c r="AZU117" s="244"/>
      <c r="AZV117" s="244"/>
    </row>
    <row r="118" spans="1:1021 1039:1374" s="32" customFormat="1" ht="15.75" x14ac:dyDescent="0.25">
      <c r="A118" s="406"/>
      <c r="B118" s="1460"/>
      <c r="C118" s="242"/>
      <c r="D118" s="520"/>
      <c r="E118" s="244"/>
      <c r="H118" s="311"/>
      <c r="I118" s="1460"/>
      <c r="J118" s="242"/>
      <c r="K118" s="520"/>
      <c r="L118" s="244"/>
      <c r="O118" s="545"/>
      <c r="P118" s="1510"/>
      <c r="Q118" s="778"/>
      <c r="R118" s="545"/>
      <c r="V118" s="796"/>
      <c r="CH118" s="545"/>
      <c r="CV118" s="796"/>
      <c r="CX118" s="702"/>
      <c r="DR118" s="545"/>
      <c r="DU118" s="322"/>
      <c r="EF118" s="545"/>
      <c r="ET118" s="796"/>
      <c r="FA118" s="796"/>
      <c r="FV118" s="545"/>
      <c r="GC118" s="796"/>
      <c r="HZ118" s="545"/>
      <c r="IV118" s="800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5"/>
      <c r="LM118" s="545"/>
      <c r="LT118" s="545"/>
      <c r="MA118" s="545"/>
      <c r="MH118" s="545"/>
      <c r="NQ118" s="545"/>
      <c r="NT118" s="545"/>
      <c r="QI118" s="545"/>
      <c r="QP118" s="311"/>
      <c r="QS118" s="796"/>
      <c r="RD118" s="311"/>
      <c r="RE118" s="311"/>
      <c r="TA118" s="545"/>
      <c r="TV118" s="545"/>
      <c r="UC118" s="545"/>
      <c r="UJ118" s="545"/>
      <c r="UQ118" s="545"/>
      <c r="UX118" s="545"/>
      <c r="VZ118" s="545"/>
      <c r="XB118" s="244"/>
      <c r="XC118" s="244"/>
      <c r="XD118" s="244"/>
      <c r="XE118" s="244"/>
      <c r="XF118" s="244"/>
      <c r="XG118" s="244"/>
      <c r="XH118" s="244"/>
      <c r="AAV118" s="545"/>
      <c r="ABC118" s="545"/>
      <c r="ABF118" s="322"/>
      <c r="ACE118" s="796"/>
      <c r="ACH118" s="545"/>
      <c r="ACL118" s="796"/>
      <c r="ACO118" s="796"/>
      <c r="ACZ118" s="545"/>
      <c r="ADC118" s="545"/>
      <c r="ADG118" s="545"/>
      <c r="ADJ118" s="796"/>
      <c r="ADN118" s="311"/>
      <c r="ADU118" s="322"/>
      <c r="ADX118" s="545"/>
      <c r="AEB118" s="406"/>
      <c r="AEI118" s="545"/>
      <c r="AEP118" s="545"/>
      <c r="AES118" s="545"/>
      <c r="AFK118" s="545"/>
      <c r="AFR118" s="545"/>
      <c r="AIC118" s="545"/>
      <c r="AIJ118" s="901"/>
      <c r="AIK118" s="376"/>
      <c r="AIL118" s="352"/>
      <c r="AIM118" s="352"/>
      <c r="AIQ118" s="545"/>
      <c r="AJS118" s="244"/>
      <c r="AJT118" s="244"/>
      <c r="AJU118" s="244"/>
      <c r="AJV118" s="244"/>
      <c r="AJW118" s="244"/>
      <c r="AJX118" s="244"/>
      <c r="AJY118" s="244"/>
      <c r="AMD118" s="545"/>
      <c r="AMG118" s="406"/>
      <c r="AMY118" s="545"/>
      <c r="ANB118" s="796"/>
      <c r="ANF118" s="796"/>
      <c r="ANI118" s="545"/>
      <c r="AOH118" s="796"/>
      <c r="AOK118" s="545"/>
      <c r="AOV118" s="545"/>
      <c r="APC118" s="796"/>
      <c r="APJ118" s="796"/>
      <c r="APX118" s="545"/>
      <c r="AQA118" s="545"/>
      <c r="AQE118" s="311"/>
      <c r="AQL118" s="311"/>
      <c r="AQZ118" s="796"/>
      <c r="ARC118" s="322"/>
      <c r="ARN118" s="545"/>
      <c r="ARQ118" s="545"/>
      <c r="ARU118" s="545"/>
      <c r="ARX118" s="796"/>
      <c r="ASB118" s="545"/>
      <c r="ASI118" s="545"/>
      <c r="AVH118" s="545"/>
      <c r="AVO118" s="322"/>
      <c r="AVV118" s="545"/>
      <c r="AWQ118" s="244"/>
      <c r="AWR118" s="244"/>
      <c r="AWS118" s="244"/>
      <c r="AWT118" s="244"/>
      <c r="AWU118" s="244"/>
      <c r="AWV118" s="244"/>
      <c r="AWW118" s="244"/>
      <c r="AWX118" s="861"/>
      <c r="AYG118" s="545"/>
      <c r="AYN118" s="545"/>
      <c r="AYU118" s="545"/>
      <c r="AYX118" s="545"/>
      <c r="AZI118" s="545"/>
      <c r="AZL118" s="545"/>
      <c r="AZP118" s="861"/>
      <c r="AZQ118" s="244"/>
      <c r="AZR118" s="244"/>
      <c r="AZS118" s="861"/>
      <c r="AZT118" s="244"/>
      <c r="AZU118" s="244"/>
      <c r="AZV118" s="244"/>
    </row>
    <row r="119" spans="1:1021 1039:1374" s="32" customFormat="1" ht="15.75" x14ac:dyDescent="0.25">
      <c r="A119" s="406"/>
      <c r="B119" s="1460"/>
      <c r="C119" s="242"/>
      <c r="D119" s="244"/>
      <c r="E119" s="244"/>
      <c r="H119" s="311"/>
      <c r="I119" s="1460"/>
      <c r="J119" s="242"/>
      <c r="K119" s="244"/>
      <c r="L119" s="244"/>
      <c r="O119" s="545"/>
      <c r="P119" s="1510"/>
      <c r="Q119" s="778"/>
      <c r="R119" s="545"/>
      <c r="V119" s="796"/>
      <c r="CH119" s="545"/>
      <c r="CV119" s="796"/>
      <c r="CX119" s="702"/>
      <c r="DR119" s="545"/>
      <c r="DU119" s="322"/>
      <c r="EF119" s="545"/>
      <c r="ET119" s="796"/>
      <c r="FA119" s="796"/>
      <c r="FV119" s="545"/>
      <c r="GC119" s="796"/>
      <c r="HZ119" s="545"/>
      <c r="IV119" s="800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5"/>
      <c r="LM119" s="545"/>
      <c r="LT119" s="545"/>
      <c r="MA119" s="545"/>
      <c r="MH119" s="545"/>
      <c r="NQ119" s="545"/>
      <c r="NT119" s="545"/>
      <c r="QI119" s="545"/>
      <c r="QP119" s="311"/>
      <c r="QS119" s="796"/>
      <c r="RD119" s="311"/>
      <c r="RE119" s="311"/>
      <c r="TA119" s="545"/>
      <c r="TV119" s="545"/>
      <c r="UC119" s="545"/>
      <c r="UJ119" s="545"/>
      <c r="UQ119" s="545"/>
      <c r="UX119" s="545"/>
      <c r="VZ119" s="545"/>
      <c r="XB119" s="244"/>
      <c r="XC119" s="244"/>
      <c r="XD119" s="244"/>
      <c r="XE119" s="244"/>
      <c r="XF119" s="244"/>
      <c r="XG119" s="244"/>
      <c r="XH119" s="244"/>
      <c r="AAV119" s="545"/>
      <c r="ABC119" s="545"/>
      <c r="ABF119" s="322"/>
      <c r="ACE119" s="796"/>
      <c r="ACH119" s="545"/>
      <c r="ACL119" s="796"/>
      <c r="ACO119" s="796"/>
      <c r="ACZ119" s="545"/>
      <c r="ADC119" s="545"/>
      <c r="ADG119" s="545"/>
      <c r="ADJ119" s="796"/>
      <c r="ADN119" s="311"/>
      <c r="ADU119" s="322"/>
      <c r="ADX119" s="545"/>
      <c r="AEB119" s="406"/>
      <c r="AEI119" s="545"/>
      <c r="AEP119" s="545"/>
      <c r="AES119" s="545"/>
      <c r="AFK119" s="545"/>
      <c r="AFR119" s="545"/>
      <c r="AIC119" s="545"/>
      <c r="AIJ119" s="901"/>
      <c r="AIK119" s="376"/>
      <c r="AIL119" s="352"/>
      <c r="AIM119" s="352"/>
      <c r="AIQ119" s="545"/>
      <c r="AJS119" s="244"/>
      <c r="AJT119" s="244"/>
      <c r="AJU119" s="244"/>
      <c r="AJV119" s="244"/>
      <c r="AJW119" s="244"/>
      <c r="AJX119" s="244"/>
      <c r="AJY119" s="244"/>
      <c r="AMD119" s="545"/>
      <c r="AMG119" s="406"/>
      <c r="AMY119" s="545"/>
      <c r="ANB119" s="796"/>
      <c r="ANF119" s="796"/>
      <c r="ANI119" s="545"/>
      <c r="AOH119" s="796"/>
      <c r="AOK119" s="545"/>
      <c r="AOV119" s="545"/>
      <c r="APC119" s="796"/>
      <c r="APJ119" s="796"/>
      <c r="APX119" s="545"/>
      <c r="AQA119" s="545"/>
      <c r="AQE119" s="311"/>
      <c r="AQL119" s="311"/>
      <c r="AQZ119" s="796"/>
      <c r="ARC119" s="322"/>
      <c r="ARN119" s="545"/>
      <c r="ARQ119" s="545"/>
      <c r="ARU119" s="545"/>
      <c r="ARX119" s="796"/>
      <c r="ASB119" s="545"/>
      <c r="ASI119" s="545"/>
      <c r="AVH119" s="545"/>
      <c r="AVO119" s="322"/>
      <c r="AVV119" s="545"/>
      <c r="AWQ119" s="244"/>
      <c r="AWR119" s="244"/>
      <c r="AWS119" s="244"/>
      <c r="AWT119" s="244"/>
      <c r="AWU119" s="244"/>
      <c r="AWV119" s="244"/>
      <c r="AWW119" s="244"/>
      <c r="AWX119" s="861"/>
      <c r="AYG119" s="545"/>
      <c r="AYN119" s="545"/>
      <c r="AYU119" s="545"/>
      <c r="AYX119" s="545"/>
      <c r="AZI119" s="545"/>
      <c r="AZL119" s="545"/>
      <c r="AZP119" s="861"/>
      <c r="AZQ119" s="244"/>
      <c r="AZR119" s="244"/>
      <c r="AZS119" s="861"/>
      <c r="AZT119" s="244"/>
      <c r="AZU119" s="244"/>
      <c r="AZV119" s="244"/>
    </row>
    <row r="120" spans="1:1021 1039:1374" s="32" customFormat="1" ht="15.75" x14ac:dyDescent="0.25">
      <c r="A120" s="406"/>
      <c r="B120" s="1460"/>
      <c r="C120" s="242"/>
      <c r="D120" s="244"/>
      <c r="E120" s="244"/>
      <c r="H120" s="311"/>
      <c r="I120" s="1460"/>
      <c r="J120" s="242"/>
      <c r="K120" s="244"/>
      <c r="L120" s="244"/>
      <c r="O120" s="545"/>
      <c r="P120" s="1510"/>
      <c r="Q120" s="778"/>
      <c r="R120" s="545"/>
      <c r="V120" s="796"/>
      <c r="CH120" s="545"/>
      <c r="CV120" s="796"/>
      <c r="CX120" s="702"/>
      <c r="DR120" s="545"/>
      <c r="DU120" s="322"/>
      <c r="EF120" s="545"/>
      <c r="ET120" s="796"/>
      <c r="FA120" s="796"/>
      <c r="FV120" s="545"/>
      <c r="GC120" s="796"/>
      <c r="HZ120" s="545"/>
      <c r="IV120" s="800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5"/>
      <c r="LM120" s="545"/>
      <c r="LT120" s="545"/>
      <c r="MA120" s="545"/>
      <c r="MH120" s="545"/>
      <c r="NQ120" s="545"/>
      <c r="NT120" s="545"/>
      <c r="QI120" s="545"/>
      <c r="QP120" s="311"/>
      <c r="QS120" s="796"/>
      <c r="RD120" s="311"/>
      <c r="RE120" s="311"/>
      <c r="TA120" s="545"/>
      <c r="TV120" s="545"/>
      <c r="UC120" s="545"/>
      <c r="UJ120" s="545"/>
      <c r="UQ120" s="545"/>
      <c r="UX120" s="545"/>
      <c r="VZ120" s="545"/>
      <c r="XB120" s="244"/>
      <c r="XC120" s="244"/>
      <c r="XD120" s="244"/>
      <c r="XE120" s="244"/>
      <c r="XF120" s="244"/>
      <c r="XG120" s="244"/>
      <c r="XH120" s="244"/>
      <c r="AAV120" s="545"/>
      <c r="ABC120" s="545"/>
      <c r="ABF120" s="322"/>
      <c r="ACE120" s="796"/>
      <c r="ACH120" s="545"/>
      <c r="ACL120" s="796"/>
      <c r="ACO120" s="796"/>
      <c r="ACZ120" s="545"/>
      <c r="ADC120" s="545"/>
      <c r="ADG120" s="545"/>
      <c r="ADJ120" s="796"/>
      <c r="ADN120" s="311"/>
      <c r="ADU120" s="322"/>
      <c r="ADX120" s="545"/>
      <c r="AEB120" s="406"/>
      <c r="AEI120" s="545"/>
      <c r="AEP120" s="545"/>
      <c r="AES120" s="545"/>
      <c r="AFK120" s="545"/>
      <c r="AFR120" s="545"/>
      <c r="AIC120" s="545"/>
      <c r="AIJ120" s="901"/>
      <c r="AIK120" s="376"/>
      <c r="AIL120" s="352"/>
      <c r="AIM120" s="352"/>
      <c r="AIQ120" s="545"/>
      <c r="AJS120" s="244"/>
      <c r="AJT120" s="244"/>
      <c r="AJU120" s="244"/>
      <c r="AJV120" s="244"/>
      <c r="AJW120" s="244"/>
      <c r="AJX120" s="244"/>
      <c r="AJY120" s="244"/>
      <c r="AMD120" s="545"/>
      <c r="AMG120" s="406"/>
      <c r="AMY120" s="545"/>
      <c r="ANB120" s="796"/>
      <c r="ANF120" s="796"/>
      <c r="ANI120" s="545"/>
      <c r="AOH120" s="796"/>
      <c r="AOK120" s="545"/>
      <c r="AOV120" s="545"/>
      <c r="APC120" s="796"/>
      <c r="APJ120" s="796"/>
      <c r="APX120" s="545"/>
      <c r="AQA120" s="545"/>
      <c r="AQE120" s="311"/>
      <c r="AQL120" s="311"/>
      <c r="AQZ120" s="796"/>
      <c r="ARC120" s="322"/>
      <c r="ARN120" s="545"/>
      <c r="ARQ120" s="545"/>
      <c r="ARU120" s="545"/>
      <c r="ARX120" s="796"/>
      <c r="ASB120" s="545"/>
      <c r="ASI120" s="545"/>
      <c r="AVH120" s="545"/>
      <c r="AVO120" s="322"/>
      <c r="AVV120" s="545"/>
      <c r="AWQ120" s="244"/>
      <c r="AWR120" s="244"/>
      <c r="AWS120" s="244"/>
      <c r="AWT120" s="244"/>
      <c r="AWU120" s="244"/>
      <c r="AWV120" s="244"/>
      <c r="AWW120" s="244"/>
      <c r="AWX120" s="861"/>
      <c r="AYG120" s="545"/>
      <c r="AYN120" s="545"/>
      <c r="AYU120" s="545"/>
      <c r="AYX120" s="545"/>
      <c r="AZI120" s="545"/>
      <c r="AZL120" s="545"/>
      <c r="AZP120" s="861"/>
      <c r="AZQ120" s="244"/>
      <c r="AZR120" s="244"/>
      <c r="AZS120" s="861"/>
      <c r="AZT120" s="244"/>
      <c r="AZU120" s="244"/>
      <c r="AZV120" s="244"/>
    </row>
    <row r="121" spans="1:1021 1039:1374" s="32" customFormat="1" ht="15.75" x14ac:dyDescent="0.25">
      <c r="A121" s="406"/>
      <c r="B121" s="1460"/>
      <c r="C121" s="242"/>
      <c r="D121" s="520"/>
      <c r="E121" s="244"/>
      <c r="H121" s="311"/>
      <c r="I121" s="1460"/>
      <c r="J121" s="242"/>
      <c r="K121" s="520"/>
      <c r="L121" s="244"/>
      <c r="O121" s="545"/>
      <c r="P121" s="1510"/>
      <c r="Q121" s="778"/>
      <c r="R121" s="545"/>
      <c r="V121" s="796"/>
      <c r="CH121" s="545"/>
      <c r="CV121" s="796"/>
      <c r="CX121" s="702"/>
      <c r="DR121" s="545"/>
      <c r="DU121" s="322"/>
      <c r="EF121" s="545"/>
      <c r="ET121" s="796"/>
      <c r="FA121" s="796"/>
      <c r="FV121" s="545"/>
      <c r="GC121" s="796"/>
      <c r="HZ121" s="545"/>
      <c r="IV121" s="800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5"/>
      <c r="LM121" s="545"/>
      <c r="LT121" s="545"/>
      <c r="MA121" s="545"/>
      <c r="MH121" s="545"/>
      <c r="NQ121" s="545"/>
      <c r="NT121" s="545"/>
      <c r="QI121" s="545"/>
      <c r="QP121" s="311"/>
      <c r="QS121" s="796"/>
      <c r="RD121" s="311"/>
      <c r="RE121" s="311"/>
      <c r="TA121" s="545"/>
      <c r="TV121" s="545"/>
      <c r="UC121" s="545"/>
      <c r="UJ121" s="545"/>
      <c r="UQ121" s="545"/>
      <c r="UX121" s="545"/>
      <c r="VZ121" s="545"/>
      <c r="XB121" s="244"/>
      <c r="XC121" s="244"/>
      <c r="XD121" s="244"/>
      <c r="XE121" s="244"/>
      <c r="XF121" s="244"/>
      <c r="XG121" s="244"/>
      <c r="XH121" s="244"/>
      <c r="AAV121" s="545"/>
      <c r="ABC121" s="545"/>
      <c r="ABF121" s="322"/>
      <c r="ACE121" s="796"/>
      <c r="ACH121" s="545"/>
      <c r="ACL121" s="796"/>
      <c r="ACO121" s="796"/>
      <c r="ACZ121" s="545"/>
      <c r="ADC121" s="545"/>
      <c r="ADG121" s="545"/>
      <c r="ADJ121" s="796"/>
      <c r="ADN121" s="311"/>
      <c r="ADU121" s="322"/>
      <c r="ADX121" s="545"/>
      <c r="AEB121" s="406"/>
      <c r="AEI121" s="545"/>
      <c r="AEP121" s="545"/>
      <c r="AES121" s="545"/>
      <c r="AFK121" s="545"/>
      <c r="AFR121" s="545"/>
      <c r="AIC121" s="545"/>
      <c r="AIJ121" s="901"/>
      <c r="AIK121" s="376"/>
      <c r="AIL121" s="352"/>
      <c r="AIM121" s="352"/>
      <c r="AIQ121" s="545"/>
      <c r="AJS121" s="244"/>
      <c r="AJT121" s="244"/>
      <c r="AJU121" s="244"/>
      <c r="AJV121" s="244"/>
      <c r="AJW121" s="244"/>
      <c r="AJX121" s="244"/>
      <c r="AJY121" s="244"/>
      <c r="AMD121" s="545"/>
      <c r="AMG121" s="406"/>
      <c r="AMY121" s="545"/>
      <c r="ANB121" s="796"/>
      <c r="ANF121" s="796"/>
      <c r="ANI121" s="545"/>
      <c r="AOH121" s="796"/>
      <c r="AOK121" s="545"/>
      <c r="AOV121" s="545"/>
      <c r="APC121" s="796"/>
      <c r="APJ121" s="796"/>
      <c r="APX121" s="545"/>
      <c r="AQA121" s="545"/>
      <c r="AQE121" s="311"/>
      <c r="AQL121" s="311"/>
      <c r="AQZ121" s="796"/>
      <c r="ARC121" s="322"/>
      <c r="ARN121" s="545"/>
      <c r="ARQ121" s="545"/>
      <c r="ARU121" s="545"/>
      <c r="ARX121" s="796"/>
      <c r="ASB121" s="545"/>
      <c r="ASI121" s="545"/>
      <c r="AVH121" s="545"/>
      <c r="AVO121" s="322"/>
      <c r="AVV121" s="545"/>
      <c r="AWQ121" s="244"/>
      <c r="AWR121" s="244"/>
      <c r="AWS121" s="244"/>
      <c r="AWT121" s="244"/>
      <c r="AWU121" s="244"/>
      <c r="AWV121" s="244"/>
      <c r="AWW121" s="244"/>
      <c r="AWX121" s="861"/>
      <c r="AYG121" s="545"/>
      <c r="AYN121" s="545"/>
      <c r="AYU121" s="545"/>
      <c r="AYX121" s="545"/>
      <c r="AZI121" s="545"/>
      <c r="AZL121" s="545"/>
      <c r="AZP121" s="861"/>
      <c r="AZQ121" s="244"/>
      <c r="AZR121" s="244"/>
      <c r="AZS121" s="861"/>
      <c r="AZT121" s="244"/>
      <c r="AZU121" s="244"/>
      <c r="AZV121" s="244"/>
    </row>
    <row r="122" spans="1:1021 1039:1374" s="32" customFormat="1" ht="15.75" x14ac:dyDescent="0.25">
      <c r="A122" s="406"/>
      <c r="B122" s="1460"/>
      <c r="C122" s="242"/>
      <c r="D122" s="244"/>
      <c r="E122" s="244"/>
      <c r="H122" s="311"/>
      <c r="I122" s="1460"/>
      <c r="J122" s="242"/>
      <c r="K122" s="244"/>
      <c r="L122" s="244"/>
      <c r="O122" s="545"/>
      <c r="P122" s="1510"/>
      <c r="Q122" s="778"/>
      <c r="R122" s="545"/>
      <c r="V122" s="796"/>
      <c r="CH122" s="545"/>
      <c r="CV122" s="796"/>
      <c r="CX122" s="702"/>
      <c r="DR122" s="545"/>
      <c r="DU122" s="322"/>
      <c r="EF122" s="545"/>
      <c r="ET122" s="796"/>
      <c r="FA122" s="796"/>
      <c r="FV122" s="545"/>
      <c r="GC122" s="796"/>
      <c r="HZ122" s="545"/>
      <c r="IV122" s="800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5"/>
      <c r="LM122" s="545"/>
      <c r="LT122" s="545"/>
      <c r="MA122" s="545"/>
      <c r="MH122" s="545"/>
      <c r="NQ122" s="545"/>
      <c r="NT122" s="545"/>
      <c r="QI122" s="545"/>
      <c r="QP122" s="311"/>
      <c r="QS122" s="796"/>
      <c r="RD122" s="311"/>
      <c r="RE122" s="311"/>
      <c r="TA122" s="545"/>
      <c r="TV122" s="545"/>
      <c r="UC122" s="545"/>
      <c r="UJ122" s="545"/>
      <c r="UQ122" s="545"/>
      <c r="UX122" s="545"/>
      <c r="VZ122" s="545"/>
      <c r="XB122" s="244"/>
      <c r="XC122" s="244"/>
      <c r="XD122" s="244"/>
      <c r="XE122" s="244"/>
      <c r="XF122" s="244"/>
      <c r="XG122" s="244"/>
      <c r="XH122" s="244"/>
      <c r="AAV122" s="545"/>
      <c r="ABC122" s="545"/>
      <c r="ABF122" s="322"/>
      <c r="ACE122" s="796"/>
      <c r="ACH122" s="545"/>
      <c r="ACL122" s="796"/>
      <c r="ACO122" s="796"/>
      <c r="ACZ122" s="545"/>
      <c r="ADC122" s="545"/>
      <c r="ADG122" s="545"/>
      <c r="ADJ122" s="796"/>
      <c r="ADN122" s="311"/>
      <c r="ADU122" s="322"/>
      <c r="ADX122" s="545"/>
      <c r="AEB122" s="406"/>
      <c r="AEI122" s="545"/>
      <c r="AEP122" s="545"/>
      <c r="AES122" s="545"/>
      <c r="AFK122" s="545"/>
      <c r="AFR122" s="545"/>
      <c r="AIC122" s="545"/>
      <c r="AIJ122" s="901"/>
      <c r="AIK122" s="376"/>
      <c r="AIL122" s="352"/>
      <c r="AIM122" s="352"/>
      <c r="AIQ122" s="545"/>
      <c r="AJS122" s="244"/>
      <c r="AJT122" s="244"/>
      <c r="AJU122" s="244"/>
      <c r="AJV122" s="244"/>
      <c r="AJW122" s="244"/>
      <c r="AJX122" s="244"/>
      <c r="AJY122" s="244"/>
      <c r="AMD122" s="545"/>
      <c r="AMG122" s="406"/>
      <c r="AMY122" s="545"/>
      <c r="ANB122" s="796"/>
      <c r="ANF122" s="796"/>
      <c r="ANI122" s="545"/>
      <c r="AOH122" s="796"/>
      <c r="AOK122" s="545"/>
      <c r="AOV122" s="545"/>
      <c r="APC122" s="796"/>
      <c r="APJ122" s="796"/>
      <c r="APX122" s="545"/>
      <c r="AQA122" s="545"/>
      <c r="AQE122" s="311"/>
      <c r="AQL122" s="311"/>
      <c r="AQZ122" s="796"/>
      <c r="ARC122" s="322"/>
      <c r="ARN122" s="545"/>
      <c r="ARQ122" s="545"/>
      <c r="ARU122" s="545"/>
      <c r="ARX122" s="796"/>
      <c r="ASB122" s="545"/>
      <c r="ASI122" s="545"/>
      <c r="AVH122" s="545"/>
      <c r="AVO122" s="322"/>
      <c r="AVV122" s="545"/>
      <c r="AWQ122" s="244"/>
      <c r="AWR122" s="244"/>
      <c r="AWS122" s="244"/>
      <c r="AWT122" s="244"/>
      <c r="AWU122" s="244"/>
      <c r="AWV122" s="244"/>
      <c r="AWW122" s="244"/>
      <c r="AWX122" s="861"/>
      <c r="AYG122" s="545"/>
      <c r="AYN122" s="545"/>
      <c r="AYU122" s="545"/>
      <c r="AYX122" s="545"/>
      <c r="AZI122" s="545"/>
      <c r="AZL122" s="545"/>
      <c r="AZP122" s="861"/>
      <c r="AZQ122" s="244"/>
      <c r="AZR122" s="244"/>
      <c r="AZS122" s="861"/>
      <c r="AZT122" s="244"/>
      <c r="AZU122" s="244"/>
      <c r="AZV122" s="244"/>
    </row>
    <row r="123" spans="1:1021 1039:1374" s="32" customFormat="1" ht="15.75" x14ac:dyDescent="0.25">
      <c r="A123" s="406"/>
      <c r="B123" s="1460"/>
      <c r="C123" s="242"/>
      <c r="D123" s="244"/>
      <c r="E123" s="244"/>
      <c r="H123" s="311"/>
      <c r="I123" s="1460"/>
      <c r="J123" s="242"/>
      <c r="K123" s="244"/>
      <c r="L123" s="244"/>
      <c r="O123" s="545"/>
      <c r="P123" s="1510"/>
      <c r="Q123" s="778"/>
      <c r="R123" s="545"/>
      <c r="V123" s="796"/>
      <c r="CH123" s="545"/>
      <c r="CV123" s="796"/>
      <c r="CX123" s="702"/>
      <c r="DR123" s="545"/>
      <c r="DU123" s="322"/>
      <c r="EF123" s="545"/>
      <c r="ET123" s="796"/>
      <c r="FA123" s="796"/>
      <c r="FV123" s="545"/>
      <c r="GC123" s="796"/>
      <c r="HZ123" s="545"/>
      <c r="IV123" s="800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5"/>
      <c r="LM123" s="545"/>
      <c r="LT123" s="545"/>
      <c r="MA123" s="545"/>
      <c r="MH123" s="545"/>
      <c r="NQ123" s="545"/>
      <c r="NT123" s="545"/>
      <c r="QI123" s="545"/>
      <c r="QP123" s="311"/>
      <c r="QS123" s="796"/>
      <c r="RD123" s="311"/>
      <c r="RE123" s="311"/>
      <c r="TA123" s="545"/>
      <c r="TV123" s="545"/>
      <c r="UC123" s="545"/>
      <c r="UJ123" s="545"/>
      <c r="UQ123" s="545"/>
      <c r="UX123" s="545"/>
      <c r="VZ123" s="545"/>
      <c r="XB123" s="244"/>
      <c r="XC123" s="244"/>
      <c r="XD123" s="244"/>
      <c r="XE123" s="244"/>
      <c r="XF123" s="244"/>
      <c r="XG123" s="244"/>
      <c r="XH123" s="244"/>
      <c r="AAV123" s="545"/>
      <c r="ABC123" s="545"/>
      <c r="ABF123" s="322"/>
      <c r="ACE123" s="796"/>
      <c r="ACH123" s="545"/>
      <c r="ACL123" s="796"/>
      <c r="ACO123" s="796"/>
      <c r="ACZ123" s="545"/>
      <c r="ADC123" s="545"/>
      <c r="ADG123" s="545"/>
      <c r="ADJ123" s="796"/>
      <c r="ADN123" s="311"/>
      <c r="ADU123" s="322"/>
      <c r="ADX123" s="545"/>
      <c r="AEB123" s="406"/>
      <c r="AEI123" s="545"/>
      <c r="AEP123" s="545"/>
      <c r="AES123" s="545"/>
      <c r="AFK123" s="545"/>
      <c r="AFR123" s="545"/>
      <c r="AIC123" s="545"/>
      <c r="AIJ123" s="901"/>
      <c r="AIK123" s="376"/>
      <c r="AIL123" s="352"/>
      <c r="AIM123" s="352"/>
      <c r="AIQ123" s="545"/>
      <c r="AJS123" s="244"/>
      <c r="AJT123" s="244"/>
      <c r="AJU123" s="244"/>
      <c r="AJV123" s="244"/>
      <c r="AJW123" s="244"/>
      <c r="AJX123" s="244"/>
      <c r="AJY123" s="244"/>
      <c r="AMD123" s="545"/>
      <c r="AMG123" s="406"/>
      <c r="AMY123" s="545"/>
      <c r="ANB123" s="796"/>
      <c r="ANF123" s="796"/>
      <c r="ANI123" s="545"/>
      <c r="AOH123" s="796"/>
      <c r="AOK123" s="545"/>
      <c r="AOV123" s="545"/>
      <c r="APC123" s="796"/>
      <c r="APJ123" s="796"/>
      <c r="APX123" s="545"/>
      <c r="AQA123" s="545"/>
      <c r="AQE123" s="311"/>
      <c r="AQL123" s="311"/>
      <c r="AQZ123" s="796"/>
      <c r="ARC123" s="322"/>
      <c r="ARN123" s="545"/>
      <c r="ARQ123" s="545"/>
      <c r="ARU123" s="545"/>
      <c r="ARX123" s="796"/>
      <c r="ASB123" s="545"/>
      <c r="ASI123" s="545"/>
      <c r="AVH123" s="545"/>
      <c r="AVO123" s="322"/>
      <c r="AVV123" s="545"/>
      <c r="AWQ123" s="244"/>
      <c r="AWR123" s="244"/>
      <c r="AWS123" s="244"/>
      <c r="AWT123" s="244"/>
      <c r="AWU123" s="244"/>
      <c r="AWV123" s="244"/>
      <c r="AWW123" s="244"/>
      <c r="AWX123" s="861"/>
      <c r="AYG123" s="545"/>
      <c r="AYN123" s="545"/>
      <c r="AYU123" s="545"/>
      <c r="AYX123" s="545"/>
      <c r="AZI123" s="545"/>
      <c r="AZL123" s="545"/>
      <c r="AZP123" s="861"/>
      <c r="AZQ123" s="244"/>
      <c r="AZR123" s="244"/>
      <c r="AZS123" s="861"/>
      <c r="AZT123" s="244"/>
      <c r="AZU123" s="244"/>
      <c r="AZV123" s="244"/>
    </row>
    <row r="124" spans="1:1021 1039:1374" ht="15.75" x14ac:dyDescent="0.25">
      <c r="B124" s="34"/>
      <c r="C124" s="172"/>
      <c r="D124" s="121"/>
      <c r="E124" s="37"/>
      <c r="I124" s="34"/>
      <c r="J124" s="172"/>
      <c r="K124" s="121"/>
      <c r="L124" s="37"/>
      <c r="P124" s="1319"/>
      <c r="CX124" s="278"/>
      <c r="AIJ124" s="506"/>
      <c r="AIK124" s="100"/>
      <c r="AIL124" s="79"/>
      <c r="AIM124" s="79"/>
    </row>
    <row r="125" spans="1:1021 1039:1374" ht="15.75" x14ac:dyDescent="0.25">
      <c r="B125" s="34"/>
      <c r="C125" s="172"/>
      <c r="D125" s="37"/>
      <c r="E125" s="37"/>
      <c r="I125" s="34"/>
      <c r="J125" s="172"/>
      <c r="K125" s="37"/>
      <c r="L125" s="37"/>
      <c r="P125" s="1319"/>
      <c r="CX125" s="278"/>
      <c r="AIJ125" s="507"/>
      <c r="AIK125" s="79"/>
      <c r="AIL125" s="79"/>
      <c r="AIM125" s="79"/>
    </row>
    <row r="126" spans="1:1021 1039:1374" ht="15.75" x14ac:dyDescent="0.25">
      <c r="B126" s="34"/>
      <c r="C126" s="172"/>
      <c r="D126" s="121"/>
      <c r="E126" s="37"/>
      <c r="I126" s="34"/>
      <c r="J126" s="172"/>
      <c r="K126" s="121"/>
      <c r="L126" s="37"/>
      <c r="P126" s="1319"/>
      <c r="CX126" s="278"/>
      <c r="AIJ126" s="507"/>
      <c r="AIK126" s="79"/>
      <c r="AIL126" s="79"/>
      <c r="AIM126" s="79"/>
    </row>
    <row r="127" spans="1:1021 1039:1374" ht="15.75" x14ac:dyDescent="0.25">
      <c r="B127" s="34"/>
      <c r="C127" s="172"/>
      <c r="D127" s="37"/>
      <c r="E127" s="37"/>
      <c r="I127" s="34"/>
      <c r="J127" s="172"/>
      <c r="K127" s="37"/>
      <c r="L127" s="37"/>
      <c r="P127" s="1319"/>
      <c r="CX127" s="278"/>
      <c r="AIJ127" s="507"/>
      <c r="AIK127" s="79"/>
      <c r="AIL127" s="79"/>
      <c r="AIM127" s="79"/>
    </row>
    <row r="128" spans="1:1021 1039:1374" ht="15.75" x14ac:dyDescent="0.25">
      <c r="B128" s="34"/>
      <c r="C128" s="172"/>
      <c r="D128" s="37"/>
      <c r="E128" s="37"/>
      <c r="I128" s="34"/>
      <c r="J128" s="172"/>
      <c r="K128" s="37"/>
      <c r="L128" s="37"/>
      <c r="P128" s="1319"/>
      <c r="CX128" s="278"/>
      <c r="AIJ128" s="507"/>
      <c r="AIK128" s="79"/>
      <c r="AIL128" s="79"/>
      <c r="AIM128" s="79"/>
    </row>
    <row r="129" spans="1:1021 1039:1371" ht="15.75" x14ac:dyDescent="0.25">
      <c r="A129" s="422"/>
      <c r="B129" s="34"/>
      <c r="C129" s="172"/>
      <c r="D129" s="37"/>
      <c r="E129" s="37"/>
      <c r="H129" s="550"/>
      <c r="I129" s="34"/>
      <c r="J129" s="172"/>
      <c r="K129" s="37"/>
      <c r="L129" s="37"/>
      <c r="P129" s="1319"/>
      <c r="CX129" s="278"/>
      <c r="AIJ129" s="507"/>
      <c r="AIK129" s="79"/>
      <c r="AIL129" s="79"/>
      <c r="AIM129" s="79"/>
      <c r="AIQ129" s="550"/>
      <c r="AMD129" s="550"/>
      <c r="AMG129" s="550"/>
      <c r="AMY129" s="550"/>
      <c r="ANB129" s="550"/>
      <c r="ANF129" s="550"/>
      <c r="ANI129" s="550"/>
      <c r="AOH129" s="550"/>
      <c r="AOK129" s="550"/>
      <c r="AOV129" s="550"/>
      <c r="APC129" s="550"/>
      <c r="APJ129" s="550"/>
      <c r="APX129" s="550"/>
      <c r="AQA129" s="550"/>
      <c r="AQE129" s="550"/>
      <c r="AQL129" s="550"/>
      <c r="AQZ129" s="550"/>
      <c r="ARC129" s="550"/>
      <c r="ARN129" s="550"/>
      <c r="ARQ129" s="550"/>
      <c r="ARU129" s="550"/>
      <c r="ARX129" s="550"/>
      <c r="ASB129" s="550"/>
      <c r="ASI129" s="550"/>
      <c r="AVH129" s="550"/>
      <c r="AVO129" s="550"/>
      <c r="AVV129" s="550"/>
      <c r="AYG129" s="550"/>
      <c r="AYN129" s="550"/>
      <c r="AYU129" s="550"/>
      <c r="AYX129" s="550"/>
      <c r="AZI129" s="550"/>
      <c r="AZL129" s="550"/>
      <c r="AZP129" s="37"/>
      <c r="AZS129" s="37"/>
    </row>
    <row r="130" spans="1:1021 1039:1371" ht="15.75" x14ac:dyDescent="0.25">
      <c r="A130" s="422"/>
      <c r="B130" s="34"/>
      <c r="C130" s="172"/>
      <c r="D130" s="121"/>
      <c r="E130" s="37"/>
      <c r="H130" s="550"/>
      <c r="I130" s="34"/>
      <c r="J130" s="172"/>
      <c r="K130" s="121"/>
      <c r="L130" s="37"/>
      <c r="CX130" s="278"/>
      <c r="AIJ130" s="507"/>
      <c r="AIK130" s="79"/>
      <c r="AIL130" s="79"/>
      <c r="AIM130" s="79"/>
      <c r="AIQ130" s="550"/>
      <c r="AMD130" s="550"/>
      <c r="AMG130" s="550"/>
      <c r="AMY130" s="550"/>
      <c r="ANB130" s="550"/>
      <c r="ANF130" s="550"/>
      <c r="ANI130" s="550"/>
      <c r="AOH130" s="550"/>
      <c r="AOK130" s="550"/>
      <c r="AOV130" s="550"/>
      <c r="APC130" s="550"/>
      <c r="APJ130" s="550"/>
      <c r="APX130" s="550"/>
      <c r="AQA130" s="550"/>
      <c r="AQE130" s="550"/>
      <c r="AQL130" s="550"/>
      <c r="AQZ130" s="550"/>
      <c r="ARC130" s="550"/>
      <c r="ARN130" s="550"/>
      <c r="ARQ130" s="550"/>
      <c r="ARU130" s="550"/>
      <c r="ARX130" s="550"/>
      <c r="ASB130" s="550"/>
      <c r="ASI130" s="550"/>
      <c r="AVH130" s="550"/>
      <c r="AVO130" s="550"/>
      <c r="AVV130" s="550"/>
      <c r="AYG130" s="550"/>
      <c r="AYN130" s="550"/>
      <c r="AYU130" s="550"/>
      <c r="AYX130" s="550"/>
      <c r="AZI130" s="550"/>
      <c r="AZL130" s="550"/>
      <c r="AZP130" s="37"/>
      <c r="AZS130" s="37"/>
    </row>
    <row r="131" spans="1:1021 1039:1371" ht="15.75" x14ac:dyDescent="0.25">
      <c r="A131" s="422"/>
      <c r="B131" s="34"/>
      <c r="C131" s="172"/>
      <c r="D131" s="37"/>
      <c r="E131" s="37"/>
      <c r="H131" s="550"/>
      <c r="I131" s="34"/>
      <c r="J131" s="172"/>
      <c r="K131" s="37"/>
      <c r="L131" s="37"/>
      <c r="CX131" s="278"/>
      <c r="AIJ131" s="507"/>
      <c r="AIK131" s="79"/>
      <c r="AIL131" s="79"/>
      <c r="AIM131" s="79"/>
      <c r="AIQ131" s="550"/>
      <c r="AMD131" s="550"/>
      <c r="AMG131" s="550"/>
      <c r="AMY131" s="550"/>
      <c r="ANB131" s="550"/>
      <c r="ANF131" s="550"/>
      <c r="ANI131" s="550"/>
      <c r="AOH131" s="550"/>
      <c r="AOK131" s="550"/>
      <c r="AOV131" s="550"/>
      <c r="APC131" s="550"/>
      <c r="APJ131" s="550"/>
      <c r="APX131" s="550"/>
      <c r="AQA131" s="550"/>
      <c r="AQE131" s="550"/>
      <c r="AQL131" s="550"/>
      <c r="AQZ131" s="550"/>
      <c r="ARC131" s="550"/>
      <c r="ARN131" s="550"/>
      <c r="ARQ131" s="550"/>
      <c r="ARU131" s="550"/>
      <c r="ARX131" s="550"/>
      <c r="ASB131" s="550"/>
      <c r="ASI131" s="550"/>
      <c r="AVH131" s="550"/>
      <c r="AVO131" s="550"/>
      <c r="AVV131" s="550"/>
      <c r="AYG131" s="550"/>
      <c r="AYN131" s="550"/>
      <c r="AYU131" s="550"/>
      <c r="AYX131" s="550"/>
      <c r="AZI131" s="550"/>
      <c r="AZL131" s="550"/>
      <c r="AZP131" s="37"/>
      <c r="AZS131" s="37"/>
    </row>
    <row r="132" spans="1:1021 1039:1371" ht="15.75" x14ac:dyDescent="0.25">
      <c r="A132" s="422"/>
      <c r="B132" s="34"/>
      <c r="C132" s="172"/>
      <c r="D132" s="37"/>
      <c r="E132" s="37"/>
      <c r="H132" s="550"/>
      <c r="I132" s="34"/>
      <c r="J132" s="172"/>
      <c r="K132" s="37"/>
      <c r="L132" s="37"/>
      <c r="CX132" s="278"/>
      <c r="AIJ132" s="507"/>
      <c r="AIK132" s="79"/>
      <c r="AIL132" s="79"/>
      <c r="AIM132" s="79"/>
      <c r="AIQ132" s="550"/>
      <c r="AMD132" s="550"/>
      <c r="AMG132" s="550"/>
      <c r="AMY132" s="550"/>
      <c r="ANB132" s="550"/>
      <c r="ANF132" s="550"/>
      <c r="ANI132" s="550"/>
      <c r="AOH132" s="550"/>
      <c r="AOK132" s="550"/>
      <c r="AOV132" s="550"/>
      <c r="APC132" s="550"/>
      <c r="APJ132" s="550"/>
      <c r="APX132" s="550"/>
      <c r="AQA132" s="550"/>
      <c r="AQE132" s="550"/>
      <c r="AQL132" s="550"/>
      <c r="AQZ132" s="550"/>
      <c r="ARC132" s="550"/>
      <c r="ARN132" s="550"/>
      <c r="ARQ132" s="550"/>
      <c r="ARU132" s="550"/>
      <c r="ARX132" s="550"/>
      <c r="ASB132" s="550"/>
      <c r="ASI132" s="550"/>
      <c r="AVH132" s="550"/>
      <c r="AVO132" s="550"/>
      <c r="AVV132" s="550"/>
      <c r="AYG132" s="550"/>
      <c r="AYN132" s="550"/>
      <c r="AYU132" s="550"/>
      <c r="AYX132" s="550"/>
      <c r="AZI132" s="550"/>
      <c r="AZL132" s="550"/>
      <c r="AZP132" s="37"/>
      <c r="AZS132" s="37"/>
    </row>
    <row r="133" spans="1:1021 1039:1371" ht="15.75" x14ac:dyDescent="0.25">
      <c r="A133" s="422"/>
      <c r="B133" s="34"/>
      <c r="C133" s="172"/>
      <c r="D133" s="37"/>
      <c r="E133" s="37"/>
      <c r="H133" s="550"/>
      <c r="I133" s="34"/>
      <c r="J133" s="172"/>
      <c r="K133" s="37"/>
      <c r="L133" s="37"/>
      <c r="CX133" s="278"/>
      <c r="AIQ133" s="550"/>
      <c r="AMD133" s="550"/>
      <c r="AMG133" s="550"/>
      <c r="AMY133" s="550"/>
      <c r="ANB133" s="550"/>
      <c r="ANF133" s="550"/>
      <c r="ANI133" s="550"/>
      <c r="AOH133" s="550"/>
      <c r="AOK133" s="550"/>
      <c r="AOV133" s="550"/>
      <c r="APC133" s="550"/>
      <c r="APJ133" s="550"/>
      <c r="APX133" s="550"/>
      <c r="AQA133" s="550"/>
      <c r="AQE133" s="550"/>
      <c r="AQL133" s="550"/>
      <c r="AQZ133" s="550"/>
      <c r="ARC133" s="550"/>
      <c r="ARN133" s="550"/>
      <c r="ARQ133" s="550"/>
      <c r="ARU133" s="550"/>
      <c r="ARX133" s="550"/>
      <c r="ASB133" s="550"/>
      <c r="ASI133" s="550"/>
      <c r="AVH133" s="550"/>
      <c r="AVO133" s="550"/>
      <c r="AVV133" s="550"/>
      <c r="AYG133" s="550"/>
      <c r="AYN133" s="550"/>
      <c r="AYU133" s="550"/>
      <c r="AYX133" s="550"/>
      <c r="AZI133" s="550"/>
      <c r="AZL133" s="550"/>
      <c r="AZP133" s="37"/>
      <c r="AZS133" s="37"/>
    </row>
    <row r="134" spans="1:1021 1039:1371" ht="15.75" x14ac:dyDescent="0.25">
      <c r="A134" s="422"/>
      <c r="B134" s="34"/>
      <c r="C134" s="172"/>
      <c r="D134" s="37"/>
      <c r="E134" s="37"/>
      <c r="H134" s="550"/>
      <c r="I134" s="34"/>
      <c r="J134" s="172"/>
      <c r="K134" s="37"/>
      <c r="L134" s="37"/>
      <c r="CX134" s="278"/>
      <c r="AIQ134" s="550"/>
      <c r="AMD134" s="550"/>
      <c r="AMG134" s="550"/>
      <c r="AMY134" s="550"/>
      <c r="ANB134" s="550"/>
      <c r="ANF134" s="550"/>
      <c r="ANI134" s="550"/>
      <c r="AOH134" s="550"/>
      <c r="AOK134" s="550"/>
      <c r="AOV134" s="550"/>
      <c r="APC134" s="550"/>
      <c r="APJ134" s="550"/>
      <c r="APX134" s="550"/>
      <c r="AQA134" s="550"/>
      <c r="AQE134" s="550"/>
      <c r="AQL134" s="550"/>
      <c r="AQZ134" s="550"/>
      <c r="ARC134" s="550"/>
      <c r="ARN134" s="550"/>
      <c r="ARQ134" s="550"/>
      <c r="ARU134" s="550"/>
      <c r="ARX134" s="550"/>
      <c r="ASB134" s="550"/>
      <c r="ASI134" s="550"/>
      <c r="AVH134" s="550"/>
      <c r="AVO134" s="550"/>
      <c r="AVV134" s="550"/>
      <c r="AYG134" s="550"/>
      <c r="AYN134" s="550"/>
      <c r="AYU134" s="550"/>
      <c r="AYX134" s="550"/>
      <c r="AZI134" s="550"/>
      <c r="AZL134" s="550"/>
      <c r="AZP134" s="37"/>
      <c r="AZS134" s="37"/>
    </row>
    <row r="135" spans="1:1021 1039:1371" ht="15.75" x14ac:dyDescent="0.25">
      <c r="A135" s="422"/>
      <c r="B135" s="34"/>
      <c r="C135" s="172"/>
      <c r="D135" s="37"/>
      <c r="E135" s="37"/>
      <c r="H135" s="550"/>
      <c r="I135" s="34"/>
      <c r="J135" s="172"/>
      <c r="K135" s="37"/>
      <c r="L135" s="37"/>
      <c r="CX135" s="278"/>
      <c r="AIQ135" s="550"/>
      <c r="AMD135" s="550"/>
      <c r="AMG135" s="550"/>
      <c r="AMY135" s="550"/>
      <c r="ANB135" s="550"/>
      <c r="ANF135" s="550"/>
      <c r="ANI135" s="550"/>
      <c r="AOH135" s="550"/>
      <c r="AOK135" s="550"/>
      <c r="AOV135" s="550"/>
      <c r="APC135" s="550"/>
      <c r="APJ135" s="550"/>
      <c r="APX135" s="550"/>
      <c r="AQA135" s="550"/>
      <c r="AQE135" s="550"/>
      <c r="AQL135" s="550"/>
      <c r="AQZ135" s="550"/>
      <c r="ARC135" s="550"/>
      <c r="ARN135" s="550"/>
      <c r="ARQ135" s="550"/>
      <c r="ARU135" s="550"/>
      <c r="ARX135" s="550"/>
      <c r="ASB135" s="550"/>
      <c r="ASI135" s="550"/>
      <c r="AVH135" s="550"/>
      <c r="AVO135" s="550"/>
      <c r="AVV135" s="550"/>
      <c r="AYG135" s="550"/>
      <c r="AYN135" s="550"/>
      <c r="AYU135" s="550"/>
      <c r="AYX135" s="550"/>
      <c r="AZI135" s="550"/>
      <c r="AZL135" s="550"/>
      <c r="AZP135" s="37"/>
      <c r="AZS135" s="37"/>
    </row>
    <row r="136" spans="1:1021 1039:1371" ht="15.75" x14ac:dyDescent="0.25">
      <c r="A136" s="422"/>
      <c r="B136" s="34"/>
      <c r="C136" s="172"/>
      <c r="D136" s="37"/>
      <c r="E136" s="37"/>
      <c r="H136" s="550"/>
      <c r="I136" s="34"/>
      <c r="J136" s="172"/>
      <c r="K136" s="37"/>
      <c r="L136" s="37"/>
      <c r="CX136" s="278"/>
      <c r="AIQ136" s="550"/>
      <c r="AMD136" s="550"/>
      <c r="AMG136" s="550"/>
      <c r="AMY136" s="550"/>
      <c r="ANB136" s="550"/>
      <c r="ANF136" s="550"/>
      <c r="ANI136" s="550"/>
      <c r="AOH136" s="550"/>
      <c r="AOK136" s="550"/>
      <c r="AOV136" s="550"/>
      <c r="APC136" s="550"/>
      <c r="APJ136" s="550"/>
      <c r="APX136" s="550"/>
      <c r="AQA136" s="550"/>
      <c r="AQE136" s="550"/>
      <c r="AQL136" s="550"/>
      <c r="AQZ136" s="550"/>
      <c r="ARC136" s="550"/>
      <c r="ARN136" s="550"/>
      <c r="ARQ136" s="550"/>
      <c r="ARU136" s="550"/>
      <c r="ARX136" s="550"/>
      <c r="ASB136" s="550"/>
      <c r="ASI136" s="550"/>
      <c r="AVH136" s="550"/>
      <c r="AVO136" s="550"/>
      <c r="AVV136" s="550"/>
      <c r="AYG136" s="550"/>
      <c r="AYN136" s="550"/>
      <c r="AYU136" s="550"/>
      <c r="AYX136" s="550"/>
      <c r="AZI136" s="550"/>
      <c r="AZL136" s="550"/>
      <c r="AZP136" s="37"/>
      <c r="AZS136" s="37"/>
    </row>
    <row r="137" spans="1:1021 1039:1371" ht="15.75" x14ac:dyDescent="0.25">
      <c r="A137" s="422"/>
      <c r="B137" s="34"/>
      <c r="C137" s="172"/>
      <c r="D137" s="121"/>
      <c r="E137" s="37"/>
      <c r="H137" s="550"/>
      <c r="I137" s="34"/>
      <c r="J137" s="172"/>
      <c r="K137" s="121"/>
      <c r="L137" s="37"/>
      <c r="CX137" s="278"/>
      <c r="AIQ137" s="550"/>
      <c r="AMD137" s="550"/>
      <c r="AMG137" s="550"/>
      <c r="AMY137" s="550"/>
      <c r="ANB137" s="550"/>
      <c r="ANF137" s="550"/>
      <c r="ANI137" s="550"/>
      <c r="AOH137" s="550"/>
      <c r="AOK137" s="550"/>
      <c r="AOV137" s="550"/>
      <c r="APC137" s="550"/>
      <c r="APJ137" s="550"/>
      <c r="APX137" s="550"/>
      <c r="AQA137" s="550"/>
      <c r="AQE137" s="550"/>
      <c r="AQL137" s="550"/>
      <c r="AQZ137" s="550"/>
      <c r="ARC137" s="550"/>
      <c r="ARN137" s="550"/>
      <c r="ARQ137" s="550"/>
      <c r="ARU137" s="550"/>
      <c r="ARX137" s="550"/>
      <c r="ASB137" s="550"/>
      <c r="ASI137" s="550"/>
      <c r="AVH137" s="550"/>
      <c r="AVO137" s="550"/>
      <c r="AVV137" s="550"/>
      <c r="AYG137" s="550"/>
      <c r="AYN137" s="550"/>
      <c r="AYU137" s="550"/>
      <c r="AYX137" s="550"/>
      <c r="AZI137" s="550"/>
      <c r="AZL137" s="550"/>
      <c r="AZP137" s="37"/>
      <c r="AZS137" s="37"/>
    </row>
    <row r="138" spans="1:1021 1039:1371" ht="15.75" x14ac:dyDescent="0.25">
      <c r="A138" s="422"/>
      <c r="B138" s="34"/>
      <c r="C138" s="172"/>
      <c r="D138" s="37"/>
      <c r="E138" s="37"/>
      <c r="H138" s="550"/>
      <c r="I138" s="34"/>
      <c r="J138" s="172"/>
      <c r="K138" s="37"/>
      <c r="L138" s="37"/>
      <c r="AIQ138" s="550"/>
      <c r="AMD138" s="550"/>
      <c r="AMG138" s="550"/>
      <c r="AMY138" s="550"/>
      <c r="ANB138" s="550"/>
      <c r="ANF138" s="550"/>
      <c r="ANI138" s="550"/>
      <c r="AOH138" s="550"/>
      <c r="AOK138" s="550"/>
      <c r="AOV138" s="550"/>
      <c r="APC138" s="550"/>
      <c r="APJ138" s="550"/>
      <c r="APX138" s="550"/>
      <c r="AQA138" s="550"/>
      <c r="AQE138" s="550"/>
      <c r="AQL138" s="550"/>
      <c r="AQZ138" s="550"/>
      <c r="ARC138" s="550"/>
      <c r="ARN138" s="550"/>
      <c r="ARQ138" s="550"/>
      <c r="ARU138" s="550"/>
      <c r="ARX138" s="550"/>
      <c r="ASB138" s="550"/>
      <c r="ASI138" s="550"/>
      <c r="AVH138" s="550"/>
      <c r="AVO138" s="550"/>
      <c r="AVV138" s="550"/>
      <c r="AYG138" s="550"/>
      <c r="AYN138" s="550"/>
      <c r="AYU138" s="550"/>
      <c r="AYX138" s="550"/>
      <c r="AZI138" s="550"/>
      <c r="AZL138" s="550"/>
      <c r="AZP138" s="37"/>
      <c r="AZS138" s="37"/>
    </row>
    <row r="139" spans="1:1021 1039:1371" ht="15.75" x14ac:dyDescent="0.25">
      <c r="A139" s="422"/>
      <c r="B139" s="34"/>
      <c r="C139" s="172"/>
      <c r="D139" s="121"/>
      <c r="E139" s="37"/>
      <c r="H139" s="550"/>
      <c r="I139" s="34"/>
      <c r="J139" s="172"/>
      <c r="K139" s="121"/>
      <c r="L139" s="37"/>
      <c r="AIQ139" s="550"/>
      <c r="AMD139" s="550"/>
      <c r="AMG139" s="550"/>
      <c r="AMY139" s="550"/>
      <c r="ANB139" s="550"/>
      <c r="ANF139" s="550"/>
      <c r="ANI139" s="550"/>
      <c r="AOH139" s="550"/>
      <c r="AOK139" s="550"/>
      <c r="AOV139" s="550"/>
      <c r="APC139" s="550"/>
      <c r="APJ139" s="550"/>
      <c r="APX139" s="550"/>
      <c r="AQA139" s="550"/>
      <c r="AQE139" s="550"/>
      <c r="AQL139" s="550"/>
      <c r="AQZ139" s="550"/>
      <c r="ARC139" s="550"/>
      <c r="ARN139" s="550"/>
      <c r="ARQ139" s="550"/>
      <c r="ARU139" s="550"/>
      <c r="ARX139" s="550"/>
      <c r="ASB139" s="550"/>
      <c r="ASI139" s="550"/>
      <c r="AVH139" s="550"/>
      <c r="AVO139" s="550"/>
      <c r="AVV139" s="550"/>
      <c r="AYG139" s="550"/>
      <c r="AYN139" s="550"/>
      <c r="AYU139" s="550"/>
      <c r="AYX139" s="550"/>
      <c r="AZI139" s="550"/>
      <c r="AZL139" s="550"/>
      <c r="AZP139" s="37"/>
      <c r="AZS139" s="37"/>
    </row>
    <row r="140" spans="1:1021 1039:1371" ht="15.75" x14ac:dyDescent="0.25">
      <c r="A140" s="422"/>
      <c r="B140" s="34"/>
      <c r="C140" s="172"/>
      <c r="D140" s="37"/>
      <c r="E140" s="37"/>
      <c r="H140" s="550"/>
      <c r="I140" s="34"/>
      <c r="J140" s="172"/>
      <c r="K140" s="37"/>
      <c r="L140" s="37"/>
      <c r="AIQ140" s="550"/>
      <c r="AMD140" s="550"/>
      <c r="AMG140" s="550"/>
      <c r="AMY140" s="550"/>
      <c r="ANB140" s="550"/>
      <c r="ANF140" s="550"/>
      <c r="ANI140" s="550"/>
      <c r="AOH140" s="550"/>
      <c r="AOK140" s="550"/>
      <c r="AOV140" s="550"/>
      <c r="APC140" s="550"/>
      <c r="APJ140" s="550"/>
      <c r="APX140" s="550"/>
      <c r="AQA140" s="550"/>
      <c r="AQE140" s="550"/>
      <c r="AQL140" s="550"/>
      <c r="AQZ140" s="550"/>
      <c r="ARC140" s="550"/>
      <c r="ARN140" s="550"/>
      <c r="ARQ140" s="550"/>
      <c r="ARU140" s="550"/>
      <c r="ARX140" s="550"/>
      <c r="ASB140" s="550"/>
      <c r="ASI140" s="550"/>
      <c r="AVH140" s="550"/>
      <c r="AVO140" s="550"/>
      <c r="AVV140" s="550"/>
      <c r="AYG140" s="550"/>
      <c r="AYN140" s="550"/>
      <c r="AYU140" s="550"/>
      <c r="AYX140" s="550"/>
      <c r="AZI140" s="550"/>
      <c r="AZL140" s="550"/>
      <c r="AZP140" s="37"/>
      <c r="AZS140" s="37"/>
    </row>
    <row r="141" spans="1:1021 1039:1371" ht="15.75" x14ac:dyDescent="0.25">
      <c r="A141" s="422"/>
      <c r="B141" s="34"/>
      <c r="C141" s="172"/>
      <c r="D141" s="121"/>
      <c r="E141" s="37"/>
      <c r="H141" s="550"/>
      <c r="I141" s="34"/>
      <c r="J141" s="172"/>
      <c r="K141" s="121"/>
      <c r="L141" s="37"/>
      <c r="AIQ141" s="550"/>
      <c r="AMD141" s="550"/>
      <c r="AMG141" s="550"/>
      <c r="AMY141" s="550"/>
      <c r="ANB141" s="550"/>
      <c r="ANF141" s="550"/>
      <c r="ANI141" s="550"/>
      <c r="AOH141" s="550"/>
      <c r="AOK141" s="550"/>
      <c r="AOV141" s="550"/>
      <c r="APC141" s="550"/>
      <c r="APJ141" s="550"/>
      <c r="APX141" s="550"/>
      <c r="AQA141" s="550"/>
      <c r="AQE141" s="550"/>
      <c r="AQL141" s="550"/>
      <c r="AQZ141" s="550"/>
      <c r="ARC141" s="550"/>
      <c r="ARN141" s="550"/>
      <c r="ARQ141" s="550"/>
      <c r="ARU141" s="550"/>
      <c r="ARX141" s="550"/>
      <c r="ASB141" s="550"/>
      <c r="ASI141" s="550"/>
      <c r="AVH141" s="550"/>
      <c r="AVO141" s="550"/>
      <c r="AVV141" s="550"/>
      <c r="AYG141" s="550"/>
      <c r="AYN141" s="550"/>
      <c r="AYU141" s="550"/>
      <c r="AYX141" s="550"/>
      <c r="AZI141" s="550"/>
      <c r="AZL141" s="550"/>
      <c r="AZP141" s="37"/>
      <c r="AZS141" s="37"/>
    </row>
    <row r="142" spans="1:1021 1039:1371" ht="15.75" x14ac:dyDescent="0.25">
      <c r="A142" s="422"/>
      <c r="B142" s="34"/>
      <c r="C142" s="172"/>
      <c r="D142" s="37"/>
      <c r="E142" s="37"/>
      <c r="H142" s="550"/>
      <c r="I142" s="34"/>
      <c r="J142" s="172"/>
      <c r="K142" s="37"/>
      <c r="L142" s="37"/>
      <c r="AIQ142" s="550"/>
      <c r="AMD142" s="550"/>
      <c r="AMG142" s="550"/>
      <c r="AMY142" s="550"/>
      <c r="ANB142" s="550"/>
      <c r="ANF142" s="550"/>
      <c r="ANI142" s="550"/>
      <c r="AOH142" s="550"/>
      <c r="AOK142" s="550"/>
      <c r="AOV142" s="550"/>
      <c r="APC142" s="550"/>
      <c r="APJ142" s="550"/>
      <c r="APX142" s="550"/>
      <c r="AQA142" s="550"/>
      <c r="AQE142" s="550"/>
      <c r="AQL142" s="550"/>
      <c r="AQZ142" s="550"/>
      <c r="ARC142" s="550"/>
      <c r="ARN142" s="550"/>
      <c r="ARQ142" s="550"/>
      <c r="ARU142" s="550"/>
      <c r="ARX142" s="550"/>
      <c r="ASB142" s="550"/>
      <c r="ASI142" s="550"/>
      <c r="AVH142" s="550"/>
      <c r="AVO142" s="550"/>
      <c r="AVV142" s="550"/>
      <c r="AYG142" s="550"/>
      <c r="AYN142" s="550"/>
      <c r="AYU142" s="550"/>
      <c r="AYX142" s="550"/>
      <c r="AZI142" s="550"/>
      <c r="AZL142" s="550"/>
      <c r="AZP142" s="37"/>
      <c r="AZS142" s="37"/>
    </row>
    <row r="143" spans="1:1021 1039:1371" ht="15.75" x14ac:dyDescent="0.25">
      <c r="A143" s="422"/>
      <c r="B143" s="34"/>
      <c r="C143" s="172"/>
      <c r="D143" s="121"/>
      <c r="E143" s="37"/>
      <c r="H143" s="550"/>
      <c r="I143" s="34"/>
      <c r="J143" s="172"/>
      <c r="K143" s="121"/>
      <c r="L143" s="37"/>
      <c r="AIQ143" s="550"/>
      <c r="AMD143" s="550"/>
      <c r="AMG143" s="550"/>
      <c r="AMY143" s="550"/>
      <c r="ANB143" s="550"/>
      <c r="ANF143" s="550"/>
      <c r="ANI143" s="550"/>
      <c r="AOH143" s="550"/>
      <c r="AOK143" s="550"/>
      <c r="AOV143" s="550"/>
      <c r="APC143" s="550"/>
      <c r="APJ143" s="550"/>
      <c r="APX143" s="550"/>
      <c r="AQA143" s="550"/>
      <c r="AQE143" s="550"/>
      <c r="AQL143" s="550"/>
      <c r="AQZ143" s="550"/>
      <c r="ARC143" s="550"/>
      <c r="ARN143" s="550"/>
      <c r="ARQ143" s="550"/>
      <c r="ARU143" s="550"/>
      <c r="ARX143" s="550"/>
      <c r="ASB143" s="550"/>
      <c r="ASI143" s="550"/>
      <c r="AVH143" s="550"/>
      <c r="AVO143" s="550"/>
      <c r="AVV143" s="550"/>
      <c r="AYG143" s="550"/>
      <c r="AYN143" s="550"/>
      <c r="AYU143" s="550"/>
      <c r="AYX143" s="550"/>
      <c r="AZI143" s="550"/>
      <c r="AZL143" s="550"/>
      <c r="AZP143" s="37"/>
      <c r="AZS143" s="37"/>
    </row>
    <row r="144" spans="1:1021 1039:1371" ht="15.75" x14ac:dyDescent="0.25">
      <c r="A144" s="422"/>
      <c r="B144" s="34"/>
      <c r="C144" s="172"/>
      <c r="D144" s="121"/>
      <c r="E144" s="37"/>
      <c r="H144" s="550"/>
      <c r="I144" s="34"/>
      <c r="J144" s="172"/>
      <c r="K144" s="121"/>
      <c r="L144" s="37"/>
      <c r="AIQ144" s="550"/>
      <c r="AMD144" s="550"/>
      <c r="AMG144" s="550"/>
      <c r="AMY144" s="550"/>
      <c r="ANB144" s="550"/>
      <c r="ANF144" s="550"/>
      <c r="ANI144" s="550"/>
      <c r="AOH144" s="550"/>
      <c r="AOK144" s="550"/>
      <c r="AOV144" s="550"/>
      <c r="APC144" s="550"/>
      <c r="APJ144" s="550"/>
      <c r="APX144" s="550"/>
      <c r="AQA144" s="550"/>
      <c r="AQE144" s="550"/>
      <c r="AQL144" s="550"/>
      <c r="AQZ144" s="550"/>
      <c r="ARC144" s="550"/>
      <c r="ARN144" s="550"/>
      <c r="ARQ144" s="550"/>
      <c r="ARU144" s="550"/>
      <c r="ARX144" s="550"/>
      <c r="ASB144" s="550"/>
      <c r="ASI144" s="550"/>
      <c r="AVH144" s="550"/>
      <c r="AVO144" s="550"/>
      <c r="AVV144" s="550"/>
      <c r="AYG144" s="550"/>
      <c r="AYN144" s="550"/>
      <c r="AYU144" s="550"/>
      <c r="AYX144" s="550"/>
      <c r="AZI144" s="550"/>
      <c r="AZL144" s="550"/>
      <c r="AZP144" s="37"/>
      <c r="AZS144" s="37"/>
    </row>
    <row r="145" spans="1:1021 1039:1371" ht="15.75" x14ac:dyDescent="0.25">
      <c r="A145" s="422"/>
      <c r="B145" s="34"/>
      <c r="C145" s="172"/>
      <c r="D145" s="121"/>
      <c r="E145" s="37"/>
      <c r="H145" s="550"/>
      <c r="I145" s="34"/>
      <c r="J145" s="172"/>
      <c r="K145" s="121"/>
      <c r="L145" s="37"/>
      <c r="O145" s="550"/>
      <c r="Q145" s="550"/>
      <c r="R145" s="550"/>
      <c r="V145" s="550"/>
      <c r="CH145" s="550"/>
      <c r="CV145" s="550"/>
      <c r="DR145" s="550"/>
      <c r="DU145" s="550"/>
      <c r="ET145" s="550"/>
      <c r="FA145" s="550"/>
      <c r="FV145" s="550"/>
      <c r="GC145" s="550"/>
      <c r="HZ145" s="550"/>
      <c r="IV145" s="550"/>
      <c r="KD145" s="550"/>
      <c r="KE145" s="550"/>
      <c r="KF145" s="550"/>
      <c r="KG145" s="550"/>
      <c r="KH145" s="550"/>
      <c r="KI145" s="550"/>
      <c r="KJ145" s="550"/>
      <c r="KK145" s="550"/>
      <c r="KL145" s="550"/>
      <c r="KM145" s="550"/>
      <c r="KN145" s="550"/>
      <c r="KO145" s="550"/>
      <c r="KP145" s="550"/>
      <c r="KQ145" s="550"/>
      <c r="KR145" s="550"/>
      <c r="LM145" s="550"/>
      <c r="LT145" s="550"/>
      <c r="MA145" s="550"/>
      <c r="MH145" s="550"/>
      <c r="NQ145" s="550"/>
      <c r="NT145" s="550"/>
      <c r="QI145" s="550"/>
      <c r="QP145" s="550"/>
      <c r="RD145" s="550"/>
      <c r="RE145" s="550"/>
      <c r="TA145" s="550"/>
      <c r="TV145" s="550"/>
      <c r="UC145" s="550"/>
      <c r="UJ145" s="550"/>
      <c r="UQ145" s="550"/>
      <c r="UX145" s="550"/>
      <c r="VZ145" s="550"/>
      <c r="XB145" s="550"/>
      <c r="XC145" s="550"/>
      <c r="XD145" s="550"/>
      <c r="XE145" s="550"/>
      <c r="XF145" s="550"/>
      <c r="XG145" s="550"/>
      <c r="XH145" s="550"/>
      <c r="AAV145" s="550"/>
      <c r="ABC145" s="550"/>
      <c r="ABF145" s="550"/>
      <c r="ACE145" s="550"/>
      <c r="ACH145" s="550"/>
      <c r="ACL145" s="550"/>
      <c r="ACO145" s="550"/>
      <c r="ACZ145" s="550"/>
      <c r="ADC145" s="550"/>
      <c r="ADG145" s="550"/>
      <c r="ADJ145" s="550"/>
      <c r="ADN145" s="550"/>
      <c r="ADU145" s="550"/>
      <c r="ADX145" s="550"/>
      <c r="AEB145" s="550"/>
      <c r="AEP145" s="550"/>
      <c r="AES145" s="550"/>
      <c r="AFK145" s="550"/>
      <c r="AFR145" s="550"/>
      <c r="AIC145" s="550"/>
      <c r="AIJ145" s="550"/>
      <c r="AIQ145" s="550"/>
      <c r="AMD145" s="550"/>
      <c r="AMG145" s="550"/>
      <c r="AMY145" s="550"/>
      <c r="ANB145" s="550"/>
      <c r="ANF145" s="550"/>
      <c r="ANI145" s="550"/>
      <c r="AOH145" s="550"/>
      <c r="AOK145" s="550"/>
      <c r="AOV145" s="550"/>
      <c r="APC145" s="550"/>
      <c r="APJ145" s="550"/>
      <c r="APX145" s="550"/>
      <c r="AQA145" s="550"/>
      <c r="AQE145" s="550"/>
      <c r="AQL145" s="550"/>
      <c r="AQZ145" s="550"/>
      <c r="ARC145" s="550"/>
      <c r="ARN145" s="550"/>
      <c r="ARQ145" s="550"/>
      <c r="ARU145" s="550"/>
      <c r="ARX145" s="550"/>
      <c r="ASB145" s="550"/>
      <c r="ASI145" s="550"/>
      <c r="AVH145" s="550"/>
      <c r="AVO145" s="550"/>
      <c r="AVV145" s="550"/>
      <c r="AYG145" s="550"/>
      <c r="AYN145" s="550"/>
      <c r="AYU145" s="550"/>
      <c r="AYX145" s="550"/>
      <c r="AZI145" s="550"/>
      <c r="AZL145" s="550"/>
      <c r="AZP145" s="37"/>
      <c r="AZS145" s="37"/>
    </row>
    <row r="146" spans="1:1021 1039:1371" ht="15.75" x14ac:dyDescent="0.25">
      <c r="A146" s="422"/>
      <c r="B146" s="34"/>
      <c r="C146" s="172"/>
      <c r="D146" s="37"/>
      <c r="E146" s="37"/>
      <c r="H146" s="550"/>
      <c r="I146" s="34"/>
      <c r="J146" s="172"/>
      <c r="K146" s="37"/>
      <c r="L146" s="37"/>
      <c r="O146" s="550"/>
      <c r="Q146" s="550"/>
      <c r="R146" s="550"/>
      <c r="V146" s="550"/>
      <c r="CH146" s="550"/>
      <c r="CV146" s="550"/>
      <c r="DR146" s="550"/>
      <c r="DU146" s="550"/>
      <c r="ET146" s="550"/>
      <c r="FA146" s="550"/>
      <c r="FV146" s="550"/>
      <c r="GC146" s="550"/>
      <c r="HZ146" s="550"/>
      <c r="IV146" s="550"/>
      <c r="KD146" s="550"/>
      <c r="KE146" s="550"/>
      <c r="KF146" s="550"/>
      <c r="KG146" s="550"/>
      <c r="KH146" s="550"/>
      <c r="KI146" s="550"/>
      <c r="KJ146" s="550"/>
      <c r="KK146" s="550"/>
      <c r="KL146" s="550"/>
      <c r="KM146" s="550"/>
      <c r="KN146" s="550"/>
      <c r="KO146" s="550"/>
      <c r="KP146" s="550"/>
      <c r="KQ146" s="550"/>
      <c r="KR146" s="550"/>
      <c r="LM146" s="550"/>
      <c r="LT146" s="550"/>
      <c r="MA146" s="550"/>
      <c r="MH146" s="550"/>
      <c r="NQ146" s="550"/>
      <c r="NT146" s="550"/>
      <c r="QI146" s="550"/>
      <c r="QP146" s="550"/>
      <c r="RD146" s="550"/>
      <c r="RE146" s="550"/>
      <c r="TA146" s="550"/>
      <c r="TV146" s="550"/>
      <c r="UC146" s="550"/>
      <c r="UJ146" s="550"/>
      <c r="UQ146" s="550"/>
      <c r="UX146" s="550"/>
      <c r="VZ146" s="550"/>
      <c r="XB146" s="550"/>
      <c r="XC146" s="550"/>
      <c r="XD146" s="550"/>
      <c r="XE146" s="550"/>
      <c r="XF146" s="550"/>
      <c r="XG146" s="550"/>
      <c r="XH146" s="550"/>
      <c r="AAV146" s="550"/>
      <c r="ABC146" s="550"/>
      <c r="ABF146" s="550"/>
      <c r="ACE146" s="550"/>
      <c r="ACH146" s="550"/>
      <c r="ACL146" s="550"/>
      <c r="ACO146" s="550"/>
      <c r="ACZ146" s="550"/>
      <c r="ADC146" s="550"/>
      <c r="ADG146" s="550"/>
      <c r="ADJ146" s="550"/>
      <c r="ADN146" s="550"/>
      <c r="ADU146" s="550"/>
      <c r="ADX146" s="550"/>
      <c r="AEB146" s="550"/>
      <c r="AEP146" s="550"/>
      <c r="AES146" s="550"/>
      <c r="AFK146" s="550"/>
      <c r="AFR146" s="550"/>
      <c r="AIC146" s="550"/>
      <c r="AIJ146" s="550"/>
      <c r="AIQ146" s="550"/>
      <c r="AMD146" s="550"/>
      <c r="AMG146" s="550"/>
      <c r="AMY146" s="550"/>
      <c r="ANB146" s="550"/>
      <c r="ANF146" s="550"/>
      <c r="ANI146" s="550"/>
      <c r="AOH146" s="550"/>
      <c r="AOK146" s="550"/>
      <c r="AOV146" s="550"/>
      <c r="APC146" s="550"/>
      <c r="APJ146" s="550"/>
      <c r="APX146" s="550"/>
      <c r="AQA146" s="550"/>
      <c r="AQE146" s="550"/>
      <c r="AQL146" s="550"/>
      <c r="AQZ146" s="550"/>
      <c r="ARC146" s="550"/>
      <c r="ARN146" s="550"/>
      <c r="ARQ146" s="550"/>
      <c r="ARU146" s="550"/>
      <c r="ARX146" s="550"/>
      <c r="ASB146" s="550"/>
      <c r="ASI146" s="550"/>
      <c r="AVH146" s="550"/>
      <c r="AVO146" s="550"/>
      <c r="AVV146" s="550"/>
      <c r="AYG146" s="550"/>
      <c r="AYN146" s="550"/>
      <c r="AYU146" s="550"/>
      <c r="AYX146" s="550"/>
      <c r="AZI146" s="550"/>
      <c r="AZL146" s="550"/>
      <c r="AZP146" s="37"/>
      <c r="AZS146" s="37"/>
    </row>
    <row r="147" spans="1:1021 1039:1371" ht="15.75" x14ac:dyDescent="0.25">
      <c r="A147" s="422"/>
      <c r="B147" s="34"/>
      <c r="C147" s="172"/>
      <c r="D147" s="37"/>
      <c r="E147" s="37"/>
      <c r="H147" s="550"/>
      <c r="I147" s="34"/>
      <c r="J147" s="172"/>
      <c r="K147" s="37"/>
      <c r="L147" s="37"/>
      <c r="O147" s="550"/>
      <c r="Q147" s="550"/>
      <c r="R147" s="550"/>
      <c r="V147" s="550"/>
      <c r="CH147" s="550"/>
      <c r="CV147" s="550"/>
      <c r="DR147" s="550"/>
      <c r="DU147" s="550"/>
      <c r="ET147" s="550"/>
      <c r="FA147" s="550"/>
      <c r="FV147" s="550"/>
      <c r="GC147" s="550"/>
      <c r="HZ147" s="550"/>
      <c r="IV147" s="550"/>
      <c r="KD147" s="550"/>
      <c r="KE147" s="550"/>
      <c r="KF147" s="550"/>
      <c r="KG147" s="550"/>
      <c r="KH147" s="550"/>
      <c r="KI147" s="550"/>
      <c r="KJ147" s="550"/>
      <c r="KK147" s="550"/>
      <c r="KL147" s="550"/>
      <c r="KM147" s="550"/>
      <c r="KN147" s="550"/>
      <c r="KO147" s="550"/>
      <c r="KP147" s="550"/>
      <c r="KQ147" s="550"/>
      <c r="KR147" s="550"/>
      <c r="LM147" s="550"/>
      <c r="LT147" s="550"/>
      <c r="MA147" s="550"/>
      <c r="MH147" s="550"/>
      <c r="NQ147" s="550"/>
      <c r="NT147" s="550"/>
      <c r="QI147" s="550"/>
      <c r="QP147" s="550"/>
      <c r="RD147" s="550"/>
      <c r="RE147" s="550"/>
      <c r="TA147" s="550"/>
      <c r="TV147" s="550"/>
      <c r="UC147" s="550"/>
      <c r="UJ147" s="550"/>
      <c r="UQ147" s="550"/>
      <c r="UX147" s="550"/>
      <c r="VZ147" s="550"/>
      <c r="XB147" s="550"/>
      <c r="XC147" s="550"/>
      <c r="XD147" s="550"/>
      <c r="XE147" s="550"/>
      <c r="XF147" s="550"/>
      <c r="XG147" s="550"/>
      <c r="XH147" s="550"/>
      <c r="AAV147" s="550"/>
      <c r="ABC147" s="550"/>
      <c r="ABF147" s="550"/>
      <c r="ACE147" s="550"/>
      <c r="ACH147" s="550"/>
      <c r="ACL147" s="550"/>
      <c r="ACO147" s="550"/>
      <c r="ACZ147" s="550"/>
      <c r="ADC147" s="550"/>
      <c r="ADG147" s="550"/>
      <c r="ADJ147" s="550"/>
      <c r="ADN147" s="550"/>
      <c r="ADU147" s="550"/>
      <c r="ADX147" s="550"/>
      <c r="AEB147" s="550"/>
      <c r="AEP147" s="550"/>
      <c r="AES147" s="550"/>
      <c r="AFK147" s="550"/>
      <c r="AFR147" s="550"/>
      <c r="AIC147" s="550"/>
      <c r="AIJ147" s="550"/>
      <c r="AIQ147" s="550"/>
      <c r="AMD147" s="550"/>
      <c r="AMG147" s="550"/>
      <c r="AMY147" s="550"/>
      <c r="ANB147" s="550"/>
      <c r="ANF147" s="550"/>
      <c r="ANI147" s="550"/>
      <c r="AOH147" s="550"/>
      <c r="AOK147" s="550"/>
      <c r="AOV147" s="550"/>
      <c r="APC147" s="550"/>
      <c r="APJ147" s="550"/>
      <c r="APX147" s="550"/>
      <c r="AQA147" s="550"/>
      <c r="AQE147" s="550"/>
      <c r="AQL147" s="550"/>
      <c r="AQZ147" s="550"/>
      <c r="ARC147" s="550"/>
      <c r="ARN147" s="550"/>
      <c r="ARQ147" s="550"/>
      <c r="ARU147" s="550"/>
      <c r="ARX147" s="550"/>
      <c r="ASB147" s="550"/>
      <c r="ASI147" s="550"/>
      <c r="AVH147" s="550"/>
      <c r="AVO147" s="550"/>
      <c r="AVV147" s="550"/>
      <c r="AYG147" s="550"/>
      <c r="AYN147" s="550"/>
      <c r="AYU147" s="550"/>
      <c r="AYX147" s="550"/>
      <c r="AZI147" s="550"/>
      <c r="AZL147" s="550"/>
      <c r="AZP147" s="37"/>
      <c r="AZS147" s="37"/>
    </row>
    <row r="148" spans="1:1021 1039:1371" ht="15.75" x14ac:dyDescent="0.25">
      <c r="A148" s="422"/>
      <c r="B148" s="34"/>
      <c r="C148" s="172"/>
      <c r="D148" s="37"/>
      <c r="E148" s="37"/>
      <c r="H148" s="550"/>
      <c r="I148" s="34"/>
      <c r="J148" s="172"/>
      <c r="K148" s="37"/>
      <c r="L148" s="37"/>
      <c r="O148" s="550"/>
      <c r="Q148" s="550"/>
      <c r="R148" s="550"/>
      <c r="V148" s="550"/>
      <c r="CH148" s="550"/>
      <c r="CV148" s="550"/>
      <c r="DR148" s="550"/>
      <c r="DU148" s="550"/>
      <c r="ET148" s="550"/>
      <c r="FA148" s="550"/>
      <c r="FV148" s="550"/>
      <c r="GC148" s="550"/>
      <c r="HZ148" s="550"/>
      <c r="IV148" s="550"/>
      <c r="KD148" s="550"/>
      <c r="KE148" s="550"/>
      <c r="KF148" s="550"/>
      <c r="KG148" s="550"/>
      <c r="KH148" s="550"/>
      <c r="KI148" s="550"/>
      <c r="KJ148" s="550"/>
      <c r="KK148" s="550"/>
      <c r="KL148" s="550"/>
      <c r="KM148" s="550"/>
      <c r="KN148" s="550"/>
      <c r="KO148" s="550"/>
      <c r="KP148" s="550"/>
      <c r="KQ148" s="550"/>
      <c r="KR148" s="550"/>
      <c r="LM148" s="550"/>
      <c r="LT148" s="550"/>
      <c r="MA148" s="550"/>
      <c r="MH148" s="550"/>
      <c r="NQ148" s="550"/>
      <c r="NT148" s="550"/>
      <c r="QI148" s="550"/>
      <c r="QP148" s="550"/>
      <c r="RD148" s="550"/>
      <c r="RE148" s="550"/>
      <c r="TA148" s="550"/>
      <c r="TV148" s="550"/>
      <c r="UC148" s="550"/>
      <c r="UJ148" s="550"/>
      <c r="UQ148" s="550"/>
      <c r="UX148" s="550"/>
      <c r="VZ148" s="550"/>
      <c r="XB148" s="550"/>
      <c r="XC148" s="550"/>
      <c r="XD148" s="550"/>
      <c r="XE148" s="550"/>
      <c r="XF148" s="550"/>
      <c r="XG148" s="550"/>
      <c r="XH148" s="550"/>
      <c r="AAV148" s="550"/>
      <c r="ABC148" s="550"/>
      <c r="ABF148" s="550"/>
      <c r="ACE148" s="550"/>
      <c r="ACH148" s="550"/>
      <c r="ACL148" s="550"/>
      <c r="ACO148" s="550"/>
      <c r="ACZ148" s="550"/>
      <c r="ADC148" s="550"/>
      <c r="ADG148" s="550"/>
      <c r="ADJ148" s="550"/>
      <c r="ADN148" s="550"/>
      <c r="ADU148" s="550"/>
      <c r="ADX148" s="550"/>
      <c r="AEB148" s="550"/>
      <c r="AEP148" s="550"/>
      <c r="AES148" s="550"/>
      <c r="AFK148" s="550"/>
      <c r="AFR148" s="550"/>
      <c r="AIC148" s="550"/>
      <c r="AIJ148" s="550"/>
      <c r="AIQ148" s="550"/>
      <c r="AMD148" s="550"/>
      <c r="AMG148" s="550"/>
      <c r="AMY148" s="550"/>
      <c r="ANB148" s="550"/>
      <c r="ANF148" s="550"/>
      <c r="ANI148" s="550"/>
      <c r="AOH148" s="550"/>
      <c r="AOK148" s="550"/>
      <c r="AOV148" s="550"/>
      <c r="APC148" s="550"/>
      <c r="APJ148" s="550"/>
      <c r="APX148" s="550"/>
      <c r="AQA148" s="550"/>
      <c r="AQE148" s="550"/>
      <c r="AQL148" s="550"/>
      <c r="AQZ148" s="550"/>
      <c r="ARC148" s="550"/>
      <c r="ARN148" s="550"/>
      <c r="ARQ148" s="550"/>
      <c r="ARU148" s="550"/>
      <c r="ARX148" s="550"/>
      <c r="ASB148" s="550"/>
      <c r="ASI148" s="550"/>
      <c r="AVH148" s="550"/>
      <c r="AVO148" s="550"/>
      <c r="AVV148" s="550"/>
      <c r="AYG148" s="550"/>
      <c r="AYN148" s="550"/>
      <c r="AYU148" s="550"/>
      <c r="AYX148" s="550"/>
      <c r="AZI148" s="550"/>
      <c r="AZL148" s="550"/>
      <c r="AZP148" s="37"/>
      <c r="AZS148" s="37"/>
    </row>
    <row r="149" spans="1:1021 1039:1371" ht="15.75" x14ac:dyDescent="0.25">
      <c r="A149" s="422"/>
      <c r="B149" s="34"/>
      <c r="C149" s="172"/>
      <c r="D149" s="37"/>
      <c r="E149" s="37"/>
      <c r="H149" s="550"/>
      <c r="I149" s="34"/>
      <c r="J149" s="172"/>
      <c r="K149" s="37"/>
      <c r="L149" s="37"/>
      <c r="O149" s="550"/>
      <c r="Q149" s="550"/>
      <c r="R149" s="550"/>
      <c r="V149" s="550"/>
      <c r="CH149" s="550"/>
      <c r="CV149" s="550"/>
      <c r="DR149" s="550"/>
      <c r="DU149" s="550"/>
      <c r="ET149" s="550"/>
      <c r="FA149" s="550"/>
      <c r="FV149" s="550"/>
      <c r="GC149" s="550"/>
      <c r="HZ149" s="550"/>
      <c r="IV149" s="550"/>
      <c r="KD149" s="550"/>
      <c r="KE149" s="550"/>
      <c r="KF149" s="550"/>
      <c r="KG149" s="550"/>
      <c r="KH149" s="550"/>
      <c r="KI149" s="550"/>
      <c r="KJ149" s="550"/>
      <c r="KK149" s="550"/>
      <c r="KL149" s="550"/>
      <c r="KM149" s="550"/>
      <c r="KN149" s="550"/>
      <c r="KO149" s="550"/>
      <c r="KP149" s="550"/>
      <c r="KQ149" s="550"/>
      <c r="KR149" s="550"/>
      <c r="LM149" s="550"/>
      <c r="LT149" s="550"/>
      <c r="MA149" s="550"/>
      <c r="MH149" s="550"/>
      <c r="NQ149" s="550"/>
      <c r="NT149" s="550"/>
      <c r="QI149" s="550"/>
      <c r="QP149" s="550"/>
      <c r="RD149" s="550"/>
      <c r="RE149" s="550"/>
      <c r="TA149" s="550"/>
      <c r="TV149" s="550"/>
      <c r="UC149" s="550"/>
      <c r="UJ149" s="550"/>
      <c r="UQ149" s="550"/>
      <c r="UX149" s="550"/>
      <c r="VZ149" s="550"/>
      <c r="XB149" s="550"/>
      <c r="XC149" s="550"/>
      <c r="XD149" s="550"/>
      <c r="XE149" s="550"/>
      <c r="XF149" s="550"/>
      <c r="XG149" s="550"/>
      <c r="XH149" s="550"/>
      <c r="AAV149" s="550"/>
      <c r="ABC149" s="550"/>
      <c r="ABF149" s="550"/>
      <c r="ACE149" s="550"/>
      <c r="ACH149" s="550"/>
      <c r="ACL149" s="550"/>
      <c r="ACO149" s="550"/>
      <c r="ACZ149" s="550"/>
      <c r="ADC149" s="550"/>
      <c r="ADG149" s="550"/>
      <c r="ADJ149" s="550"/>
      <c r="ADN149" s="550"/>
      <c r="ADU149" s="550"/>
      <c r="ADX149" s="550"/>
      <c r="AEB149" s="550"/>
      <c r="AEP149" s="550"/>
      <c r="AES149" s="550"/>
      <c r="AFK149" s="550"/>
      <c r="AFR149" s="550"/>
      <c r="AIC149" s="550"/>
      <c r="AIJ149" s="550"/>
      <c r="AIQ149" s="550"/>
      <c r="AMD149" s="550"/>
      <c r="AMG149" s="550"/>
      <c r="AMY149" s="550"/>
      <c r="ANB149" s="550"/>
      <c r="ANF149" s="550"/>
      <c r="ANI149" s="550"/>
      <c r="AOH149" s="550"/>
      <c r="AOK149" s="550"/>
      <c r="AOV149" s="550"/>
      <c r="APC149" s="550"/>
      <c r="APJ149" s="550"/>
      <c r="APX149" s="550"/>
      <c r="AQA149" s="550"/>
      <c r="AQE149" s="550"/>
      <c r="AQL149" s="550"/>
      <c r="AQZ149" s="550"/>
      <c r="ARC149" s="550"/>
      <c r="ARN149" s="550"/>
      <c r="ARQ149" s="550"/>
      <c r="ARU149" s="550"/>
      <c r="ARX149" s="550"/>
      <c r="ASB149" s="550"/>
      <c r="ASI149" s="550"/>
      <c r="AVH149" s="550"/>
      <c r="AVO149" s="550"/>
      <c r="AVV149" s="550"/>
      <c r="AYG149" s="550"/>
      <c r="AYN149" s="550"/>
      <c r="AYU149" s="550"/>
      <c r="AYX149" s="550"/>
      <c r="AZI149" s="550"/>
      <c r="AZL149" s="550"/>
      <c r="AZP149" s="37"/>
      <c r="AZS149" s="37"/>
    </row>
    <row r="150" spans="1:1021 1039:1371" ht="15.75" x14ac:dyDescent="0.25">
      <c r="A150" s="422"/>
      <c r="B150" s="34"/>
      <c r="C150" s="172"/>
      <c r="D150" s="37"/>
      <c r="E150" s="37"/>
      <c r="H150" s="550"/>
      <c r="I150" s="34"/>
      <c r="J150" s="172"/>
      <c r="K150" s="37"/>
      <c r="L150" s="37"/>
      <c r="O150" s="550"/>
      <c r="Q150" s="550"/>
      <c r="R150" s="550"/>
      <c r="V150" s="550"/>
      <c r="CH150" s="550"/>
      <c r="CV150" s="550"/>
      <c r="DR150" s="550"/>
      <c r="DU150" s="550"/>
      <c r="ET150" s="550"/>
      <c r="FA150" s="550"/>
      <c r="FV150" s="550"/>
      <c r="GC150" s="550"/>
      <c r="HZ150" s="550"/>
      <c r="IV150" s="550"/>
      <c r="KD150" s="550"/>
      <c r="KE150" s="550"/>
      <c r="KF150" s="550"/>
      <c r="KG150" s="550"/>
      <c r="KH150" s="550"/>
      <c r="KI150" s="550"/>
      <c r="KJ150" s="550"/>
      <c r="KK150" s="550"/>
      <c r="KL150" s="550"/>
      <c r="KM150" s="550"/>
      <c r="KN150" s="550"/>
      <c r="KO150" s="550"/>
      <c r="KP150" s="550"/>
      <c r="KQ150" s="550"/>
      <c r="KR150" s="550"/>
      <c r="LM150" s="550"/>
      <c r="LT150" s="550"/>
      <c r="MA150" s="550"/>
      <c r="MH150" s="550"/>
      <c r="NQ150" s="550"/>
      <c r="NT150" s="550"/>
      <c r="QI150" s="550"/>
      <c r="QP150" s="550"/>
      <c r="RD150" s="550"/>
      <c r="RE150" s="550"/>
      <c r="TA150" s="550"/>
      <c r="TV150" s="550"/>
      <c r="UC150" s="550"/>
      <c r="UJ150" s="550"/>
      <c r="UQ150" s="550"/>
      <c r="UX150" s="550"/>
      <c r="VZ150" s="550"/>
      <c r="XB150" s="550"/>
      <c r="XC150" s="550"/>
      <c r="XD150" s="550"/>
      <c r="XE150" s="550"/>
      <c r="XF150" s="550"/>
      <c r="XG150" s="550"/>
      <c r="XH150" s="550"/>
      <c r="AAV150" s="550"/>
      <c r="ABC150" s="550"/>
      <c r="ABF150" s="550"/>
      <c r="ACE150" s="550"/>
      <c r="ACH150" s="550"/>
      <c r="ACL150" s="550"/>
      <c r="ACO150" s="550"/>
      <c r="ACZ150" s="550"/>
      <c r="ADC150" s="550"/>
      <c r="ADG150" s="550"/>
      <c r="ADJ150" s="550"/>
      <c r="ADN150" s="550"/>
      <c r="ADU150" s="550"/>
      <c r="ADX150" s="550"/>
      <c r="AEB150" s="550"/>
      <c r="AEP150" s="550"/>
      <c r="AES150" s="550"/>
      <c r="AFK150" s="550"/>
      <c r="AFR150" s="550"/>
      <c r="AIC150" s="550"/>
      <c r="AIJ150" s="550"/>
      <c r="AIQ150" s="550"/>
      <c r="AMD150" s="550"/>
      <c r="AMG150" s="550"/>
      <c r="AMY150" s="550"/>
      <c r="ANB150" s="550"/>
      <c r="ANF150" s="550"/>
      <c r="ANI150" s="550"/>
      <c r="AOH150" s="550"/>
      <c r="AOK150" s="550"/>
      <c r="AOV150" s="550"/>
      <c r="APC150" s="550"/>
      <c r="APJ150" s="550"/>
      <c r="APX150" s="550"/>
      <c r="AQA150" s="550"/>
      <c r="AQE150" s="550"/>
      <c r="AQL150" s="550"/>
      <c r="AQZ150" s="550"/>
      <c r="ARC150" s="550"/>
      <c r="ARN150" s="550"/>
      <c r="ARQ150" s="550"/>
      <c r="ARU150" s="550"/>
      <c r="ARX150" s="550"/>
      <c r="ASB150" s="550"/>
      <c r="ASI150" s="550"/>
      <c r="AVH150" s="550"/>
      <c r="AVO150" s="550"/>
      <c r="AVV150" s="550"/>
      <c r="AYG150" s="550"/>
      <c r="AYN150" s="550"/>
      <c r="AYU150" s="550"/>
      <c r="AYX150" s="550"/>
      <c r="AZI150" s="550"/>
      <c r="AZL150" s="550"/>
      <c r="AZP150" s="37"/>
      <c r="AZS150" s="37"/>
    </row>
    <row r="151" spans="1:1021 1039:1371" ht="15.75" x14ac:dyDescent="0.25">
      <c r="A151" s="422"/>
      <c r="B151" s="34"/>
      <c r="C151" s="172"/>
      <c r="D151" s="37"/>
      <c r="E151" s="37"/>
      <c r="H151" s="550"/>
      <c r="I151" s="34"/>
      <c r="J151" s="172"/>
      <c r="K151" s="37"/>
      <c r="L151" s="37"/>
      <c r="O151" s="550"/>
      <c r="Q151" s="550"/>
      <c r="R151" s="550"/>
      <c r="V151" s="550"/>
      <c r="CH151" s="550"/>
      <c r="CV151" s="550"/>
      <c r="DR151" s="550"/>
      <c r="DU151" s="550"/>
      <c r="ET151" s="550"/>
      <c r="FA151" s="550"/>
      <c r="FV151" s="550"/>
      <c r="GC151" s="550"/>
      <c r="HZ151" s="550"/>
      <c r="IV151" s="550"/>
      <c r="KD151" s="550"/>
      <c r="KE151" s="550"/>
      <c r="KF151" s="550"/>
      <c r="KG151" s="550"/>
      <c r="KH151" s="550"/>
      <c r="KI151" s="550"/>
      <c r="KJ151" s="550"/>
      <c r="KK151" s="550"/>
      <c r="KL151" s="550"/>
      <c r="KM151" s="550"/>
      <c r="KN151" s="550"/>
      <c r="KO151" s="550"/>
      <c r="KP151" s="550"/>
      <c r="KQ151" s="550"/>
      <c r="KR151" s="550"/>
      <c r="LM151" s="550"/>
      <c r="LT151" s="550"/>
      <c r="MA151" s="550"/>
      <c r="MH151" s="550"/>
      <c r="NQ151" s="550"/>
      <c r="NT151" s="550"/>
      <c r="QI151" s="550"/>
      <c r="QP151" s="550"/>
      <c r="RD151" s="550"/>
      <c r="RE151" s="550"/>
      <c r="TA151" s="550"/>
      <c r="TV151" s="550"/>
      <c r="UC151" s="550"/>
      <c r="UJ151" s="550"/>
      <c r="UQ151" s="550"/>
      <c r="UX151" s="550"/>
      <c r="VZ151" s="550"/>
      <c r="XB151" s="550"/>
      <c r="XC151" s="550"/>
      <c r="XD151" s="550"/>
      <c r="XE151" s="550"/>
      <c r="XF151" s="550"/>
      <c r="XG151" s="550"/>
      <c r="XH151" s="550"/>
      <c r="AAV151" s="550"/>
      <c r="ABC151" s="550"/>
      <c r="ABF151" s="550"/>
      <c r="ACE151" s="550"/>
      <c r="ACH151" s="550"/>
      <c r="ACL151" s="550"/>
      <c r="ACO151" s="550"/>
      <c r="ACZ151" s="550"/>
      <c r="ADC151" s="550"/>
      <c r="ADG151" s="550"/>
      <c r="ADJ151" s="550"/>
      <c r="ADN151" s="550"/>
      <c r="ADU151" s="550"/>
      <c r="ADX151" s="550"/>
      <c r="AEB151" s="550"/>
      <c r="AEP151" s="550"/>
      <c r="AES151" s="550"/>
      <c r="AFK151" s="550"/>
      <c r="AFR151" s="550"/>
      <c r="AIC151" s="550"/>
      <c r="AIJ151" s="550"/>
      <c r="AIQ151" s="550"/>
      <c r="AMD151" s="550"/>
      <c r="AMG151" s="550"/>
      <c r="AMY151" s="550"/>
      <c r="ANB151" s="550"/>
      <c r="ANF151" s="550"/>
      <c r="ANI151" s="550"/>
      <c r="AOH151" s="550"/>
      <c r="AOK151" s="550"/>
      <c r="AOV151" s="550"/>
      <c r="APC151" s="550"/>
      <c r="APJ151" s="550"/>
      <c r="APX151" s="550"/>
      <c r="AQA151" s="550"/>
      <c r="AQE151" s="550"/>
      <c r="AQL151" s="550"/>
      <c r="AQZ151" s="550"/>
      <c r="ARC151" s="550"/>
      <c r="ARN151" s="550"/>
      <c r="ARQ151" s="550"/>
      <c r="ARU151" s="550"/>
      <c r="ARX151" s="550"/>
      <c r="ASB151" s="550"/>
      <c r="ASI151" s="550"/>
      <c r="AVH151" s="550"/>
      <c r="AVO151" s="550"/>
      <c r="AVV151" s="550"/>
      <c r="AYG151" s="550"/>
      <c r="AYN151" s="550"/>
      <c r="AYU151" s="550"/>
      <c r="AYX151" s="550"/>
      <c r="AZI151" s="550"/>
      <c r="AZL151" s="550"/>
      <c r="AZP151" s="37"/>
      <c r="AZS151" s="37"/>
    </row>
    <row r="152" spans="1:1021 1039:1371" ht="15.75" x14ac:dyDescent="0.25">
      <c r="A152" s="422"/>
      <c r="B152" s="34"/>
      <c r="C152" s="172"/>
      <c r="D152" s="121"/>
      <c r="E152" s="37"/>
      <c r="H152" s="550"/>
      <c r="I152" s="34"/>
      <c r="J152" s="172"/>
      <c r="K152" s="121"/>
      <c r="L152" s="37"/>
      <c r="O152" s="550"/>
      <c r="Q152" s="550"/>
      <c r="R152" s="550"/>
      <c r="V152" s="550"/>
      <c r="CH152" s="550"/>
      <c r="CV152" s="550"/>
      <c r="DR152" s="550"/>
      <c r="DU152" s="550"/>
      <c r="ET152" s="550"/>
      <c r="FA152" s="550"/>
      <c r="FV152" s="550"/>
      <c r="GC152" s="550"/>
      <c r="HZ152" s="550"/>
      <c r="IV152" s="550"/>
      <c r="KD152" s="550"/>
      <c r="KE152" s="550"/>
      <c r="KF152" s="550"/>
      <c r="KG152" s="550"/>
      <c r="KH152" s="550"/>
      <c r="KI152" s="550"/>
      <c r="KJ152" s="550"/>
      <c r="KK152" s="550"/>
      <c r="KL152" s="550"/>
      <c r="KM152" s="550"/>
      <c r="KN152" s="550"/>
      <c r="KO152" s="550"/>
      <c r="KP152" s="550"/>
      <c r="KQ152" s="550"/>
      <c r="KR152" s="550"/>
      <c r="LM152" s="550"/>
      <c r="LT152" s="550"/>
      <c r="MA152" s="550"/>
      <c r="MH152" s="550"/>
      <c r="NQ152" s="550"/>
      <c r="NT152" s="550"/>
      <c r="QI152" s="550"/>
      <c r="QP152" s="550"/>
      <c r="RD152" s="550"/>
      <c r="RE152" s="550"/>
      <c r="TA152" s="550"/>
      <c r="TV152" s="550"/>
      <c r="UC152" s="550"/>
      <c r="UJ152" s="550"/>
      <c r="UQ152" s="550"/>
      <c r="UX152" s="550"/>
      <c r="VZ152" s="550"/>
      <c r="XB152" s="550"/>
      <c r="XC152" s="550"/>
      <c r="XD152" s="550"/>
      <c r="XE152" s="550"/>
      <c r="XF152" s="550"/>
      <c r="XG152" s="550"/>
      <c r="XH152" s="550"/>
      <c r="AAV152" s="550"/>
      <c r="ABC152" s="550"/>
      <c r="ABF152" s="550"/>
      <c r="ACE152" s="550"/>
      <c r="ACH152" s="550"/>
      <c r="ACL152" s="550"/>
      <c r="ACO152" s="550"/>
      <c r="ACZ152" s="550"/>
      <c r="ADC152" s="550"/>
      <c r="ADG152" s="550"/>
      <c r="ADJ152" s="550"/>
      <c r="ADN152" s="550"/>
      <c r="ADU152" s="550"/>
      <c r="ADX152" s="550"/>
      <c r="AEB152" s="550"/>
      <c r="AEP152" s="550"/>
      <c r="AES152" s="550"/>
      <c r="AFK152" s="550"/>
      <c r="AFR152" s="550"/>
      <c r="AIC152" s="550"/>
      <c r="AIJ152" s="550"/>
      <c r="AIQ152" s="550"/>
      <c r="AMD152" s="550"/>
      <c r="AMG152" s="550"/>
      <c r="AMY152" s="550"/>
      <c r="ANB152" s="550"/>
      <c r="ANF152" s="550"/>
      <c r="ANI152" s="550"/>
      <c r="AOH152" s="550"/>
      <c r="AOK152" s="550"/>
      <c r="AOV152" s="550"/>
      <c r="APC152" s="550"/>
      <c r="APJ152" s="550"/>
      <c r="APX152" s="550"/>
      <c r="AQA152" s="550"/>
      <c r="AQE152" s="550"/>
      <c r="AQL152" s="550"/>
      <c r="AQZ152" s="550"/>
      <c r="ARC152" s="550"/>
      <c r="ARN152" s="550"/>
      <c r="ARQ152" s="550"/>
      <c r="ARU152" s="550"/>
      <c r="ARX152" s="550"/>
      <c r="ASB152" s="550"/>
      <c r="ASI152" s="550"/>
      <c r="AVH152" s="550"/>
      <c r="AVO152" s="550"/>
      <c r="AVV152" s="550"/>
      <c r="AYG152" s="550"/>
      <c r="AYN152" s="550"/>
      <c r="AYU152" s="550"/>
      <c r="AYX152" s="550"/>
      <c r="AZI152" s="550"/>
      <c r="AZL152" s="550"/>
      <c r="AZP152" s="37"/>
      <c r="AZS152" s="37"/>
    </row>
    <row r="153" spans="1:1021 1039:1371" ht="15.75" x14ac:dyDescent="0.25">
      <c r="A153" s="422"/>
      <c r="B153" s="24"/>
      <c r="C153" s="172"/>
      <c r="D153" s="121"/>
      <c r="E153" s="37"/>
      <c r="H153" s="550"/>
      <c r="I153" s="24"/>
      <c r="J153" s="172"/>
      <c r="K153" s="121"/>
      <c r="L153" s="37"/>
      <c r="O153" s="550"/>
      <c r="Q153" s="550"/>
      <c r="R153" s="550"/>
      <c r="V153" s="550"/>
      <c r="CH153" s="550"/>
      <c r="CV153" s="550"/>
      <c r="DR153" s="550"/>
      <c r="DU153" s="550"/>
      <c r="ET153" s="550"/>
      <c r="FA153" s="550"/>
      <c r="FV153" s="550"/>
      <c r="GC153" s="550"/>
      <c r="HZ153" s="550"/>
      <c r="IV153" s="550"/>
      <c r="KD153" s="550"/>
      <c r="KE153" s="550"/>
      <c r="KF153" s="550"/>
      <c r="KG153" s="550"/>
      <c r="KH153" s="550"/>
      <c r="KI153" s="550"/>
      <c r="KJ153" s="550"/>
      <c r="KK153" s="550"/>
      <c r="KL153" s="550"/>
      <c r="KM153" s="550"/>
      <c r="KN153" s="550"/>
      <c r="KO153" s="550"/>
      <c r="KP153" s="550"/>
      <c r="KQ153" s="550"/>
      <c r="KR153" s="550"/>
      <c r="LM153" s="550"/>
      <c r="LT153" s="550"/>
      <c r="MA153" s="550"/>
      <c r="MH153" s="550"/>
      <c r="NQ153" s="550"/>
      <c r="NT153" s="550"/>
      <c r="QI153" s="550"/>
      <c r="QP153" s="550"/>
      <c r="RD153" s="550"/>
      <c r="RE153" s="550"/>
      <c r="TA153" s="550"/>
      <c r="TV153" s="550"/>
      <c r="UC153" s="550"/>
      <c r="UJ153" s="550"/>
      <c r="UQ153" s="550"/>
      <c r="UX153" s="550"/>
      <c r="VZ153" s="550"/>
      <c r="XB153" s="550"/>
      <c r="XC153" s="550"/>
      <c r="XD153" s="550"/>
      <c r="XE153" s="550"/>
      <c r="XF153" s="550"/>
      <c r="XG153" s="550"/>
      <c r="XH153" s="550"/>
      <c r="AAV153" s="550"/>
      <c r="ABC153" s="550"/>
      <c r="ABF153" s="550"/>
      <c r="ACE153" s="550"/>
      <c r="ACH153" s="550"/>
      <c r="ACL153" s="550"/>
      <c r="ACO153" s="550"/>
      <c r="ACZ153" s="550"/>
      <c r="ADC153" s="550"/>
      <c r="ADG153" s="550"/>
      <c r="ADJ153" s="550"/>
      <c r="ADN153" s="550"/>
      <c r="ADU153" s="550"/>
      <c r="ADX153" s="550"/>
      <c r="AEB153" s="550"/>
      <c r="AEP153" s="550"/>
      <c r="AES153" s="550"/>
      <c r="AFK153" s="550"/>
      <c r="AFR153" s="550"/>
      <c r="AIC153" s="550"/>
      <c r="AIJ153" s="550"/>
      <c r="AIQ153" s="550"/>
      <c r="AMD153" s="550"/>
      <c r="AMG153" s="550"/>
      <c r="AMY153" s="550"/>
      <c r="ANB153" s="550"/>
      <c r="ANF153" s="550"/>
      <c r="ANI153" s="550"/>
      <c r="AOH153" s="550"/>
      <c r="AOK153" s="550"/>
      <c r="AOV153" s="550"/>
      <c r="APC153" s="550"/>
      <c r="APJ153" s="550"/>
      <c r="APX153" s="550"/>
      <c r="AQA153" s="550"/>
      <c r="AQE153" s="550"/>
      <c r="AQL153" s="550"/>
      <c r="AQZ153" s="550"/>
      <c r="ARC153" s="550"/>
      <c r="ARN153" s="550"/>
      <c r="ARQ153" s="550"/>
      <c r="ARU153" s="550"/>
      <c r="ARX153" s="550"/>
      <c r="ASB153" s="550"/>
      <c r="ASI153" s="550"/>
      <c r="AVH153" s="550"/>
      <c r="AVO153" s="550"/>
      <c r="AVV153" s="550"/>
      <c r="AYG153" s="550"/>
      <c r="AYN153" s="550"/>
      <c r="AYU153" s="550"/>
      <c r="AYX153" s="550"/>
      <c r="AZI153" s="550"/>
      <c r="AZL153" s="550"/>
      <c r="AZP153" s="37"/>
      <c r="AZS153" s="37"/>
    </row>
    <row r="154" spans="1:1021 1039:1371" ht="15.75" x14ac:dyDescent="0.25">
      <c r="A154" s="422"/>
      <c r="B154" s="24"/>
      <c r="C154" s="172"/>
      <c r="D154" s="37"/>
      <c r="E154" s="37"/>
      <c r="H154" s="550"/>
      <c r="I154" s="24"/>
      <c r="J154" s="172"/>
      <c r="K154" s="37"/>
      <c r="L154" s="37"/>
      <c r="O154" s="550"/>
      <c r="Q154" s="550"/>
      <c r="R154" s="550"/>
      <c r="V154" s="550"/>
      <c r="CH154" s="550"/>
      <c r="CV154" s="550"/>
      <c r="DR154" s="550"/>
      <c r="DU154" s="550"/>
      <c r="ET154" s="550"/>
      <c r="FA154" s="550"/>
      <c r="FV154" s="550"/>
      <c r="GC154" s="550"/>
      <c r="HZ154" s="550"/>
      <c r="IV154" s="550"/>
      <c r="KD154" s="550"/>
      <c r="KE154" s="550"/>
      <c r="KF154" s="550"/>
      <c r="KG154" s="550"/>
      <c r="KH154" s="550"/>
      <c r="KI154" s="550"/>
      <c r="KJ154" s="550"/>
      <c r="KK154" s="550"/>
      <c r="KL154" s="550"/>
      <c r="KM154" s="550"/>
      <c r="KN154" s="550"/>
      <c r="KO154" s="550"/>
      <c r="KP154" s="550"/>
      <c r="KQ154" s="550"/>
      <c r="KR154" s="550"/>
      <c r="LM154" s="550"/>
      <c r="LT154" s="550"/>
      <c r="MA154" s="550"/>
      <c r="MH154" s="550"/>
      <c r="NQ154" s="550"/>
      <c r="NT154" s="550"/>
      <c r="QI154" s="550"/>
      <c r="QP154" s="550"/>
      <c r="RD154" s="550"/>
      <c r="RE154" s="550"/>
      <c r="TA154" s="550"/>
      <c r="TV154" s="550"/>
      <c r="UC154" s="550"/>
      <c r="UJ154" s="550"/>
      <c r="UQ154" s="550"/>
      <c r="UX154" s="550"/>
      <c r="VZ154" s="550"/>
      <c r="XB154" s="550"/>
      <c r="XC154" s="550"/>
      <c r="XD154" s="550"/>
      <c r="XE154" s="550"/>
      <c r="XF154" s="550"/>
      <c r="XG154" s="550"/>
      <c r="XH154" s="550"/>
      <c r="AAV154" s="550"/>
      <c r="ABC154" s="550"/>
      <c r="ABF154" s="550"/>
      <c r="ACE154" s="550"/>
      <c r="ACH154" s="550"/>
      <c r="ACL154" s="550"/>
      <c r="ACO154" s="550"/>
      <c r="ACZ154" s="550"/>
      <c r="ADC154" s="550"/>
      <c r="ADG154" s="550"/>
      <c r="ADJ154" s="550"/>
      <c r="ADN154" s="550"/>
      <c r="ADU154" s="550"/>
      <c r="ADX154" s="550"/>
      <c r="AEB154" s="550"/>
      <c r="AEP154" s="550"/>
      <c r="AES154" s="550"/>
      <c r="AFK154" s="550"/>
      <c r="AFR154" s="550"/>
      <c r="AIC154" s="550"/>
      <c r="AIJ154" s="550"/>
      <c r="AIQ154" s="550"/>
      <c r="AMD154" s="550"/>
      <c r="AMG154" s="550"/>
      <c r="AMY154" s="550"/>
      <c r="ANB154" s="550"/>
      <c r="ANF154" s="550"/>
      <c r="ANI154" s="550"/>
      <c r="AOH154" s="550"/>
      <c r="AOK154" s="550"/>
      <c r="AOV154" s="550"/>
      <c r="APC154" s="550"/>
      <c r="APJ154" s="550"/>
      <c r="APX154" s="550"/>
      <c r="AQA154" s="550"/>
      <c r="AQE154" s="550"/>
      <c r="AQL154" s="550"/>
      <c r="AQZ154" s="550"/>
      <c r="ARC154" s="550"/>
      <c r="ARN154" s="550"/>
      <c r="ARQ154" s="550"/>
      <c r="ARU154" s="550"/>
      <c r="ARX154" s="550"/>
      <c r="ASB154" s="550"/>
      <c r="ASI154" s="550"/>
      <c r="AVH154" s="550"/>
      <c r="AVO154" s="550"/>
      <c r="AVV154" s="550"/>
      <c r="AYG154" s="550"/>
      <c r="AYN154" s="550"/>
      <c r="AYU154" s="550"/>
      <c r="AYX154" s="550"/>
      <c r="AZI154" s="550"/>
      <c r="AZL154" s="550"/>
      <c r="AZP154" s="37"/>
      <c r="AZS154" s="37"/>
    </row>
    <row r="155" spans="1:1021 1039:1371" ht="15.75" x14ac:dyDescent="0.25">
      <c r="A155" s="422"/>
      <c r="B155" s="24"/>
      <c r="C155" s="172"/>
      <c r="D155" s="37"/>
      <c r="E155" s="37"/>
      <c r="H155" s="550"/>
      <c r="I155" s="24"/>
      <c r="J155" s="172"/>
      <c r="K155" s="37"/>
      <c r="L155" s="37"/>
      <c r="O155" s="550"/>
      <c r="Q155" s="550"/>
      <c r="R155" s="550"/>
      <c r="V155" s="550"/>
      <c r="CH155" s="550"/>
      <c r="CV155" s="550"/>
      <c r="DR155" s="550"/>
      <c r="DU155" s="550"/>
      <c r="ET155" s="550"/>
      <c r="FA155" s="550"/>
      <c r="FV155" s="550"/>
      <c r="GC155" s="550"/>
      <c r="HZ155" s="550"/>
      <c r="IV155" s="550"/>
      <c r="KD155" s="550"/>
      <c r="KE155" s="550"/>
      <c r="KF155" s="550"/>
      <c r="KG155" s="550"/>
      <c r="KH155" s="550"/>
      <c r="KI155" s="550"/>
      <c r="KJ155" s="550"/>
      <c r="KK155" s="550"/>
      <c r="KL155" s="550"/>
      <c r="KM155" s="550"/>
      <c r="KN155" s="550"/>
      <c r="KO155" s="550"/>
      <c r="KP155" s="550"/>
      <c r="KQ155" s="550"/>
      <c r="KR155" s="550"/>
      <c r="LM155" s="550"/>
      <c r="LT155" s="550"/>
      <c r="MA155" s="550"/>
      <c r="MH155" s="550"/>
      <c r="NQ155" s="550"/>
      <c r="NT155" s="550"/>
      <c r="QI155" s="550"/>
      <c r="QP155" s="550"/>
      <c r="RD155" s="550"/>
      <c r="RE155" s="550"/>
      <c r="TA155" s="550"/>
      <c r="TV155" s="550"/>
      <c r="UC155" s="550"/>
      <c r="UJ155" s="550"/>
      <c r="UQ155" s="550"/>
      <c r="UX155" s="550"/>
      <c r="VZ155" s="550"/>
      <c r="XB155" s="550"/>
      <c r="XC155" s="550"/>
      <c r="XD155" s="550"/>
      <c r="XE155" s="550"/>
      <c r="XF155" s="550"/>
      <c r="XG155" s="550"/>
      <c r="XH155" s="550"/>
      <c r="AAV155" s="550"/>
      <c r="ABC155" s="550"/>
      <c r="ABF155" s="550"/>
      <c r="ACE155" s="550"/>
      <c r="ACH155" s="550"/>
      <c r="ACL155" s="550"/>
      <c r="ACO155" s="550"/>
      <c r="ACZ155" s="550"/>
      <c r="ADC155" s="550"/>
      <c r="ADG155" s="550"/>
      <c r="ADJ155" s="550"/>
      <c r="ADN155" s="550"/>
      <c r="ADU155" s="550"/>
      <c r="ADX155" s="550"/>
      <c r="AEB155" s="550"/>
      <c r="AEP155" s="550"/>
      <c r="AES155" s="550"/>
      <c r="AFK155" s="550"/>
      <c r="AFR155" s="550"/>
      <c r="AIC155" s="550"/>
      <c r="AIJ155" s="550"/>
      <c r="AIQ155" s="550"/>
      <c r="AMD155" s="550"/>
      <c r="AMG155" s="550"/>
      <c r="AMY155" s="550"/>
      <c r="ANB155" s="550"/>
      <c r="ANF155" s="550"/>
      <c r="ANI155" s="550"/>
      <c r="AOH155" s="550"/>
      <c r="AOK155" s="550"/>
      <c r="AOV155" s="550"/>
      <c r="APC155" s="550"/>
      <c r="APJ155" s="550"/>
      <c r="APX155" s="550"/>
      <c r="AQA155" s="550"/>
      <c r="AQE155" s="550"/>
      <c r="AQL155" s="550"/>
      <c r="AQZ155" s="550"/>
      <c r="ARC155" s="550"/>
      <c r="ARN155" s="550"/>
      <c r="ARQ155" s="550"/>
      <c r="ARU155" s="550"/>
      <c r="ARX155" s="550"/>
      <c r="ASB155" s="550"/>
      <c r="ASI155" s="550"/>
      <c r="AVH155" s="550"/>
      <c r="AVO155" s="550"/>
      <c r="AVV155" s="550"/>
      <c r="AYG155" s="550"/>
      <c r="AYN155" s="550"/>
      <c r="AYU155" s="550"/>
      <c r="AYX155" s="550"/>
      <c r="AZI155" s="550"/>
      <c r="AZL155" s="550"/>
      <c r="AZP155" s="37"/>
      <c r="AZS155" s="37"/>
    </row>
    <row r="156" spans="1:1021 1039:1371" ht="15.75" x14ac:dyDescent="0.25">
      <c r="A156" s="422"/>
      <c r="B156" s="24"/>
      <c r="C156" s="172"/>
      <c r="D156" s="37"/>
      <c r="E156" s="37"/>
      <c r="H156" s="550"/>
      <c r="I156" s="24"/>
      <c r="J156" s="172"/>
      <c r="K156" s="37"/>
      <c r="L156" s="37"/>
      <c r="O156" s="550"/>
      <c r="Q156" s="550"/>
      <c r="R156" s="550"/>
      <c r="V156" s="550"/>
      <c r="CH156" s="550"/>
      <c r="CV156" s="550"/>
      <c r="DR156" s="550"/>
      <c r="DU156" s="550"/>
      <c r="ET156" s="550"/>
      <c r="FA156" s="550"/>
      <c r="FV156" s="550"/>
      <c r="GC156" s="550"/>
      <c r="HZ156" s="550"/>
      <c r="IV156" s="550"/>
      <c r="KD156" s="550"/>
      <c r="KE156" s="550"/>
      <c r="KF156" s="550"/>
      <c r="KG156" s="550"/>
      <c r="KH156" s="550"/>
      <c r="KI156" s="550"/>
      <c r="KJ156" s="550"/>
      <c r="KK156" s="550"/>
      <c r="KL156" s="550"/>
      <c r="KM156" s="550"/>
      <c r="KN156" s="550"/>
      <c r="KO156" s="550"/>
      <c r="KP156" s="550"/>
      <c r="KQ156" s="550"/>
      <c r="KR156" s="550"/>
      <c r="LM156" s="550"/>
      <c r="LT156" s="550"/>
      <c r="MA156" s="550"/>
      <c r="MH156" s="550"/>
      <c r="NQ156" s="550"/>
      <c r="NT156" s="550"/>
      <c r="QI156" s="550"/>
      <c r="QP156" s="550"/>
      <c r="RD156" s="550"/>
      <c r="RE156" s="550"/>
      <c r="TA156" s="550"/>
      <c r="TV156" s="550"/>
      <c r="UC156" s="550"/>
      <c r="UJ156" s="550"/>
      <c r="UQ156" s="550"/>
      <c r="UX156" s="550"/>
      <c r="VZ156" s="550"/>
      <c r="XB156" s="550"/>
      <c r="XC156" s="550"/>
      <c r="XD156" s="550"/>
      <c r="XE156" s="550"/>
      <c r="XF156" s="550"/>
      <c r="XG156" s="550"/>
      <c r="XH156" s="550"/>
      <c r="AAV156" s="550"/>
      <c r="ABC156" s="550"/>
      <c r="ABF156" s="550"/>
      <c r="ACE156" s="550"/>
      <c r="ACH156" s="550"/>
      <c r="ACL156" s="550"/>
      <c r="ACO156" s="550"/>
      <c r="ACZ156" s="550"/>
      <c r="ADC156" s="550"/>
      <c r="ADG156" s="550"/>
      <c r="ADJ156" s="550"/>
      <c r="ADN156" s="550"/>
      <c r="ADU156" s="550"/>
      <c r="ADX156" s="550"/>
      <c r="AEB156" s="550"/>
      <c r="AEP156" s="550"/>
      <c r="AES156" s="550"/>
      <c r="AFK156" s="550"/>
      <c r="AFR156" s="550"/>
      <c r="AIC156" s="550"/>
      <c r="AIJ156" s="550"/>
      <c r="AIQ156" s="550"/>
      <c r="AMD156" s="550"/>
      <c r="AMG156" s="550"/>
      <c r="AMY156" s="550"/>
      <c r="ANB156" s="550"/>
      <c r="ANF156" s="550"/>
      <c r="ANI156" s="550"/>
      <c r="AOH156" s="550"/>
      <c r="AOK156" s="550"/>
      <c r="AOV156" s="550"/>
      <c r="APC156" s="550"/>
      <c r="APJ156" s="550"/>
      <c r="APX156" s="550"/>
      <c r="AQA156" s="550"/>
      <c r="AQE156" s="550"/>
      <c r="AQL156" s="550"/>
      <c r="AQZ156" s="550"/>
      <c r="ARC156" s="550"/>
      <c r="ARN156" s="550"/>
      <c r="ARQ156" s="550"/>
      <c r="ARU156" s="550"/>
      <c r="ARX156" s="550"/>
      <c r="ASB156" s="550"/>
      <c r="ASI156" s="550"/>
      <c r="AVH156" s="550"/>
      <c r="AVO156" s="550"/>
      <c r="AVV156" s="550"/>
      <c r="AYG156" s="550"/>
      <c r="AYN156" s="550"/>
      <c r="AYU156" s="550"/>
      <c r="AYX156" s="550"/>
      <c r="AZI156" s="550"/>
      <c r="AZL156" s="550"/>
      <c r="AZP156" s="37"/>
      <c r="AZS156" s="37"/>
    </row>
    <row r="157" spans="1:1021 1039:1371" ht="15.75" x14ac:dyDescent="0.25">
      <c r="A157" s="422"/>
      <c r="B157" s="24"/>
      <c r="C157" s="172"/>
      <c r="D157" s="37"/>
      <c r="E157" s="37"/>
      <c r="H157" s="550"/>
      <c r="I157" s="24"/>
      <c r="J157" s="172"/>
      <c r="K157" s="37"/>
      <c r="L157" s="37"/>
      <c r="O157" s="550"/>
      <c r="Q157" s="550"/>
      <c r="R157" s="550"/>
      <c r="V157" s="550"/>
      <c r="CH157" s="550"/>
      <c r="CV157" s="550"/>
      <c r="DR157" s="550"/>
      <c r="DU157" s="550"/>
      <c r="ET157" s="550"/>
      <c r="FA157" s="550"/>
      <c r="FV157" s="550"/>
      <c r="GC157" s="550"/>
      <c r="HZ157" s="550"/>
      <c r="IV157" s="550"/>
      <c r="KD157" s="550"/>
      <c r="KE157" s="550"/>
      <c r="KF157" s="550"/>
      <c r="KG157" s="550"/>
      <c r="KH157" s="550"/>
      <c r="KI157" s="550"/>
      <c r="KJ157" s="550"/>
      <c r="KK157" s="550"/>
      <c r="KL157" s="550"/>
      <c r="KM157" s="550"/>
      <c r="KN157" s="550"/>
      <c r="KO157" s="550"/>
      <c r="KP157" s="550"/>
      <c r="KQ157" s="550"/>
      <c r="KR157" s="550"/>
      <c r="LM157" s="550"/>
      <c r="LT157" s="550"/>
      <c r="MA157" s="550"/>
      <c r="MH157" s="550"/>
      <c r="NQ157" s="550"/>
      <c r="NT157" s="550"/>
      <c r="QI157" s="550"/>
      <c r="QP157" s="550"/>
      <c r="RD157" s="550"/>
      <c r="RE157" s="550"/>
      <c r="TA157" s="550"/>
      <c r="TV157" s="550"/>
      <c r="UC157" s="550"/>
      <c r="UJ157" s="550"/>
      <c r="UQ157" s="550"/>
      <c r="UX157" s="550"/>
      <c r="VZ157" s="550"/>
      <c r="XB157" s="550"/>
      <c r="XC157" s="550"/>
      <c r="XD157" s="550"/>
      <c r="XE157" s="550"/>
      <c r="XF157" s="550"/>
      <c r="XG157" s="550"/>
      <c r="XH157" s="550"/>
      <c r="AAV157" s="550"/>
      <c r="ABC157" s="550"/>
      <c r="ABF157" s="550"/>
      <c r="ACE157" s="550"/>
      <c r="ACH157" s="550"/>
      <c r="ACL157" s="550"/>
      <c r="ACO157" s="550"/>
      <c r="ACZ157" s="550"/>
      <c r="ADC157" s="550"/>
      <c r="ADG157" s="550"/>
      <c r="ADJ157" s="550"/>
      <c r="ADN157" s="550"/>
      <c r="ADU157" s="550"/>
      <c r="ADX157" s="550"/>
      <c r="AEB157" s="550"/>
      <c r="AEP157" s="550"/>
      <c r="AES157" s="550"/>
      <c r="AFK157" s="550"/>
      <c r="AFR157" s="550"/>
      <c r="AIC157" s="550"/>
      <c r="AIJ157" s="550"/>
      <c r="AIQ157" s="550"/>
      <c r="AMD157" s="550"/>
      <c r="AMG157" s="550"/>
      <c r="AMY157" s="550"/>
      <c r="ANB157" s="550"/>
      <c r="ANF157" s="550"/>
      <c r="ANI157" s="550"/>
      <c r="AOH157" s="550"/>
      <c r="AOK157" s="550"/>
      <c r="AOV157" s="550"/>
      <c r="APC157" s="550"/>
      <c r="APJ157" s="550"/>
      <c r="APX157" s="550"/>
      <c r="AQA157" s="550"/>
      <c r="AQE157" s="550"/>
      <c r="AQL157" s="550"/>
      <c r="AQZ157" s="550"/>
      <c r="ARC157" s="550"/>
      <c r="ARN157" s="550"/>
      <c r="ARQ157" s="550"/>
      <c r="ARU157" s="550"/>
      <c r="ARX157" s="550"/>
      <c r="ASB157" s="550"/>
      <c r="ASI157" s="550"/>
      <c r="AVH157" s="550"/>
      <c r="AVO157" s="550"/>
      <c r="AVV157" s="550"/>
      <c r="AYG157" s="550"/>
      <c r="AYN157" s="550"/>
      <c r="AYU157" s="550"/>
      <c r="AYX157" s="550"/>
      <c r="AZI157" s="550"/>
      <c r="AZL157" s="550"/>
      <c r="AZP157" s="37"/>
      <c r="AZS157" s="37"/>
    </row>
    <row r="158" spans="1:1021 1039:1371" ht="15.75" x14ac:dyDescent="0.25">
      <c r="A158" s="422"/>
      <c r="B158" s="24"/>
      <c r="C158" s="172"/>
      <c r="D158" s="37"/>
      <c r="E158" s="37"/>
      <c r="H158" s="550"/>
      <c r="I158" s="24"/>
      <c r="J158" s="172"/>
      <c r="K158" s="37"/>
      <c r="L158" s="37"/>
      <c r="O158" s="550"/>
      <c r="Q158" s="550"/>
      <c r="R158" s="550"/>
      <c r="V158" s="550"/>
      <c r="CH158" s="550"/>
      <c r="CV158" s="550"/>
      <c r="DR158" s="550"/>
      <c r="DU158" s="550"/>
      <c r="ET158" s="550"/>
      <c r="FA158" s="550"/>
      <c r="FV158" s="550"/>
      <c r="GC158" s="550"/>
      <c r="HZ158" s="550"/>
      <c r="IV158" s="550"/>
      <c r="KD158" s="550"/>
      <c r="KE158" s="550"/>
      <c r="KF158" s="550"/>
      <c r="KG158" s="550"/>
      <c r="KH158" s="550"/>
      <c r="KI158" s="550"/>
      <c r="KJ158" s="550"/>
      <c r="KK158" s="550"/>
      <c r="KL158" s="550"/>
      <c r="KM158" s="550"/>
      <c r="KN158" s="550"/>
      <c r="KO158" s="550"/>
      <c r="KP158" s="550"/>
      <c r="KQ158" s="550"/>
      <c r="KR158" s="550"/>
      <c r="LM158" s="550"/>
      <c r="LT158" s="550"/>
      <c r="MA158" s="550"/>
      <c r="MH158" s="550"/>
      <c r="NQ158" s="550"/>
      <c r="NT158" s="550"/>
      <c r="QI158" s="550"/>
      <c r="QP158" s="550"/>
      <c r="RD158" s="550"/>
      <c r="RE158" s="550"/>
      <c r="TA158" s="550"/>
      <c r="TV158" s="550"/>
      <c r="UC158" s="550"/>
      <c r="UJ158" s="550"/>
      <c r="UQ158" s="550"/>
      <c r="UX158" s="550"/>
      <c r="VZ158" s="550"/>
      <c r="XB158" s="550"/>
      <c r="XC158" s="550"/>
      <c r="XD158" s="550"/>
      <c r="XE158" s="550"/>
      <c r="XF158" s="550"/>
      <c r="XG158" s="550"/>
      <c r="XH158" s="550"/>
      <c r="AAV158" s="550"/>
      <c r="ABC158" s="550"/>
      <c r="ABF158" s="550"/>
      <c r="ACE158" s="550"/>
      <c r="ACH158" s="550"/>
      <c r="ACL158" s="550"/>
      <c r="ACO158" s="550"/>
      <c r="ACZ158" s="550"/>
      <c r="ADC158" s="550"/>
      <c r="ADG158" s="550"/>
      <c r="ADJ158" s="550"/>
      <c r="ADN158" s="550"/>
      <c r="ADU158" s="550"/>
      <c r="ADX158" s="550"/>
      <c r="AEB158" s="550"/>
      <c r="AEP158" s="550"/>
      <c r="AES158" s="550"/>
      <c r="AFK158" s="550"/>
      <c r="AFR158" s="550"/>
      <c r="AIC158" s="550"/>
      <c r="AIJ158" s="550"/>
      <c r="AIQ158" s="550"/>
      <c r="AMD158" s="550"/>
      <c r="AMG158" s="550"/>
      <c r="AMY158" s="550"/>
      <c r="ANB158" s="550"/>
      <c r="ANF158" s="550"/>
      <c r="ANI158" s="550"/>
      <c r="AOH158" s="550"/>
      <c r="AOK158" s="550"/>
      <c r="AOV158" s="550"/>
      <c r="APC158" s="550"/>
      <c r="APJ158" s="550"/>
      <c r="APX158" s="550"/>
      <c r="AQA158" s="550"/>
      <c r="AQE158" s="550"/>
      <c r="AQL158" s="550"/>
      <c r="AQZ158" s="550"/>
      <c r="ARC158" s="550"/>
      <c r="ARN158" s="550"/>
      <c r="ARQ158" s="550"/>
      <c r="ARU158" s="550"/>
      <c r="ARX158" s="550"/>
      <c r="ASB158" s="550"/>
      <c r="ASI158" s="550"/>
      <c r="AVH158" s="550"/>
      <c r="AVO158" s="550"/>
      <c r="AVV158" s="550"/>
      <c r="AYG158" s="550"/>
      <c r="AYN158" s="550"/>
      <c r="AYU158" s="550"/>
      <c r="AYX158" s="550"/>
      <c r="AZI158" s="550"/>
      <c r="AZL158" s="550"/>
      <c r="AZP158" s="37"/>
      <c r="AZS158" s="37"/>
    </row>
    <row r="159" spans="1:1021 1039:1371" ht="15.75" x14ac:dyDescent="0.25">
      <c r="A159" s="422"/>
      <c r="B159" s="24"/>
      <c r="C159" s="172"/>
      <c r="D159" s="37"/>
      <c r="E159" s="37"/>
      <c r="H159" s="550"/>
      <c r="I159" s="24"/>
      <c r="J159" s="172"/>
      <c r="K159" s="37"/>
      <c r="L159" s="37"/>
      <c r="O159" s="550"/>
      <c r="Q159" s="550"/>
      <c r="R159" s="550"/>
      <c r="V159" s="550"/>
      <c r="CH159" s="550"/>
      <c r="CV159" s="550"/>
      <c r="DR159" s="550"/>
      <c r="DU159" s="550"/>
      <c r="ET159" s="550"/>
      <c r="FA159" s="550"/>
      <c r="FV159" s="550"/>
      <c r="GC159" s="550"/>
      <c r="HZ159" s="550"/>
      <c r="IV159" s="550"/>
      <c r="KD159" s="550"/>
      <c r="KE159" s="550"/>
      <c r="KF159" s="550"/>
      <c r="KG159" s="550"/>
      <c r="KH159" s="550"/>
      <c r="KI159" s="550"/>
      <c r="KJ159" s="550"/>
      <c r="KK159" s="550"/>
      <c r="KL159" s="550"/>
      <c r="KM159" s="550"/>
      <c r="KN159" s="550"/>
      <c r="KO159" s="550"/>
      <c r="KP159" s="550"/>
      <c r="KQ159" s="550"/>
      <c r="KR159" s="550"/>
      <c r="LM159" s="550"/>
      <c r="LT159" s="550"/>
      <c r="MA159" s="550"/>
      <c r="MH159" s="550"/>
      <c r="NQ159" s="550"/>
      <c r="NT159" s="550"/>
      <c r="QI159" s="550"/>
      <c r="QP159" s="550"/>
      <c r="RD159" s="550"/>
      <c r="RE159" s="550"/>
      <c r="TA159" s="550"/>
      <c r="TV159" s="550"/>
      <c r="UC159" s="550"/>
      <c r="UJ159" s="550"/>
      <c r="UQ159" s="550"/>
      <c r="UX159" s="550"/>
      <c r="VZ159" s="550"/>
      <c r="XB159" s="550"/>
      <c r="XC159" s="550"/>
      <c r="XD159" s="550"/>
      <c r="XE159" s="550"/>
      <c r="XF159" s="550"/>
      <c r="XG159" s="550"/>
      <c r="XH159" s="550"/>
      <c r="AAV159" s="550"/>
      <c r="ABC159" s="550"/>
      <c r="ABF159" s="550"/>
      <c r="ACE159" s="550"/>
      <c r="ACH159" s="550"/>
      <c r="ACL159" s="550"/>
      <c r="ACO159" s="550"/>
      <c r="ACZ159" s="550"/>
      <c r="ADC159" s="550"/>
      <c r="ADG159" s="550"/>
      <c r="ADJ159" s="550"/>
      <c r="ADN159" s="550"/>
      <c r="ADU159" s="550"/>
      <c r="ADX159" s="550"/>
      <c r="AEB159" s="550"/>
      <c r="AEP159" s="550"/>
      <c r="AES159" s="550"/>
      <c r="AFK159" s="550"/>
      <c r="AFR159" s="550"/>
      <c r="AIC159" s="550"/>
      <c r="AIJ159" s="550"/>
      <c r="AIQ159" s="550"/>
      <c r="AMD159" s="550"/>
      <c r="AMG159" s="550"/>
      <c r="AMY159" s="550"/>
      <c r="ANB159" s="550"/>
      <c r="ANF159" s="550"/>
      <c r="ANI159" s="550"/>
      <c r="AOH159" s="550"/>
      <c r="AOK159" s="550"/>
      <c r="AOV159" s="550"/>
      <c r="APC159" s="550"/>
      <c r="APJ159" s="550"/>
      <c r="APX159" s="550"/>
      <c r="AQA159" s="550"/>
      <c r="AQE159" s="550"/>
      <c r="AQL159" s="550"/>
      <c r="AQZ159" s="550"/>
      <c r="ARC159" s="550"/>
      <c r="ARN159" s="550"/>
      <c r="ARQ159" s="550"/>
      <c r="ARU159" s="550"/>
      <c r="ARX159" s="550"/>
      <c r="ASB159" s="550"/>
      <c r="ASI159" s="550"/>
      <c r="AVH159" s="550"/>
      <c r="AVO159" s="550"/>
      <c r="AVV159" s="550"/>
      <c r="AYG159" s="550"/>
      <c r="AYN159" s="550"/>
      <c r="AYU159" s="550"/>
      <c r="AYX159" s="550"/>
      <c r="AZI159" s="550"/>
      <c r="AZL159" s="550"/>
      <c r="AZP159" s="37"/>
      <c r="AZS159" s="37"/>
    </row>
    <row r="160" spans="1:1021 1039:1371" ht="15.75" x14ac:dyDescent="0.25">
      <c r="A160" s="422"/>
      <c r="B160" s="24"/>
      <c r="C160" s="172"/>
      <c r="D160" s="37"/>
      <c r="E160" s="37"/>
      <c r="H160" s="550"/>
      <c r="I160" s="24"/>
      <c r="J160" s="172"/>
      <c r="K160" s="37"/>
      <c r="L160" s="37"/>
      <c r="O160" s="550"/>
      <c r="Q160" s="550"/>
      <c r="R160" s="550"/>
      <c r="V160" s="550"/>
      <c r="CH160" s="550"/>
      <c r="CV160" s="550"/>
      <c r="DR160" s="550"/>
      <c r="DU160" s="550"/>
      <c r="ET160" s="550"/>
      <c r="FA160" s="550"/>
      <c r="FV160" s="550"/>
      <c r="GC160" s="550"/>
      <c r="HZ160" s="550"/>
      <c r="IV160" s="550"/>
      <c r="KD160" s="550"/>
      <c r="KE160" s="550"/>
      <c r="KF160" s="550"/>
      <c r="KG160" s="550"/>
      <c r="KH160" s="550"/>
      <c r="KI160" s="550"/>
      <c r="KJ160" s="550"/>
      <c r="KK160" s="550"/>
      <c r="KL160" s="550"/>
      <c r="KM160" s="550"/>
      <c r="KN160" s="550"/>
      <c r="KO160" s="550"/>
      <c r="KP160" s="550"/>
      <c r="KQ160" s="550"/>
      <c r="KR160" s="550"/>
      <c r="LM160" s="550"/>
      <c r="LT160" s="550"/>
      <c r="MA160" s="550"/>
      <c r="MH160" s="550"/>
      <c r="NQ160" s="550"/>
      <c r="NT160" s="550"/>
      <c r="QI160" s="550"/>
      <c r="QP160" s="550"/>
      <c r="RD160" s="550"/>
      <c r="RE160" s="550"/>
      <c r="TA160" s="550"/>
      <c r="TV160" s="550"/>
      <c r="UC160" s="550"/>
      <c r="UJ160" s="550"/>
      <c r="UQ160" s="550"/>
      <c r="UX160" s="550"/>
      <c r="VZ160" s="550"/>
      <c r="XB160" s="550"/>
      <c r="XC160" s="550"/>
      <c r="XD160" s="550"/>
      <c r="XE160" s="550"/>
      <c r="XF160" s="550"/>
      <c r="XG160" s="550"/>
      <c r="XH160" s="550"/>
      <c r="AAV160" s="550"/>
      <c r="ABC160" s="550"/>
      <c r="ABF160" s="550"/>
      <c r="ACE160" s="550"/>
      <c r="ACH160" s="550"/>
      <c r="ACL160" s="550"/>
      <c r="ACO160" s="550"/>
      <c r="ACZ160" s="550"/>
      <c r="ADC160" s="550"/>
      <c r="ADG160" s="550"/>
      <c r="ADJ160" s="550"/>
      <c r="ADN160" s="550"/>
      <c r="ADU160" s="550"/>
      <c r="ADX160" s="550"/>
      <c r="AEB160" s="550"/>
      <c r="AEP160" s="550"/>
      <c r="AES160" s="550"/>
      <c r="AFK160" s="550"/>
      <c r="AFR160" s="550"/>
      <c r="AIC160" s="550"/>
      <c r="AIJ160" s="550"/>
      <c r="AIQ160" s="550"/>
      <c r="AMD160" s="550"/>
      <c r="AMG160" s="550"/>
      <c r="AMY160" s="550"/>
      <c r="ANB160" s="550"/>
      <c r="ANF160" s="550"/>
      <c r="ANI160" s="550"/>
      <c r="AOH160" s="550"/>
      <c r="AOK160" s="550"/>
      <c r="AOV160" s="550"/>
      <c r="APC160" s="550"/>
      <c r="APJ160" s="550"/>
      <c r="APX160" s="550"/>
      <c r="AQA160" s="550"/>
      <c r="AQE160" s="550"/>
      <c r="AQL160" s="550"/>
      <c r="AQZ160" s="550"/>
      <c r="ARC160" s="550"/>
      <c r="ARN160" s="550"/>
      <c r="ARQ160" s="550"/>
      <c r="ARU160" s="550"/>
      <c r="ARX160" s="550"/>
      <c r="ASB160" s="550"/>
      <c r="ASI160" s="550"/>
      <c r="AVH160" s="550"/>
      <c r="AVO160" s="550"/>
      <c r="AVV160" s="550"/>
      <c r="AYG160" s="550"/>
      <c r="AYN160" s="550"/>
      <c r="AYU160" s="550"/>
      <c r="AYX160" s="550"/>
      <c r="AZI160" s="550"/>
      <c r="AZL160" s="550"/>
      <c r="AZP160" s="37"/>
      <c r="AZS160" s="37"/>
    </row>
    <row r="161" spans="1:1021 1039:1371" ht="15.75" x14ac:dyDescent="0.25">
      <c r="A161" s="422"/>
      <c r="B161" s="24"/>
      <c r="C161" s="172"/>
      <c r="D161" s="37"/>
      <c r="E161" s="37"/>
      <c r="H161" s="550"/>
      <c r="I161" s="24"/>
      <c r="J161" s="172"/>
      <c r="K161" s="37"/>
      <c r="L161" s="37"/>
      <c r="O161" s="550"/>
      <c r="Q161" s="550"/>
      <c r="R161" s="550"/>
      <c r="V161" s="550"/>
      <c r="CH161" s="550"/>
      <c r="CV161" s="550"/>
      <c r="DR161" s="550"/>
      <c r="DU161" s="550"/>
      <c r="ET161" s="550"/>
      <c r="FA161" s="550"/>
      <c r="FV161" s="550"/>
      <c r="GC161" s="550"/>
      <c r="HZ161" s="550"/>
      <c r="IV161" s="550"/>
      <c r="KD161" s="550"/>
      <c r="KE161" s="550"/>
      <c r="KF161" s="550"/>
      <c r="KG161" s="550"/>
      <c r="KH161" s="550"/>
      <c r="KI161" s="550"/>
      <c r="KJ161" s="550"/>
      <c r="KK161" s="550"/>
      <c r="KL161" s="550"/>
      <c r="KM161" s="550"/>
      <c r="KN161" s="550"/>
      <c r="KO161" s="550"/>
      <c r="KP161" s="550"/>
      <c r="KQ161" s="550"/>
      <c r="KR161" s="550"/>
      <c r="LM161" s="550"/>
      <c r="LT161" s="550"/>
      <c r="MA161" s="550"/>
      <c r="MH161" s="550"/>
      <c r="NQ161" s="550"/>
      <c r="NT161" s="550"/>
      <c r="QI161" s="550"/>
      <c r="QP161" s="550"/>
      <c r="RD161" s="550"/>
      <c r="RE161" s="550"/>
      <c r="TA161" s="550"/>
      <c r="TV161" s="550"/>
      <c r="UC161" s="550"/>
      <c r="UJ161" s="550"/>
      <c r="UQ161" s="550"/>
      <c r="UX161" s="550"/>
      <c r="VZ161" s="550"/>
      <c r="XB161" s="550"/>
      <c r="XC161" s="550"/>
      <c r="XD161" s="550"/>
      <c r="XE161" s="550"/>
      <c r="XF161" s="550"/>
      <c r="XG161" s="550"/>
      <c r="XH161" s="550"/>
      <c r="AAV161" s="550"/>
      <c r="ABC161" s="550"/>
      <c r="ABF161" s="550"/>
      <c r="ACE161" s="550"/>
      <c r="ACH161" s="550"/>
      <c r="ACL161" s="550"/>
      <c r="ACO161" s="550"/>
      <c r="ACZ161" s="550"/>
      <c r="ADC161" s="550"/>
      <c r="ADG161" s="550"/>
      <c r="ADJ161" s="550"/>
      <c r="ADN161" s="550"/>
      <c r="ADU161" s="550"/>
      <c r="ADX161" s="550"/>
      <c r="AEB161" s="550"/>
      <c r="AEP161" s="550"/>
      <c r="AES161" s="550"/>
      <c r="AFK161" s="550"/>
      <c r="AFR161" s="550"/>
      <c r="AIC161" s="550"/>
      <c r="AIJ161" s="550"/>
      <c r="AIQ161" s="550"/>
      <c r="AMD161" s="550"/>
      <c r="AMG161" s="550"/>
      <c r="AMY161" s="550"/>
      <c r="ANB161" s="550"/>
      <c r="ANF161" s="550"/>
      <c r="ANI161" s="550"/>
      <c r="AOH161" s="550"/>
      <c r="AOK161" s="550"/>
      <c r="AOV161" s="550"/>
      <c r="APC161" s="550"/>
      <c r="APJ161" s="550"/>
      <c r="APX161" s="550"/>
      <c r="AQA161" s="550"/>
      <c r="AQE161" s="550"/>
      <c r="AQL161" s="550"/>
      <c r="AQZ161" s="550"/>
      <c r="ARC161" s="550"/>
      <c r="ARN161" s="550"/>
      <c r="ARQ161" s="550"/>
      <c r="ARU161" s="550"/>
      <c r="ARX161" s="550"/>
      <c r="ASB161" s="550"/>
      <c r="ASI161" s="550"/>
      <c r="AVH161" s="550"/>
      <c r="AVO161" s="550"/>
      <c r="AVV161" s="550"/>
      <c r="AYG161" s="550"/>
      <c r="AYN161" s="550"/>
      <c r="AYU161" s="550"/>
      <c r="AYX161" s="550"/>
      <c r="AZI161" s="550"/>
      <c r="AZL161" s="550"/>
      <c r="AZP161" s="37"/>
      <c r="AZS161" s="37"/>
    </row>
    <row r="162" spans="1:1021 1039:1371" ht="15.75" x14ac:dyDescent="0.25">
      <c r="A162" s="422"/>
      <c r="B162" s="24"/>
      <c r="C162" s="172"/>
      <c r="D162" s="37"/>
      <c r="E162" s="37"/>
      <c r="H162" s="550"/>
      <c r="I162" s="24"/>
      <c r="J162" s="172"/>
      <c r="K162" s="37"/>
      <c r="L162" s="37"/>
      <c r="O162" s="550"/>
      <c r="Q162" s="550"/>
      <c r="R162" s="550"/>
      <c r="V162" s="550"/>
      <c r="CH162" s="550"/>
      <c r="CV162" s="550"/>
      <c r="DR162" s="550"/>
      <c r="DU162" s="550"/>
      <c r="ET162" s="550"/>
      <c r="FA162" s="550"/>
      <c r="FV162" s="550"/>
      <c r="GC162" s="550"/>
      <c r="HZ162" s="550"/>
      <c r="IV162" s="550"/>
      <c r="KD162" s="550"/>
      <c r="KE162" s="550"/>
      <c r="KF162" s="550"/>
      <c r="KG162" s="550"/>
      <c r="KH162" s="550"/>
      <c r="KI162" s="550"/>
      <c r="KJ162" s="550"/>
      <c r="KK162" s="550"/>
      <c r="KL162" s="550"/>
      <c r="KM162" s="550"/>
      <c r="KN162" s="550"/>
      <c r="KO162" s="550"/>
      <c r="KP162" s="550"/>
      <c r="KQ162" s="550"/>
      <c r="KR162" s="550"/>
      <c r="LM162" s="550"/>
      <c r="LT162" s="550"/>
      <c r="MA162" s="550"/>
      <c r="MH162" s="550"/>
      <c r="NQ162" s="550"/>
      <c r="NT162" s="550"/>
      <c r="QI162" s="550"/>
      <c r="QP162" s="550"/>
      <c r="RD162" s="550"/>
      <c r="RE162" s="550"/>
      <c r="TA162" s="550"/>
      <c r="TV162" s="550"/>
      <c r="UC162" s="550"/>
      <c r="UJ162" s="550"/>
      <c r="UQ162" s="550"/>
      <c r="UX162" s="550"/>
      <c r="VZ162" s="550"/>
      <c r="XB162" s="550"/>
      <c r="XC162" s="550"/>
      <c r="XD162" s="550"/>
      <c r="XE162" s="550"/>
      <c r="XF162" s="550"/>
      <c r="XG162" s="550"/>
      <c r="XH162" s="550"/>
      <c r="AAV162" s="550"/>
      <c r="ABC162" s="550"/>
      <c r="ABF162" s="550"/>
      <c r="ACE162" s="550"/>
      <c r="ACH162" s="550"/>
      <c r="ACL162" s="550"/>
      <c r="ACO162" s="550"/>
      <c r="ACZ162" s="550"/>
      <c r="ADC162" s="550"/>
      <c r="ADG162" s="550"/>
      <c r="ADJ162" s="550"/>
      <c r="ADN162" s="550"/>
      <c r="ADU162" s="550"/>
      <c r="ADX162" s="550"/>
      <c r="AEB162" s="550"/>
      <c r="AEP162" s="550"/>
      <c r="AES162" s="550"/>
      <c r="AFK162" s="550"/>
      <c r="AFR162" s="550"/>
      <c r="AIC162" s="550"/>
      <c r="AIJ162" s="550"/>
      <c r="AIQ162" s="550"/>
      <c r="AMD162" s="550"/>
      <c r="AMG162" s="550"/>
      <c r="AMY162" s="550"/>
      <c r="ANB162" s="550"/>
      <c r="ANF162" s="550"/>
      <c r="ANI162" s="550"/>
      <c r="AOH162" s="550"/>
      <c r="AOK162" s="550"/>
      <c r="AOV162" s="550"/>
      <c r="APC162" s="550"/>
      <c r="APJ162" s="550"/>
      <c r="APX162" s="550"/>
      <c r="AQA162" s="550"/>
      <c r="AQE162" s="550"/>
      <c r="AQL162" s="550"/>
      <c r="AQZ162" s="550"/>
      <c r="ARC162" s="550"/>
      <c r="ARN162" s="550"/>
      <c r="ARQ162" s="550"/>
      <c r="ARU162" s="550"/>
      <c r="ARX162" s="550"/>
      <c r="ASB162" s="550"/>
      <c r="ASI162" s="550"/>
      <c r="AVH162" s="550"/>
      <c r="AVO162" s="550"/>
      <c r="AVV162" s="550"/>
      <c r="AYG162" s="550"/>
      <c r="AYN162" s="550"/>
      <c r="AYU162" s="550"/>
      <c r="AYX162" s="550"/>
      <c r="AZI162" s="550"/>
      <c r="AZL162" s="550"/>
      <c r="AZP162" s="37"/>
      <c r="AZS162" s="37"/>
    </row>
    <row r="163" spans="1:1021 1039:1371" ht="15.75" x14ac:dyDescent="0.25">
      <c r="A163" s="422"/>
      <c r="B163" s="24"/>
      <c r="C163" s="172"/>
      <c r="D163" s="37"/>
      <c r="E163" s="37"/>
      <c r="H163" s="550"/>
      <c r="I163" s="24"/>
      <c r="J163" s="172"/>
      <c r="K163" s="37"/>
      <c r="L163" s="37"/>
      <c r="O163" s="550"/>
      <c r="Q163" s="550"/>
      <c r="R163" s="550"/>
      <c r="V163" s="550"/>
      <c r="CH163" s="550"/>
      <c r="CV163" s="550"/>
      <c r="DR163" s="550"/>
      <c r="DU163" s="550"/>
      <c r="ET163" s="550"/>
      <c r="FA163" s="550"/>
      <c r="FV163" s="550"/>
      <c r="GC163" s="550"/>
      <c r="HZ163" s="550"/>
      <c r="IV163" s="550"/>
      <c r="KD163" s="550"/>
      <c r="KE163" s="550"/>
      <c r="KF163" s="550"/>
      <c r="KG163" s="550"/>
      <c r="KH163" s="550"/>
      <c r="KI163" s="550"/>
      <c r="KJ163" s="550"/>
      <c r="KK163" s="550"/>
      <c r="KL163" s="550"/>
      <c r="KM163" s="550"/>
      <c r="KN163" s="550"/>
      <c r="KO163" s="550"/>
      <c r="KP163" s="550"/>
      <c r="KQ163" s="550"/>
      <c r="KR163" s="550"/>
      <c r="LM163" s="550"/>
      <c r="LT163" s="550"/>
      <c r="MA163" s="550"/>
      <c r="MH163" s="550"/>
      <c r="NQ163" s="550"/>
      <c r="NT163" s="550"/>
      <c r="QI163" s="550"/>
      <c r="QP163" s="550"/>
      <c r="RD163" s="550"/>
      <c r="RE163" s="550"/>
      <c r="TA163" s="550"/>
      <c r="TV163" s="550"/>
      <c r="UC163" s="550"/>
      <c r="UJ163" s="550"/>
      <c r="UQ163" s="550"/>
      <c r="UX163" s="550"/>
      <c r="VZ163" s="550"/>
      <c r="XB163" s="550"/>
      <c r="XC163" s="550"/>
      <c r="XD163" s="550"/>
      <c r="XE163" s="550"/>
      <c r="XF163" s="550"/>
      <c r="XG163" s="550"/>
      <c r="XH163" s="550"/>
      <c r="AAV163" s="550"/>
      <c r="ABC163" s="550"/>
      <c r="ABF163" s="550"/>
      <c r="ACE163" s="550"/>
      <c r="ACH163" s="550"/>
      <c r="ACL163" s="550"/>
      <c r="ACO163" s="550"/>
      <c r="ACZ163" s="550"/>
      <c r="ADC163" s="550"/>
      <c r="ADG163" s="550"/>
      <c r="ADJ163" s="550"/>
      <c r="ADN163" s="550"/>
      <c r="ADU163" s="550"/>
      <c r="ADX163" s="550"/>
      <c r="AEB163" s="550"/>
      <c r="AEP163" s="550"/>
      <c r="AES163" s="550"/>
      <c r="AFK163" s="550"/>
      <c r="AFR163" s="550"/>
      <c r="AIC163" s="550"/>
      <c r="AIJ163" s="550"/>
      <c r="AIQ163" s="550"/>
      <c r="AMD163" s="550"/>
      <c r="AMG163" s="550"/>
      <c r="AMY163" s="550"/>
      <c r="ANB163" s="550"/>
      <c r="ANF163" s="550"/>
      <c r="ANI163" s="550"/>
      <c r="AOH163" s="550"/>
      <c r="AOK163" s="550"/>
      <c r="AOV163" s="550"/>
      <c r="APC163" s="550"/>
      <c r="APJ163" s="550"/>
      <c r="APX163" s="550"/>
      <c r="AQA163" s="550"/>
      <c r="AQE163" s="550"/>
      <c r="AQL163" s="550"/>
      <c r="AQZ163" s="550"/>
      <c r="ARC163" s="550"/>
      <c r="ARN163" s="550"/>
      <c r="ARQ163" s="550"/>
      <c r="ARU163" s="550"/>
      <c r="ARX163" s="550"/>
      <c r="ASB163" s="550"/>
      <c r="ASI163" s="550"/>
      <c r="AVH163" s="550"/>
      <c r="AVO163" s="550"/>
      <c r="AVV163" s="550"/>
      <c r="AYG163" s="550"/>
      <c r="AYN163" s="550"/>
      <c r="AYU163" s="550"/>
      <c r="AYX163" s="550"/>
      <c r="AZI163" s="550"/>
      <c r="AZL163" s="550"/>
      <c r="AZP163" s="37"/>
      <c r="AZS163" s="37"/>
    </row>
    <row r="164" spans="1:1021 1039:1371" ht="15.75" x14ac:dyDescent="0.25">
      <c r="A164" s="422"/>
      <c r="B164" s="24"/>
      <c r="C164" s="172"/>
      <c r="D164" s="121"/>
      <c r="E164" s="37"/>
      <c r="H164" s="550"/>
      <c r="I164" s="24"/>
      <c r="J164" s="172"/>
      <c r="K164" s="121"/>
      <c r="L164" s="37"/>
      <c r="O164" s="550"/>
      <c r="Q164" s="550"/>
      <c r="R164" s="550"/>
      <c r="V164" s="550"/>
      <c r="CH164" s="550"/>
      <c r="CV164" s="550"/>
      <c r="DR164" s="550"/>
      <c r="DU164" s="550"/>
      <c r="ET164" s="550"/>
      <c r="FA164" s="550"/>
      <c r="FV164" s="550"/>
      <c r="GC164" s="550"/>
      <c r="HZ164" s="550"/>
      <c r="IV164" s="550"/>
      <c r="KD164" s="550"/>
      <c r="KE164" s="550"/>
      <c r="KF164" s="550"/>
      <c r="KG164" s="550"/>
      <c r="KH164" s="550"/>
      <c r="KI164" s="550"/>
      <c r="KJ164" s="550"/>
      <c r="KK164" s="550"/>
      <c r="KL164" s="550"/>
      <c r="KM164" s="550"/>
      <c r="KN164" s="550"/>
      <c r="KO164" s="550"/>
      <c r="KP164" s="550"/>
      <c r="KQ164" s="550"/>
      <c r="KR164" s="550"/>
      <c r="LM164" s="550"/>
      <c r="LT164" s="550"/>
      <c r="MA164" s="550"/>
      <c r="MH164" s="550"/>
      <c r="NQ164" s="550"/>
      <c r="NT164" s="550"/>
      <c r="QI164" s="550"/>
      <c r="QP164" s="550"/>
      <c r="RD164" s="550"/>
      <c r="RE164" s="550"/>
      <c r="TA164" s="550"/>
      <c r="TV164" s="550"/>
      <c r="UC164" s="550"/>
      <c r="UJ164" s="550"/>
      <c r="UQ164" s="550"/>
      <c r="UX164" s="550"/>
      <c r="VZ164" s="550"/>
      <c r="XB164" s="550"/>
      <c r="XC164" s="550"/>
      <c r="XD164" s="550"/>
      <c r="XE164" s="550"/>
      <c r="XF164" s="550"/>
      <c r="XG164" s="550"/>
      <c r="XH164" s="550"/>
      <c r="AAV164" s="550"/>
      <c r="ABC164" s="550"/>
      <c r="ABF164" s="550"/>
      <c r="ACE164" s="550"/>
      <c r="ACH164" s="550"/>
      <c r="ACL164" s="550"/>
      <c r="ACO164" s="550"/>
      <c r="ACZ164" s="550"/>
      <c r="ADC164" s="550"/>
      <c r="ADG164" s="550"/>
      <c r="ADJ164" s="550"/>
      <c r="ADN164" s="550"/>
      <c r="ADU164" s="550"/>
      <c r="ADX164" s="550"/>
      <c r="AEB164" s="550"/>
      <c r="AEP164" s="550"/>
      <c r="AES164" s="550"/>
      <c r="AFK164" s="550"/>
      <c r="AFR164" s="550"/>
      <c r="AIC164" s="550"/>
      <c r="AIJ164" s="550"/>
      <c r="AIQ164" s="550"/>
      <c r="AMD164" s="550"/>
      <c r="AMG164" s="550"/>
      <c r="AMY164" s="550"/>
      <c r="ANB164" s="550"/>
      <c r="ANF164" s="550"/>
      <c r="ANI164" s="550"/>
      <c r="AOH164" s="550"/>
      <c r="AOK164" s="550"/>
      <c r="AOV164" s="550"/>
      <c r="APC164" s="550"/>
      <c r="APJ164" s="550"/>
      <c r="APX164" s="550"/>
      <c r="AQA164" s="550"/>
      <c r="AQE164" s="550"/>
      <c r="AQL164" s="550"/>
      <c r="AQZ164" s="550"/>
      <c r="ARC164" s="550"/>
      <c r="ARN164" s="550"/>
      <c r="ARQ164" s="550"/>
      <c r="ARU164" s="550"/>
      <c r="ARX164" s="550"/>
      <c r="ASB164" s="550"/>
      <c r="ASI164" s="550"/>
      <c r="AVH164" s="550"/>
      <c r="AVO164" s="550"/>
      <c r="AVV164" s="550"/>
      <c r="AYG164" s="550"/>
      <c r="AYN164" s="550"/>
      <c r="AYU164" s="550"/>
      <c r="AYX164" s="550"/>
      <c r="AZI164" s="550"/>
      <c r="AZL164" s="550"/>
      <c r="AZP164" s="37"/>
      <c r="AZS164" s="37"/>
    </row>
    <row r="165" spans="1:1021 1039:1371" ht="15.75" x14ac:dyDescent="0.25">
      <c r="A165" s="422"/>
      <c r="B165" s="24"/>
      <c r="C165" s="172"/>
      <c r="D165" s="37"/>
      <c r="E165" s="37"/>
      <c r="H165" s="550"/>
      <c r="I165" s="24"/>
      <c r="J165" s="172"/>
      <c r="K165" s="37"/>
      <c r="L165" s="37"/>
      <c r="O165" s="550"/>
      <c r="Q165" s="550"/>
      <c r="R165" s="550"/>
      <c r="V165" s="550"/>
      <c r="CH165" s="550"/>
      <c r="CV165" s="550"/>
      <c r="DR165" s="550"/>
      <c r="DU165" s="550"/>
      <c r="ET165" s="550"/>
      <c r="FA165" s="550"/>
      <c r="FV165" s="550"/>
      <c r="GC165" s="550"/>
      <c r="HZ165" s="550"/>
      <c r="IV165" s="550"/>
      <c r="KD165" s="550"/>
      <c r="KE165" s="550"/>
      <c r="KF165" s="550"/>
      <c r="KG165" s="550"/>
      <c r="KH165" s="550"/>
      <c r="KI165" s="550"/>
      <c r="KJ165" s="550"/>
      <c r="KK165" s="550"/>
      <c r="KL165" s="550"/>
      <c r="KM165" s="550"/>
      <c r="KN165" s="550"/>
      <c r="KO165" s="550"/>
      <c r="KP165" s="550"/>
      <c r="KQ165" s="550"/>
      <c r="KR165" s="550"/>
      <c r="LM165" s="550"/>
      <c r="LT165" s="550"/>
      <c r="MA165" s="550"/>
      <c r="MH165" s="550"/>
      <c r="NQ165" s="550"/>
      <c r="NT165" s="550"/>
      <c r="QI165" s="550"/>
      <c r="QP165" s="550"/>
      <c r="RD165" s="550"/>
      <c r="RE165" s="550"/>
      <c r="TA165" s="550"/>
      <c r="TV165" s="550"/>
      <c r="UC165" s="550"/>
      <c r="UJ165" s="550"/>
      <c r="UQ165" s="550"/>
      <c r="UX165" s="550"/>
      <c r="VZ165" s="550"/>
      <c r="XB165" s="550"/>
      <c r="XC165" s="550"/>
      <c r="XD165" s="550"/>
      <c r="XE165" s="550"/>
      <c r="XF165" s="550"/>
      <c r="XG165" s="550"/>
      <c r="XH165" s="550"/>
      <c r="AAV165" s="550"/>
      <c r="ABC165" s="550"/>
      <c r="ABF165" s="550"/>
      <c r="ACE165" s="550"/>
      <c r="ACH165" s="550"/>
      <c r="ACL165" s="550"/>
      <c r="ACO165" s="550"/>
      <c r="ACZ165" s="550"/>
      <c r="ADC165" s="550"/>
      <c r="ADG165" s="550"/>
      <c r="ADJ165" s="550"/>
      <c r="ADN165" s="550"/>
      <c r="ADU165" s="550"/>
      <c r="ADX165" s="550"/>
      <c r="AEB165" s="550"/>
      <c r="AEP165" s="550"/>
      <c r="AES165" s="550"/>
      <c r="AFK165" s="550"/>
      <c r="AFR165" s="550"/>
      <c r="AIC165" s="550"/>
      <c r="AIJ165" s="550"/>
      <c r="AIQ165" s="550"/>
      <c r="AMD165" s="550"/>
      <c r="AMG165" s="550"/>
      <c r="AMY165" s="550"/>
      <c r="ANB165" s="550"/>
      <c r="ANF165" s="550"/>
      <c r="ANI165" s="550"/>
      <c r="AOH165" s="550"/>
      <c r="AOK165" s="550"/>
      <c r="AOV165" s="550"/>
      <c r="APC165" s="550"/>
      <c r="APJ165" s="550"/>
      <c r="APX165" s="550"/>
      <c r="AQA165" s="550"/>
      <c r="AQE165" s="550"/>
      <c r="AQL165" s="550"/>
      <c r="AQZ165" s="550"/>
      <c r="ARC165" s="550"/>
      <c r="ARN165" s="550"/>
      <c r="ARQ165" s="550"/>
      <c r="ARU165" s="550"/>
      <c r="ARX165" s="550"/>
      <c r="ASB165" s="550"/>
      <c r="ASI165" s="550"/>
      <c r="AVH165" s="550"/>
      <c r="AVO165" s="550"/>
      <c r="AVV165" s="550"/>
      <c r="AYG165" s="550"/>
      <c r="AYN165" s="550"/>
      <c r="AYU165" s="550"/>
      <c r="AYX165" s="550"/>
      <c r="AZI165" s="550"/>
      <c r="AZL165" s="550"/>
      <c r="AZP165" s="37"/>
      <c r="AZS165" s="37"/>
    </row>
    <row r="166" spans="1:1021 1039:1371" ht="15.75" x14ac:dyDescent="0.25">
      <c r="A166" s="422"/>
      <c r="B166" s="24"/>
      <c r="C166" s="172"/>
      <c r="D166" s="37"/>
      <c r="E166" s="37"/>
      <c r="H166" s="550"/>
      <c r="I166" s="24"/>
      <c r="J166" s="172"/>
      <c r="K166" s="37"/>
      <c r="L166" s="37"/>
      <c r="O166" s="550"/>
      <c r="Q166" s="550"/>
      <c r="R166" s="550"/>
      <c r="V166" s="550"/>
      <c r="CH166" s="550"/>
      <c r="CV166" s="550"/>
      <c r="DR166" s="550"/>
      <c r="DU166" s="550"/>
      <c r="ET166" s="550"/>
      <c r="FA166" s="550"/>
      <c r="FV166" s="550"/>
      <c r="GC166" s="550"/>
      <c r="HZ166" s="550"/>
      <c r="IV166" s="550"/>
      <c r="KD166" s="550"/>
      <c r="KE166" s="550"/>
      <c r="KF166" s="550"/>
      <c r="KG166" s="550"/>
      <c r="KH166" s="550"/>
      <c r="KI166" s="550"/>
      <c r="KJ166" s="550"/>
      <c r="KK166" s="550"/>
      <c r="KL166" s="550"/>
      <c r="KM166" s="550"/>
      <c r="KN166" s="550"/>
      <c r="KO166" s="550"/>
      <c r="KP166" s="550"/>
      <c r="KQ166" s="550"/>
      <c r="KR166" s="550"/>
      <c r="LM166" s="550"/>
      <c r="LT166" s="550"/>
      <c r="MA166" s="550"/>
      <c r="MH166" s="550"/>
      <c r="NQ166" s="550"/>
      <c r="NT166" s="550"/>
      <c r="QI166" s="550"/>
      <c r="QP166" s="550"/>
      <c r="RD166" s="550"/>
      <c r="RE166" s="550"/>
      <c r="TA166" s="550"/>
      <c r="TV166" s="550"/>
      <c r="UC166" s="550"/>
      <c r="UJ166" s="550"/>
      <c r="UQ166" s="550"/>
      <c r="UX166" s="550"/>
      <c r="VZ166" s="550"/>
      <c r="XB166" s="550"/>
      <c r="XC166" s="550"/>
      <c r="XD166" s="550"/>
      <c r="XE166" s="550"/>
      <c r="XF166" s="550"/>
      <c r="XG166" s="550"/>
      <c r="XH166" s="550"/>
      <c r="AAV166" s="550"/>
      <c r="ABC166" s="550"/>
      <c r="ABF166" s="550"/>
      <c r="ACE166" s="550"/>
      <c r="ACH166" s="550"/>
      <c r="ACL166" s="550"/>
      <c r="ACO166" s="550"/>
      <c r="ACZ166" s="550"/>
      <c r="ADC166" s="550"/>
      <c r="ADG166" s="550"/>
      <c r="ADJ166" s="550"/>
      <c r="ADN166" s="550"/>
      <c r="ADU166" s="550"/>
      <c r="ADX166" s="550"/>
      <c r="AEB166" s="550"/>
      <c r="AEP166" s="550"/>
      <c r="AES166" s="550"/>
      <c r="AFK166" s="550"/>
      <c r="AFR166" s="550"/>
      <c r="AIC166" s="550"/>
      <c r="AIJ166" s="550"/>
      <c r="AIQ166" s="550"/>
      <c r="AMD166" s="550"/>
      <c r="AMG166" s="550"/>
      <c r="AMY166" s="550"/>
      <c r="ANB166" s="550"/>
      <c r="ANF166" s="550"/>
      <c r="ANI166" s="550"/>
      <c r="AOH166" s="550"/>
      <c r="AOK166" s="550"/>
      <c r="AOV166" s="550"/>
      <c r="APC166" s="550"/>
      <c r="APJ166" s="550"/>
      <c r="APX166" s="550"/>
      <c r="AQA166" s="550"/>
      <c r="AQE166" s="550"/>
      <c r="AQL166" s="550"/>
      <c r="AQZ166" s="550"/>
      <c r="ARC166" s="550"/>
      <c r="ARN166" s="550"/>
      <c r="ARQ166" s="550"/>
      <c r="ARU166" s="550"/>
      <c r="ARX166" s="550"/>
      <c r="ASB166" s="550"/>
      <c r="ASI166" s="550"/>
      <c r="AVH166" s="550"/>
      <c r="AVO166" s="550"/>
      <c r="AVV166" s="550"/>
      <c r="AYG166" s="550"/>
      <c r="AYN166" s="550"/>
      <c r="AYU166" s="550"/>
      <c r="AYX166" s="550"/>
      <c r="AZI166" s="550"/>
      <c r="AZL166" s="550"/>
      <c r="AZP166" s="37"/>
      <c r="AZS166" s="37"/>
    </row>
    <row r="167" spans="1:1021 1039:1371" ht="15.75" x14ac:dyDescent="0.25">
      <c r="A167" s="422"/>
      <c r="B167" s="24"/>
      <c r="C167" s="172"/>
      <c r="D167" s="121"/>
      <c r="E167" s="37"/>
      <c r="H167" s="550"/>
      <c r="I167" s="24"/>
      <c r="J167" s="172"/>
      <c r="K167" s="121"/>
      <c r="L167" s="37"/>
      <c r="O167" s="550"/>
      <c r="Q167" s="550"/>
      <c r="R167" s="550"/>
      <c r="V167" s="550"/>
      <c r="CH167" s="550"/>
      <c r="CV167" s="550"/>
      <c r="DR167" s="550"/>
      <c r="DU167" s="550"/>
      <c r="ET167" s="550"/>
      <c r="FA167" s="550"/>
      <c r="FV167" s="550"/>
      <c r="GC167" s="550"/>
      <c r="HZ167" s="550"/>
      <c r="IV167" s="550"/>
      <c r="KD167" s="550"/>
      <c r="KE167" s="550"/>
      <c r="KF167" s="550"/>
      <c r="KG167" s="550"/>
      <c r="KH167" s="550"/>
      <c r="KI167" s="550"/>
      <c r="KJ167" s="550"/>
      <c r="KK167" s="550"/>
      <c r="KL167" s="550"/>
      <c r="KM167" s="550"/>
      <c r="KN167" s="550"/>
      <c r="KO167" s="550"/>
      <c r="KP167" s="550"/>
      <c r="KQ167" s="550"/>
      <c r="KR167" s="550"/>
      <c r="LM167" s="550"/>
      <c r="LT167" s="550"/>
      <c r="MA167" s="550"/>
      <c r="MH167" s="550"/>
      <c r="NQ167" s="550"/>
      <c r="NT167" s="550"/>
      <c r="QI167" s="550"/>
      <c r="QP167" s="550"/>
      <c r="RD167" s="550"/>
      <c r="RE167" s="550"/>
      <c r="TA167" s="550"/>
      <c r="TV167" s="550"/>
      <c r="UC167" s="550"/>
      <c r="UJ167" s="550"/>
      <c r="UQ167" s="550"/>
      <c r="UX167" s="550"/>
      <c r="VZ167" s="550"/>
      <c r="XB167" s="550"/>
      <c r="XC167" s="550"/>
      <c r="XD167" s="550"/>
      <c r="XE167" s="550"/>
      <c r="XF167" s="550"/>
      <c r="XG167" s="550"/>
      <c r="XH167" s="550"/>
      <c r="AAV167" s="550"/>
      <c r="ABC167" s="550"/>
      <c r="ABF167" s="550"/>
      <c r="ACE167" s="550"/>
      <c r="ACH167" s="550"/>
      <c r="ACL167" s="550"/>
      <c r="ACO167" s="550"/>
      <c r="ACZ167" s="550"/>
      <c r="ADC167" s="550"/>
      <c r="ADG167" s="550"/>
      <c r="ADJ167" s="550"/>
      <c r="ADN167" s="550"/>
      <c r="ADU167" s="550"/>
      <c r="ADX167" s="550"/>
      <c r="AEB167" s="550"/>
      <c r="AEP167" s="550"/>
      <c r="AES167" s="550"/>
      <c r="AFK167" s="550"/>
      <c r="AFR167" s="550"/>
      <c r="AIC167" s="550"/>
      <c r="AIJ167" s="550"/>
      <c r="AIQ167" s="550"/>
      <c r="AMD167" s="550"/>
      <c r="AMG167" s="550"/>
      <c r="AMY167" s="550"/>
      <c r="ANB167" s="550"/>
      <c r="ANF167" s="550"/>
      <c r="ANI167" s="550"/>
      <c r="AOH167" s="550"/>
      <c r="AOK167" s="550"/>
      <c r="AOV167" s="550"/>
      <c r="APC167" s="550"/>
      <c r="APJ167" s="550"/>
      <c r="APX167" s="550"/>
      <c r="AQA167" s="550"/>
      <c r="AQE167" s="550"/>
      <c r="AQL167" s="550"/>
      <c r="AQZ167" s="550"/>
      <c r="ARC167" s="550"/>
      <c r="ARN167" s="550"/>
      <c r="ARQ167" s="550"/>
      <c r="ARU167" s="550"/>
      <c r="ARX167" s="550"/>
      <c r="ASB167" s="550"/>
      <c r="ASI167" s="550"/>
      <c r="AVH167" s="550"/>
      <c r="AVO167" s="550"/>
      <c r="AVV167" s="550"/>
      <c r="AYG167" s="550"/>
      <c r="AYN167" s="550"/>
      <c r="AYU167" s="550"/>
      <c r="AYX167" s="550"/>
      <c r="AZI167" s="550"/>
      <c r="AZL167" s="550"/>
      <c r="AZP167" s="37"/>
      <c r="AZS167" s="37"/>
    </row>
    <row r="168" spans="1:1021 1039:1371" ht="15.75" x14ac:dyDescent="0.25">
      <c r="A168" s="422"/>
      <c r="B168" s="24"/>
      <c r="C168" s="172"/>
      <c r="D168" s="37"/>
      <c r="E168" s="37"/>
      <c r="H168" s="550"/>
      <c r="I168" s="24"/>
      <c r="J168" s="172"/>
      <c r="K168" s="37"/>
      <c r="L168" s="37"/>
      <c r="O168" s="550"/>
      <c r="Q168" s="550"/>
      <c r="R168" s="550"/>
      <c r="V168" s="550"/>
      <c r="CH168" s="550"/>
      <c r="CV168" s="550"/>
      <c r="DR168" s="550"/>
      <c r="DU168" s="550"/>
      <c r="ET168" s="550"/>
      <c r="FA168" s="550"/>
      <c r="FV168" s="550"/>
      <c r="GC168" s="550"/>
      <c r="HZ168" s="550"/>
      <c r="IV168" s="550"/>
      <c r="KD168" s="550"/>
      <c r="KE168" s="550"/>
      <c r="KF168" s="550"/>
      <c r="KG168" s="550"/>
      <c r="KH168" s="550"/>
      <c r="KI168" s="550"/>
      <c r="KJ168" s="550"/>
      <c r="KK168" s="550"/>
      <c r="KL168" s="550"/>
      <c r="KM168" s="550"/>
      <c r="KN168" s="550"/>
      <c r="KO168" s="550"/>
      <c r="KP168" s="550"/>
      <c r="KQ168" s="550"/>
      <c r="KR168" s="550"/>
      <c r="LM168" s="550"/>
      <c r="LT168" s="550"/>
      <c r="MA168" s="550"/>
      <c r="MH168" s="550"/>
      <c r="NQ168" s="550"/>
      <c r="NT168" s="550"/>
      <c r="QI168" s="550"/>
      <c r="QP168" s="550"/>
      <c r="RD168" s="550"/>
      <c r="RE168" s="550"/>
      <c r="TA168" s="550"/>
      <c r="TV168" s="550"/>
      <c r="UC168" s="550"/>
      <c r="UJ168" s="550"/>
      <c r="UQ168" s="550"/>
      <c r="UX168" s="550"/>
      <c r="VZ168" s="550"/>
      <c r="XB168" s="550"/>
      <c r="XC168" s="550"/>
      <c r="XD168" s="550"/>
      <c r="XE168" s="550"/>
      <c r="XF168" s="550"/>
      <c r="XG168" s="550"/>
      <c r="XH168" s="550"/>
      <c r="AAV168" s="550"/>
      <c r="ABC168" s="550"/>
      <c r="ABF168" s="550"/>
      <c r="ACE168" s="550"/>
      <c r="ACH168" s="550"/>
      <c r="ACL168" s="550"/>
      <c r="ACO168" s="550"/>
      <c r="ACZ168" s="550"/>
      <c r="ADC168" s="550"/>
      <c r="ADG168" s="550"/>
      <c r="ADJ168" s="550"/>
      <c r="ADN168" s="550"/>
      <c r="ADU168" s="550"/>
      <c r="ADX168" s="550"/>
      <c r="AEB168" s="550"/>
      <c r="AEP168" s="550"/>
      <c r="AES168" s="550"/>
      <c r="AFK168" s="550"/>
      <c r="AFR168" s="550"/>
      <c r="AIC168" s="550"/>
      <c r="AIJ168" s="550"/>
      <c r="AIQ168" s="550"/>
      <c r="AMD168" s="550"/>
      <c r="AMG168" s="550"/>
      <c r="AMY168" s="550"/>
      <c r="ANB168" s="550"/>
      <c r="ANF168" s="550"/>
      <c r="ANI168" s="550"/>
      <c r="AOH168" s="550"/>
      <c r="AOK168" s="550"/>
      <c r="AOV168" s="550"/>
      <c r="APC168" s="550"/>
      <c r="APJ168" s="550"/>
      <c r="APX168" s="550"/>
      <c r="AQA168" s="550"/>
      <c r="AQE168" s="550"/>
      <c r="AQL168" s="550"/>
      <c r="AQZ168" s="550"/>
      <c r="ARC168" s="550"/>
      <c r="ARN168" s="550"/>
      <c r="ARQ168" s="550"/>
      <c r="ARU168" s="550"/>
      <c r="ARX168" s="550"/>
      <c r="ASB168" s="550"/>
      <c r="ASI168" s="550"/>
      <c r="AVH168" s="550"/>
      <c r="AVO168" s="550"/>
      <c r="AVV168" s="550"/>
      <c r="AYG168" s="550"/>
      <c r="AYN168" s="550"/>
      <c r="AYU168" s="550"/>
      <c r="AYX168" s="550"/>
      <c r="AZI168" s="550"/>
      <c r="AZL168" s="550"/>
      <c r="AZP168" s="37"/>
      <c r="AZS168" s="37"/>
    </row>
    <row r="169" spans="1:1021 1039:1371" ht="15.75" x14ac:dyDescent="0.25">
      <c r="A169" s="422"/>
      <c r="B169" s="24"/>
      <c r="C169" s="172"/>
      <c r="D169" s="37"/>
      <c r="E169" s="37"/>
      <c r="H169" s="550"/>
      <c r="I169" s="24"/>
      <c r="J169" s="172"/>
      <c r="K169" s="37"/>
      <c r="L169" s="37"/>
      <c r="O169" s="550"/>
      <c r="Q169" s="550"/>
      <c r="R169" s="550"/>
      <c r="V169" s="550"/>
      <c r="CH169" s="550"/>
      <c r="CV169" s="550"/>
      <c r="DR169" s="550"/>
      <c r="DU169" s="550"/>
      <c r="ET169" s="550"/>
      <c r="FA169" s="550"/>
      <c r="FV169" s="550"/>
      <c r="GC169" s="550"/>
      <c r="HZ169" s="550"/>
      <c r="IV169" s="550"/>
      <c r="KD169" s="550"/>
      <c r="KE169" s="550"/>
      <c r="KF169" s="550"/>
      <c r="KG169" s="550"/>
      <c r="KH169" s="550"/>
      <c r="KI169" s="550"/>
      <c r="KJ169" s="550"/>
      <c r="KK169" s="550"/>
      <c r="KL169" s="550"/>
      <c r="KM169" s="550"/>
      <c r="KN169" s="550"/>
      <c r="KO169" s="550"/>
      <c r="KP169" s="550"/>
      <c r="KQ169" s="550"/>
      <c r="KR169" s="550"/>
      <c r="LM169" s="550"/>
      <c r="LT169" s="550"/>
      <c r="MA169" s="550"/>
      <c r="MH169" s="550"/>
      <c r="NQ169" s="550"/>
      <c r="NT169" s="550"/>
      <c r="QI169" s="550"/>
      <c r="QP169" s="550"/>
      <c r="RD169" s="550"/>
      <c r="RE169" s="550"/>
      <c r="TA169" s="550"/>
      <c r="TV169" s="550"/>
      <c r="UC169" s="550"/>
      <c r="UJ169" s="550"/>
      <c r="UQ169" s="550"/>
      <c r="UX169" s="550"/>
      <c r="VZ169" s="550"/>
      <c r="XB169" s="550"/>
      <c r="XC169" s="550"/>
      <c r="XD169" s="550"/>
      <c r="XE169" s="550"/>
      <c r="XF169" s="550"/>
      <c r="XG169" s="550"/>
      <c r="XH169" s="550"/>
      <c r="AAV169" s="550"/>
      <c r="ABC169" s="550"/>
      <c r="ABF169" s="550"/>
      <c r="ACE169" s="550"/>
      <c r="ACH169" s="550"/>
      <c r="ACL169" s="550"/>
      <c r="ACO169" s="550"/>
      <c r="ACZ169" s="550"/>
      <c r="ADC169" s="550"/>
      <c r="ADG169" s="550"/>
      <c r="ADJ169" s="550"/>
      <c r="ADN169" s="550"/>
      <c r="ADU169" s="550"/>
      <c r="ADX169" s="550"/>
      <c r="AEB169" s="550"/>
      <c r="AEP169" s="550"/>
      <c r="AES169" s="550"/>
      <c r="AFK169" s="550"/>
      <c r="AFR169" s="550"/>
      <c r="AIC169" s="550"/>
      <c r="AIJ169" s="550"/>
      <c r="AIQ169" s="550"/>
      <c r="AMD169" s="550"/>
      <c r="AMG169" s="550"/>
      <c r="AMY169" s="550"/>
      <c r="ANB169" s="550"/>
      <c r="ANF169" s="550"/>
      <c r="ANI169" s="550"/>
      <c r="AOH169" s="550"/>
      <c r="AOK169" s="550"/>
      <c r="AOV169" s="550"/>
      <c r="APC169" s="550"/>
      <c r="APJ169" s="550"/>
      <c r="APX169" s="550"/>
      <c r="AQA169" s="550"/>
      <c r="AQE169" s="550"/>
      <c r="AQL169" s="550"/>
      <c r="AQZ169" s="550"/>
      <c r="ARC169" s="550"/>
      <c r="ARN169" s="550"/>
      <c r="ARQ169" s="550"/>
      <c r="ARU169" s="550"/>
      <c r="ARX169" s="550"/>
      <c r="ASB169" s="550"/>
      <c r="ASI169" s="550"/>
      <c r="AVH169" s="550"/>
      <c r="AVO169" s="550"/>
      <c r="AVV169" s="550"/>
      <c r="AYG169" s="550"/>
      <c r="AYN169" s="550"/>
      <c r="AYU169" s="550"/>
      <c r="AYX169" s="550"/>
      <c r="AZI169" s="550"/>
      <c r="AZL169" s="550"/>
      <c r="AZP169" s="37"/>
      <c r="AZS169" s="37"/>
    </row>
    <row r="170" spans="1:1021 1039:1371" ht="15.75" x14ac:dyDescent="0.25">
      <c r="A170" s="422"/>
      <c r="B170" s="24"/>
      <c r="C170" s="172"/>
      <c r="D170" s="121"/>
      <c r="E170" s="37"/>
      <c r="H170" s="550"/>
      <c r="I170" s="24"/>
      <c r="J170" s="172"/>
      <c r="K170" s="121"/>
      <c r="L170" s="37"/>
      <c r="O170" s="550"/>
      <c r="Q170" s="550"/>
      <c r="R170" s="550"/>
      <c r="V170" s="550"/>
      <c r="CH170" s="550"/>
      <c r="CV170" s="550"/>
      <c r="DR170" s="550"/>
      <c r="DU170" s="550"/>
      <c r="ET170" s="550"/>
      <c r="FA170" s="550"/>
      <c r="FV170" s="550"/>
      <c r="GC170" s="550"/>
      <c r="HZ170" s="550"/>
      <c r="IV170" s="550"/>
      <c r="KD170" s="550"/>
      <c r="KE170" s="550"/>
      <c r="KF170" s="550"/>
      <c r="KG170" s="550"/>
      <c r="KH170" s="550"/>
      <c r="KI170" s="550"/>
      <c r="KJ170" s="550"/>
      <c r="KK170" s="550"/>
      <c r="KL170" s="550"/>
      <c r="KM170" s="550"/>
      <c r="KN170" s="550"/>
      <c r="KO170" s="550"/>
      <c r="KP170" s="550"/>
      <c r="KQ170" s="550"/>
      <c r="KR170" s="550"/>
      <c r="LM170" s="550"/>
      <c r="LT170" s="550"/>
      <c r="MA170" s="550"/>
      <c r="MH170" s="550"/>
      <c r="NQ170" s="550"/>
      <c r="NT170" s="550"/>
      <c r="QI170" s="550"/>
      <c r="QP170" s="550"/>
      <c r="RD170" s="550"/>
      <c r="RE170" s="550"/>
      <c r="TA170" s="550"/>
      <c r="TV170" s="550"/>
      <c r="UC170" s="550"/>
      <c r="UJ170" s="550"/>
      <c r="UQ170" s="550"/>
      <c r="UX170" s="550"/>
      <c r="VZ170" s="550"/>
      <c r="XB170" s="550"/>
      <c r="XC170" s="550"/>
      <c r="XD170" s="550"/>
      <c r="XE170" s="550"/>
      <c r="XF170" s="550"/>
      <c r="XG170" s="550"/>
      <c r="XH170" s="550"/>
      <c r="AAV170" s="550"/>
      <c r="ABC170" s="550"/>
      <c r="ABF170" s="550"/>
      <c r="ACE170" s="550"/>
      <c r="ACH170" s="550"/>
      <c r="ACL170" s="550"/>
      <c r="ACO170" s="550"/>
      <c r="ACZ170" s="550"/>
      <c r="ADC170" s="550"/>
      <c r="ADG170" s="550"/>
      <c r="ADJ170" s="550"/>
      <c r="ADN170" s="550"/>
      <c r="ADU170" s="550"/>
      <c r="ADX170" s="550"/>
      <c r="AEB170" s="550"/>
      <c r="AEP170" s="550"/>
      <c r="AES170" s="550"/>
      <c r="AFK170" s="550"/>
      <c r="AFR170" s="550"/>
      <c r="AIC170" s="550"/>
      <c r="AIJ170" s="550"/>
      <c r="AIQ170" s="550"/>
      <c r="AMD170" s="550"/>
      <c r="AMG170" s="550"/>
      <c r="AMY170" s="550"/>
      <c r="ANB170" s="550"/>
      <c r="ANF170" s="550"/>
      <c r="ANI170" s="550"/>
      <c r="AOH170" s="550"/>
      <c r="AOK170" s="550"/>
      <c r="AOV170" s="550"/>
      <c r="APC170" s="550"/>
      <c r="APJ170" s="550"/>
      <c r="APX170" s="550"/>
      <c r="AQA170" s="550"/>
      <c r="AQE170" s="550"/>
      <c r="AQL170" s="550"/>
      <c r="AQZ170" s="550"/>
      <c r="ARC170" s="550"/>
      <c r="ARN170" s="550"/>
      <c r="ARQ170" s="550"/>
      <c r="ARU170" s="550"/>
      <c r="ARX170" s="550"/>
      <c r="ASB170" s="550"/>
      <c r="ASI170" s="550"/>
      <c r="AVH170" s="550"/>
      <c r="AVO170" s="550"/>
      <c r="AVV170" s="550"/>
      <c r="AYG170" s="550"/>
      <c r="AYN170" s="550"/>
      <c r="AYU170" s="550"/>
      <c r="AYX170" s="550"/>
      <c r="AZI170" s="550"/>
      <c r="AZL170" s="550"/>
      <c r="AZP170" s="37"/>
      <c r="AZS170" s="37"/>
    </row>
    <row r="171" spans="1:1021 1039:1371" ht="15.75" x14ac:dyDescent="0.25">
      <c r="A171" s="422"/>
      <c r="B171" s="24"/>
      <c r="C171" s="172"/>
      <c r="D171" s="37"/>
      <c r="E171" s="37"/>
      <c r="H171" s="550"/>
      <c r="I171" s="24"/>
      <c r="J171" s="172"/>
      <c r="K171" s="37"/>
      <c r="L171" s="37"/>
      <c r="O171" s="550"/>
      <c r="Q171" s="550"/>
      <c r="R171" s="550"/>
      <c r="V171" s="550"/>
      <c r="CH171" s="550"/>
      <c r="CV171" s="550"/>
      <c r="DR171" s="550"/>
      <c r="DU171" s="550"/>
      <c r="ET171" s="550"/>
      <c r="FA171" s="550"/>
      <c r="FV171" s="550"/>
      <c r="GC171" s="550"/>
      <c r="HZ171" s="550"/>
      <c r="IV171" s="550"/>
      <c r="KD171" s="550"/>
      <c r="KE171" s="550"/>
      <c r="KF171" s="550"/>
      <c r="KG171" s="550"/>
      <c r="KH171" s="550"/>
      <c r="KI171" s="550"/>
      <c r="KJ171" s="550"/>
      <c r="KK171" s="550"/>
      <c r="KL171" s="550"/>
      <c r="KM171" s="550"/>
      <c r="KN171" s="550"/>
      <c r="KO171" s="550"/>
      <c r="KP171" s="550"/>
      <c r="KQ171" s="550"/>
      <c r="KR171" s="550"/>
      <c r="LM171" s="550"/>
      <c r="LT171" s="550"/>
      <c r="MA171" s="550"/>
      <c r="MH171" s="550"/>
      <c r="NQ171" s="550"/>
      <c r="NT171" s="550"/>
      <c r="QI171" s="550"/>
      <c r="QP171" s="550"/>
      <c r="RD171" s="550"/>
      <c r="RE171" s="550"/>
      <c r="TA171" s="550"/>
      <c r="TV171" s="550"/>
      <c r="UC171" s="550"/>
      <c r="UJ171" s="550"/>
      <c r="UQ171" s="550"/>
      <c r="UX171" s="550"/>
      <c r="VZ171" s="550"/>
      <c r="XB171" s="550"/>
      <c r="XC171" s="550"/>
      <c r="XD171" s="550"/>
      <c r="XE171" s="550"/>
      <c r="XF171" s="550"/>
      <c r="XG171" s="550"/>
      <c r="XH171" s="550"/>
      <c r="AAV171" s="550"/>
      <c r="ABC171" s="550"/>
      <c r="ABF171" s="550"/>
      <c r="ACE171" s="550"/>
      <c r="ACH171" s="550"/>
      <c r="ACL171" s="550"/>
      <c r="ACO171" s="550"/>
      <c r="ACZ171" s="550"/>
      <c r="ADC171" s="550"/>
      <c r="ADG171" s="550"/>
      <c r="ADJ171" s="550"/>
      <c r="ADN171" s="550"/>
      <c r="ADU171" s="550"/>
      <c r="ADX171" s="550"/>
      <c r="AEB171" s="550"/>
      <c r="AEP171" s="550"/>
      <c r="AES171" s="550"/>
      <c r="AFK171" s="550"/>
      <c r="AFR171" s="550"/>
      <c r="AIC171" s="550"/>
      <c r="AIJ171" s="550"/>
      <c r="AIQ171" s="550"/>
      <c r="AMD171" s="550"/>
      <c r="AMG171" s="550"/>
      <c r="AMY171" s="550"/>
      <c r="ANB171" s="550"/>
      <c r="ANF171" s="550"/>
      <c r="ANI171" s="550"/>
      <c r="AOH171" s="550"/>
      <c r="AOK171" s="550"/>
      <c r="AOV171" s="550"/>
      <c r="APC171" s="550"/>
      <c r="APJ171" s="550"/>
      <c r="APX171" s="550"/>
      <c r="AQA171" s="550"/>
      <c r="AQE171" s="550"/>
      <c r="AQL171" s="550"/>
      <c r="AQZ171" s="550"/>
      <c r="ARC171" s="550"/>
      <c r="ARN171" s="550"/>
      <c r="ARQ171" s="550"/>
      <c r="ARU171" s="550"/>
      <c r="ARX171" s="550"/>
      <c r="ASB171" s="550"/>
      <c r="ASI171" s="550"/>
      <c r="AVH171" s="550"/>
      <c r="AVO171" s="550"/>
      <c r="AVV171" s="550"/>
      <c r="AYG171" s="550"/>
      <c r="AYN171" s="550"/>
      <c r="AYU171" s="550"/>
      <c r="AYX171" s="550"/>
      <c r="AZI171" s="550"/>
      <c r="AZL171" s="550"/>
      <c r="AZP171" s="37"/>
      <c r="AZS171" s="37"/>
    </row>
    <row r="172" spans="1:1021 1039:1371" ht="15.75" x14ac:dyDescent="0.25">
      <c r="A172" s="422"/>
      <c r="B172" s="24"/>
      <c r="C172" s="172"/>
      <c r="D172" s="37"/>
      <c r="E172" s="37"/>
      <c r="H172" s="550"/>
      <c r="I172" s="24"/>
      <c r="J172" s="172"/>
      <c r="K172" s="37"/>
      <c r="L172" s="37"/>
      <c r="O172" s="550"/>
      <c r="Q172" s="550"/>
      <c r="R172" s="550"/>
      <c r="V172" s="550"/>
      <c r="CH172" s="550"/>
      <c r="CV172" s="550"/>
      <c r="DR172" s="550"/>
      <c r="DU172" s="550"/>
      <c r="ET172" s="550"/>
      <c r="FA172" s="550"/>
      <c r="FV172" s="550"/>
      <c r="GC172" s="550"/>
      <c r="HZ172" s="550"/>
      <c r="IV172" s="550"/>
      <c r="KD172" s="550"/>
      <c r="KE172" s="550"/>
      <c r="KF172" s="550"/>
      <c r="KG172" s="550"/>
      <c r="KH172" s="550"/>
      <c r="KI172" s="550"/>
      <c r="KJ172" s="550"/>
      <c r="KK172" s="550"/>
      <c r="KL172" s="550"/>
      <c r="KM172" s="550"/>
      <c r="KN172" s="550"/>
      <c r="KO172" s="550"/>
      <c r="KP172" s="550"/>
      <c r="KQ172" s="550"/>
      <c r="KR172" s="550"/>
      <c r="LM172" s="550"/>
      <c r="LT172" s="550"/>
      <c r="MA172" s="550"/>
      <c r="MH172" s="550"/>
      <c r="NQ172" s="550"/>
      <c r="NT172" s="550"/>
      <c r="QI172" s="550"/>
      <c r="QP172" s="550"/>
      <c r="RD172" s="550"/>
      <c r="RE172" s="550"/>
      <c r="TA172" s="550"/>
      <c r="TV172" s="550"/>
      <c r="UC172" s="550"/>
      <c r="UJ172" s="550"/>
      <c r="UQ172" s="550"/>
      <c r="UX172" s="550"/>
      <c r="VZ172" s="550"/>
      <c r="XB172" s="550"/>
      <c r="XC172" s="550"/>
      <c r="XD172" s="550"/>
      <c r="XE172" s="550"/>
      <c r="XF172" s="550"/>
      <c r="XG172" s="550"/>
      <c r="XH172" s="550"/>
      <c r="AAV172" s="550"/>
      <c r="ABC172" s="550"/>
      <c r="ABF172" s="550"/>
      <c r="ACE172" s="550"/>
      <c r="ACH172" s="550"/>
      <c r="ACL172" s="550"/>
      <c r="ACO172" s="550"/>
      <c r="ACZ172" s="550"/>
      <c r="ADC172" s="550"/>
      <c r="ADG172" s="550"/>
      <c r="ADJ172" s="550"/>
      <c r="ADN172" s="550"/>
      <c r="ADU172" s="550"/>
      <c r="ADX172" s="550"/>
      <c r="AEB172" s="550"/>
      <c r="AEP172" s="550"/>
      <c r="AES172" s="550"/>
      <c r="AFK172" s="550"/>
      <c r="AFR172" s="550"/>
      <c r="AIC172" s="550"/>
      <c r="AIJ172" s="550"/>
      <c r="AIQ172" s="550"/>
      <c r="AMD172" s="550"/>
      <c r="AMG172" s="550"/>
      <c r="AMY172" s="550"/>
      <c r="ANB172" s="550"/>
      <c r="ANF172" s="550"/>
      <c r="ANI172" s="550"/>
      <c r="AOH172" s="550"/>
      <c r="AOK172" s="550"/>
      <c r="AOV172" s="550"/>
      <c r="APC172" s="550"/>
      <c r="APJ172" s="550"/>
      <c r="APX172" s="550"/>
      <c r="AQA172" s="550"/>
      <c r="AQE172" s="550"/>
      <c r="AQL172" s="550"/>
      <c r="AQZ172" s="550"/>
      <c r="ARC172" s="550"/>
      <c r="ARN172" s="550"/>
      <c r="ARQ172" s="550"/>
      <c r="ARU172" s="550"/>
      <c r="ARX172" s="550"/>
      <c r="ASB172" s="550"/>
      <c r="ASI172" s="550"/>
      <c r="AVH172" s="550"/>
      <c r="AVO172" s="550"/>
      <c r="AVV172" s="550"/>
      <c r="AYG172" s="550"/>
      <c r="AYN172" s="550"/>
      <c r="AYU172" s="550"/>
      <c r="AYX172" s="550"/>
      <c r="AZI172" s="550"/>
      <c r="AZL172" s="550"/>
      <c r="AZP172" s="37"/>
      <c r="AZS172" s="37"/>
    </row>
    <row r="173" spans="1:1021 1039:1371" ht="15.75" x14ac:dyDescent="0.25">
      <c r="A173" s="422"/>
      <c r="B173" s="24"/>
      <c r="C173" s="172"/>
      <c r="D173" s="121"/>
      <c r="E173" s="37"/>
      <c r="H173" s="550"/>
      <c r="I173" s="24"/>
      <c r="J173" s="172"/>
      <c r="K173" s="121"/>
      <c r="L173" s="37"/>
      <c r="O173" s="550"/>
      <c r="Q173" s="550"/>
      <c r="R173" s="550"/>
      <c r="V173" s="550"/>
      <c r="CH173" s="550"/>
      <c r="CV173" s="550"/>
      <c r="DR173" s="550"/>
      <c r="DU173" s="550"/>
      <c r="ET173" s="550"/>
      <c r="FA173" s="550"/>
      <c r="FV173" s="550"/>
      <c r="GC173" s="550"/>
      <c r="HZ173" s="550"/>
      <c r="IV173" s="550"/>
      <c r="KD173" s="550"/>
      <c r="KE173" s="550"/>
      <c r="KF173" s="550"/>
      <c r="KG173" s="550"/>
      <c r="KH173" s="550"/>
      <c r="KI173" s="550"/>
      <c r="KJ173" s="550"/>
      <c r="KK173" s="550"/>
      <c r="KL173" s="550"/>
      <c r="KM173" s="550"/>
      <c r="KN173" s="550"/>
      <c r="KO173" s="550"/>
      <c r="KP173" s="550"/>
      <c r="KQ173" s="550"/>
      <c r="KR173" s="550"/>
      <c r="LM173" s="550"/>
      <c r="LT173" s="550"/>
      <c r="MA173" s="550"/>
      <c r="MH173" s="550"/>
      <c r="NQ173" s="550"/>
      <c r="NT173" s="550"/>
      <c r="QI173" s="550"/>
      <c r="QP173" s="550"/>
      <c r="RD173" s="550"/>
      <c r="RE173" s="550"/>
      <c r="TA173" s="550"/>
      <c r="TV173" s="550"/>
      <c r="UC173" s="550"/>
      <c r="UJ173" s="550"/>
      <c r="UQ173" s="550"/>
      <c r="UX173" s="550"/>
      <c r="VZ173" s="550"/>
      <c r="XB173" s="550"/>
      <c r="XC173" s="550"/>
      <c r="XD173" s="550"/>
      <c r="XE173" s="550"/>
      <c r="XF173" s="550"/>
      <c r="XG173" s="550"/>
      <c r="XH173" s="550"/>
      <c r="AAV173" s="550"/>
      <c r="ABC173" s="550"/>
      <c r="ABF173" s="550"/>
      <c r="ACE173" s="550"/>
      <c r="ACH173" s="550"/>
      <c r="ACL173" s="550"/>
      <c r="ACO173" s="550"/>
      <c r="ACZ173" s="550"/>
      <c r="ADC173" s="550"/>
      <c r="ADG173" s="550"/>
      <c r="ADJ173" s="550"/>
      <c r="ADN173" s="550"/>
      <c r="ADU173" s="550"/>
      <c r="ADX173" s="550"/>
      <c r="AEB173" s="550"/>
      <c r="AEP173" s="550"/>
      <c r="AES173" s="550"/>
      <c r="AFK173" s="550"/>
      <c r="AFR173" s="550"/>
      <c r="AIC173" s="550"/>
      <c r="AIJ173" s="550"/>
      <c r="AIQ173" s="550"/>
      <c r="AMD173" s="550"/>
      <c r="AMG173" s="550"/>
      <c r="AMY173" s="550"/>
      <c r="ANB173" s="550"/>
      <c r="ANF173" s="550"/>
      <c r="ANI173" s="550"/>
      <c r="AOH173" s="550"/>
      <c r="AOK173" s="550"/>
      <c r="AOV173" s="550"/>
      <c r="APC173" s="550"/>
      <c r="APJ173" s="550"/>
      <c r="APX173" s="550"/>
      <c r="AQA173" s="550"/>
      <c r="AQE173" s="550"/>
      <c r="AQL173" s="550"/>
      <c r="AQZ173" s="550"/>
      <c r="ARC173" s="550"/>
      <c r="ARN173" s="550"/>
      <c r="ARQ173" s="550"/>
      <c r="ARU173" s="550"/>
      <c r="ARX173" s="550"/>
      <c r="ASB173" s="550"/>
      <c r="ASI173" s="550"/>
      <c r="AVH173" s="550"/>
      <c r="AVO173" s="550"/>
      <c r="AVV173" s="550"/>
      <c r="AYG173" s="550"/>
      <c r="AYN173" s="550"/>
      <c r="AYU173" s="550"/>
      <c r="AYX173" s="550"/>
      <c r="AZI173" s="550"/>
      <c r="AZL173" s="550"/>
      <c r="AZP173" s="37"/>
      <c r="AZS173" s="37"/>
    </row>
    <row r="174" spans="1:1021 1039:1371" ht="15.75" x14ac:dyDescent="0.25">
      <c r="A174" s="422"/>
      <c r="B174" s="24"/>
      <c r="C174" s="172"/>
      <c r="D174" s="121"/>
      <c r="E174" s="37"/>
      <c r="H174" s="550"/>
      <c r="I174" s="24"/>
      <c r="J174" s="172"/>
      <c r="K174" s="121"/>
      <c r="L174" s="37"/>
      <c r="O174" s="550"/>
      <c r="Q174" s="550"/>
      <c r="R174" s="550"/>
      <c r="V174" s="550"/>
      <c r="CH174" s="550"/>
      <c r="CV174" s="550"/>
      <c r="DR174" s="550"/>
      <c r="DU174" s="550"/>
      <c r="ET174" s="550"/>
      <c r="FA174" s="550"/>
      <c r="FV174" s="550"/>
      <c r="GC174" s="550"/>
      <c r="HZ174" s="550"/>
      <c r="IV174" s="550"/>
      <c r="KD174" s="550"/>
      <c r="KE174" s="550"/>
      <c r="KF174" s="550"/>
      <c r="KG174" s="550"/>
      <c r="KH174" s="550"/>
      <c r="KI174" s="550"/>
      <c r="KJ174" s="550"/>
      <c r="KK174" s="550"/>
      <c r="KL174" s="550"/>
      <c r="KM174" s="550"/>
      <c r="KN174" s="550"/>
      <c r="KO174" s="550"/>
      <c r="KP174" s="550"/>
      <c r="KQ174" s="550"/>
      <c r="KR174" s="550"/>
      <c r="LM174" s="550"/>
      <c r="LT174" s="550"/>
      <c r="MA174" s="550"/>
      <c r="MH174" s="550"/>
      <c r="NQ174" s="550"/>
      <c r="NT174" s="550"/>
      <c r="QI174" s="550"/>
      <c r="QP174" s="550"/>
      <c r="RD174" s="550"/>
      <c r="RE174" s="550"/>
      <c r="TA174" s="550"/>
      <c r="TV174" s="550"/>
      <c r="UC174" s="550"/>
      <c r="UJ174" s="550"/>
      <c r="UQ174" s="550"/>
      <c r="UX174" s="550"/>
      <c r="VZ174" s="550"/>
      <c r="XB174" s="550"/>
      <c r="XC174" s="550"/>
      <c r="XD174" s="550"/>
      <c r="XE174" s="550"/>
      <c r="XF174" s="550"/>
      <c r="XG174" s="550"/>
      <c r="XH174" s="550"/>
      <c r="AAV174" s="550"/>
      <c r="ABC174" s="550"/>
      <c r="ABF174" s="550"/>
      <c r="ACE174" s="550"/>
      <c r="ACH174" s="550"/>
      <c r="ACL174" s="550"/>
      <c r="ACO174" s="550"/>
      <c r="ACZ174" s="550"/>
      <c r="ADC174" s="550"/>
      <c r="ADG174" s="550"/>
      <c r="ADJ174" s="550"/>
      <c r="ADN174" s="550"/>
      <c r="ADU174" s="550"/>
      <c r="ADX174" s="550"/>
      <c r="AEB174" s="550"/>
      <c r="AEP174" s="550"/>
      <c r="AES174" s="550"/>
      <c r="AFK174" s="550"/>
      <c r="AFR174" s="550"/>
      <c r="AIC174" s="550"/>
      <c r="AIJ174" s="550"/>
      <c r="AIQ174" s="550"/>
      <c r="AMD174" s="550"/>
      <c r="AMG174" s="550"/>
      <c r="AMY174" s="550"/>
      <c r="ANB174" s="550"/>
      <c r="ANF174" s="550"/>
      <c r="ANI174" s="550"/>
      <c r="AOH174" s="550"/>
      <c r="AOK174" s="550"/>
      <c r="AOV174" s="550"/>
      <c r="APC174" s="550"/>
      <c r="APJ174" s="550"/>
      <c r="APX174" s="550"/>
      <c r="AQA174" s="550"/>
      <c r="AQE174" s="550"/>
      <c r="AQL174" s="550"/>
      <c r="AQZ174" s="550"/>
      <c r="ARC174" s="550"/>
      <c r="ARN174" s="550"/>
      <c r="ARQ174" s="550"/>
      <c r="ARU174" s="550"/>
      <c r="ARX174" s="550"/>
      <c r="ASB174" s="550"/>
      <c r="ASI174" s="550"/>
      <c r="AVH174" s="550"/>
      <c r="AVO174" s="550"/>
      <c r="AVV174" s="550"/>
      <c r="AYG174" s="550"/>
      <c r="AYN174" s="550"/>
      <c r="AYU174" s="550"/>
      <c r="AYX174" s="550"/>
      <c r="AZI174" s="550"/>
      <c r="AZL174" s="550"/>
      <c r="AZP174" s="37"/>
      <c r="AZS174" s="37"/>
    </row>
    <row r="175" spans="1:1021 1039:1371" ht="15.75" x14ac:dyDescent="0.25">
      <c r="A175" s="422"/>
      <c r="B175" s="24"/>
      <c r="C175" s="172"/>
      <c r="D175" s="121"/>
      <c r="E175" s="37"/>
      <c r="H175" s="550"/>
      <c r="I175" s="24"/>
      <c r="J175" s="172"/>
      <c r="K175" s="121"/>
      <c r="L175" s="37"/>
      <c r="O175" s="550"/>
      <c r="Q175" s="550"/>
      <c r="R175" s="550"/>
      <c r="V175" s="550"/>
      <c r="CH175" s="550"/>
      <c r="CV175" s="550"/>
      <c r="DR175" s="550"/>
      <c r="DU175" s="550"/>
      <c r="ET175" s="550"/>
      <c r="FA175" s="550"/>
      <c r="FV175" s="550"/>
      <c r="GC175" s="550"/>
      <c r="HZ175" s="550"/>
      <c r="IV175" s="550"/>
      <c r="KD175" s="550"/>
      <c r="KE175" s="550"/>
      <c r="KF175" s="550"/>
      <c r="KG175" s="550"/>
      <c r="KH175" s="550"/>
      <c r="KI175" s="550"/>
      <c r="KJ175" s="550"/>
      <c r="KK175" s="550"/>
      <c r="KL175" s="550"/>
      <c r="KM175" s="550"/>
      <c r="KN175" s="550"/>
      <c r="KO175" s="550"/>
      <c r="KP175" s="550"/>
      <c r="KQ175" s="550"/>
      <c r="KR175" s="550"/>
      <c r="LM175" s="550"/>
      <c r="LT175" s="550"/>
      <c r="MA175" s="550"/>
      <c r="MH175" s="550"/>
      <c r="NQ175" s="550"/>
      <c r="NT175" s="550"/>
      <c r="QI175" s="550"/>
      <c r="QP175" s="550"/>
      <c r="RD175" s="550"/>
      <c r="RE175" s="550"/>
      <c r="TA175" s="550"/>
      <c r="TV175" s="550"/>
      <c r="UC175" s="550"/>
      <c r="UJ175" s="550"/>
      <c r="UQ175" s="550"/>
      <c r="UX175" s="550"/>
      <c r="VZ175" s="550"/>
      <c r="XB175" s="550"/>
      <c r="XC175" s="550"/>
      <c r="XD175" s="550"/>
      <c r="XE175" s="550"/>
      <c r="XF175" s="550"/>
      <c r="XG175" s="550"/>
      <c r="XH175" s="550"/>
      <c r="AAV175" s="550"/>
      <c r="ABC175" s="550"/>
      <c r="ABF175" s="550"/>
      <c r="ACE175" s="550"/>
      <c r="ACH175" s="550"/>
      <c r="ACL175" s="550"/>
      <c r="ACO175" s="550"/>
      <c r="ACZ175" s="550"/>
      <c r="ADC175" s="550"/>
      <c r="ADG175" s="550"/>
      <c r="ADJ175" s="550"/>
      <c r="ADN175" s="550"/>
      <c r="ADU175" s="550"/>
      <c r="ADX175" s="550"/>
      <c r="AEB175" s="550"/>
      <c r="AEP175" s="550"/>
      <c r="AES175" s="550"/>
      <c r="AFK175" s="550"/>
      <c r="AFR175" s="550"/>
      <c r="AIC175" s="550"/>
      <c r="AIJ175" s="550"/>
      <c r="AIQ175" s="550"/>
      <c r="AMD175" s="550"/>
      <c r="AMG175" s="550"/>
      <c r="AMY175" s="550"/>
      <c r="ANB175" s="550"/>
      <c r="ANF175" s="550"/>
      <c r="ANI175" s="550"/>
      <c r="AOH175" s="550"/>
      <c r="AOK175" s="550"/>
      <c r="AOV175" s="550"/>
      <c r="APC175" s="550"/>
      <c r="APJ175" s="550"/>
      <c r="APX175" s="550"/>
      <c r="AQA175" s="550"/>
      <c r="AQE175" s="550"/>
      <c r="AQL175" s="550"/>
      <c r="AQZ175" s="550"/>
      <c r="ARC175" s="550"/>
      <c r="ARN175" s="550"/>
      <c r="ARQ175" s="550"/>
      <c r="ARU175" s="550"/>
      <c r="ARX175" s="550"/>
      <c r="ASB175" s="550"/>
      <c r="ASI175" s="550"/>
      <c r="AVH175" s="550"/>
      <c r="AVO175" s="550"/>
      <c r="AVV175" s="550"/>
      <c r="AYG175" s="550"/>
      <c r="AYN175" s="550"/>
      <c r="AYU175" s="550"/>
      <c r="AYX175" s="550"/>
      <c r="AZI175" s="550"/>
      <c r="AZL175" s="550"/>
      <c r="AZP175" s="37"/>
      <c r="AZS175" s="37"/>
    </row>
    <row r="176" spans="1:1021 1039:1371" ht="15.75" x14ac:dyDescent="0.25">
      <c r="A176" s="422"/>
      <c r="B176" s="24"/>
      <c r="C176" s="172"/>
      <c r="D176" s="37"/>
      <c r="E176" s="37"/>
      <c r="H176" s="550"/>
      <c r="I176" s="24"/>
      <c r="J176" s="172"/>
      <c r="K176" s="37"/>
      <c r="L176" s="37"/>
      <c r="O176" s="550"/>
      <c r="Q176" s="550"/>
      <c r="R176" s="550"/>
      <c r="V176" s="550"/>
      <c r="CH176" s="550"/>
      <c r="CV176" s="550"/>
      <c r="DR176" s="550"/>
      <c r="DU176" s="550"/>
      <c r="ET176" s="550"/>
      <c r="FA176" s="550"/>
      <c r="FV176" s="550"/>
      <c r="GC176" s="550"/>
      <c r="HZ176" s="550"/>
      <c r="IV176" s="550"/>
      <c r="KD176" s="550"/>
      <c r="KE176" s="550"/>
      <c r="KF176" s="550"/>
      <c r="KG176" s="550"/>
      <c r="KH176" s="550"/>
      <c r="KI176" s="550"/>
      <c r="KJ176" s="550"/>
      <c r="KK176" s="550"/>
      <c r="KL176" s="550"/>
      <c r="KM176" s="550"/>
      <c r="KN176" s="550"/>
      <c r="KO176" s="550"/>
      <c r="KP176" s="550"/>
      <c r="KQ176" s="550"/>
      <c r="KR176" s="550"/>
      <c r="LM176" s="550"/>
      <c r="LT176" s="550"/>
      <c r="MA176" s="550"/>
      <c r="MH176" s="550"/>
      <c r="NQ176" s="550"/>
      <c r="NT176" s="550"/>
      <c r="QI176" s="550"/>
      <c r="QP176" s="550"/>
      <c r="RD176" s="550"/>
      <c r="RE176" s="550"/>
      <c r="TA176" s="550"/>
      <c r="TV176" s="550"/>
      <c r="UC176" s="550"/>
      <c r="UJ176" s="550"/>
      <c r="UQ176" s="550"/>
      <c r="UX176" s="550"/>
      <c r="VZ176" s="550"/>
      <c r="XB176" s="550"/>
      <c r="XC176" s="550"/>
      <c r="XD176" s="550"/>
      <c r="XE176" s="550"/>
      <c r="XF176" s="550"/>
      <c r="XG176" s="550"/>
      <c r="XH176" s="550"/>
      <c r="AAV176" s="550"/>
      <c r="ABC176" s="550"/>
      <c r="ABF176" s="550"/>
      <c r="ACE176" s="550"/>
      <c r="ACH176" s="550"/>
      <c r="ACL176" s="550"/>
      <c r="ACO176" s="550"/>
      <c r="ACZ176" s="550"/>
      <c r="ADC176" s="550"/>
      <c r="ADG176" s="550"/>
      <c r="ADJ176" s="550"/>
      <c r="ADN176" s="550"/>
      <c r="ADU176" s="550"/>
      <c r="ADX176" s="550"/>
      <c r="AEB176" s="550"/>
      <c r="AEP176" s="550"/>
      <c r="AES176" s="550"/>
      <c r="AFK176" s="550"/>
      <c r="AFR176" s="550"/>
      <c r="AIC176" s="550"/>
      <c r="AIJ176" s="550"/>
      <c r="AIQ176" s="550"/>
      <c r="AMD176" s="550"/>
      <c r="AMG176" s="550"/>
      <c r="AMY176" s="550"/>
      <c r="ANB176" s="550"/>
      <c r="ANF176" s="550"/>
      <c r="ANI176" s="550"/>
      <c r="AOH176" s="550"/>
      <c r="AOK176" s="550"/>
      <c r="AOV176" s="550"/>
      <c r="APC176" s="550"/>
      <c r="APJ176" s="550"/>
      <c r="APX176" s="550"/>
      <c r="AQA176" s="550"/>
      <c r="AQE176" s="550"/>
      <c r="AQL176" s="550"/>
      <c r="AQZ176" s="550"/>
      <c r="ARC176" s="550"/>
      <c r="ARN176" s="550"/>
      <c r="ARQ176" s="550"/>
      <c r="ARU176" s="550"/>
      <c r="ARX176" s="550"/>
      <c r="ASB176" s="550"/>
      <c r="ASI176" s="550"/>
      <c r="AVH176" s="550"/>
      <c r="AVO176" s="550"/>
      <c r="AVV176" s="550"/>
      <c r="AYG176" s="550"/>
      <c r="AYN176" s="550"/>
      <c r="AYU176" s="550"/>
      <c r="AYX176" s="550"/>
      <c r="AZI176" s="550"/>
      <c r="AZL176" s="550"/>
      <c r="AZP176" s="37"/>
      <c r="AZS176" s="37"/>
    </row>
    <row r="177" spans="1:1021 1039:1371" ht="15.75" x14ac:dyDescent="0.25">
      <c r="A177" s="422"/>
      <c r="B177" s="24"/>
      <c r="C177" s="172"/>
      <c r="D177" s="37"/>
      <c r="E177" s="37"/>
      <c r="H177" s="550"/>
      <c r="I177" s="24"/>
      <c r="J177" s="172"/>
      <c r="K177" s="37"/>
      <c r="L177" s="37"/>
      <c r="O177" s="550"/>
      <c r="Q177" s="550"/>
      <c r="R177" s="550"/>
      <c r="V177" s="550"/>
      <c r="CH177" s="550"/>
      <c r="CV177" s="550"/>
      <c r="DR177" s="550"/>
      <c r="DU177" s="550"/>
      <c r="ET177" s="550"/>
      <c r="FA177" s="550"/>
      <c r="FV177" s="550"/>
      <c r="GC177" s="550"/>
      <c r="HZ177" s="550"/>
      <c r="IV177" s="550"/>
      <c r="KD177" s="550"/>
      <c r="KE177" s="550"/>
      <c r="KF177" s="550"/>
      <c r="KG177" s="550"/>
      <c r="KH177" s="550"/>
      <c r="KI177" s="550"/>
      <c r="KJ177" s="550"/>
      <c r="KK177" s="550"/>
      <c r="KL177" s="550"/>
      <c r="KM177" s="550"/>
      <c r="KN177" s="550"/>
      <c r="KO177" s="550"/>
      <c r="KP177" s="550"/>
      <c r="KQ177" s="550"/>
      <c r="KR177" s="550"/>
      <c r="LM177" s="550"/>
      <c r="LT177" s="550"/>
      <c r="MA177" s="550"/>
      <c r="MH177" s="550"/>
      <c r="NQ177" s="550"/>
      <c r="NT177" s="550"/>
      <c r="QI177" s="550"/>
      <c r="QP177" s="550"/>
      <c r="RD177" s="550"/>
      <c r="RE177" s="550"/>
      <c r="TA177" s="550"/>
      <c r="TV177" s="550"/>
      <c r="UC177" s="550"/>
      <c r="UJ177" s="550"/>
      <c r="UQ177" s="550"/>
      <c r="UX177" s="550"/>
      <c r="VZ177" s="550"/>
      <c r="XB177" s="550"/>
      <c r="XC177" s="550"/>
      <c r="XD177" s="550"/>
      <c r="XE177" s="550"/>
      <c r="XF177" s="550"/>
      <c r="XG177" s="550"/>
      <c r="XH177" s="550"/>
      <c r="AAV177" s="550"/>
      <c r="ABC177" s="550"/>
      <c r="ABF177" s="550"/>
      <c r="ACE177" s="550"/>
      <c r="ACH177" s="550"/>
      <c r="ACL177" s="550"/>
      <c r="ACO177" s="550"/>
      <c r="ACZ177" s="550"/>
      <c r="ADC177" s="550"/>
      <c r="ADG177" s="550"/>
      <c r="ADJ177" s="550"/>
      <c r="ADN177" s="550"/>
      <c r="ADU177" s="550"/>
      <c r="ADX177" s="550"/>
      <c r="AEB177" s="550"/>
      <c r="AEP177" s="550"/>
      <c r="AES177" s="550"/>
      <c r="AFK177" s="550"/>
      <c r="AFR177" s="550"/>
      <c r="AIC177" s="550"/>
      <c r="AIJ177" s="550"/>
      <c r="AIQ177" s="550"/>
      <c r="AMD177" s="550"/>
      <c r="AMG177" s="550"/>
      <c r="AMY177" s="550"/>
      <c r="ANB177" s="550"/>
      <c r="ANF177" s="550"/>
      <c r="ANI177" s="550"/>
      <c r="AOH177" s="550"/>
      <c r="AOK177" s="550"/>
      <c r="AOV177" s="550"/>
      <c r="APC177" s="550"/>
      <c r="APJ177" s="550"/>
      <c r="APX177" s="550"/>
      <c r="AQA177" s="550"/>
      <c r="AQE177" s="550"/>
      <c r="AQL177" s="550"/>
      <c r="AQZ177" s="550"/>
      <c r="ARC177" s="550"/>
      <c r="ARN177" s="550"/>
      <c r="ARQ177" s="550"/>
      <c r="ARU177" s="550"/>
      <c r="ARX177" s="550"/>
      <c r="ASB177" s="550"/>
      <c r="ASI177" s="550"/>
      <c r="AVH177" s="550"/>
      <c r="AVO177" s="550"/>
      <c r="AVV177" s="550"/>
      <c r="AYG177" s="550"/>
      <c r="AYN177" s="550"/>
      <c r="AYU177" s="550"/>
      <c r="AYX177" s="550"/>
      <c r="AZI177" s="550"/>
      <c r="AZL177" s="550"/>
      <c r="AZP177" s="37"/>
      <c r="AZS177" s="37"/>
    </row>
    <row r="178" spans="1:1021 1039:1371" ht="15.75" x14ac:dyDescent="0.25">
      <c r="A178" s="422"/>
      <c r="B178" s="24"/>
      <c r="C178" s="172"/>
      <c r="D178" s="37"/>
      <c r="E178" s="37"/>
      <c r="H178" s="550"/>
      <c r="I178" s="24"/>
      <c r="J178" s="172"/>
      <c r="K178" s="37"/>
      <c r="L178" s="37"/>
      <c r="O178" s="550"/>
      <c r="Q178" s="550"/>
      <c r="R178" s="550"/>
      <c r="V178" s="550"/>
      <c r="CH178" s="550"/>
      <c r="CV178" s="550"/>
      <c r="DR178" s="550"/>
      <c r="DU178" s="550"/>
      <c r="ET178" s="550"/>
      <c r="FA178" s="550"/>
      <c r="FV178" s="550"/>
      <c r="GC178" s="550"/>
      <c r="HZ178" s="550"/>
      <c r="IV178" s="550"/>
      <c r="KD178" s="550"/>
      <c r="KE178" s="550"/>
      <c r="KF178" s="550"/>
      <c r="KG178" s="550"/>
      <c r="KH178" s="550"/>
      <c r="KI178" s="550"/>
      <c r="KJ178" s="550"/>
      <c r="KK178" s="550"/>
      <c r="KL178" s="550"/>
      <c r="KM178" s="550"/>
      <c r="KN178" s="550"/>
      <c r="KO178" s="550"/>
      <c r="KP178" s="550"/>
      <c r="KQ178" s="550"/>
      <c r="KR178" s="550"/>
      <c r="LM178" s="550"/>
      <c r="LT178" s="550"/>
      <c r="MA178" s="550"/>
      <c r="MH178" s="550"/>
      <c r="NQ178" s="550"/>
      <c r="NT178" s="550"/>
      <c r="QI178" s="550"/>
      <c r="QP178" s="550"/>
      <c r="RD178" s="550"/>
      <c r="RE178" s="550"/>
      <c r="TA178" s="550"/>
      <c r="TV178" s="550"/>
      <c r="UC178" s="550"/>
      <c r="UJ178" s="550"/>
      <c r="UQ178" s="550"/>
      <c r="UX178" s="550"/>
      <c r="VZ178" s="550"/>
      <c r="XB178" s="550"/>
      <c r="XC178" s="550"/>
      <c r="XD178" s="550"/>
      <c r="XE178" s="550"/>
      <c r="XF178" s="550"/>
      <c r="XG178" s="550"/>
      <c r="XH178" s="550"/>
      <c r="AAV178" s="550"/>
      <c r="ABC178" s="550"/>
      <c r="ABF178" s="550"/>
      <c r="ACE178" s="550"/>
      <c r="ACH178" s="550"/>
      <c r="ACL178" s="550"/>
      <c r="ACO178" s="550"/>
      <c r="ACZ178" s="550"/>
      <c r="ADC178" s="550"/>
      <c r="ADG178" s="550"/>
      <c r="ADJ178" s="550"/>
      <c r="ADN178" s="550"/>
      <c r="ADU178" s="550"/>
      <c r="ADX178" s="550"/>
      <c r="AEB178" s="550"/>
      <c r="AEP178" s="550"/>
      <c r="AES178" s="550"/>
      <c r="AFK178" s="550"/>
      <c r="AFR178" s="550"/>
      <c r="AIC178" s="550"/>
      <c r="AIJ178" s="550"/>
      <c r="AIQ178" s="550"/>
      <c r="AMD178" s="550"/>
      <c r="AMG178" s="550"/>
      <c r="AMY178" s="550"/>
      <c r="ANB178" s="550"/>
      <c r="ANF178" s="550"/>
      <c r="ANI178" s="550"/>
      <c r="AOH178" s="550"/>
      <c r="AOK178" s="550"/>
      <c r="AOV178" s="550"/>
      <c r="APC178" s="550"/>
      <c r="APJ178" s="550"/>
      <c r="APX178" s="550"/>
      <c r="AQA178" s="550"/>
      <c r="AQE178" s="550"/>
      <c r="AQL178" s="550"/>
      <c r="AQZ178" s="550"/>
      <c r="ARC178" s="550"/>
      <c r="ARN178" s="550"/>
      <c r="ARQ178" s="550"/>
      <c r="ARU178" s="550"/>
      <c r="ARX178" s="550"/>
      <c r="ASB178" s="550"/>
      <c r="ASI178" s="550"/>
      <c r="AVH178" s="550"/>
      <c r="AVO178" s="550"/>
      <c r="AVV178" s="550"/>
      <c r="AYG178" s="550"/>
      <c r="AYN178" s="550"/>
      <c r="AYU178" s="550"/>
      <c r="AYX178" s="550"/>
      <c r="AZI178" s="550"/>
      <c r="AZL178" s="550"/>
      <c r="AZP178" s="37"/>
      <c r="AZS178" s="37"/>
    </row>
    <row r="179" spans="1:1021 1039:1371" ht="15.75" x14ac:dyDescent="0.25">
      <c r="A179" s="422"/>
      <c r="B179" s="24"/>
      <c r="C179" s="172"/>
      <c r="D179" s="121"/>
      <c r="E179" s="37"/>
      <c r="H179" s="550"/>
      <c r="I179" s="24"/>
      <c r="J179" s="172"/>
      <c r="K179" s="121"/>
      <c r="L179" s="37"/>
      <c r="O179" s="550"/>
      <c r="Q179" s="550"/>
      <c r="R179" s="550"/>
      <c r="V179" s="550"/>
      <c r="CH179" s="550"/>
      <c r="CV179" s="550"/>
      <c r="DR179" s="550"/>
      <c r="DU179" s="550"/>
      <c r="ET179" s="550"/>
      <c r="FA179" s="550"/>
      <c r="FV179" s="550"/>
      <c r="GC179" s="550"/>
      <c r="HZ179" s="550"/>
      <c r="IV179" s="550"/>
      <c r="KD179" s="550"/>
      <c r="KE179" s="550"/>
      <c r="KF179" s="550"/>
      <c r="KG179" s="550"/>
      <c r="KH179" s="550"/>
      <c r="KI179" s="550"/>
      <c r="KJ179" s="550"/>
      <c r="KK179" s="550"/>
      <c r="KL179" s="550"/>
      <c r="KM179" s="550"/>
      <c r="KN179" s="550"/>
      <c r="KO179" s="550"/>
      <c r="KP179" s="550"/>
      <c r="KQ179" s="550"/>
      <c r="KR179" s="550"/>
      <c r="LM179" s="550"/>
      <c r="LT179" s="550"/>
      <c r="MA179" s="550"/>
      <c r="MH179" s="550"/>
      <c r="NQ179" s="550"/>
      <c r="NT179" s="550"/>
      <c r="QI179" s="550"/>
      <c r="QP179" s="550"/>
      <c r="RD179" s="550"/>
      <c r="RE179" s="550"/>
      <c r="TA179" s="550"/>
      <c r="TV179" s="550"/>
      <c r="UC179" s="550"/>
      <c r="UJ179" s="550"/>
      <c r="UQ179" s="550"/>
      <c r="UX179" s="550"/>
      <c r="VZ179" s="550"/>
      <c r="XB179" s="550"/>
      <c r="XC179" s="550"/>
      <c r="XD179" s="550"/>
      <c r="XE179" s="550"/>
      <c r="XF179" s="550"/>
      <c r="XG179" s="550"/>
      <c r="XH179" s="550"/>
      <c r="AAV179" s="550"/>
      <c r="ABC179" s="550"/>
      <c r="ABF179" s="550"/>
      <c r="ACE179" s="550"/>
      <c r="ACH179" s="550"/>
      <c r="ACL179" s="550"/>
      <c r="ACO179" s="550"/>
      <c r="ACZ179" s="550"/>
      <c r="ADC179" s="550"/>
      <c r="ADG179" s="550"/>
      <c r="ADJ179" s="550"/>
      <c r="ADN179" s="550"/>
      <c r="ADU179" s="550"/>
      <c r="ADX179" s="550"/>
      <c r="AEB179" s="550"/>
      <c r="AEP179" s="550"/>
      <c r="AES179" s="550"/>
      <c r="AFK179" s="550"/>
      <c r="AFR179" s="550"/>
      <c r="AIC179" s="550"/>
      <c r="AIJ179" s="550"/>
      <c r="AIQ179" s="550"/>
      <c r="AMD179" s="550"/>
      <c r="AMG179" s="550"/>
      <c r="AMY179" s="550"/>
      <c r="ANB179" s="550"/>
      <c r="ANF179" s="550"/>
      <c r="ANI179" s="550"/>
      <c r="AOH179" s="550"/>
      <c r="AOK179" s="550"/>
      <c r="AOV179" s="550"/>
      <c r="APC179" s="550"/>
      <c r="APJ179" s="550"/>
      <c r="APX179" s="550"/>
      <c r="AQA179" s="550"/>
      <c r="AQE179" s="550"/>
      <c r="AQL179" s="550"/>
      <c r="AQZ179" s="550"/>
      <c r="ARC179" s="550"/>
      <c r="ARN179" s="550"/>
      <c r="ARQ179" s="550"/>
      <c r="ARU179" s="550"/>
      <c r="ARX179" s="550"/>
      <c r="ASB179" s="550"/>
      <c r="ASI179" s="550"/>
      <c r="AVH179" s="550"/>
      <c r="AVO179" s="550"/>
      <c r="AVV179" s="550"/>
      <c r="AYG179" s="550"/>
      <c r="AYN179" s="550"/>
      <c r="AYU179" s="550"/>
      <c r="AYX179" s="550"/>
      <c r="AZI179" s="550"/>
      <c r="AZL179" s="550"/>
      <c r="AZP179" s="37"/>
      <c r="AZS179" s="37"/>
    </row>
    <row r="180" spans="1:1021 1039:1371" ht="15.75" x14ac:dyDescent="0.25">
      <c r="A180" s="422"/>
      <c r="B180" s="24"/>
      <c r="C180" s="172"/>
      <c r="D180" s="121"/>
      <c r="E180" s="37"/>
      <c r="H180" s="550"/>
      <c r="I180" s="24"/>
      <c r="J180" s="172"/>
      <c r="K180" s="121"/>
      <c r="L180" s="37"/>
      <c r="O180" s="550"/>
      <c r="Q180" s="550"/>
      <c r="R180" s="550"/>
      <c r="V180" s="550"/>
      <c r="CH180" s="550"/>
      <c r="CV180" s="550"/>
      <c r="DR180" s="550"/>
      <c r="DU180" s="550"/>
      <c r="ET180" s="550"/>
      <c r="FA180" s="550"/>
      <c r="FV180" s="550"/>
      <c r="GC180" s="550"/>
      <c r="HZ180" s="550"/>
      <c r="IV180" s="550"/>
      <c r="KD180" s="550"/>
      <c r="KE180" s="550"/>
      <c r="KF180" s="550"/>
      <c r="KG180" s="550"/>
      <c r="KH180" s="550"/>
      <c r="KI180" s="550"/>
      <c r="KJ180" s="550"/>
      <c r="KK180" s="550"/>
      <c r="KL180" s="550"/>
      <c r="KM180" s="550"/>
      <c r="KN180" s="550"/>
      <c r="KO180" s="550"/>
      <c r="KP180" s="550"/>
      <c r="KQ180" s="550"/>
      <c r="KR180" s="550"/>
      <c r="LM180" s="550"/>
      <c r="LT180" s="550"/>
      <c r="MA180" s="550"/>
      <c r="MH180" s="550"/>
      <c r="NQ180" s="550"/>
      <c r="NT180" s="550"/>
      <c r="QI180" s="550"/>
      <c r="QP180" s="550"/>
      <c r="RD180" s="550"/>
      <c r="RE180" s="550"/>
      <c r="TA180" s="550"/>
      <c r="TV180" s="550"/>
      <c r="UC180" s="550"/>
      <c r="UJ180" s="550"/>
      <c r="UQ180" s="550"/>
      <c r="UX180" s="550"/>
      <c r="VZ180" s="550"/>
      <c r="XB180" s="550"/>
      <c r="XC180" s="550"/>
      <c r="XD180" s="550"/>
      <c r="XE180" s="550"/>
      <c r="XF180" s="550"/>
      <c r="XG180" s="550"/>
      <c r="XH180" s="550"/>
      <c r="AAV180" s="550"/>
      <c r="ABC180" s="550"/>
      <c r="ABF180" s="550"/>
      <c r="ACE180" s="550"/>
      <c r="ACH180" s="550"/>
      <c r="ACL180" s="550"/>
      <c r="ACO180" s="550"/>
      <c r="ACZ180" s="550"/>
      <c r="ADC180" s="550"/>
      <c r="ADG180" s="550"/>
      <c r="ADJ180" s="550"/>
      <c r="ADN180" s="550"/>
      <c r="ADU180" s="550"/>
      <c r="ADX180" s="550"/>
      <c r="AEB180" s="550"/>
      <c r="AEP180" s="550"/>
      <c r="AES180" s="550"/>
      <c r="AFK180" s="550"/>
      <c r="AFR180" s="550"/>
      <c r="AIC180" s="550"/>
      <c r="AIJ180" s="550"/>
      <c r="AIQ180" s="550"/>
      <c r="AMD180" s="550"/>
      <c r="AMG180" s="550"/>
      <c r="AMY180" s="550"/>
      <c r="ANB180" s="550"/>
      <c r="ANF180" s="550"/>
      <c r="ANI180" s="550"/>
      <c r="AOH180" s="550"/>
      <c r="AOK180" s="550"/>
      <c r="AOV180" s="550"/>
      <c r="APC180" s="550"/>
      <c r="APJ180" s="550"/>
      <c r="APX180" s="550"/>
      <c r="AQA180" s="550"/>
      <c r="AQE180" s="550"/>
      <c r="AQL180" s="550"/>
      <c r="AQZ180" s="550"/>
      <c r="ARC180" s="550"/>
      <c r="ARN180" s="550"/>
      <c r="ARQ180" s="550"/>
      <c r="ARU180" s="550"/>
      <c r="ARX180" s="550"/>
      <c r="ASB180" s="550"/>
      <c r="ASI180" s="550"/>
      <c r="AVH180" s="550"/>
      <c r="AVO180" s="550"/>
      <c r="AVV180" s="550"/>
      <c r="AYG180" s="550"/>
      <c r="AYN180" s="550"/>
      <c r="AYU180" s="550"/>
      <c r="AYX180" s="550"/>
      <c r="AZI180" s="550"/>
      <c r="AZL180" s="550"/>
      <c r="AZP180" s="37"/>
      <c r="AZS180" s="37"/>
    </row>
    <row r="181" spans="1:1021 1039:1371" ht="15.75" x14ac:dyDescent="0.25">
      <c r="A181" s="422"/>
      <c r="B181" s="24"/>
      <c r="C181" s="172"/>
      <c r="D181" s="121"/>
      <c r="E181" s="37"/>
      <c r="H181" s="550"/>
      <c r="I181" s="24"/>
      <c r="J181" s="172"/>
      <c r="K181" s="121"/>
      <c r="L181" s="37"/>
      <c r="O181" s="550"/>
      <c r="Q181" s="550"/>
      <c r="R181" s="550"/>
      <c r="V181" s="550"/>
      <c r="CH181" s="550"/>
      <c r="CV181" s="550"/>
      <c r="DR181" s="550"/>
      <c r="DU181" s="550"/>
      <c r="ET181" s="550"/>
      <c r="FA181" s="550"/>
      <c r="FV181" s="550"/>
      <c r="GC181" s="550"/>
      <c r="HZ181" s="550"/>
      <c r="IV181" s="550"/>
      <c r="KD181" s="550"/>
      <c r="KE181" s="550"/>
      <c r="KF181" s="550"/>
      <c r="KG181" s="550"/>
      <c r="KH181" s="550"/>
      <c r="KI181" s="550"/>
      <c r="KJ181" s="550"/>
      <c r="KK181" s="550"/>
      <c r="KL181" s="550"/>
      <c r="KM181" s="550"/>
      <c r="KN181" s="550"/>
      <c r="KO181" s="550"/>
      <c r="KP181" s="550"/>
      <c r="KQ181" s="550"/>
      <c r="KR181" s="550"/>
      <c r="LM181" s="550"/>
      <c r="LT181" s="550"/>
      <c r="MA181" s="550"/>
      <c r="MH181" s="550"/>
      <c r="NQ181" s="550"/>
      <c r="NT181" s="550"/>
      <c r="QI181" s="550"/>
      <c r="QP181" s="550"/>
      <c r="RD181" s="550"/>
      <c r="RE181" s="550"/>
      <c r="TA181" s="550"/>
      <c r="TV181" s="550"/>
      <c r="UC181" s="550"/>
      <c r="UJ181" s="550"/>
      <c r="UQ181" s="550"/>
      <c r="UX181" s="550"/>
      <c r="VZ181" s="550"/>
      <c r="XB181" s="550"/>
      <c r="XC181" s="550"/>
      <c r="XD181" s="550"/>
      <c r="XE181" s="550"/>
      <c r="XF181" s="550"/>
      <c r="XG181" s="550"/>
      <c r="XH181" s="550"/>
      <c r="AAV181" s="550"/>
      <c r="ABC181" s="550"/>
      <c r="ABF181" s="550"/>
      <c r="ACE181" s="550"/>
      <c r="ACH181" s="550"/>
      <c r="ACL181" s="550"/>
      <c r="ACO181" s="550"/>
      <c r="ACZ181" s="550"/>
      <c r="ADC181" s="550"/>
      <c r="ADG181" s="550"/>
      <c r="ADJ181" s="550"/>
      <c r="ADN181" s="550"/>
      <c r="ADU181" s="550"/>
      <c r="ADX181" s="550"/>
      <c r="AEB181" s="550"/>
      <c r="AEP181" s="550"/>
      <c r="AES181" s="550"/>
      <c r="AFK181" s="550"/>
      <c r="AFR181" s="550"/>
      <c r="AIC181" s="550"/>
      <c r="AIJ181" s="550"/>
      <c r="AIQ181" s="550"/>
      <c r="AMD181" s="550"/>
      <c r="AMG181" s="550"/>
      <c r="AMY181" s="550"/>
      <c r="ANB181" s="550"/>
      <c r="ANF181" s="550"/>
      <c r="ANI181" s="550"/>
      <c r="AOH181" s="550"/>
      <c r="AOK181" s="550"/>
      <c r="AOV181" s="550"/>
      <c r="APC181" s="550"/>
      <c r="APJ181" s="550"/>
      <c r="APX181" s="550"/>
      <c r="AQA181" s="550"/>
      <c r="AQE181" s="550"/>
      <c r="AQL181" s="550"/>
      <c r="AQZ181" s="550"/>
      <c r="ARC181" s="550"/>
      <c r="ARN181" s="550"/>
      <c r="ARQ181" s="550"/>
      <c r="ARU181" s="550"/>
      <c r="ARX181" s="550"/>
      <c r="ASB181" s="550"/>
      <c r="ASI181" s="550"/>
      <c r="AVH181" s="550"/>
      <c r="AVO181" s="550"/>
      <c r="AVV181" s="550"/>
      <c r="AYG181" s="550"/>
      <c r="AYN181" s="550"/>
      <c r="AYU181" s="550"/>
      <c r="AYX181" s="550"/>
      <c r="AZI181" s="550"/>
      <c r="AZL181" s="550"/>
      <c r="AZP181" s="37"/>
      <c r="AZS181" s="37"/>
    </row>
    <row r="182" spans="1:1021 1039:1371" ht="15.75" x14ac:dyDescent="0.25">
      <c r="A182" s="422"/>
      <c r="B182" s="24"/>
      <c r="C182" s="172"/>
      <c r="D182" s="37"/>
      <c r="E182" s="37"/>
      <c r="H182" s="550"/>
      <c r="I182" s="24"/>
      <c r="J182" s="172"/>
      <c r="K182" s="37"/>
      <c r="L182" s="37"/>
      <c r="O182" s="550"/>
      <c r="Q182" s="550"/>
      <c r="R182" s="550"/>
      <c r="V182" s="550"/>
      <c r="CH182" s="550"/>
      <c r="CV182" s="550"/>
      <c r="DR182" s="550"/>
      <c r="DU182" s="550"/>
      <c r="ET182" s="550"/>
      <c r="FA182" s="550"/>
      <c r="FV182" s="550"/>
      <c r="GC182" s="550"/>
      <c r="HZ182" s="550"/>
      <c r="IV182" s="550"/>
      <c r="KD182" s="550"/>
      <c r="KE182" s="550"/>
      <c r="KF182" s="550"/>
      <c r="KG182" s="550"/>
      <c r="KH182" s="550"/>
      <c r="KI182" s="550"/>
      <c r="KJ182" s="550"/>
      <c r="KK182" s="550"/>
      <c r="KL182" s="550"/>
      <c r="KM182" s="550"/>
      <c r="KN182" s="550"/>
      <c r="KO182" s="550"/>
      <c r="KP182" s="550"/>
      <c r="KQ182" s="550"/>
      <c r="KR182" s="550"/>
      <c r="LM182" s="550"/>
      <c r="LT182" s="550"/>
      <c r="MA182" s="550"/>
      <c r="MH182" s="550"/>
      <c r="NQ182" s="550"/>
      <c r="NT182" s="550"/>
      <c r="QI182" s="550"/>
      <c r="QP182" s="550"/>
      <c r="RD182" s="550"/>
      <c r="RE182" s="550"/>
      <c r="TA182" s="550"/>
      <c r="TV182" s="550"/>
      <c r="UC182" s="550"/>
      <c r="UJ182" s="550"/>
      <c r="UQ182" s="550"/>
      <c r="UX182" s="550"/>
      <c r="VZ182" s="550"/>
      <c r="XB182" s="550"/>
      <c r="XC182" s="550"/>
      <c r="XD182" s="550"/>
      <c r="XE182" s="550"/>
      <c r="XF182" s="550"/>
      <c r="XG182" s="550"/>
      <c r="XH182" s="550"/>
      <c r="AAV182" s="550"/>
      <c r="ABC182" s="550"/>
      <c r="ABF182" s="550"/>
      <c r="ACE182" s="550"/>
      <c r="ACH182" s="550"/>
      <c r="ACL182" s="550"/>
      <c r="ACO182" s="550"/>
      <c r="ACZ182" s="550"/>
      <c r="ADC182" s="550"/>
      <c r="ADG182" s="550"/>
      <c r="ADJ182" s="550"/>
      <c r="ADN182" s="550"/>
      <c r="ADU182" s="550"/>
      <c r="ADX182" s="550"/>
      <c r="AEB182" s="550"/>
      <c r="AEP182" s="550"/>
      <c r="AES182" s="550"/>
      <c r="AFK182" s="550"/>
      <c r="AFR182" s="550"/>
      <c r="AIC182" s="550"/>
      <c r="AIJ182" s="550"/>
      <c r="AIQ182" s="550"/>
      <c r="AMD182" s="550"/>
      <c r="AMG182" s="550"/>
      <c r="AMY182" s="550"/>
      <c r="ANB182" s="550"/>
      <c r="ANF182" s="550"/>
      <c r="ANI182" s="550"/>
      <c r="AOH182" s="550"/>
      <c r="AOK182" s="550"/>
      <c r="AOV182" s="550"/>
      <c r="APC182" s="550"/>
      <c r="APJ182" s="550"/>
      <c r="APX182" s="550"/>
      <c r="AQA182" s="550"/>
      <c r="AQE182" s="550"/>
      <c r="AQL182" s="550"/>
      <c r="AQZ182" s="550"/>
      <c r="ARC182" s="550"/>
      <c r="ARN182" s="550"/>
      <c r="ARQ182" s="550"/>
      <c r="ARU182" s="550"/>
      <c r="ARX182" s="550"/>
      <c r="ASB182" s="550"/>
      <c r="ASI182" s="550"/>
      <c r="AVH182" s="550"/>
      <c r="AVO182" s="550"/>
      <c r="AVV182" s="550"/>
      <c r="AYG182" s="550"/>
      <c r="AYN182" s="550"/>
      <c r="AYU182" s="550"/>
      <c r="AYX182" s="550"/>
      <c r="AZI182" s="550"/>
      <c r="AZL182" s="550"/>
      <c r="AZP182" s="37"/>
      <c r="AZS182" s="37"/>
    </row>
    <row r="183" spans="1:1021 1039:1371" ht="15.75" x14ac:dyDescent="0.25">
      <c r="A183" s="422"/>
      <c r="B183" s="24"/>
      <c r="C183" s="172"/>
      <c r="D183" s="121"/>
      <c r="E183" s="37"/>
      <c r="H183" s="550"/>
      <c r="I183" s="24"/>
      <c r="J183" s="172"/>
      <c r="K183" s="121"/>
      <c r="L183" s="37"/>
      <c r="O183" s="550"/>
      <c r="Q183" s="550"/>
      <c r="R183" s="550"/>
      <c r="V183" s="550"/>
      <c r="CH183" s="550"/>
      <c r="CV183" s="550"/>
      <c r="DR183" s="550"/>
      <c r="DU183" s="550"/>
      <c r="ET183" s="550"/>
      <c r="FA183" s="550"/>
      <c r="FV183" s="550"/>
      <c r="GC183" s="550"/>
      <c r="HZ183" s="550"/>
      <c r="IV183" s="550"/>
      <c r="KD183" s="550"/>
      <c r="KE183" s="550"/>
      <c r="KF183" s="550"/>
      <c r="KG183" s="550"/>
      <c r="KH183" s="550"/>
      <c r="KI183" s="550"/>
      <c r="KJ183" s="550"/>
      <c r="KK183" s="550"/>
      <c r="KL183" s="550"/>
      <c r="KM183" s="550"/>
      <c r="KN183" s="550"/>
      <c r="KO183" s="550"/>
      <c r="KP183" s="550"/>
      <c r="KQ183" s="550"/>
      <c r="KR183" s="550"/>
      <c r="LM183" s="550"/>
      <c r="LT183" s="550"/>
      <c r="MA183" s="550"/>
      <c r="MH183" s="550"/>
      <c r="NQ183" s="550"/>
      <c r="NT183" s="550"/>
      <c r="QI183" s="550"/>
      <c r="QP183" s="550"/>
      <c r="RD183" s="550"/>
      <c r="RE183" s="550"/>
      <c r="TA183" s="550"/>
      <c r="TV183" s="550"/>
      <c r="UC183" s="550"/>
      <c r="UJ183" s="550"/>
      <c r="UQ183" s="550"/>
      <c r="UX183" s="550"/>
      <c r="VZ183" s="550"/>
      <c r="XB183" s="550"/>
      <c r="XC183" s="550"/>
      <c r="XD183" s="550"/>
      <c r="XE183" s="550"/>
      <c r="XF183" s="550"/>
      <c r="XG183" s="550"/>
      <c r="XH183" s="550"/>
      <c r="AAV183" s="550"/>
      <c r="ABC183" s="550"/>
      <c r="ABF183" s="550"/>
      <c r="ACE183" s="550"/>
      <c r="ACH183" s="550"/>
      <c r="ACL183" s="550"/>
      <c r="ACO183" s="550"/>
      <c r="ACZ183" s="550"/>
      <c r="ADC183" s="550"/>
      <c r="ADG183" s="550"/>
      <c r="ADJ183" s="550"/>
      <c r="ADN183" s="550"/>
      <c r="ADU183" s="550"/>
      <c r="ADX183" s="550"/>
      <c r="AEB183" s="550"/>
      <c r="AEP183" s="550"/>
      <c r="AES183" s="550"/>
      <c r="AFK183" s="550"/>
      <c r="AFR183" s="550"/>
      <c r="AIC183" s="550"/>
      <c r="AIJ183" s="550"/>
      <c r="AIQ183" s="550"/>
      <c r="AMD183" s="550"/>
      <c r="AMG183" s="550"/>
      <c r="AMY183" s="550"/>
      <c r="ANB183" s="550"/>
      <c r="ANF183" s="550"/>
      <c r="ANI183" s="550"/>
      <c r="AOH183" s="550"/>
      <c r="AOK183" s="550"/>
      <c r="AOV183" s="550"/>
      <c r="APC183" s="550"/>
      <c r="APJ183" s="550"/>
      <c r="APX183" s="550"/>
      <c r="AQA183" s="550"/>
      <c r="AQE183" s="550"/>
      <c r="AQL183" s="550"/>
      <c r="AQZ183" s="550"/>
      <c r="ARC183" s="550"/>
      <c r="ARN183" s="550"/>
      <c r="ARQ183" s="550"/>
      <c r="ARU183" s="550"/>
      <c r="ARX183" s="550"/>
      <c r="ASB183" s="550"/>
      <c r="ASI183" s="550"/>
      <c r="AVH183" s="550"/>
      <c r="AVO183" s="550"/>
      <c r="AVV183" s="550"/>
      <c r="AYG183" s="550"/>
      <c r="AYN183" s="550"/>
      <c r="AYU183" s="550"/>
      <c r="AYX183" s="550"/>
      <c r="AZI183" s="550"/>
      <c r="AZL183" s="550"/>
      <c r="AZP183" s="37"/>
      <c r="AZS183" s="37"/>
    </row>
    <row r="184" spans="1:1021 1039:1371" ht="15.75" x14ac:dyDescent="0.25">
      <c r="A184" s="422"/>
      <c r="B184" s="24"/>
      <c r="C184" s="172"/>
      <c r="D184" s="121"/>
      <c r="E184" s="37"/>
      <c r="H184" s="550"/>
      <c r="I184" s="24"/>
      <c r="J184" s="172"/>
      <c r="K184" s="121"/>
      <c r="L184" s="37"/>
      <c r="O184" s="550"/>
      <c r="Q184" s="550"/>
      <c r="R184" s="550"/>
      <c r="V184" s="550"/>
      <c r="CH184" s="550"/>
      <c r="CV184" s="550"/>
      <c r="DR184" s="550"/>
      <c r="DU184" s="550"/>
      <c r="ET184" s="550"/>
      <c r="FA184" s="550"/>
      <c r="FV184" s="550"/>
      <c r="GC184" s="550"/>
      <c r="HZ184" s="550"/>
      <c r="IV184" s="550"/>
      <c r="KD184" s="550"/>
      <c r="KE184" s="550"/>
      <c r="KF184" s="550"/>
      <c r="KG184" s="550"/>
      <c r="KH184" s="550"/>
      <c r="KI184" s="550"/>
      <c r="KJ184" s="550"/>
      <c r="KK184" s="550"/>
      <c r="KL184" s="550"/>
      <c r="KM184" s="550"/>
      <c r="KN184" s="550"/>
      <c r="KO184" s="550"/>
      <c r="KP184" s="550"/>
      <c r="KQ184" s="550"/>
      <c r="KR184" s="550"/>
      <c r="LM184" s="550"/>
      <c r="LT184" s="550"/>
      <c r="MA184" s="550"/>
      <c r="MH184" s="550"/>
      <c r="NQ184" s="550"/>
      <c r="NT184" s="550"/>
      <c r="QI184" s="550"/>
      <c r="QP184" s="550"/>
      <c r="RD184" s="550"/>
      <c r="RE184" s="550"/>
      <c r="TA184" s="550"/>
      <c r="TV184" s="550"/>
      <c r="UC184" s="550"/>
      <c r="UJ184" s="550"/>
      <c r="UQ184" s="550"/>
      <c r="UX184" s="550"/>
      <c r="VZ184" s="550"/>
      <c r="XB184" s="550"/>
      <c r="XC184" s="550"/>
      <c r="XD184" s="550"/>
      <c r="XE184" s="550"/>
      <c r="XF184" s="550"/>
      <c r="XG184" s="550"/>
      <c r="XH184" s="550"/>
      <c r="AAV184" s="550"/>
      <c r="ABC184" s="550"/>
      <c r="ABF184" s="550"/>
      <c r="ACE184" s="550"/>
      <c r="ACH184" s="550"/>
      <c r="ACL184" s="550"/>
      <c r="ACO184" s="550"/>
      <c r="ACZ184" s="550"/>
      <c r="ADC184" s="550"/>
      <c r="ADG184" s="550"/>
      <c r="ADJ184" s="550"/>
      <c r="ADN184" s="550"/>
      <c r="ADU184" s="550"/>
      <c r="ADX184" s="550"/>
      <c r="AEB184" s="550"/>
      <c r="AEP184" s="550"/>
      <c r="AES184" s="550"/>
      <c r="AFK184" s="550"/>
      <c r="AFR184" s="550"/>
      <c r="AIC184" s="550"/>
      <c r="AIJ184" s="550"/>
      <c r="AIQ184" s="550"/>
      <c r="AMD184" s="550"/>
      <c r="AMG184" s="550"/>
      <c r="AMY184" s="550"/>
      <c r="ANB184" s="550"/>
      <c r="ANF184" s="550"/>
      <c r="ANI184" s="550"/>
      <c r="AOH184" s="550"/>
      <c r="AOK184" s="550"/>
      <c r="AOV184" s="550"/>
      <c r="APC184" s="550"/>
      <c r="APJ184" s="550"/>
      <c r="APX184" s="550"/>
      <c r="AQA184" s="550"/>
      <c r="AQE184" s="550"/>
      <c r="AQL184" s="550"/>
      <c r="AQZ184" s="550"/>
      <c r="ARC184" s="550"/>
      <c r="ARN184" s="550"/>
      <c r="ARQ184" s="550"/>
      <c r="ARU184" s="550"/>
      <c r="ARX184" s="550"/>
      <c r="ASB184" s="550"/>
      <c r="ASI184" s="550"/>
      <c r="AVH184" s="550"/>
      <c r="AVO184" s="550"/>
      <c r="AVV184" s="550"/>
      <c r="AYG184" s="550"/>
      <c r="AYN184" s="550"/>
      <c r="AYU184" s="550"/>
      <c r="AYX184" s="550"/>
      <c r="AZI184" s="550"/>
      <c r="AZL184" s="550"/>
      <c r="AZP184" s="37"/>
      <c r="AZS184" s="37"/>
    </row>
    <row r="185" spans="1:1021 1039:1371" ht="15.75" x14ac:dyDescent="0.25">
      <c r="A185" s="422"/>
      <c r="B185" s="24"/>
      <c r="C185" s="172"/>
      <c r="D185" s="37"/>
      <c r="E185" s="37"/>
      <c r="H185" s="550"/>
      <c r="I185" s="24"/>
      <c r="J185" s="172"/>
      <c r="K185" s="37"/>
      <c r="L185" s="37"/>
      <c r="O185" s="550"/>
      <c r="Q185" s="550"/>
      <c r="R185" s="550"/>
      <c r="V185" s="550"/>
      <c r="CH185" s="550"/>
      <c r="CV185" s="550"/>
      <c r="DR185" s="550"/>
      <c r="DU185" s="550"/>
      <c r="ET185" s="550"/>
      <c r="FA185" s="550"/>
      <c r="FV185" s="550"/>
      <c r="GC185" s="550"/>
      <c r="HZ185" s="550"/>
      <c r="IV185" s="550"/>
      <c r="KD185" s="550"/>
      <c r="KE185" s="550"/>
      <c r="KF185" s="550"/>
      <c r="KG185" s="550"/>
      <c r="KH185" s="550"/>
      <c r="KI185" s="550"/>
      <c r="KJ185" s="550"/>
      <c r="KK185" s="550"/>
      <c r="KL185" s="550"/>
      <c r="KM185" s="550"/>
      <c r="KN185" s="550"/>
      <c r="KO185" s="550"/>
      <c r="KP185" s="550"/>
      <c r="KQ185" s="550"/>
      <c r="KR185" s="550"/>
      <c r="LM185" s="550"/>
      <c r="LT185" s="550"/>
      <c r="MA185" s="550"/>
      <c r="MH185" s="550"/>
      <c r="NQ185" s="550"/>
      <c r="NT185" s="550"/>
      <c r="QI185" s="550"/>
      <c r="QP185" s="550"/>
      <c r="RD185" s="550"/>
      <c r="RE185" s="550"/>
      <c r="TA185" s="550"/>
      <c r="TV185" s="550"/>
      <c r="UC185" s="550"/>
      <c r="UJ185" s="550"/>
      <c r="UQ185" s="550"/>
      <c r="UX185" s="550"/>
      <c r="VZ185" s="550"/>
      <c r="XB185" s="550"/>
      <c r="XC185" s="550"/>
      <c r="XD185" s="550"/>
      <c r="XE185" s="550"/>
      <c r="XF185" s="550"/>
      <c r="XG185" s="550"/>
      <c r="XH185" s="550"/>
      <c r="AAV185" s="550"/>
      <c r="ABC185" s="550"/>
      <c r="ABF185" s="550"/>
      <c r="ACE185" s="550"/>
      <c r="ACH185" s="550"/>
      <c r="ACL185" s="550"/>
      <c r="ACO185" s="550"/>
      <c r="ACZ185" s="550"/>
      <c r="ADC185" s="550"/>
      <c r="ADG185" s="550"/>
      <c r="ADJ185" s="550"/>
      <c r="ADN185" s="550"/>
      <c r="ADU185" s="550"/>
      <c r="ADX185" s="550"/>
      <c r="AEB185" s="550"/>
      <c r="AEP185" s="550"/>
      <c r="AES185" s="550"/>
      <c r="AFK185" s="550"/>
      <c r="AFR185" s="550"/>
      <c r="AIC185" s="550"/>
      <c r="AIJ185" s="550"/>
      <c r="AIQ185" s="550"/>
      <c r="AMD185" s="550"/>
      <c r="AMG185" s="550"/>
      <c r="AMY185" s="550"/>
      <c r="ANB185" s="550"/>
      <c r="ANF185" s="550"/>
      <c r="ANI185" s="550"/>
      <c r="AOH185" s="550"/>
      <c r="AOK185" s="550"/>
      <c r="AOV185" s="550"/>
      <c r="APC185" s="550"/>
      <c r="APJ185" s="550"/>
      <c r="APX185" s="550"/>
      <c r="AQA185" s="550"/>
      <c r="AQE185" s="550"/>
      <c r="AQL185" s="550"/>
      <c r="AQZ185" s="550"/>
      <c r="ARC185" s="550"/>
      <c r="ARN185" s="550"/>
      <c r="ARQ185" s="550"/>
      <c r="ARU185" s="550"/>
      <c r="ARX185" s="550"/>
      <c r="ASB185" s="550"/>
      <c r="ASI185" s="550"/>
      <c r="AVH185" s="550"/>
      <c r="AVO185" s="550"/>
      <c r="AVV185" s="550"/>
      <c r="AYG185" s="550"/>
      <c r="AYN185" s="550"/>
      <c r="AYU185" s="550"/>
      <c r="AYX185" s="550"/>
      <c r="AZI185" s="550"/>
      <c r="AZL185" s="550"/>
      <c r="AZP185" s="37"/>
      <c r="AZS185" s="37"/>
    </row>
    <row r="186" spans="1:1021 1039:1371" ht="15.75" x14ac:dyDescent="0.25">
      <c r="A186" s="422"/>
      <c r="B186" s="24"/>
      <c r="C186" s="172"/>
      <c r="D186" s="37"/>
      <c r="E186" s="37"/>
      <c r="H186" s="550"/>
      <c r="I186" s="24"/>
      <c r="J186" s="172"/>
      <c r="K186" s="37"/>
      <c r="L186" s="37"/>
      <c r="O186" s="550"/>
      <c r="Q186" s="550"/>
      <c r="R186" s="550"/>
      <c r="V186" s="550"/>
      <c r="CH186" s="550"/>
      <c r="CV186" s="550"/>
      <c r="DR186" s="550"/>
      <c r="DU186" s="550"/>
      <c r="ET186" s="550"/>
      <c r="FA186" s="550"/>
      <c r="FV186" s="550"/>
      <c r="GC186" s="550"/>
      <c r="HZ186" s="550"/>
      <c r="IV186" s="550"/>
      <c r="KD186" s="550"/>
      <c r="KE186" s="550"/>
      <c r="KF186" s="550"/>
      <c r="KG186" s="550"/>
      <c r="KH186" s="550"/>
      <c r="KI186" s="550"/>
      <c r="KJ186" s="550"/>
      <c r="KK186" s="550"/>
      <c r="KL186" s="550"/>
      <c r="KM186" s="550"/>
      <c r="KN186" s="550"/>
      <c r="KO186" s="550"/>
      <c r="KP186" s="550"/>
      <c r="KQ186" s="550"/>
      <c r="KR186" s="550"/>
      <c r="LM186" s="550"/>
      <c r="LT186" s="550"/>
      <c r="MA186" s="550"/>
      <c r="MH186" s="550"/>
      <c r="NQ186" s="550"/>
      <c r="NT186" s="550"/>
      <c r="QI186" s="550"/>
      <c r="QP186" s="550"/>
      <c r="RD186" s="550"/>
      <c r="RE186" s="550"/>
      <c r="TA186" s="550"/>
      <c r="TV186" s="550"/>
      <c r="UC186" s="550"/>
      <c r="UJ186" s="550"/>
      <c r="UQ186" s="550"/>
      <c r="UX186" s="550"/>
      <c r="VZ186" s="550"/>
      <c r="XB186" s="550"/>
      <c r="XC186" s="550"/>
      <c r="XD186" s="550"/>
      <c r="XE186" s="550"/>
      <c r="XF186" s="550"/>
      <c r="XG186" s="550"/>
      <c r="XH186" s="550"/>
      <c r="AAV186" s="550"/>
      <c r="ABC186" s="550"/>
      <c r="ABF186" s="550"/>
      <c r="ACE186" s="550"/>
      <c r="ACH186" s="550"/>
      <c r="ACL186" s="550"/>
      <c r="ACO186" s="550"/>
      <c r="ACZ186" s="550"/>
      <c r="ADC186" s="550"/>
      <c r="ADG186" s="550"/>
      <c r="ADJ186" s="550"/>
      <c r="ADN186" s="550"/>
      <c r="ADU186" s="550"/>
      <c r="ADX186" s="550"/>
      <c r="AEB186" s="550"/>
      <c r="AEP186" s="550"/>
      <c r="AES186" s="550"/>
      <c r="AFK186" s="550"/>
      <c r="AFR186" s="550"/>
      <c r="AIC186" s="550"/>
      <c r="AIJ186" s="550"/>
      <c r="AIQ186" s="550"/>
      <c r="AMD186" s="550"/>
      <c r="AMG186" s="550"/>
      <c r="AMY186" s="550"/>
      <c r="ANB186" s="550"/>
      <c r="ANF186" s="550"/>
      <c r="ANI186" s="550"/>
      <c r="AOH186" s="550"/>
      <c r="AOK186" s="550"/>
      <c r="AOV186" s="550"/>
      <c r="APC186" s="550"/>
      <c r="APJ186" s="550"/>
      <c r="APX186" s="550"/>
      <c r="AQA186" s="550"/>
      <c r="AQE186" s="550"/>
      <c r="AQL186" s="550"/>
      <c r="AQZ186" s="550"/>
      <c r="ARC186" s="550"/>
      <c r="ARN186" s="550"/>
      <c r="ARQ186" s="550"/>
      <c r="ARU186" s="550"/>
      <c r="ARX186" s="550"/>
      <c r="ASB186" s="550"/>
      <c r="ASI186" s="550"/>
      <c r="AVH186" s="550"/>
      <c r="AVO186" s="550"/>
      <c r="AVV186" s="550"/>
      <c r="AYG186" s="550"/>
      <c r="AYN186" s="550"/>
      <c r="AYU186" s="550"/>
      <c r="AYX186" s="550"/>
      <c r="AZI186" s="550"/>
      <c r="AZL186" s="550"/>
      <c r="AZP186" s="37"/>
      <c r="AZS186" s="37"/>
    </row>
    <row r="187" spans="1:1021 1039:1371" ht="15.75" x14ac:dyDescent="0.25">
      <c r="A187" s="422"/>
      <c r="B187" s="24"/>
      <c r="C187" s="242"/>
      <c r="D187" s="121"/>
      <c r="E187" s="37"/>
      <c r="H187" s="550"/>
      <c r="I187" s="24"/>
      <c r="J187" s="242"/>
      <c r="K187" s="121"/>
      <c r="L187" s="37"/>
      <c r="O187" s="550"/>
      <c r="Q187" s="550"/>
      <c r="R187" s="550"/>
      <c r="V187" s="550"/>
      <c r="CH187" s="550"/>
      <c r="CV187" s="550"/>
      <c r="DR187" s="550"/>
      <c r="DU187" s="550"/>
      <c r="ET187" s="550"/>
      <c r="FA187" s="550"/>
      <c r="FV187" s="550"/>
      <c r="GC187" s="550"/>
      <c r="HZ187" s="550"/>
      <c r="IV187" s="550"/>
      <c r="KD187" s="550"/>
      <c r="KE187" s="550"/>
      <c r="KF187" s="550"/>
      <c r="KG187" s="550"/>
      <c r="KH187" s="550"/>
      <c r="KI187" s="550"/>
      <c r="KJ187" s="550"/>
      <c r="KK187" s="550"/>
      <c r="KL187" s="550"/>
      <c r="KM187" s="550"/>
      <c r="KN187" s="550"/>
      <c r="KO187" s="550"/>
      <c r="KP187" s="550"/>
      <c r="KQ187" s="550"/>
      <c r="KR187" s="550"/>
      <c r="LM187" s="550"/>
      <c r="LT187" s="550"/>
      <c r="MA187" s="550"/>
      <c r="MH187" s="550"/>
      <c r="NQ187" s="550"/>
      <c r="NT187" s="550"/>
      <c r="QI187" s="550"/>
      <c r="QP187" s="550"/>
      <c r="RD187" s="550"/>
      <c r="RE187" s="550"/>
      <c r="TA187" s="550"/>
      <c r="TV187" s="550"/>
      <c r="UC187" s="550"/>
      <c r="UJ187" s="550"/>
      <c r="UQ187" s="550"/>
      <c r="UX187" s="550"/>
      <c r="VZ187" s="550"/>
      <c r="XB187" s="550"/>
      <c r="XC187" s="550"/>
      <c r="XD187" s="550"/>
      <c r="XE187" s="550"/>
      <c r="XF187" s="550"/>
      <c r="XG187" s="550"/>
      <c r="XH187" s="550"/>
      <c r="AAV187" s="550"/>
      <c r="ABC187" s="550"/>
      <c r="ABF187" s="550"/>
      <c r="ACE187" s="550"/>
      <c r="ACH187" s="550"/>
      <c r="ACL187" s="550"/>
      <c r="ACO187" s="550"/>
      <c r="ACZ187" s="550"/>
      <c r="ADC187" s="550"/>
      <c r="ADG187" s="550"/>
      <c r="ADJ187" s="550"/>
      <c r="ADN187" s="550"/>
      <c r="ADU187" s="550"/>
      <c r="ADX187" s="550"/>
      <c r="AEB187" s="550"/>
      <c r="AEP187" s="550"/>
      <c r="AES187" s="550"/>
      <c r="AFK187" s="550"/>
      <c r="AFR187" s="550"/>
      <c r="AIC187" s="550"/>
      <c r="AIJ187" s="550"/>
      <c r="AIQ187" s="550"/>
      <c r="AMD187" s="550"/>
      <c r="AMG187" s="550"/>
      <c r="AMY187" s="550"/>
      <c r="ANB187" s="550"/>
      <c r="ANF187" s="550"/>
      <c r="ANI187" s="550"/>
      <c r="AOH187" s="550"/>
      <c r="AOK187" s="550"/>
      <c r="AOV187" s="550"/>
      <c r="APC187" s="550"/>
      <c r="APJ187" s="550"/>
      <c r="APX187" s="550"/>
      <c r="AQA187" s="550"/>
      <c r="AQE187" s="550"/>
      <c r="AQL187" s="550"/>
      <c r="AQZ187" s="550"/>
      <c r="ARC187" s="550"/>
      <c r="ARN187" s="550"/>
      <c r="ARQ187" s="550"/>
      <c r="ARU187" s="550"/>
      <c r="ARX187" s="550"/>
      <c r="ASB187" s="550"/>
      <c r="ASI187" s="550"/>
      <c r="AVH187" s="550"/>
      <c r="AVO187" s="550"/>
      <c r="AVV187" s="550"/>
      <c r="AYG187" s="550"/>
      <c r="AYN187" s="550"/>
      <c r="AYU187" s="550"/>
      <c r="AYX187" s="550"/>
      <c r="AZI187" s="550"/>
      <c r="AZL187" s="550"/>
      <c r="AZP187" s="37"/>
      <c r="AZS187" s="37"/>
    </row>
    <row r="188" spans="1:1021 1039:1371" ht="15.75" x14ac:dyDescent="0.25">
      <c r="A188" s="422"/>
      <c r="B188" s="24"/>
      <c r="C188" s="172"/>
      <c r="D188" s="121"/>
      <c r="E188" s="37"/>
      <c r="H188" s="550"/>
      <c r="I188" s="24"/>
      <c r="J188" s="172"/>
      <c r="K188" s="121"/>
      <c r="L188" s="37"/>
      <c r="O188" s="550"/>
      <c r="Q188" s="550"/>
      <c r="R188" s="550"/>
      <c r="V188" s="550"/>
      <c r="CH188" s="550"/>
      <c r="CV188" s="550"/>
      <c r="DR188" s="550"/>
      <c r="DU188" s="550"/>
      <c r="ET188" s="550"/>
      <c r="FA188" s="550"/>
      <c r="FV188" s="550"/>
      <c r="GC188" s="550"/>
      <c r="HZ188" s="550"/>
      <c r="IV188" s="550"/>
      <c r="KD188" s="550"/>
      <c r="KE188" s="550"/>
      <c r="KF188" s="550"/>
      <c r="KG188" s="550"/>
      <c r="KH188" s="550"/>
      <c r="KI188" s="550"/>
      <c r="KJ188" s="550"/>
      <c r="KK188" s="550"/>
      <c r="KL188" s="550"/>
      <c r="KM188" s="550"/>
      <c r="KN188" s="550"/>
      <c r="KO188" s="550"/>
      <c r="KP188" s="550"/>
      <c r="KQ188" s="550"/>
      <c r="KR188" s="550"/>
      <c r="LM188" s="550"/>
      <c r="LT188" s="550"/>
      <c r="MA188" s="550"/>
      <c r="MH188" s="550"/>
      <c r="NQ188" s="550"/>
      <c r="NT188" s="550"/>
      <c r="QI188" s="550"/>
      <c r="QP188" s="550"/>
      <c r="RD188" s="550"/>
      <c r="RE188" s="550"/>
      <c r="TA188" s="550"/>
      <c r="TV188" s="550"/>
      <c r="UC188" s="550"/>
      <c r="UJ188" s="550"/>
      <c r="UQ188" s="550"/>
      <c r="UX188" s="550"/>
      <c r="VZ188" s="550"/>
      <c r="XB188" s="550"/>
      <c r="XC188" s="550"/>
      <c r="XD188" s="550"/>
      <c r="XE188" s="550"/>
      <c r="XF188" s="550"/>
      <c r="XG188" s="550"/>
      <c r="XH188" s="550"/>
      <c r="AAV188" s="550"/>
      <c r="ABC188" s="550"/>
      <c r="ABF188" s="550"/>
      <c r="ACE188" s="550"/>
      <c r="ACH188" s="550"/>
      <c r="ACL188" s="550"/>
      <c r="ACO188" s="550"/>
      <c r="ACZ188" s="550"/>
      <c r="ADC188" s="550"/>
      <c r="ADG188" s="550"/>
      <c r="ADJ188" s="550"/>
      <c r="ADN188" s="550"/>
      <c r="ADU188" s="550"/>
      <c r="ADX188" s="550"/>
      <c r="AEB188" s="550"/>
      <c r="AEP188" s="550"/>
      <c r="AES188" s="550"/>
      <c r="AFK188" s="550"/>
      <c r="AFR188" s="550"/>
      <c r="AIC188" s="550"/>
      <c r="AIJ188" s="550"/>
      <c r="AIQ188" s="550"/>
      <c r="AMD188" s="550"/>
      <c r="AMG188" s="550"/>
      <c r="AMY188" s="550"/>
      <c r="ANB188" s="550"/>
      <c r="ANF188" s="550"/>
      <c r="ANI188" s="550"/>
      <c r="AOH188" s="550"/>
      <c r="AOK188" s="550"/>
      <c r="AOV188" s="550"/>
      <c r="APC188" s="550"/>
      <c r="APJ188" s="550"/>
      <c r="APX188" s="550"/>
      <c r="AQA188" s="550"/>
      <c r="AQE188" s="550"/>
      <c r="AQL188" s="550"/>
      <c r="AQZ188" s="550"/>
      <c r="ARC188" s="550"/>
      <c r="ARN188" s="550"/>
      <c r="ARQ188" s="550"/>
      <c r="ARU188" s="550"/>
      <c r="ARX188" s="550"/>
      <c r="ASB188" s="550"/>
      <c r="ASI188" s="550"/>
      <c r="AVH188" s="550"/>
      <c r="AVO188" s="550"/>
      <c r="AVV188" s="550"/>
      <c r="AYG188" s="550"/>
      <c r="AYN188" s="550"/>
      <c r="AYU188" s="550"/>
      <c r="AYX188" s="550"/>
      <c r="AZI188" s="550"/>
      <c r="AZL188" s="550"/>
      <c r="AZP188" s="37"/>
      <c r="AZS188" s="37"/>
    </row>
    <row r="189" spans="1:1021 1039:1371" ht="15.75" x14ac:dyDescent="0.25">
      <c r="A189" s="422"/>
      <c r="B189" s="24"/>
      <c r="C189" s="242"/>
      <c r="D189" s="121"/>
      <c r="E189" s="37"/>
      <c r="H189" s="550"/>
      <c r="I189" s="24"/>
      <c r="J189" s="242"/>
      <c r="K189" s="121"/>
      <c r="L189" s="37"/>
      <c r="O189" s="550"/>
      <c r="Q189" s="550"/>
      <c r="R189" s="550"/>
      <c r="V189" s="550"/>
      <c r="CH189" s="550"/>
      <c r="CV189" s="550"/>
      <c r="DR189" s="550"/>
      <c r="DU189" s="550"/>
      <c r="ET189" s="550"/>
      <c r="FA189" s="550"/>
      <c r="FV189" s="550"/>
      <c r="GC189" s="550"/>
      <c r="HZ189" s="550"/>
      <c r="IV189" s="550"/>
      <c r="KD189" s="550"/>
      <c r="KE189" s="550"/>
      <c r="KF189" s="550"/>
      <c r="KG189" s="550"/>
      <c r="KH189" s="550"/>
      <c r="KI189" s="550"/>
      <c r="KJ189" s="550"/>
      <c r="KK189" s="550"/>
      <c r="KL189" s="550"/>
      <c r="KM189" s="550"/>
      <c r="KN189" s="550"/>
      <c r="KO189" s="550"/>
      <c r="KP189" s="550"/>
      <c r="KQ189" s="550"/>
      <c r="KR189" s="550"/>
      <c r="LM189" s="550"/>
      <c r="LT189" s="550"/>
      <c r="MA189" s="550"/>
      <c r="MH189" s="550"/>
      <c r="NQ189" s="550"/>
      <c r="NT189" s="550"/>
      <c r="QI189" s="550"/>
      <c r="QP189" s="550"/>
      <c r="RD189" s="550"/>
      <c r="RE189" s="550"/>
      <c r="TA189" s="550"/>
      <c r="TV189" s="550"/>
      <c r="UC189" s="550"/>
      <c r="UJ189" s="550"/>
      <c r="UQ189" s="550"/>
      <c r="UX189" s="550"/>
      <c r="VZ189" s="550"/>
      <c r="XB189" s="550"/>
      <c r="XC189" s="550"/>
      <c r="XD189" s="550"/>
      <c r="XE189" s="550"/>
      <c r="XF189" s="550"/>
      <c r="XG189" s="550"/>
      <c r="XH189" s="550"/>
      <c r="AAV189" s="550"/>
      <c r="ABC189" s="550"/>
      <c r="ABF189" s="550"/>
      <c r="ACE189" s="550"/>
      <c r="ACH189" s="550"/>
      <c r="ACL189" s="550"/>
      <c r="ACO189" s="550"/>
      <c r="ACZ189" s="550"/>
      <c r="ADC189" s="550"/>
      <c r="ADG189" s="550"/>
      <c r="ADJ189" s="550"/>
      <c r="ADN189" s="550"/>
      <c r="ADU189" s="550"/>
      <c r="ADX189" s="550"/>
      <c r="AEB189" s="550"/>
      <c r="AEP189" s="550"/>
      <c r="AES189" s="550"/>
      <c r="AFK189" s="550"/>
      <c r="AFR189" s="550"/>
      <c r="AIC189" s="550"/>
      <c r="AIJ189" s="550"/>
      <c r="AIQ189" s="550"/>
      <c r="AMD189" s="550"/>
      <c r="AMG189" s="550"/>
      <c r="AMY189" s="550"/>
      <c r="ANB189" s="550"/>
      <c r="ANF189" s="550"/>
      <c r="ANI189" s="550"/>
      <c r="AOH189" s="550"/>
      <c r="AOK189" s="550"/>
      <c r="AOV189" s="550"/>
      <c r="APC189" s="550"/>
      <c r="APJ189" s="550"/>
      <c r="APX189" s="550"/>
      <c r="AQA189" s="550"/>
      <c r="AQE189" s="550"/>
      <c r="AQL189" s="550"/>
      <c r="AQZ189" s="550"/>
      <c r="ARC189" s="550"/>
      <c r="ARN189" s="550"/>
      <c r="ARQ189" s="550"/>
      <c r="ARU189" s="550"/>
      <c r="ARX189" s="550"/>
      <c r="ASB189" s="550"/>
      <c r="ASI189" s="550"/>
      <c r="AVH189" s="550"/>
      <c r="AVO189" s="550"/>
      <c r="AVV189" s="550"/>
      <c r="AYG189" s="550"/>
      <c r="AYN189" s="550"/>
      <c r="AYU189" s="550"/>
      <c r="AYX189" s="550"/>
      <c r="AZI189" s="550"/>
      <c r="AZL189" s="550"/>
      <c r="AZP189" s="37"/>
      <c r="AZS189" s="37"/>
    </row>
    <row r="190" spans="1:1021 1039:1371" ht="15.75" x14ac:dyDescent="0.25">
      <c r="A190" s="422"/>
      <c r="B190" s="24"/>
      <c r="C190" s="172"/>
      <c r="D190" s="121"/>
      <c r="E190" s="37"/>
      <c r="H190" s="550"/>
      <c r="I190" s="24"/>
      <c r="J190" s="172"/>
      <c r="K190" s="121"/>
      <c r="L190" s="37"/>
      <c r="O190" s="550"/>
      <c r="Q190" s="550"/>
      <c r="R190" s="550"/>
      <c r="V190" s="550"/>
      <c r="CH190" s="550"/>
      <c r="CV190" s="550"/>
      <c r="DR190" s="550"/>
      <c r="DU190" s="550"/>
      <c r="ET190" s="550"/>
      <c r="FA190" s="550"/>
      <c r="FV190" s="550"/>
      <c r="GC190" s="550"/>
      <c r="HZ190" s="550"/>
      <c r="IV190" s="550"/>
      <c r="KD190" s="550"/>
      <c r="KE190" s="550"/>
      <c r="KF190" s="550"/>
      <c r="KG190" s="550"/>
      <c r="KH190" s="550"/>
      <c r="KI190" s="550"/>
      <c r="KJ190" s="550"/>
      <c r="KK190" s="550"/>
      <c r="KL190" s="550"/>
      <c r="KM190" s="550"/>
      <c r="KN190" s="550"/>
      <c r="KO190" s="550"/>
      <c r="KP190" s="550"/>
      <c r="KQ190" s="550"/>
      <c r="KR190" s="550"/>
      <c r="LM190" s="550"/>
      <c r="LT190" s="550"/>
      <c r="MA190" s="550"/>
      <c r="MH190" s="550"/>
      <c r="NQ190" s="550"/>
      <c r="NT190" s="550"/>
      <c r="QI190" s="550"/>
      <c r="QP190" s="550"/>
      <c r="RD190" s="550"/>
      <c r="RE190" s="550"/>
      <c r="TA190" s="550"/>
      <c r="TV190" s="550"/>
      <c r="UC190" s="550"/>
      <c r="UJ190" s="550"/>
      <c r="UQ190" s="550"/>
      <c r="UX190" s="550"/>
      <c r="VZ190" s="550"/>
      <c r="XB190" s="550"/>
      <c r="XC190" s="550"/>
      <c r="XD190" s="550"/>
      <c r="XE190" s="550"/>
      <c r="XF190" s="550"/>
      <c r="XG190" s="550"/>
      <c r="XH190" s="550"/>
      <c r="AAV190" s="550"/>
      <c r="ABC190" s="550"/>
      <c r="ABF190" s="550"/>
      <c r="ACE190" s="550"/>
      <c r="ACH190" s="550"/>
      <c r="ACL190" s="550"/>
      <c r="ACO190" s="550"/>
      <c r="ACZ190" s="550"/>
      <c r="ADC190" s="550"/>
      <c r="ADG190" s="550"/>
      <c r="ADJ190" s="550"/>
      <c r="ADN190" s="550"/>
      <c r="ADU190" s="550"/>
      <c r="ADX190" s="550"/>
      <c r="AEB190" s="550"/>
      <c r="AEP190" s="550"/>
      <c r="AES190" s="550"/>
      <c r="AFK190" s="550"/>
      <c r="AFR190" s="550"/>
      <c r="AIC190" s="550"/>
      <c r="AIJ190" s="550"/>
      <c r="AIQ190" s="550"/>
      <c r="AMD190" s="550"/>
      <c r="AMG190" s="550"/>
      <c r="AMY190" s="550"/>
      <c r="ANB190" s="550"/>
      <c r="ANF190" s="550"/>
      <c r="ANI190" s="550"/>
      <c r="AOH190" s="550"/>
      <c r="AOK190" s="550"/>
      <c r="AOV190" s="550"/>
      <c r="APC190" s="550"/>
      <c r="APJ190" s="550"/>
      <c r="APX190" s="550"/>
      <c r="AQA190" s="550"/>
      <c r="AQE190" s="550"/>
      <c r="AQL190" s="550"/>
      <c r="AQZ190" s="550"/>
      <c r="ARC190" s="550"/>
      <c r="ARN190" s="550"/>
      <c r="ARQ190" s="550"/>
      <c r="ARU190" s="550"/>
      <c r="ARX190" s="550"/>
      <c r="ASB190" s="550"/>
      <c r="ASI190" s="550"/>
      <c r="AVH190" s="550"/>
      <c r="AVO190" s="550"/>
      <c r="AVV190" s="550"/>
      <c r="AYG190" s="550"/>
      <c r="AYN190" s="550"/>
      <c r="AYU190" s="550"/>
      <c r="AYX190" s="550"/>
      <c r="AZI190" s="550"/>
      <c r="AZL190" s="550"/>
      <c r="AZP190" s="37"/>
      <c r="AZS190" s="37"/>
    </row>
    <row r="191" spans="1:1021 1039:1371" ht="15.75" x14ac:dyDescent="0.25">
      <c r="A191" s="422"/>
      <c r="B191" s="24"/>
      <c r="C191" s="172"/>
      <c r="D191" s="37"/>
      <c r="E191" s="37"/>
      <c r="H191" s="550"/>
      <c r="I191" s="24"/>
      <c r="J191" s="172"/>
      <c r="K191" s="37"/>
      <c r="L191" s="37"/>
      <c r="O191" s="550"/>
      <c r="Q191" s="550"/>
      <c r="R191" s="550"/>
      <c r="V191" s="550"/>
      <c r="CH191" s="550"/>
      <c r="CV191" s="550"/>
      <c r="DR191" s="550"/>
      <c r="DU191" s="550"/>
      <c r="ET191" s="550"/>
      <c r="FA191" s="550"/>
      <c r="FV191" s="550"/>
      <c r="GC191" s="550"/>
      <c r="HZ191" s="550"/>
      <c r="IV191" s="550"/>
      <c r="KD191" s="550"/>
      <c r="KE191" s="550"/>
      <c r="KF191" s="550"/>
      <c r="KG191" s="550"/>
      <c r="KH191" s="550"/>
      <c r="KI191" s="550"/>
      <c r="KJ191" s="550"/>
      <c r="KK191" s="550"/>
      <c r="KL191" s="550"/>
      <c r="KM191" s="550"/>
      <c r="KN191" s="550"/>
      <c r="KO191" s="550"/>
      <c r="KP191" s="550"/>
      <c r="KQ191" s="550"/>
      <c r="KR191" s="550"/>
      <c r="LM191" s="550"/>
      <c r="LT191" s="550"/>
      <c r="MA191" s="550"/>
      <c r="MH191" s="550"/>
      <c r="NQ191" s="550"/>
      <c r="NT191" s="550"/>
      <c r="QI191" s="550"/>
      <c r="QP191" s="550"/>
      <c r="RD191" s="550"/>
      <c r="RE191" s="550"/>
      <c r="TA191" s="550"/>
      <c r="TV191" s="550"/>
      <c r="UC191" s="550"/>
      <c r="UJ191" s="550"/>
      <c r="UQ191" s="550"/>
      <c r="UX191" s="550"/>
      <c r="VZ191" s="550"/>
      <c r="XB191" s="550"/>
      <c r="XC191" s="550"/>
      <c r="XD191" s="550"/>
      <c r="XE191" s="550"/>
      <c r="XF191" s="550"/>
      <c r="XG191" s="550"/>
      <c r="XH191" s="550"/>
      <c r="AAV191" s="550"/>
      <c r="ABC191" s="550"/>
      <c r="ABF191" s="550"/>
      <c r="ACE191" s="550"/>
      <c r="ACH191" s="550"/>
      <c r="ACL191" s="550"/>
      <c r="ACO191" s="550"/>
      <c r="ACZ191" s="550"/>
      <c r="ADC191" s="550"/>
      <c r="ADG191" s="550"/>
      <c r="ADJ191" s="550"/>
      <c r="ADN191" s="550"/>
      <c r="ADU191" s="550"/>
      <c r="ADX191" s="550"/>
      <c r="AEB191" s="550"/>
      <c r="AEP191" s="550"/>
      <c r="AES191" s="550"/>
      <c r="AFK191" s="550"/>
      <c r="AFR191" s="550"/>
      <c r="AIC191" s="550"/>
      <c r="AIJ191" s="550"/>
      <c r="AIQ191" s="550"/>
      <c r="AMD191" s="550"/>
      <c r="AMG191" s="550"/>
      <c r="AMY191" s="550"/>
      <c r="ANB191" s="550"/>
      <c r="ANF191" s="550"/>
      <c r="ANI191" s="550"/>
      <c r="AOH191" s="550"/>
      <c r="AOK191" s="550"/>
      <c r="AOV191" s="550"/>
      <c r="APC191" s="550"/>
      <c r="APJ191" s="550"/>
      <c r="APX191" s="550"/>
      <c r="AQA191" s="550"/>
      <c r="AQE191" s="550"/>
      <c r="AQL191" s="550"/>
      <c r="AQZ191" s="550"/>
      <c r="ARC191" s="550"/>
      <c r="ARN191" s="550"/>
      <c r="ARQ191" s="550"/>
      <c r="ARU191" s="550"/>
      <c r="ARX191" s="550"/>
      <c r="ASB191" s="550"/>
      <c r="ASI191" s="550"/>
      <c r="AVH191" s="550"/>
      <c r="AVO191" s="550"/>
      <c r="AVV191" s="550"/>
      <c r="AYG191" s="550"/>
      <c r="AYN191" s="550"/>
      <c r="AYU191" s="550"/>
      <c r="AYX191" s="550"/>
      <c r="AZI191" s="550"/>
      <c r="AZL191" s="550"/>
      <c r="AZP191" s="37"/>
      <c r="AZS191" s="37"/>
    </row>
    <row r="192" spans="1:1021 1039:1371" ht="15.75" x14ac:dyDescent="0.25">
      <c r="A192" s="422"/>
      <c r="B192" s="24"/>
      <c r="C192" s="172"/>
      <c r="D192" s="37"/>
      <c r="E192" s="37"/>
      <c r="H192" s="550"/>
      <c r="I192" s="24"/>
      <c r="J192" s="172"/>
      <c r="K192" s="37"/>
      <c r="L192" s="37"/>
      <c r="O192" s="550"/>
      <c r="Q192" s="550"/>
      <c r="R192" s="550"/>
      <c r="V192" s="550"/>
      <c r="CH192" s="550"/>
      <c r="CV192" s="550"/>
      <c r="DR192" s="550"/>
      <c r="DU192" s="550"/>
      <c r="ET192" s="550"/>
      <c r="FA192" s="550"/>
      <c r="FV192" s="550"/>
      <c r="GC192" s="550"/>
      <c r="HZ192" s="550"/>
      <c r="IV192" s="550"/>
      <c r="KD192" s="550"/>
      <c r="KE192" s="550"/>
      <c r="KF192" s="550"/>
      <c r="KG192" s="550"/>
      <c r="KH192" s="550"/>
      <c r="KI192" s="550"/>
      <c r="KJ192" s="550"/>
      <c r="KK192" s="550"/>
      <c r="KL192" s="550"/>
      <c r="KM192" s="550"/>
      <c r="KN192" s="550"/>
      <c r="KO192" s="550"/>
      <c r="KP192" s="550"/>
      <c r="KQ192" s="550"/>
      <c r="KR192" s="550"/>
      <c r="LM192" s="550"/>
      <c r="LT192" s="550"/>
      <c r="MA192" s="550"/>
      <c r="MH192" s="550"/>
      <c r="NQ192" s="550"/>
      <c r="NT192" s="550"/>
      <c r="QI192" s="550"/>
      <c r="QP192" s="550"/>
      <c r="RD192" s="550"/>
      <c r="RE192" s="550"/>
      <c r="TA192" s="550"/>
      <c r="TV192" s="550"/>
      <c r="UC192" s="550"/>
      <c r="UJ192" s="550"/>
      <c r="UQ192" s="550"/>
      <c r="UX192" s="550"/>
      <c r="VZ192" s="550"/>
      <c r="XB192" s="550"/>
      <c r="XC192" s="550"/>
      <c r="XD192" s="550"/>
      <c r="XE192" s="550"/>
      <c r="XF192" s="550"/>
      <c r="XG192" s="550"/>
      <c r="XH192" s="550"/>
      <c r="AAV192" s="550"/>
      <c r="ABC192" s="550"/>
      <c r="ABF192" s="550"/>
      <c r="ACE192" s="550"/>
      <c r="ACH192" s="550"/>
      <c r="ACL192" s="550"/>
      <c r="ACO192" s="550"/>
      <c r="ACZ192" s="550"/>
      <c r="ADC192" s="550"/>
      <c r="ADG192" s="550"/>
      <c r="ADJ192" s="550"/>
      <c r="ADN192" s="550"/>
      <c r="ADU192" s="550"/>
      <c r="ADX192" s="550"/>
      <c r="AEB192" s="550"/>
      <c r="AEP192" s="550"/>
      <c r="AES192" s="550"/>
      <c r="AFK192" s="550"/>
      <c r="AFR192" s="550"/>
      <c r="AIC192" s="550"/>
      <c r="AIJ192" s="550"/>
      <c r="AIQ192" s="550"/>
      <c r="AMD192" s="550"/>
      <c r="AMG192" s="550"/>
      <c r="AMY192" s="550"/>
      <c r="ANB192" s="550"/>
      <c r="ANF192" s="550"/>
      <c r="ANI192" s="550"/>
      <c r="AOH192" s="550"/>
      <c r="AOK192" s="550"/>
      <c r="AOV192" s="550"/>
      <c r="APC192" s="550"/>
      <c r="APJ192" s="550"/>
      <c r="APX192" s="550"/>
      <c r="AQA192" s="550"/>
      <c r="AQE192" s="550"/>
      <c r="AQL192" s="550"/>
      <c r="AQZ192" s="550"/>
      <c r="ARC192" s="550"/>
      <c r="ARN192" s="550"/>
      <c r="ARQ192" s="550"/>
      <c r="ARU192" s="550"/>
      <c r="ARX192" s="550"/>
      <c r="ASB192" s="550"/>
      <c r="ASI192" s="550"/>
      <c r="AVH192" s="550"/>
      <c r="AVO192" s="550"/>
      <c r="AVV192" s="550"/>
      <c r="AYG192" s="550"/>
      <c r="AYN192" s="550"/>
      <c r="AYU192" s="550"/>
      <c r="AYX192" s="550"/>
      <c r="AZI192" s="550"/>
      <c r="AZL192" s="550"/>
      <c r="AZP192" s="37"/>
      <c r="AZS192" s="37"/>
    </row>
    <row r="193" spans="1:1021 1039:1371" ht="15.75" x14ac:dyDescent="0.25">
      <c r="A193" s="422"/>
      <c r="B193" s="24"/>
      <c r="C193" s="172"/>
      <c r="D193" s="37"/>
      <c r="E193" s="37"/>
      <c r="H193" s="550"/>
      <c r="I193" s="24"/>
      <c r="J193" s="172"/>
      <c r="K193" s="37"/>
      <c r="L193" s="37"/>
      <c r="O193" s="550"/>
      <c r="Q193" s="550"/>
      <c r="R193" s="550"/>
      <c r="V193" s="550"/>
      <c r="CH193" s="550"/>
      <c r="CV193" s="550"/>
      <c r="DR193" s="550"/>
      <c r="DU193" s="550"/>
      <c r="ET193" s="550"/>
      <c r="FA193" s="550"/>
      <c r="FV193" s="550"/>
      <c r="GC193" s="550"/>
      <c r="HZ193" s="550"/>
      <c r="IV193" s="550"/>
      <c r="KD193" s="550"/>
      <c r="KE193" s="550"/>
      <c r="KF193" s="550"/>
      <c r="KG193" s="550"/>
      <c r="KH193" s="550"/>
      <c r="KI193" s="550"/>
      <c r="KJ193" s="550"/>
      <c r="KK193" s="550"/>
      <c r="KL193" s="550"/>
      <c r="KM193" s="550"/>
      <c r="KN193" s="550"/>
      <c r="KO193" s="550"/>
      <c r="KP193" s="550"/>
      <c r="KQ193" s="550"/>
      <c r="KR193" s="550"/>
      <c r="LM193" s="550"/>
      <c r="LT193" s="550"/>
      <c r="MA193" s="550"/>
      <c r="MH193" s="550"/>
      <c r="NQ193" s="550"/>
      <c r="NT193" s="550"/>
      <c r="QI193" s="550"/>
      <c r="QP193" s="550"/>
      <c r="RD193" s="550"/>
      <c r="RE193" s="550"/>
      <c r="TA193" s="550"/>
      <c r="TV193" s="550"/>
      <c r="UC193" s="550"/>
      <c r="UJ193" s="550"/>
      <c r="UQ193" s="550"/>
      <c r="UX193" s="550"/>
      <c r="VZ193" s="550"/>
      <c r="XB193" s="550"/>
      <c r="XC193" s="550"/>
      <c r="XD193" s="550"/>
      <c r="XE193" s="550"/>
      <c r="XF193" s="550"/>
      <c r="XG193" s="550"/>
      <c r="XH193" s="550"/>
      <c r="AAV193" s="550"/>
      <c r="ABC193" s="550"/>
      <c r="ABF193" s="550"/>
      <c r="ACE193" s="550"/>
      <c r="ACH193" s="550"/>
      <c r="ACL193" s="550"/>
      <c r="ACO193" s="550"/>
      <c r="ACZ193" s="550"/>
      <c r="ADC193" s="550"/>
      <c r="ADG193" s="550"/>
      <c r="ADJ193" s="550"/>
      <c r="ADN193" s="550"/>
      <c r="ADU193" s="550"/>
      <c r="ADX193" s="550"/>
      <c r="AEB193" s="550"/>
      <c r="AEP193" s="550"/>
      <c r="AES193" s="550"/>
      <c r="AFK193" s="550"/>
      <c r="AFR193" s="550"/>
      <c r="AIC193" s="550"/>
      <c r="AIJ193" s="550"/>
      <c r="AIQ193" s="550"/>
      <c r="AMD193" s="550"/>
      <c r="AMG193" s="550"/>
      <c r="AMY193" s="550"/>
      <c r="ANB193" s="550"/>
      <c r="ANF193" s="550"/>
      <c r="ANI193" s="550"/>
      <c r="AOH193" s="550"/>
      <c r="AOK193" s="550"/>
      <c r="AOV193" s="550"/>
      <c r="APC193" s="550"/>
      <c r="APJ193" s="550"/>
      <c r="APX193" s="550"/>
      <c r="AQA193" s="550"/>
      <c r="AQE193" s="550"/>
      <c r="AQL193" s="550"/>
      <c r="AQZ193" s="550"/>
      <c r="ARC193" s="550"/>
      <c r="ARN193" s="550"/>
      <c r="ARQ193" s="550"/>
      <c r="ARU193" s="550"/>
      <c r="ARX193" s="550"/>
      <c r="ASB193" s="550"/>
      <c r="ASI193" s="550"/>
      <c r="AVH193" s="550"/>
      <c r="AVO193" s="550"/>
      <c r="AVV193" s="550"/>
      <c r="AYG193" s="550"/>
      <c r="AYN193" s="550"/>
      <c r="AYU193" s="550"/>
      <c r="AYX193" s="550"/>
      <c r="AZI193" s="550"/>
      <c r="AZL193" s="550"/>
      <c r="AZP193" s="37"/>
      <c r="AZS193" s="37"/>
    </row>
    <row r="194" spans="1:1021 1039:1371" ht="15.75" x14ac:dyDescent="0.25">
      <c r="A194" s="422"/>
      <c r="B194" s="24"/>
      <c r="C194" s="242"/>
      <c r="D194" s="37"/>
      <c r="E194" s="37"/>
      <c r="H194" s="550"/>
      <c r="I194" s="24"/>
      <c r="J194" s="242"/>
      <c r="K194" s="37"/>
      <c r="L194" s="37"/>
      <c r="O194" s="550"/>
      <c r="Q194" s="550"/>
      <c r="R194" s="550"/>
      <c r="V194" s="550"/>
      <c r="CH194" s="550"/>
      <c r="CV194" s="550"/>
      <c r="DR194" s="550"/>
      <c r="DU194" s="550"/>
      <c r="ET194" s="550"/>
      <c r="FA194" s="550"/>
      <c r="FV194" s="550"/>
      <c r="GC194" s="550"/>
      <c r="HZ194" s="550"/>
      <c r="IV194" s="550"/>
      <c r="KD194" s="550"/>
      <c r="KE194" s="550"/>
      <c r="KF194" s="550"/>
      <c r="KG194" s="550"/>
      <c r="KH194" s="550"/>
      <c r="KI194" s="550"/>
      <c r="KJ194" s="550"/>
      <c r="KK194" s="550"/>
      <c r="KL194" s="550"/>
      <c r="KM194" s="550"/>
      <c r="KN194" s="550"/>
      <c r="KO194" s="550"/>
      <c r="KP194" s="550"/>
      <c r="KQ194" s="550"/>
      <c r="KR194" s="550"/>
      <c r="LM194" s="550"/>
      <c r="LT194" s="550"/>
      <c r="MA194" s="550"/>
      <c r="MH194" s="550"/>
      <c r="NQ194" s="550"/>
      <c r="NT194" s="550"/>
      <c r="QI194" s="550"/>
      <c r="QP194" s="550"/>
      <c r="RD194" s="550"/>
      <c r="RE194" s="550"/>
      <c r="TA194" s="550"/>
      <c r="TV194" s="550"/>
      <c r="UC194" s="550"/>
      <c r="UJ194" s="550"/>
      <c r="UQ194" s="550"/>
      <c r="UX194" s="550"/>
      <c r="VZ194" s="550"/>
      <c r="XB194" s="550"/>
      <c r="XC194" s="550"/>
      <c r="XD194" s="550"/>
      <c r="XE194" s="550"/>
      <c r="XF194" s="550"/>
      <c r="XG194" s="550"/>
      <c r="XH194" s="550"/>
      <c r="AAV194" s="550"/>
      <c r="ABC194" s="550"/>
      <c r="ABF194" s="550"/>
      <c r="ACE194" s="550"/>
      <c r="ACH194" s="550"/>
      <c r="ACL194" s="550"/>
      <c r="ACO194" s="550"/>
      <c r="ACZ194" s="550"/>
      <c r="ADC194" s="550"/>
      <c r="ADG194" s="550"/>
      <c r="ADJ194" s="550"/>
      <c r="ADN194" s="550"/>
      <c r="ADU194" s="550"/>
      <c r="ADX194" s="550"/>
      <c r="AEB194" s="550"/>
      <c r="AEP194" s="550"/>
      <c r="AES194" s="550"/>
      <c r="AFK194" s="550"/>
      <c r="AFR194" s="550"/>
      <c r="AIC194" s="550"/>
      <c r="AIJ194" s="550"/>
      <c r="AIQ194" s="550"/>
      <c r="AMD194" s="550"/>
      <c r="AMG194" s="550"/>
      <c r="AMY194" s="550"/>
      <c r="ANB194" s="550"/>
      <c r="ANF194" s="550"/>
      <c r="ANI194" s="550"/>
      <c r="AOH194" s="550"/>
      <c r="AOK194" s="550"/>
      <c r="AOV194" s="550"/>
      <c r="APC194" s="550"/>
      <c r="APJ194" s="550"/>
      <c r="APX194" s="550"/>
      <c r="AQA194" s="550"/>
      <c r="AQE194" s="550"/>
      <c r="AQL194" s="550"/>
      <c r="AQZ194" s="550"/>
      <c r="ARC194" s="550"/>
      <c r="ARN194" s="550"/>
      <c r="ARQ194" s="550"/>
      <c r="ARU194" s="550"/>
      <c r="ARX194" s="550"/>
      <c r="ASB194" s="550"/>
      <c r="ASI194" s="550"/>
      <c r="AVH194" s="550"/>
      <c r="AVO194" s="550"/>
      <c r="AVV194" s="550"/>
      <c r="AYG194" s="550"/>
      <c r="AYN194" s="550"/>
      <c r="AYU194" s="550"/>
      <c r="AYX194" s="550"/>
      <c r="AZI194" s="550"/>
      <c r="AZL194" s="550"/>
      <c r="AZP194" s="37"/>
      <c r="AZS194" s="37"/>
    </row>
    <row r="195" spans="1:1021 1039:1371" ht="15.75" x14ac:dyDescent="0.25">
      <c r="A195" s="422"/>
      <c r="B195" s="24"/>
      <c r="C195" s="242"/>
      <c r="D195" s="37"/>
      <c r="E195" s="37"/>
      <c r="H195" s="550"/>
      <c r="I195" s="24"/>
      <c r="J195" s="242"/>
      <c r="K195" s="37"/>
      <c r="L195" s="37"/>
      <c r="O195" s="550"/>
      <c r="Q195" s="550"/>
      <c r="R195" s="550"/>
      <c r="V195" s="550"/>
      <c r="CH195" s="550"/>
      <c r="CV195" s="550"/>
      <c r="DR195" s="550"/>
      <c r="DU195" s="550"/>
      <c r="ET195" s="550"/>
      <c r="FA195" s="550"/>
      <c r="FV195" s="550"/>
      <c r="GC195" s="550"/>
      <c r="HZ195" s="550"/>
      <c r="IV195" s="550"/>
      <c r="KD195" s="550"/>
      <c r="KE195" s="550"/>
      <c r="KF195" s="550"/>
      <c r="KG195" s="550"/>
      <c r="KH195" s="550"/>
      <c r="KI195" s="550"/>
      <c r="KJ195" s="550"/>
      <c r="KK195" s="550"/>
      <c r="KL195" s="550"/>
      <c r="KM195" s="550"/>
      <c r="KN195" s="550"/>
      <c r="KO195" s="550"/>
      <c r="KP195" s="550"/>
      <c r="KQ195" s="550"/>
      <c r="KR195" s="550"/>
      <c r="LM195" s="550"/>
      <c r="LT195" s="550"/>
      <c r="MA195" s="550"/>
      <c r="MH195" s="550"/>
      <c r="NQ195" s="550"/>
      <c r="NT195" s="550"/>
      <c r="QI195" s="550"/>
      <c r="QP195" s="550"/>
      <c r="RD195" s="550"/>
      <c r="RE195" s="550"/>
      <c r="TA195" s="550"/>
      <c r="TV195" s="550"/>
      <c r="UC195" s="550"/>
      <c r="UJ195" s="550"/>
      <c r="UQ195" s="550"/>
      <c r="UX195" s="550"/>
      <c r="VZ195" s="550"/>
      <c r="XB195" s="550"/>
      <c r="XC195" s="550"/>
      <c r="XD195" s="550"/>
      <c r="XE195" s="550"/>
      <c r="XF195" s="550"/>
      <c r="XG195" s="550"/>
      <c r="XH195" s="550"/>
      <c r="AAV195" s="550"/>
      <c r="ABC195" s="550"/>
      <c r="ABF195" s="550"/>
      <c r="ACE195" s="550"/>
      <c r="ACH195" s="550"/>
      <c r="ACL195" s="550"/>
      <c r="ACO195" s="550"/>
      <c r="ACZ195" s="550"/>
      <c r="ADC195" s="550"/>
      <c r="ADG195" s="550"/>
      <c r="ADJ195" s="550"/>
      <c r="ADN195" s="550"/>
      <c r="ADU195" s="550"/>
      <c r="ADX195" s="550"/>
      <c r="AEB195" s="550"/>
      <c r="AEP195" s="550"/>
      <c r="AES195" s="550"/>
      <c r="AFK195" s="550"/>
      <c r="AFR195" s="550"/>
      <c r="AIC195" s="550"/>
      <c r="AIJ195" s="550"/>
      <c r="AIQ195" s="550"/>
      <c r="AMD195" s="550"/>
      <c r="AMG195" s="550"/>
      <c r="AMY195" s="550"/>
      <c r="ANB195" s="550"/>
      <c r="ANF195" s="550"/>
      <c r="ANI195" s="550"/>
      <c r="AOH195" s="550"/>
      <c r="AOK195" s="550"/>
      <c r="AOV195" s="550"/>
      <c r="APC195" s="550"/>
      <c r="APJ195" s="550"/>
      <c r="APX195" s="550"/>
      <c r="AQA195" s="550"/>
      <c r="AQE195" s="550"/>
      <c r="AQL195" s="550"/>
      <c r="AQZ195" s="550"/>
      <c r="ARC195" s="550"/>
      <c r="ARN195" s="550"/>
      <c r="ARQ195" s="550"/>
      <c r="ARU195" s="550"/>
      <c r="ARX195" s="550"/>
      <c r="ASB195" s="550"/>
      <c r="ASI195" s="550"/>
      <c r="AVH195" s="550"/>
      <c r="AVO195" s="550"/>
      <c r="AVV195" s="550"/>
      <c r="AYG195" s="550"/>
      <c r="AYN195" s="550"/>
      <c r="AYU195" s="550"/>
      <c r="AYX195" s="550"/>
      <c r="AZI195" s="550"/>
      <c r="AZL195" s="550"/>
      <c r="AZP195" s="37"/>
      <c r="AZS195" s="37"/>
    </row>
    <row r="196" spans="1:1021 1039:1371" ht="15.75" x14ac:dyDescent="0.25">
      <c r="A196" s="422"/>
      <c r="B196" s="24"/>
      <c r="C196" s="172"/>
      <c r="D196" s="37"/>
      <c r="E196" s="37"/>
      <c r="H196" s="550"/>
      <c r="I196" s="24"/>
      <c r="J196" s="172"/>
      <c r="K196" s="37"/>
      <c r="L196" s="37"/>
      <c r="O196" s="550"/>
      <c r="Q196" s="550"/>
      <c r="R196" s="550"/>
      <c r="V196" s="550"/>
      <c r="CH196" s="550"/>
      <c r="CV196" s="550"/>
      <c r="DR196" s="550"/>
      <c r="DU196" s="550"/>
      <c r="ET196" s="550"/>
      <c r="FA196" s="550"/>
      <c r="FV196" s="550"/>
      <c r="GC196" s="550"/>
      <c r="HZ196" s="550"/>
      <c r="IV196" s="550"/>
      <c r="KD196" s="550"/>
      <c r="KE196" s="550"/>
      <c r="KF196" s="550"/>
      <c r="KG196" s="550"/>
      <c r="KH196" s="550"/>
      <c r="KI196" s="550"/>
      <c r="KJ196" s="550"/>
      <c r="KK196" s="550"/>
      <c r="KL196" s="550"/>
      <c r="KM196" s="550"/>
      <c r="KN196" s="550"/>
      <c r="KO196" s="550"/>
      <c r="KP196" s="550"/>
      <c r="KQ196" s="550"/>
      <c r="KR196" s="550"/>
      <c r="LM196" s="550"/>
      <c r="LT196" s="550"/>
      <c r="MA196" s="550"/>
      <c r="MH196" s="550"/>
      <c r="NQ196" s="550"/>
      <c r="NT196" s="550"/>
      <c r="QI196" s="550"/>
      <c r="QP196" s="550"/>
      <c r="RD196" s="550"/>
      <c r="RE196" s="550"/>
      <c r="TA196" s="550"/>
      <c r="TV196" s="550"/>
      <c r="UC196" s="550"/>
      <c r="UJ196" s="550"/>
      <c r="UQ196" s="550"/>
      <c r="UX196" s="550"/>
      <c r="VZ196" s="550"/>
      <c r="XB196" s="550"/>
      <c r="XC196" s="550"/>
      <c r="XD196" s="550"/>
      <c r="XE196" s="550"/>
      <c r="XF196" s="550"/>
      <c r="XG196" s="550"/>
      <c r="XH196" s="550"/>
      <c r="AAV196" s="550"/>
      <c r="ABC196" s="550"/>
      <c r="ABF196" s="550"/>
      <c r="ACE196" s="550"/>
      <c r="ACH196" s="550"/>
      <c r="ACL196" s="550"/>
      <c r="ACO196" s="550"/>
      <c r="ACZ196" s="550"/>
      <c r="ADC196" s="550"/>
      <c r="ADG196" s="550"/>
      <c r="ADJ196" s="550"/>
      <c r="ADN196" s="550"/>
      <c r="ADU196" s="550"/>
      <c r="ADX196" s="550"/>
      <c r="AEB196" s="550"/>
      <c r="AEP196" s="550"/>
      <c r="AES196" s="550"/>
      <c r="AFK196" s="550"/>
      <c r="AFR196" s="550"/>
      <c r="AIC196" s="550"/>
      <c r="AIJ196" s="550"/>
      <c r="AIQ196" s="550"/>
      <c r="AMD196" s="550"/>
      <c r="AMG196" s="550"/>
      <c r="AMY196" s="550"/>
      <c r="ANB196" s="550"/>
      <c r="ANF196" s="550"/>
      <c r="ANI196" s="550"/>
      <c r="AOH196" s="550"/>
      <c r="AOK196" s="550"/>
      <c r="AOV196" s="550"/>
      <c r="APC196" s="550"/>
      <c r="APJ196" s="550"/>
      <c r="APX196" s="550"/>
      <c r="AQA196" s="550"/>
      <c r="AQE196" s="550"/>
      <c r="AQL196" s="550"/>
      <c r="AQZ196" s="550"/>
      <c r="ARC196" s="550"/>
      <c r="ARN196" s="550"/>
      <c r="ARQ196" s="550"/>
      <c r="ARU196" s="550"/>
      <c r="ARX196" s="550"/>
      <c r="ASB196" s="550"/>
      <c r="ASI196" s="550"/>
      <c r="AVH196" s="550"/>
      <c r="AVO196" s="550"/>
      <c r="AVV196" s="550"/>
      <c r="AYG196" s="550"/>
      <c r="AYN196" s="550"/>
      <c r="AYU196" s="550"/>
      <c r="AYX196" s="550"/>
      <c r="AZI196" s="550"/>
      <c r="AZL196" s="550"/>
      <c r="AZP196" s="37"/>
      <c r="AZS196" s="37"/>
    </row>
    <row r="197" spans="1:1021 1039:1371" ht="15.75" x14ac:dyDescent="0.25">
      <c r="A197" s="422"/>
      <c r="B197" s="24"/>
      <c r="C197" s="172"/>
      <c r="D197" s="37"/>
      <c r="E197" s="37"/>
      <c r="H197" s="550"/>
      <c r="I197" s="24"/>
      <c r="J197" s="172"/>
      <c r="K197" s="37"/>
      <c r="L197" s="37"/>
      <c r="O197" s="550"/>
      <c r="Q197" s="550"/>
      <c r="R197" s="550"/>
      <c r="V197" s="550"/>
      <c r="CH197" s="550"/>
      <c r="CV197" s="550"/>
      <c r="DR197" s="550"/>
      <c r="DU197" s="550"/>
      <c r="ET197" s="550"/>
      <c r="FA197" s="550"/>
      <c r="FV197" s="550"/>
      <c r="GC197" s="550"/>
      <c r="HZ197" s="550"/>
      <c r="IV197" s="550"/>
      <c r="KD197" s="550"/>
      <c r="KE197" s="550"/>
      <c r="KF197" s="550"/>
      <c r="KG197" s="550"/>
      <c r="KH197" s="550"/>
      <c r="KI197" s="550"/>
      <c r="KJ197" s="550"/>
      <c r="KK197" s="550"/>
      <c r="KL197" s="550"/>
      <c r="KM197" s="550"/>
      <c r="KN197" s="550"/>
      <c r="KO197" s="550"/>
      <c r="KP197" s="550"/>
      <c r="KQ197" s="550"/>
      <c r="KR197" s="550"/>
      <c r="LM197" s="550"/>
      <c r="LT197" s="550"/>
      <c r="MA197" s="550"/>
      <c r="MH197" s="550"/>
      <c r="NQ197" s="550"/>
      <c r="NT197" s="550"/>
      <c r="QI197" s="550"/>
      <c r="QP197" s="550"/>
      <c r="RD197" s="550"/>
      <c r="RE197" s="550"/>
      <c r="TA197" s="550"/>
      <c r="TV197" s="550"/>
      <c r="UC197" s="550"/>
      <c r="UJ197" s="550"/>
      <c r="UQ197" s="550"/>
      <c r="UX197" s="550"/>
      <c r="VZ197" s="550"/>
      <c r="XB197" s="550"/>
      <c r="XC197" s="550"/>
      <c r="XD197" s="550"/>
      <c r="XE197" s="550"/>
      <c r="XF197" s="550"/>
      <c r="XG197" s="550"/>
      <c r="XH197" s="550"/>
      <c r="AAV197" s="550"/>
      <c r="ABC197" s="550"/>
      <c r="ABF197" s="550"/>
      <c r="ACE197" s="550"/>
      <c r="ACH197" s="550"/>
      <c r="ACL197" s="550"/>
      <c r="ACO197" s="550"/>
      <c r="ACZ197" s="550"/>
      <c r="ADC197" s="550"/>
      <c r="ADG197" s="550"/>
      <c r="ADJ197" s="550"/>
      <c r="ADN197" s="550"/>
      <c r="ADU197" s="550"/>
      <c r="ADX197" s="550"/>
      <c r="AEB197" s="550"/>
      <c r="AEP197" s="550"/>
      <c r="AES197" s="550"/>
      <c r="AFK197" s="550"/>
      <c r="AFR197" s="550"/>
      <c r="AIC197" s="550"/>
      <c r="AIJ197" s="550"/>
      <c r="AIQ197" s="550"/>
      <c r="AMD197" s="550"/>
      <c r="AMG197" s="550"/>
      <c r="AMY197" s="550"/>
      <c r="ANB197" s="550"/>
      <c r="ANF197" s="550"/>
      <c r="ANI197" s="550"/>
      <c r="AOH197" s="550"/>
      <c r="AOK197" s="550"/>
      <c r="AOV197" s="550"/>
      <c r="APC197" s="550"/>
      <c r="APJ197" s="550"/>
      <c r="APX197" s="550"/>
      <c r="AQA197" s="550"/>
      <c r="AQE197" s="550"/>
      <c r="AQL197" s="550"/>
      <c r="AQZ197" s="550"/>
      <c r="ARC197" s="550"/>
      <c r="ARN197" s="550"/>
      <c r="ARQ197" s="550"/>
      <c r="ARU197" s="550"/>
      <c r="ARX197" s="550"/>
      <c r="ASB197" s="550"/>
      <c r="ASI197" s="550"/>
      <c r="AVH197" s="550"/>
      <c r="AVO197" s="550"/>
      <c r="AVV197" s="550"/>
      <c r="AYG197" s="550"/>
      <c r="AYN197" s="550"/>
      <c r="AYU197" s="550"/>
      <c r="AYX197" s="550"/>
      <c r="AZI197" s="550"/>
      <c r="AZL197" s="550"/>
      <c r="AZP197" s="37"/>
      <c r="AZS197" s="37"/>
    </row>
    <row r="198" spans="1:1021 1039:1371" ht="15.75" x14ac:dyDescent="0.25">
      <c r="A198" s="422"/>
      <c r="B198" s="24"/>
      <c r="C198" s="172"/>
      <c r="D198" s="37"/>
      <c r="E198" s="37"/>
      <c r="H198" s="550"/>
      <c r="I198" s="24"/>
      <c r="J198" s="172"/>
      <c r="K198" s="37"/>
      <c r="L198" s="37"/>
      <c r="O198" s="550"/>
      <c r="Q198" s="550"/>
      <c r="R198" s="550"/>
      <c r="V198" s="550"/>
      <c r="CH198" s="550"/>
      <c r="CV198" s="550"/>
      <c r="DR198" s="550"/>
      <c r="DU198" s="550"/>
      <c r="ET198" s="550"/>
      <c r="FA198" s="550"/>
      <c r="FV198" s="550"/>
      <c r="GC198" s="550"/>
      <c r="HZ198" s="550"/>
      <c r="IV198" s="550"/>
      <c r="KD198" s="550"/>
      <c r="KE198" s="550"/>
      <c r="KF198" s="550"/>
      <c r="KG198" s="550"/>
      <c r="KH198" s="550"/>
      <c r="KI198" s="550"/>
      <c r="KJ198" s="550"/>
      <c r="KK198" s="550"/>
      <c r="KL198" s="550"/>
      <c r="KM198" s="550"/>
      <c r="KN198" s="550"/>
      <c r="KO198" s="550"/>
      <c r="KP198" s="550"/>
      <c r="KQ198" s="550"/>
      <c r="KR198" s="550"/>
      <c r="LM198" s="550"/>
      <c r="LT198" s="550"/>
      <c r="MA198" s="550"/>
      <c r="MH198" s="550"/>
      <c r="NQ198" s="550"/>
      <c r="NT198" s="550"/>
      <c r="QI198" s="550"/>
      <c r="QP198" s="550"/>
      <c r="RD198" s="550"/>
      <c r="RE198" s="550"/>
      <c r="TA198" s="550"/>
      <c r="TV198" s="550"/>
      <c r="UC198" s="550"/>
      <c r="UJ198" s="550"/>
      <c r="UQ198" s="550"/>
      <c r="UX198" s="550"/>
      <c r="VZ198" s="550"/>
      <c r="XB198" s="550"/>
      <c r="XC198" s="550"/>
      <c r="XD198" s="550"/>
      <c r="XE198" s="550"/>
      <c r="XF198" s="550"/>
      <c r="XG198" s="550"/>
      <c r="XH198" s="550"/>
      <c r="AAV198" s="550"/>
      <c r="ABC198" s="550"/>
      <c r="ABF198" s="550"/>
      <c r="ACE198" s="550"/>
      <c r="ACH198" s="550"/>
      <c r="ACL198" s="550"/>
      <c r="ACO198" s="550"/>
      <c r="ACZ198" s="550"/>
      <c r="ADC198" s="550"/>
      <c r="ADG198" s="550"/>
      <c r="ADJ198" s="550"/>
      <c r="ADN198" s="550"/>
      <c r="ADU198" s="550"/>
      <c r="ADX198" s="550"/>
      <c r="AEB198" s="550"/>
      <c r="AEP198" s="550"/>
      <c r="AES198" s="550"/>
      <c r="AFK198" s="550"/>
      <c r="AFR198" s="550"/>
      <c r="AIC198" s="550"/>
      <c r="AIJ198" s="550"/>
      <c r="AIQ198" s="550"/>
      <c r="AMD198" s="550"/>
      <c r="AMG198" s="550"/>
      <c r="AMY198" s="550"/>
      <c r="ANB198" s="550"/>
      <c r="ANF198" s="550"/>
      <c r="ANI198" s="550"/>
      <c r="AOH198" s="550"/>
      <c r="AOK198" s="550"/>
      <c r="AOV198" s="550"/>
      <c r="APC198" s="550"/>
      <c r="APJ198" s="550"/>
      <c r="APX198" s="550"/>
      <c r="AQA198" s="550"/>
      <c r="AQE198" s="550"/>
      <c r="AQL198" s="550"/>
      <c r="AQZ198" s="550"/>
      <c r="ARC198" s="550"/>
      <c r="ARN198" s="550"/>
      <c r="ARQ198" s="550"/>
      <c r="ARU198" s="550"/>
      <c r="ARX198" s="550"/>
      <c r="ASB198" s="550"/>
      <c r="ASI198" s="550"/>
      <c r="AVH198" s="550"/>
      <c r="AVO198" s="550"/>
      <c r="AVV198" s="550"/>
      <c r="AYG198" s="550"/>
      <c r="AYN198" s="550"/>
      <c r="AYU198" s="550"/>
      <c r="AYX198" s="550"/>
      <c r="AZI198" s="550"/>
      <c r="AZL198" s="550"/>
      <c r="AZP198" s="37"/>
      <c r="AZS198" s="37"/>
    </row>
    <row r="199" spans="1:1021 1039:1371" ht="15.75" x14ac:dyDescent="0.25">
      <c r="A199" s="422"/>
      <c r="B199" s="24"/>
      <c r="C199" s="172"/>
      <c r="D199" s="37"/>
      <c r="E199" s="37"/>
      <c r="H199" s="550"/>
      <c r="I199" s="24"/>
      <c r="J199" s="172"/>
      <c r="K199" s="37"/>
      <c r="L199" s="37"/>
      <c r="O199" s="550"/>
      <c r="Q199" s="550"/>
      <c r="R199" s="550"/>
      <c r="V199" s="550"/>
      <c r="CH199" s="550"/>
      <c r="CV199" s="550"/>
      <c r="DR199" s="550"/>
      <c r="DU199" s="550"/>
      <c r="ET199" s="550"/>
      <c r="FA199" s="550"/>
      <c r="FV199" s="550"/>
      <c r="GC199" s="550"/>
      <c r="HZ199" s="550"/>
      <c r="IV199" s="550"/>
      <c r="KD199" s="550"/>
      <c r="KE199" s="550"/>
      <c r="KF199" s="550"/>
      <c r="KG199" s="550"/>
      <c r="KH199" s="550"/>
      <c r="KI199" s="550"/>
      <c r="KJ199" s="550"/>
      <c r="KK199" s="550"/>
      <c r="KL199" s="550"/>
      <c r="KM199" s="550"/>
      <c r="KN199" s="550"/>
      <c r="KO199" s="550"/>
      <c r="KP199" s="550"/>
      <c r="KQ199" s="550"/>
      <c r="KR199" s="550"/>
      <c r="LM199" s="550"/>
      <c r="LT199" s="550"/>
      <c r="MA199" s="550"/>
      <c r="MH199" s="550"/>
      <c r="NQ199" s="550"/>
      <c r="NT199" s="550"/>
      <c r="QI199" s="550"/>
      <c r="QP199" s="550"/>
      <c r="RD199" s="550"/>
      <c r="RE199" s="550"/>
      <c r="TA199" s="550"/>
      <c r="TV199" s="550"/>
      <c r="UC199" s="550"/>
      <c r="UJ199" s="550"/>
      <c r="UQ199" s="550"/>
      <c r="UX199" s="550"/>
      <c r="VZ199" s="550"/>
      <c r="XB199" s="550"/>
      <c r="XC199" s="550"/>
      <c r="XD199" s="550"/>
      <c r="XE199" s="550"/>
      <c r="XF199" s="550"/>
      <c r="XG199" s="550"/>
      <c r="XH199" s="550"/>
      <c r="AAV199" s="550"/>
      <c r="ABC199" s="550"/>
      <c r="ABF199" s="550"/>
      <c r="ACE199" s="550"/>
      <c r="ACH199" s="550"/>
      <c r="ACL199" s="550"/>
      <c r="ACO199" s="550"/>
      <c r="ACZ199" s="550"/>
      <c r="ADC199" s="550"/>
      <c r="ADG199" s="550"/>
      <c r="ADJ199" s="550"/>
      <c r="ADN199" s="550"/>
      <c r="ADU199" s="550"/>
      <c r="ADX199" s="550"/>
      <c r="AEB199" s="550"/>
      <c r="AEP199" s="550"/>
      <c r="AES199" s="550"/>
      <c r="AFK199" s="550"/>
      <c r="AFR199" s="550"/>
      <c r="AIC199" s="550"/>
      <c r="AIJ199" s="550"/>
      <c r="AIQ199" s="550"/>
      <c r="AMD199" s="550"/>
      <c r="AMG199" s="550"/>
      <c r="AMY199" s="550"/>
      <c r="ANB199" s="550"/>
      <c r="ANF199" s="550"/>
      <c r="ANI199" s="550"/>
      <c r="AOH199" s="550"/>
      <c r="AOK199" s="550"/>
      <c r="AOV199" s="550"/>
      <c r="APC199" s="550"/>
      <c r="APJ199" s="550"/>
      <c r="APX199" s="550"/>
      <c r="AQA199" s="550"/>
      <c r="AQE199" s="550"/>
      <c r="AQL199" s="550"/>
      <c r="AQZ199" s="550"/>
      <c r="ARC199" s="550"/>
      <c r="ARN199" s="550"/>
      <c r="ARQ199" s="550"/>
      <c r="ARU199" s="550"/>
      <c r="ARX199" s="550"/>
      <c r="ASB199" s="550"/>
      <c r="ASI199" s="550"/>
      <c r="AVH199" s="550"/>
      <c r="AVO199" s="550"/>
      <c r="AVV199" s="550"/>
      <c r="AYG199" s="550"/>
      <c r="AYN199" s="550"/>
      <c r="AYU199" s="550"/>
      <c r="AYX199" s="550"/>
      <c r="AZI199" s="550"/>
      <c r="AZL199" s="550"/>
      <c r="AZP199" s="37"/>
      <c r="AZS199" s="37"/>
    </row>
    <row r="200" spans="1:1021 1039:1371" ht="15.75" x14ac:dyDescent="0.25">
      <c r="A200" s="422"/>
      <c r="B200" s="24"/>
      <c r="C200" s="172"/>
      <c r="D200" s="121"/>
      <c r="E200" s="37"/>
      <c r="H200" s="550"/>
      <c r="I200" s="24"/>
      <c r="J200" s="172"/>
      <c r="K200" s="121"/>
      <c r="L200" s="37"/>
      <c r="O200" s="550"/>
      <c r="Q200" s="550"/>
      <c r="R200" s="550"/>
      <c r="V200" s="550"/>
      <c r="CH200" s="550"/>
      <c r="CV200" s="550"/>
      <c r="DR200" s="550"/>
      <c r="DU200" s="550"/>
      <c r="ET200" s="550"/>
      <c r="FA200" s="550"/>
      <c r="FV200" s="550"/>
      <c r="GC200" s="550"/>
      <c r="HZ200" s="550"/>
      <c r="IV200" s="550"/>
      <c r="KD200" s="550"/>
      <c r="KE200" s="550"/>
      <c r="KF200" s="550"/>
      <c r="KG200" s="550"/>
      <c r="KH200" s="550"/>
      <c r="KI200" s="550"/>
      <c r="KJ200" s="550"/>
      <c r="KK200" s="550"/>
      <c r="KL200" s="550"/>
      <c r="KM200" s="550"/>
      <c r="KN200" s="550"/>
      <c r="KO200" s="550"/>
      <c r="KP200" s="550"/>
      <c r="KQ200" s="550"/>
      <c r="KR200" s="550"/>
      <c r="LM200" s="550"/>
      <c r="LT200" s="550"/>
      <c r="MA200" s="550"/>
      <c r="MH200" s="550"/>
      <c r="NQ200" s="550"/>
      <c r="NT200" s="550"/>
      <c r="QI200" s="550"/>
      <c r="QP200" s="550"/>
      <c r="RD200" s="550"/>
      <c r="RE200" s="550"/>
      <c r="TA200" s="550"/>
      <c r="TV200" s="550"/>
      <c r="UC200" s="550"/>
      <c r="UJ200" s="550"/>
      <c r="UQ200" s="550"/>
      <c r="UX200" s="550"/>
      <c r="VZ200" s="550"/>
      <c r="XB200" s="550"/>
      <c r="XC200" s="550"/>
      <c r="XD200" s="550"/>
      <c r="XE200" s="550"/>
      <c r="XF200" s="550"/>
      <c r="XG200" s="550"/>
      <c r="XH200" s="550"/>
      <c r="AAV200" s="550"/>
      <c r="ABC200" s="550"/>
      <c r="ABF200" s="550"/>
      <c r="ACE200" s="550"/>
      <c r="ACH200" s="550"/>
      <c r="ACL200" s="550"/>
      <c r="ACO200" s="550"/>
      <c r="ACZ200" s="550"/>
      <c r="ADC200" s="550"/>
      <c r="ADG200" s="550"/>
      <c r="ADJ200" s="550"/>
      <c r="ADN200" s="550"/>
      <c r="ADU200" s="550"/>
      <c r="ADX200" s="550"/>
      <c r="AEB200" s="550"/>
      <c r="AEP200" s="550"/>
      <c r="AES200" s="550"/>
      <c r="AFK200" s="550"/>
      <c r="AFR200" s="550"/>
      <c r="AIC200" s="550"/>
      <c r="AIJ200" s="550"/>
      <c r="AIQ200" s="550"/>
      <c r="AMD200" s="550"/>
      <c r="AMG200" s="550"/>
      <c r="AMY200" s="550"/>
      <c r="ANB200" s="550"/>
      <c r="ANF200" s="550"/>
      <c r="ANI200" s="550"/>
      <c r="AOH200" s="550"/>
      <c r="AOK200" s="550"/>
      <c r="AOV200" s="550"/>
      <c r="APC200" s="550"/>
      <c r="APJ200" s="550"/>
      <c r="APX200" s="550"/>
      <c r="AQA200" s="550"/>
      <c r="AQE200" s="550"/>
      <c r="AQL200" s="550"/>
      <c r="AQZ200" s="550"/>
      <c r="ARC200" s="550"/>
      <c r="ARN200" s="550"/>
      <c r="ARQ200" s="550"/>
      <c r="ARU200" s="550"/>
      <c r="ARX200" s="550"/>
      <c r="ASB200" s="550"/>
      <c r="ASI200" s="550"/>
      <c r="AVH200" s="550"/>
      <c r="AVO200" s="550"/>
      <c r="AVV200" s="550"/>
      <c r="AYG200" s="550"/>
      <c r="AYN200" s="550"/>
      <c r="AYU200" s="550"/>
      <c r="AYX200" s="550"/>
      <c r="AZI200" s="550"/>
      <c r="AZL200" s="550"/>
      <c r="AZP200" s="37"/>
      <c r="AZS200" s="37"/>
    </row>
    <row r="201" spans="1:1021 1039:1371" ht="15.75" x14ac:dyDescent="0.25">
      <c r="A201" s="422"/>
      <c r="B201" s="24"/>
      <c r="C201" s="172"/>
      <c r="D201" s="121"/>
      <c r="E201" s="37"/>
      <c r="H201" s="550"/>
      <c r="I201" s="24"/>
      <c r="J201" s="172"/>
      <c r="K201" s="121"/>
      <c r="L201" s="37"/>
      <c r="O201" s="550"/>
      <c r="Q201" s="550"/>
      <c r="R201" s="550"/>
      <c r="V201" s="550"/>
      <c r="CH201" s="550"/>
      <c r="CV201" s="550"/>
      <c r="DR201" s="550"/>
      <c r="DU201" s="550"/>
      <c r="ET201" s="550"/>
      <c r="FA201" s="550"/>
      <c r="FV201" s="550"/>
      <c r="GC201" s="550"/>
      <c r="HZ201" s="550"/>
      <c r="IV201" s="550"/>
      <c r="KD201" s="550"/>
      <c r="KE201" s="550"/>
      <c r="KF201" s="550"/>
      <c r="KG201" s="550"/>
      <c r="KH201" s="550"/>
      <c r="KI201" s="550"/>
      <c r="KJ201" s="550"/>
      <c r="KK201" s="550"/>
      <c r="KL201" s="550"/>
      <c r="KM201" s="550"/>
      <c r="KN201" s="550"/>
      <c r="KO201" s="550"/>
      <c r="KP201" s="550"/>
      <c r="KQ201" s="550"/>
      <c r="KR201" s="550"/>
      <c r="LM201" s="550"/>
      <c r="LT201" s="550"/>
      <c r="MA201" s="550"/>
      <c r="MH201" s="550"/>
      <c r="NQ201" s="550"/>
      <c r="NT201" s="550"/>
      <c r="QI201" s="550"/>
      <c r="QP201" s="550"/>
      <c r="RD201" s="550"/>
      <c r="RE201" s="550"/>
      <c r="TA201" s="550"/>
      <c r="TV201" s="550"/>
      <c r="UC201" s="550"/>
      <c r="UJ201" s="550"/>
      <c r="UQ201" s="550"/>
      <c r="UX201" s="550"/>
      <c r="VZ201" s="550"/>
      <c r="XB201" s="550"/>
      <c r="XC201" s="550"/>
      <c r="XD201" s="550"/>
      <c r="XE201" s="550"/>
      <c r="XF201" s="550"/>
      <c r="XG201" s="550"/>
      <c r="XH201" s="550"/>
      <c r="AAV201" s="550"/>
      <c r="ABC201" s="550"/>
      <c r="ABF201" s="550"/>
      <c r="ACE201" s="550"/>
      <c r="ACH201" s="550"/>
      <c r="ACL201" s="550"/>
      <c r="ACO201" s="550"/>
      <c r="ACZ201" s="550"/>
      <c r="ADC201" s="550"/>
      <c r="ADG201" s="550"/>
      <c r="ADJ201" s="550"/>
      <c r="ADN201" s="550"/>
      <c r="ADU201" s="550"/>
      <c r="ADX201" s="550"/>
      <c r="AEB201" s="550"/>
      <c r="AEP201" s="550"/>
      <c r="AES201" s="550"/>
      <c r="AFK201" s="550"/>
      <c r="AFR201" s="550"/>
      <c r="AIC201" s="550"/>
      <c r="AIJ201" s="550"/>
      <c r="AIQ201" s="550"/>
      <c r="AMD201" s="550"/>
      <c r="AMG201" s="550"/>
      <c r="AMY201" s="550"/>
      <c r="ANB201" s="550"/>
      <c r="ANF201" s="550"/>
      <c r="ANI201" s="550"/>
      <c r="AOH201" s="550"/>
      <c r="AOK201" s="550"/>
      <c r="AOV201" s="550"/>
      <c r="APC201" s="550"/>
      <c r="APJ201" s="550"/>
      <c r="APX201" s="550"/>
      <c r="AQA201" s="550"/>
      <c r="AQE201" s="550"/>
      <c r="AQL201" s="550"/>
      <c r="AQZ201" s="550"/>
      <c r="ARC201" s="550"/>
      <c r="ARN201" s="550"/>
      <c r="ARQ201" s="550"/>
      <c r="ARU201" s="550"/>
      <c r="ARX201" s="550"/>
      <c r="ASB201" s="550"/>
      <c r="ASI201" s="550"/>
      <c r="AVH201" s="550"/>
      <c r="AVO201" s="550"/>
      <c r="AVV201" s="550"/>
      <c r="AYG201" s="550"/>
      <c r="AYN201" s="550"/>
      <c r="AYU201" s="550"/>
      <c r="AYX201" s="550"/>
      <c r="AZI201" s="550"/>
      <c r="AZL201" s="550"/>
      <c r="AZP201" s="37"/>
      <c r="AZS201" s="37"/>
    </row>
    <row r="202" spans="1:1021 1039:1371" ht="15.75" x14ac:dyDescent="0.25">
      <c r="A202" s="422"/>
      <c r="B202" s="24"/>
      <c r="C202" s="172"/>
      <c r="D202" s="37"/>
      <c r="E202" s="37"/>
      <c r="H202" s="550"/>
      <c r="I202" s="24"/>
      <c r="J202" s="172"/>
      <c r="K202" s="37"/>
      <c r="L202" s="37"/>
      <c r="O202" s="550"/>
      <c r="Q202" s="550"/>
      <c r="R202" s="550"/>
      <c r="V202" s="550"/>
      <c r="CH202" s="550"/>
      <c r="CV202" s="550"/>
      <c r="DR202" s="550"/>
      <c r="DU202" s="550"/>
      <c r="ET202" s="550"/>
      <c r="FA202" s="550"/>
      <c r="FV202" s="550"/>
      <c r="GC202" s="550"/>
      <c r="HZ202" s="550"/>
      <c r="IV202" s="550"/>
      <c r="KD202" s="550"/>
      <c r="KE202" s="550"/>
      <c r="KF202" s="550"/>
      <c r="KG202" s="550"/>
      <c r="KH202" s="550"/>
      <c r="KI202" s="550"/>
      <c r="KJ202" s="550"/>
      <c r="KK202" s="550"/>
      <c r="KL202" s="550"/>
      <c r="KM202" s="550"/>
      <c r="KN202" s="550"/>
      <c r="KO202" s="550"/>
      <c r="KP202" s="550"/>
      <c r="KQ202" s="550"/>
      <c r="KR202" s="550"/>
      <c r="LM202" s="550"/>
      <c r="LT202" s="550"/>
      <c r="MA202" s="550"/>
      <c r="MH202" s="550"/>
      <c r="NQ202" s="550"/>
      <c r="NT202" s="550"/>
      <c r="QI202" s="550"/>
      <c r="QP202" s="550"/>
      <c r="RD202" s="550"/>
      <c r="RE202" s="550"/>
      <c r="TA202" s="550"/>
      <c r="TV202" s="550"/>
      <c r="UC202" s="550"/>
      <c r="UJ202" s="550"/>
      <c r="UQ202" s="550"/>
      <c r="UX202" s="550"/>
      <c r="VZ202" s="550"/>
      <c r="XB202" s="550"/>
      <c r="XC202" s="550"/>
      <c r="XD202" s="550"/>
      <c r="XE202" s="550"/>
      <c r="XF202" s="550"/>
      <c r="XG202" s="550"/>
      <c r="XH202" s="550"/>
      <c r="AAV202" s="550"/>
      <c r="ABC202" s="550"/>
      <c r="ABF202" s="550"/>
      <c r="ACE202" s="550"/>
      <c r="ACH202" s="550"/>
      <c r="ACL202" s="550"/>
      <c r="ACO202" s="550"/>
      <c r="ACZ202" s="550"/>
      <c r="ADC202" s="550"/>
      <c r="ADG202" s="550"/>
      <c r="ADJ202" s="550"/>
      <c r="ADN202" s="550"/>
      <c r="ADU202" s="550"/>
      <c r="ADX202" s="550"/>
      <c r="AEB202" s="550"/>
      <c r="AEP202" s="550"/>
      <c r="AES202" s="550"/>
      <c r="AFK202" s="550"/>
      <c r="AFR202" s="550"/>
      <c r="AIC202" s="550"/>
      <c r="AIJ202" s="550"/>
      <c r="AIQ202" s="550"/>
      <c r="AMD202" s="550"/>
      <c r="AMG202" s="550"/>
      <c r="AMY202" s="550"/>
      <c r="ANB202" s="550"/>
      <c r="ANF202" s="550"/>
      <c r="ANI202" s="550"/>
      <c r="AOH202" s="550"/>
      <c r="AOK202" s="550"/>
      <c r="AOV202" s="550"/>
      <c r="APC202" s="550"/>
      <c r="APJ202" s="550"/>
      <c r="APX202" s="550"/>
      <c r="AQA202" s="550"/>
      <c r="AQE202" s="550"/>
      <c r="AQL202" s="550"/>
      <c r="AQZ202" s="550"/>
      <c r="ARC202" s="550"/>
      <c r="ARN202" s="550"/>
      <c r="ARQ202" s="550"/>
      <c r="ARU202" s="550"/>
      <c r="ARX202" s="550"/>
      <c r="ASB202" s="550"/>
      <c r="ASI202" s="550"/>
      <c r="AVH202" s="550"/>
      <c r="AVO202" s="550"/>
      <c r="AVV202" s="550"/>
      <c r="AYG202" s="550"/>
      <c r="AYN202" s="550"/>
      <c r="AYU202" s="550"/>
      <c r="AYX202" s="550"/>
      <c r="AZI202" s="550"/>
      <c r="AZL202" s="550"/>
      <c r="AZP202" s="37"/>
      <c r="AZS202" s="37"/>
    </row>
    <row r="203" spans="1:1021 1039:1371" ht="15.75" x14ac:dyDescent="0.25">
      <c r="A203" s="422"/>
      <c r="B203" s="24"/>
      <c r="C203" s="172"/>
      <c r="D203" s="37"/>
      <c r="E203" s="37"/>
      <c r="H203" s="550"/>
      <c r="I203" s="24"/>
      <c r="J203" s="172"/>
      <c r="K203" s="37"/>
      <c r="L203" s="37"/>
      <c r="O203" s="550"/>
      <c r="Q203" s="550"/>
      <c r="R203" s="550"/>
      <c r="V203" s="550"/>
      <c r="CH203" s="550"/>
      <c r="CV203" s="550"/>
      <c r="DR203" s="550"/>
      <c r="DU203" s="550"/>
      <c r="ET203" s="550"/>
      <c r="FA203" s="550"/>
      <c r="FV203" s="550"/>
      <c r="GC203" s="550"/>
      <c r="HZ203" s="550"/>
      <c r="IV203" s="550"/>
      <c r="KD203" s="550"/>
      <c r="KE203" s="550"/>
      <c r="KF203" s="550"/>
      <c r="KG203" s="550"/>
      <c r="KH203" s="550"/>
      <c r="KI203" s="550"/>
      <c r="KJ203" s="550"/>
      <c r="KK203" s="550"/>
      <c r="KL203" s="550"/>
      <c r="KM203" s="550"/>
      <c r="KN203" s="550"/>
      <c r="KO203" s="550"/>
      <c r="KP203" s="550"/>
      <c r="KQ203" s="550"/>
      <c r="KR203" s="550"/>
      <c r="LM203" s="550"/>
      <c r="LT203" s="550"/>
      <c r="MA203" s="550"/>
      <c r="MH203" s="550"/>
      <c r="NQ203" s="550"/>
      <c r="NT203" s="550"/>
      <c r="QI203" s="550"/>
      <c r="QP203" s="550"/>
      <c r="RD203" s="550"/>
      <c r="RE203" s="550"/>
      <c r="TA203" s="550"/>
      <c r="TV203" s="550"/>
      <c r="UC203" s="550"/>
      <c r="UJ203" s="550"/>
      <c r="UQ203" s="550"/>
      <c r="UX203" s="550"/>
      <c r="VZ203" s="550"/>
      <c r="XB203" s="550"/>
      <c r="XC203" s="550"/>
      <c r="XD203" s="550"/>
      <c r="XE203" s="550"/>
      <c r="XF203" s="550"/>
      <c r="XG203" s="550"/>
      <c r="XH203" s="550"/>
      <c r="AAV203" s="550"/>
      <c r="ABC203" s="550"/>
      <c r="ABF203" s="550"/>
      <c r="ACE203" s="550"/>
      <c r="ACH203" s="550"/>
      <c r="ACL203" s="550"/>
      <c r="ACO203" s="550"/>
      <c r="ACZ203" s="550"/>
      <c r="ADC203" s="550"/>
      <c r="ADG203" s="550"/>
      <c r="ADJ203" s="550"/>
      <c r="ADN203" s="550"/>
      <c r="ADU203" s="550"/>
      <c r="ADX203" s="550"/>
      <c r="AEB203" s="550"/>
      <c r="AEP203" s="550"/>
      <c r="AES203" s="550"/>
      <c r="AFK203" s="550"/>
      <c r="AFR203" s="550"/>
      <c r="AIC203" s="550"/>
      <c r="AIJ203" s="550"/>
      <c r="AIQ203" s="550"/>
      <c r="AMD203" s="550"/>
      <c r="AMG203" s="550"/>
      <c r="AMY203" s="550"/>
      <c r="ANB203" s="550"/>
      <c r="ANF203" s="550"/>
      <c r="ANI203" s="550"/>
      <c r="AOH203" s="550"/>
      <c r="AOK203" s="550"/>
      <c r="AOV203" s="550"/>
      <c r="APC203" s="550"/>
      <c r="APJ203" s="550"/>
      <c r="APX203" s="550"/>
      <c r="AQA203" s="550"/>
      <c r="AQE203" s="550"/>
      <c r="AQL203" s="550"/>
      <c r="AQZ203" s="550"/>
      <c r="ARC203" s="550"/>
      <c r="ARN203" s="550"/>
      <c r="ARQ203" s="550"/>
      <c r="ARU203" s="550"/>
      <c r="ARX203" s="550"/>
      <c r="ASB203" s="550"/>
      <c r="ASI203" s="550"/>
      <c r="AVH203" s="550"/>
      <c r="AVO203" s="550"/>
      <c r="AVV203" s="550"/>
      <c r="AYG203" s="550"/>
      <c r="AYN203" s="550"/>
      <c r="AYU203" s="550"/>
      <c r="AYX203" s="550"/>
      <c r="AZI203" s="550"/>
      <c r="AZL203" s="550"/>
      <c r="AZP203" s="37"/>
      <c r="AZS203" s="37"/>
    </row>
    <row r="204" spans="1:1021 1039:1371" ht="15.75" x14ac:dyDescent="0.25">
      <c r="A204" s="422"/>
      <c r="B204" s="24"/>
      <c r="C204" s="172"/>
      <c r="D204" s="37"/>
      <c r="E204" s="37"/>
      <c r="H204" s="550"/>
      <c r="I204" s="24"/>
      <c r="J204" s="172"/>
      <c r="K204" s="37"/>
      <c r="L204" s="37"/>
      <c r="O204" s="550"/>
      <c r="Q204" s="550"/>
      <c r="R204" s="550"/>
      <c r="V204" s="550"/>
      <c r="CH204" s="550"/>
      <c r="CV204" s="550"/>
      <c r="DR204" s="550"/>
      <c r="DU204" s="550"/>
      <c r="ET204" s="550"/>
      <c r="FA204" s="550"/>
      <c r="FV204" s="550"/>
      <c r="GC204" s="550"/>
      <c r="HZ204" s="550"/>
      <c r="IV204" s="550"/>
      <c r="KD204" s="550"/>
      <c r="KE204" s="550"/>
      <c r="KF204" s="550"/>
      <c r="KG204" s="550"/>
      <c r="KH204" s="550"/>
      <c r="KI204" s="550"/>
      <c r="KJ204" s="550"/>
      <c r="KK204" s="550"/>
      <c r="KL204" s="550"/>
      <c r="KM204" s="550"/>
      <c r="KN204" s="550"/>
      <c r="KO204" s="550"/>
      <c r="KP204" s="550"/>
      <c r="KQ204" s="550"/>
      <c r="KR204" s="550"/>
      <c r="LM204" s="550"/>
      <c r="LT204" s="550"/>
      <c r="MA204" s="550"/>
      <c r="MH204" s="550"/>
      <c r="NQ204" s="550"/>
      <c r="NT204" s="550"/>
      <c r="QI204" s="550"/>
      <c r="QP204" s="550"/>
      <c r="RD204" s="550"/>
      <c r="RE204" s="550"/>
      <c r="TA204" s="550"/>
      <c r="TV204" s="550"/>
      <c r="UC204" s="550"/>
      <c r="UJ204" s="550"/>
      <c r="UQ204" s="550"/>
      <c r="UX204" s="550"/>
      <c r="VZ204" s="550"/>
      <c r="XB204" s="550"/>
      <c r="XC204" s="550"/>
      <c r="XD204" s="550"/>
      <c r="XE204" s="550"/>
      <c r="XF204" s="550"/>
      <c r="XG204" s="550"/>
      <c r="XH204" s="550"/>
      <c r="AAV204" s="550"/>
      <c r="ABC204" s="550"/>
      <c r="ABF204" s="550"/>
      <c r="ACE204" s="550"/>
      <c r="ACH204" s="550"/>
      <c r="ACL204" s="550"/>
      <c r="ACO204" s="550"/>
      <c r="ACZ204" s="550"/>
      <c r="ADC204" s="550"/>
      <c r="ADG204" s="550"/>
      <c r="ADJ204" s="550"/>
      <c r="ADN204" s="550"/>
      <c r="ADU204" s="550"/>
      <c r="ADX204" s="550"/>
      <c r="AEB204" s="550"/>
      <c r="AEP204" s="550"/>
      <c r="AES204" s="550"/>
      <c r="AFK204" s="550"/>
      <c r="AFR204" s="550"/>
      <c r="AIC204" s="550"/>
      <c r="AIJ204" s="550"/>
      <c r="AIQ204" s="550"/>
      <c r="AMD204" s="550"/>
      <c r="AMG204" s="550"/>
      <c r="AMY204" s="550"/>
      <c r="ANB204" s="550"/>
      <c r="ANF204" s="550"/>
      <c r="ANI204" s="550"/>
      <c r="AOH204" s="550"/>
      <c r="AOK204" s="550"/>
      <c r="AOV204" s="550"/>
      <c r="APC204" s="550"/>
      <c r="APJ204" s="550"/>
      <c r="APX204" s="550"/>
      <c r="AQA204" s="550"/>
      <c r="AQE204" s="550"/>
      <c r="AQL204" s="550"/>
      <c r="AQZ204" s="550"/>
      <c r="ARC204" s="550"/>
      <c r="ARN204" s="550"/>
      <c r="ARQ204" s="550"/>
      <c r="ARU204" s="550"/>
      <c r="ARX204" s="550"/>
      <c r="ASB204" s="550"/>
      <c r="ASI204" s="550"/>
      <c r="AVH204" s="550"/>
      <c r="AVO204" s="550"/>
      <c r="AVV204" s="550"/>
      <c r="AYG204" s="550"/>
      <c r="AYN204" s="550"/>
      <c r="AYU204" s="550"/>
      <c r="AYX204" s="550"/>
      <c r="AZI204" s="550"/>
      <c r="AZL204" s="550"/>
      <c r="AZP204" s="37"/>
      <c r="AZS204" s="37"/>
    </row>
    <row r="205" spans="1:1021 1039:1371" ht="15.75" x14ac:dyDescent="0.25">
      <c r="A205" s="422"/>
      <c r="B205" s="24"/>
      <c r="C205" s="172"/>
      <c r="D205" s="121"/>
      <c r="E205" s="37"/>
      <c r="H205" s="550"/>
      <c r="I205" s="24"/>
      <c r="J205" s="172"/>
      <c r="K205" s="121"/>
      <c r="L205" s="37"/>
      <c r="O205" s="550"/>
      <c r="Q205" s="550"/>
      <c r="R205" s="550"/>
      <c r="V205" s="550"/>
      <c r="CH205" s="550"/>
      <c r="CV205" s="550"/>
      <c r="DR205" s="550"/>
      <c r="DU205" s="550"/>
      <c r="ET205" s="550"/>
      <c r="FA205" s="550"/>
      <c r="FV205" s="550"/>
      <c r="GC205" s="550"/>
      <c r="HZ205" s="550"/>
      <c r="IV205" s="550"/>
      <c r="KD205" s="550"/>
      <c r="KE205" s="550"/>
      <c r="KF205" s="550"/>
      <c r="KG205" s="550"/>
      <c r="KH205" s="550"/>
      <c r="KI205" s="550"/>
      <c r="KJ205" s="550"/>
      <c r="KK205" s="550"/>
      <c r="KL205" s="550"/>
      <c r="KM205" s="550"/>
      <c r="KN205" s="550"/>
      <c r="KO205" s="550"/>
      <c r="KP205" s="550"/>
      <c r="KQ205" s="550"/>
      <c r="KR205" s="550"/>
      <c r="LM205" s="550"/>
      <c r="LT205" s="550"/>
      <c r="MA205" s="550"/>
      <c r="MH205" s="550"/>
      <c r="NQ205" s="550"/>
      <c r="NT205" s="550"/>
      <c r="QI205" s="550"/>
      <c r="QP205" s="550"/>
      <c r="RD205" s="550"/>
      <c r="RE205" s="550"/>
      <c r="TA205" s="550"/>
      <c r="TV205" s="550"/>
      <c r="UC205" s="550"/>
      <c r="UJ205" s="550"/>
      <c r="UQ205" s="550"/>
      <c r="UX205" s="550"/>
      <c r="VZ205" s="550"/>
      <c r="XB205" s="550"/>
      <c r="XC205" s="550"/>
      <c r="XD205" s="550"/>
      <c r="XE205" s="550"/>
      <c r="XF205" s="550"/>
      <c r="XG205" s="550"/>
      <c r="XH205" s="550"/>
      <c r="AAV205" s="550"/>
      <c r="ABC205" s="550"/>
      <c r="ABF205" s="550"/>
      <c r="ACE205" s="550"/>
      <c r="ACH205" s="550"/>
      <c r="ACL205" s="550"/>
      <c r="ACO205" s="550"/>
      <c r="ACZ205" s="550"/>
      <c r="ADC205" s="550"/>
      <c r="ADG205" s="550"/>
      <c r="ADJ205" s="550"/>
      <c r="ADN205" s="550"/>
      <c r="ADU205" s="550"/>
      <c r="ADX205" s="550"/>
      <c r="AEB205" s="550"/>
      <c r="AEP205" s="550"/>
      <c r="AES205" s="550"/>
      <c r="AFK205" s="550"/>
      <c r="AFR205" s="550"/>
      <c r="AIC205" s="550"/>
      <c r="AIJ205" s="550"/>
      <c r="AIQ205" s="550"/>
      <c r="AMD205" s="550"/>
      <c r="AMG205" s="550"/>
      <c r="AMY205" s="550"/>
      <c r="ANB205" s="550"/>
      <c r="ANF205" s="550"/>
      <c r="ANI205" s="550"/>
      <c r="AOH205" s="550"/>
      <c r="AOK205" s="550"/>
      <c r="AOV205" s="550"/>
      <c r="APC205" s="550"/>
      <c r="APJ205" s="550"/>
      <c r="APX205" s="550"/>
      <c r="AQA205" s="550"/>
      <c r="AQE205" s="550"/>
      <c r="AQL205" s="550"/>
      <c r="AQZ205" s="550"/>
      <c r="ARC205" s="550"/>
      <c r="ARN205" s="550"/>
      <c r="ARQ205" s="550"/>
      <c r="ARU205" s="550"/>
      <c r="ARX205" s="550"/>
      <c r="ASB205" s="550"/>
      <c r="ASI205" s="550"/>
      <c r="AVH205" s="550"/>
      <c r="AVO205" s="550"/>
      <c r="AVV205" s="550"/>
      <c r="AYG205" s="550"/>
      <c r="AYN205" s="550"/>
      <c r="AYU205" s="550"/>
      <c r="AYX205" s="550"/>
      <c r="AZI205" s="550"/>
      <c r="AZL205" s="550"/>
      <c r="AZP205" s="37"/>
      <c r="AZS205" s="37"/>
    </row>
    <row r="206" spans="1:1021 1039:1371" ht="15.75" x14ac:dyDescent="0.25">
      <c r="A206" s="422"/>
      <c r="B206" s="24"/>
      <c r="C206" s="242"/>
      <c r="D206" s="37"/>
      <c r="E206" s="37"/>
      <c r="H206" s="550"/>
      <c r="I206" s="24"/>
      <c r="J206" s="242"/>
      <c r="K206" s="37"/>
      <c r="L206" s="37"/>
      <c r="O206" s="550"/>
      <c r="Q206" s="550"/>
      <c r="R206" s="550"/>
      <c r="V206" s="550"/>
      <c r="CH206" s="550"/>
      <c r="CV206" s="550"/>
      <c r="DR206" s="550"/>
      <c r="DU206" s="550"/>
      <c r="ET206" s="550"/>
      <c r="FA206" s="550"/>
      <c r="FV206" s="550"/>
      <c r="GC206" s="550"/>
      <c r="HZ206" s="550"/>
      <c r="IV206" s="550"/>
      <c r="KD206" s="550"/>
      <c r="KE206" s="550"/>
      <c r="KF206" s="550"/>
      <c r="KG206" s="550"/>
      <c r="KH206" s="550"/>
      <c r="KI206" s="550"/>
      <c r="KJ206" s="550"/>
      <c r="KK206" s="550"/>
      <c r="KL206" s="550"/>
      <c r="KM206" s="550"/>
      <c r="KN206" s="550"/>
      <c r="KO206" s="550"/>
      <c r="KP206" s="550"/>
      <c r="KQ206" s="550"/>
      <c r="KR206" s="550"/>
      <c r="LM206" s="550"/>
      <c r="LT206" s="550"/>
      <c r="MA206" s="550"/>
      <c r="MH206" s="550"/>
      <c r="NQ206" s="550"/>
      <c r="NT206" s="550"/>
      <c r="QI206" s="550"/>
      <c r="QP206" s="550"/>
      <c r="RD206" s="550"/>
      <c r="RE206" s="550"/>
      <c r="TA206" s="550"/>
      <c r="TV206" s="550"/>
      <c r="UC206" s="550"/>
      <c r="UJ206" s="550"/>
      <c r="UQ206" s="550"/>
      <c r="UX206" s="550"/>
      <c r="VZ206" s="550"/>
      <c r="XB206" s="550"/>
      <c r="XC206" s="550"/>
      <c r="XD206" s="550"/>
      <c r="XE206" s="550"/>
      <c r="XF206" s="550"/>
      <c r="XG206" s="550"/>
      <c r="XH206" s="550"/>
      <c r="AAV206" s="550"/>
      <c r="ABC206" s="550"/>
      <c r="ABF206" s="550"/>
      <c r="ACE206" s="550"/>
      <c r="ACH206" s="550"/>
      <c r="ACL206" s="550"/>
      <c r="ACO206" s="550"/>
      <c r="ACZ206" s="550"/>
      <c r="ADC206" s="550"/>
      <c r="ADG206" s="550"/>
      <c r="ADJ206" s="550"/>
      <c r="ADN206" s="550"/>
      <c r="ADU206" s="550"/>
      <c r="ADX206" s="550"/>
      <c r="AEB206" s="550"/>
      <c r="AEP206" s="550"/>
      <c r="AES206" s="550"/>
      <c r="AFK206" s="550"/>
      <c r="AFR206" s="550"/>
      <c r="AIC206" s="550"/>
      <c r="AIJ206" s="550"/>
      <c r="AIQ206" s="550"/>
      <c r="AMD206" s="550"/>
      <c r="AMG206" s="550"/>
      <c r="AMY206" s="550"/>
      <c r="ANB206" s="550"/>
      <c r="ANF206" s="550"/>
      <c r="ANI206" s="550"/>
      <c r="AOH206" s="550"/>
      <c r="AOK206" s="550"/>
      <c r="AOV206" s="550"/>
      <c r="APC206" s="550"/>
      <c r="APJ206" s="550"/>
      <c r="APX206" s="550"/>
      <c r="AQA206" s="550"/>
      <c r="AQE206" s="550"/>
      <c r="AQL206" s="550"/>
      <c r="AQZ206" s="550"/>
      <c r="ARC206" s="550"/>
      <c r="ARN206" s="550"/>
      <c r="ARQ206" s="550"/>
      <c r="ARU206" s="550"/>
      <c r="ARX206" s="550"/>
      <c r="ASB206" s="550"/>
      <c r="ASI206" s="550"/>
      <c r="AVH206" s="550"/>
      <c r="AVO206" s="550"/>
      <c r="AVV206" s="550"/>
      <c r="AYG206" s="550"/>
      <c r="AYN206" s="550"/>
      <c r="AYU206" s="550"/>
      <c r="AYX206" s="550"/>
      <c r="AZI206" s="550"/>
      <c r="AZL206" s="550"/>
      <c r="AZP206" s="37"/>
      <c r="AZS206" s="37"/>
    </row>
    <row r="207" spans="1:1021 1039:1371" ht="15.75" x14ac:dyDescent="0.25">
      <c r="A207" s="422"/>
      <c r="B207" s="24"/>
      <c r="C207" s="172"/>
      <c r="D207" s="121"/>
      <c r="E207" s="37"/>
      <c r="H207" s="550"/>
      <c r="I207" s="24"/>
      <c r="J207" s="172"/>
      <c r="K207" s="121"/>
      <c r="L207" s="37"/>
      <c r="O207" s="550"/>
      <c r="Q207" s="550"/>
      <c r="R207" s="550"/>
      <c r="V207" s="550"/>
      <c r="CH207" s="550"/>
      <c r="CV207" s="550"/>
      <c r="DR207" s="550"/>
      <c r="DU207" s="550"/>
      <c r="ET207" s="550"/>
      <c r="FA207" s="550"/>
      <c r="FV207" s="550"/>
      <c r="GC207" s="550"/>
      <c r="HZ207" s="550"/>
      <c r="IV207" s="550"/>
      <c r="KD207" s="550"/>
      <c r="KE207" s="550"/>
      <c r="KF207" s="550"/>
      <c r="KG207" s="550"/>
      <c r="KH207" s="550"/>
      <c r="KI207" s="550"/>
      <c r="KJ207" s="550"/>
      <c r="KK207" s="550"/>
      <c r="KL207" s="550"/>
      <c r="KM207" s="550"/>
      <c r="KN207" s="550"/>
      <c r="KO207" s="550"/>
      <c r="KP207" s="550"/>
      <c r="KQ207" s="550"/>
      <c r="KR207" s="550"/>
      <c r="LM207" s="550"/>
      <c r="LT207" s="550"/>
      <c r="MA207" s="550"/>
      <c r="MH207" s="550"/>
      <c r="NQ207" s="550"/>
      <c r="NT207" s="550"/>
      <c r="QI207" s="550"/>
      <c r="QP207" s="550"/>
      <c r="RD207" s="550"/>
      <c r="RE207" s="550"/>
      <c r="TA207" s="550"/>
      <c r="TV207" s="550"/>
      <c r="UC207" s="550"/>
      <c r="UJ207" s="550"/>
      <c r="UQ207" s="550"/>
      <c r="UX207" s="550"/>
      <c r="VZ207" s="550"/>
      <c r="XB207" s="550"/>
      <c r="XC207" s="550"/>
      <c r="XD207" s="550"/>
      <c r="XE207" s="550"/>
      <c r="XF207" s="550"/>
      <c r="XG207" s="550"/>
      <c r="XH207" s="550"/>
      <c r="AAV207" s="550"/>
      <c r="ABC207" s="550"/>
      <c r="ABF207" s="550"/>
      <c r="ACE207" s="550"/>
      <c r="ACH207" s="550"/>
      <c r="ACL207" s="550"/>
      <c r="ACO207" s="550"/>
      <c r="ACZ207" s="550"/>
      <c r="ADC207" s="550"/>
      <c r="ADG207" s="550"/>
      <c r="ADJ207" s="550"/>
      <c r="ADN207" s="550"/>
      <c r="ADU207" s="550"/>
      <c r="ADX207" s="550"/>
      <c r="AEB207" s="550"/>
      <c r="AEP207" s="550"/>
      <c r="AES207" s="550"/>
      <c r="AFK207" s="550"/>
      <c r="AFR207" s="550"/>
      <c r="AIC207" s="550"/>
      <c r="AIJ207" s="550"/>
      <c r="AIQ207" s="550"/>
      <c r="AMD207" s="550"/>
      <c r="AMG207" s="550"/>
      <c r="AMY207" s="550"/>
      <c r="ANB207" s="550"/>
      <c r="ANF207" s="550"/>
      <c r="ANI207" s="550"/>
      <c r="AOH207" s="550"/>
      <c r="AOK207" s="550"/>
      <c r="AOV207" s="550"/>
      <c r="APC207" s="550"/>
      <c r="APJ207" s="550"/>
      <c r="APX207" s="550"/>
      <c r="AQA207" s="550"/>
      <c r="AQE207" s="550"/>
      <c r="AQL207" s="550"/>
      <c r="AQZ207" s="550"/>
      <c r="ARC207" s="550"/>
      <c r="ARN207" s="550"/>
      <c r="ARQ207" s="550"/>
      <c r="ARU207" s="550"/>
      <c r="ARX207" s="550"/>
      <c r="ASB207" s="550"/>
      <c r="ASI207" s="550"/>
      <c r="AVH207" s="550"/>
      <c r="AVO207" s="550"/>
      <c r="AVV207" s="550"/>
      <c r="AYG207" s="550"/>
      <c r="AYN207" s="550"/>
      <c r="AYU207" s="550"/>
      <c r="AYX207" s="550"/>
      <c r="AZI207" s="550"/>
      <c r="AZL207" s="550"/>
      <c r="AZP207" s="37"/>
      <c r="AZS207" s="37"/>
    </row>
    <row r="208" spans="1:1021 1039:1371" ht="15.75" x14ac:dyDescent="0.25">
      <c r="A208" s="422"/>
      <c r="B208" s="24"/>
      <c r="C208" s="172"/>
      <c r="D208" s="37"/>
      <c r="E208" s="37"/>
      <c r="H208" s="550"/>
      <c r="I208" s="24"/>
      <c r="J208" s="172"/>
      <c r="K208" s="37"/>
      <c r="L208" s="37"/>
      <c r="O208" s="550"/>
      <c r="Q208" s="550"/>
      <c r="R208" s="550"/>
      <c r="V208" s="550"/>
      <c r="CH208" s="550"/>
      <c r="CV208" s="550"/>
      <c r="DR208" s="550"/>
      <c r="DU208" s="550"/>
      <c r="ET208" s="550"/>
      <c r="FA208" s="550"/>
      <c r="FV208" s="550"/>
      <c r="GC208" s="550"/>
      <c r="HZ208" s="550"/>
      <c r="IV208" s="550"/>
      <c r="KD208" s="550"/>
      <c r="KE208" s="550"/>
      <c r="KF208" s="550"/>
      <c r="KG208" s="550"/>
      <c r="KH208" s="550"/>
      <c r="KI208" s="550"/>
      <c r="KJ208" s="550"/>
      <c r="KK208" s="550"/>
      <c r="KL208" s="550"/>
      <c r="KM208" s="550"/>
      <c r="KN208" s="550"/>
      <c r="KO208" s="550"/>
      <c r="KP208" s="550"/>
      <c r="KQ208" s="550"/>
      <c r="KR208" s="550"/>
      <c r="LM208" s="550"/>
      <c r="LT208" s="550"/>
      <c r="MA208" s="550"/>
      <c r="MH208" s="550"/>
      <c r="NQ208" s="550"/>
      <c r="NT208" s="550"/>
      <c r="QI208" s="550"/>
      <c r="QP208" s="550"/>
      <c r="RD208" s="550"/>
      <c r="RE208" s="550"/>
      <c r="TA208" s="550"/>
      <c r="TV208" s="550"/>
      <c r="UC208" s="550"/>
      <c r="UJ208" s="550"/>
      <c r="UQ208" s="550"/>
      <c r="UX208" s="550"/>
      <c r="VZ208" s="550"/>
      <c r="XB208" s="550"/>
      <c r="XC208" s="550"/>
      <c r="XD208" s="550"/>
      <c r="XE208" s="550"/>
      <c r="XF208" s="550"/>
      <c r="XG208" s="550"/>
      <c r="XH208" s="550"/>
      <c r="AAV208" s="550"/>
      <c r="ABC208" s="550"/>
      <c r="ABF208" s="550"/>
      <c r="ACE208" s="550"/>
      <c r="ACH208" s="550"/>
      <c r="ACL208" s="550"/>
      <c r="ACO208" s="550"/>
      <c r="ACZ208" s="550"/>
      <c r="ADC208" s="550"/>
      <c r="ADG208" s="550"/>
      <c r="ADJ208" s="550"/>
      <c r="ADN208" s="550"/>
      <c r="ADU208" s="550"/>
      <c r="ADX208" s="550"/>
      <c r="AEB208" s="550"/>
      <c r="AEP208" s="550"/>
      <c r="AES208" s="550"/>
      <c r="AFK208" s="550"/>
      <c r="AFR208" s="550"/>
      <c r="AIC208" s="550"/>
      <c r="AIJ208" s="550"/>
      <c r="AIQ208" s="550"/>
      <c r="AMD208" s="550"/>
      <c r="AMG208" s="550"/>
      <c r="AMY208" s="550"/>
      <c r="ANB208" s="550"/>
      <c r="ANF208" s="550"/>
      <c r="ANI208" s="550"/>
      <c r="AOH208" s="550"/>
      <c r="AOK208" s="550"/>
      <c r="AOV208" s="550"/>
      <c r="APC208" s="550"/>
      <c r="APJ208" s="550"/>
      <c r="APX208" s="550"/>
      <c r="AQA208" s="550"/>
      <c r="AQE208" s="550"/>
      <c r="AQL208" s="550"/>
      <c r="AQZ208" s="550"/>
      <c r="ARC208" s="550"/>
      <c r="ARN208" s="550"/>
      <c r="ARQ208" s="550"/>
      <c r="ARU208" s="550"/>
      <c r="ARX208" s="550"/>
      <c r="ASB208" s="550"/>
      <c r="ASI208" s="550"/>
      <c r="AVH208" s="550"/>
      <c r="AVO208" s="550"/>
      <c r="AVV208" s="550"/>
      <c r="AYG208" s="550"/>
      <c r="AYN208" s="550"/>
      <c r="AYU208" s="550"/>
      <c r="AYX208" s="550"/>
      <c r="AZI208" s="550"/>
      <c r="AZL208" s="550"/>
      <c r="AZP208" s="37"/>
      <c r="AZS208" s="37"/>
    </row>
    <row r="209" spans="1:1021 1039:1371" ht="15.75" x14ac:dyDescent="0.25">
      <c r="A209" s="422"/>
      <c r="B209" s="24"/>
      <c r="C209" s="172"/>
      <c r="D209" s="37"/>
      <c r="E209" s="37"/>
      <c r="H209" s="550"/>
      <c r="I209" s="24"/>
      <c r="J209" s="172"/>
      <c r="K209" s="37"/>
      <c r="L209" s="37"/>
      <c r="O209" s="550"/>
      <c r="Q209" s="550"/>
      <c r="R209" s="550"/>
      <c r="V209" s="550"/>
      <c r="CH209" s="550"/>
      <c r="CV209" s="550"/>
      <c r="DR209" s="550"/>
      <c r="DU209" s="550"/>
      <c r="ET209" s="550"/>
      <c r="FA209" s="550"/>
      <c r="FV209" s="550"/>
      <c r="GC209" s="550"/>
      <c r="HZ209" s="550"/>
      <c r="IV209" s="550"/>
      <c r="KD209" s="550"/>
      <c r="KE209" s="550"/>
      <c r="KF209" s="550"/>
      <c r="KG209" s="550"/>
      <c r="KH209" s="550"/>
      <c r="KI209" s="550"/>
      <c r="KJ209" s="550"/>
      <c r="KK209" s="550"/>
      <c r="KL209" s="550"/>
      <c r="KM209" s="550"/>
      <c r="KN209" s="550"/>
      <c r="KO209" s="550"/>
      <c r="KP209" s="550"/>
      <c r="KQ209" s="550"/>
      <c r="KR209" s="550"/>
      <c r="LM209" s="550"/>
      <c r="LT209" s="550"/>
      <c r="MA209" s="550"/>
      <c r="MH209" s="550"/>
      <c r="NQ209" s="550"/>
      <c r="NT209" s="550"/>
      <c r="QI209" s="550"/>
      <c r="QP209" s="550"/>
      <c r="RD209" s="550"/>
      <c r="RE209" s="550"/>
      <c r="TA209" s="550"/>
      <c r="TV209" s="550"/>
      <c r="UC209" s="550"/>
      <c r="UJ209" s="550"/>
      <c r="UQ209" s="550"/>
      <c r="UX209" s="550"/>
      <c r="VZ209" s="550"/>
      <c r="XB209" s="550"/>
      <c r="XC209" s="550"/>
      <c r="XD209" s="550"/>
      <c r="XE209" s="550"/>
      <c r="XF209" s="550"/>
      <c r="XG209" s="550"/>
      <c r="XH209" s="550"/>
      <c r="AAV209" s="550"/>
      <c r="ABC209" s="550"/>
      <c r="ABF209" s="550"/>
      <c r="ACE209" s="550"/>
      <c r="ACH209" s="550"/>
      <c r="ACL209" s="550"/>
      <c r="ACO209" s="550"/>
      <c r="ACZ209" s="550"/>
      <c r="ADC209" s="550"/>
      <c r="ADG209" s="550"/>
      <c r="ADJ209" s="550"/>
      <c r="ADN209" s="550"/>
      <c r="ADU209" s="550"/>
      <c r="ADX209" s="550"/>
      <c r="AEB209" s="550"/>
      <c r="AEP209" s="550"/>
      <c r="AES209" s="550"/>
      <c r="AFK209" s="550"/>
      <c r="AFR209" s="550"/>
      <c r="AIC209" s="550"/>
      <c r="AIJ209" s="550"/>
      <c r="AIQ209" s="550"/>
      <c r="AMD209" s="550"/>
      <c r="AMG209" s="550"/>
      <c r="AMY209" s="550"/>
      <c r="ANB209" s="550"/>
      <c r="ANF209" s="550"/>
      <c r="ANI209" s="550"/>
      <c r="AOH209" s="550"/>
      <c r="AOK209" s="550"/>
      <c r="AOV209" s="550"/>
      <c r="APC209" s="550"/>
      <c r="APJ209" s="550"/>
      <c r="APX209" s="550"/>
      <c r="AQA209" s="550"/>
      <c r="AQE209" s="550"/>
      <c r="AQL209" s="550"/>
      <c r="AQZ209" s="550"/>
      <c r="ARC209" s="550"/>
      <c r="ARN209" s="550"/>
      <c r="ARQ209" s="550"/>
      <c r="ARU209" s="550"/>
      <c r="ARX209" s="550"/>
      <c r="ASB209" s="550"/>
      <c r="ASI209" s="550"/>
      <c r="AVH209" s="550"/>
      <c r="AVO209" s="550"/>
      <c r="AVV209" s="550"/>
      <c r="AYG209" s="550"/>
      <c r="AYN209" s="550"/>
      <c r="AYU209" s="550"/>
      <c r="AYX209" s="550"/>
      <c r="AZI209" s="550"/>
      <c r="AZL209" s="550"/>
      <c r="AZP209" s="37"/>
      <c r="AZS209" s="37"/>
    </row>
    <row r="210" spans="1:1021 1039:1371" ht="15.75" x14ac:dyDescent="0.25">
      <c r="A210" s="422"/>
      <c r="B210" s="24"/>
      <c r="C210" s="172"/>
      <c r="D210" s="37"/>
      <c r="E210" s="37"/>
      <c r="H210" s="550"/>
      <c r="I210" s="24"/>
      <c r="J210" s="172"/>
      <c r="K210" s="37"/>
      <c r="L210" s="37"/>
      <c r="O210" s="550"/>
      <c r="Q210" s="550"/>
      <c r="R210" s="550"/>
      <c r="V210" s="550"/>
      <c r="CH210" s="550"/>
      <c r="CV210" s="550"/>
      <c r="DR210" s="550"/>
      <c r="DU210" s="550"/>
      <c r="ET210" s="550"/>
      <c r="FA210" s="550"/>
      <c r="FV210" s="550"/>
      <c r="GC210" s="550"/>
      <c r="HZ210" s="550"/>
      <c r="IV210" s="550"/>
      <c r="KD210" s="550"/>
      <c r="KE210" s="550"/>
      <c r="KF210" s="550"/>
      <c r="KG210" s="550"/>
      <c r="KH210" s="550"/>
      <c r="KI210" s="550"/>
      <c r="KJ210" s="550"/>
      <c r="KK210" s="550"/>
      <c r="KL210" s="550"/>
      <c r="KM210" s="550"/>
      <c r="KN210" s="550"/>
      <c r="KO210" s="550"/>
      <c r="KP210" s="550"/>
      <c r="KQ210" s="550"/>
      <c r="KR210" s="550"/>
      <c r="LM210" s="550"/>
      <c r="LT210" s="550"/>
      <c r="MA210" s="550"/>
      <c r="MH210" s="550"/>
      <c r="NQ210" s="550"/>
      <c r="NT210" s="550"/>
      <c r="QI210" s="550"/>
      <c r="QP210" s="550"/>
      <c r="RD210" s="550"/>
      <c r="RE210" s="550"/>
      <c r="TA210" s="550"/>
      <c r="TV210" s="550"/>
      <c r="UC210" s="550"/>
      <c r="UJ210" s="550"/>
      <c r="UQ210" s="550"/>
      <c r="UX210" s="550"/>
      <c r="VZ210" s="550"/>
      <c r="XB210" s="550"/>
      <c r="XC210" s="550"/>
      <c r="XD210" s="550"/>
      <c r="XE210" s="550"/>
      <c r="XF210" s="550"/>
      <c r="XG210" s="550"/>
      <c r="XH210" s="550"/>
      <c r="AAV210" s="550"/>
      <c r="ABC210" s="550"/>
      <c r="ABF210" s="550"/>
      <c r="ACE210" s="550"/>
      <c r="ACH210" s="550"/>
      <c r="ACL210" s="550"/>
      <c r="ACO210" s="550"/>
      <c r="ACZ210" s="550"/>
      <c r="ADC210" s="550"/>
      <c r="ADG210" s="550"/>
      <c r="ADJ210" s="550"/>
      <c r="ADN210" s="550"/>
      <c r="ADU210" s="550"/>
      <c r="ADX210" s="550"/>
      <c r="AEB210" s="550"/>
      <c r="AEP210" s="550"/>
      <c r="AES210" s="550"/>
      <c r="AFK210" s="550"/>
      <c r="AFR210" s="550"/>
      <c r="AIC210" s="550"/>
      <c r="AIJ210" s="550"/>
      <c r="AIQ210" s="550"/>
      <c r="AMD210" s="550"/>
      <c r="AMG210" s="550"/>
      <c r="AMY210" s="550"/>
      <c r="ANB210" s="550"/>
      <c r="ANF210" s="550"/>
      <c r="ANI210" s="550"/>
      <c r="AOH210" s="550"/>
      <c r="AOK210" s="550"/>
      <c r="AOV210" s="550"/>
      <c r="APC210" s="550"/>
      <c r="APJ210" s="550"/>
      <c r="APX210" s="550"/>
      <c r="AQA210" s="550"/>
      <c r="AQE210" s="550"/>
      <c r="AQL210" s="550"/>
      <c r="AQZ210" s="550"/>
      <c r="ARC210" s="550"/>
      <c r="ARN210" s="550"/>
      <c r="ARQ210" s="550"/>
      <c r="ARU210" s="550"/>
      <c r="ARX210" s="550"/>
      <c r="ASB210" s="550"/>
      <c r="ASI210" s="550"/>
      <c r="AVH210" s="550"/>
      <c r="AVO210" s="550"/>
      <c r="AVV210" s="550"/>
      <c r="AYG210" s="550"/>
      <c r="AYN210" s="550"/>
      <c r="AYU210" s="550"/>
      <c r="AYX210" s="550"/>
      <c r="AZI210" s="550"/>
      <c r="AZL210" s="550"/>
      <c r="AZP210" s="37"/>
      <c r="AZS210" s="37"/>
    </row>
    <row r="211" spans="1:1021 1039:1371" ht="15.75" x14ac:dyDescent="0.25">
      <c r="A211" s="422"/>
      <c r="B211" s="24"/>
      <c r="C211" s="242"/>
      <c r="D211" s="37"/>
      <c r="E211" s="37"/>
      <c r="H211" s="550"/>
      <c r="I211" s="24"/>
      <c r="J211" s="242"/>
      <c r="K211" s="37"/>
      <c r="L211" s="37"/>
      <c r="O211" s="550"/>
      <c r="Q211" s="550"/>
      <c r="R211" s="550"/>
      <c r="V211" s="550"/>
      <c r="CH211" s="550"/>
      <c r="CV211" s="550"/>
      <c r="DR211" s="550"/>
      <c r="DU211" s="550"/>
      <c r="ET211" s="550"/>
      <c r="FA211" s="550"/>
      <c r="FV211" s="550"/>
      <c r="GC211" s="550"/>
      <c r="HZ211" s="550"/>
      <c r="IV211" s="550"/>
      <c r="KD211" s="550"/>
      <c r="KE211" s="550"/>
      <c r="KF211" s="550"/>
      <c r="KG211" s="550"/>
      <c r="KH211" s="550"/>
      <c r="KI211" s="550"/>
      <c r="KJ211" s="550"/>
      <c r="KK211" s="550"/>
      <c r="KL211" s="550"/>
      <c r="KM211" s="550"/>
      <c r="KN211" s="550"/>
      <c r="KO211" s="550"/>
      <c r="KP211" s="550"/>
      <c r="KQ211" s="550"/>
      <c r="KR211" s="550"/>
      <c r="LM211" s="550"/>
      <c r="LT211" s="550"/>
      <c r="MA211" s="550"/>
      <c r="MH211" s="550"/>
      <c r="NQ211" s="550"/>
      <c r="NT211" s="550"/>
      <c r="QI211" s="550"/>
      <c r="QP211" s="550"/>
      <c r="RD211" s="550"/>
      <c r="RE211" s="550"/>
      <c r="TA211" s="550"/>
      <c r="TV211" s="550"/>
      <c r="UC211" s="550"/>
      <c r="UJ211" s="550"/>
      <c r="UQ211" s="550"/>
      <c r="UX211" s="550"/>
      <c r="VZ211" s="550"/>
      <c r="XB211" s="550"/>
      <c r="XC211" s="550"/>
      <c r="XD211" s="550"/>
      <c r="XE211" s="550"/>
      <c r="XF211" s="550"/>
      <c r="XG211" s="550"/>
      <c r="XH211" s="550"/>
      <c r="AAV211" s="550"/>
      <c r="ABC211" s="550"/>
      <c r="ABF211" s="550"/>
      <c r="ACE211" s="550"/>
      <c r="ACH211" s="550"/>
      <c r="ACL211" s="550"/>
      <c r="ACO211" s="550"/>
      <c r="ACZ211" s="550"/>
      <c r="ADC211" s="550"/>
      <c r="ADG211" s="550"/>
      <c r="ADJ211" s="550"/>
      <c r="ADN211" s="550"/>
      <c r="ADU211" s="550"/>
      <c r="ADX211" s="550"/>
      <c r="AEB211" s="550"/>
      <c r="AEP211" s="550"/>
      <c r="AES211" s="550"/>
      <c r="AFK211" s="550"/>
      <c r="AFR211" s="550"/>
      <c r="AIC211" s="550"/>
      <c r="AIJ211" s="550"/>
      <c r="AIQ211" s="550"/>
      <c r="AMD211" s="550"/>
      <c r="AMG211" s="550"/>
      <c r="AMY211" s="550"/>
      <c r="ANB211" s="550"/>
      <c r="ANF211" s="550"/>
      <c r="ANI211" s="550"/>
      <c r="AOH211" s="550"/>
      <c r="AOK211" s="550"/>
      <c r="AOV211" s="550"/>
      <c r="APC211" s="550"/>
      <c r="APJ211" s="550"/>
      <c r="APX211" s="550"/>
      <c r="AQA211" s="550"/>
      <c r="AQE211" s="550"/>
      <c r="AQL211" s="550"/>
      <c r="AQZ211" s="550"/>
      <c r="ARC211" s="550"/>
      <c r="ARN211" s="550"/>
      <c r="ARQ211" s="550"/>
      <c r="ARU211" s="550"/>
      <c r="ARX211" s="550"/>
      <c r="ASB211" s="550"/>
      <c r="ASI211" s="550"/>
      <c r="AVH211" s="550"/>
      <c r="AVO211" s="550"/>
      <c r="AVV211" s="550"/>
      <c r="AYG211" s="550"/>
      <c r="AYN211" s="550"/>
      <c r="AYU211" s="550"/>
      <c r="AYX211" s="550"/>
      <c r="AZI211" s="550"/>
      <c r="AZL211" s="550"/>
      <c r="AZP211" s="37"/>
      <c r="AZS211" s="37"/>
    </row>
    <row r="212" spans="1:1021 1039:1371" ht="15.75" x14ac:dyDescent="0.25">
      <c r="A212" s="422"/>
      <c r="B212" s="24"/>
      <c r="C212" s="172"/>
      <c r="D212" s="121"/>
      <c r="E212" s="37"/>
      <c r="H212" s="550"/>
      <c r="I212" s="24"/>
      <c r="J212" s="172"/>
      <c r="K212" s="121"/>
      <c r="L212" s="37"/>
      <c r="O212" s="550"/>
      <c r="Q212" s="550"/>
      <c r="R212" s="550"/>
      <c r="V212" s="550"/>
      <c r="CH212" s="550"/>
      <c r="CV212" s="550"/>
      <c r="DR212" s="550"/>
      <c r="DU212" s="550"/>
      <c r="ET212" s="550"/>
      <c r="FA212" s="550"/>
      <c r="FV212" s="550"/>
      <c r="GC212" s="550"/>
      <c r="HZ212" s="550"/>
      <c r="IV212" s="550"/>
      <c r="KD212" s="550"/>
      <c r="KE212" s="550"/>
      <c r="KF212" s="550"/>
      <c r="KG212" s="550"/>
      <c r="KH212" s="550"/>
      <c r="KI212" s="550"/>
      <c r="KJ212" s="550"/>
      <c r="KK212" s="550"/>
      <c r="KL212" s="550"/>
      <c r="KM212" s="550"/>
      <c r="KN212" s="550"/>
      <c r="KO212" s="550"/>
      <c r="KP212" s="550"/>
      <c r="KQ212" s="550"/>
      <c r="KR212" s="550"/>
      <c r="LM212" s="550"/>
      <c r="LT212" s="550"/>
      <c r="MA212" s="550"/>
      <c r="MH212" s="550"/>
      <c r="NQ212" s="550"/>
      <c r="NT212" s="550"/>
      <c r="QI212" s="550"/>
      <c r="QP212" s="550"/>
      <c r="RD212" s="550"/>
      <c r="RE212" s="550"/>
      <c r="TA212" s="550"/>
      <c r="TV212" s="550"/>
      <c r="UC212" s="550"/>
      <c r="UJ212" s="550"/>
      <c r="UQ212" s="550"/>
      <c r="UX212" s="550"/>
      <c r="VZ212" s="550"/>
      <c r="XB212" s="550"/>
      <c r="XC212" s="550"/>
      <c r="XD212" s="550"/>
      <c r="XE212" s="550"/>
      <c r="XF212" s="550"/>
      <c r="XG212" s="550"/>
      <c r="XH212" s="550"/>
      <c r="AAV212" s="550"/>
      <c r="ABC212" s="550"/>
      <c r="ABF212" s="550"/>
      <c r="ACE212" s="550"/>
      <c r="ACH212" s="550"/>
      <c r="ACL212" s="550"/>
      <c r="ACO212" s="550"/>
      <c r="ACZ212" s="550"/>
      <c r="ADC212" s="550"/>
      <c r="ADG212" s="550"/>
      <c r="ADJ212" s="550"/>
      <c r="ADN212" s="550"/>
      <c r="ADU212" s="550"/>
      <c r="ADX212" s="550"/>
      <c r="AEB212" s="550"/>
      <c r="AEP212" s="550"/>
      <c r="AES212" s="550"/>
      <c r="AFK212" s="550"/>
      <c r="AFR212" s="550"/>
      <c r="AIC212" s="550"/>
      <c r="AIJ212" s="550"/>
      <c r="AIQ212" s="550"/>
      <c r="AMD212" s="550"/>
      <c r="AMG212" s="550"/>
      <c r="AMY212" s="550"/>
      <c r="ANB212" s="550"/>
      <c r="ANF212" s="550"/>
      <c r="ANI212" s="550"/>
      <c r="AOH212" s="550"/>
      <c r="AOK212" s="550"/>
      <c r="AOV212" s="550"/>
      <c r="APC212" s="550"/>
      <c r="APJ212" s="550"/>
      <c r="APX212" s="550"/>
      <c r="AQA212" s="550"/>
      <c r="AQE212" s="550"/>
      <c r="AQL212" s="550"/>
      <c r="AQZ212" s="550"/>
      <c r="ARC212" s="550"/>
      <c r="ARN212" s="550"/>
      <c r="ARQ212" s="550"/>
      <c r="ARU212" s="550"/>
      <c r="ARX212" s="550"/>
      <c r="ASB212" s="550"/>
      <c r="ASI212" s="550"/>
      <c r="AVH212" s="550"/>
      <c r="AVO212" s="550"/>
      <c r="AVV212" s="550"/>
      <c r="AYG212" s="550"/>
      <c r="AYN212" s="550"/>
      <c r="AYU212" s="550"/>
      <c r="AYX212" s="550"/>
      <c r="AZI212" s="550"/>
      <c r="AZL212" s="550"/>
      <c r="AZP212" s="37"/>
      <c r="AZS212" s="37"/>
    </row>
    <row r="213" spans="1:1021 1039:1371" ht="15.75" x14ac:dyDescent="0.25">
      <c r="A213" s="422"/>
      <c r="B213" s="24"/>
      <c r="C213" s="172"/>
      <c r="D213" s="121"/>
      <c r="E213" s="37"/>
      <c r="H213" s="550"/>
      <c r="I213" s="24"/>
      <c r="J213" s="172"/>
      <c r="K213" s="121"/>
      <c r="L213" s="37"/>
      <c r="O213" s="550"/>
      <c r="Q213" s="550"/>
      <c r="R213" s="550"/>
      <c r="V213" s="550"/>
      <c r="CH213" s="550"/>
      <c r="CV213" s="550"/>
      <c r="DR213" s="550"/>
      <c r="DU213" s="550"/>
      <c r="ET213" s="550"/>
      <c r="FA213" s="550"/>
      <c r="FV213" s="550"/>
      <c r="GC213" s="550"/>
      <c r="HZ213" s="550"/>
      <c r="IV213" s="550"/>
      <c r="KD213" s="550"/>
      <c r="KE213" s="550"/>
      <c r="KF213" s="550"/>
      <c r="KG213" s="550"/>
      <c r="KH213" s="550"/>
      <c r="KI213" s="550"/>
      <c r="KJ213" s="550"/>
      <c r="KK213" s="550"/>
      <c r="KL213" s="550"/>
      <c r="KM213" s="550"/>
      <c r="KN213" s="550"/>
      <c r="KO213" s="550"/>
      <c r="KP213" s="550"/>
      <c r="KQ213" s="550"/>
      <c r="KR213" s="550"/>
      <c r="LM213" s="550"/>
      <c r="LT213" s="550"/>
      <c r="MA213" s="550"/>
      <c r="MH213" s="550"/>
      <c r="NQ213" s="550"/>
      <c r="NT213" s="550"/>
      <c r="QI213" s="550"/>
      <c r="QP213" s="550"/>
      <c r="RD213" s="550"/>
      <c r="RE213" s="550"/>
      <c r="TA213" s="550"/>
      <c r="TV213" s="550"/>
      <c r="UC213" s="550"/>
      <c r="UJ213" s="550"/>
      <c r="UQ213" s="550"/>
      <c r="UX213" s="550"/>
      <c r="VZ213" s="550"/>
      <c r="XB213" s="550"/>
      <c r="XC213" s="550"/>
      <c r="XD213" s="550"/>
      <c r="XE213" s="550"/>
      <c r="XF213" s="550"/>
      <c r="XG213" s="550"/>
      <c r="XH213" s="550"/>
      <c r="AAV213" s="550"/>
      <c r="ABC213" s="550"/>
      <c r="ABF213" s="550"/>
      <c r="ACE213" s="550"/>
      <c r="ACH213" s="550"/>
      <c r="ACL213" s="550"/>
      <c r="ACO213" s="550"/>
      <c r="ACZ213" s="550"/>
      <c r="ADC213" s="550"/>
      <c r="ADG213" s="550"/>
      <c r="ADJ213" s="550"/>
      <c r="ADN213" s="550"/>
      <c r="ADU213" s="550"/>
      <c r="ADX213" s="550"/>
      <c r="AEB213" s="550"/>
      <c r="AEP213" s="550"/>
      <c r="AES213" s="550"/>
      <c r="AFK213" s="550"/>
      <c r="AFR213" s="550"/>
      <c r="AIC213" s="550"/>
      <c r="AIJ213" s="550"/>
      <c r="AIQ213" s="550"/>
      <c r="AMD213" s="550"/>
      <c r="AMG213" s="550"/>
      <c r="AMY213" s="550"/>
      <c r="ANB213" s="550"/>
      <c r="ANF213" s="550"/>
      <c r="ANI213" s="550"/>
      <c r="AOH213" s="550"/>
      <c r="AOK213" s="550"/>
      <c r="AOV213" s="550"/>
      <c r="APC213" s="550"/>
      <c r="APJ213" s="550"/>
      <c r="APX213" s="550"/>
      <c r="AQA213" s="550"/>
      <c r="AQE213" s="550"/>
      <c r="AQL213" s="550"/>
      <c r="AQZ213" s="550"/>
      <c r="ARC213" s="550"/>
      <c r="ARN213" s="550"/>
      <c r="ARQ213" s="550"/>
      <c r="ARU213" s="550"/>
      <c r="ARX213" s="550"/>
      <c r="ASB213" s="550"/>
      <c r="ASI213" s="550"/>
      <c r="AVH213" s="550"/>
      <c r="AVO213" s="550"/>
      <c r="AVV213" s="550"/>
      <c r="AYG213" s="550"/>
      <c r="AYN213" s="550"/>
      <c r="AYU213" s="550"/>
      <c r="AYX213" s="550"/>
      <c r="AZI213" s="550"/>
      <c r="AZL213" s="550"/>
      <c r="AZP213" s="37"/>
      <c r="AZS213" s="37"/>
    </row>
    <row r="214" spans="1:1021 1039:1371" ht="15.75" x14ac:dyDescent="0.25">
      <c r="A214" s="422"/>
      <c r="B214" s="24"/>
      <c r="C214" s="172"/>
      <c r="D214" s="37"/>
      <c r="E214" s="37"/>
      <c r="H214" s="550"/>
      <c r="I214" s="24"/>
      <c r="J214" s="172"/>
      <c r="K214" s="37"/>
      <c r="L214" s="37"/>
      <c r="O214" s="550"/>
      <c r="Q214" s="550"/>
      <c r="R214" s="550"/>
      <c r="V214" s="550"/>
      <c r="CH214" s="550"/>
      <c r="CV214" s="550"/>
      <c r="DR214" s="550"/>
      <c r="DU214" s="550"/>
      <c r="ET214" s="550"/>
      <c r="FA214" s="550"/>
      <c r="FV214" s="550"/>
      <c r="GC214" s="550"/>
      <c r="HZ214" s="550"/>
      <c r="IV214" s="550"/>
      <c r="KD214" s="550"/>
      <c r="KE214" s="550"/>
      <c r="KF214" s="550"/>
      <c r="KG214" s="550"/>
      <c r="KH214" s="550"/>
      <c r="KI214" s="550"/>
      <c r="KJ214" s="550"/>
      <c r="KK214" s="550"/>
      <c r="KL214" s="550"/>
      <c r="KM214" s="550"/>
      <c r="KN214" s="550"/>
      <c r="KO214" s="550"/>
      <c r="KP214" s="550"/>
      <c r="KQ214" s="550"/>
      <c r="KR214" s="550"/>
      <c r="LM214" s="550"/>
      <c r="LT214" s="550"/>
      <c r="MA214" s="550"/>
      <c r="MH214" s="550"/>
      <c r="NQ214" s="550"/>
      <c r="NT214" s="550"/>
      <c r="QI214" s="550"/>
      <c r="QP214" s="550"/>
      <c r="RD214" s="550"/>
      <c r="RE214" s="550"/>
      <c r="TA214" s="550"/>
      <c r="TV214" s="550"/>
      <c r="UC214" s="550"/>
      <c r="UJ214" s="550"/>
      <c r="UQ214" s="550"/>
      <c r="UX214" s="550"/>
      <c r="VZ214" s="550"/>
      <c r="XB214" s="550"/>
      <c r="XC214" s="550"/>
      <c r="XD214" s="550"/>
      <c r="XE214" s="550"/>
      <c r="XF214" s="550"/>
      <c r="XG214" s="550"/>
      <c r="XH214" s="550"/>
      <c r="AAV214" s="550"/>
      <c r="ABC214" s="550"/>
      <c r="ABF214" s="550"/>
      <c r="ACE214" s="550"/>
      <c r="ACH214" s="550"/>
      <c r="ACL214" s="550"/>
      <c r="ACO214" s="550"/>
      <c r="ACZ214" s="550"/>
      <c r="ADC214" s="550"/>
      <c r="ADG214" s="550"/>
      <c r="ADJ214" s="550"/>
      <c r="ADN214" s="550"/>
      <c r="ADU214" s="550"/>
      <c r="ADX214" s="550"/>
      <c r="AEB214" s="550"/>
      <c r="AEP214" s="550"/>
      <c r="AES214" s="550"/>
      <c r="AFK214" s="550"/>
      <c r="AFR214" s="550"/>
      <c r="AIC214" s="550"/>
      <c r="AIJ214" s="550"/>
      <c r="AIQ214" s="550"/>
      <c r="AMD214" s="550"/>
      <c r="AMG214" s="550"/>
      <c r="AMY214" s="550"/>
      <c r="ANB214" s="550"/>
      <c r="ANF214" s="550"/>
      <c r="ANI214" s="550"/>
      <c r="AOH214" s="550"/>
      <c r="AOK214" s="550"/>
      <c r="AOV214" s="550"/>
      <c r="APC214" s="550"/>
      <c r="APJ214" s="550"/>
      <c r="APX214" s="550"/>
      <c r="AQA214" s="550"/>
      <c r="AQE214" s="550"/>
      <c r="AQL214" s="550"/>
      <c r="AQZ214" s="550"/>
      <c r="ARC214" s="550"/>
      <c r="ARN214" s="550"/>
      <c r="ARQ214" s="550"/>
      <c r="ARU214" s="550"/>
      <c r="ARX214" s="550"/>
      <c r="ASB214" s="550"/>
      <c r="ASI214" s="550"/>
      <c r="AVH214" s="550"/>
      <c r="AVO214" s="550"/>
      <c r="AVV214" s="550"/>
      <c r="AYG214" s="550"/>
      <c r="AYN214" s="550"/>
      <c r="AYU214" s="550"/>
      <c r="AYX214" s="550"/>
      <c r="AZI214" s="550"/>
      <c r="AZL214" s="550"/>
      <c r="AZP214" s="37"/>
      <c r="AZS214" s="37"/>
    </row>
    <row r="215" spans="1:1021 1039:1371" ht="15.75" x14ac:dyDescent="0.25">
      <c r="A215" s="422"/>
      <c r="B215" s="24"/>
      <c r="C215" s="172"/>
      <c r="D215" s="121"/>
      <c r="E215" s="37"/>
      <c r="H215" s="550"/>
      <c r="I215" s="24"/>
      <c r="J215" s="172"/>
      <c r="K215" s="121"/>
      <c r="L215" s="37"/>
      <c r="O215" s="550"/>
      <c r="Q215" s="550"/>
      <c r="R215" s="550"/>
      <c r="V215" s="550"/>
      <c r="CH215" s="550"/>
      <c r="CV215" s="550"/>
      <c r="DR215" s="550"/>
      <c r="DU215" s="550"/>
      <c r="ET215" s="550"/>
      <c r="FA215" s="550"/>
      <c r="FV215" s="550"/>
      <c r="GC215" s="550"/>
      <c r="HZ215" s="550"/>
      <c r="IV215" s="550"/>
      <c r="KD215" s="550"/>
      <c r="KE215" s="550"/>
      <c r="KF215" s="550"/>
      <c r="KG215" s="550"/>
      <c r="KH215" s="550"/>
      <c r="KI215" s="550"/>
      <c r="KJ215" s="550"/>
      <c r="KK215" s="550"/>
      <c r="KL215" s="550"/>
      <c r="KM215" s="550"/>
      <c r="KN215" s="550"/>
      <c r="KO215" s="550"/>
      <c r="KP215" s="550"/>
      <c r="KQ215" s="550"/>
      <c r="KR215" s="550"/>
      <c r="LM215" s="550"/>
      <c r="LT215" s="550"/>
      <c r="MA215" s="550"/>
      <c r="MH215" s="550"/>
      <c r="NQ215" s="550"/>
      <c r="NT215" s="550"/>
      <c r="QI215" s="550"/>
      <c r="QP215" s="550"/>
      <c r="RD215" s="550"/>
      <c r="RE215" s="550"/>
      <c r="TA215" s="550"/>
      <c r="TV215" s="550"/>
      <c r="UC215" s="550"/>
      <c r="UJ215" s="550"/>
      <c r="UQ215" s="550"/>
      <c r="UX215" s="550"/>
      <c r="VZ215" s="550"/>
      <c r="XB215" s="550"/>
      <c r="XC215" s="550"/>
      <c r="XD215" s="550"/>
      <c r="XE215" s="550"/>
      <c r="XF215" s="550"/>
      <c r="XG215" s="550"/>
      <c r="XH215" s="550"/>
      <c r="AAV215" s="550"/>
      <c r="ABC215" s="550"/>
      <c r="ABF215" s="550"/>
      <c r="ACE215" s="550"/>
      <c r="ACH215" s="550"/>
      <c r="ACL215" s="550"/>
      <c r="ACO215" s="550"/>
      <c r="ACZ215" s="550"/>
      <c r="ADC215" s="550"/>
      <c r="ADG215" s="550"/>
      <c r="ADJ215" s="550"/>
      <c r="ADN215" s="550"/>
      <c r="ADU215" s="550"/>
      <c r="ADX215" s="550"/>
      <c r="AEB215" s="550"/>
      <c r="AEP215" s="550"/>
      <c r="AES215" s="550"/>
      <c r="AFK215" s="550"/>
      <c r="AFR215" s="550"/>
      <c r="AIC215" s="550"/>
      <c r="AIJ215" s="550"/>
      <c r="AIQ215" s="550"/>
      <c r="AMD215" s="550"/>
      <c r="AMG215" s="550"/>
      <c r="AMY215" s="550"/>
      <c r="ANB215" s="550"/>
      <c r="ANF215" s="550"/>
      <c r="ANI215" s="550"/>
      <c r="AOH215" s="550"/>
      <c r="AOK215" s="550"/>
      <c r="AOV215" s="550"/>
      <c r="APC215" s="550"/>
      <c r="APJ215" s="550"/>
      <c r="APX215" s="550"/>
      <c r="AQA215" s="550"/>
      <c r="AQE215" s="550"/>
      <c r="AQL215" s="550"/>
      <c r="AQZ215" s="550"/>
      <c r="ARC215" s="550"/>
      <c r="ARN215" s="550"/>
      <c r="ARQ215" s="550"/>
      <c r="ARU215" s="550"/>
      <c r="ARX215" s="550"/>
      <c r="ASB215" s="550"/>
      <c r="ASI215" s="550"/>
      <c r="AVH215" s="550"/>
      <c r="AVO215" s="550"/>
      <c r="AVV215" s="550"/>
      <c r="AYG215" s="550"/>
      <c r="AYN215" s="550"/>
      <c r="AYU215" s="550"/>
      <c r="AYX215" s="550"/>
      <c r="AZI215" s="550"/>
      <c r="AZL215" s="550"/>
      <c r="AZP215" s="37"/>
      <c r="AZS215" s="37"/>
    </row>
    <row r="216" spans="1:1021 1039:1371" ht="15.75" x14ac:dyDescent="0.25">
      <c r="A216" s="422"/>
      <c r="B216" s="24"/>
      <c r="C216" s="172"/>
      <c r="D216" s="37"/>
      <c r="E216" s="37"/>
      <c r="H216" s="550"/>
      <c r="I216" s="24"/>
      <c r="J216" s="172"/>
      <c r="K216" s="37"/>
      <c r="L216" s="37"/>
      <c r="O216" s="550"/>
      <c r="Q216" s="550"/>
      <c r="R216" s="550"/>
      <c r="V216" s="550"/>
      <c r="CH216" s="550"/>
      <c r="CV216" s="550"/>
      <c r="DR216" s="550"/>
      <c r="DU216" s="550"/>
      <c r="ET216" s="550"/>
      <c r="FA216" s="550"/>
      <c r="FV216" s="550"/>
      <c r="GC216" s="550"/>
      <c r="HZ216" s="550"/>
      <c r="IV216" s="550"/>
      <c r="KD216" s="550"/>
      <c r="KE216" s="550"/>
      <c r="KF216" s="550"/>
      <c r="KG216" s="550"/>
      <c r="KH216" s="550"/>
      <c r="KI216" s="550"/>
      <c r="KJ216" s="550"/>
      <c r="KK216" s="550"/>
      <c r="KL216" s="550"/>
      <c r="KM216" s="550"/>
      <c r="KN216" s="550"/>
      <c r="KO216" s="550"/>
      <c r="KP216" s="550"/>
      <c r="KQ216" s="550"/>
      <c r="KR216" s="550"/>
      <c r="LM216" s="550"/>
      <c r="LT216" s="550"/>
      <c r="MA216" s="550"/>
      <c r="MH216" s="550"/>
      <c r="NQ216" s="550"/>
      <c r="NT216" s="550"/>
      <c r="QI216" s="550"/>
      <c r="QP216" s="550"/>
      <c r="RD216" s="550"/>
      <c r="RE216" s="550"/>
      <c r="TA216" s="550"/>
      <c r="TV216" s="550"/>
      <c r="UC216" s="550"/>
      <c r="UJ216" s="550"/>
      <c r="UQ216" s="550"/>
      <c r="UX216" s="550"/>
      <c r="VZ216" s="550"/>
      <c r="XB216" s="550"/>
      <c r="XC216" s="550"/>
      <c r="XD216" s="550"/>
      <c r="XE216" s="550"/>
      <c r="XF216" s="550"/>
      <c r="XG216" s="550"/>
      <c r="XH216" s="550"/>
      <c r="AAV216" s="550"/>
      <c r="ABC216" s="550"/>
      <c r="ABF216" s="550"/>
      <c r="ACE216" s="550"/>
      <c r="ACH216" s="550"/>
      <c r="ACL216" s="550"/>
      <c r="ACO216" s="550"/>
      <c r="ACZ216" s="550"/>
      <c r="ADC216" s="550"/>
      <c r="ADG216" s="550"/>
      <c r="ADJ216" s="550"/>
      <c r="ADN216" s="550"/>
      <c r="ADU216" s="550"/>
      <c r="ADX216" s="550"/>
      <c r="AEB216" s="550"/>
      <c r="AEP216" s="550"/>
      <c r="AES216" s="550"/>
      <c r="AFK216" s="550"/>
      <c r="AFR216" s="550"/>
      <c r="AIC216" s="550"/>
      <c r="AIJ216" s="550"/>
      <c r="AIQ216" s="550"/>
      <c r="AMD216" s="550"/>
      <c r="AMG216" s="550"/>
      <c r="AMY216" s="550"/>
      <c r="ANB216" s="550"/>
      <c r="ANF216" s="550"/>
      <c r="ANI216" s="550"/>
      <c r="AOH216" s="550"/>
      <c r="AOK216" s="550"/>
      <c r="AOV216" s="550"/>
      <c r="APC216" s="550"/>
      <c r="APJ216" s="550"/>
      <c r="APX216" s="550"/>
      <c r="AQA216" s="550"/>
      <c r="AQE216" s="550"/>
      <c r="AQL216" s="550"/>
      <c r="AQZ216" s="550"/>
      <c r="ARC216" s="550"/>
      <c r="ARN216" s="550"/>
      <c r="ARQ216" s="550"/>
      <c r="ARU216" s="550"/>
      <c r="ARX216" s="550"/>
      <c r="ASB216" s="550"/>
      <c r="ASI216" s="550"/>
      <c r="AVH216" s="550"/>
      <c r="AVO216" s="550"/>
      <c r="AVV216" s="550"/>
      <c r="AYG216" s="550"/>
      <c r="AYN216" s="550"/>
      <c r="AYU216" s="550"/>
      <c r="AYX216" s="550"/>
      <c r="AZI216" s="550"/>
      <c r="AZL216" s="550"/>
      <c r="AZP216" s="37"/>
      <c r="AZS216" s="37"/>
    </row>
    <row r="217" spans="1:1021 1039:1371" ht="15.75" x14ac:dyDescent="0.25">
      <c r="A217" s="422"/>
      <c r="B217" s="24"/>
      <c r="C217" s="172"/>
      <c r="D217" s="121"/>
      <c r="E217" s="37"/>
      <c r="H217" s="550"/>
      <c r="I217" s="24"/>
      <c r="J217" s="172"/>
      <c r="K217" s="121"/>
      <c r="L217" s="37"/>
      <c r="O217" s="550"/>
      <c r="Q217" s="550"/>
      <c r="R217" s="550"/>
      <c r="V217" s="550"/>
      <c r="CH217" s="550"/>
      <c r="CV217" s="550"/>
      <c r="DR217" s="550"/>
      <c r="DU217" s="550"/>
      <c r="ET217" s="550"/>
      <c r="FA217" s="550"/>
      <c r="FV217" s="550"/>
      <c r="GC217" s="550"/>
      <c r="HZ217" s="550"/>
      <c r="IV217" s="550"/>
      <c r="KD217" s="550"/>
      <c r="KE217" s="550"/>
      <c r="KF217" s="550"/>
      <c r="KG217" s="550"/>
      <c r="KH217" s="550"/>
      <c r="KI217" s="550"/>
      <c r="KJ217" s="550"/>
      <c r="KK217" s="550"/>
      <c r="KL217" s="550"/>
      <c r="KM217" s="550"/>
      <c r="KN217" s="550"/>
      <c r="KO217" s="550"/>
      <c r="KP217" s="550"/>
      <c r="KQ217" s="550"/>
      <c r="KR217" s="550"/>
      <c r="LM217" s="550"/>
      <c r="LT217" s="550"/>
      <c r="MA217" s="550"/>
      <c r="MH217" s="550"/>
      <c r="NQ217" s="550"/>
      <c r="NT217" s="550"/>
      <c r="QI217" s="550"/>
      <c r="QP217" s="550"/>
      <c r="RD217" s="550"/>
      <c r="RE217" s="550"/>
      <c r="TA217" s="550"/>
      <c r="TV217" s="550"/>
      <c r="UC217" s="550"/>
      <c r="UJ217" s="550"/>
      <c r="UQ217" s="550"/>
      <c r="UX217" s="550"/>
      <c r="VZ217" s="550"/>
      <c r="XB217" s="550"/>
      <c r="XC217" s="550"/>
      <c r="XD217" s="550"/>
      <c r="XE217" s="550"/>
      <c r="XF217" s="550"/>
      <c r="XG217" s="550"/>
      <c r="XH217" s="550"/>
      <c r="AAV217" s="550"/>
      <c r="ABC217" s="550"/>
      <c r="ABF217" s="550"/>
      <c r="ACE217" s="550"/>
      <c r="ACH217" s="550"/>
      <c r="ACL217" s="550"/>
      <c r="ACO217" s="550"/>
      <c r="ACZ217" s="550"/>
      <c r="ADC217" s="550"/>
      <c r="ADG217" s="550"/>
      <c r="ADJ217" s="550"/>
      <c r="ADN217" s="550"/>
      <c r="ADU217" s="550"/>
      <c r="ADX217" s="550"/>
      <c r="AEB217" s="550"/>
      <c r="AEP217" s="550"/>
      <c r="AES217" s="550"/>
      <c r="AFK217" s="550"/>
      <c r="AFR217" s="550"/>
      <c r="AIC217" s="550"/>
      <c r="AIJ217" s="550"/>
      <c r="AIQ217" s="550"/>
      <c r="AMD217" s="550"/>
      <c r="AMG217" s="550"/>
      <c r="AMY217" s="550"/>
      <c r="ANB217" s="550"/>
      <c r="ANF217" s="550"/>
      <c r="ANI217" s="550"/>
      <c r="AOH217" s="550"/>
      <c r="AOK217" s="550"/>
      <c r="AOV217" s="550"/>
      <c r="APC217" s="550"/>
      <c r="APJ217" s="550"/>
      <c r="APX217" s="550"/>
      <c r="AQA217" s="550"/>
      <c r="AQE217" s="550"/>
      <c r="AQL217" s="550"/>
      <c r="AQZ217" s="550"/>
      <c r="ARC217" s="550"/>
      <c r="ARN217" s="550"/>
      <c r="ARQ217" s="550"/>
      <c r="ARU217" s="550"/>
      <c r="ARX217" s="550"/>
      <c r="ASB217" s="550"/>
      <c r="ASI217" s="550"/>
      <c r="AVH217" s="550"/>
      <c r="AVO217" s="550"/>
      <c r="AVV217" s="550"/>
      <c r="AYG217" s="550"/>
      <c r="AYN217" s="550"/>
      <c r="AYU217" s="550"/>
      <c r="AYX217" s="550"/>
      <c r="AZI217" s="550"/>
      <c r="AZL217" s="550"/>
      <c r="AZP217" s="37"/>
      <c r="AZS217" s="37"/>
    </row>
    <row r="218" spans="1:1021 1039:1371" ht="15.75" x14ac:dyDescent="0.25">
      <c r="A218" s="422"/>
      <c r="B218" s="24"/>
      <c r="C218" s="172"/>
      <c r="D218" s="37"/>
      <c r="E218" s="37"/>
      <c r="H218" s="550"/>
      <c r="I218" s="24"/>
      <c r="J218" s="172"/>
      <c r="K218" s="37"/>
      <c r="L218" s="37"/>
      <c r="O218" s="550"/>
      <c r="Q218" s="550"/>
      <c r="R218" s="550"/>
      <c r="V218" s="550"/>
      <c r="CH218" s="550"/>
      <c r="CV218" s="550"/>
      <c r="DR218" s="550"/>
      <c r="DU218" s="550"/>
      <c r="ET218" s="550"/>
      <c r="FA218" s="550"/>
      <c r="FV218" s="550"/>
      <c r="GC218" s="550"/>
      <c r="HZ218" s="550"/>
      <c r="IV218" s="550"/>
      <c r="KD218" s="550"/>
      <c r="KE218" s="550"/>
      <c r="KF218" s="550"/>
      <c r="KG218" s="550"/>
      <c r="KH218" s="550"/>
      <c r="KI218" s="550"/>
      <c r="KJ218" s="550"/>
      <c r="KK218" s="550"/>
      <c r="KL218" s="550"/>
      <c r="KM218" s="550"/>
      <c r="KN218" s="550"/>
      <c r="KO218" s="550"/>
      <c r="KP218" s="550"/>
      <c r="KQ218" s="550"/>
      <c r="KR218" s="550"/>
      <c r="LM218" s="550"/>
      <c r="LT218" s="550"/>
      <c r="MA218" s="550"/>
      <c r="MH218" s="550"/>
      <c r="NQ218" s="550"/>
      <c r="NT218" s="550"/>
      <c r="QI218" s="550"/>
      <c r="QP218" s="550"/>
      <c r="RD218" s="550"/>
      <c r="RE218" s="550"/>
      <c r="TA218" s="550"/>
      <c r="TV218" s="550"/>
      <c r="UC218" s="550"/>
      <c r="UJ218" s="550"/>
      <c r="UQ218" s="550"/>
      <c r="UX218" s="550"/>
      <c r="VZ218" s="550"/>
      <c r="XB218" s="550"/>
      <c r="XC218" s="550"/>
      <c r="XD218" s="550"/>
      <c r="XE218" s="550"/>
      <c r="XF218" s="550"/>
      <c r="XG218" s="550"/>
      <c r="XH218" s="550"/>
      <c r="AAV218" s="550"/>
      <c r="ABC218" s="550"/>
      <c r="ABF218" s="550"/>
      <c r="ACE218" s="550"/>
      <c r="ACH218" s="550"/>
      <c r="ACL218" s="550"/>
      <c r="ACO218" s="550"/>
      <c r="ACZ218" s="550"/>
      <c r="ADC218" s="550"/>
      <c r="ADG218" s="550"/>
      <c r="ADJ218" s="550"/>
      <c r="ADN218" s="550"/>
      <c r="ADU218" s="550"/>
      <c r="ADX218" s="550"/>
      <c r="AEB218" s="550"/>
      <c r="AEP218" s="550"/>
      <c r="AES218" s="550"/>
      <c r="AFK218" s="550"/>
      <c r="AFR218" s="550"/>
      <c r="AIC218" s="550"/>
      <c r="AIJ218" s="550"/>
      <c r="AIQ218" s="550"/>
      <c r="AMD218" s="550"/>
      <c r="AMG218" s="550"/>
      <c r="AMY218" s="550"/>
      <c r="ANB218" s="550"/>
      <c r="ANF218" s="550"/>
      <c r="ANI218" s="550"/>
      <c r="AOH218" s="550"/>
      <c r="AOK218" s="550"/>
      <c r="AOV218" s="550"/>
      <c r="APC218" s="550"/>
      <c r="APJ218" s="550"/>
      <c r="APX218" s="550"/>
      <c r="AQA218" s="550"/>
      <c r="AQE218" s="550"/>
      <c r="AQL218" s="550"/>
      <c r="AQZ218" s="550"/>
      <c r="ARC218" s="550"/>
      <c r="ARN218" s="550"/>
      <c r="ARQ218" s="550"/>
      <c r="ARU218" s="550"/>
      <c r="ARX218" s="550"/>
      <c r="ASB218" s="550"/>
      <c r="ASI218" s="550"/>
      <c r="AVH218" s="550"/>
      <c r="AVO218" s="550"/>
      <c r="AVV218" s="550"/>
      <c r="AYG218" s="550"/>
      <c r="AYN218" s="550"/>
      <c r="AYU218" s="550"/>
      <c r="AYX218" s="550"/>
      <c r="AZI218" s="550"/>
      <c r="AZL218" s="550"/>
      <c r="AZP218" s="37"/>
      <c r="AZS218" s="37"/>
    </row>
    <row r="219" spans="1:1021 1039:1371" ht="15.75" x14ac:dyDescent="0.25">
      <c r="A219" s="422"/>
      <c r="B219" s="24"/>
      <c r="C219" s="172"/>
      <c r="D219" s="121"/>
      <c r="E219" s="37"/>
      <c r="H219" s="550"/>
      <c r="I219" s="24"/>
      <c r="J219" s="172"/>
      <c r="K219" s="121"/>
      <c r="L219" s="37"/>
      <c r="O219" s="550"/>
      <c r="Q219" s="550"/>
      <c r="R219" s="550"/>
      <c r="V219" s="550"/>
      <c r="CH219" s="550"/>
      <c r="CV219" s="550"/>
      <c r="DR219" s="550"/>
      <c r="DU219" s="550"/>
      <c r="ET219" s="550"/>
      <c r="FA219" s="550"/>
      <c r="FV219" s="550"/>
      <c r="GC219" s="550"/>
      <c r="HZ219" s="550"/>
      <c r="IV219" s="550"/>
      <c r="KD219" s="550"/>
      <c r="KE219" s="550"/>
      <c r="KF219" s="550"/>
      <c r="KG219" s="550"/>
      <c r="KH219" s="550"/>
      <c r="KI219" s="550"/>
      <c r="KJ219" s="550"/>
      <c r="KK219" s="550"/>
      <c r="KL219" s="550"/>
      <c r="KM219" s="550"/>
      <c r="KN219" s="550"/>
      <c r="KO219" s="550"/>
      <c r="KP219" s="550"/>
      <c r="KQ219" s="550"/>
      <c r="KR219" s="550"/>
      <c r="LM219" s="550"/>
      <c r="LT219" s="550"/>
      <c r="MA219" s="550"/>
      <c r="MH219" s="550"/>
      <c r="NQ219" s="550"/>
      <c r="NT219" s="550"/>
      <c r="QI219" s="550"/>
      <c r="QP219" s="550"/>
      <c r="RD219" s="550"/>
      <c r="RE219" s="550"/>
      <c r="TA219" s="550"/>
      <c r="TV219" s="550"/>
      <c r="UC219" s="550"/>
      <c r="UJ219" s="550"/>
      <c r="UQ219" s="550"/>
      <c r="UX219" s="550"/>
      <c r="VZ219" s="550"/>
      <c r="XB219" s="550"/>
      <c r="XC219" s="550"/>
      <c r="XD219" s="550"/>
      <c r="XE219" s="550"/>
      <c r="XF219" s="550"/>
      <c r="XG219" s="550"/>
      <c r="XH219" s="550"/>
      <c r="AAV219" s="550"/>
      <c r="ABC219" s="550"/>
      <c r="ABF219" s="550"/>
      <c r="ACE219" s="550"/>
      <c r="ACH219" s="550"/>
      <c r="ACL219" s="550"/>
      <c r="ACO219" s="550"/>
      <c r="ACZ219" s="550"/>
      <c r="ADC219" s="550"/>
      <c r="ADG219" s="550"/>
      <c r="ADJ219" s="550"/>
      <c r="ADN219" s="550"/>
      <c r="ADU219" s="550"/>
      <c r="ADX219" s="550"/>
      <c r="AEB219" s="550"/>
      <c r="AEP219" s="550"/>
      <c r="AES219" s="550"/>
      <c r="AFK219" s="550"/>
      <c r="AFR219" s="550"/>
      <c r="AIC219" s="550"/>
      <c r="AIJ219" s="550"/>
      <c r="AIQ219" s="550"/>
      <c r="AMD219" s="550"/>
      <c r="AMG219" s="550"/>
      <c r="AMY219" s="550"/>
      <c r="ANB219" s="550"/>
      <c r="ANF219" s="550"/>
      <c r="ANI219" s="550"/>
      <c r="AOH219" s="550"/>
      <c r="AOK219" s="550"/>
      <c r="AOV219" s="550"/>
      <c r="APC219" s="550"/>
      <c r="APJ219" s="550"/>
      <c r="APX219" s="550"/>
      <c r="AQA219" s="550"/>
      <c r="AQE219" s="550"/>
      <c r="AQL219" s="550"/>
      <c r="AQZ219" s="550"/>
      <c r="ARC219" s="550"/>
      <c r="ARN219" s="550"/>
      <c r="ARQ219" s="550"/>
      <c r="ARU219" s="550"/>
      <c r="ARX219" s="550"/>
      <c r="ASB219" s="550"/>
      <c r="ASI219" s="550"/>
      <c r="AVH219" s="550"/>
      <c r="AVO219" s="550"/>
      <c r="AVV219" s="550"/>
      <c r="AYG219" s="550"/>
      <c r="AYN219" s="550"/>
      <c r="AYU219" s="550"/>
      <c r="AYX219" s="550"/>
      <c r="AZI219" s="550"/>
      <c r="AZL219" s="550"/>
      <c r="AZP219" s="37"/>
      <c r="AZS219" s="37"/>
    </row>
    <row r="220" spans="1:1021 1039:1371" ht="15.75" x14ac:dyDescent="0.25">
      <c r="A220" s="422"/>
      <c r="B220" s="24"/>
      <c r="C220" s="172"/>
      <c r="D220" s="121"/>
      <c r="E220" s="37"/>
      <c r="H220" s="550"/>
      <c r="I220" s="24"/>
      <c r="J220" s="172"/>
      <c r="K220" s="121"/>
      <c r="L220" s="37"/>
      <c r="O220" s="550"/>
      <c r="Q220" s="550"/>
      <c r="R220" s="550"/>
      <c r="V220" s="550"/>
      <c r="CH220" s="550"/>
      <c r="CV220" s="550"/>
      <c r="DR220" s="550"/>
      <c r="DU220" s="550"/>
      <c r="ET220" s="550"/>
      <c r="FA220" s="550"/>
      <c r="FV220" s="550"/>
      <c r="GC220" s="550"/>
      <c r="HZ220" s="550"/>
      <c r="IV220" s="550"/>
      <c r="KD220" s="550"/>
      <c r="KE220" s="550"/>
      <c r="KF220" s="550"/>
      <c r="KG220" s="550"/>
      <c r="KH220" s="550"/>
      <c r="KI220" s="550"/>
      <c r="KJ220" s="550"/>
      <c r="KK220" s="550"/>
      <c r="KL220" s="550"/>
      <c r="KM220" s="550"/>
      <c r="KN220" s="550"/>
      <c r="KO220" s="550"/>
      <c r="KP220" s="550"/>
      <c r="KQ220" s="550"/>
      <c r="KR220" s="550"/>
      <c r="LM220" s="550"/>
      <c r="LT220" s="550"/>
      <c r="MA220" s="550"/>
      <c r="MH220" s="550"/>
      <c r="NQ220" s="550"/>
      <c r="NT220" s="550"/>
      <c r="QI220" s="550"/>
      <c r="QP220" s="550"/>
      <c r="RD220" s="550"/>
      <c r="RE220" s="550"/>
      <c r="TA220" s="550"/>
      <c r="TV220" s="550"/>
      <c r="UC220" s="550"/>
      <c r="UJ220" s="550"/>
      <c r="UQ220" s="550"/>
      <c r="UX220" s="550"/>
      <c r="VZ220" s="550"/>
      <c r="XB220" s="550"/>
      <c r="XC220" s="550"/>
      <c r="XD220" s="550"/>
      <c r="XE220" s="550"/>
      <c r="XF220" s="550"/>
      <c r="XG220" s="550"/>
      <c r="XH220" s="550"/>
      <c r="AAV220" s="550"/>
      <c r="ABC220" s="550"/>
      <c r="ABF220" s="550"/>
      <c r="ACE220" s="550"/>
      <c r="ACH220" s="550"/>
      <c r="ACL220" s="550"/>
      <c r="ACO220" s="550"/>
      <c r="ACZ220" s="550"/>
      <c r="ADC220" s="550"/>
      <c r="ADG220" s="550"/>
      <c r="ADJ220" s="550"/>
      <c r="ADN220" s="550"/>
      <c r="ADU220" s="550"/>
      <c r="ADX220" s="550"/>
      <c r="AEB220" s="550"/>
      <c r="AEP220" s="550"/>
      <c r="AES220" s="550"/>
      <c r="AFK220" s="550"/>
      <c r="AFR220" s="550"/>
      <c r="AIC220" s="550"/>
      <c r="AIJ220" s="550"/>
      <c r="AIQ220" s="550"/>
      <c r="AMD220" s="550"/>
      <c r="AMG220" s="550"/>
      <c r="AMY220" s="550"/>
      <c r="ANB220" s="550"/>
      <c r="ANF220" s="550"/>
      <c r="ANI220" s="550"/>
      <c r="AOH220" s="550"/>
      <c r="AOK220" s="550"/>
      <c r="AOV220" s="550"/>
      <c r="APC220" s="550"/>
      <c r="APJ220" s="550"/>
      <c r="APX220" s="550"/>
      <c r="AQA220" s="550"/>
      <c r="AQE220" s="550"/>
      <c r="AQL220" s="550"/>
      <c r="AQZ220" s="550"/>
      <c r="ARC220" s="550"/>
      <c r="ARN220" s="550"/>
      <c r="ARQ220" s="550"/>
      <c r="ARU220" s="550"/>
      <c r="ARX220" s="550"/>
      <c r="ASB220" s="550"/>
      <c r="ASI220" s="550"/>
      <c r="AVH220" s="550"/>
      <c r="AVO220" s="550"/>
      <c r="AVV220" s="550"/>
      <c r="AYG220" s="550"/>
      <c r="AYN220" s="550"/>
      <c r="AYU220" s="550"/>
      <c r="AYX220" s="550"/>
      <c r="AZI220" s="550"/>
      <c r="AZL220" s="550"/>
      <c r="AZP220" s="37"/>
      <c r="AZS220" s="37"/>
    </row>
    <row r="221" spans="1:1021 1039:1371" ht="15.75" x14ac:dyDescent="0.25">
      <c r="A221" s="422"/>
      <c r="B221" s="24"/>
      <c r="C221" s="172"/>
      <c r="D221" s="121"/>
      <c r="E221" s="37"/>
      <c r="H221" s="550"/>
      <c r="I221" s="24"/>
      <c r="J221" s="172"/>
      <c r="K221" s="121"/>
      <c r="L221" s="37"/>
      <c r="O221" s="550"/>
      <c r="Q221" s="550"/>
      <c r="R221" s="550"/>
      <c r="V221" s="550"/>
      <c r="CH221" s="550"/>
      <c r="CV221" s="550"/>
      <c r="DR221" s="550"/>
      <c r="DU221" s="550"/>
      <c r="ET221" s="550"/>
      <c r="FA221" s="550"/>
      <c r="FV221" s="550"/>
      <c r="GC221" s="550"/>
      <c r="HZ221" s="550"/>
      <c r="IV221" s="550"/>
      <c r="KD221" s="550"/>
      <c r="KE221" s="550"/>
      <c r="KF221" s="550"/>
      <c r="KG221" s="550"/>
      <c r="KH221" s="550"/>
      <c r="KI221" s="550"/>
      <c r="KJ221" s="550"/>
      <c r="KK221" s="550"/>
      <c r="KL221" s="550"/>
      <c r="KM221" s="550"/>
      <c r="KN221" s="550"/>
      <c r="KO221" s="550"/>
      <c r="KP221" s="550"/>
      <c r="KQ221" s="550"/>
      <c r="KR221" s="550"/>
      <c r="LM221" s="550"/>
      <c r="LT221" s="550"/>
      <c r="MA221" s="550"/>
      <c r="MH221" s="550"/>
      <c r="NQ221" s="550"/>
      <c r="NT221" s="550"/>
      <c r="QI221" s="550"/>
      <c r="QP221" s="550"/>
      <c r="RD221" s="550"/>
      <c r="RE221" s="550"/>
      <c r="TA221" s="550"/>
      <c r="TV221" s="550"/>
      <c r="UC221" s="550"/>
      <c r="UJ221" s="550"/>
      <c r="UQ221" s="550"/>
      <c r="UX221" s="550"/>
      <c r="VZ221" s="550"/>
      <c r="XB221" s="550"/>
      <c r="XC221" s="550"/>
      <c r="XD221" s="550"/>
      <c r="XE221" s="550"/>
      <c r="XF221" s="550"/>
      <c r="XG221" s="550"/>
      <c r="XH221" s="550"/>
      <c r="AAV221" s="550"/>
      <c r="ABC221" s="550"/>
      <c r="ABF221" s="550"/>
      <c r="ACE221" s="550"/>
      <c r="ACH221" s="550"/>
      <c r="ACL221" s="550"/>
      <c r="ACO221" s="550"/>
      <c r="ACZ221" s="550"/>
      <c r="ADC221" s="550"/>
      <c r="ADG221" s="550"/>
      <c r="ADJ221" s="550"/>
      <c r="ADN221" s="550"/>
      <c r="ADU221" s="550"/>
      <c r="ADX221" s="550"/>
      <c r="AEB221" s="550"/>
      <c r="AEP221" s="550"/>
      <c r="AES221" s="550"/>
      <c r="AFK221" s="550"/>
      <c r="AFR221" s="550"/>
      <c r="AIC221" s="550"/>
      <c r="AIJ221" s="550"/>
      <c r="AIQ221" s="550"/>
      <c r="AMD221" s="550"/>
      <c r="AMG221" s="550"/>
      <c r="AMY221" s="550"/>
      <c r="ANB221" s="550"/>
      <c r="ANF221" s="550"/>
      <c r="ANI221" s="550"/>
      <c r="AOH221" s="550"/>
      <c r="AOK221" s="550"/>
      <c r="AOV221" s="550"/>
      <c r="APC221" s="550"/>
      <c r="APJ221" s="550"/>
      <c r="APX221" s="550"/>
      <c r="AQA221" s="550"/>
      <c r="AQE221" s="550"/>
      <c r="AQL221" s="550"/>
      <c r="AQZ221" s="550"/>
      <c r="ARC221" s="550"/>
      <c r="ARN221" s="550"/>
      <c r="ARQ221" s="550"/>
      <c r="ARU221" s="550"/>
      <c r="ARX221" s="550"/>
      <c r="ASB221" s="550"/>
      <c r="ASI221" s="550"/>
      <c r="AVH221" s="550"/>
      <c r="AVO221" s="550"/>
      <c r="AVV221" s="550"/>
      <c r="AYG221" s="550"/>
      <c r="AYN221" s="550"/>
      <c r="AYU221" s="550"/>
      <c r="AYX221" s="550"/>
      <c r="AZI221" s="550"/>
      <c r="AZL221" s="550"/>
      <c r="AZP221" s="37"/>
      <c r="AZS221" s="37"/>
    </row>
    <row r="222" spans="1:1021 1039:1371" ht="15.75" x14ac:dyDescent="0.25">
      <c r="A222" s="422"/>
      <c r="B222" s="24"/>
      <c r="C222" s="172"/>
      <c r="D222" s="37"/>
      <c r="E222" s="37"/>
      <c r="H222" s="550"/>
      <c r="I222" s="24"/>
      <c r="J222" s="172"/>
      <c r="K222" s="37"/>
      <c r="L222" s="37"/>
      <c r="O222" s="550"/>
      <c r="Q222" s="550"/>
      <c r="R222" s="550"/>
      <c r="V222" s="550"/>
      <c r="CH222" s="550"/>
      <c r="CV222" s="550"/>
      <c r="DR222" s="550"/>
      <c r="DU222" s="550"/>
      <c r="ET222" s="550"/>
      <c r="FA222" s="550"/>
      <c r="FV222" s="550"/>
      <c r="GC222" s="550"/>
      <c r="HZ222" s="550"/>
      <c r="IV222" s="550"/>
      <c r="KD222" s="550"/>
      <c r="KE222" s="550"/>
      <c r="KF222" s="550"/>
      <c r="KG222" s="550"/>
      <c r="KH222" s="550"/>
      <c r="KI222" s="550"/>
      <c r="KJ222" s="550"/>
      <c r="KK222" s="550"/>
      <c r="KL222" s="550"/>
      <c r="KM222" s="550"/>
      <c r="KN222" s="550"/>
      <c r="KO222" s="550"/>
      <c r="KP222" s="550"/>
      <c r="KQ222" s="550"/>
      <c r="KR222" s="550"/>
      <c r="LM222" s="550"/>
      <c r="LT222" s="550"/>
      <c r="MA222" s="550"/>
      <c r="MH222" s="550"/>
      <c r="NQ222" s="550"/>
      <c r="NT222" s="550"/>
      <c r="QI222" s="550"/>
      <c r="QP222" s="550"/>
      <c r="RD222" s="550"/>
      <c r="RE222" s="550"/>
      <c r="TA222" s="550"/>
      <c r="TV222" s="550"/>
      <c r="UC222" s="550"/>
      <c r="UJ222" s="550"/>
      <c r="UQ222" s="550"/>
      <c r="UX222" s="550"/>
      <c r="VZ222" s="550"/>
      <c r="XB222" s="550"/>
      <c r="XC222" s="550"/>
      <c r="XD222" s="550"/>
      <c r="XE222" s="550"/>
      <c r="XF222" s="550"/>
      <c r="XG222" s="550"/>
      <c r="XH222" s="550"/>
      <c r="AAV222" s="550"/>
      <c r="ABC222" s="550"/>
      <c r="ABF222" s="550"/>
      <c r="ACE222" s="550"/>
      <c r="ACH222" s="550"/>
      <c r="ACL222" s="550"/>
      <c r="ACO222" s="550"/>
      <c r="ACZ222" s="550"/>
      <c r="ADC222" s="550"/>
      <c r="ADG222" s="550"/>
      <c r="ADJ222" s="550"/>
      <c r="ADN222" s="550"/>
      <c r="ADU222" s="550"/>
      <c r="ADX222" s="550"/>
      <c r="AEB222" s="550"/>
      <c r="AEP222" s="550"/>
      <c r="AES222" s="550"/>
      <c r="AFK222" s="550"/>
      <c r="AFR222" s="550"/>
      <c r="AIC222" s="550"/>
      <c r="AIJ222" s="550"/>
      <c r="AIQ222" s="550"/>
      <c r="AMD222" s="550"/>
      <c r="AMG222" s="550"/>
      <c r="AMY222" s="550"/>
      <c r="ANB222" s="550"/>
      <c r="ANF222" s="550"/>
      <c r="ANI222" s="550"/>
      <c r="AOH222" s="550"/>
      <c r="AOK222" s="550"/>
      <c r="AOV222" s="550"/>
      <c r="APC222" s="550"/>
      <c r="APJ222" s="550"/>
      <c r="APX222" s="550"/>
      <c r="AQA222" s="550"/>
      <c r="AQE222" s="550"/>
      <c r="AQL222" s="550"/>
      <c r="AQZ222" s="550"/>
      <c r="ARC222" s="550"/>
      <c r="ARN222" s="550"/>
      <c r="ARQ222" s="550"/>
      <c r="ARU222" s="550"/>
      <c r="ARX222" s="550"/>
      <c r="ASB222" s="550"/>
      <c r="ASI222" s="550"/>
      <c r="AVH222" s="550"/>
      <c r="AVO222" s="550"/>
      <c r="AVV222" s="550"/>
      <c r="AYG222" s="550"/>
      <c r="AYN222" s="550"/>
      <c r="AYU222" s="550"/>
      <c r="AYX222" s="550"/>
      <c r="AZI222" s="550"/>
      <c r="AZL222" s="550"/>
      <c r="AZP222" s="37"/>
      <c r="AZS222" s="37"/>
    </row>
    <row r="223" spans="1:1021 1039:1371" ht="15.75" x14ac:dyDescent="0.25">
      <c r="A223" s="422"/>
      <c r="B223" s="24"/>
      <c r="C223" s="172"/>
      <c r="D223" s="37"/>
      <c r="E223" s="37"/>
      <c r="H223" s="550"/>
      <c r="I223" s="24"/>
      <c r="J223" s="172"/>
      <c r="K223" s="37"/>
      <c r="L223" s="37"/>
      <c r="O223" s="550"/>
      <c r="Q223" s="550"/>
      <c r="R223" s="550"/>
      <c r="V223" s="550"/>
      <c r="CH223" s="550"/>
      <c r="CV223" s="550"/>
      <c r="DR223" s="550"/>
      <c r="DU223" s="550"/>
      <c r="ET223" s="550"/>
      <c r="FA223" s="550"/>
      <c r="FV223" s="550"/>
      <c r="GC223" s="550"/>
      <c r="HZ223" s="550"/>
      <c r="IV223" s="550"/>
      <c r="KD223" s="550"/>
      <c r="KE223" s="550"/>
      <c r="KF223" s="550"/>
      <c r="KG223" s="550"/>
      <c r="KH223" s="550"/>
      <c r="KI223" s="550"/>
      <c r="KJ223" s="550"/>
      <c r="KK223" s="550"/>
      <c r="KL223" s="550"/>
      <c r="KM223" s="550"/>
      <c r="KN223" s="550"/>
      <c r="KO223" s="550"/>
      <c r="KP223" s="550"/>
      <c r="KQ223" s="550"/>
      <c r="KR223" s="550"/>
      <c r="LM223" s="550"/>
      <c r="LT223" s="550"/>
      <c r="MA223" s="550"/>
      <c r="MH223" s="550"/>
      <c r="NQ223" s="550"/>
      <c r="NT223" s="550"/>
      <c r="QI223" s="550"/>
      <c r="QP223" s="550"/>
      <c r="RD223" s="550"/>
      <c r="RE223" s="550"/>
      <c r="TA223" s="550"/>
      <c r="TV223" s="550"/>
      <c r="UC223" s="550"/>
      <c r="UJ223" s="550"/>
      <c r="UQ223" s="550"/>
      <c r="UX223" s="550"/>
      <c r="VZ223" s="550"/>
      <c r="XB223" s="550"/>
      <c r="XC223" s="550"/>
      <c r="XD223" s="550"/>
      <c r="XE223" s="550"/>
      <c r="XF223" s="550"/>
      <c r="XG223" s="550"/>
      <c r="XH223" s="550"/>
      <c r="AAV223" s="550"/>
      <c r="ABC223" s="550"/>
      <c r="ABF223" s="550"/>
      <c r="ACE223" s="550"/>
      <c r="ACH223" s="550"/>
      <c r="ACL223" s="550"/>
      <c r="ACO223" s="550"/>
      <c r="ACZ223" s="550"/>
      <c r="ADC223" s="550"/>
      <c r="ADG223" s="550"/>
      <c r="ADJ223" s="550"/>
      <c r="ADN223" s="550"/>
      <c r="ADU223" s="550"/>
      <c r="ADX223" s="550"/>
      <c r="AEB223" s="550"/>
      <c r="AEP223" s="550"/>
      <c r="AES223" s="550"/>
      <c r="AFK223" s="550"/>
      <c r="AFR223" s="550"/>
      <c r="AIC223" s="550"/>
      <c r="AIJ223" s="550"/>
      <c r="AIQ223" s="550"/>
      <c r="AMD223" s="550"/>
      <c r="AMG223" s="550"/>
      <c r="AMY223" s="550"/>
      <c r="ANB223" s="550"/>
      <c r="ANF223" s="550"/>
      <c r="ANI223" s="550"/>
      <c r="AOH223" s="550"/>
      <c r="AOK223" s="550"/>
      <c r="AOV223" s="550"/>
      <c r="APC223" s="550"/>
      <c r="APJ223" s="550"/>
      <c r="APX223" s="550"/>
      <c r="AQA223" s="550"/>
      <c r="AQE223" s="550"/>
      <c r="AQL223" s="550"/>
      <c r="AQZ223" s="550"/>
      <c r="ARC223" s="550"/>
      <c r="ARN223" s="550"/>
      <c r="ARQ223" s="550"/>
      <c r="ARU223" s="550"/>
      <c r="ARX223" s="550"/>
      <c r="ASB223" s="550"/>
      <c r="ASI223" s="550"/>
      <c r="AVH223" s="550"/>
      <c r="AVO223" s="550"/>
      <c r="AVV223" s="550"/>
      <c r="AYG223" s="550"/>
      <c r="AYN223" s="550"/>
      <c r="AYU223" s="550"/>
      <c r="AYX223" s="550"/>
      <c r="AZI223" s="550"/>
      <c r="AZL223" s="550"/>
      <c r="AZP223" s="37"/>
      <c r="AZS223" s="37"/>
    </row>
    <row r="224" spans="1:1021 1039:1371" ht="15.75" x14ac:dyDescent="0.25">
      <c r="A224" s="422"/>
      <c r="B224" s="24"/>
      <c r="C224" s="172"/>
      <c r="D224" s="37"/>
      <c r="E224" s="37"/>
      <c r="H224" s="550"/>
      <c r="I224" s="24"/>
      <c r="J224" s="172"/>
      <c r="K224" s="37"/>
      <c r="L224" s="37"/>
      <c r="O224" s="550"/>
      <c r="Q224" s="550"/>
      <c r="R224" s="550"/>
      <c r="V224" s="550"/>
      <c r="CH224" s="550"/>
      <c r="CV224" s="550"/>
      <c r="DR224" s="550"/>
      <c r="DU224" s="550"/>
      <c r="ET224" s="550"/>
      <c r="FA224" s="550"/>
      <c r="FV224" s="550"/>
      <c r="GC224" s="550"/>
      <c r="HZ224" s="550"/>
      <c r="IV224" s="550"/>
      <c r="KD224" s="550"/>
      <c r="KE224" s="550"/>
      <c r="KF224" s="550"/>
      <c r="KG224" s="550"/>
      <c r="KH224" s="550"/>
      <c r="KI224" s="550"/>
      <c r="KJ224" s="550"/>
      <c r="KK224" s="550"/>
      <c r="KL224" s="550"/>
      <c r="KM224" s="550"/>
      <c r="KN224" s="550"/>
      <c r="KO224" s="550"/>
      <c r="KP224" s="550"/>
      <c r="KQ224" s="550"/>
      <c r="KR224" s="550"/>
      <c r="LM224" s="550"/>
      <c r="LT224" s="550"/>
      <c r="MA224" s="550"/>
      <c r="MH224" s="550"/>
      <c r="NQ224" s="550"/>
      <c r="NT224" s="550"/>
      <c r="QI224" s="550"/>
      <c r="QP224" s="550"/>
      <c r="RD224" s="550"/>
      <c r="RE224" s="550"/>
      <c r="TA224" s="550"/>
      <c r="TV224" s="550"/>
      <c r="UC224" s="550"/>
      <c r="UJ224" s="550"/>
      <c r="UQ224" s="550"/>
      <c r="UX224" s="550"/>
      <c r="VZ224" s="550"/>
      <c r="XB224" s="550"/>
      <c r="XC224" s="550"/>
      <c r="XD224" s="550"/>
      <c r="XE224" s="550"/>
      <c r="XF224" s="550"/>
      <c r="XG224" s="550"/>
      <c r="XH224" s="550"/>
      <c r="AAV224" s="550"/>
      <c r="ABC224" s="550"/>
      <c r="ABF224" s="550"/>
      <c r="ACE224" s="550"/>
      <c r="ACH224" s="550"/>
      <c r="ACL224" s="550"/>
      <c r="ACO224" s="550"/>
      <c r="ACZ224" s="550"/>
      <c r="ADC224" s="550"/>
      <c r="ADG224" s="550"/>
      <c r="ADJ224" s="550"/>
      <c r="ADN224" s="550"/>
      <c r="ADU224" s="550"/>
      <c r="ADX224" s="550"/>
      <c r="AEB224" s="550"/>
      <c r="AEP224" s="550"/>
      <c r="AES224" s="550"/>
      <c r="AFK224" s="550"/>
      <c r="AFR224" s="550"/>
      <c r="AIC224" s="550"/>
      <c r="AIJ224" s="550"/>
      <c r="AIQ224" s="550"/>
      <c r="AMD224" s="550"/>
      <c r="AMG224" s="550"/>
      <c r="AMY224" s="550"/>
      <c r="ANB224" s="550"/>
      <c r="ANF224" s="550"/>
      <c r="ANI224" s="550"/>
      <c r="AOH224" s="550"/>
      <c r="AOK224" s="550"/>
      <c r="AOV224" s="550"/>
      <c r="APC224" s="550"/>
      <c r="APJ224" s="550"/>
      <c r="APX224" s="550"/>
      <c r="AQA224" s="550"/>
      <c r="AQE224" s="550"/>
      <c r="AQL224" s="550"/>
      <c r="AQZ224" s="550"/>
      <c r="ARC224" s="550"/>
      <c r="ARN224" s="550"/>
      <c r="ARQ224" s="550"/>
      <c r="ARU224" s="550"/>
      <c r="ARX224" s="550"/>
      <c r="ASB224" s="550"/>
      <c r="ASI224" s="550"/>
      <c r="AVH224" s="550"/>
      <c r="AVO224" s="550"/>
      <c r="AVV224" s="550"/>
      <c r="AYG224" s="550"/>
      <c r="AYN224" s="550"/>
      <c r="AYU224" s="550"/>
      <c r="AYX224" s="550"/>
      <c r="AZI224" s="550"/>
      <c r="AZL224" s="550"/>
      <c r="AZP224" s="37"/>
      <c r="AZS224" s="37"/>
    </row>
    <row r="225" spans="1:1021 1039:1371" ht="15.75" x14ac:dyDescent="0.25">
      <c r="A225" s="422"/>
      <c r="B225" s="24"/>
      <c r="C225" s="172"/>
      <c r="D225" s="37"/>
      <c r="E225" s="37"/>
      <c r="H225" s="550"/>
      <c r="I225" s="24"/>
      <c r="J225" s="172"/>
      <c r="K225" s="37"/>
      <c r="L225" s="37"/>
      <c r="O225" s="550"/>
      <c r="Q225" s="550"/>
      <c r="R225" s="550"/>
      <c r="V225" s="550"/>
      <c r="CH225" s="550"/>
      <c r="CV225" s="550"/>
      <c r="DR225" s="550"/>
      <c r="DU225" s="550"/>
      <c r="ET225" s="550"/>
      <c r="FA225" s="550"/>
      <c r="FV225" s="550"/>
      <c r="GC225" s="550"/>
      <c r="HZ225" s="550"/>
      <c r="IV225" s="550"/>
      <c r="KD225" s="550"/>
      <c r="KE225" s="550"/>
      <c r="KF225" s="550"/>
      <c r="KG225" s="550"/>
      <c r="KH225" s="550"/>
      <c r="KI225" s="550"/>
      <c r="KJ225" s="550"/>
      <c r="KK225" s="550"/>
      <c r="KL225" s="550"/>
      <c r="KM225" s="550"/>
      <c r="KN225" s="550"/>
      <c r="KO225" s="550"/>
      <c r="KP225" s="550"/>
      <c r="KQ225" s="550"/>
      <c r="KR225" s="550"/>
      <c r="LM225" s="550"/>
      <c r="LT225" s="550"/>
      <c r="MA225" s="550"/>
      <c r="MH225" s="550"/>
      <c r="NQ225" s="550"/>
      <c r="NT225" s="550"/>
      <c r="QI225" s="550"/>
      <c r="QP225" s="550"/>
      <c r="RD225" s="550"/>
      <c r="RE225" s="550"/>
      <c r="TA225" s="550"/>
      <c r="TV225" s="550"/>
      <c r="UC225" s="550"/>
      <c r="UJ225" s="550"/>
      <c r="UQ225" s="550"/>
      <c r="UX225" s="550"/>
      <c r="VZ225" s="550"/>
      <c r="XB225" s="550"/>
      <c r="XC225" s="550"/>
      <c r="XD225" s="550"/>
      <c r="XE225" s="550"/>
      <c r="XF225" s="550"/>
      <c r="XG225" s="550"/>
      <c r="XH225" s="550"/>
      <c r="AAV225" s="550"/>
      <c r="ABC225" s="550"/>
      <c r="ABF225" s="550"/>
      <c r="ACE225" s="550"/>
      <c r="ACH225" s="550"/>
      <c r="ACL225" s="550"/>
      <c r="ACO225" s="550"/>
      <c r="ACZ225" s="550"/>
      <c r="ADC225" s="550"/>
      <c r="ADG225" s="550"/>
      <c r="ADJ225" s="550"/>
      <c r="ADN225" s="550"/>
      <c r="ADU225" s="550"/>
      <c r="ADX225" s="550"/>
      <c r="AEB225" s="550"/>
      <c r="AEP225" s="550"/>
      <c r="AES225" s="550"/>
      <c r="AFK225" s="550"/>
      <c r="AFR225" s="550"/>
      <c r="AIC225" s="550"/>
      <c r="AIJ225" s="550"/>
      <c r="AIQ225" s="550"/>
      <c r="AMD225" s="550"/>
      <c r="AMG225" s="550"/>
      <c r="AMY225" s="550"/>
      <c r="ANB225" s="550"/>
      <c r="ANF225" s="550"/>
      <c r="ANI225" s="550"/>
      <c r="AOH225" s="550"/>
      <c r="AOK225" s="550"/>
      <c r="AOV225" s="550"/>
      <c r="APC225" s="550"/>
      <c r="APJ225" s="550"/>
      <c r="APX225" s="550"/>
      <c r="AQA225" s="550"/>
      <c r="AQE225" s="550"/>
      <c r="AQL225" s="550"/>
      <c r="AQZ225" s="550"/>
      <c r="ARC225" s="550"/>
      <c r="ARN225" s="550"/>
      <c r="ARQ225" s="550"/>
      <c r="ARU225" s="550"/>
      <c r="ARX225" s="550"/>
      <c r="ASB225" s="550"/>
      <c r="ASI225" s="550"/>
      <c r="AVH225" s="550"/>
      <c r="AVO225" s="550"/>
      <c r="AVV225" s="550"/>
      <c r="AYG225" s="550"/>
      <c r="AYN225" s="550"/>
      <c r="AYU225" s="550"/>
      <c r="AYX225" s="550"/>
      <c r="AZI225" s="550"/>
      <c r="AZL225" s="550"/>
      <c r="AZP225" s="37"/>
      <c r="AZS225" s="37"/>
    </row>
    <row r="226" spans="1:1021 1039:1371" ht="15.75" x14ac:dyDescent="0.25">
      <c r="A226" s="422"/>
      <c r="B226" s="24"/>
      <c r="C226" s="172"/>
      <c r="D226" s="121"/>
      <c r="E226" s="37"/>
      <c r="H226" s="550"/>
      <c r="I226" s="24"/>
      <c r="J226" s="172"/>
      <c r="K226" s="121"/>
      <c r="L226" s="37"/>
      <c r="O226" s="550"/>
      <c r="Q226" s="550"/>
      <c r="R226" s="550"/>
      <c r="V226" s="550"/>
      <c r="CH226" s="550"/>
      <c r="CV226" s="550"/>
      <c r="DR226" s="550"/>
      <c r="DU226" s="550"/>
      <c r="ET226" s="550"/>
      <c r="FA226" s="550"/>
      <c r="FV226" s="550"/>
      <c r="GC226" s="550"/>
      <c r="HZ226" s="550"/>
      <c r="IV226" s="550"/>
      <c r="KD226" s="550"/>
      <c r="KE226" s="550"/>
      <c r="KF226" s="550"/>
      <c r="KG226" s="550"/>
      <c r="KH226" s="550"/>
      <c r="KI226" s="550"/>
      <c r="KJ226" s="550"/>
      <c r="KK226" s="550"/>
      <c r="KL226" s="550"/>
      <c r="KM226" s="550"/>
      <c r="KN226" s="550"/>
      <c r="KO226" s="550"/>
      <c r="KP226" s="550"/>
      <c r="KQ226" s="550"/>
      <c r="KR226" s="550"/>
      <c r="LM226" s="550"/>
      <c r="LT226" s="550"/>
      <c r="MA226" s="550"/>
      <c r="MH226" s="550"/>
      <c r="NQ226" s="550"/>
      <c r="NT226" s="550"/>
      <c r="QI226" s="550"/>
      <c r="QP226" s="550"/>
      <c r="RD226" s="550"/>
      <c r="RE226" s="550"/>
      <c r="TA226" s="550"/>
      <c r="TV226" s="550"/>
      <c r="UC226" s="550"/>
      <c r="UJ226" s="550"/>
      <c r="UQ226" s="550"/>
      <c r="UX226" s="550"/>
      <c r="VZ226" s="550"/>
      <c r="XB226" s="550"/>
      <c r="XC226" s="550"/>
      <c r="XD226" s="550"/>
      <c r="XE226" s="550"/>
      <c r="XF226" s="550"/>
      <c r="XG226" s="550"/>
      <c r="XH226" s="550"/>
      <c r="AAV226" s="550"/>
      <c r="ABC226" s="550"/>
      <c r="ABF226" s="550"/>
      <c r="ACE226" s="550"/>
      <c r="ACH226" s="550"/>
      <c r="ACL226" s="550"/>
      <c r="ACO226" s="550"/>
      <c r="ACZ226" s="550"/>
      <c r="ADC226" s="550"/>
      <c r="ADG226" s="550"/>
      <c r="ADJ226" s="550"/>
      <c r="ADN226" s="550"/>
      <c r="ADU226" s="550"/>
      <c r="ADX226" s="550"/>
      <c r="AEB226" s="550"/>
      <c r="AEP226" s="550"/>
      <c r="AES226" s="550"/>
      <c r="AFK226" s="550"/>
      <c r="AFR226" s="550"/>
      <c r="AIC226" s="550"/>
      <c r="AIJ226" s="550"/>
      <c r="AIQ226" s="550"/>
      <c r="AMD226" s="550"/>
      <c r="AMG226" s="550"/>
      <c r="AMY226" s="550"/>
      <c r="ANB226" s="550"/>
      <c r="ANF226" s="550"/>
      <c r="ANI226" s="550"/>
      <c r="AOH226" s="550"/>
      <c r="AOK226" s="550"/>
      <c r="AOV226" s="550"/>
      <c r="APC226" s="550"/>
      <c r="APJ226" s="550"/>
      <c r="APX226" s="550"/>
      <c r="AQA226" s="550"/>
      <c r="AQE226" s="550"/>
      <c r="AQL226" s="550"/>
      <c r="AQZ226" s="550"/>
      <c r="ARC226" s="550"/>
      <c r="ARN226" s="550"/>
      <c r="ARQ226" s="550"/>
      <c r="ARU226" s="550"/>
      <c r="ARX226" s="550"/>
      <c r="ASB226" s="550"/>
      <c r="ASI226" s="550"/>
      <c r="AVH226" s="550"/>
      <c r="AVO226" s="550"/>
      <c r="AVV226" s="550"/>
      <c r="AYG226" s="550"/>
      <c r="AYN226" s="550"/>
      <c r="AYU226" s="550"/>
      <c r="AYX226" s="550"/>
      <c r="AZI226" s="550"/>
      <c r="AZL226" s="550"/>
      <c r="AZP226" s="37"/>
      <c r="AZS226" s="37"/>
    </row>
    <row r="227" spans="1:1021 1039:1371" ht="15.75" x14ac:dyDescent="0.25">
      <c r="A227" s="422"/>
      <c r="B227" s="24"/>
      <c r="C227" s="172"/>
      <c r="D227" s="37"/>
      <c r="E227" s="37"/>
      <c r="H227" s="550"/>
      <c r="I227" s="24"/>
      <c r="J227" s="172"/>
      <c r="K227" s="37"/>
      <c r="L227" s="37"/>
      <c r="O227" s="550"/>
      <c r="Q227" s="550"/>
      <c r="R227" s="550"/>
      <c r="V227" s="550"/>
      <c r="CH227" s="550"/>
      <c r="CV227" s="550"/>
      <c r="DR227" s="550"/>
      <c r="DU227" s="550"/>
      <c r="ET227" s="550"/>
      <c r="FA227" s="550"/>
      <c r="FV227" s="550"/>
      <c r="GC227" s="550"/>
      <c r="HZ227" s="550"/>
      <c r="IV227" s="550"/>
      <c r="KD227" s="550"/>
      <c r="KE227" s="550"/>
      <c r="KF227" s="550"/>
      <c r="KG227" s="550"/>
      <c r="KH227" s="550"/>
      <c r="KI227" s="550"/>
      <c r="KJ227" s="550"/>
      <c r="KK227" s="550"/>
      <c r="KL227" s="550"/>
      <c r="KM227" s="550"/>
      <c r="KN227" s="550"/>
      <c r="KO227" s="550"/>
      <c r="KP227" s="550"/>
      <c r="KQ227" s="550"/>
      <c r="KR227" s="550"/>
      <c r="LM227" s="550"/>
      <c r="LT227" s="550"/>
      <c r="MA227" s="550"/>
      <c r="MH227" s="550"/>
      <c r="NQ227" s="550"/>
      <c r="NT227" s="550"/>
      <c r="QI227" s="550"/>
      <c r="QP227" s="550"/>
      <c r="RD227" s="550"/>
      <c r="RE227" s="550"/>
      <c r="TA227" s="550"/>
      <c r="TV227" s="550"/>
      <c r="UC227" s="550"/>
      <c r="UJ227" s="550"/>
      <c r="UQ227" s="550"/>
      <c r="UX227" s="550"/>
      <c r="VZ227" s="550"/>
      <c r="XB227" s="550"/>
      <c r="XC227" s="550"/>
      <c r="XD227" s="550"/>
      <c r="XE227" s="550"/>
      <c r="XF227" s="550"/>
      <c r="XG227" s="550"/>
      <c r="XH227" s="550"/>
      <c r="AAV227" s="550"/>
      <c r="ABC227" s="550"/>
      <c r="ABF227" s="550"/>
      <c r="ACE227" s="550"/>
      <c r="ACH227" s="550"/>
      <c r="ACL227" s="550"/>
      <c r="ACO227" s="550"/>
      <c r="ACZ227" s="550"/>
      <c r="ADC227" s="550"/>
      <c r="ADG227" s="550"/>
      <c r="ADJ227" s="550"/>
      <c r="ADN227" s="550"/>
      <c r="ADU227" s="550"/>
      <c r="ADX227" s="550"/>
      <c r="AEB227" s="550"/>
      <c r="AEP227" s="550"/>
      <c r="AES227" s="550"/>
      <c r="AFK227" s="550"/>
      <c r="AFR227" s="550"/>
      <c r="AIC227" s="550"/>
      <c r="AIJ227" s="550"/>
      <c r="AIQ227" s="550"/>
      <c r="AMD227" s="550"/>
      <c r="AMG227" s="550"/>
      <c r="AMY227" s="550"/>
      <c r="ANB227" s="550"/>
      <c r="ANF227" s="550"/>
      <c r="ANI227" s="550"/>
      <c r="AOH227" s="550"/>
      <c r="AOK227" s="550"/>
      <c r="AOV227" s="550"/>
      <c r="APC227" s="550"/>
      <c r="APJ227" s="550"/>
      <c r="APX227" s="550"/>
      <c r="AQA227" s="550"/>
      <c r="AQE227" s="550"/>
      <c r="AQL227" s="550"/>
      <c r="AQZ227" s="550"/>
      <c r="ARC227" s="550"/>
      <c r="ARN227" s="550"/>
      <c r="ARQ227" s="550"/>
      <c r="ARU227" s="550"/>
      <c r="ARX227" s="550"/>
      <c r="ASB227" s="550"/>
      <c r="ASI227" s="550"/>
      <c r="AVH227" s="550"/>
      <c r="AVO227" s="550"/>
      <c r="AVV227" s="550"/>
      <c r="AYG227" s="550"/>
      <c r="AYN227" s="550"/>
      <c r="AYU227" s="550"/>
      <c r="AYX227" s="550"/>
      <c r="AZI227" s="550"/>
      <c r="AZL227" s="550"/>
      <c r="AZP227" s="37"/>
      <c r="AZS227" s="37"/>
    </row>
    <row r="228" spans="1:1021 1039:1371" ht="15.75" x14ac:dyDescent="0.25">
      <c r="A228" s="422"/>
      <c r="B228" s="24"/>
      <c r="C228" s="172"/>
      <c r="D228" s="121"/>
      <c r="E228" s="37"/>
      <c r="H228" s="550"/>
      <c r="I228" s="24"/>
      <c r="J228" s="172"/>
      <c r="K228" s="121"/>
      <c r="L228" s="37"/>
      <c r="O228" s="550"/>
      <c r="Q228" s="550"/>
      <c r="R228" s="550"/>
      <c r="V228" s="550"/>
      <c r="CH228" s="550"/>
      <c r="CV228" s="550"/>
      <c r="DR228" s="550"/>
      <c r="DU228" s="550"/>
      <c r="ET228" s="550"/>
      <c r="FA228" s="550"/>
      <c r="FV228" s="550"/>
      <c r="GC228" s="550"/>
      <c r="HZ228" s="550"/>
      <c r="IV228" s="550"/>
      <c r="KD228" s="550"/>
      <c r="KE228" s="550"/>
      <c r="KF228" s="550"/>
      <c r="KG228" s="550"/>
      <c r="KH228" s="550"/>
      <c r="KI228" s="550"/>
      <c r="KJ228" s="550"/>
      <c r="KK228" s="550"/>
      <c r="KL228" s="550"/>
      <c r="KM228" s="550"/>
      <c r="KN228" s="550"/>
      <c r="KO228" s="550"/>
      <c r="KP228" s="550"/>
      <c r="KQ228" s="550"/>
      <c r="KR228" s="550"/>
      <c r="LM228" s="550"/>
      <c r="LT228" s="550"/>
      <c r="MA228" s="550"/>
      <c r="MH228" s="550"/>
      <c r="NQ228" s="550"/>
      <c r="NT228" s="550"/>
      <c r="QI228" s="550"/>
      <c r="QP228" s="550"/>
      <c r="RD228" s="550"/>
      <c r="RE228" s="550"/>
      <c r="TA228" s="550"/>
      <c r="TV228" s="550"/>
      <c r="UC228" s="550"/>
      <c r="UJ228" s="550"/>
      <c r="UQ228" s="550"/>
      <c r="UX228" s="550"/>
      <c r="VZ228" s="550"/>
      <c r="XB228" s="550"/>
      <c r="XC228" s="550"/>
      <c r="XD228" s="550"/>
      <c r="XE228" s="550"/>
      <c r="XF228" s="550"/>
      <c r="XG228" s="550"/>
      <c r="XH228" s="550"/>
      <c r="AAV228" s="550"/>
      <c r="ABC228" s="550"/>
      <c r="ABF228" s="550"/>
      <c r="ACE228" s="550"/>
      <c r="ACH228" s="550"/>
      <c r="ACL228" s="550"/>
      <c r="ACO228" s="550"/>
      <c r="ACZ228" s="550"/>
      <c r="ADC228" s="550"/>
      <c r="ADG228" s="550"/>
      <c r="ADJ228" s="550"/>
      <c r="ADN228" s="550"/>
      <c r="ADU228" s="550"/>
      <c r="ADX228" s="550"/>
      <c r="AEB228" s="550"/>
      <c r="AEP228" s="550"/>
      <c r="AES228" s="550"/>
      <c r="AFK228" s="550"/>
      <c r="AFR228" s="550"/>
      <c r="AIC228" s="550"/>
      <c r="AIJ228" s="550"/>
      <c r="AIQ228" s="550"/>
      <c r="AMD228" s="550"/>
      <c r="AMG228" s="550"/>
      <c r="AMY228" s="550"/>
      <c r="ANB228" s="550"/>
      <c r="ANF228" s="550"/>
      <c r="ANI228" s="550"/>
      <c r="AOH228" s="550"/>
      <c r="AOK228" s="550"/>
      <c r="AOV228" s="550"/>
      <c r="APC228" s="550"/>
      <c r="APJ228" s="550"/>
      <c r="APX228" s="550"/>
      <c r="AQA228" s="550"/>
      <c r="AQE228" s="550"/>
      <c r="AQL228" s="550"/>
      <c r="AQZ228" s="550"/>
      <c r="ARC228" s="550"/>
      <c r="ARN228" s="550"/>
      <c r="ARQ228" s="550"/>
      <c r="ARU228" s="550"/>
      <c r="ARX228" s="550"/>
      <c r="ASB228" s="550"/>
      <c r="ASI228" s="550"/>
      <c r="AVH228" s="550"/>
      <c r="AVO228" s="550"/>
      <c r="AVV228" s="550"/>
      <c r="AYG228" s="550"/>
      <c r="AYN228" s="550"/>
      <c r="AYU228" s="550"/>
      <c r="AYX228" s="550"/>
      <c r="AZI228" s="550"/>
      <c r="AZL228" s="550"/>
      <c r="AZP228" s="37"/>
      <c r="AZS228" s="37"/>
    </row>
    <row r="229" spans="1:1021 1039:1371" ht="15.75" x14ac:dyDescent="0.25">
      <c r="A229" s="422"/>
      <c r="B229" s="24"/>
      <c r="C229" s="172"/>
      <c r="D229" s="121"/>
      <c r="E229" s="37"/>
      <c r="H229" s="550"/>
      <c r="I229" s="24"/>
      <c r="J229" s="172"/>
      <c r="K229" s="121"/>
      <c r="L229" s="37"/>
      <c r="O229" s="550"/>
      <c r="Q229" s="550"/>
      <c r="R229" s="550"/>
      <c r="V229" s="550"/>
      <c r="CH229" s="550"/>
      <c r="CV229" s="550"/>
      <c r="DR229" s="550"/>
      <c r="DU229" s="550"/>
      <c r="ET229" s="550"/>
      <c r="FA229" s="550"/>
      <c r="FV229" s="550"/>
      <c r="GC229" s="550"/>
      <c r="HZ229" s="550"/>
      <c r="IV229" s="550"/>
      <c r="KD229" s="550"/>
      <c r="KE229" s="550"/>
      <c r="KF229" s="550"/>
      <c r="KG229" s="550"/>
      <c r="KH229" s="550"/>
      <c r="KI229" s="550"/>
      <c r="KJ229" s="550"/>
      <c r="KK229" s="550"/>
      <c r="KL229" s="550"/>
      <c r="KM229" s="550"/>
      <c r="KN229" s="550"/>
      <c r="KO229" s="550"/>
      <c r="KP229" s="550"/>
      <c r="KQ229" s="550"/>
      <c r="KR229" s="550"/>
      <c r="LM229" s="550"/>
      <c r="LT229" s="550"/>
      <c r="MA229" s="550"/>
      <c r="MH229" s="550"/>
      <c r="NQ229" s="550"/>
      <c r="NT229" s="550"/>
      <c r="QI229" s="550"/>
      <c r="QP229" s="550"/>
      <c r="RD229" s="550"/>
      <c r="RE229" s="550"/>
      <c r="TA229" s="550"/>
      <c r="TV229" s="550"/>
      <c r="UC229" s="550"/>
      <c r="UJ229" s="550"/>
      <c r="UQ229" s="550"/>
      <c r="UX229" s="550"/>
      <c r="VZ229" s="550"/>
      <c r="XB229" s="550"/>
      <c r="XC229" s="550"/>
      <c r="XD229" s="550"/>
      <c r="XE229" s="550"/>
      <c r="XF229" s="550"/>
      <c r="XG229" s="550"/>
      <c r="XH229" s="550"/>
      <c r="AAV229" s="550"/>
      <c r="ABC229" s="550"/>
      <c r="ABF229" s="550"/>
      <c r="ACE229" s="550"/>
      <c r="ACH229" s="550"/>
      <c r="ACL229" s="550"/>
      <c r="ACO229" s="550"/>
      <c r="ACZ229" s="550"/>
      <c r="ADC229" s="550"/>
      <c r="ADG229" s="550"/>
      <c r="ADJ229" s="550"/>
      <c r="ADN229" s="550"/>
      <c r="ADU229" s="550"/>
      <c r="ADX229" s="550"/>
      <c r="AEB229" s="550"/>
      <c r="AEP229" s="550"/>
      <c r="AES229" s="550"/>
      <c r="AFK229" s="550"/>
      <c r="AFR229" s="550"/>
      <c r="AIC229" s="550"/>
      <c r="AIJ229" s="550"/>
      <c r="AIQ229" s="550"/>
      <c r="AMD229" s="550"/>
      <c r="AMG229" s="550"/>
      <c r="AMY229" s="550"/>
      <c r="ANB229" s="550"/>
      <c r="ANF229" s="550"/>
      <c r="ANI229" s="550"/>
      <c r="AOH229" s="550"/>
      <c r="AOK229" s="550"/>
      <c r="AOV229" s="550"/>
      <c r="APC229" s="550"/>
      <c r="APJ229" s="550"/>
      <c r="APX229" s="550"/>
      <c r="AQA229" s="550"/>
      <c r="AQE229" s="550"/>
      <c r="AQL229" s="550"/>
      <c r="AQZ229" s="550"/>
      <c r="ARC229" s="550"/>
      <c r="ARN229" s="550"/>
      <c r="ARQ229" s="550"/>
      <c r="ARU229" s="550"/>
      <c r="ARX229" s="550"/>
      <c r="ASB229" s="550"/>
      <c r="ASI229" s="550"/>
      <c r="AVH229" s="550"/>
      <c r="AVO229" s="550"/>
      <c r="AVV229" s="550"/>
      <c r="AYG229" s="550"/>
      <c r="AYN229" s="550"/>
      <c r="AYU229" s="550"/>
      <c r="AYX229" s="550"/>
      <c r="AZI229" s="550"/>
      <c r="AZL229" s="550"/>
      <c r="AZP229" s="37"/>
      <c r="AZS229" s="37"/>
    </row>
    <row r="230" spans="1:1021 1039:1371" ht="15.75" x14ac:dyDescent="0.25">
      <c r="A230" s="422"/>
      <c r="B230" s="24"/>
      <c r="C230" s="172"/>
      <c r="D230" s="37"/>
      <c r="E230" s="37"/>
      <c r="H230" s="550"/>
      <c r="I230" s="24"/>
      <c r="J230" s="172"/>
      <c r="K230" s="37"/>
      <c r="L230" s="37"/>
      <c r="O230" s="550"/>
      <c r="Q230" s="550"/>
      <c r="R230" s="550"/>
      <c r="V230" s="550"/>
      <c r="CH230" s="550"/>
      <c r="CV230" s="550"/>
      <c r="DR230" s="550"/>
      <c r="DU230" s="550"/>
      <c r="ET230" s="550"/>
      <c r="FA230" s="550"/>
      <c r="FV230" s="550"/>
      <c r="GC230" s="550"/>
      <c r="HZ230" s="550"/>
      <c r="IV230" s="550"/>
      <c r="KD230" s="550"/>
      <c r="KE230" s="550"/>
      <c r="KF230" s="550"/>
      <c r="KG230" s="550"/>
      <c r="KH230" s="550"/>
      <c r="KI230" s="550"/>
      <c r="KJ230" s="550"/>
      <c r="KK230" s="550"/>
      <c r="KL230" s="550"/>
      <c r="KM230" s="550"/>
      <c r="KN230" s="550"/>
      <c r="KO230" s="550"/>
      <c r="KP230" s="550"/>
      <c r="KQ230" s="550"/>
      <c r="KR230" s="550"/>
      <c r="LM230" s="550"/>
      <c r="LT230" s="550"/>
      <c r="MA230" s="550"/>
      <c r="MH230" s="550"/>
      <c r="NQ230" s="550"/>
      <c r="NT230" s="550"/>
      <c r="QI230" s="550"/>
      <c r="QP230" s="550"/>
      <c r="RD230" s="550"/>
      <c r="RE230" s="550"/>
      <c r="TA230" s="550"/>
      <c r="TV230" s="550"/>
      <c r="UC230" s="550"/>
      <c r="UJ230" s="550"/>
      <c r="UQ230" s="550"/>
      <c r="UX230" s="550"/>
      <c r="VZ230" s="550"/>
      <c r="XB230" s="550"/>
      <c r="XC230" s="550"/>
      <c r="XD230" s="550"/>
      <c r="XE230" s="550"/>
      <c r="XF230" s="550"/>
      <c r="XG230" s="550"/>
      <c r="XH230" s="550"/>
      <c r="AAV230" s="550"/>
      <c r="ABC230" s="550"/>
      <c r="ABF230" s="550"/>
      <c r="ACE230" s="550"/>
      <c r="ACH230" s="550"/>
      <c r="ACL230" s="550"/>
      <c r="ACO230" s="550"/>
      <c r="ACZ230" s="550"/>
      <c r="ADC230" s="550"/>
      <c r="ADG230" s="550"/>
      <c r="ADJ230" s="550"/>
      <c r="ADN230" s="550"/>
      <c r="ADU230" s="550"/>
      <c r="ADX230" s="550"/>
      <c r="AEB230" s="550"/>
      <c r="AEP230" s="550"/>
      <c r="AES230" s="550"/>
      <c r="AFK230" s="550"/>
      <c r="AFR230" s="550"/>
      <c r="AIC230" s="550"/>
      <c r="AIJ230" s="550"/>
      <c r="AIQ230" s="550"/>
      <c r="AMD230" s="550"/>
      <c r="AMG230" s="550"/>
      <c r="AMY230" s="550"/>
      <c r="ANB230" s="550"/>
      <c r="ANF230" s="550"/>
      <c r="ANI230" s="550"/>
      <c r="AOH230" s="550"/>
      <c r="AOK230" s="550"/>
      <c r="AOV230" s="550"/>
      <c r="APC230" s="550"/>
      <c r="APJ230" s="550"/>
      <c r="APX230" s="550"/>
      <c r="AQA230" s="550"/>
      <c r="AQE230" s="550"/>
      <c r="AQL230" s="550"/>
      <c r="AQZ230" s="550"/>
      <c r="ARC230" s="550"/>
      <c r="ARN230" s="550"/>
      <c r="ARQ230" s="550"/>
      <c r="ARU230" s="550"/>
      <c r="ARX230" s="550"/>
      <c r="ASB230" s="550"/>
      <c r="ASI230" s="550"/>
      <c r="AVH230" s="550"/>
      <c r="AVO230" s="550"/>
      <c r="AVV230" s="550"/>
      <c r="AYG230" s="550"/>
      <c r="AYN230" s="550"/>
      <c r="AYU230" s="550"/>
      <c r="AYX230" s="550"/>
      <c r="AZI230" s="550"/>
      <c r="AZL230" s="550"/>
      <c r="AZP230" s="37"/>
      <c r="AZS230" s="37"/>
    </row>
    <row r="231" spans="1:1021 1039:1371" ht="15.75" x14ac:dyDescent="0.25">
      <c r="A231" s="422"/>
      <c r="B231" s="24"/>
      <c r="C231" s="172"/>
      <c r="D231" s="37"/>
      <c r="E231" s="37"/>
      <c r="H231" s="550"/>
      <c r="I231" s="24"/>
      <c r="J231" s="172"/>
      <c r="K231" s="37"/>
      <c r="L231" s="37"/>
      <c r="O231" s="550"/>
      <c r="Q231" s="550"/>
      <c r="R231" s="550"/>
      <c r="V231" s="550"/>
      <c r="CH231" s="550"/>
      <c r="CV231" s="550"/>
      <c r="DR231" s="550"/>
      <c r="DU231" s="550"/>
      <c r="ET231" s="550"/>
      <c r="FA231" s="550"/>
      <c r="FV231" s="550"/>
      <c r="GC231" s="550"/>
      <c r="HZ231" s="550"/>
      <c r="IV231" s="550"/>
      <c r="KD231" s="550"/>
      <c r="KE231" s="550"/>
      <c r="KF231" s="550"/>
      <c r="KG231" s="550"/>
      <c r="KH231" s="550"/>
      <c r="KI231" s="550"/>
      <c r="KJ231" s="550"/>
      <c r="KK231" s="550"/>
      <c r="KL231" s="550"/>
      <c r="KM231" s="550"/>
      <c r="KN231" s="550"/>
      <c r="KO231" s="550"/>
      <c r="KP231" s="550"/>
      <c r="KQ231" s="550"/>
      <c r="KR231" s="550"/>
      <c r="LM231" s="550"/>
      <c r="LT231" s="550"/>
      <c r="MA231" s="550"/>
      <c r="MH231" s="550"/>
      <c r="NQ231" s="550"/>
      <c r="NT231" s="550"/>
      <c r="QI231" s="550"/>
      <c r="QP231" s="550"/>
      <c r="RD231" s="550"/>
      <c r="RE231" s="550"/>
      <c r="TA231" s="550"/>
      <c r="TV231" s="550"/>
      <c r="UC231" s="550"/>
      <c r="UJ231" s="550"/>
      <c r="UQ231" s="550"/>
      <c r="UX231" s="550"/>
      <c r="VZ231" s="550"/>
      <c r="XB231" s="550"/>
      <c r="XC231" s="550"/>
      <c r="XD231" s="550"/>
      <c r="XE231" s="550"/>
      <c r="XF231" s="550"/>
      <c r="XG231" s="550"/>
      <c r="XH231" s="550"/>
      <c r="AAV231" s="550"/>
      <c r="ABC231" s="550"/>
      <c r="ABF231" s="550"/>
      <c r="ACE231" s="550"/>
      <c r="ACH231" s="550"/>
      <c r="ACL231" s="550"/>
      <c r="ACO231" s="550"/>
      <c r="ACZ231" s="550"/>
      <c r="ADC231" s="550"/>
      <c r="ADG231" s="550"/>
      <c r="ADJ231" s="550"/>
      <c r="ADN231" s="550"/>
      <c r="ADU231" s="550"/>
      <c r="ADX231" s="550"/>
      <c r="AEB231" s="550"/>
      <c r="AEP231" s="550"/>
      <c r="AES231" s="550"/>
      <c r="AFK231" s="550"/>
      <c r="AFR231" s="550"/>
      <c r="AIC231" s="550"/>
      <c r="AIJ231" s="550"/>
      <c r="AIQ231" s="550"/>
      <c r="AMD231" s="550"/>
      <c r="AMG231" s="550"/>
      <c r="AMY231" s="550"/>
      <c r="ANB231" s="550"/>
      <c r="ANF231" s="550"/>
      <c r="ANI231" s="550"/>
      <c r="AOH231" s="550"/>
      <c r="AOK231" s="550"/>
      <c r="AOV231" s="550"/>
      <c r="APC231" s="550"/>
      <c r="APJ231" s="550"/>
      <c r="APX231" s="550"/>
      <c r="AQA231" s="550"/>
      <c r="AQE231" s="550"/>
      <c r="AQL231" s="550"/>
      <c r="AQZ231" s="550"/>
      <c r="ARC231" s="550"/>
      <c r="ARN231" s="550"/>
      <c r="ARQ231" s="550"/>
      <c r="ARU231" s="550"/>
      <c r="ARX231" s="550"/>
      <c r="ASB231" s="550"/>
      <c r="ASI231" s="550"/>
      <c r="AVH231" s="550"/>
      <c r="AVO231" s="550"/>
      <c r="AVV231" s="550"/>
      <c r="AYG231" s="550"/>
      <c r="AYN231" s="550"/>
      <c r="AYU231" s="550"/>
      <c r="AYX231" s="550"/>
      <c r="AZI231" s="550"/>
      <c r="AZL231" s="550"/>
      <c r="AZP231" s="37"/>
      <c r="AZS231" s="37"/>
    </row>
    <row r="232" spans="1:1021 1039:1371" ht="15.75" x14ac:dyDescent="0.25">
      <c r="A232" s="422"/>
      <c r="B232" s="24"/>
      <c r="C232" s="172"/>
      <c r="D232" s="121"/>
      <c r="E232" s="37"/>
      <c r="H232" s="550"/>
      <c r="I232" s="24"/>
      <c r="J232" s="172"/>
      <c r="K232" s="121"/>
      <c r="L232" s="37"/>
      <c r="O232" s="550"/>
      <c r="Q232" s="550"/>
      <c r="R232" s="550"/>
      <c r="V232" s="550"/>
      <c r="CH232" s="550"/>
      <c r="CV232" s="550"/>
      <c r="DR232" s="550"/>
      <c r="DU232" s="550"/>
      <c r="ET232" s="550"/>
      <c r="FA232" s="550"/>
      <c r="FV232" s="550"/>
      <c r="GC232" s="550"/>
      <c r="HZ232" s="550"/>
      <c r="IV232" s="550"/>
      <c r="KD232" s="550"/>
      <c r="KE232" s="550"/>
      <c r="KF232" s="550"/>
      <c r="KG232" s="550"/>
      <c r="KH232" s="550"/>
      <c r="KI232" s="550"/>
      <c r="KJ232" s="550"/>
      <c r="KK232" s="550"/>
      <c r="KL232" s="550"/>
      <c r="KM232" s="550"/>
      <c r="KN232" s="550"/>
      <c r="KO232" s="550"/>
      <c r="KP232" s="550"/>
      <c r="KQ232" s="550"/>
      <c r="KR232" s="550"/>
      <c r="LM232" s="550"/>
      <c r="LT232" s="550"/>
      <c r="MA232" s="550"/>
      <c r="MH232" s="550"/>
      <c r="NQ232" s="550"/>
      <c r="NT232" s="550"/>
      <c r="QI232" s="550"/>
      <c r="QP232" s="550"/>
      <c r="RD232" s="550"/>
      <c r="RE232" s="550"/>
      <c r="TA232" s="550"/>
      <c r="TV232" s="550"/>
      <c r="UC232" s="550"/>
      <c r="UJ232" s="550"/>
      <c r="UQ232" s="550"/>
      <c r="UX232" s="550"/>
      <c r="VZ232" s="550"/>
      <c r="XB232" s="550"/>
      <c r="XC232" s="550"/>
      <c r="XD232" s="550"/>
      <c r="XE232" s="550"/>
      <c r="XF232" s="550"/>
      <c r="XG232" s="550"/>
      <c r="XH232" s="550"/>
      <c r="AAV232" s="550"/>
      <c r="ABC232" s="550"/>
      <c r="ABF232" s="550"/>
      <c r="ACE232" s="550"/>
      <c r="ACH232" s="550"/>
      <c r="ACL232" s="550"/>
      <c r="ACO232" s="550"/>
      <c r="ACZ232" s="550"/>
      <c r="ADC232" s="550"/>
      <c r="ADG232" s="550"/>
      <c r="ADJ232" s="550"/>
      <c r="ADN232" s="550"/>
      <c r="ADU232" s="550"/>
      <c r="ADX232" s="550"/>
      <c r="AEB232" s="550"/>
      <c r="AEP232" s="550"/>
      <c r="AES232" s="550"/>
      <c r="AFK232" s="550"/>
      <c r="AFR232" s="550"/>
      <c r="AIC232" s="550"/>
      <c r="AIJ232" s="550"/>
      <c r="AIQ232" s="550"/>
      <c r="AMD232" s="550"/>
      <c r="AMG232" s="550"/>
      <c r="AMY232" s="550"/>
      <c r="ANB232" s="550"/>
      <c r="ANF232" s="550"/>
      <c r="ANI232" s="550"/>
      <c r="AOH232" s="550"/>
      <c r="AOK232" s="550"/>
      <c r="AOV232" s="550"/>
      <c r="APC232" s="550"/>
      <c r="APJ232" s="550"/>
      <c r="APX232" s="550"/>
      <c r="AQA232" s="550"/>
      <c r="AQE232" s="550"/>
      <c r="AQL232" s="550"/>
      <c r="AQZ232" s="550"/>
      <c r="ARC232" s="550"/>
      <c r="ARN232" s="550"/>
      <c r="ARQ232" s="550"/>
      <c r="ARU232" s="550"/>
      <c r="ARX232" s="550"/>
      <c r="ASB232" s="550"/>
      <c r="ASI232" s="550"/>
      <c r="AVH232" s="550"/>
      <c r="AVO232" s="550"/>
      <c r="AVV232" s="550"/>
      <c r="AYG232" s="550"/>
      <c r="AYN232" s="550"/>
      <c r="AYU232" s="550"/>
      <c r="AYX232" s="550"/>
      <c r="AZI232" s="550"/>
      <c r="AZL232" s="550"/>
      <c r="AZP232" s="37"/>
      <c r="AZS232" s="37"/>
    </row>
    <row r="233" spans="1:1021 1039:1371" ht="15.75" x14ac:dyDescent="0.25">
      <c r="A233" s="422"/>
      <c r="B233" s="24"/>
      <c r="C233" s="172"/>
      <c r="D233" s="37"/>
      <c r="E233" s="37"/>
      <c r="H233" s="550"/>
      <c r="I233" s="24"/>
      <c r="J233" s="172"/>
      <c r="K233" s="37"/>
      <c r="L233" s="37"/>
      <c r="O233" s="550"/>
      <c r="Q233" s="550"/>
      <c r="R233" s="550"/>
      <c r="V233" s="550"/>
      <c r="CH233" s="550"/>
      <c r="CV233" s="550"/>
      <c r="DR233" s="550"/>
      <c r="DU233" s="550"/>
      <c r="ET233" s="550"/>
      <c r="FA233" s="550"/>
      <c r="FV233" s="550"/>
      <c r="GC233" s="550"/>
      <c r="HZ233" s="550"/>
      <c r="IV233" s="550"/>
      <c r="KD233" s="550"/>
      <c r="KE233" s="550"/>
      <c r="KF233" s="550"/>
      <c r="KG233" s="550"/>
      <c r="KH233" s="550"/>
      <c r="KI233" s="550"/>
      <c r="KJ233" s="550"/>
      <c r="KK233" s="550"/>
      <c r="KL233" s="550"/>
      <c r="KM233" s="550"/>
      <c r="KN233" s="550"/>
      <c r="KO233" s="550"/>
      <c r="KP233" s="550"/>
      <c r="KQ233" s="550"/>
      <c r="KR233" s="550"/>
      <c r="LM233" s="550"/>
      <c r="LT233" s="550"/>
      <c r="MA233" s="550"/>
      <c r="MH233" s="550"/>
      <c r="NQ233" s="550"/>
      <c r="NT233" s="550"/>
      <c r="QI233" s="550"/>
      <c r="QP233" s="550"/>
      <c r="RD233" s="550"/>
      <c r="RE233" s="550"/>
      <c r="TA233" s="550"/>
      <c r="TV233" s="550"/>
      <c r="UC233" s="550"/>
      <c r="UJ233" s="550"/>
      <c r="UQ233" s="550"/>
      <c r="UX233" s="550"/>
      <c r="VZ233" s="550"/>
      <c r="XB233" s="550"/>
      <c r="XC233" s="550"/>
      <c r="XD233" s="550"/>
      <c r="XE233" s="550"/>
      <c r="XF233" s="550"/>
      <c r="XG233" s="550"/>
      <c r="XH233" s="550"/>
      <c r="AAV233" s="550"/>
      <c r="ABC233" s="550"/>
      <c r="ABF233" s="550"/>
      <c r="ACE233" s="550"/>
      <c r="ACH233" s="550"/>
      <c r="ACL233" s="550"/>
      <c r="ACO233" s="550"/>
      <c r="ACZ233" s="550"/>
      <c r="ADC233" s="550"/>
      <c r="ADG233" s="550"/>
      <c r="ADJ233" s="550"/>
      <c r="ADN233" s="550"/>
      <c r="ADU233" s="550"/>
      <c r="ADX233" s="550"/>
      <c r="AEB233" s="550"/>
      <c r="AEP233" s="550"/>
      <c r="AES233" s="550"/>
      <c r="AFK233" s="550"/>
      <c r="AFR233" s="550"/>
      <c r="AIC233" s="550"/>
      <c r="AIJ233" s="550"/>
      <c r="AIQ233" s="550"/>
      <c r="AMD233" s="550"/>
      <c r="AMG233" s="550"/>
      <c r="AMY233" s="550"/>
      <c r="ANB233" s="550"/>
      <c r="ANF233" s="550"/>
      <c r="ANI233" s="550"/>
      <c r="AOH233" s="550"/>
      <c r="AOK233" s="550"/>
      <c r="AOV233" s="550"/>
      <c r="APC233" s="550"/>
      <c r="APJ233" s="550"/>
      <c r="APX233" s="550"/>
      <c r="AQA233" s="550"/>
      <c r="AQE233" s="550"/>
      <c r="AQL233" s="550"/>
      <c r="AQZ233" s="550"/>
      <c r="ARC233" s="550"/>
      <c r="ARN233" s="550"/>
      <c r="ARQ233" s="550"/>
      <c r="ARU233" s="550"/>
      <c r="ARX233" s="550"/>
      <c r="ASB233" s="550"/>
      <c r="ASI233" s="550"/>
      <c r="AVH233" s="550"/>
      <c r="AVO233" s="550"/>
      <c r="AVV233" s="550"/>
      <c r="AYG233" s="550"/>
      <c r="AYN233" s="550"/>
      <c r="AYU233" s="550"/>
      <c r="AYX233" s="550"/>
      <c r="AZI233" s="550"/>
      <c r="AZL233" s="550"/>
      <c r="AZP233" s="37"/>
      <c r="AZS233" s="37"/>
    </row>
    <row r="234" spans="1:1021 1039:1371" ht="15.75" x14ac:dyDescent="0.25">
      <c r="A234" s="422"/>
      <c r="B234" s="24"/>
      <c r="C234" s="172"/>
      <c r="D234" s="37"/>
      <c r="E234" s="37"/>
      <c r="H234" s="550"/>
      <c r="I234" s="24"/>
      <c r="J234" s="172"/>
      <c r="K234" s="37"/>
      <c r="L234" s="37"/>
      <c r="O234" s="550"/>
      <c r="Q234" s="550"/>
      <c r="R234" s="550"/>
      <c r="V234" s="550"/>
      <c r="CH234" s="550"/>
      <c r="CV234" s="550"/>
      <c r="DR234" s="550"/>
      <c r="DU234" s="550"/>
      <c r="ET234" s="550"/>
      <c r="FA234" s="550"/>
      <c r="FV234" s="550"/>
      <c r="GC234" s="550"/>
      <c r="HZ234" s="550"/>
      <c r="IV234" s="550"/>
      <c r="KD234" s="550"/>
      <c r="KE234" s="550"/>
      <c r="KF234" s="550"/>
      <c r="KG234" s="550"/>
      <c r="KH234" s="550"/>
      <c r="KI234" s="550"/>
      <c r="KJ234" s="550"/>
      <c r="KK234" s="550"/>
      <c r="KL234" s="550"/>
      <c r="KM234" s="550"/>
      <c r="KN234" s="550"/>
      <c r="KO234" s="550"/>
      <c r="KP234" s="550"/>
      <c r="KQ234" s="550"/>
      <c r="KR234" s="550"/>
      <c r="LM234" s="550"/>
      <c r="LT234" s="550"/>
      <c r="MA234" s="550"/>
      <c r="MH234" s="550"/>
      <c r="NQ234" s="550"/>
      <c r="NT234" s="550"/>
      <c r="QI234" s="550"/>
      <c r="QP234" s="550"/>
      <c r="RD234" s="550"/>
      <c r="RE234" s="550"/>
      <c r="TA234" s="550"/>
      <c r="TV234" s="550"/>
      <c r="UC234" s="550"/>
      <c r="UJ234" s="550"/>
      <c r="UQ234" s="550"/>
      <c r="UX234" s="550"/>
      <c r="VZ234" s="550"/>
      <c r="XB234" s="550"/>
      <c r="XC234" s="550"/>
      <c r="XD234" s="550"/>
      <c r="XE234" s="550"/>
      <c r="XF234" s="550"/>
      <c r="XG234" s="550"/>
      <c r="XH234" s="550"/>
      <c r="AAV234" s="550"/>
      <c r="ABC234" s="550"/>
      <c r="ABF234" s="550"/>
      <c r="ACE234" s="550"/>
      <c r="ACH234" s="550"/>
      <c r="ACL234" s="550"/>
      <c r="ACO234" s="550"/>
      <c r="ACZ234" s="550"/>
      <c r="ADC234" s="550"/>
      <c r="ADG234" s="550"/>
      <c r="ADJ234" s="550"/>
      <c r="ADN234" s="550"/>
      <c r="ADU234" s="550"/>
      <c r="ADX234" s="550"/>
      <c r="AEB234" s="550"/>
      <c r="AEP234" s="550"/>
      <c r="AES234" s="550"/>
      <c r="AFK234" s="550"/>
      <c r="AFR234" s="550"/>
      <c r="AIC234" s="550"/>
      <c r="AIJ234" s="550"/>
      <c r="AIQ234" s="550"/>
      <c r="AMD234" s="550"/>
      <c r="AMG234" s="550"/>
      <c r="AMY234" s="550"/>
      <c r="ANB234" s="550"/>
      <c r="ANF234" s="550"/>
      <c r="ANI234" s="550"/>
      <c r="AOH234" s="550"/>
      <c r="AOK234" s="550"/>
      <c r="AOV234" s="550"/>
      <c r="APC234" s="550"/>
      <c r="APJ234" s="550"/>
      <c r="APX234" s="550"/>
      <c r="AQA234" s="550"/>
      <c r="AQE234" s="550"/>
      <c r="AQL234" s="550"/>
      <c r="AQZ234" s="550"/>
      <c r="ARC234" s="550"/>
      <c r="ARN234" s="550"/>
      <c r="ARQ234" s="550"/>
      <c r="ARU234" s="550"/>
      <c r="ARX234" s="550"/>
      <c r="ASB234" s="550"/>
      <c r="ASI234" s="550"/>
      <c r="AVH234" s="550"/>
      <c r="AVO234" s="550"/>
      <c r="AVV234" s="550"/>
      <c r="AYG234" s="550"/>
      <c r="AYN234" s="550"/>
      <c r="AYU234" s="550"/>
      <c r="AYX234" s="550"/>
      <c r="AZI234" s="550"/>
      <c r="AZL234" s="550"/>
      <c r="AZP234" s="37"/>
      <c r="AZS234" s="37"/>
    </row>
    <row r="235" spans="1:1021 1039:1371" ht="15.75" x14ac:dyDescent="0.25">
      <c r="A235" s="422"/>
      <c r="B235" s="24"/>
      <c r="C235" s="172"/>
      <c r="D235" s="37"/>
      <c r="E235" s="37"/>
      <c r="H235" s="550"/>
      <c r="I235" s="24"/>
      <c r="J235" s="172"/>
      <c r="K235" s="37"/>
      <c r="L235" s="37"/>
      <c r="O235" s="550"/>
      <c r="Q235" s="550"/>
      <c r="R235" s="550"/>
      <c r="V235" s="550"/>
      <c r="CH235" s="550"/>
      <c r="CV235" s="550"/>
      <c r="DR235" s="550"/>
      <c r="DU235" s="550"/>
      <c r="ET235" s="550"/>
      <c r="FA235" s="550"/>
      <c r="FV235" s="550"/>
      <c r="GC235" s="550"/>
      <c r="HZ235" s="550"/>
      <c r="IV235" s="550"/>
      <c r="KD235" s="550"/>
      <c r="KE235" s="550"/>
      <c r="KF235" s="550"/>
      <c r="KG235" s="550"/>
      <c r="KH235" s="550"/>
      <c r="KI235" s="550"/>
      <c r="KJ235" s="550"/>
      <c r="KK235" s="550"/>
      <c r="KL235" s="550"/>
      <c r="KM235" s="550"/>
      <c r="KN235" s="550"/>
      <c r="KO235" s="550"/>
      <c r="KP235" s="550"/>
      <c r="KQ235" s="550"/>
      <c r="KR235" s="550"/>
      <c r="LM235" s="550"/>
      <c r="LT235" s="550"/>
      <c r="MA235" s="550"/>
      <c r="MH235" s="550"/>
      <c r="NQ235" s="550"/>
      <c r="NT235" s="550"/>
      <c r="QI235" s="550"/>
      <c r="QP235" s="550"/>
      <c r="RD235" s="550"/>
      <c r="RE235" s="550"/>
      <c r="TA235" s="550"/>
      <c r="TV235" s="550"/>
      <c r="UC235" s="550"/>
      <c r="UJ235" s="550"/>
      <c r="UQ235" s="550"/>
      <c r="UX235" s="550"/>
      <c r="VZ235" s="550"/>
      <c r="XB235" s="550"/>
      <c r="XC235" s="550"/>
      <c r="XD235" s="550"/>
      <c r="XE235" s="550"/>
      <c r="XF235" s="550"/>
      <c r="XG235" s="550"/>
      <c r="XH235" s="550"/>
      <c r="AAV235" s="550"/>
      <c r="ABC235" s="550"/>
      <c r="ABF235" s="550"/>
      <c r="ACE235" s="550"/>
      <c r="ACH235" s="550"/>
      <c r="ACL235" s="550"/>
      <c r="ACO235" s="550"/>
      <c r="ACZ235" s="550"/>
      <c r="ADC235" s="550"/>
      <c r="ADG235" s="550"/>
      <c r="ADJ235" s="550"/>
      <c r="ADN235" s="550"/>
      <c r="ADU235" s="550"/>
      <c r="ADX235" s="550"/>
      <c r="AEB235" s="550"/>
      <c r="AEP235" s="550"/>
      <c r="AES235" s="550"/>
      <c r="AFK235" s="550"/>
      <c r="AFR235" s="550"/>
      <c r="AIC235" s="550"/>
      <c r="AIJ235" s="550"/>
      <c r="AIQ235" s="550"/>
      <c r="AMD235" s="550"/>
      <c r="AMG235" s="550"/>
      <c r="AMY235" s="550"/>
      <c r="ANB235" s="550"/>
      <c r="ANF235" s="550"/>
      <c r="ANI235" s="550"/>
      <c r="AOH235" s="550"/>
      <c r="AOK235" s="550"/>
      <c r="AOV235" s="550"/>
      <c r="APC235" s="550"/>
      <c r="APJ235" s="550"/>
      <c r="APX235" s="550"/>
      <c r="AQA235" s="550"/>
      <c r="AQE235" s="550"/>
      <c r="AQL235" s="550"/>
      <c r="AQZ235" s="550"/>
      <c r="ARC235" s="550"/>
      <c r="ARN235" s="550"/>
      <c r="ARQ235" s="550"/>
      <c r="ARU235" s="550"/>
      <c r="ARX235" s="550"/>
      <c r="ASB235" s="550"/>
      <c r="ASI235" s="550"/>
      <c r="AVH235" s="550"/>
      <c r="AVO235" s="550"/>
      <c r="AVV235" s="550"/>
      <c r="AYG235" s="550"/>
      <c r="AYN235" s="550"/>
      <c r="AYU235" s="550"/>
      <c r="AYX235" s="550"/>
      <c r="AZI235" s="550"/>
      <c r="AZL235" s="550"/>
      <c r="AZP235" s="37"/>
      <c r="AZS235" s="37"/>
    </row>
    <row r="236" spans="1:1021 1039:1371" ht="15.75" x14ac:dyDescent="0.25">
      <c r="A236" s="422"/>
      <c r="B236" s="24"/>
      <c r="C236" s="242"/>
      <c r="D236" s="37"/>
      <c r="E236" s="37"/>
      <c r="H236" s="550"/>
      <c r="I236" s="24"/>
      <c r="J236" s="242"/>
      <c r="K236" s="37"/>
      <c r="L236" s="37"/>
      <c r="O236" s="550"/>
      <c r="Q236" s="550"/>
      <c r="R236" s="550"/>
      <c r="V236" s="550"/>
      <c r="CH236" s="550"/>
      <c r="CV236" s="550"/>
      <c r="DR236" s="550"/>
      <c r="DU236" s="550"/>
      <c r="ET236" s="550"/>
      <c r="FA236" s="550"/>
      <c r="FV236" s="550"/>
      <c r="GC236" s="550"/>
      <c r="HZ236" s="550"/>
      <c r="IV236" s="550"/>
      <c r="KD236" s="550"/>
      <c r="KE236" s="550"/>
      <c r="KF236" s="550"/>
      <c r="KG236" s="550"/>
      <c r="KH236" s="550"/>
      <c r="KI236" s="550"/>
      <c r="KJ236" s="550"/>
      <c r="KK236" s="550"/>
      <c r="KL236" s="550"/>
      <c r="KM236" s="550"/>
      <c r="KN236" s="550"/>
      <c r="KO236" s="550"/>
      <c r="KP236" s="550"/>
      <c r="KQ236" s="550"/>
      <c r="KR236" s="550"/>
      <c r="LM236" s="550"/>
      <c r="LT236" s="550"/>
      <c r="MA236" s="550"/>
      <c r="MH236" s="550"/>
      <c r="NQ236" s="550"/>
      <c r="NT236" s="550"/>
      <c r="QI236" s="550"/>
      <c r="QP236" s="550"/>
      <c r="RD236" s="550"/>
      <c r="RE236" s="550"/>
      <c r="TA236" s="550"/>
      <c r="TV236" s="550"/>
      <c r="UC236" s="550"/>
      <c r="UJ236" s="550"/>
      <c r="UQ236" s="550"/>
      <c r="UX236" s="550"/>
      <c r="VZ236" s="550"/>
      <c r="XB236" s="550"/>
      <c r="XC236" s="550"/>
      <c r="XD236" s="550"/>
      <c r="XE236" s="550"/>
      <c r="XF236" s="550"/>
      <c r="XG236" s="550"/>
      <c r="XH236" s="550"/>
      <c r="AAV236" s="550"/>
      <c r="ABC236" s="550"/>
      <c r="ABF236" s="550"/>
      <c r="ACE236" s="550"/>
      <c r="ACH236" s="550"/>
      <c r="ACL236" s="550"/>
      <c r="ACO236" s="550"/>
      <c r="ACZ236" s="550"/>
      <c r="ADC236" s="550"/>
      <c r="ADG236" s="550"/>
      <c r="ADJ236" s="550"/>
      <c r="ADN236" s="550"/>
      <c r="ADU236" s="550"/>
      <c r="ADX236" s="550"/>
      <c r="AEB236" s="550"/>
      <c r="AEP236" s="550"/>
      <c r="AES236" s="550"/>
      <c r="AFK236" s="550"/>
      <c r="AFR236" s="550"/>
      <c r="AIC236" s="550"/>
      <c r="AIJ236" s="550"/>
      <c r="AIQ236" s="550"/>
      <c r="AMD236" s="550"/>
      <c r="AMG236" s="550"/>
      <c r="AMY236" s="550"/>
      <c r="ANB236" s="550"/>
      <c r="ANF236" s="550"/>
      <c r="ANI236" s="550"/>
      <c r="AOH236" s="550"/>
      <c r="AOK236" s="550"/>
      <c r="AOV236" s="550"/>
      <c r="APC236" s="550"/>
      <c r="APJ236" s="550"/>
      <c r="APX236" s="550"/>
      <c r="AQA236" s="550"/>
      <c r="AQE236" s="550"/>
      <c r="AQL236" s="550"/>
      <c r="AQZ236" s="550"/>
      <c r="ARC236" s="550"/>
      <c r="ARN236" s="550"/>
      <c r="ARQ236" s="550"/>
      <c r="ARU236" s="550"/>
      <c r="ARX236" s="550"/>
      <c r="ASB236" s="550"/>
      <c r="ASI236" s="550"/>
      <c r="AVH236" s="550"/>
      <c r="AVO236" s="550"/>
      <c r="AVV236" s="550"/>
      <c r="AYG236" s="550"/>
      <c r="AYN236" s="550"/>
      <c r="AYU236" s="550"/>
      <c r="AYX236" s="550"/>
      <c r="AZI236" s="550"/>
      <c r="AZL236" s="550"/>
      <c r="AZP236" s="37"/>
      <c r="AZS236" s="37"/>
    </row>
    <row r="237" spans="1:1021 1039:1371" ht="15.75" x14ac:dyDescent="0.25">
      <c r="A237" s="422"/>
      <c r="B237" s="24"/>
      <c r="C237" s="172"/>
      <c r="D237" s="121"/>
      <c r="E237" s="37"/>
      <c r="H237" s="550"/>
      <c r="I237" s="24"/>
      <c r="J237" s="172"/>
      <c r="K237" s="121"/>
      <c r="L237" s="37"/>
      <c r="O237" s="550"/>
      <c r="Q237" s="550"/>
      <c r="R237" s="550"/>
      <c r="V237" s="550"/>
      <c r="CH237" s="550"/>
      <c r="CV237" s="550"/>
      <c r="DR237" s="550"/>
      <c r="DU237" s="550"/>
      <c r="ET237" s="550"/>
      <c r="FA237" s="550"/>
      <c r="FV237" s="550"/>
      <c r="GC237" s="550"/>
      <c r="HZ237" s="550"/>
      <c r="IV237" s="550"/>
      <c r="KD237" s="550"/>
      <c r="KE237" s="550"/>
      <c r="KF237" s="550"/>
      <c r="KG237" s="550"/>
      <c r="KH237" s="550"/>
      <c r="KI237" s="550"/>
      <c r="KJ237" s="550"/>
      <c r="KK237" s="550"/>
      <c r="KL237" s="550"/>
      <c r="KM237" s="550"/>
      <c r="KN237" s="550"/>
      <c r="KO237" s="550"/>
      <c r="KP237" s="550"/>
      <c r="KQ237" s="550"/>
      <c r="KR237" s="550"/>
      <c r="LM237" s="550"/>
      <c r="LT237" s="550"/>
      <c r="MA237" s="550"/>
      <c r="MH237" s="550"/>
      <c r="NQ237" s="550"/>
      <c r="NT237" s="550"/>
      <c r="QI237" s="550"/>
      <c r="QP237" s="550"/>
      <c r="RD237" s="550"/>
      <c r="RE237" s="550"/>
      <c r="TA237" s="550"/>
      <c r="TV237" s="550"/>
      <c r="UC237" s="550"/>
      <c r="UJ237" s="550"/>
      <c r="UQ237" s="550"/>
      <c r="UX237" s="550"/>
      <c r="VZ237" s="550"/>
      <c r="XB237" s="550"/>
      <c r="XC237" s="550"/>
      <c r="XD237" s="550"/>
      <c r="XE237" s="550"/>
      <c r="XF237" s="550"/>
      <c r="XG237" s="550"/>
      <c r="XH237" s="550"/>
      <c r="AAV237" s="550"/>
      <c r="ABC237" s="550"/>
      <c r="ABF237" s="550"/>
      <c r="ACE237" s="550"/>
      <c r="ACH237" s="550"/>
      <c r="ACL237" s="550"/>
      <c r="ACO237" s="550"/>
      <c r="ACZ237" s="550"/>
      <c r="ADC237" s="550"/>
      <c r="ADG237" s="550"/>
      <c r="ADJ237" s="550"/>
      <c r="ADN237" s="550"/>
      <c r="ADU237" s="550"/>
      <c r="ADX237" s="550"/>
      <c r="AEB237" s="550"/>
      <c r="AEP237" s="550"/>
      <c r="AES237" s="550"/>
      <c r="AFK237" s="550"/>
      <c r="AFR237" s="550"/>
      <c r="AIC237" s="550"/>
      <c r="AIJ237" s="550"/>
      <c r="AIQ237" s="550"/>
      <c r="AMD237" s="550"/>
      <c r="AMG237" s="550"/>
      <c r="AMY237" s="550"/>
      <c r="ANB237" s="550"/>
      <c r="ANF237" s="550"/>
      <c r="ANI237" s="550"/>
      <c r="AOH237" s="550"/>
      <c r="AOK237" s="550"/>
      <c r="AOV237" s="550"/>
      <c r="APC237" s="550"/>
      <c r="APJ237" s="550"/>
      <c r="APX237" s="550"/>
      <c r="AQA237" s="550"/>
      <c r="AQE237" s="550"/>
      <c r="AQL237" s="550"/>
      <c r="AQZ237" s="550"/>
      <c r="ARC237" s="550"/>
      <c r="ARN237" s="550"/>
      <c r="ARQ237" s="550"/>
      <c r="ARU237" s="550"/>
      <c r="ARX237" s="550"/>
      <c r="ASB237" s="550"/>
      <c r="ASI237" s="550"/>
      <c r="AVH237" s="550"/>
      <c r="AVO237" s="550"/>
      <c r="AVV237" s="550"/>
      <c r="AYG237" s="550"/>
      <c r="AYN237" s="550"/>
      <c r="AYU237" s="550"/>
      <c r="AYX237" s="550"/>
      <c r="AZI237" s="550"/>
      <c r="AZL237" s="550"/>
      <c r="AZP237" s="37"/>
      <c r="AZS237" s="37"/>
    </row>
    <row r="238" spans="1:1021 1039:1371" ht="15.75" x14ac:dyDescent="0.25">
      <c r="A238" s="422"/>
      <c r="B238" s="24"/>
      <c r="C238" s="172"/>
      <c r="D238" s="37"/>
      <c r="E238" s="37"/>
      <c r="H238" s="550"/>
      <c r="I238" s="24"/>
      <c r="J238" s="172"/>
      <c r="K238" s="37"/>
      <c r="L238" s="37"/>
      <c r="O238" s="550"/>
      <c r="Q238" s="550"/>
      <c r="R238" s="550"/>
      <c r="V238" s="550"/>
      <c r="CH238" s="550"/>
      <c r="CV238" s="550"/>
      <c r="DR238" s="550"/>
      <c r="DU238" s="550"/>
      <c r="ET238" s="550"/>
      <c r="FA238" s="550"/>
      <c r="FV238" s="550"/>
      <c r="GC238" s="550"/>
      <c r="HZ238" s="550"/>
      <c r="IV238" s="550"/>
      <c r="KD238" s="550"/>
      <c r="KE238" s="550"/>
      <c r="KF238" s="550"/>
      <c r="KG238" s="550"/>
      <c r="KH238" s="550"/>
      <c r="KI238" s="550"/>
      <c r="KJ238" s="550"/>
      <c r="KK238" s="550"/>
      <c r="KL238" s="550"/>
      <c r="KM238" s="550"/>
      <c r="KN238" s="550"/>
      <c r="KO238" s="550"/>
      <c r="KP238" s="550"/>
      <c r="KQ238" s="550"/>
      <c r="KR238" s="550"/>
      <c r="LM238" s="550"/>
      <c r="LT238" s="550"/>
      <c r="MA238" s="550"/>
      <c r="MH238" s="550"/>
      <c r="NQ238" s="550"/>
      <c r="NT238" s="550"/>
      <c r="QI238" s="550"/>
      <c r="QP238" s="550"/>
      <c r="RD238" s="550"/>
      <c r="RE238" s="550"/>
      <c r="TA238" s="550"/>
      <c r="TV238" s="550"/>
      <c r="UC238" s="550"/>
      <c r="UJ238" s="550"/>
      <c r="UQ238" s="550"/>
      <c r="UX238" s="550"/>
      <c r="VZ238" s="550"/>
      <c r="XB238" s="550"/>
      <c r="XC238" s="550"/>
      <c r="XD238" s="550"/>
      <c r="XE238" s="550"/>
      <c r="XF238" s="550"/>
      <c r="XG238" s="550"/>
      <c r="XH238" s="550"/>
      <c r="AAV238" s="550"/>
      <c r="ABC238" s="550"/>
      <c r="ABF238" s="550"/>
      <c r="ACE238" s="550"/>
      <c r="ACH238" s="550"/>
      <c r="ACL238" s="550"/>
      <c r="ACO238" s="550"/>
      <c r="ACZ238" s="550"/>
      <c r="ADC238" s="550"/>
      <c r="ADG238" s="550"/>
      <c r="ADJ238" s="550"/>
      <c r="ADN238" s="550"/>
      <c r="ADU238" s="550"/>
      <c r="ADX238" s="550"/>
      <c r="AEB238" s="550"/>
      <c r="AEP238" s="550"/>
      <c r="AES238" s="550"/>
      <c r="AFK238" s="550"/>
      <c r="AFR238" s="550"/>
      <c r="AIC238" s="550"/>
      <c r="AIJ238" s="550"/>
      <c r="AIQ238" s="550"/>
      <c r="AMD238" s="550"/>
      <c r="AMG238" s="550"/>
      <c r="AMY238" s="550"/>
      <c r="ANB238" s="550"/>
      <c r="ANF238" s="550"/>
      <c r="ANI238" s="550"/>
      <c r="AOH238" s="550"/>
      <c r="AOK238" s="550"/>
      <c r="AOV238" s="550"/>
      <c r="APC238" s="550"/>
      <c r="APJ238" s="550"/>
      <c r="APX238" s="550"/>
      <c r="AQA238" s="550"/>
      <c r="AQE238" s="550"/>
      <c r="AQL238" s="550"/>
      <c r="AQZ238" s="550"/>
      <c r="ARC238" s="550"/>
      <c r="ARN238" s="550"/>
      <c r="ARQ238" s="550"/>
      <c r="ARU238" s="550"/>
      <c r="ARX238" s="550"/>
      <c r="ASB238" s="550"/>
      <c r="ASI238" s="550"/>
      <c r="AVH238" s="550"/>
      <c r="AVO238" s="550"/>
      <c r="AVV238" s="550"/>
      <c r="AYG238" s="550"/>
      <c r="AYN238" s="550"/>
      <c r="AYU238" s="550"/>
      <c r="AYX238" s="550"/>
      <c r="AZI238" s="550"/>
      <c r="AZL238" s="550"/>
      <c r="AZP238" s="37"/>
      <c r="AZS238" s="37"/>
    </row>
    <row r="239" spans="1:1021 1039:1371" ht="15.75" x14ac:dyDescent="0.25">
      <c r="A239" s="422"/>
      <c r="B239" s="24"/>
      <c r="C239" s="172"/>
      <c r="D239" s="121"/>
      <c r="E239" s="37"/>
      <c r="H239" s="550"/>
      <c r="I239" s="24"/>
      <c r="J239" s="172"/>
      <c r="K239" s="121"/>
      <c r="L239" s="37"/>
      <c r="O239" s="550"/>
      <c r="Q239" s="550"/>
      <c r="R239" s="550"/>
      <c r="V239" s="550"/>
      <c r="CH239" s="550"/>
      <c r="CV239" s="550"/>
      <c r="DR239" s="550"/>
      <c r="DU239" s="550"/>
      <c r="ET239" s="550"/>
      <c r="FA239" s="550"/>
      <c r="FV239" s="550"/>
      <c r="GC239" s="550"/>
      <c r="HZ239" s="550"/>
      <c r="IV239" s="550"/>
      <c r="KD239" s="550"/>
      <c r="KE239" s="550"/>
      <c r="KF239" s="550"/>
      <c r="KG239" s="550"/>
      <c r="KH239" s="550"/>
      <c r="KI239" s="550"/>
      <c r="KJ239" s="550"/>
      <c r="KK239" s="550"/>
      <c r="KL239" s="550"/>
      <c r="KM239" s="550"/>
      <c r="KN239" s="550"/>
      <c r="KO239" s="550"/>
      <c r="KP239" s="550"/>
      <c r="KQ239" s="550"/>
      <c r="KR239" s="550"/>
      <c r="LM239" s="550"/>
      <c r="LT239" s="550"/>
      <c r="MA239" s="550"/>
      <c r="MH239" s="550"/>
      <c r="NQ239" s="550"/>
      <c r="NT239" s="550"/>
      <c r="QI239" s="550"/>
      <c r="QP239" s="550"/>
      <c r="RD239" s="550"/>
      <c r="RE239" s="550"/>
      <c r="TA239" s="550"/>
      <c r="TV239" s="550"/>
      <c r="UC239" s="550"/>
      <c r="UJ239" s="550"/>
      <c r="UQ239" s="550"/>
      <c r="UX239" s="550"/>
      <c r="VZ239" s="550"/>
      <c r="XB239" s="550"/>
      <c r="XC239" s="550"/>
      <c r="XD239" s="550"/>
      <c r="XE239" s="550"/>
      <c r="XF239" s="550"/>
      <c r="XG239" s="550"/>
      <c r="XH239" s="550"/>
      <c r="AAV239" s="550"/>
      <c r="ABC239" s="550"/>
      <c r="ABF239" s="550"/>
      <c r="ACE239" s="550"/>
      <c r="ACH239" s="550"/>
      <c r="ACL239" s="550"/>
      <c r="ACO239" s="550"/>
      <c r="ACZ239" s="550"/>
      <c r="ADC239" s="550"/>
      <c r="ADG239" s="550"/>
      <c r="ADJ239" s="550"/>
      <c r="ADN239" s="550"/>
      <c r="ADU239" s="550"/>
      <c r="ADX239" s="550"/>
      <c r="AEB239" s="550"/>
      <c r="AEP239" s="550"/>
      <c r="AES239" s="550"/>
      <c r="AFK239" s="550"/>
      <c r="AFR239" s="550"/>
      <c r="AIC239" s="550"/>
      <c r="AIJ239" s="550"/>
      <c r="AIQ239" s="550"/>
      <c r="AMD239" s="550"/>
      <c r="AMG239" s="550"/>
      <c r="AMY239" s="550"/>
      <c r="ANB239" s="550"/>
      <c r="ANF239" s="550"/>
      <c r="ANI239" s="550"/>
      <c r="AOH239" s="550"/>
      <c r="AOK239" s="550"/>
      <c r="AOV239" s="550"/>
      <c r="APC239" s="550"/>
      <c r="APJ239" s="550"/>
      <c r="APX239" s="550"/>
      <c r="AQA239" s="550"/>
      <c r="AQE239" s="550"/>
      <c r="AQL239" s="550"/>
      <c r="AQZ239" s="550"/>
      <c r="ARC239" s="550"/>
      <c r="ARN239" s="550"/>
      <c r="ARQ239" s="550"/>
      <c r="ARU239" s="550"/>
      <c r="ARX239" s="550"/>
      <c r="ASB239" s="550"/>
      <c r="ASI239" s="550"/>
      <c r="AVH239" s="550"/>
      <c r="AVO239" s="550"/>
      <c r="AVV239" s="550"/>
      <c r="AYG239" s="550"/>
      <c r="AYN239" s="550"/>
      <c r="AYU239" s="550"/>
      <c r="AYX239" s="550"/>
      <c r="AZI239" s="550"/>
      <c r="AZL239" s="550"/>
      <c r="AZP239" s="37"/>
      <c r="AZS239" s="37"/>
    </row>
    <row r="240" spans="1:1021 1039:1371" ht="15.75" x14ac:dyDescent="0.25">
      <c r="A240" s="422"/>
      <c r="B240" s="24"/>
      <c r="C240" s="172"/>
      <c r="D240" s="121"/>
      <c r="E240" s="37"/>
      <c r="H240" s="550"/>
      <c r="I240" s="24"/>
      <c r="J240" s="172"/>
      <c r="K240" s="121"/>
      <c r="L240" s="37"/>
      <c r="O240" s="550"/>
      <c r="Q240" s="550"/>
      <c r="R240" s="550"/>
      <c r="V240" s="550"/>
      <c r="CH240" s="550"/>
      <c r="CV240" s="550"/>
      <c r="DR240" s="550"/>
      <c r="DU240" s="550"/>
      <c r="ET240" s="550"/>
      <c r="FA240" s="550"/>
      <c r="FV240" s="550"/>
      <c r="GC240" s="550"/>
      <c r="HZ240" s="550"/>
      <c r="IV240" s="550"/>
      <c r="KD240" s="550"/>
      <c r="KE240" s="550"/>
      <c r="KF240" s="550"/>
      <c r="KG240" s="550"/>
      <c r="KH240" s="550"/>
      <c r="KI240" s="550"/>
      <c r="KJ240" s="550"/>
      <c r="KK240" s="550"/>
      <c r="KL240" s="550"/>
      <c r="KM240" s="550"/>
      <c r="KN240" s="550"/>
      <c r="KO240" s="550"/>
      <c r="KP240" s="550"/>
      <c r="KQ240" s="550"/>
      <c r="KR240" s="550"/>
      <c r="LM240" s="550"/>
      <c r="LT240" s="550"/>
      <c r="MA240" s="550"/>
      <c r="MH240" s="550"/>
      <c r="NQ240" s="550"/>
      <c r="NT240" s="550"/>
      <c r="QI240" s="550"/>
      <c r="QP240" s="550"/>
      <c r="RD240" s="550"/>
      <c r="RE240" s="550"/>
      <c r="TA240" s="550"/>
      <c r="TV240" s="550"/>
      <c r="UC240" s="550"/>
      <c r="UJ240" s="550"/>
      <c r="UQ240" s="550"/>
      <c r="UX240" s="550"/>
      <c r="VZ240" s="550"/>
      <c r="XB240" s="550"/>
      <c r="XC240" s="550"/>
      <c r="XD240" s="550"/>
      <c r="XE240" s="550"/>
      <c r="XF240" s="550"/>
      <c r="XG240" s="550"/>
      <c r="XH240" s="550"/>
      <c r="AAV240" s="550"/>
      <c r="ABC240" s="550"/>
      <c r="ABF240" s="550"/>
      <c r="ACE240" s="550"/>
      <c r="ACH240" s="550"/>
      <c r="ACL240" s="550"/>
      <c r="ACO240" s="550"/>
      <c r="ACZ240" s="550"/>
      <c r="ADC240" s="550"/>
      <c r="ADG240" s="550"/>
      <c r="ADJ240" s="550"/>
      <c r="ADN240" s="550"/>
      <c r="ADU240" s="550"/>
      <c r="ADX240" s="550"/>
      <c r="AEB240" s="550"/>
      <c r="AEP240" s="550"/>
      <c r="AES240" s="550"/>
      <c r="AFK240" s="550"/>
      <c r="AFR240" s="550"/>
      <c r="AIC240" s="550"/>
      <c r="AIJ240" s="550"/>
      <c r="AIQ240" s="550"/>
      <c r="AMD240" s="550"/>
      <c r="AMG240" s="550"/>
      <c r="AMY240" s="550"/>
      <c r="ANB240" s="550"/>
      <c r="ANF240" s="550"/>
      <c r="ANI240" s="550"/>
      <c r="AOH240" s="550"/>
      <c r="AOK240" s="550"/>
      <c r="AOV240" s="550"/>
      <c r="APC240" s="550"/>
      <c r="APJ240" s="550"/>
      <c r="APX240" s="550"/>
      <c r="AQA240" s="550"/>
      <c r="AQE240" s="550"/>
      <c r="AQL240" s="550"/>
      <c r="AQZ240" s="550"/>
      <c r="ARC240" s="550"/>
      <c r="ARN240" s="550"/>
      <c r="ARQ240" s="550"/>
      <c r="ARU240" s="550"/>
      <c r="ARX240" s="550"/>
      <c r="ASB240" s="550"/>
      <c r="ASI240" s="550"/>
      <c r="AVH240" s="550"/>
      <c r="AVO240" s="550"/>
      <c r="AVV240" s="550"/>
      <c r="AYG240" s="550"/>
      <c r="AYN240" s="550"/>
      <c r="AYU240" s="550"/>
      <c r="AYX240" s="550"/>
      <c r="AZI240" s="550"/>
      <c r="AZL240" s="550"/>
      <c r="AZP240" s="37"/>
      <c r="AZS240" s="37"/>
    </row>
    <row r="241" spans="1:1021 1039:1371" ht="15.75" x14ac:dyDescent="0.25">
      <c r="A241" s="422"/>
      <c r="B241" s="24"/>
      <c r="C241" s="172"/>
      <c r="D241" s="37"/>
      <c r="E241" s="37"/>
      <c r="H241" s="550"/>
      <c r="I241" s="24"/>
      <c r="J241" s="172"/>
      <c r="K241" s="37"/>
      <c r="L241" s="37"/>
      <c r="O241" s="550"/>
      <c r="Q241" s="550"/>
      <c r="R241" s="550"/>
      <c r="V241" s="550"/>
      <c r="CH241" s="550"/>
      <c r="CV241" s="550"/>
      <c r="DR241" s="550"/>
      <c r="DU241" s="550"/>
      <c r="ET241" s="550"/>
      <c r="FA241" s="550"/>
      <c r="FV241" s="550"/>
      <c r="GC241" s="550"/>
      <c r="HZ241" s="550"/>
      <c r="IV241" s="550"/>
      <c r="KD241" s="550"/>
      <c r="KE241" s="550"/>
      <c r="KF241" s="550"/>
      <c r="KG241" s="550"/>
      <c r="KH241" s="550"/>
      <c r="KI241" s="550"/>
      <c r="KJ241" s="550"/>
      <c r="KK241" s="550"/>
      <c r="KL241" s="550"/>
      <c r="KM241" s="550"/>
      <c r="KN241" s="550"/>
      <c r="KO241" s="550"/>
      <c r="KP241" s="550"/>
      <c r="KQ241" s="550"/>
      <c r="KR241" s="550"/>
      <c r="LM241" s="550"/>
      <c r="LT241" s="550"/>
      <c r="MA241" s="550"/>
      <c r="MH241" s="550"/>
      <c r="NQ241" s="550"/>
      <c r="NT241" s="550"/>
      <c r="QI241" s="550"/>
      <c r="QP241" s="550"/>
      <c r="RD241" s="550"/>
      <c r="RE241" s="550"/>
      <c r="TA241" s="550"/>
      <c r="TV241" s="550"/>
      <c r="UC241" s="550"/>
      <c r="UJ241" s="550"/>
      <c r="UQ241" s="550"/>
      <c r="UX241" s="550"/>
      <c r="VZ241" s="550"/>
      <c r="XB241" s="550"/>
      <c r="XC241" s="550"/>
      <c r="XD241" s="550"/>
      <c r="XE241" s="550"/>
      <c r="XF241" s="550"/>
      <c r="XG241" s="550"/>
      <c r="XH241" s="550"/>
      <c r="AAV241" s="550"/>
      <c r="ABC241" s="550"/>
      <c r="ABF241" s="550"/>
      <c r="ACE241" s="550"/>
      <c r="ACH241" s="550"/>
      <c r="ACL241" s="550"/>
      <c r="ACO241" s="550"/>
      <c r="ACZ241" s="550"/>
      <c r="ADC241" s="550"/>
      <c r="ADG241" s="550"/>
      <c r="ADJ241" s="550"/>
      <c r="ADN241" s="550"/>
      <c r="ADU241" s="550"/>
      <c r="ADX241" s="550"/>
      <c r="AEB241" s="550"/>
      <c r="AEP241" s="550"/>
      <c r="AES241" s="550"/>
      <c r="AFK241" s="550"/>
      <c r="AFR241" s="550"/>
      <c r="AIC241" s="550"/>
      <c r="AIJ241" s="550"/>
      <c r="AIQ241" s="550"/>
      <c r="AMD241" s="550"/>
      <c r="AMG241" s="550"/>
      <c r="AMY241" s="550"/>
      <c r="ANB241" s="550"/>
      <c r="ANF241" s="550"/>
      <c r="ANI241" s="550"/>
      <c r="AOH241" s="550"/>
      <c r="AOK241" s="550"/>
      <c r="AOV241" s="550"/>
      <c r="APC241" s="550"/>
      <c r="APJ241" s="550"/>
      <c r="APX241" s="550"/>
      <c r="AQA241" s="550"/>
      <c r="AQE241" s="550"/>
      <c r="AQL241" s="550"/>
      <c r="AQZ241" s="550"/>
      <c r="ARC241" s="550"/>
      <c r="ARN241" s="550"/>
      <c r="ARQ241" s="550"/>
      <c r="ARU241" s="550"/>
      <c r="ARX241" s="550"/>
      <c r="ASB241" s="550"/>
      <c r="ASI241" s="550"/>
      <c r="AVH241" s="550"/>
      <c r="AVO241" s="550"/>
      <c r="AVV241" s="550"/>
      <c r="AYG241" s="550"/>
      <c r="AYN241" s="550"/>
      <c r="AYU241" s="550"/>
      <c r="AYX241" s="550"/>
      <c r="AZI241" s="550"/>
      <c r="AZL241" s="550"/>
      <c r="AZP241" s="37"/>
      <c r="AZS241" s="37"/>
    </row>
    <row r="242" spans="1:1021 1039:1371" ht="15.75" x14ac:dyDescent="0.25">
      <c r="A242" s="422"/>
      <c r="B242" s="24"/>
      <c r="C242" s="172"/>
      <c r="D242" s="37"/>
      <c r="E242" s="37"/>
      <c r="H242" s="550"/>
      <c r="I242" s="24"/>
      <c r="J242" s="172"/>
      <c r="K242" s="37"/>
      <c r="L242" s="37"/>
      <c r="O242" s="550"/>
      <c r="Q242" s="550"/>
      <c r="R242" s="550"/>
      <c r="V242" s="550"/>
      <c r="CH242" s="550"/>
      <c r="CV242" s="550"/>
      <c r="DR242" s="550"/>
      <c r="DU242" s="550"/>
      <c r="ET242" s="550"/>
      <c r="FA242" s="550"/>
      <c r="FV242" s="550"/>
      <c r="GC242" s="550"/>
      <c r="HZ242" s="550"/>
      <c r="IV242" s="550"/>
      <c r="KD242" s="550"/>
      <c r="KE242" s="550"/>
      <c r="KF242" s="550"/>
      <c r="KG242" s="550"/>
      <c r="KH242" s="550"/>
      <c r="KI242" s="550"/>
      <c r="KJ242" s="550"/>
      <c r="KK242" s="550"/>
      <c r="KL242" s="550"/>
      <c r="KM242" s="550"/>
      <c r="KN242" s="550"/>
      <c r="KO242" s="550"/>
      <c r="KP242" s="550"/>
      <c r="KQ242" s="550"/>
      <c r="KR242" s="550"/>
      <c r="LM242" s="550"/>
      <c r="LT242" s="550"/>
      <c r="MA242" s="550"/>
      <c r="MH242" s="550"/>
      <c r="NQ242" s="550"/>
      <c r="NT242" s="550"/>
      <c r="QI242" s="550"/>
      <c r="QP242" s="550"/>
      <c r="RD242" s="550"/>
      <c r="RE242" s="550"/>
      <c r="TA242" s="550"/>
      <c r="TV242" s="550"/>
      <c r="UC242" s="550"/>
      <c r="UJ242" s="550"/>
      <c r="UQ242" s="550"/>
      <c r="UX242" s="550"/>
      <c r="VZ242" s="550"/>
      <c r="XB242" s="550"/>
      <c r="XC242" s="550"/>
      <c r="XD242" s="550"/>
      <c r="XE242" s="550"/>
      <c r="XF242" s="550"/>
      <c r="XG242" s="550"/>
      <c r="XH242" s="550"/>
      <c r="AAV242" s="550"/>
      <c r="ABC242" s="550"/>
      <c r="ABF242" s="550"/>
      <c r="ACE242" s="550"/>
      <c r="ACH242" s="550"/>
      <c r="ACL242" s="550"/>
      <c r="ACO242" s="550"/>
      <c r="ACZ242" s="550"/>
      <c r="ADC242" s="550"/>
      <c r="ADG242" s="550"/>
      <c r="ADJ242" s="550"/>
      <c r="ADN242" s="550"/>
      <c r="ADU242" s="550"/>
      <c r="ADX242" s="550"/>
      <c r="AEB242" s="550"/>
      <c r="AEP242" s="550"/>
      <c r="AES242" s="550"/>
      <c r="AFK242" s="550"/>
      <c r="AFR242" s="550"/>
      <c r="AIC242" s="550"/>
      <c r="AIJ242" s="550"/>
      <c r="AIQ242" s="550"/>
      <c r="AMD242" s="550"/>
      <c r="AMG242" s="550"/>
      <c r="AMY242" s="550"/>
      <c r="ANB242" s="550"/>
      <c r="ANF242" s="550"/>
      <c r="ANI242" s="550"/>
      <c r="AOH242" s="550"/>
      <c r="AOK242" s="550"/>
      <c r="AOV242" s="550"/>
      <c r="APC242" s="550"/>
      <c r="APJ242" s="550"/>
      <c r="APX242" s="550"/>
      <c r="AQA242" s="550"/>
      <c r="AQE242" s="550"/>
      <c r="AQL242" s="550"/>
      <c r="AQZ242" s="550"/>
      <c r="ARC242" s="550"/>
      <c r="ARN242" s="550"/>
      <c r="ARQ242" s="550"/>
      <c r="ARU242" s="550"/>
      <c r="ARX242" s="550"/>
      <c r="ASB242" s="550"/>
      <c r="ASI242" s="550"/>
      <c r="AVH242" s="550"/>
      <c r="AVO242" s="550"/>
      <c r="AVV242" s="550"/>
      <c r="AYG242" s="550"/>
      <c r="AYN242" s="550"/>
      <c r="AYU242" s="550"/>
      <c r="AYX242" s="550"/>
      <c r="AZI242" s="550"/>
      <c r="AZL242" s="550"/>
      <c r="AZP242" s="37"/>
      <c r="AZS242" s="37"/>
    </row>
    <row r="243" spans="1:1021 1039:1371" ht="15.75" x14ac:dyDescent="0.25">
      <c r="A243" s="422"/>
      <c r="B243" s="24"/>
      <c r="C243" s="172"/>
      <c r="D243" s="37"/>
      <c r="E243" s="37"/>
      <c r="H243" s="550"/>
      <c r="I243" s="24"/>
      <c r="J243" s="172"/>
      <c r="K243" s="37"/>
      <c r="L243" s="37"/>
      <c r="O243" s="550"/>
      <c r="Q243" s="550"/>
      <c r="R243" s="550"/>
      <c r="V243" s="550"/>
      <c r="CH243" s="550"/>
      <c r="CV243" s="550"/>
      <c r="DR243" s="550"/>
      <c r="DU243" s="550"/>
      <c r="ET243" s="550"/>
      <c r="FA243" s="550"/>
      <c r="FV243" s="550"/>
      <c r="GC243" s="550"/>
      <c r="HZ243" s="550"/>
      <c r="IV243" s="550"/>
      <c r="KD243" s="550"/>
      <c r="KE243" s="550"/>
      <c r="KF243" s="550"/>
      <c r="KG243" s="550"/>
      <c r="KH243" s="550"/>
      <c r="KI243" s="550"/>
      <c r="KJ243" s="550"/>
      <c r="KK243" s="550"/>
      <c r="KL243" s="550"/>
      <c r="KM243" s="550"/>
      <c r="KN243" s="550"/>
      <c r="KO243" s="550"/>
      <c r="KP243" s="550"/>
      <c r="KQ243" s="550"/>
      <c r="KR243" s="550"/>
      <c r="LM243" s="550"/>
      <c r="LT243" s="550"/>
      <c r="MA243" s="550"/>
      <c r="MH243" s="550"/>
      <c r="NQ243" s="550"/>
      <c r="NT243" s="550"/>
      <c r="QI243" s="550"/>
      <c r="QP243" s="550"/>
      <c r="RD243" s="550"/>
      <c r="RE243" s="550"/>
      <c r="TA243" s="550"/>
      <c r="TV243" s="550"/>
      <c r="UC243" s="550"/>
      <c r="UJ243" s="550"/>
      <c r="UQ243" s="550"/>
      <c r="UX243" s="550"/>
      <c r="VZ243" s="550"/>
      <c r="XB243" s="550"/>
      <c r="XC243" s="550"/>
      <c r="XD243" s="550"/>
      <c r="XE243" s="550"/>
      <c r="XF243" s="550"/>
      <c r="XG243" s="550"/>
      <c r="XH243" s="550"/>
      <c r="AAV243" s="550"/>
      <c r="ABC243" s="550"/>
      <c r="ABF243" s="550"/>
      <c r="ACE243" s="550"/>
      <c r="ACH243" s="550"/>
      <c r="ACL243" s="550"/>
      <c r="ACO243" s="550"/>
      <c r="ACZ243" s="550"/>
      <c r="ADC243" s="550"/>
      <c r="ADG243" s="550"/>
      <c r="ADJ243" s="550"/>
      <c r="ADN243" s="550"/>
      <c r="ADU243" s="550"/>
      <c r="ADX243" s="550"/>
      <c r="AEB243" s="550"/>
      <c r="AEP243" s="550"/>
      <c r="AES243" s="550"/>
      <c r="AFK243" s="550"/>
      <c r="AFR243" s="550"/>
      <c r="AIC243" s="550"/>
      <c r="AIJ243" s="550"/>
      <c r="AIQ243" s="550"/>
      <c r="AMD243" s="550"/>
      <c r="AMG243" s="550"/>
      <c r="AMY243" s="550"/>
      <c r="ANB243" s="550"/>
      <c r="ANF243" s="550"/>
      <c r="ANI243" s="550"/>
      <c r="AOH243" s="550"/>
      <c r="AOK243" s="550"/>
      <c r="AOV243" s="550"/>
      <c r="APC243" s="550"/>
      <c r="APJ243" s="550"/>
      <c r="APX243" s="550"/>
      <c r="AQA243" s="550"/>
      <c r="AQE243" s="550"/>
      <c r="AQL243" s="550"/>
      <c r="AQZ243" s="550"/>
      <c r="ARC243" s="550"/>
      <c r="ARN243" s="550"/>
      <c r="ARQ243" s="550"/>
      <c r="ARU243" s="550"/>
      <c r="ARX243" s="550"/>
      <c r="ASB243" s="550"/>
      <c r="ASI243" s="550"/>
      <c r="AVH243" s="550"/>
      <c r="AVO243" s="550"/>
      <c r="AVV243" s="550"/>
      <c r="AYG243" s="550"/>
      <c r="AYN243" s="550"/>
      <c r="AYU243" s="550"/>
      <c r="AYX243" s="550"/>
      <c r="AZI243" s="550"/>
      <c r="AZL243" s="550"/>
      <c r="AZP243" s="37"/>
      <c r="AZS243" s="37"/>
    </row>
    <row r="244" spans="1:1021 1039:1371" ht="15.75" x14ac:dyDescent="0.25">
      <c r="A244" s="422"/>
      <c r="B244" s="24"/>
      <c r="C244" s="172"/>
      <c r="D244" s="121"/>
      <c r="E244" s="37"/>
      <c r="H244" s="550"/>
      <c r="I244" s="24"/>
      <c r="J244" s="172"/>
      <c r="K244" s="121"/>
      <c r="L244" s="37"/>
      <c r="O244" s="550"/>
      <c r="Q244" s="550"/>
      <c r="R244" s="550"/>
      <c r="V244" s="550"/>
      <c r="CH244" s="550"/>
      <c r="CV244" s="550"/>
      <c r="DR244" s="550"/>
      <c r="DU244" s="550"/>
      <c r="ET244" s="550"/>
      <c r="FA244" s="550"/>
      <c r="FV244" s="550"/>
      <c r="GC244" s="550"/>
      <c r="HZ244" s="550"/>
      <c r="IV244" s="550"/>
      <c r="KD244" s="550"/>
      <c r="KE244" s="550"/>
      <c r="KF244" s="550"/>
      <c r="KG244" s="550"/>
      <c r="KH244" s="550"/>
      <c r="KI244" s="550"/>
      <c r="KJ244" s="550"/>
      <c r="KK244" s="550"/>
      <c r="KL244" s="550"/>
      <c r="KM244" s="550"/>
      <c r="KN244" s="550"/>
      <c r="KO244" s="550"/>
      <c r="KP244" s="550"/>
      <c r="KQ244" s="550"/>
      <c r="KR244" s="550"/>
      <c r="LM244" s="550"/>
      <c r="LT244" s="550"/>
      <c r="MA244" s="550"/>
      <c r="MH244" s="550"/>
      <c r="NQ244" s="550"/>
      <c r="NT244" s="550"/>
      <c r="QI244" s="550"/>
      <c r="QP244" s="550"/>
      <c r="RD244" s="550"/>
      <c r="RE244" s="550"/>
      <c r="TA244" s="550"/>
      <c r="TV244" s="550"/>
      <c r="UC244" s="550"/>
      <c r="UJ244" s="550"/>
      <c r="UQ244" s="550"/>
      <c r="UX244" s="550"/>
      <c r="VZ244" s="550"/>
      <c r="XB244" s="550"/>
      <c r="XC244" s="550"/>
      <c r="XD244" s="550"/>
      <c r="XE244" s="550"/>
      <c r="XF244" s="550"/>
      <c r="XG244" s="550"/>
      <c r="XH244" s="550"/>
      <c r="AAV244" s="550"/>
      <c r="ABC244" s="550"/>
      <c r="ABF244" s="550"/>
      <c r="ACE244" s="550"/>
      <c r="ACH244" s="550"/>
      <c r="ACL244" s="550"/>
      <c r="ACO244" s="550"/>
      <c r="ACZ244" s="550"/>
      <c r="ADC244" s="550"/>
      <c r="ADG244" s="550"/>
      <c r="ADJ244" s="550"/>
      <c r="ADN244" s="550"/>
      <c r="ADU244" s="550"/>
      <c r="ADX244" s="550"/>
      <c r="AEB244" s="550"/>
      <c r="AEP244" s="550"/>
      <c r="AES244" s="550"/>
      <c r="AFK244" s="550"/>
      <c r="AFR244" s="550"/>
      <c r="AIC244" s="550"/>
      <c r="AIJ244" s="550"/>
      <c r="AIQ244" s="550"/>
      <c r="AMD244" s="550"/>
      <c r="AMG244" s="550"/>
      <c r="AMY244" s="550"/>
      <c r="ANB244" s="550"/>
      <c r="ANF244" s="550"/>
      <c r="ANI244" s="550"/>
      <c r="AOH244" s="550"/>
      <c r="AOK244" s="550"/>
      <c r="AOV244" s="550"/>
      <c r="APC244" s="550"/>
      <c r="APJ244" s="550"/>
      <c r="APX244" s="550"/>
      <c r="AQA244" s="550"/>
      <c r="AQE244" s="550"/>
      <c r="AQL244" s="550"/>
      <c r="AQZ244" s="550"/>
      <c r="ARC244" s="550"/>
      <c r="ARN244" s="550"/>
      <c r="ARQ244" s="550"/>
      <c r="ARU244" s="550"/>
      <c r="ARX244" s="550"/>
      <c r="ASB244" s="550"/>
      <c r="ASI244" s="550"/>
      <c r="AVH244" s="550"/>
      <c r="AVO244" s="550"/>
      <c r="AVV244" s="550"/>
      <c r="AYG244" s="550"/>
      <c r="AYN244" s="550"/>
      <c r="AYU244" s="550"/>
      <c r="AYX244" s="550"/>
      <c r="AZI244" s="550"/>
      <c r="AZL244" s="550"/>
      <c r="AZP244" s="37"/>
      <c r="AZS244" s="37"/>
    </row>
    <row r="245" spans="1:1021 1039:1371" ht="15.75" x14ac:dyDescent="0.25">
      <c r="A245" s="422"/>
      <c r="B245" s="24"/>
      <c r="C245" s="172"/>
      <c r="D245" s="37"/>
      <c r="E245" s="37"/>
      <c r="H245" s="550"/>
      <c r="I245" s="24"/>
      <c r="J245" s="172"/>
      <c r="K245" s="37"/>
      <c r="L245" s="37"/>
      <c r="O245" s="550"/>
      <c r="Q245" s="550"/>
      <c r="R245" s="550"/>
      <c r="V245" s="550"/>
      <c r="CH245" s="550"/>
      <c r="CV245" s="550"/>
      <c r="DR245" s="550"/>
      <c r="DU245" s="550"/>
      <c r="ET245" s="550"/>
      <c r="FA245" s="550"/>
      <c r="FV245" s="550"/>
      <c r="GC245" s="550"/>
      <c r="HZ245" s="550"/>
      <c r="IV245" s="550"/>
      <c r="KD245" s="550"/>
      <c r="KE245" s="550"/>
      <c r="KF245" s="550"/>
      <c r="KG245" s="550"/>
      <c r="KH245" s="550"/>
      <c r="KI245" s="550"/>
      <c r="KJ245" s="550"/>
      <c r="KK245" s="550"/>
      <c r="KL245" s="550"/>
      <c r="KM245" s="550"/>
      <c r="KN245" s="550"/>
      <c r="KO245" s="550"/>
      <c r="KP245" s="550"/>
      <c r="KQ245" s="550"/>
      <c r="KR245" s="550"/>
      <c r="LM245" s="550"/>
      <c r="LT245" s="550"/>
      <c r="MA245" s="550"/>
      <c r="MH245" s="550"/>
      <c r="NQ245" s="550"/>
      <c r="NT245" s="550"/>
      <c r="QI245" s="550"/>
      <c r="QP245" s="550"/>
      <c r="RD245" s="550"/>
      <c r="RE245" s="550"/>
      <c r="TA245" s="550"/>
      <c r="TV245" s="550"/>
      <c r="UC245" s="550"/>
      <c r="UJ245" s="550"/>
      <c r="UQ245" s="550"/>
      <c r="UX245" s="550"/>
      <c r="VZ245" s="550"/>
      <c r="XB245" s="550"/>
      <c r="XC245" s="550"/>
      <c r="XD245" s="550"/>
      <c r="XE245" s="550"/>
      <c r="XF245" s="550"/>
      <c r="XG245" s="550"/>
      <c r="XH245" s="550"/>
      <c r="AAV245" s="550"/>
      <c r="ABC245" s="550"/>
      <c r="ABF245" s="550"/>
      <c r="ACE245" s="550"/>
      <c r="ACH245" s="550"/>
      <c r="ACL245" s="550"/>
      <c r="ACO245" s="550"/>
      <c r="ACZ245" s="550"/>
      <c r="ADC245" s="550"/>
      <c r="ADG245" s="550"/>
      <c r="ADJ245" s="550"/>
      <c r="ADN245" s="550"/>
      <c r="ADU245" s="550"/>
      <c r="ADX245" s="550"/>
      <c r="AEB245" s="550"/>
      <c r="AEP245" s="550"/>
      <c r="AES245" s="550"/>
      <c r="AFK245" s="550"/>
      <c r="AFR245" s="550"/>
      <c r="AIC245" s="550"/>
      <c r="AIJ245" s="550"/>
      <c r="AIQ245" s="550"/>
      <c r="AMD245" s="550"/>
      <c r="AMG245" s="550"/>
      <c r="AMY245" s="550"/>
      <c r="ANB245" s="550"/>
      <c r="ANF245" s="550"/>
      <c r="ANI245" s="550"/>
      <c r="AOH245" s="550"/>
      <c r="AOK245" s="550"/>
      <c r="AOV245" s="550"/>
      <c r="APC245" s="550"/>
      <c r="APJ245" s="550"/>
      <c r="APX245" s="550"/>
      <c r="AQA245" s="550"/>
      <c r="AQE245" s="550"/>
      <c r="AQL245" s="550"/>
      <c r="AQZ245" s="550"/>
      <c r="ARC245" s="550"/>
      <c r="ARN245" s="550"/>
      <c r="ARQ245" s="550"/>
      <c r="ARU245" s="550"/>
      <c r="ARX245" s="550"/>
      <c r="ASB245" s="550"/>
      <c r="ASI245" s="550"/>
      <c r="AVH245" s="550"/>
      <c r="AVO245" s="550"/>
      <c r="AVV245" s="550"/>
      <c r="AYG245" s="550"/>
      <c r="AYN245" s="550"/>
      <c r="AYU245" s="550"/>
      <c r="AYX245" s="550"/>
      <c r="AZI245" s="550"/>
      <c r="AZL245" s="550"/>
      <c r="AZP245" s="37"/>
      <c r="AZS245" s="37"/>
    </row>
    <row r="246" spans="1:1021 1039:1371" ht="15.75" x14ac:dyDescent="0.25">
      <c r="A246" s="422"/>
      <c r="B246" s="24"/>
      <c r="C246" s="172"/>
      <c r="D246" s="37"/>
      <c r="E246" s="37"/>
      <c r="H246" s="550"/>
      <c r="I246" s="24"/>
      <c r="J246" s="172"/>
      <c r="K246" s="37"/>
      <c r="L246" s="37"/>
      <c r="O246" s="550"/>
      <c r="Q246" s="550"/>
      <c r="R246" s="550"/>
      <c r="V246" s="550"/>
      <c r="CH246" s="550"/>
      <c r="CV246" s="550"/>
      <c r="DR246" s="550"/>
      <c r="DU246" s="550"/>
      <c r="ET246" s="550"/>
      <c r="FA246" s="550"/>
      <c r="FV246" s="550"/>
      <c r="GC246" s="550"/>
      <c r="HZ246" s="550"/>
      <c r="IV246" s="550"/>
      <c r="KD246" s="550"/>
      <c r="KE246" s="550"/>
      <c r="KF246" s="550"/>
      <c r="KG246" s="550"/>
      <c r="KH246" s="550"/>
      <c r="KI246" s="550"/>
      <c r="KJ246" s="550"/>
      <c r="KK246" s="550"/>
      <c r="KL246" s="550"/>
      <c r="KM246" s="550"/>
      <c r="KN246" s="550"/>
      <c r="KO246" s="550"/>
      <c r="KP246" s="550"/>
      <c r="KQ246" s="550"/>
      <c r="KR246" s="550"/>
      <c r="LM246" s="550"/>
      <c r="LT246" s="550"/>
      <c r="MA246" s="550"/>
      <c r="MH246" s="550"/>
      <c r="NQ246" s="550"/>
      <c r="NT246" s="550"/>
      <c r="QI246" s="550"/>
      <c r="QP246" s="550"/>
      <c r="RD246" s="550"/>
      <c r="RE246" s="550"/>
      <c r="TA246" s="550"/>
      <c r="TV246" s="550"/>
      <c r="UC246" s="550"/>
      <c r="UJ246" s="550"/>
      <c r="UQ246" s="550"/>
      <c r="UX246" s="550"/>
      <c r="VZ246" s="550"/>
      <c r="XB246" s="550"/>
      <c r="XC246" s="550"/>
      <c r="XD246" s="550"/>
      <c r="XE246" s="550"/>
      <c r="XF246" s="550"/>
      <c r="XG246" s="550"/>
      <c r="XH246" s="550"/>
      <c r="AAV246" s="550"/>
      <c r="ABC246" s="550"/>
      <c r="ABF246" s="550"/>
      <c r="ACE246" s="550"/>
      <c r="ACH246" s="550"/>
      <c r="ACL246" s="550"/>
      <c r="ACO246" s="550"/>
      <c r="ACZ246" s="550"/>
      <c r="ADC246" s="550"/>
      <c r="ADG246" s="550"/>
      <c r="ADJ246" s="550"/>
      <c r="ADN246" s="550"/>
      <c r="ADU246" s="550"/>
      <c r="ADX246" s="550"/>
      <c r="AEB246" s="550"/>
      <c r="AEP246" s="550"/>
      <c r="AES246" s="550"/>
      <c r="AFK246" s="550"/>
      <c r="AFR246" s="550"/>
      <c r="AIC246" s="550"/>
      <c r="AIJ246" s="550"/>
      <c r="AIQ246" s="550"/>
      <c r="AMD246" s="550"/>
      <c r="AMG246" s="550"/>
      <c r="AMY246" s="550"/>
      <c r="ANB246" s="550"/>
      <c r="ANF246" s="550"/>
      <c r="ANI246" s="550"/>
      <c r="AOH246" s="550"/>
      <c r="AOK246" s="550"/>
      <c r="AOV246" s="550"/>
      <c r="APC246" s="550"/>
      <c r="APJ246" s="550"/>
      <c r="APX246" s="550"/>
      <c r="AQA246" s="550"/>
      <c r="AQE246" s="550"/>
      <c r="AQL246" s="550"/>
      <c r="AQZ246" s="550"/>
      <c r="ARC246" s="550"/>
      <c r="ARN246" s="550"/>
      <c r="ARQ246" s="550"/>
      <c r="ARU246" s="550"/>
      <c r="ARX246" s="550"/>
      <c r="ASB246" s="550"/>
      <c r="ASI246" s="550"/>
      <c r="AVH246" s="550"/>
      <c r="AVO246" s="550"/>
      <c r="AVV246" s="550"/>
      <c r="AYG246" s="550"/>
      <c r="AYN246" s="550"/>
      <c r="AYU246" s="550"/>
      <c r="AYX246" s="550"/>
      <c r="AZI246" s="550"/>
      <c r="AZL246" s="550"/>
      <c r="AZP246" s="37"/>
      <c r="AZS246" s="37"/>
    </row>
    <row r="247" spans="1:1021 1039:1371" ht="15.75" x14ac:dyDescent="0.25">
      <c r="A247" s="422"/>
      <c r="B247" s="24"/>
      <c r="C247" s="172"/>
      <c r="D247" s="37"/>
      <c r="E247" s="37"/>
      <c r="H247" s="550"/>
      <c r="I247" s="24"/>
      <c r="J247" s="172"/>
      <c r="K247" s="37"/>
      <c r="L247" s="37"/>
      <c r="O247" s="550"/>
      <c r="Q247" s="550"/>
      <c r="R247" s="550"/>
      <c r="V247" s="550"/>
      <c r="CH247" s="550"/>
      <c r="CV247" s="550"/>
      <c r="DR247" s="550"/>
      <c r="DU247" s="550"/>
      <c r="ET247" s="550"/>
      <c r="FA247" s="550"/>
      <c r="FV247" s="550"/>
      <c r="GC247" s="550"/>
      <c r="HZ247" s="550"/>
      <c r="IV247" s="550"/>
      <c r="KD247" s="550"/>
      <c r="KE247" s="550"/>
      <c r="KF247" s="550"/>
      <c r="KG247" s="550"/>
      <c r="KH247" s="550"/>
      <c r="KI247" s="550"/>
      <c r="KJ247" s="550"/>
      <c r="KK247" s="550"/>
      <c r="KL247" s="550"/>
      <c r="KM247" s="550"/>
      <c r="KN247" s="550"/>
      <c r="KO247" s="550"/>
      <c r="KP247" s="550"/>
      <c r="KQ247" s="550"/>
      <c r="KR247" s="550"/>
      <c r="LM247" s="550"/>
      <c r="LT247" s="550"/>
      <c r="MA247" s="550"/>
      <c r="MH247" s="550"/>
      <c r="NQ247" s="550"/>
      <c r="NT247" s="550"/>
      <c r="QI247" s="550"/>
      <c r="QP247" s="550"/>
      <c r="RD247" s="550"/>
      <c r="RE247" s="550"/>
      <c r="TA247" s="550"/>
      <c r="TV247" s="550"/>
      <c r="UC247" s="550"/>
      <c r="UJ247" s="550"/>
      <c r="UQ247" s="550"/>
      <c r="UX247" s="550"/>
      <c r="VZ247" s="550"/>
      <c r="XB247" s="550"/>
      <c r="XC247" s="550"/>
      <c r="XD247" s="550"/>
      <c r="XE247" s="550"/>
      <c r="XF247" s="550"/>
      <c r="XG247" s="550"/>
      <c r="XH247" s="550"/>
      <c r="AAV247" s="550"/>
      <c r="ABC247" s="550"/>
      <c r="ABF247" s="550"/>
      <c r="ACE247" s="550"/>
      <c r="ACH247" s="550"/>
      <c r="ACL247" s="550"/>
      <c r="ACO247" s="550"/>
      <c r="ACZ247" s="550"/>
      <c r="ADC247" s="550"/>
      <c r="ADG247" s="550"/>
      <c r="ADJ247" s="550"/>
      <c r="ADN247" s="550"/>
      <c r="ADU247" s="550"/>
      <c r="ADX247" s="550"/>
      <c r="AEB247" s="550"/>
      <c r="AEP247" s="550"/>
      <c r="AES247" s="550"/>
      <c r="AFK247" s="550"/>
      <c r="AFR247" s="550"/>
      <c r="AIC247" s="550"/>
      <c r="AIJ247" s="550"/>
      <c r="AIQ247" s="550"/>
      <c r="AMD247" s="550"/>
      <c r="AMG247" s="550"/>
      <c r="AMY247" s="550"/>
      <c r="ANB247" s="550"/>
      <c r="ANF247" s="550"/>
      <c r="ANI247" s="550"/>
      <c r="AOH247" s="550"/>
      <c r="AOK247" s="550"/>
      <c r="AOV247" s="550"/>
      <c r="APC247" s="550"/>
      <c r="APJ247" s="550"/>
      <c r="APX247" s="550"/>
      <c r="AQA247" s="550"/>
      <c r="AQE247" s="550"/>
      <c r="AQL247" s="550"/>
      <c r="AQZ247" s="550"/>
      <c r="ARC247" s="550"/>
      <c r="ARN247" s="550"/>
      <c r="ARQ247" s="550"/>
      <c r="ARU247" s="550"/>
      <c r="ARX247" s="550"/>
      <c r="ASB247" s="550"/>
      <c r="ASI247" s="550"/>
      <c r="AVH247" s="550"/>
      <c r="AVO247" s="550"/>
      <c r="AVV247" s="550"/>
      <c r="AYG247" s="550"/>
      <c r="AYN247" s="550"/>
      <c r="AYU247" s="550"/>
      <c r="AYX247" s="550"/>
      <c r="AZI247" s="550"/>
      <c r="AZL247" s="550"/>
      <c r="AZP247" s="37"/>
      <c r="AZS247" s="37"/>
    </row>
    <row r="248" spans="1:1021 1039:1371" ht="15.75" x14ac:dyDescent="0.25">
      <c r="A248" s="422"/>
      <c r="B248" s="24"/>
      <c r="C248" s="172"/>
      <c r="D248" s="37"/>
      <c r="E248" s="37"/>
      <c r="H248" s="550"/>
      <c r="I248" s="24"/>
      <c r="J248" s="172"/>
      <c r="K248" s="37"/>
      <c r="L248" s="37"/>
      <c r="O248" s="550"/>
      <c r="Q248" s="550"/>
      <c r="R248" s="550"/>
      <c r="V248" s="550"/>
      <c r="CH248" s="550"/>
      <c r="CV248" s="550"/>
      <c r="DR248" s="550"/>
      <c r="DU248" s="550"/>
      <c r="ET248" s="550"/>
      <c r="FA248" s="550"/>
      <c r="FV248" s="550"/>
      <c r="GC248" s="550"/>
      <c r="HZ248" s="550"/>
      <c r="IV248" s="550"/>
      <c r="KD248" s="550"/>
      <c r="KE248" s="550"/>
      <c r="KF248" s="550"/>
      <c r="KG248" s="550"/>
      <c r="KH248" s="550"/>
      <c r="KI248" s="550"/>
      <c r="KJ248" s="550"/>
      <c r="KK248" s="550"/>
      <c r="KL248" s="550"/>
      <c r="KM248" s="550"/>
      <c r="KN248" s="550"/>
      <c r="KO248" s="550"/>
      <c r="KP248" s="550"/>
      <c r="KQ248" s="550"/>
      <c r="KR248" s="550"/>
      <c r="LM248" s="550"/>
      <c r="LT248" s="550"/>
      <c r="MA248" s="550"/>
      <c r="MH248" s="550"/>
      <c r="NQ248" s="550"/>
      <c r="NT248" s="550"/>
      <c r="QI248" s="550"/>
      <c r="QP248" s="550"/>
      <c r="RD248" s="550"/>
      <c r="RE248" s="550"/>
      <c r="TA248" s="550"/>
      <c r="TV248" s="550"/>
      <c r="UC248" s="550"/>
      <c r="UJ248" s="550"/>
      <c r="UQ248" s="550"/>
      <c r="UX248" s="550"/>
      <c r="VZ248" s="550"/>
      <c r="XB248" s="550"/>
      <c r="XC248" s="550"/>
      <c r="XD248" s="550"/>
      <c r="XE248" s="550"/>
      <c r="XF248" s="550"/>
      <c r="XG248" s="550"/>
      <c r="XH248" s="550"/>
      <c r="AAV248" s="550"/>
      <c r="ABC248" s="550"/>
      <c r="ABF248" s="550"/>
      <c r="ACE248" s="550"/>
      <c r="ACH248" s="550"/>
      <c r="ACL248" s="550"/>
      <c r="ACO248" s="550"/>
      <c r="ACZ248" s="550"/>
      <c r="ADC248" s="550"/>
      <c r="ADG248" s="550"/>
      <c r="ADJ248" s="550"/>
      <c r="ADN248" s="550"/>
      <c r="ADU248" s="550"/>
      <c r="ADX248" s="550"/>
      <c r="AEB248" s="550"/>
      <c r="AEP248" s="550"/>
      <c r="AES248" s="550"/>
      <c r="AFK248" s="550"/>
      <c r="AFR248" s="550"/>
      <c r="AIC248" s="550"/>
      <c r="AIJ248" s="550"/>
      <c r="AIQ248" s="550"/>
      <c r="AMD248" s="550"/>
      <c r="AMG248" s="550"/>
      <c r="AMY248" s="550"/>
      <c r="ANB248" s="550"/>
      <c r="ANF248" s="550"/>
      <c r="ANI248" s="550"/>
      <c r="AOH248" s="550"/>
      <c r="AOK248" s="550"/>
      <c r="AOV248" s="550"/>
      <c r="APC248" s="550"/>
      <c r="APJ248" s="550"/>
      <c r="APX248" s="550"/>
      <c r="AQA248" s="550"/>
      <c r="AQE248" s="550"/>
      <c r="AQL248" s="550"/>
      <c r="AQZ248" s="550"/>
      <c r="ARC248" s="550"/>
      <c r="ARN248" s="550"/>
      <c r="ARQ248" s="550"/>
      <c r="ARU248" s="550"/>
      <c r="ARX248" s="550"/>
      <c r="ASB248" s="550"/>
      <c r="ASI248" s="550"/>
      <c r="AVH248" s="550"/>
      <c r="AVO248" s="550"/>
      <c r="AVV248" s="550"/>
      <c r="AYG248" s="550"/>
      <c r="AYN248" s="550"/>
      <c r="AYU248" s="550"/>
      <c r="AYX248" s="550"/>
      <c r="AZI248" s="550"/>
      <c r="AZL248" s="550"/>
      <c r="AZP248" s="37"/>
      <c r="AZS248" s="37"/>
    </row>
    <row r="249" spans="1:1021 1039:1371" ht="15.75" x14ac:dyDescent="0.25">
      <c r="A249" s="422"/>
      <c r="B249" s="24"/>
      <c r="C249" s="172"/>
      <c r="D249" s="37"/>
      <c r="E249" s="37"/>
      <c r="H249" s="550"/>
      <c r="I249" s="24"/>
      <c r="J249" s="172"/>
      <c r="K249" s="37"/>
      <c r="L249" s="37"/>
      <c r="O249" s="550"/>
      <c r="Q249" s="550"/>
      <c r="R249" s="550"/>
      <c r="V249" s="550"/>
      <c r="CH249" s="550"/>
      <c r="CV249" s="550"/>
      <c r="DR249" s="550"/>
      <c r="DU249" s="550"/>
      <c r="ET249" s="550"/>
      <c r="FA249" s="550"/>
      <c r="FV249" s="550"/>
      <c r="GC249" s="550"/>
      <c r="HZ249" s="550"/>
      <c r="IV249" s="550"/>
      <c r="KD249" s="550"/>
      <c r="KE249" s="550"/>
      <c r="KF249" s="550"/>
      <c r="KG249" s="550"/>
      <c r="KH249" s="550"/>
      <c r="KI249" s="550"/>
      <c r="KJ249" s="550"/>
      <c r="KK249" s="550"/>
      <c r="KL249" s="550"/>
      <c r="KM249" s="550"/>
      <c r="KN249" s="550"/>
      <c r="KO249" s="550"/>
      <c r="KP249" s="550"/>
      <c r="KQ249" s="550"/>
      <c r="KR249" s="550"/>
      <c r="LM249" s="550"/>
      <c r="LT249" s="550"/>
      <c r="MA249" s="550"/>
      <c r="MH249" s="550"/>
      <c r="NQ249" s="550"/>
      <c r="NT249" s="550"/>
      <c r="QI249" s="550"/>
      <c r="QP249" s="550"/>
      <c r="RD249" s="550"/>
      <c r="RE249" s="550"/>
      <c r="TA249" s="550"/>
      <c r="TV249" s="550"/>
      <c r="UC249" s="550"/>
      <c r="UJ249" s="550"/>
      <c r="UQ249" s="550"/>
      <c r="UX249" s="550"/>
      <c r="VZ249" s="550"/>
      <c r="XB249" s="550"/>
      <c r="XC249" s="550"/>
      <c r="XD249" s="550"/>
      <c r="XE249" s="550"/>
      <c r="XF249" s="550"/>
      <c r="XG249" s="550"/>
      <c r="XH249" s="550"/>
      <c r="AAV249" s="550"/>
      <c r="ABC249" s="550"/>
      <c r="ABF249" s="550"/>
      <c r="ACE249" s="550"/>
      <c r="ACH249" s="550"/>
      <c r="ACL249" s="550"/>
      <c r="ACO249" s="550"/>
      <c r="ACZ249" s="550"/>
      <c r="ADC249" s="550"/>
      <c r="ADG249" s="550"/>
      <c r="ADJ249" s="550"/>
      <c r="ADN249" s="550"/>
      <c r="ADU249" s="550"/>
      <c r="ADX249" s="550"/>
      <c r="AEB249" s="550"/>
      <c r="AEP249" s="550"/>
      <c r="AES249" s="550"/>
      <c r="AFK249" s="550"/>
      <c r="AFR249" s="550"/>
      <c r="AIC249" s="550"/>
      <c r="AIJ249" s="550"/>
      <c r="AIQ249" s="550"/>
      <c r="AMD249" s="550"/>
      <c r="AMG249" s="550"/>
      <c r="AMY249" s="550"/>
      <c r="ANB249" s="550"/>
      <c r="ANF249" s="550"/>
      <c r="ANI249" s="550"/>
      <c r="AOH249" s="550"/>
      <c r="AOK249" s="550"/>
      <c r="AOV249" s="550"/>
      <c r="APC249" s="550"/>
      <c r="APJ249" s="550"/>
      <c r="APX249" s="550"/>
      <c r="AQA249" s="550"/>
      <c r="AQE249" s="550"/>
      <c r="AQL249" s="550"/>
      <c r="AQZ249" s="550"/>
      <c r="ARC249" s="550"/>
      <c r="ARN249" s="550"/>
      <c r="ARQ249" s="550"/>
      <c r="ARU249" s="550"/>
      <c r="ARX249" s="550"/>
      <c r="ASB249" s="550"/>
      <c r="ASI249" s="550"/>
      <c r="AVH249" s="550"/>
      <c r="AVO249" s="550"/>
      <c r="AVV249" s="550"/>
      <c r="AYG249" s="550"/>
      <c r="AYN249" s="550"/>
      <c r="AYU249" s="550"/>
      <c r="AYX249" s="550"/>
      <c r="AZI249" s="550"/>
      <c r="AZL249" s="550"/>
      <c r="AZP249" s="37"/>
      <c r="AZS249" s="37"/>
    </row>
    <row r="250" spans="1:1021 1039:1371" ht="15.75" x14ac:dyDescent="0.25">
      <c r="A250" s="422"/>
      <c r="B250" s="24"/>
      <c r="C250" s="172"/>
      <c r="D250" s="37"/>
      <c r="E250" s="37"/>
      <c r="H250" s="550"/>
      <c r="I250" s="24"/>
      <c r="J250" s="172"/>
      <c r="K250" s="37"/>
      <c r="L250" s="37"/>
      <c r="O250" s="550"/>
      <c r="Q250" s="550"/>
      <c r="R250" s="550"/>
      <c r="V250" s="550"/>
      <c r="CH250" s="550"/>
      <c r="CV250" s="550"/>
      <c r="DR250" s="550"/>
      <c r="DU250" s="550"/>
      <c r="ET250" s="550"/>
      <c r="FA250" s="550"/>
      <c r="FV250" s="550"/>
      <c r="GC250" s="550"/>
      <c r="HZ250" s="550"/>
      <c r="IV250" s="550"/>
      <c r="KD250" s="550"/>
      <c r="KE250" s="550"/>
      <c r="KF250" s="550"/>
      <c r="KG250" s="550"/>
      <c r="KH250" s="550"/>
      <c r="KI250" s="550"/>
      <c r="KJ250" s="550"/>
      <c r="KK250" s="550"/>
      <c r="KL250" s="550"/>
      <c r="KM250" s="550"/>
      <c r="KN250" s="550"/>
      <c r="KO250" s="550"/>
      <c r="KP250" s="550"/>
      <c r="KQ250" s="550"/>
      <c r="KR250" s="550"/>
      <c r="LM250" s="550"/>
      <c r="LT250" s="550"/>
      <c r="MA250" s="550"/>
      <c r="MH250" s="550"/>
      <c r="NQ250" s="550"/>
      <c r="NT250" s="550"/>
      <c r="QI250" s="550"/>
      <c r="QP250" s="550"/>
      <c r="RD250" s="550"/>
      <c r="RE250" s="550"/>
      <c r="TA250" s="550"/>
      <c r="TV250" s="550"/>
      <c r="UC250" s="550"/>
      <c r="UJ250" s="550"/>
      <c r="UQ250" s="550"/>
      <c r="UX250" s="550"/>
      <c r="VZ250" s="550"/>
      <c r="XB250" s="550"/>
      <c r="XC250" s="550"/>
      <c r="XD250" s="550"/>
      <c r="XE250" s="550"/>
      <c r="XF250" s="550"/>
      <c r="XG250" s="550"/>
      <c r="XH250" s="550"/>
      <c r="AAV250" s="550"/>
      <c r="ABC250" s="550"/>
      <c r="ABF250" s="550"/>
      <c r="ACE250" s="550"/>
      <c r="ACH250" s="550"/>
      <c r="ACL250" s="550"/>
      <c r="ACO250" s="550"/>
      <c r="ACZ250" s="550"/>
      <c r="ADC250" s="550"/>
      <c r="ADG250" s="550"/>
      <c r="ADJ250" s="550"/>
      <c r="ADN250" s="550"/>
      <c r="ADU250" s="550"/>
      <c r="ADX250" s="550"/>
      <c r="AEB250" s="550"/>
      <c r="AEP250" s="550"/>
      <c r="AES250" s="550"/>
      <c r="AFK250" s="550"/>
      <c r="AFR250" s="550"/>
      <c r="AIC250" s="550"/>
      <c r="AIJ250" s="550"/>
      <c r="AIQ250" s="550"/>
      <c r="AMD250" s="550"/>
      <c r="AMG250" s="550"/>
      <c r="AMY250" s="550"/>
      <c r="ANB250" s="550"/>
      <c r="ANF250" s="550"/>
      <c r="ANI250" s="550"/>
      <c r="AOH250" s="550"/>
      <c r="AOK250" s="550"/>
      <c r="AOV250" s="550"/>
      <c r="APC250" s="550"/>
      <c r="APJ250" s="550"/>
      <c r="APX250" s="550"/>
      <c r="AQA250" s="550"/>
      <c r="AQE250" s="550"/>
      <c r="AQL250" s="550"/>
      <c r="AQZ250" s="550"/>
      <c r="ARC250" s="550"/>
      <c r="ARN250" s="550"/>
      <c r="ARQ250" s="550"/>
      <c r="ARU250" s="550"/>
      <c r="ARX250" s="550"/>
      <c r="ASB250" s="550"/>
      <c r="ASI250" s="550"/>
      <c r="AVH250" s="550"/>
      <c r="AVO250" s="550"/>
      <c r="AVV250" s="550"/>
      <c r="AYG250" s="550"/>
      <c r="AYN250" s="550"/>
      <c r="AYU250" s="550"/>
      <c r="AYX250" s="550"/>
      <c r="AZI250" s="550"/>
      <c r="AZL250" s="550"/>
      <c r="AZP250" s="37"/>
      <c r="AZS250" s="37"/>
    </row>
    <row r="251" spans="1:1021 1039:1371" ht="15.75" x14ac:dyDescent="0.25">
      <c r="A251" s="422"/>
      <c r="B251" s="24"/>
      <c r="C251" s="172"/>
      <c r="D251" s="121"/>
      <c r="E251" s="37"/>
      <c r="H251" s="550"/>
      <c r="I251" s="24"/>
      <c r="J251" s="172"/>
      <c r="K251" s="121"/>
      <c r="L251" s="37"/>
      <c r="O251" s="550"/>
      <c r="Q251" s="550"/>
      <c r="R251" s="550"/>
      <c r="V251" s="550"/>
      <c r="CH251" s="550"/>
      <c r="CV251" s="550"/>
      <c r="DR251" s="550"/>
      <c r="DU251" s="550"/>
      <c r="ET251" s="550"/>
      <c r="FA251" s="550"/>
      <c r="FV251" s="550"/>
      <c r="GC251" s="550"/>
      <c r="HZ251" s="550"/>
      <c r="IV251" s="550"/>
      <c r="KD251" s="550"/>
      <c r="KE251" s="550"/>
      <c r="KF251" s="550"/>
      <c r="KG251" s="550"/>
      <c r="KH251" s="550"/>
      <c r="KI251" s="550"/>
      <c r="KJ251" s="550"/>
      <c r="KK251" s="550"/>
      <c r="KL251" s="550"/>
      <c r="KM251" s="550"/>
      <c r="KN251" s="550"/>
      <c r="KO251" s="550"/>
      <c r="KP251" s="550"/>
      <c r="KQ251" s="550"/>
      <c r="KR251" s="550"/>
      <c r="LM251" s="550"/>
      <c r="LT251" s="550"/>
      <c r="MA251" s="550"/>
      <c r="MH251" s="550"/>
      <c r="NQ251" s="550"/>
      <c r="NT251" s="550"/>
      <c r="QI251" s="550"/>
      <c r="QP251" s="550"/>
      <c r="RD251" s="550"/>
      <c r="RE251" s="550"/>
      <c r="TA251" s="550"/>
      <c r="TV251" s="550"/>
      <c r="UC251" s="550"/>
      <c r="UJ251" s="550"/>
      <c r="UQ251" s="550"/>
      <c r="UX251" s="550"/>
      <c r="VZ251" s="550"/>
      <c r="XB251" s="550"/>
      <c r="XC251" s="550"/>
      <c r="XD251" s="550"/>
      <c r="XE251" s="550"/>
      <c r="XF251" s="550"/>
      <c r="XG251" s="550"/>
      <c r="XH251" s="550"/>
      <c r="AAV251" s="550"/>
      <c r="ABC251" s="550"/>
      <c r="ABF251" s="550"/>
      <c r="ACE251" s="550"/>
      <c r="ACH251" s="550"/>
      <c r="ACL251" s="550"/>
      <c r="ACO251" s="550"/>
      <c r="ACZ251" s="550"/>
      <c r="ADC251" s="550"/>
      <c r="ADG251" s="550"/>
      <c r="ADJ251" s="550"/>
      <c r="ADN251" s="550"/>
      <c r="ADU251" s="550"/>
      <c r="ADX251" s="550"/>
      <c r="AEB251" s="550"/>
      <c r="AEP251" s="550"/>
      <c r="AES251" s="550"/>
      <c r="AFK251" s="550"/>
      <c r="AFR251" s="550"/>
      <c r="AIC251" s="550"/>
      <c r="AIJ251" s="550"/>
      <c r="AIQ251" s="550"/>
      <c r="AMD251" s="550"/>
      <c r="AMG251" s="550"/>
      <c r="AMY251" s="550"/>
      <c r="ANB251" s="550"/>
      <c r="ANF251" s="550"/>
      <c r="ANI251" s="550"/>
      <c r="AOH251" s="550"/>
      <c r="AOK251" s="550"/>
      <c r="AOV251" s="550"/>
      <c r="APC251" s="550"/>
      <c r="APJ251" s="550"/>
      <c r="APX251" s="550"/>
      <c r="AQA251" s="550"/>
      <c r="AQE251" s="550"/>
      <c r="AQL251" s="550"/>
      <c r="AQZ251" s="550"/>
      <c r="ARC251" s="550"/>
      <c r="ARN251" s="550"/>
      <c r="ARQ251" s="550"/>
      <c r="ARU251" s="550"/>
      <c r="ARX251" s="550"/>
      <c r="ASB251" s="550"/>
      <c r="ASI251" s="550"/>
      <c r="AVH251" s="550"/>
      <c r="AVO251" s="550"/>
      <c r="AVV251" s="550"/>
      <c r="AYG251" s="550"/>
      <c r="AYN251" s="550"/>
      <c r="AYU251" s="550"/>
      <c r="AYX251" s="550"/>
      <c r="AZI251" s="550"/>
      <c r="AZL251" s="550"/>
      <c r="AZP251" s="37"/>
      <c r="AZS251" s="37"/>
    </row>
    <row r="252" spans="1:1021 1039:1371" ht="15.75" x14ac:dyDescent="0.25">
      <c r="A252" s="422"/>
      <c r="B252" s="24"/>
      <c r="C252" s="172"/>
      <c r="D252" s="37"/>
      <c r="E252" s="37"/>
      <c r="H252" s="550"/>
      <c r="I252" s="24"/>
      <c r="J252" s="172"/>
      <c r="K252" s="37"/>
      <c r="L252" s="37"/>
      <c r="O252" s="550"/>
      <c r="Q252" s="550"/>
      <c r="R252" s="550"/>
      <c r="V252" s="550"/>
      <c r="CH252" s="550"/>
      <c r="CV252" s="550"/>
      <c r="DR252" s="550"/>
      <c r="DU252" s="550"/>
      <c r="ET252" s="550"/>
      <c r="FA252" s="550"/>
      <c r="FV252" s="550"/>
      <c r="GC252" s="550"/>
      <c r="HZ252" s="550"/>
      <c r="IV252" s="550"/>
      <c r="KD252" s="550"/>
      <c r="KE252" s="550"/>
      <c r="KF252" s="550"/>
      <c r="KG252" s="550"/>
      <c r="KH252" s="550"/>
      <c r="KI252" s="550"/>
      <c r="KJ252" s="550"/>
      <c r="KK252" s="550"/>
      <c r="KL252" s="550"/>
      <c r="KM252" s="550"/>
      <c r="KN252" s="550"/>
      <c r="KO252" s="550"/>
      <c r="KP252" s="550"/>
      <c r="KQ252" s="550"/>
      <c r="KR252" s="550"/>
      <c r="LM252" s="550"/>
      <c r="LT252" s="550"/>
      <c r="MA252" s="550"/>
      <c r="MH252" s="550"/>
      <c r="NQ252" s="550"/>
      <c r="NT252" s="550"/>
      <c r="QI252" s="550"/>
      <c r="QP252" s="550"/>
      <c r="RD252" s="550"/>
      <c r="RE252" s="550"/>
      <c r="TA252" s="550"/>
      <c r="TV252" s="550"/>
      <c r="UC252" s="550"/>
      <c r="UJ252" s="550"/>
      <c r="UQ252" s="550"/>
      <c r="UX252" s="550"/>
      <c r="VZ252" s="550"/>
      <c r="XB252" s="550"/>
      <c r="XC252" s="550"/>
      <c r="XD252" s="550"/>
      <c r="XE252" s="550"/>
      <c r="XF252" s="550"/>
      <c r="XG252" s="550"/>
      <c r="XH252" s="550"/>
      <c r="AAV252" s="550"/>
      <c r="ABC252" s="550"/>
      <c r="ABF252" s="550"/>
      <c r="ACE252" s="550"/>
      <c r="ACH252" s="550"/>
      <c r="ACL252" s="550"/>
      <c r="ACO252" s="550"/>
      <c r="ACZ252" s="550"/>
      <c r="ADC252" s="550"/>
      <c r="ADG252" s="550"/>
      <c r="ADJ252" s="550"/>
      <c r="ADN252" s="550"/>
      <c r="ADU252" s="550"/>
      <c r="ADX252" s="550"/>
      <c r="AEB252" s="550"/>
      <c r="AEP252" s="550"/>
      <c r="AES252" s="550"/>
      <c r="AFK252" s="550"/>
      <c r="AFR252" s="550"/>
      <c r="AIC252" s="550"/>
      <c r="AIJ252" s="550"/>
      <c r="AIQ252" s="550"/>
      <c r="AMD252" s="550"/>
      <c r="AMG252" s="550"/>
      <c r="AMY252" s="550"/>
      <c r="ANB252" s="550"/>
      <c r="ANF252" s="550"/>
      <c r="ANI252" s="550"/>
      <c r="AOH252" s="550"/>
      <c r="AOK252" s="550"/>
      <c r="AOV252" s="550"/>
      <c r="APC252" s="550"/>
      <c r="APJ252" s="550"/>
      <c r="APX252" s="550"/>
      <c r="AQA252" s="550"/>
      <c r="AQE252" s="550"/>
      <c r="AQL252" s="550"/>
      <c r="AQZ252" s="550"/>
      <c r="ARC252" s="550"/>
      <c r="ARN252" s="550"/>
      <c r="ARQ252" s="550"/>
      <c r="ARU252" s="550"/>
      <c r="ARX252" s="550"/>
      <c r="ASB252" s="550"/>
      <c r="ASI252" s="550"/>
      <c r="AVH252" s="550"/>
      <c r="AVO252" s="550"/>
      <c r="AVV252" s="550"/>
      <c r="AYG252" s="550"/>
      <c r="AYN252" s="550"/>
      <c r="AYU252" s="550"/>
      <c r="AYX252" s="550"/>
      <c r="AZI252" s="550"/>
      <c r="AZL252" s="550"/>
      <c r="AZP252" s="37"/>
      <c r="AZS252" s="37"/>
    </row>
    <row r="253" spans="1:1021 1039:1371" ht="15.75" x14ac:dyDescent="0.25">
      <c r="A253" s="422"/>
      <c r="B253" s="24"/>
      <c r="C253" s="172"/>
      <c r="D253" s="121"/>
      <c r="E253" s="37"/>
      <c r="H253" s="550"/>
      <c r="I253" s="24"/>
      <c r="J253" s="172"/>
      <c r="K253" s="121"/>
      <c r="L253" s="37"/>
      <c r="O253" s="550"/>
      <c r="Q253" s="550"/>
      <c r="R253" s="550"/>
      <c r="V253" s="550"/>
      <c r="CH253" s="550"/>
      <c r="CV253" s="550"/>
      <c r="DR253" s="550"/>
      <c r="DU253" s="550"/>
      <c r="ET253" s="550"/>
      <c r="FA253" s="550"/>
      <c r="FV253" s="550"/>
      <c r="GC253" s="550"/>
      <c r="HZ253" s="550"/>
      <c r="IV253" s="550"/>
      <c r="KD253" s="550"/>
      <c r="KE253" s="550"/>
      <c r="KF253" s="550"/>
      <c r="KG253" s="550"/>
      <c r="KH253" s="550"/>
      <c r="KI253" s="550"/>
      <c r="KJ253" s="550"/>
      <c r="KK253" s="550"/>
      <c r="KL253" s="550"/>
      <c r="KM253" s="550"/>
      <c r="KN253" s="550"/>
      <c r="KO253" s="550"/>
      <c r="KP253" s="550"/>
      <c r="KQ253" s="550"/>
      <c r="KR253" s="550"/>
      <c r="LM253" s="550"/>
      <c r="LT253" s="550"/>
      <c r="MA253" s="550"/>
      <c r="MH253" s="550"/>
      <c r="NQ253" s="550"/>
      <c r="NT253" s="550"/>
      <c r="QI253" s="550"/>
      <c r="QP253" s="550"/>
      <c r="RD253" s="550"/>
      <c r="RE253" s="550"/>
      <c r="TA253" s="550"/>
      <c r="TV253" s="550"/>
      <c r="UC253" s="550"/>
      <c r="UJ253" s="550"/>
      <c r="UQ253" s="550"/>
      <c r="UX253" s="550"/>
      <c r="VZ253" s="550"/>
      <c r="XB253" s="550"/>
      <c r="XC253" s="550"/>
      <c r="XD253" s="550"/>
      <c r="XE253" s="550"/>
      <c r="XF253" s="550"/>
      <c r="XG253" s="550"/>
      <c r="XH253" s="550"/>
      <c r="AAV253" s="550"/>
      <c r="ABC253" s="550"/>
      <c r="ABF253" s="550"/>
      <c r="ACE253" s="550"/>
      <c r="ACH253" s="550"/>
      <c r="ACL253" s="550"/>
      <c r="ACO253" s="550"/>
      <c r="ACZ253" s="550"/>
      <c r="ADC253" s="550"/>
      <c r="ADG253" s="550"/>
      <c r="ADJ253" s="550"/>
      <c r="ADN253" s="550"/>
      <c r="ADU253" s="550"/>
      <c r="ADX253" s="550"/>
      <c r="AEB253" s="550"/>
      <c r="AEP253" s="550"/>
      <c r="AES253" s="550"/>
      <c r="AFK253" s="550"/>
      <c r="AFR253" s="550"/>
      <c r="AIC253" s="550"/>
      <c r="AIJ253" s="550"/>
      <c r="AIQ253" s="550"/>
      <c r="AMD253" s="550"/>
      <c r="AMG253" s="550"/>
      <c r="AMY253" s="550"/>
      <c r="ANB253" s="550"/>
      <c r="ANF253" s="550"/>
      <c r="ANI253" s="550"/>
      <c r="AOH253" s="550"/>
      <c r="AOK253" s="550"/>
      <c r="AOV253" s="550"/>
      <c r="APC253" s="550"/>
      <c r="APJ253" s="550"/>
      <c r="APX253" s="550"/>
      <c r="AQA253" s="550"/>
      <c r="AQE253" s="550"/>
      <c r="AQL253" s="550"/>
      <c r="AQZ253" s="550"/>
      <c r="ARC253" s="550"/>
      <c r="ARN253" s="550"/>
      <c r="ARQ253" s="550"/>
      <c r="ARU253" s="550"/>
      <c r="ARX253" s="550"/>
      <c r="ASB253" s="550"/>
      <c r="ASI253" s="550"/>
      <c r="AVH253" s="550"/>
      <c r="AVO253" s="550"/>
      <c r="AVV253" s="550"/>
      <c r="AYG253" s="550"/>
      <c r="AYN253" s="550"/>
      <c r="AYU253" s="550"/>
      <c r="AYX253" s="550"/>
      <c r="AZI253" s="550"/>
      <c r="AZL253" s="550"/>
      <c r="AZP253" s="37"/>
      <c r="AZS253" s="37"/>
    </row>
    <row r="254" spans="1:1021 1039:1371" ht="15.75" x14ac:dyDescent="0.25">
      <c r="A254" s="422"/>
      <c r="B254" s="24"/>
      <c r="C254" s="172"/>
      <c r="D254" s="37"/>
      <c r="E254" s="37"/>
      <c r="H254" s="550"/>
      <c r="I254" s="24"/>
      <c r="J254" s="172"/>
      <c r="K254" s="37"/>
      <c r="L254" s="37"/>
      <c r="O254" s="550"/>
      <c r="Q254" s="550"/>
      <c r="R254" s="550"/>
      <c r="V254" s="550"/>
      <c r="CH254" s="550"/>
      <c r="CV254" s="550"/>
      <c r="DR254" s="550"/>
      <c r="DU254" s="550"/>
      <c r="ET254" s="550"/>
      <c r="FA254" s="550"/>
      <c r="FV254" s="550"/>
      <c r="GC254" s="550"/>
      <c r="HZ254" s="550"/>
      <c r="IV254" s="550"/>
      <c r="KD254" s="550"/>
      <c r="KE254" s="550"/>
      <c r="KF254" s="550"/>
      <c r="KG254" s="550"/>
      <c r="KH254" s="550"/>
      <c r="KI254" s="550"/>
      <c r="KJ254" s="550"/>
      <c r="KK254" s="550"/>
      <c r="KL254" s="550"/>
      <c r="KM254" s="550"/>
      <c r="KN254" s="550"/>
      <c r="KO254" s="550"/>
      <c r="KP254" s="550"/>
      <c r="KQ254" s="550"/>
      <c r="KR254" s="550"/>
      <c r="LM254" s="550"/>
      <c r="LT254" s="550"/>
      <c r="MA254" s="550"/>
      <c r="MH254" s="550"/>
      <c r="NQ254" s="550"/>
      <c r="NT254" s="550"/>
      <c r="QI254" s="550"/>
      <c r="QP254" s="550"/>
      <c r="RD254" s="550"/>
      <c r="RE254" s="550"/>
      <c r="TA254" s="550"/>
      <c r="TV254" s="550"/>
      <c r="UC254" s="550"/>
      <c r="UJ254" s="550"/>
      <c r="UQ254" s="550"/>
      <c r="UX254" s="550"/>
      <c r="VZ254" s="550"/>
      <c r="XB254" s="550"/>
      <c r="XC254" s="550"/>
      <c r="XD254" s="550"/>
      <c r="XE254" s="550"/>
      <c r="XF254" s="550"/>
      <c r="XG254" s="550"/>
      <c r="XH254" s="550"/>
      <c r="AAV254" s="550"/>
      <c r="ABC254" s="550"/>
      <c r="ABF254" s="550"/>
      <c r="ACE254" s="550"/>
      <c r="ACH254" s="550"/>
      <c r="ACL254" s="550"/>
      <c r="ACO254" s="550"/>
      <c r="ACZ254" s="550"/>
      <c r="ADC254" s="550"/>
      <c r="ADG254" s="550"/>
      <c r="ADJ254" s="550"/>
      <c r="ADN254" s="550"/>
      <c r="ADU254" s="550"/>
      <c r="ADX254" s="550"/>
      <c r="AEB254" s="550"/>
      <c r="AEP254" s="550"/>
      <c r="AES254" s="550"/>
      <c r="AFK254" s="550"/>
      <c r="AFR254" s="550"/>
      <c r="AIC254" s="550"/>
      <c r="AIJ254" s="550"/>
      <c r="AIQ254" s="550"/>
      <c r="AMD254" s="550"/>
      <c r="AMG254" s="550"/>
      <c r="AMY254" s="550"/>
      <c r="ANB254" s="550"/>
      <c r="ANF254" s="550"/>
      <c r="ANI254" s="550"/>
      <c r="AOH254" s="550"/>
      <c r="AOK254" s="550"/>
      <c r="AOV254" s="550"/>
      <c r="APC254" s="550"/>
      <c r="APJ254" s="550"/>
      <c r="APX254" s="550"/>
      <c r="AQA254" s="550"/>
      <c r="AQE254" s="550"/>
      <c r="AQL254" s="550"/>
      <c r="AQZ254" s="550"/>
      <c r="ARC254" s="550"/>
      <c r="ARN254" s="550"/>
      <c r="ARQ254" s="550"/>
      <c r="ARU254" s="550"/>
      <c r="ARX254" s="550"/>
      <c r="ASB254" s="550"/>
      <c r="ASI254" s="550"/>
      <c r="AVH254" s="550"/>
      <c r="AVO254" s="550"/>
      <c r="AVV254" s="550"/>
      <c r="AYG254" s="550"/>
      <c r="AYN254" s="550"/>
      <c r="AYU254" s="550"/>
      <c r="AYX254" s="550"/>
      <c r="AZI254" s="550"/>
      <c r="AZL254" s="550"/>
      <c r="AZP254" s="37"/>
      <c r="AZS254" s="37"/>
    </row>
    <row r="255" spans="1:1021 1039:1371" ht="15.75" x14ac:dyDescent="0.25">
      <c r="A255" s="422"/>
      <c r="B255" s="24"/>
      <c r="C255" s="172"/>
      <c r="D255" s="37"/>
      <c r="E255" s="37"/>
      <c r="H255" s="550"/>
      <c r="I255" s="24"/>
      <c r="J255" s="172"/>
      <c r="K255" s="37"/>
      <c r="L255" s="37"/>
      <c r="O255" s="550"/>
      <c r="Q255" s="550"/>
      <c r="R255" s="550"/>
      <c r="V255" s="550"/>
      <c r="CH255" s="550"/>
      <c r="CV255" s="550"/>
      <c r="DR255" s="550"/>
      <c r="DU255" s="550"/>
      <c r="ET255" s="550"/>
      <c r="FA255" s="550"/>
      <c r="FV255" s="550"/>
      <c r="GC255" s="550"/>
      <c r="HZ255" s="550"/>
      <c r="IV255" s="550"/>
      <c r="KD255" s="550"/>
      <c r="KE255" s="550"/>
      <c r="KF255" s="550"/>
      <c r="KG255" s="550"/>
      <c r="KH255" s="550"/>
      <c r="KI255" s="550"/>
      <c r="KJ255" s="550"/>
      <c r="KK255" s="550"/>
      <c r="KL255" s="550"/>
      <c r="KM255" s="550"/>
      <c r="KN255" s="550"/>
      <c r="KO255" s="550"/>
      <c r="KP255" s="550"/>
      <c r="KQ255" s="550"/>
      <c r="KR255" s="550"/>
      <c r="LM255" s="550"/>
      <c r="LT255" s="550"/>
      <c r="MA255" s="550"/>
      <c r="MH255" s="550"/>
      <c r="NQ255" s="550"/>
      <c r="NT255" s="550"/>
      <c r="QI255" s="550"/>
      <c r="QP255" s="550"/>
      <c r="RD255" s="550"/>
      <c r="RE255" s="550"/>
      <c r="TA255" s="550"/>
      <c r="TV255" s="550"/>
      <c r="UC255" s="550"/>
      <c r="UJ255" s="550"/>
      <c r="UQ255" s="550"/>
      <c r="UX255" s="550"/>
      <c r="VZ255" s="550"/>
      <c r="XB255" s="550"/>
      <c r="XC255" s="550"/>
      <c r="XD255" s="550"/>
      <c r="XE255" s="550"/>
      <c r="XF255" s="550"/>
      <c r="XG255" s="550"/>
      <c r="XH255" s="550"/>
      <c r="AAV255" s="550"/>
      <c r="ABC255" s="550"/>
      <c r="ABF255" s="550"/>
      <c r="ACE255" s="550"/>
      <c r="ACH255" s="550"/>
      <c r="ACL255" s="550"/>
      <c r="ACO255" s="550"/>
      <c r="ACZ255" s="550"/>
      <c r="ADC255" s="550"/>
      <c r="ADG255" s="550"/>
      <c r="ADJ255" s="550"/>
      <c r="ADN255" s="550"/>
      <c r="ADU255" s="550"/>
      <c r="ADX255" s="550"/>
      <c r="AEB255" s="550"/>
      <c r="AEP255" s="550"/>
      <c r="AES255" s="550"/>
      <c r="AFK255" s="550"/>
      <c r="AFR255" s="550"/>
      <c r="AIC255" s="550"/>
      <c r="AIJ255" s="550"/>
      <c r="AIQ255" s="550"/>
      <c r="AMD255" s="550"/>
      <c r="AMG255" s="550"/>
      <c r="AMY255" s="550"/>
      <c r="ANB255" s="550"/>
      <c r="ANF255" s="550"/>
      <c r="ANI255" s="550"/>
      <c r="AOH255" s="550"/>
      <c r="AOK255" s="550"/>
      <c r="AOV255" s="550"/>
      <c r="APC255" s="550"/>
      <c r="APJ255" s="550"/>
      <c r="APX255" s="550"/>
      <c r="AQA255" s="550"/>
      <c r="AQE255" s="550"/>
      <c r="AQL255" s="550"/>
      <c r="AQZ255" s="550"/>
      <c r="ARC255" s="550"/>
      <c r="ARN255" s="550"/>
      <c r="ARQ255" s="550"/>
      <c r="ARU255" s="550"/>
      <c r="ARX255" s="550"/>
      <c r="ASB255" s="550"/>
      <c r="ASI255" s="550"/>
      <c r="AVH255" s="550"/>
      <c r="AVO255" s="550"/>
      <c r="AVV255" s="550"/>
      <c r="AYG255" s="550"/>
      <c r="AYN255" s="550"/>
      <c r="AYU255" s="550"/>
      <c r="AYX255" s="550"/>
      <c r="AZI255" s="550"/>
      <c r="AZL255" s="550"/>
      <c r="AZP255" s="37"/>
      <c r="AZS255" s="37"/>
    </row>
    <row r="256" spans="1:1021 1039:1371" ht="15.75" x14ac:dyDescent="0.25">
      <c r="A256" s="422"/>
      <c r="B256" s="24"/>
      <c r="C256" s="172"/>
      <c r="D256" s="37"/>
      <c r="E256" s="37"/>
      <c r="H256" s="550"/>
      <c r="I256" s="24"/>
      <c r="J256" s="172"/>
      <c r="K256" s="37"/>
      <c r="L256" s="37"/>
      <c r="O256" s="550"/>
      <c r="Q256" s="550"/>
      <c r="R256" s="550"/>
      <c r="V256" s="550"/>
      <c r="CH256" s="550"/>
      <c r="CV256" s="550"/>
      <c r="DR256" s="550"/>
      <c r="DU256" s="550"/>
      <c r="ET256" s="550"/>
      <c r="FA256" s="550"/>
      <c r="FV256" s="550"/>
      <c r="GC256" s="550"/>
      <c r="HZ256" s="550"/>
      <c r="IV256" s="550"/>
      <c r="KD256" s="550"/>
      <c r="KE256" s="550"/>
      <c r="KF256" s="550"/>
      <c r="KG256" s="550"/>
      <c r="KH256" s="550"/>
      <c r="KI256" s="550"/>
      <c r="KJ256" s="550"/>
      <c r="KK256" s="550"/>
      <c r="KL256" s="550"/>
      <c r="KM256" s="550"/>
      <c r="KN256" s="550"/>
      <c r="KO256" s="550"/>
      <c r="KP256" s="550"/>
      <c r="KQ256" s="550"/>
      <c r="KR256" s="550"/>
      <c r="LM256" s="550"/>
      <c r="LT256" s="550"/>
      <c r="MA256" s="550"/>
      <c r="MH256" s="550"/>
      <c r="NQ256" s="550"/>
      <c r="NT256" s="550"/>
      <c r="QI256" s="550"/>
      <c r="QP256" s="550"/>
      <c r="RD256" s="550"/>
      <c r="RE256" s="550"/>
      <c r="TA256" s="550"/>
      <c r="TV256" s="550"/>
      <c r="UC256" s="550"/>
      <c r="UJ256" s="550"/>
      <c r="UQ256" s="550"/>
      <c r="UX256" s="550"/>
      <c r="VZ256" s="550"/>
      <c r="XB256" s="550"/>
      <c r="XC256" s="550"/>
      <c r="XD256" s="550"/>
      <c r="XE256" s="550"/>
      <c r="XF256" s="550"/>
      <c r="XG256" s="550"/>
      <c r="XH256" s="550"/>
      <c r="AAV256" s="550"/>
      <c r="ABC256" s="550"/>
      <c r="ABF256" s="550"/>
      <c r="ACE256" s="550"/>
      <c r="ACH256" s="550"/>
      <c r="ACL256" s="550"/>
      <c r="ACO256" s="550"/>
      <c r="ACZ256" s="550"/>
      <c r="ADC256" s="550"/>
      <c r="ADG256" s="550"/>
      <c r="ADJ256" s="550"/>
      <c r="ADN256" s="550"/>
      <c r="ADU256" s="550"/>
      <c r="ADX256" s="550"/>
      <c r="AEB256" s="550"/>
      <c r="AEP256" s="550"/>
      <c r="AES256" s="550"/>
      <c r="AFK256" s="550"/>
      <c r="AFR256" s="550"/>
      <c r="AIC256" s="550"/>
      <c r="AIJ256" s="550"/>
      <c r="AIQ256" s="550"/>
      <c r="AMD256" s="550"/>
      <c r="AMG256" s="550"/>
      <c r="AMY256" s="550"/>
      <c r="ANB256" s="550"/>
      <c r="ANF256" s="550"/>
      <c r="ANI256" s="550"/>
      <c r="AOH256" s="550"/>
      <c r="AOK256" s="550"/>
      <c r="AOV256" s="550"/>
      <c r="APC256" s="550"/>
      <c r="APJ256" s="550"/>
      <c r="APX256" s="550"/>
      <c r="AQA256" s="550"/>
      <c r="AQE256" s="550"/>
      <c r="AQL256" s="550"/>
      <c r="AQZ256" s="550"/>
      <c r="ARC256" s="550"/>
      <c r="ARN256" s="550"/>
      <c r="ARQ256" s="550"/>
      <c r="ARU256" s="550"/>
      <c r="ARX256" s="550"/>
      <c r="ASB256" s="550"/>
      <c r="ASI256" s="550"/>
      <c r="AVH256" s="550"/>
      <c r="AVO256" s="550"/>
      <c r="AVV256" s="550"/>
      <c r="AYG256" s="550"/>
      <c r="AYN256" s="550"/>
      <c r="AYU256" s="550"/>
      <c r="AYX256" s="550"/>
      <c r="AZI256" s="550"/>
      <c r="AZL256" s="550"/>
      <c r="AZP256" s="37"/>
      <c r="AZS256" s="37"/>
    </row>
    <row r="257" spans="1:1021 1039:1371" ht="15.75" x14ac:dyDescent="0.25">
      <c r="A257" s="422"/>
      <c r="B257" s="24"/>
      <c r="C257" s="172"/>
      <c r="D257" s="121"/>
      <c r="E257" s="37"/>
      <c r="H257" s="550"/>
      <c r="I257" s="24"/>
      <c r="J257" s="172"/>
      <c r="K257" s="121"/>
      <c r="L257" s="37"/>
      <c r="O257" s="550"/>
      <c r="Q257" s="550"/>
      <c r="R257" s="550"/>
      <c r="V257" s="550"/>
      <c r="CH257" s="550"/>
      <c r="CV257" s="550"/>
      <c r="DR257" s="550"/>
      <c r="DU257" s="550"/>
      <c r="ET257" s="550"/>
      <c r="FA257" s="550"/>
      <c r="FV257" s="550"/>
      <c r="GC257" s="550"/>
      <c r="HZ257" s="550"/>
      <c r="IV257" s="550"/>
      <c r="KD257" s="550"/>
      <c r="KE257" s="550"/>
      <c r="KF257" s="550"/>
      <c r="KG257" s="550"/>
      <c r="KH257" s="550"/>
      <c r="KI257" s="550"/>
      <c r="KJ257" s="550"/>
      <c r="KK257" s="550"/>
      <c r="KL257" s="550"/>
      <c r="KM257" s="550"/>
      <c r="KN257" s="550"/>
      <c r="KO257" s="550"/>
      <c r="KP257" s="550"/>
      <c r="KQ257" s="550"/>
      <c r="KR257" s="550"/>
      <c r="LM257" s="550"/>
      <c r="LT257" s="550"/>
      <c r="MA257" s="550"/>
      <c r="MH257" s="550"/>
      <c r="NQ257" s="550"/>
      <c r="NT257" s="550"/>
      <c r="QI257" s="550"/>
      <c r="QP257" s="550"/>
      <c r="RD257" s="550"/>
      <c r="RE257" s="550"/>
      <c r="TA257" s="550"/>
      <c r="TV257" s="550"/>
      <c r="UC257" s="550"/>
      <c r="UJ257" s="550"/>
      <c r="UQ257" s="550"/>
      <c r="UX257" s="550"/>
      <c r="VZ257" s="550"/>
      <c r="XB257" s="550"/>
      <c r="XC257" s="550"/>
      <c r="XD257" s="550"/>
      <c r="XE257" s="550"/>
      <c r="XF257" s="550"/>
      <c r="XG257" s="550"/>
      <c r="XH257" s="550"/>
      <c r="AAV257" s="550"/>
      <c r="ABC257" s="550"/>
      <c r="ABF257" s="550"/>
      <c r="ACE257" s="550"/>
      <c r="ACH257" s="550"/>
      <c r="ACL257" s="550"/>
      <c r="ACO257" s="550"/>
      <c r="ACZ257" s="550"/>
      <c r="ADC257" s="550"/>
      <c r="ADG257" s="550"/>
      <c r="ADJ257" s="550"/>
      <c r="ADN257" s="550"/>
      <c r="ADU257" s="550"/>
      <c r="ADX257" s="550"/>
      <c r="AEB257" s="550"/>
      <c r="AEP257" s="550"/>
      <c r="AES257" s="550"/>
      <c r="AFK257" s="550"/>
      <c r="AFR257" s="550"/>
      <c r="AIC257" s="550"/>
      <c r="AIJ257" s="550"/>
      <c r="AIQ257" s="550"/>
      <c r="AMD257" s="550"/>
      <c r="AMG257" s="550"/>
      <c r="AMY257" s="550"/>
      <c r="ANB257" s="550"/>
      <c r="ANF257" s="550"/>
      <c r="ANI257" s="550"/>
      <c r="AOH257" s="550"/>
      <c r="AOK257" s="550"/>
      <c r="AOV257" s="550"/>
      <c r="APC257" s="550"/>
      <c r="APJ257" s="550"/>
      <c r="APX257" s="550"/>
      <c r="AQA257" s="550"/>
      <c r="AQE257" s="550"/>
      <c r="AQL257" s="550"/>
      <c r="AQZ257" s="550"/>
      <c r="ARC257" s="550"/>
      <c r="ARN257" s="550"/>
      <c r="ARQ257" s="550"/>
      <c r="ARU257" s="550"/>
      <c r="ARX257" s="550"/>
      <c r="ASB257" s="550"/>
      <c r="ASI257" s="550"/>
      <c r="AVH257" s="550"/>
      <c r="AVO257" s="550"/>
      <c r="AVV257" s="550"/>
      <c r="AYG257" s="550"/>
      <c r="AYN257" s="550"/>
      <c r="AYU257" s="550"/>
      <c r="AYX257" s="550"/>
      <c r="AZI257" s="550"/>
      <c r="AZL257" s="550"/>
      <c r="AZP257" s="37"/>
      <c r="AZS257" s="37"/>
    </row>
    <row r="258" spans="1:1021 1039:1371" ht="15.75" x14ac:dyDescent="0.25">
      <c r="A258" s="422"/>
      <c r="B258" s="24"/>
      <c r="C258" s="172"/>
      <c r="D258" s="37"/>
      <c r="E258" s="37"/>
      <c r="H258" s="550"/>
      <c r="I258" s="24"/>
      <c r="J258" s="172"/>
      <c r="K258" s="37"/>
      <c r="L258" s="37"/>
      <c r="O258" s="550"/>
      <c r="Q258" s="550"/>
      <c r="R258" s="550"/>
      <c r="V258" s="550"/>
      <c r="CH258" s="550"/>
      <c r="CV258" s="550"/>
      <c r="DR258" s="550"/>
      <c r="DU258" s="550"/>
      <c r="ET258" s="550"/>
      <c r="FA258" s="550"/>
      <c r="FV258" s="550"/>
      <c r="GC258" s="550"/>
      <c r="HZ258" s="550"/>
      <c r="IV258" s="550"/>
      <c r="KD258" s="550"/>
      <c r="KE258" s="550"/>
      <c r="KF258" s="550"/>
      <c r="KG258" s="550"/>
      <c r="KH258" s="550"/>
      <c r="KI258" s="550"/>
      <c r="KJ258" s="550"/>
      <c r="KK258" s="550"/>
      <c r="KL258" s="550"/>
      <c r="KM258" s="550"/>
      <c r="KN258" s="550"/>
      <c r="KO258" s="550"/>
      <c r="KP258" s="550"/>
      <c r="KQ258" s="550"/>
      <c r="KR258" s="550"/>
      <c r="LM258" s="550"/>
      <c r="LT258" s="550"/>
      <c r="MA258" s="550"/>
      <c r="MH258" s="550"/>
      <c r="NQ258" s="550"/>
      <c r="NT258" s="550"/>
      <c r="QI258" s="550"/>
      <c r="QP258" s="550"/>
      <c r="RD258" s="550"/>
      <c r="RE258" s="550"/>
      <c r="TA258" s="550"/>
      <c r="TV258" s="550"/>
      <c r="UC258" s="550"/>
      <c r="UJ258" s="550"/>
      <c r="UQ258" s="550"/>
      <c r="UX258" s="550"/>
      <c r="VZ258" s="550"/>
      <c r="XB258" s="550"/>
      <c r="XC258" s="550"/>
      <c r="XD258" s="550"/>
      <c r="XE258" s="550"/>
      <c r="XF258" s="550"/>
      <c r="XG258" s="550"/>
      <c r="XH258" s="550"/>
      <c r="AAV258" s="550"/>
      <c r="ABC258" s="550"/>
      <c r="ABF258" s="550"/>
      <c r="ACE258" s="550"/>
      <c r="ACH258" s="550"/>
      <c r="ACL258" s="550"/>
      <c r="ACO258" s="550"/>
      <c r="ACZ258" s="550"/>
      <c r="ADC258" s="550"/>
      <c r="ADG258" s="550"/>
      <c r="ADJ258" s="550"/>
      <c r="ADN258" s="550"/>
      <c r="ADU258" s="550"/>
      <c r="ADX258" s="550"/>
      <c r="AEB258" s="550"/>
      <c r="AEP258" s="550"/>
      <c r="AES258" s="550"/>
      <c r="AFK258" s="550"/>
      <c r="AFR258" s="550"/>
      <c r="AIC258" s="550"/>
      <c r="AIJ258" s="550"/>
      <c r="AIQ258" s="550"/>
      <c r="AMD258" s="550"/>
      <c r="AMG258" s="550"/>
      <c r="AMY258" s="550"/>
      <c r="ANB258" s="550"/>
      <c r="ANF258" s="550"/>
      <c r="ANI258" s="550"/>
      <c r="AOH258" s="550"/>
      <c r="AOK258" s="550"/>
      <c r="AOV258" s="550"/>
      <c r="APC258" s="550"/>
      <c r="APJ258" s="550"/>
      <c r="APX258" s="550"/>
      <c r="AQA258" s="550"/>
      <c r="AQE258" s="550"/>
      <c r="AQL258" s="550"/>
      <c r="AQZ258" s="550"/>
      <c r="ARC258" s="550"/>
      <c r="ARN258" s="550"/>
      <c r="ARQ258" s="550"/>
      <c r="ARU258" s="550"/>
      <c r="ARX258" s="550"/>
      <c r="ASB258" s="550"/>
      <c r="ASI258" s="550"/>
      <c r="AVH258" s="550"/>
      <c r="AVO258" s="550"/>
      <c r="AVV258" s="550"/>
      <c r="AYG258" s="550"/>
      <c r="AYN258" s="550"/>
      <c r="AYU258" s="550"/>
      <c r="AYX258" s="550"/>
      <c r="AZI258" s="550"/>
      <c r="AZL258" s="550"/>
      <c r="AZP258" s="37"/>
      <c r="AZS258" s="37"/>
    </row>
    <row r="259" spans="1:1021 1039:1371" ht="15.75" x14ac:dyDescent="0.25">
      <c r="A259" s="422"/>
      <c r="B259" s="24"/>
      <c r="C259" s="172"/>
      <c r="D259" s="37"/>
      <c r="E259" s="37"/>
      <c r="H259" s="550"/>
      <c r="I259" s="24"/>
      <c r="J259" s="172"/>
      <c r="K259" s="37"/>
      <c r="L259" s="37"/>
      <c r="O259" s="550"/>
      <c r="Q259" s="550"/>
      <c r="R259" s="550"/>
      <c r="V259" s="550"/>
      <c r="CH259" s="550"/>
      <c r="CV259" s="550"/>
      <c r="DR259" s="550"/>
      <c r="DU259" s="550"/>
      <c r="ET259" s="550"/>
      <c r="FA259" s="550"/>
      <c r="FV259" s="550"/>
      <c r="GC259" s="550"/>
      <c r="HZ259" s="550"/>
      <c r="IV259" s="550"/>
      <c r="KD259" s="550"/>
      <c r="KE259" s="550"/>
      <c r="KF259" s="550"/>
      <c r="KG259" s="550"/>
      <c r="KH259" s="550"/>
      <c r="KI259" s="550"/>
      <c r="KJ259" s="550"/>
      <c r="KK259" s="550"/>
      <c r="KL259" s="550"/>
      <c r="KM259" s="550"/>
      <c r="KN259" s="550"/>
      <c r="KO259" s="550"/>
      <c r="KP259" s="550"/>
      <c r="KQ259" s="550"/>
      <c r="KR259" s="550"/>
      <c r="LM259" s="550"/>
      <c r="LT259" s="550"/>
      <c r="MA259" s="550"/>
      <c r="MH259" s="550"/>
      <c r="NQ259" s="550"/>
      <c r="NT259" s="550"/>
      <c r="QI259" s="550"/>
      <c r="QP259" s="550"/>
      <c r="RD259" s="550"/>
      <c r="RE259" s="550"/>
      <c r="TA259" s="550"/>
      <c r="TV259" s="550"/>
      <c r="UC259" s="550"/>
      <c r="UJ259" s="550"/>
      <c r="UQ259" s="550"/>
      <c r="UX259" s="550"/>
      <c r="VZ259" s="550"/>
      <c r="XB259" s="550"/>
      <c r="XC259" s="550"/>
      <c r="XD259" s="550"/>
      <c r="XE259" s="550"/>
      <c r="XF259" s="550"/>
      <c r="XG259" s="550"/>
      <c r="XH259" s="550"/>
      <c r="AAV259" s="550"/>
      <c r="ABC259" s="550"/>
      <c r="ABF259" s="550"/>
      <c r="ACE259" s="550"/>
      <c r="ACH259" s="550"/>
      <c r="ACL259" s="550"/>
      <c r="ACO259" s="550"/>
      <c r="ACZ259" s="550"/>
      <c r="ADC259" s="550"/>
      <c r="ADG259" s="550"/>
      <c r="ADJ259" s="550"/>
      <c r="ADN259" s="550"/>
      <c r="ADU259" s="550"/>
      <c r="ADX259" s="550"/>
      <c r="AEB259" s="550"/>
      <c r="AEP259" s="550"/>
      <c r="AES259" s="550"/>
      <c r="AFK259" s="550"/>
      <c r="AFR259" s="550"/>
      <c r="AIC259" s="550"/>
      <c r="AIJ259" s="550"/>
      <c r="AIQ259" s="550"/>
      <c r="AMD259" s="550"/>
      <c r="AMG259" s="550"/>
      <c r="AMY259" s="550"/>
      <c r="ANB259" s="550"/>
      <c r="ANF259" s="550"/>
      <c r="ANI259" s="550"/>
      <c r="AOH259" s="550"/>
      <c r="AOK259" s="550"/>
      <c r="AOV259" s="550"/>
      <c r="APC259" s="550"/>
      <c r="APJ259" s="550"/>
      <c r="APX259" s="550"/>
      <c r="AQA259" s="550"/>
      <c r="AQE259" s="550"/>
      <c r="AQL259" s="550"/>
      <c r="AQZ259" s="550"/>
      <c r="ARC259" s="550"/>
      <c r="ARN259" s="550"/>
      <c r="ARQ259" s="550"/>
      <c r="ARU259" s="550"/>
      <c r="ARX259" s="550"/>
      <c r="ASB259" s="550"/>
      <c r="ASI259" s="550"/>
      <c r="AVH259" s="550"/>
      <c r="AVO259" s="550"/>
      <c r="AVV259" s="550"/>
      <c r="AYG259" s="550"/>
      <c r="AYN259" s="550"/>
      <c r="AYU259" s="550"/>
      <c r="AYX259" s="550"/>
      <c r="AZI259" s="550"/>
      <c r="AZL259" s="550"/>
      <c r="AZP259" s="37"/>
      <c r="AZS259" s="37"/>
    </row>
    <row r="260" spans="1:1021 1039:1371" ht="15.75" x14ac:dyDescent="0.25">
      <c r="A260" s="422"/>
      <c r="B260" s="24"/>
      <c r="C260" s="242"/>
      <c r="D260" s="121"/>
      <c r="E260" s="37"/>
      <c r="H260" s="550"/>
      <c r="I260" s="24"/>
      <c r="J260" s="242"/>
      <c r="K260" s="121"/>
      <c r="L260" s="37"/>
      <c r="O260" s="550"/>
      <c r="Q260" s="550"/>
      <c r="R260" s="550"/>
      <c r="V260" s="550"/>
      <c r="CH260" s="550"/>
      <c r="CV260" s="550"/>
      <c r="DR260" s="550"/>
      <c r="DU260" s="550"/>
      <c r="ET260" s="550"/>
      <c r="FA260" s="550"/>
      <c r="FV260" s="550"/>
      <c r="GC260" s="550"/>
      <c r="HZ260" s="550"/>
      <c r="IV260" s="550"/>
      <c r="KD260" s="550"/>
      <c r="KE260" s="550"/>
      <c r="KF260" s="550"/>
      <c r="KG260" s="550"/>
      <c r="KH260" s="550"/>
      <c r="KI260" s="550"/>
      <c r="KJ260" s="550"/>
      <c r="KK260" s="550"/>
      <c r="KL260" s="550"/>
      <c r="KM260" s="550"/>
      <c r="KN260" s="550"/>
      <c r="KO260" s="550"/>
      <c r="KP260" s="550"/>
      <c r="KQ260" s="550"/>
      <c r="KR260" s="550"/>
      <c r="LM260" s="550"/>
      <c r="LT260" s="550"/>
      <c r="MA260" s="550"/>
      <c r="MH260" s="550"/>
      <c r="NQ260" s="550"/>
      <c r="NT260" s="550"/>
      <c r="QI260" s="550"/>
      <c r="QP260" s="550"/>
      <c r="RD260" s="550"/>
      <c r="RE260" s="550"/>
      <c r="TA260" s="550"/>
      <c r="TV260" s="550"/>
      <c r="UC260" s="550"/>
      <c r="UJ260" s="550"/>
      <c r="UQ260" s="550"/>
      <c r="UX260" s="550"/>
      <c r="VZ260" s="550"/>
      <c r="XB260" s="550"/>
      <c r="XC260" s="550"/>
      <c r="XD260" s="550"/>
      <c r="XE260" s="550"/>
      <c r="XF260" s="550"/>
      <c r="XG260" s="550"/>
      <c r="XH260" s="550"/>
      <c r="AAV260" s="550"/>
      <c r="ABC260" s="550"/>
      <c r="ABF260" s="550"/>
      <c r="ACE260" s="550"/>
      <c r="ACH260" s="550"/>
      <c r="ACL260" s="550"/>
      <c r="ACO260" s="550"/>
      <c r="ACZ260" s="550"/>
      <c r="ADC260" s="550"/>
      <c r="ADG260" s="550"/>
      <c r="ADJ260" s="550"/>
      <c r="ADN260" s="550"/>
      <c r="ADU260" s="550"/>
      <c r="ADX260" s="550"/>
      <c r="AEB260" s="550"/>
      <c r="AEP260" s="550"/>
      <c r="AES260" s="550"/>
      <c r="AFK260" s="550"/>
      <c r="AFR260" s="550"/>
      <c r="AIC260" s="550"/>
      <c r="AIJ260" s="550"/>
      <c r="AIQ260" s="550"/>
      <c r="AMD260" s="550"/>
      <c r="AMG260" s="550"/>
      <c r="AMY260" s="550"/>
      <c r="ANB260" s="550"/>
      <c r="ANF260" s="550"/>
      <c r="ANI260" s="550"/>
      <c r="AOH260" s="550"/>
      <c r="AOK260" s="550"/>
      <c r="AOV260" s="550"/>
      <c r="APC260" s="550"/>
      <c r="APJ260" s="550"/>
      <c r="APX260" s="550"/>
      <c r="AQA260" s="550"/>
      <c r="AQE260" s="550"/>
      <c r="AQL260" s="550"/>
      <c r="AQZ260" s="550"/>
      <c r="ARC260" s="550"/>
      <c r="ARN260" s="550"/>
      <c r="ARQ260" s="550"/>
      <c r="ARU260" s="550"/>
      <c r="ARX260" s="550"/>
      <c r="ASB260" s="550"/>
      <c r="ASI260" s="550"/>
      <c r="AVH260" s="550"/>
      <c r="AVO260" s="550"/>
      <c r="AVV260" s="550"/>
      <c r="AYG260" s="550"/>
      <c r="AYN260" s="550"/>
      <c r="AYU260" s="550"/>
      <c r="AYX260" s="550"/>
      <c r="AZI260" s="550"/>
      <c r="AZL260" s="550"/>
      <c r="AZP260" s="37"/>
      <c r="AZS260" s="37"/>
    </row>
    <row r="261" spans="1:1021 1039:1371" ht="15.75" x14ac:dyDescent="0.25">
      <c r="A261" s="422"/>
      <c r="B261" s="24"/>
      <c r="C261" s="172"/>
      <c r="D261" s="37"/>
      <c r="E261" s="37"/>
      <c r="H261" s="550"/>
      <c r="I261" s="24"/>
      <c r="J261" s="172"/>
      <c r="K261" s="37"/>
      <c r="L261" s="37"/>
      <c r="O261" s="550"/>
      <c r="Q261" s="550"/>
      <c r="R261" s="550"/>
      <c r="V261" s="550"/>
      <c r="CH261" s="550"/>
      <c r="CV261" s="550"/>
      <c r="DR261" s="550"/>
      <c r="DU261" s="550"/>
      <c r="ET261" s="550"/>
      <c r="FA261" s="550"/>
      <c r="FV261" s="550"/>
      <c r="GC261" s="550"/>
      <c r="HZ261" s="550"/>
      <c r="IV261" s="550"/>
      <c r="KD261" s="550"/>
      <c r="KE261" s="550"/>
      <c r="KF261" s="550"/>
      <c r="KG261" s="550"/>
      <c r="KH261" s="550"/>
      <c r="KI261" s="550"/>
      <c r="KJ261" s="550"/>
      <c r="KK261" s="550"/>
      <c r="KL261" s="550"/>
      <c r="KM261" s="550"/>
      <c r="KN261" s="550"/>
      <c r="KO261" s="550"/>
      <c r="KP261" s="550"/>
      <c r="KQ261" s="550"/>
      <c r="KR261" s="550"/>
      <c r="LM261" s="550"/>
      <c r="LT261" s="550"/>
      <c r="MA261" s="550"/>
      <c r="MH261" s="550"/>
      <c r="NQ261" s="550"/>
      <c r="NT261" s="550"/>
      <c r="QI261" s="550"/>
      <c r="QP261" s="550"/>
      <c r="RD261" s="550"/>
      <c r="RE261" s="550"/>
      <c r="TA261" s="550"/>
      <c r="TV261" s="550"/>
      <c r="UC261" s="550"/>
      <c r="UJ261" s="550"/>
      <c r="UQ261" s="550"/>
      <c r="UX261" s="550"/>
      <c r="VZ261" s="550"/>
      <c r="XB261" s="550"/>
      <c r="XC261" s="550"/>
      <c r="XD261" s="550"/>
      <c r="XE261" s="550"/>
      <c r="XF261" s="550"/>
      <c r="XG261" s="550"/>
      <c r="XH261" s="550"/>
      <c r="AAV261" s="550"/>
      <c r="ABC261" s="550"/>
      <c r="ABF261" s="550"/>
      <c r="ACE261" s="550"/>
      <c r="ACH261" s="550"/>
      <c r="ACL261" s="550"/>
      <c r="ACO261" s="550"/>
      <c r="ACZ261" s="550"/>
      <c r="ADC261" s="550"/>
      <c r="ADG261" s="550"/>
      <c r="ADJ261" s="550"/>
      <c r="ADN261" s="550"/>
      <c r="ADU261" s="550"/>
      <c r="ADX261" s="550"/>
      <c r="AEB261" s="550"/>
      <c r="AEP261" s="550"/>
      <c r="AES261" s="550"/>
      <c r="AFK261" s="550"/>
      <c r="AFR261" s="550"/>
      <c r="AIC261" s="550"/>
      <c r="AIJ261" s="550"/>
      <c r="AIQ261" s="550"/>
      <c r="AMD261" s="550"/>
      <c r="AMG261" s="550"/>
      <c r="AMY261" s="550"/>
      <c r="ANB261" s="550"/>
      <c r="ANF261" s="550"/>
      <c r="ANI261" s="550"/>
      <c r="AOH261" s="550"/>
      <c r="AOK261" s="550"/>
      <c r="AOV261" s="550"/>
      <c r="APC261" s="550"/>
      <c r="APJ261" s="550"/>
      <c r="APX261" s="550"/>
      <c r="AQA261" s="550"/>
      <c r="AQE261" s="550"/>
      <c r="AQL261" s="550"/>
      <c r="AQZ261" s="550"/>
      <c r="ARC261" s="550"/>
      <c r="ARN261" s="550"/>
      <c r="ARQ261" s="550"/>
      <c r="ARU261" s="550"/>
      <c r="ARX261" s="550"/>
      <c r="ASB261" s="550"/>
      <c r="ASI261" s="550"/>
      <c r="AVH261" s="550"/>
      <c r="AVO261" s="550"/>
      <c r="AVV261" s="550"/>
      <c r="AYG261" s="550"/>
      <c r="AYN261" s="550"/>
      <c r="AYU261" s="550"/>
      <c r="AYX261" s="550"/>
      <c r="AZI261" s="550"/>
      <c r="AZL261" s="550"/>
      <c r="AZP261" s="37"/>
      <c r="AZS261" s="37"/>
    </row>
    <row r="262" spans="1:1021 1039:1371" x14ac:dyDescent="0.25">
      <c r="A262" s="422"/>
      <c r="B262" s="24"/>
      <c r="C262" s="37"/>
      <c r="D262" s="37"/>
      <c r="E262" s="37"/>
      <c r="H262" s="550"/>
      <c r="I262" s="24"/>
      <c r="J262" s="37"/>
      <c r="K262" s="37"/>
      <c r="L262" s="37"/>
      <c r="O262" s="550"/>
      <c r="Q262" s="550"/>
      <c r="R262" s="550"/>
      <c r="V262" s="550"/>
      <c r="CH262" s="550"/>
      <c r="CV262" s="550"/>
      <c r="DR262" s="550"/>
      <c r="DU262" s="550"/>
      <c r="ET262" s="550"/>
      <c r="FA262" s="550"/>
      <c r="FV262" s="550"/>
      <c r="GC262" s="550"/>
      <c r="HZ262" s="550"/>
      <c r="IV262" s="550"/>
      <c r="KD262" s="550"/>
      <c r="KE262" s="550"/>
      <c r="KF262" s="550"/>
      <c r="KG262" s="550"/>
      <c r="KH262" s="550"/>
      <c r="KI262" s="550"/>
      <c r="KJ262" s="550"/>
      <c r="KK262" s="550"/>
      <c r="KL262" s="550"/>
      <c r="KM262" s="550"/>
      <c r="KN262" s="550"/>
      <c r="KO262" s="550"/>
      <c r="KP262" s="550"/>
      <c r="KQ262" s="550"/>
      <c r="KR262" s="550"/>
      <c r="LM262" s="550"/>
      <c r="LT262" s="550"/>
      <c r="MA262" s="550"/>
      <c r="MH262" s="550"/>
      <c r="NQ262" s="550"/>
      <c r="NT262" s="550"/>
      <c r="QI262" s="550"/>
      <c r="QP262" s="550"/>
      <c r="RD262" s="550"/>
      <c r="RE262" s="550"/>
      <c r="TA262" s="550"/>
      <c r="TV262" s="550"/>
      <c r="UC262" s="550"/>
      <c r="UJ262" s="550"/>
      <c r="UQ262" s="550"/>
      <c r="UX262" s="550"/>
      <c r="VZ262" s="550"/>
      <c r="XB262" s="550"/>
      <c r="XC262" s="550"/>
      <c r="XD262" s="550"/>
      <c r="XE262" s="550"/>
      <c r="XF262" s="550"/>
      <c r="XG262" s="550"/>
      <c r="XH262" s="550"/>
      <c r="AAV262" s="550"/>
      <c r="ABC262" s="550"/>
      <c r="ABF262" s="550"/>
      <c r="ACE262" s="550"/>
      <c r="ACH262" s="550"/>
      <c r="ACL262" s="550"/>
      <c r="ACO262" s="550"/>
      <c r="ACZ262" s="550"/>
      <c r="ADC262" s="550"/>
      <c r="ADG262" s="550"/>
      <c r="ADJ262" s="550"/>
      <c r="ADN262" s="550"/>
      <c r="ADU262" s="550"/>
      <c r="ADX262" s="550"/>
      <c r="AEB262" s="550"/>
      <c r="AEP262" s="550"/>
      <c r="AES262" s="550"/>
      <c r="AFK262" s="550"/>
      <c r="AFR262" s="550"/>
      <c r="AIC262" s="550"/>
      <c r="AIJ262" s="550"/>
      <c r="AIQ262" s="550"/>
      <c r="AMD262" s="550"/>
      <c r="AMG262" s="550"/>
      <c r="AMY262" s="550"/>
      <c r="ANB262" s="550"/>
      <c r="ANF262" s="550"/>
      <c r="ANI262" s="550"/>
      <c r="AOH262" s="550"/>
      <c r="AOK262" s="550"/>
      <c r="AOV262" s="550"/>
      <c r="APC262" s="550"/>
      <c r="APJ262" s="550"/>
      <c r="APX262" s="550"/>
      <c r="AQA262" s="550"/>
      <c r="AQE262" s="550"/>
      <c r="AQL262" s="550"/>
      <c r="AQZ262" s="550"/>
      <c r="ARC262" s="550"/>
      <c r="ARN262" s="550"/>
      <c r="ARQ262" s="550"/>
      <c r="ARU262" s="550"/>
      <c r="ARX262" s="550"/>
      <c r="ASB262" s="550"/>
      <c r="ASI262" s="550"/>
      <c r="AVH262" s="550"/>
      <c r="AVO262" s="550"/>
      <c r="AVV262" s="550"/>
      <c r="AYG262" s="550"/>
      <c r="AYN262" s="550"/>
      <c r="AYU262" s="550"/>
      <c r="AYX262" s="550"/>
      <c r="AZI262" s="550"/>
      <c r="AZL262" s="550"/>
      <c r="AZP262" s="37"/>
      <c r="AZS262" s="37"/>
    </row>
    <row r="263" spans="1:1021 1039:1371" x14ac:dyDescent="0.25">
      <c r="A263" s="422"/>
      <c r="B263" s="24"/>
      <c r="C263" s="37"/>
      <c r="D263" s="37"/>
      <c r="E263" s="37"/>
      <c r="H263" s="550"/>
      <c r="I263" s="24"/>
      <c r="J263" s="37"/>
      <c r="K263" s="37"/>
      <c r="L263" s="37"/>
      <c r="O263" s="550"/>
      <c r="Q263" s="550"/>
      <c r="R263" s="550"/>
      <c r="V263" s="550"/>
      <c r="CH263" s="550"/>
      <c r="CV263" s="550"/>
      <c r="DR263" s="550"/>
      <c r="DU263" s="550"/>
      <c r="ET263" s="550"/>
      <c r="FA263" s="550"/>
      <c r="FV263" s="550"/>
      <c r="GC263" s="550"/>
      <c r="HZ263" s="550"/>
      <c r="IV263" s="550"/>
      <c r="KD263" s="550"/>
      <c r="KE263" s="550"/>
      <c r="KF263" s="550"/>
      <c r="KG263" s="550"/>
      <c r="KH263" s="550"/>
      <c r="KI263" s="550"/>
      <c r="KJ263" s="550"/>
      <c r="KK263" s="550"/>
      <c r="KL263" s="550"/>
      <c r="KM263" s="550"/>
      <c r="KN263" s="550"/>
      <c r="KO263" s="550"/>
      <c r="KP263" s="550"/>
      <c r="KQ263" s="550"/>
      <c r="KR263" s="550"/>
      <c r="LM263" s="550"/>
      <c r="LT263" s="550"/>
      <c r="MA263" s="550"/>
      <c r="MH263" s="550"/>
      <c r="NQ263" s="550"/>
      <c r="NT263" s="550"/>
      <c r="QI263" s="550"/>
      <c r="QP263" s="550"/>
      <c r="RD263" s="550"/>
      <c r="RE263" s="550"/>
      <c r="TA263" s="550"/>
      <c r="TV263" s="550"/>
      <c r="UC263" s="550"/>
      <c r="UJ263" s="550"/>
      <c r="UQ263" s="550"/>
      <c r="UX263" s="550"/>
      <c r="VZ263" s="550"/>
      <c r="XB263" s="550"/>
      <c r="XC263" s="550"/>
      <c r="XD263" s="550"/>
      <c r="XE263" s="550"/>
      <c r="XF263" s="550"/>
      <c r="XG263" s="550"/>
      <c r="XH263" s="550"/>
      <c r="AAV263" s="550"/>
      <c r="ABC263" s="550"/>
      <c r="ABF263" s="550"/>
      <c r="ACE263" s="550"/>
      <c r="ACH263" s="550"/>
      <c r="ACL263" s="550"/>
      <c r="ACO263" s="550"/>
      <c r="ACZ263" s="550"/>
      <c r="ADC263" s="550"/>
      <c r="ADG263" s="550"/>
      <c r="ADJ263" s="550"/>
      <c r="ADN263" s="550"/>
      <c r="ADU263" s="550"/>
      <c r="ADX263" s="550"/>
      <c r="AEB263" s="550"/>
      <c r="AEP263" s="550"/>
      <c r="AES263" s="550"/>
      <c r="AFK263" s="550"/>
      <c r="AFR263" s="550"/>
      <c r="AIC263" s="550"/>
      <c r="AIJ263" s="550"/>
      <c r="AIQ263" s="550"/>
      <c r="AMD263" s="550"/>
      <c r="AMG263" s="550"/>
      <c r="AMY263" s="550"/>
      <c r="ANB263" s="550"/>
      <c r="ANF263" s="550"/>
      <c r="ANI263" s="550"/>
      <c r="AOH263" s="550"/>
      <c r="AOK263" s="550"/>
      <c r="AOV263" s="550"/>
      <c r="APC263" s="550"/>
      <c r="APJ263" s="550"/>
      <c r="APX263" s="550"/>
      <c r="AQA263" s="550"/>
      <c r="AQE263" s="550"/>
      <c r="AQL263" s="550"/>
      <c r="AQZ263" s="550"/>
      <c r="ARC263" s="550"/>
      <c r="ARN263" s="550"/>
      <c r="ARQ263" s="550"/>
      <c r="ARU263" s="550"/>
      <c r="ARX263" s="550"/>
      <c r="ASB263" s="550"/>
      <c r="ASI263" s="550"/>
      <c r="AVH263" s="550"/>
      <c r="AVO263" s="550"/>
      <c r="AVV263" s="550"/>
      <c r="AYG263" s="550"/>
      <c r="AYN263" s="550"/>
      <c r="AYU263" s="550"/>
      <c r="AYX263" s="550"/>
      <c r="AZI263" s="550"/>
      <c r="AZL263" s="550"/>
      <c r="AZP263" s="37"/>
      <c r="AZS263" s="37"/>
    </row>
    <row r="264" spans="1:1021 1039:1371" x14ac:dyDescent="0.25">
      <c r="A264" s="422"/>
      <c r="B264" s="24"/>
      <c r="C264" s="37"/>
      <c r="D264" s="37"/>
      <c r="E264" s="37"/>
      <c r="H264" s="550"/>
      <c r="I264" s="24"/>
      <c r="J264" s="37"/>
      <c r="K264" s="37"/>
      <c r="L264" s="37"/>
      <c r="O264" s="550"/>
      <c r="Q264" s="550"/>
      <c r="R264" s="550"/>
      <c r="V264" s="550"/>
      <c r="CH264" s="550"/>
      <c r="CV264" s="550"/>
      <c r="DR264" s="550"/>
      <c r="DU264" s="550"/>
      <c r="ET264" s="550"/>
      <c r="FA264" s="550"/>
      <c r="FV264" s="550"/>
      <c r="GC264" s="550"/>
      <c r="HZ264" s="550"/>
      <c r="IV264" s="550"/>
      <c r="KD264" s="550"/>
      <c r="KE264" s="550"/>
      <c r="KF264" s="550"/>
      <c r="KG264" s="550"/>
      <c r="KH264" s="550"/>
      <c r="KI264" s="550"/>
      <c r="KJ264" s="550"/>
      <c r="KK264" s="550"/>
      <c r="KL264" s="550"/>
      <c r="KM264" s="550"/>
      <c r="KN264" s="550"/>
      <c r="KO264" s="550"/>
      <c r="KP264" s="550"/>
      <c r="KQ264" s="550"/>
      <c r="KR264" s="550"/>
      <c r="LM264" s="550"/>
      <c r="LT264" s="550"/>
      <c r="MA264" s="550"/>
      <c r="MH264" s="550"/>
      <c r="NQ264" s="550"/>
      <c r="NT264" s="550"/>
      <c r="QI264" s="550"/>
      <c r="QP264" s="550"/>
      <c r="RD264" s="550"/>
      <c r="RE264" s="550"/>
      <c r="TA264" s="550"/>
      <c r="TV264" s="550"/>
      <c r="UC264" s="550"/>
      <c r="UJ264" s="550"/>
      <c r="UQ264" s="550"/>
      <c r="UX264" s="550"/>
      <c r="VZ264" s="550"/>
      <c r="XB264" s="550"/>
      <c r="XC264" s="550"/>
      <c r="XD264" s="550"/>
      <c r="XE264" s="550"/>
      <c r="XF264" s="550"/>
      <c r="XG264" s="550"/>
      <c r="XH264" s="550"/>
      <c r="AAV264" s="550"/>
      <c r="ABC264" s="550"/>
      <c r="ABF264" s="550"/>
      <c r="ACE264" s="550"/>
      <c r="ACH264" s="550"/>
      <c r="ACL264" s="550"/>
      <c r="ACO264" s="550"/>
      <c r="ACZ264" s="550"/>
      <c r="ADC264" s="550"/>
      <c r="ADG264" s="550"/>
      <c r="ADJ264" s="550"/>
      <c r="ADN264" s="550"/>
      <c r="ADU264" s="550"/>
      <c r="ADX264" s="550"/>
      <c r="AEB264" s="550"/>
      <c r="AEP264" s="550"/>
      <c r="AES264" s="550"/>
      <c r="AFK264" s="550"/>
      <c r="AFR264" s="550"/>
      <c r="AIC264" s="550"/>
      <c r="AIJ264" s="550"/>
      <c r="AIQ264" s="550"/>
      <c r="AMD264" s="550"/>
      <c r="AMG264" s="550"/>
      <c r="AMY264" s="550"/>
      <c r="ANB264" s="550"/>
      <c r="ANF264" s="550"/>
      <c r="ANI264" s="550"/>
      <c r="AOH264" s="550"/>
      <c r="AOK264" s="550"/>
      <c r="AOV264" s="550"/>
      <c r="APC264" s="550"/>
      <c r="APJ264" s="550"/>
      <c r="APX264" s="550"/>
      <c r="AQA264" s="550"/>
      <c r="AQE264" s="550"/>
      <c r="AQL264" s="550"/>
      <c r="AQZ264" s="550"/>
      <c r="ARC264" s="550"/>
      <c r="ARN264" s="550"/>
      <c r="ARQ264" s="550"/>
      <c r="ARU264" s="550"/>
      <c r="ARX264" s="550"/>
      <c r="ASB264" s="550"/>
      <c r="ASI264" s="550"/>
      <c r="AVH264" s="550"/>
      <c r="AVO264" s="550"/>
      <c r="AVV264" s="550"/>
      <c r="AYG264" s="550"/>
      <c r="AYN264" s="550"/>
      <c r="AYU264" s="550"/>
      <c r="AYX264" s="550"/>
      <c r="AZI264" s="550"/>
      <c r="AZL264" s="550"/>
      <c r="AZP264" s="37"/>
      <c r="AZS264" s="37"/>
    </row>
    <row r="265" spans="1:1021 1039:1371" x14ac:dyDescent="0.25">
      <c r="A265" s="422"/>
      <c r="B265" s="24"/>
      <c r="C265" s="37"/>
      <c r="D265" s="37"/>
      <c r="E265" s="37"/>
      <c r="H265" s="550"/>
      <c r="I265" s="24"/>
      <c r="J265" s="37"/>
      <c r="K265" s="37"/>
      <c r="L265" s="37"/>
      <c r="O265" s="550"/>
      <c r="Q265" s="550"/>
      <c r="R265" s="550"/>
      <c r="V265" s="550"/>
      <c r="CH265" s="550"/>
      <c r="CV265" s="550"/>
      <c r="DR265" s="550"/>
      <c r="DU265" s="550"/>
      <c r="ET265" s="550"/>
      <c r="FA265" s="550"/>
      <c r="FV265" s="550"/>
      <c r="GC265" s="550"/>
      <c r="HZ265" s="550"/>
      <c r="IV265" s="550"/>
      <c r="KD265" s="550"/>
      <c r="KE265" s="550"/>
      <c r="KF265" s="550"/>
      <c r="KG265" s="550"/>
      <c r="KH265" s="550"/>
      <c r="KI265" s="550"/>
      <c r="KJ265" s="550"/>
      <c r="KK265" s="550"/>
      <c r="KL265" s="550"/>
      <c r="KM265" s="550"/>
      <c r="KN265" s="550"/>
      <c r="KO265" s="550"/>
      <c r="KP265" s="550"/>
      <c r="KQ265" s="550"/>
      <c r="KR265" s="550"/>
      <c r="LM265" s="550"/>
      <c r="LT265" s="550"/>
      <c r="MA265" s="550"/>
      <c r="MH265" s="550"/>
      <c r="NQ265" s="550"/>
      <c r="NT265" s="550"/>
      <c r="QI265" s="550"/>
      <c r="QP265" s="550"/>
      <c r="RD265" s="550"/>
      <c r="RE265" s="550"/>
      <c r="TA265" s="550"/>
      <c r="TV265" s="550"/>
      <c r="UC265" s="550"/>
      <c r="UJ265" s="550"/>
      <c r="UQ265" s="550"/>
      <c r="UX265" s="550"/>
      <c r="VZ265" s="550"/>
      <c r="XB265" s="550"/>
      <c r="XC265" s="550"/>
      <c r="XD265" s="550"/>
      <c r="XE265" s="550"/>
      <c r="XF265" s="550"/>
      <c r="XG265" s="550"/>
      <c r="XH265" s="550"/>
      <c r="AAV265" s="550"/>
      <c r="ABC265" s="550"/>
      <c r="ABF265" s="550"/>
      <c r="ACE265" s="550"/>
      <c r="ACH265" s="550"/>
      <c r="ACL265" s="550"/>
      <c r="ACO265" s="550"/>
      <c r="ACZ265" s="550"/>
      <c r="ADC265" s="550"/>
      <c r="ADG265" s="550"/>
      <c r="ADJ265" s="550"/>
      <c r="ADN265" s="550"/>
      <c r="ADU265" s="550"/>
      <c r="ADX265" s="550"/>
      <c r="AEB265" s="550"/>
      <c r="AEP265" s="550"/>
      <c r="AES265" s="550"/>
      <c r="AFK265" s="550"/>
      <c r="AFR265" s="550"/>
      <c r="AIC265" s="550"/>
      <c r="AIJ265" s="550"/>
      <c r="AIQ265" s="550"/>
      <c r="AMD265" s="550"/>
      <c r="AMG265" s="550"/>
      <c r="AMY265" s="550"/>
      <c r="ANB265" s="550"/>
      <c r="ANF265" s="550"/>
      <c r="ANI265" s="550"/>
      <c r="AOH265" s="550"/>
      <c r="AOK265" s="550"/>
      <c r="AOV265" s="550"/>
      <c r="APC265" s="550"/>
      <c r="APJ265" s="550"/>
      <c r="APX265" s="550"/>
      <c r="AQA265" s="550"/>
      <c r="AQE265" s="550"/>
      <c r="AQL265" s="550"/>
      <c r="AQZ265" s="550"/>
      <c r="ARC265" s="550"/>
      <c r="ARN265" s="550"/>
      <c r="ARQ265" s="550"/>
      <c r="ARU265" s="550"/>
      <c r="ARX265" s="550"/>
      <c r="ASB265" s="550"/>
      <c r="ASI265" s="550"/>
      <c r="AVH265" s="550"/>
      <c r="AVO265" s="550"/>
      <c r="AVV265" s="550"/>
      <c r="AYG265" s="550"/>
      <c r="AYN265" s="550"/>
      <c r="AYU265" s="550"/>
      <c r="AYX265" s="550"/>
      <c r="AZI265" s="550"/>
      <c r="AZL265" s="550"/>
      <c r="AZP265" s="37"/>
      <c r="AZS265" s="37"/>
    </row>
    <row r="266" spans="1:1021 1039:1371" x14ac:dyDescent="0.25">
      <c r="A266" s="422"/>
      <c r="B266" s="24"/>
      <c r="C266" s="37"/>
      <c r="D266" s="37"/>
      <c r="E266" s="37"/>
      <c r="H266" s="550"/>
      <c r="I266" s="24"/>
      <c r="J266" s="37"/>
      <c r="K266" s="37"/>
      <c r="L266" s="37"/>
      <c r="O266" s="550"/>
      <c r="Q266" s="550"/>
      <c r="R266" s="550"/>
      <c r="V266" s="550"/>
      <c r="CH266" s="550"/>
      <c r="CV266" s="550"/>
      <c r="DR266" s="550"/>
      <c r="DU266" s="550"/>
      <c r="ET266" s="550"/>
      <c r="FA266" s="550"/>
      <c r="FV266" s="550"/>
      <c r="GC266" s="550"/>
      <c r="HZ266" s="550"/>
      <c r="IV266" s="550"/>
      <c r="KD266" s="550"/>
      <c r="KE266" s="550"/>
      <c r="KF266" s="550"/>
      <c r="KG266" s="550"/>
      <c r="KH266" s="550"/>
      <c r="KI266" s="550"/>
      <c r="KJ266" s="550"/>
      <c r="KK266" s="550"/>
      <c r="KL266" s="550"/>
      <c r="KM266" s="550"/>
      <c r="KN266" s="550"/>
      <c r="KO266" s="550"/>
      <c r="KP266" s="550"/>
      <c r="KQ266" s="550"/>
      <c r="KR266" s="550"/>
      <c r="LM266" s="550"/>
      <c r="LT266" s="550"/>
      <c r="MA266" s="550"/>
      <c r="MH266" s="550"/>
      <c r="NQ266" s="550"/>
      <c r="NT266" s="550"/>
      <c r="QI266" s="550"/>
      <c r="QP266" s="550"/>
      <c r="RD266" s="550"/>
      <c r="RE266" s="550"/>
      <c r="TA266" s="550"/>
      <c r="TV266" s="550"/>
      <c r="UC266" s="550"/>
      <c r="UJ266" s="550"/>
      <c r="UQ266" s="550"/>
      <c r="UX266" s="550"/>
      <c r="VZ266" s="550"/>
      <c r="XB266" s="550"/>
      <c r="XC266" s="550"/>
      <c r="XD266" s="550"/>
      <c r="XE266" s="550"/>
      <c r="XF266" s="550"/>
      <c r="XG266" s="550"/>
      <c r="XH266" s="550"/>
      <c r="AAV266" s="550"/>
      <c r="ABC266" s="550"/>
      <c r="ABF266" s="550"/>
      <c r="ACE266" s="550"/>
      <c r="ACH266" s="550"/>
      <c r="ACL266" s="550"/>
      <c r="ACO266" s="550"/>
      <c r="ACZ266" s="550"/>
      <c r="ADC266" s="550"/>
      <c r="ADG266" s="550"/>
      <c r="ADJ266" s="550"/>
      <c r="ADN266" s="550"/>
      <c r="ADU266" s="550"/>
      <c r="ADX266" s="550"/>
      <c r="AEB266" s="550"/>
      <c r="AEP266" s="550"/>
      <c r="AES266" s="550"/>
      <c r="AFK266" s="550"/>
      <c r="AFR266" s="550"/>
      <c r="AIC266" s="550"/>
      <c r="AIJ266" s="550"/>
      <c r="AIQ266" s="550"/>
      <c r="AMD266" s="550"/>
      <c r="AMG266" s="550"/>
      <c r="AMY266" s="550"/>
      <c r="ANB266" s="550"/>
      <c r="ANF266" s="550"/>
      <c r="ANI266" s="550"/>
      <c r="AOH266" s="550"/>
      <c r="AOK266" s="550"/>
      <c r="AOV266" s="550"/>
      <c r="APC266" s="550"/>
      <c r="APJ266" s="550"/>
      <c r="APX266" s="550"/>
      <c r="AQA266" s="550"/>
      <c r="AQE266" s="550"/>
      <c r="AQL266" s="550"/>
      <c r="AQZ266" s="550"/>
      <c r="ARC266" s="550"/>
      <c r="ARN266" s="550"/>
      <c r="ARQ266" s="550"/>
      <c r="ARU266" s="550"/>
      <c r="ARX266" s="550"/>
      <c r="ASB266" s="550"/>
      <c r="ASI266" s="550"/>
      <c r="AVH266" s="550"/>
      <c r="AVO266" s="550"/>
      <c r="AVV266" s="550"/>
      <c r="AYG266" s="550"/>
      <c r="AYN266" s="550"/>
      <c r="AYU266" s="550"/>
      <c r="AYX266" s="550"/>
      <c r="AZI266" s="550"/>
      <c r="AZL266" s="550"/>
      <c r="AZP266" s="37"/>
      <c r="AZS266" s="37"/>
    </row>
    <row r="267" spans="1:1021 1039:1371" x14ac:dyDescent="0.25">
      <c r="A267" s="422"/>
      <c r="B267" s="24"/>
      <c r="C267" s="37"/>
      <c r="D267" s="37"/>
      <c r="E267" s="37"/>
      <c r="H267" s="550"/>
      <c r="I267" s="24"/>
      <c r="J267" s="37"/>
      <c r="K267" s="37"/>
      <c r="L267" s="37"/>
      <c r="O267" s="550"/>
      <c r="Q267" s="550"/>
      <c r="R267" s="550"/>
      <c r="V267" s="550"/>
      <c r="CH267" s="550"/>
      <c r="CV267" s="550"/>
      <c r="DR267" s="550"/>
      <c r="DU267" s="550"/>
      <c r="ET267" s="550"/>
      <c r="FA267" s="550"/>
      <c r="FV267" s="550"/>
      <c r="GC267" s="550"/>
      <c r="HZ267" s="550"/>
      <c r="IV267" s="550"/>
      <c r="KD267" s="550"/>
      <c r="KE267" s="550"/>
      <c r="KF267" s="550"/>
      <c r="KG267" s="550"/>
      <c r="KH267" s="550"/>
      <c r="KI267" s="550"/>
      <c r="KJ267" s="550"/>
      <c r="KK267" s="550"/>
      <c r="KL267" s="550"/>
      <c r="KM267" s="550"/>
      <c r="KN267" s="550"/>
      <c r="KO267" s="550"/>
      <c r="KP267" s="550"/>
      <c r="KQ267" s="550"/>
      <c r="KR267" s="550"/>
      <c r="LM267" s="550"/>
      <c r="LT267" s="550"/>
      <c r="MA267" s="550"/>
      <c r="MH267" s="550"/>
      <c r="NQ267" s="550"/>
      <c r="NT267" s="550"/>
      <c r="QI267" s="550"/>
      <c r="QP267" s="550"/>
      <c r="RD267" s="550"/>
      <c r="RE267" s="550"/>
      <c r="TA267" s="550"/>
      <c r="TV267" s="550"/>
      <c r="UC267" s="550"/>
      <c r="UJ267" s="550"/>
      <c r="UQ267" s="550"/>
      <c r="UX267" s="550"/>
      <c r="VZ267" s="550"/>
      <c r="XB267" s="550"/>
      <c r="XC267" s="550"/>
      <c r="XD267" s="550"/>
      <c r="XE267" s="550"/>
      <c r="XF267" s="550"/>
      <c r="XG267" s="550"/>
      <c r="XH267" s="550"/>
      <c r="AAV267" s="550"/>
      <c r="ABC267" s="550"/>
      <c r="ABF267" s="550"/>
      <c r="ACE267" s="550"/>
      <c r="ACH267" s="550"/>
      <c r="ACL267" s="550"/>
      <c r="ACO267" s="550"/>
      <c r="ACZ267" s="550"/>
      <c r="ADC267" s="550"/>
      <c r="ADG267" s="550"/>
      <c r="ADJ267" s="550"/>
      <c r="ADN267" s="550"/>
      <c r="ADU267" s="550"/>
      <c r="ADX267" s="550"/>
      <c r="AEB267" s="550"/>
      <c r="AEP267" s="550"/>
      <c r="AES267" s="550"/>
      <c r="AFK267" s="550"/>
      <c r="AFR267" s="550"/>
      <c r="AIC267" s="550"/>
      <c r="AIJ267" s="550"/>
      <c r="AIQ267" s="550"/>
      <c r="AMD267" s="550"/>
      <c r="AMG267" s="550"/>
      <c r="AMY267" s="550"/>
      <c r="ANB267" s="550"/>
      <c r="ANF267" s="550"/>
      <c r="ANI267" s="550"/>
      <c r="AOH267" s="550"/>
      <c r="AOK267" s="550"/>
      <c r="AOV267" s="550"/>
      <c r="APC267" s="550"/>
      <c r="APJ267" s="550"/>
      <c r="APX267" s="550"/>
      <c r="AQA267" s="550"/>
      <c r="AQE267" s="550"/>
      <c r="AQL267" s="550"/>
      <c r="AQZ267" s="550"/>
      <c r="ARC267" s="550"/>
      <c r="ARN267" s="550"/>
      <c r="ARQ267" s="550"/>
      <c r="ARU267" s="550"/>
      <c r="ARX267" s="550"/>
      <c r="ASB267" s="550"/>
      <c r="ASI267" s="550"/>
      <c r="AVH267" s="550"/>
      <c r="AVO267" s="550"/>
      <c r="AVV267" s="550"/>
      <c r="AYG267" s="550"/>
      <c r="AYN267" s="550"/>
      <c r="AYU267" s="550"/>
      <c r="AYX267" s="550"/>
      <c r="AZI267" s="550"/>
      <c r="AZL267" s="550"/>
      <c r="AZP267" s="37"/>
      <c r="AZS267" s="37"/>
    </row>
    <row r="268" spans="1:1021 1039:1371" x14ac:dyDescent="0.25">
      <c r="A268" s="422"/>
      <c r="B268" s="24"/>
      <c r="C268" s="37"/>
      <c r="D268" s="37"/>
      <c r="E268" s="37"/>
      <c r="H268" s="550"/>
      <c r="I268" s="24"/>
      <c r="J268" s="37"/>
      <c r="K268" s="37"/>
      <c r="L268" s="37"/>
      <c r="O268" s="550"/>
      <c r="Q268" s="550"/>
      <c r="R268" s="550"/>
      <c r="V268" s="550"/>
      <c r="CH268" s="550"/>
      <c r="CV268" s="550"/>
      <c r="DR268" s="550"/>
      <c r="DU268" s="550"/>
      <c r="ET268" s="550"/>
      <c r="FA268" s="550"/>
      <c r="FV268" s="550"/>
      <c r="GC268" s="550"/>
      <c r="HZ268" s="550"/>
      <c r="IV268" s="550"/>
      <c r="KD268" s="550"/>
      <c r="KE268" s="550"/>
      <c r="KF268" s="550"/>
      <c r="KG268" s="550"/>
      <c r="KH268" s="550"/>
      <c r="KI268" s="550"/>
      <c r="KJ268" s="550"/>
      <c r="KK268" s="550"/>
      <c r="KL268" s="550"/>
      <c r="KM268" s="550"/>
      <c r="KN268" s="550"/>
      <c r="KO268" s="550"/>
      <c r="KP268" s="550"/>
      <c r="KQ268" s="550"/>
      <c r="KR268" s="550"/>
      <c r="LM268" s="550"/>
      <c r="LT268" s="550"/>
      <c r="MA268" s="550"/>
      <c r="MH268" s="550"/>
      <c r="NQ268" s="550"/>
      <c r="NT268" s="550"/>
      <c r="QI268" s="550"/>
      <c r="QP268" s="550"/>
      <c r="RD268" s="550"/>
      <c r="RE268" s="550"/>
      <c r="TA268" s="550"/>
      <c r="TV268" s="550"/>
      <c r="UC268" s="550"/>
      <c r="UJ268" s="550"/>
      <c r="UQ268" s="550"/>
      <c r="UX268" s="550"/>
      <c r="VZ268" s="550"/>
      <c r="XB268" s="550"/>
      <c r="XC268" s="550"/>
      <c r="XD268" s="550"/>
      <c r="XE268" s="550"/>
      <c r="XF268" s="550"/>
      <c r="XG268" s="550"/>
      <c r="XH268" s="550"/>
      <c r="AAV268" s="550"/>
      <c r="ABC268" s="550"/>
      <c r="ABF268" s="550"/>
      <c r="ACE268" s="550"/>
      <c r="ACH268" s="550"/>
      <c r="ACL268" s="550"/>
      <c r="ACO268" s="550"/>
      <c r="ACZ268" s="550"/>
      <c r="ADC268" s="550"/>
      <c r="ADG268" s="550"/>
      <c r="ADJ268" s="550"/>
      <c r="ADN268" s="550"/>
      <c r="ADU268" s="550"/>
      <c r="ADX268" s="550"/>
      <c r="AEB268" s="550"/>
      <c r="AEP268" s="550"/>
      <c r="AES268" s="550"/>
      <c r="AFK268" s="550"/>
      <c r="AFR268" s="550"/>
      <c r="AIC268" s="550"/>
      <c r="AIJ268" s="550"/>
      <c r="AIQ268" s="550"/>
      <c r="AMD268" s="550"/>
      <c r="AMG268" s="550"/>
      <c r="AMY268" s="550"/>
      <c r="ANB268" s="550"/>
      <c r="ANF268" s="550"/>
      <c r="ANI268" s="550"/>
      <c r="AOH268" s="550"/>
      <c r="AOK268" s="550"/>
      <c r="AOV268" s="550"/>
      <c r="APC268" s="550"/>
      <c r="APJ268" s="550"/>
      <c r="APX268" s="550"/>
      <c r="AQA268" s="550"/>
      <c r="AQE268" s="550"/>
      <c r="AQL268" s="550"/>
      <c r="AQZ268" s="550"/>
      <c r="ARC268" s="550"/>
      <c r="ARN268" s="550"/>
      <c r="ARQ268" s="550"/>
      <c r="ARU268" s="550"/>
      <c r="ARX268" s="550"/>
      <c r="ASB268" s="550"/>
      <c r="ASI268" s="550"/>
      <c r="AVH268" s="550"/>
      <c r="AVO268" s="550"/>
      <c r="AVV268" s="550"/>
      <c r="AYG268" s="550"/>
      <c r="AYN268" s="550"/>
      <c r="AYU268" s="550"/>
      <c r="AYX268" s="550"/>
      <c r="AZI268" s="550"/>
      <c r="AZL268" s="550"/>
      <c r="AZP268" s="37"/>
      <c r="AZS268" s="37"/>
    </row>
  </sheetData>
  <sortState ref="UQ8:US9">
    <sortCondition ref="UR8:UR9"/>
  </sortState>
  <mergeCells count="612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8" customWidth="1"/>
    <col min="10" max="10" width="8.140625" style="47" customWidth="1"/>
  </cols>
  <sheetData>
    <row r="1" spans="1:9" ht="18.75" x14ac:dyDescent="0.3">
      <c r="B1" s="2315"/>
      <c r="C1" s="2315"/>
      <c r="D1" s="2315"/>
      <c r="E1" s="2315"/>
      <c r="F1" s="2315"/>
      <c r="G1" s="446"/>
      <c r="H1" s="55"/>
    </row>
    <row r="2" spans="1:9" ht="15.75" x14ac:dyDescent="0.25">
      <c r="A2" s="444"/>
      <c r="B2" s="2227"/>
      <c r="C2" s="2227"/>
      <c r="D2" s="447"/>
      <c r="E2" s="448"/>
      <c r="F2" s="447"/>
      <c r="G2" s="449"/>
      <c r="H2" s="55"/>
    </row>
    <row r="3" spans="1:9" ht="32.25" thickBot="1" x14ac:dyDescent="0.4">
      <c r="A3" s="43" t="s">
        <v>0</v>
      </c>
      <c r="B3" s="43" t="s">
        <v>110</v>
      </c>
      <c r="C3" s="54" t="s">
        <v>686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9" t="s">
        <v>608</v>
      </c>
    </row>
    <row r="4" spans="1:9" ht="16.5" thickTop="1" x14ac:dyDescent="0.25">
      <c r="A4" s="49"/>
      <c r="B4" s="431"/>
      <c r="C4" s="438"/>
      <c r="E4" s="441"/>
      <c r="G4" s="437">
        <f>D4-F4</f>
        <v>0</v>
      </c>
    </row>
    <row r="5" spans="1:9" ht="15.75" x14ac:dyDescent="0.25">
      <c r="A5" s="49"/>
      <c r="B5" s="431"/>
      <c r="E5" s="304"/>
      <c r="G5" s="437">
        <f t="shared" ref="G5:G54" si="0">D5-F5</f>
        <v>0</v>
      </c>
    </row>
    <row r="6" spans="1:9" ht="15.75" x14ac:dyDescent="0.25">
      <c r="A6" s="49"/>
      <c r="B6" s="431"/>
      <c r="C6" s="436"/>
      <c r="E6" s="304"/>
      <c r="G6" s="437">
        <f t="shared" si="0"/>
        <v>0</v>
      </c>
    </row>
    <row r="7" spans="1:9" ht="15.75" x14ac:dyDescent="0.25">
      <c r="A7" s="49"/>
      <c r="B7" s="431"/>
      <c r="E7" s="304"/>
      <c r="G7" s="437">
        <f t="shared" si="0"/>
        <v>0</v>
      </c>
    </row>
    <row r="8" spans="1:9" ht="15.75" x14ac:dyDescent="0.25">
      <c r="A8" s="49"/>
      <c r="B8" s="431"/>
      <c r="C8" s="438"/>
      <c r="E8" s="345"/>
      <c r="G8" s="437">
        <f t="shared" si="0"/>
        <v>0</v>
      </c>
    </row>
    <row r="9" spans="1:9" ht="15.75" x14ac:dyDescent="0.25">
      <c r="A9" s="49"/>
      <c r="B9" s="431"/>
      <c r="C9" s="510"/>
      <c r="E9" s="304"/>
      <c r="G9" s="437">
        <f t="shared" si="0"/>
        <v>0</v>
      </c>
    </row>
    <row r="10" spans="1:9" ht="15.75" x14ac:dyDescent="0.25">
      <c r="A10" s="49"/>
      <c r="B10" s="431"/>
      <c r="C10" s="438"/>
      <c r="E10" s="304"/>
      <c r="G10" s="437">
        <f t="shared" si="0"/>
        <v>0</v>
      </c>
    </row>
    <row r="11" spans="1:9" ht="15.75" x14ac:dyDescent="0.25">
      <c r="A11" s="49"/>
      <c r="B11" s="431"/>
      <c r="C11" s="516"/>
      <c r="E11" s="304"/>
      <c r="G11" s="437">
        <f t="shared" si="0"/>
        <v>0</v>
      </c>
    </row>
    <row r="12" spans="1:9" ht="15.75" x14ac:dyDescent="0.25">
      <c r="A12" s="49"/>
      <c r="B12" s="431"/>
      <c r="C12" s="436"/>
      <c r="E12" s="304"/>
      <c r="G12" s="437">
        <f t="shared" si="0"/>
        <v>0</v>
      </c>
    </row>
    <row r="13" spans="1:9" ht="15.75" x14ac:dyDescent="0.25">
      <c r="A13" s="49"/>
      <c r="B13" s="431"/>
      <c r="C13" s="436"/>
      <c r="E13" s="304"/>
      <c r="G13" s="437">
        <f t="shared" si="0"/>
        <v>0</v>
      </c>
    </row>
    <row r="14" spans="1:9" ht="15.75" x14ac:dyDescent="0.25">
      <c r="A14" s="49"/>
      <c r="B14" s="431"/>
      <c r="C14" s="438"/>
      <c r="E14" s="398"/>
      <c r="G14" s="437">
        <f t="shared" si="0"/>
        <v>0</v>
      </c>
    </row>
    <row r="15" spans="1:9" ht="15.75" x14ac:dyDescent="0.25">
      <c r="A15" s="49"/>
      <c r="B15" s="431"/>
      <c r="C15" s="436"/>
      <c r="D15" s="439"/>
      <c r="E15" s="440"/>
      <c r="F15" s="439"/>
      <c r="G15" s="437">
        <f t="shared" si="0"/>
        <v>0</v>
      </c>
    </row>
    <row r="16" spans="1:9" ht="15.75" x14ac:dyDescent="0.25">
      <c r="A16" s="49"/>
      <c r="B16" s="431"/>
      <c r="C16" s="438"/>
      <c r="E16" s="441"/>
      <c r="G16" s="437">
        <f t="shared" si="0"/>
        <v>0</v>
      </c>
    </row>
    <row r="17" spans="1:10" ht="15.75" x14ac:dyDescent="0.25">
      <c r="A17" s="49"/>
      <c r="B17" s="431"/>
      <c r="C17" s="438"/>
      <c r="E17" s="345"/>
      <c r="G17" s="437">
        <f t="shared" si="0"/>
        <v>0</v>
      </c>
    </row>
    <row r="18" spans="1:10" ht="15.75" x14ac:dyDescent="0.25">
      <c r="A18" s="49"/>
      <c r="B18" s="431"/>
      <c r="C18" s="436"/>
      <c r="E18" s="304"/>
      <c r="G18" s="437">
        <f t="shared" si="0"/>
        <v>0</v>
      </c>
      <c r="J18" s="511"/>
    </row>
    <row r="19" spans="1:10" ht="15.75" x14ac:dyDescent="0.25">
      <c r="A19" s="49"/>
      <c r="B19" s="431"/>
      <c r="C19" s="436"/>
      <c r="E19" s="304"/>
      <c r="G19" s="437">
        <f t="shared" si="0"/>
        <v>0</v>
      </c>
      <c r="J19" s="511"/>
    </row>
    <row r="20" spans="1:10" ht="15.75" x14ac:dyDescent="0.25">
      <c r="A20" s="49"/>
      <c r="B20" s="431"/>
      <c r="C20" s="436"/>
      <c r="E20" s="304"/>
      <c r="G20" s="437">
        <f t="shared" si="0"/>
        <v>0</v>
      </c>
      <c r="J20" s="511"/>
    </row>
    <row r="21" spans="1:10" ht="15.75" x14ac:dyDescent="0.25">
      <c r="A21" s="49"/>
      <c r="B21" s="431"/>
      <c r="C21" s="485"/>
      <c r="D21" s="473"/>
      <c r="E21" s="304"/>
      <c r="G21" s="437">
        <f t="shared" si="0"/>
        <v>0</v>
      </c>
      <c r="J21" s="511"/>
    </row>
    <row r="22" spans="1:10" ht="15.75" x14ac:dyDescent="0.25">
      <c r="A22" s="49"/>
      <c r="B22" s="431"/>
      <c r="C22" s="436"/>
      <c r="E22" s="304"/>
      <c r="G22" s="437">
        <f t="shared" si="0"/>
        <v>0</v>
      </c>
    </row>
    <row r="23" spans="1:10" ht="15.75" x14ac:dyDescent="0.25">
      <c r="A23" s="49"/>
      <c r="B23" s="431"/>
      <c r="C23" s="436"/>
      <c r="E23" s="304"/>
      <c r="G23" s="437">
        <f t="shared" si="0"/>
        <v>0</v>
      </c>
      <c r="J23" s="511"/>
    </row>
    <row r="24" spans="1:10" ht="15.75" x14ac:dyDescent="0.25">
      <c r="A24" s="49"/>
      <c r="B24" s="431"/>
      <c r="C24" s="436"/>
      <c r="E24" s="304"/>
      <c r="G24" s="437">
        <f t="shared" si="0"/>
        <v>0</v>
      </c>
      <c r="J24" s="511"/>
    </row>
    <row r="25" spans="1:10" ht="15.75" x14ac:dyDescent="0.25">
      <c r="A25" s="49"/>
      <c r="B25" s="431"/>
      <c r="C25" s="436"/>
      <c r="E25" s="304"/>
      <c r="G25" s="437">
        <f t="shared" si="0"/>
        <v>0</v>
      </c>
      <c r="J25" s="511"/>
    </row>
    <row r="26" spans="1:10" ht="15.75" x14ac:dyDescent="0.25">
      <c r="A26" s="49"/>
      <c r="B26" s="431"/>
      <c r="C26" s="436"/>
      <c r="E26" s="304"/>
      <c r="G26" s="437">
        <f t="shared" si="0"/>
        <v>0</v>
      </c>
    </row>
    <row r="27" spans="1:10" ht="15.75" x14ac:dyDescent="0.25">
      <c r="A27" s="49"/>
      <c r="B27" s="431"/>
      <c r="C27" s="436"/>
      <c r="E27" s="429"/>
      <c r="G27" s="437">
        <f t="shared" si="0"/>
        <v>0</v>
      </c>
    </row>
    <row r="28" spans="1:10" ht="15.75" x14ac:dyDescent="0.25">
      <c r="A28" s="49"/>
      <c r="B28" s="431"/>
      <c r="C28" s="436"/>
      <c r="E28" s="416"/>
      <c r="G28" s="437">
        <f t="shared" si="0"/>
        <v>0</v>
      </c>
    </row>
    <row r="29" spans="1:10" ht="15.75" x14ac:dyDescent="0.25">
      <c r="A29" s="49"/>
      <c r="B29" s="431"/>
      <c r="C29" s="438"/>
      <c r="E29" s="345"/>
      <c r="G29" s="437">
        <f t="shared" si="0"/>
        <v>0</v>
      </c>
    </row>
    <row r="30" spans="1:10" ht="15.75" x14ac:dyDescent="0.25">
      <c r="A30" s="49"/>
      <c r="B30" s="431"/>
      <c r="C30" s="436"/>
      <c r="E30" s="304"/>
      <c r="G30" s="437">
        <f t="shared" si="0"/>
        <v>0</v>
      </c>
      <c r="J30" s="415"/>
    </row>
    <row r="31" spans="1:10" ht="15.75" x14ac:dyDescent="0.25">
      <c r="A31" s="49"/>
      <c r="B31" s="431"/>
      <c r="C31" s="436"/>
      <c r="E31" s="304"/>
      <c r="G31" s="437">
        <f t="shared" si="0"/>
        <v>0</v>
      </c>
      <c r="J31" s="415"/>
    </row>
    <row r="32" spans="1:10" ht="15.75" x14ac:dyDescent="0.25">
      <c r="A32" s="49"/>
      <c r="B32" s="431"/>
      <c r="C32" s="442"/>
      <c r="E32" s="304"/>
      <c r="G32" s="437">
        <f t="shared" si="0"/>
        <v>0</v>
      </c>
      <c r="J32" s="415"/>
    </row>
    <row r="33" spans="1:10" ht="15.75" x14ac:dyDescent="0.25">
      <c r="A33" s="49"/>
      <c r="B33" s="431"/>
      <c r="C33" s="436"/>
      <c r="E33" s="304"/>
      <c r="G33" s="437">
        <f t="shared" si="0"/>
        <v>0</v>
      </c>
      <c r="J33" s="415"/>
    </row>
    <row r="34" spans="1:10" ht="15.75" x14ac:dyDescent="0.25">
      <c r="A34" s="49"/>
      <c r="B34" s="431"/>
      <c r="C34" s="438"/>
      <c r="D34" s="439"/>
      <c r="E34" s="440"/>
      <c r="F34" s="439"/>
      <c r="G34" s="437">
        <f t="shared" si="0"/>
        <v>0</v>
      </c>
      <c r="J34" s="415"/>
    </row>
    <row r="35" spans="1:10" ht="15.75" x14ac:dyDescent="0.25">
      <c r="A35" s="49"/>
      <c r="B35" s="431"/>
      <c r="C35" s="438"/>
      <c r="E35" s="345"/>
      <c r="G35" s="437">
        <f t="shared" si="0"/>
        <v>0</v>
      </c>
      <c r="J35" s="415"/>
    </row>
    <row r="36" spans="1:10" ht="15.75" x14ac:dyDescent="0.25">
      <c r="A36" s="49"/>
      <c r="B36" s="431"/>
      <c r="C36" s="438"/>
      <c r="E36" s="443"/>
      <c r="G36" s="437">
        <f t="shared" si="0"/>
        <v>0</v>
      </c>
      <c r="J36" s="415"/>
    </row>
    <row r="37" spans="1:10" ht="15.75" x14ac:dyDescent="0.25">
      <c r="A37" s="49"/>
      <c r="B37" s="431"/>
      <c r="C37" s="436"/>
      <c r="E37" s="345"/>
      <c r="G37" s="437">
        <f t="shared" si="0"/>
        <v>0</v>
      </c>
      <c r="J37" s="512"/>
    </row>
    <row r="38" spans="1:10" ht="15.75" x14ac:dyDescent="0.25">
      <c r="A38" s="49"/>
      <c r="B38" s="431"/>
      <c r="C38" s="436"/>
      <c r="E38" s="345"/>
      <c r="G38" s="437">
        <f t="shared" si="0"/>
        <v>0</v>
      </c>
      <c r="J38" s="512"/>
    </row>
    <row r="39" spans="1:10" ht="15.75" x14ac:dyDescent="0.25">
      <c r="A39" s="49"/>
      <c r="B39" s="431"/>
      <c r="C39" s="436"/>
      <c r="E39" s="345"/>
      <c r="G39" s="437">
        <f t="shared" si="0"/>
        <v>0</v>
      </c>
      <c r="J39" s="415"/>
    </row>
    <row r="40" spans="1:10" ht="15.75" x14ac:dyDescent="0.25">
      <c r="A40" s="49"/>
      <c r="B40" s="431"/>
      <c r="C40" s="436"/>
      <c r="E40" s="345"/>
      <c r="G40" s="437">
        <f t="shared" si="0"/>
        <v>0</v>
      </c>
      <c r="J40" s="415"/>
    </row>
    <row r="41" spans="1:10" ht="15.75" x14ac:dyDescent="0.25">
      <c r="A41" s="49"/>
      <c r="B41" s="431"/>
      <c r="C41" s="436"/>
      <c r="E41" s="345"/>
      <c r="G41" s="437">
        <f t="shared" si="0"/>
        <v>0</v>
      </c>
      <c r="J41" s="415"/>
    </row>
    <row r="42" spans="1:10" ht="15.75" x14ac:dyDescent="0.25">
      <c r="A42" s="49"/>
      <c r="B42" s="431"/>
      <c r="C42" s="436"/>
      <c r="E42" s="443"/>
      <c r="G42" s="437">
        <f t="shared" si="0"/>
        <v>0</v>
      </c>
    </row>
    <row r="43" spans="1:10" ht="15.75" x14ac:dyDescent="0.25">
      <c r="A43" s="49"/>
      <c r="B43" s="431"/>
      <c r="C43" s="436"/>
      <c r="E43" s="345"/>
      <c r="G43" s="437">
        <f t="shared" si="0"/>
        <v>0</v>
      </c>
    </row>
    <row r="44" spans="1:10" ht="15.75" x14ac:dyDescent="0.25">
      <c r="A44" s="49"/>
      <c r="B44" s="431"/>
      <c r="C44" s="436"/>
      <c r="E44" s="345"/>
      <c r="G44" s="437">
        <f t="shared" si="0"/>
        <v>0</v>
      </c>
    </row>
    <row r="45" spans="1:10" ht="15.75" x14ac:dyDescent="0.25">
      <c r="A45" s="49"/>
      <c r="B45" s="431"/>
      <c r="C45" s="438"/>
      <c r="E45" s="345"/>
      <c r="G45" s="437">
        <f t="shared" si="0"/>
        <v>0</v>
      </c>
    </row>
    <row r="46" spans="1:10" ht="15.75" x14ac:dyDescent="0.25">
      <c r="A46" s="49"/>
      <c r="B46" s="431"/>
      <c r="C46" s="438"/>
      <c r="E46" s="345"/>
      <c r="G46" s="437">
        <f t="shared" si="0"/>
        <v>0</v>
      </c>
    </row>
    <row r="47" spans="1:10" ht="15.75" x14ac:dyDescent="0.25">
      <c r="A47" s="49"/>
      <c r="B47" s="431"/>
      <c r="C47" s="438"/>
      <c r="E47" s="345"/>
      <c r="G47" s="437">
        <f t="shared" si="0"/>
        <v>0</v>
      </c>
    </row>
    <row r="48" spans="1:10" ht="15.75" x14ac:dyDescent="0.25">
      <c r="A48" s="49"/>
      <c r="B48" s="431"/>
      <c r="C48" s="436"/>
      <c r="E48" s="345"/>
      <c r="G48" s="437">
        <f t="shared" si="0"/>
        <v>0</v>
      </c>
      <c r="J48" s="511"/>
    </row>
    <row r="49" spans="1:10" ht="15.75" x14ac:dyDescent="0.25">
      <c r="A49" s="49"/>
      <c r="B49" s="431"/>
      <c r="C49" s="436"/>
      <c r="E49" s="304"/>
      <c r="G49" s="437">
        <f t="shared" si="0"/>
        <v>0</v>
      </c>
    </row>
    <row r="50" spans="1:10" ht="15.75" x14ac:dyDescent="0.25">
      <c r="A50" s="49"/>
      <c r="B50" s="431"/>
      <c r="C50" s="436"/>
      <c r="E50" s="304"/>
      <c r="G50" s="437">
        <f t="shared" si="0"/>
        <v>0</v>
      </c>
    </row>
    <row r="51" spans="1:10" ht="15.75" x14ac:dyDescent="0.25">
      <c r="A51" s="49"/>
      <c r="B51" s="431"/>
      <c r="C51" s="442"/>
      <c r="E51" s="304"/>
      <c r="G51" s="437">
        <f t="shared" si="0"/>
        <v>0</v>
      </c>
      <c r="J51" s="511"/>
    </row>
    <row r="52" spans="1:10" ht="15.75" x14ac:dyDescent="0.25">
      <c r="A52" s="49"/>
      <c r="B52" s="431"/>
      <c r="C52" s="436"/>
      <c r="E52" s="304"/>
      <c r="G52" s="437">
        <f t="shared" si="0"/>
        <v>0</v>
      </c>
      <c r="J52" s="511"/>
    </row>
    <row r="53" spans="1:10" ht="15.75" x14ac:dyDescent="0.25">
      <c r="A53" s="49"/>
      <c r="B53" s="431"/>
      <c r="C53" s="436"/>
      <c r="E53" s="304"/>
      <c r="G53" s="437">
        <f t="shared" si="0"/>
        <v>0</v>
      </c>
    </row>
    <row r="54" spans="1:10" ht="15.75" x14ac:dyDescent="0.25">
      <c r="A54" s="49"/>
      <c r="B54" s="431"/>
      <c r="C54" s="436"/>
      <c r="E54" s="441"/>
      <c r="G54" s="437">
        <f t="shared" si="0"/>
        <v>0</v>
      </c>
    </row>
    <row r="55" spans="1:10" ht="15.75" x14ac:dyDescent="0.25">
      <c r="A55" s="49"/>
      <c r="B55" s="431"/>
      <c r="C55" s="436" t="s">
        <v>506</v>
      </c>
      <c r="E55" s="441"/>
      <c r="G55" s="437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1"/>
      <c r="G56" s="437">
        <f>D56-F56</f>
        <v>0</v>
      </c>
      <c r="H56" s="55"/>
    </row>
    <row r="57" spans="1:10" ht="18.75" x14ac:dyDescent="0.3">
      <c r="B57" s="2315">
        <f>B1</f>
        <v>0</v>
      </c>
      <c r="C57" s="2315"/>
      <c r="D57" s="2315"/>
      <c r="E57" s="2315"/>
      <c r="F57" s="2315"/>
      <c r="G57" s="446"/>
      <c r="H57" s="55"/>
    </row>
    <row r="58" spans="1:10" ht="32.25" thickBot="1" x14ac:dyDescent="0.35">
      <c r="A58" s="43" t="s">
        <v>0</v>
      </c>
      <c r="B58" s="43" t="s">
        <v>110</v>
      </c>
      <c r="C58" s="517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6"/>
      <c r="E59" s="468"/>
      <c r="F59" s="204"/>
      <c r="G59" s="437">
        <f t="shared" si="1"/>
        <v>0</v>
      </c>
      <c r="H59" s="55"/>
    </row>
    <row r="60" spans="1:10" x14ac:dyDescent="0.25">
      <c r="A60" s="49"/>
      <c r="B60" s="62"/>
      <c r="C60" s="442"/>
      <c r="E60" s="441"/>
      <c r="G60" s="437">
        <f t="shared" si="1"/>
        <v>0</v>
      </c>
      <c r="H60" s="55"/>
    </row>
    <row r="61" spans="1:10" x14ac:dyDescent="0.25">
      <c r="A61" s="49"/>
      <c r="B61" s="62"/>
      <c r="E61" s="441"/>
      <c r="G61" s="437">
        <f t="shared" si="1"/>
        <v>0</v>
      </c>
      <c r="H61" s="55"/>
    </row>
    <row r="62" spans="1:10" x14ac:dyDescent="0.25">
      <c r="A62" s="49"/>
      <c r="B62" s="62"/>
      <c r="C62" s="436"/>
      <c r="E62" s="441"/>
      <c r="G62" s="437">
        <f t="shared" si="1"/>
        <v>0</v>
      </c>
      <c r="H62" s="55"/>
    </row>
    <row r="63" spans="1:10" x14ac:dyDescent="0.25">
      <c r="A63" s="49"/>
      <c r="B63" s="62"/>
      <c r="C63" s="47"/>
      <c r="D63" s="109"/>
      <c r="E63" s="441"/>
      <c r="G63" s="437">
        <f t="shared" si="1"/>
        <v>0</v>
      </c>
      <c r="H63" s="55"/>
    </row>
    <row r="64" spans="1:10" x14ac:dyDescent="0.25">
      <c r="A64" s="49"/>
      <c r="B64" s="62"/>
      <c r="C64" s="436"/>
      <c r="E64" s="441"/>
      <c r="G64" s="437">
        <f t="shared" si="1"/>
        <v>0</v>
      </c>
      <c r="H64" s="55"/>
    </row>
    <row r="65" spans="1:8" x14ac:dyDescent="0.25">
      <c r="A65" s="49"/>
      <c r="B65" s="62"/>
      <c r="C65" s="436"/>
      <c r="E65" s="441"/>
      <c r="G65" s="437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7">
        <f t="shared" si="1"/>
        <v>0</v>
      </c>
      <c r="H66" s="55"/>
    </row>
    <row r="67" spans="1:8" x14ac:dyDescent="0.25">
      <c r="A67" s="49"/>
      <c r="B67" s="62"/>
      <c r="C67" s="436"/>
      <c r="E67" s="304"/>
      <c r="G67" s="437">
        <f t="shared" si="1"/>
        <v>0</v>
      </c>
      <c r="H67" s="55"/>
    </row>
    <row r="68" spans="1:8" x14ac:dyDescent="0.25">
      <c r="A68" s="49"/>
      <c r="B68" s="62"/>
      <c r="C68" s="436"/>
      <c r="E68" s="304"/>
      <c r="G68" s="437">
        <f t="shared" si="1"/>
        <v>0</v>
      </c>
      <c r="H68" s="55"/>
    </row>
    <row r="69" spans="1:8" x14ac:dyDescent="0.25">
      <c r="A69" s="49"/>
      <c r="B69" s="62"/>
      <c r="C69" s="438"/>
      <c r="E69" s="304"/>
      <c r="G69" s="437">
        <f t="shared" si="1"/>
        <v>0</v>
      </c>
      <c r="H69" s="55"/>
    </row>
    <row r="70" spans="1:8" x14ac:dyDescent="0.25">
      <c r="A70" s="49"/>
      <c r="B70" s="62"/>
      <c r="C70" s="438"/>
      <c r="E70" s="304"/>
      <c r="G70" s="437">
        <f t="shared" si="1"/>
        <v>0</v>
      </c>
      <c r="H70" s="55"/>
    </row>
    <row r="71" spans="1:8" x14ac:dyDescent="0.25">
      <c r="A71" s="49"/>
      <c r="B71" s="62"/>
      <c r="C71" s="436"/>
      <c r="E71" s="304"/>
      <c r="G71" s="437">
        <f t="shared" si="1"/>
        <v>0</v>
      </c>
      <c r="H71" s="55"/>
    </row>
    <row r="72" spans="1:8" x14ac:dyDescent="0.25">
      <c r="A72" s="49"/>
      <c r="B72" s="62"/>
      <c r="C72" s="436"/>
      <c r="E72" s="304"/>
      <c r="G72" s="437">
        <f t="shared" si="1"/>
        <v>0</v>
      </c>
      <c r="H72" s="55"/>
    </row>
    <row r="73" spans="1:8" x14ac:dyDescent="0.25">
      <c r="A73" s="49"/>
      <c r="B73" s="62"/>
      <c r="C73" s="436"/>
      <c r="E73" s="304"/>
      <c r="G73" s="437">
        <f t="shared" si="1"/>
        <v>0</v>
      </c>
      <c r="H73" s="55"/>
    </row>
    <row r="74" spans="1:8" x14ac:dyDescent="0.25">
      <c r="A74" s="49"/>
      <c r="B74" s="62"/>
      <c r="C74" s="438"/>
      <c r="E74" s="304"/>
      <c r="G74" s="437">
        <f t="shared" si="1"/>
        <v>0</v>
      </c>
      <c r="H74" s="55"/>
    </row>
    <row r="75" spans="1:8" x14ac:dyDescent="0.25">
      <c r="A75" s="49"/>
      <c r="B75" s="62"/>
      <c r="C75" s="436"/>
      <c r="E75" s="304"/>
      <c r="G75" s="437">
        <f t="shared" si="1"/>
        <v>0</v>
      </c>
      <c r="H75" s="55"/>
    </row>
    <row r="76" spans="1:8" x14ac:dyDescent="0.25">
      <c r="A76" s="49"/>
      <c r="B76" s="62"/>
      <c r="C76" s="438"/>
      <c r="E76" s="345"/>
      <c r="G76" s="437">
        <f t="shared" si="1"/>
        <v>0</v>
      </c>
      <c r="H76" s="55"/>
    </row>
    <row r="77" spans="1:8" x14ac:dyDescent="0.25">
      <c r="A77" s="49"/>
      <c r="B77" s="62"/>
      <c r="C77" s="436"/>
      <c r="E77" s="345"/>
      <c r="G77" s="437">
        <f t="shared" si="1"/>
        <v>0</v>
      </c>
      <c r="H77" s="55"/>
    </row>
    <row r="78" spans="1:8" x14ac:dyDescent="0.25">
      <c r="A78" s="49"/>
      <c r="B78" s="62"/>
      <c r="C78" s="436"/>
      <c r="E78" s="345"/>
      <c r="G78" s="437">
        <f t="shared" si="1"/>
        <v>0</v>
      </c>
      <c r="H78" s="55"/>
    </row>
    <row r="79" spans="1:8" x14ac:dyDescent="0.25">
      <c r="A79" s="49"/>
      <c r="B79" s="62"/>
      <c r="C79" s="442"/>
      <c r="E79" s="304"/>
      <c r="G79" s="437">
        <f t="shared" si="1"/>
        <v>0</v>
      </c>
      <c r="H79" s="55"/>
    </row>
    <row r="80" spans="1:8" x14ac:dyDescent="0.25">
      <c r="A80" s="49"/>
      <c r="B80" s="62"/>
      <c r="C80" s="450"/>
      <c r="D80" s="139"/>
      <c r="E80" s="451"/>
      <c r="F80" s="139"/>
      <c r="G80" s="437">
        <f t="shared" si="1"/>
        <v>0</v>
      </c>
      <c r="H80" s="55"/>
    </row>
    <row r="81" spans="1:8" x14ac:dyDescent="0.25">
      <c r="A81" s="49"/>
      <c r="B81" s="62"/>
      <c r="C81" s="450"/>
      <c r="D81" s="139"/>
      <c r="E81" s="451"/>
      <c r="F81" s="139"/>
      <c r="G81" s="139">
        <f t="shared" si="1"/>
        <v>0</v>
      </c>
      <c r="H81" s="55"/>
    </row>
    <row r="82" spans="1:8" x14ac:dyDescent="0.25">
      <c r="A82" s="49"/>
      <c r="B82" s="62"/>
      <c r="C82" s="450"/>
      <c r="D82" s="139"/>
      <c r="E82" s="452"/>
      <c r="F82" s="139"/>
      <c r="G82" s="139">
        <f t="shared" si="1"/>
        <v>0</v>
      </c>
      <c r="H82" s="55"/>
    </row>
    <row r="83" spans="1:8" x14ac:dyDescent="0.25">
      <c r="A83" s="49"/>
      <c r="B83" s="62"/>
      <c r="C83" s="486"/>
      <c r="D83" s="457"/>
      <c r="E83" s="469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5"/>
      <c r="D84" s="139"/>
      <c r="E84" s="451"/>
      <c r="F84" s="139"/>
      <c r="G84" s="139">
        <f t="shared" si="2"/>
        <v>0</v>
      </c>
      <c r="H84" s="55"/>
    </row>
    <row r="85" spans="1:8" x14ac:dyDescent="0.25">
      <c r="A85" s="49"/>
      <c r="B85" s="62"/>
      <c r="C85" s="450"/>
      <c r="D85" s="139"/>
      <c r="E85" s="451"/>
      <c r="F85" s="139"/>
      <c r="G85" s="139">
        <f t="shared" si="2"/>
        <v>0</v>
      </c>
      <c r="H85" s="55"/>
    </row>
    <row r="86" spans="1:8" x14ac:dyDescent="0.25">
      <c r="A86" s="49"/>
      <c r="B86" s="62"/>
      <c r="C86" s="453"/>
      <c r="D86" s="139"/>
      <c r="E86" s="451"/>
      <c r="F86" s="139"/>
      <c r="G86" s="139">
        <f t="shared" si="2"/>
        <v>0</v>
      </c>
      <c r="H86" s="55"/>
    </row>
    <row r="87" spans="1:8" x14ac:dyDescent="0.25">
      <c r="A87" s="49"/>
      <c r="B87" s="62"/>
      <c r="C87" s="453"/>
      <c r="D87" s="139"/>
      <c r="E87" s="451"/>
      <c r="F87" s="139"/>
      <c r="G87" s="139">
        <f t="shared" si="2"/>
        <v>0</v>
      </c>
      <c r="H87" s="55"/>
    </row>
    <row r="88" spans="1:8" x14ac:dyDescent="0.25">
      <c r="A88" s="49"/>
      <c r="B88" s="62"/>
      <c r="C88" s="450"/>
      <c r="D88" s="139"/>
      <c r="E88" s="469"/>
      <c r="F88" s="205"/>
      <c r="G88" s="139">
        <f t="shared" si="2"/>
        <v>0</v>
      </c>
      <c r="H88" s="55"/>
    </row>
    <row r="89" spans="1:8" x14ac:dyDescent="0.25">
      <c r="A89" s="49"/>
      <c r="B89" s="62"/>
      <c r="C89" s="450"/>
      <c r="D89" s="139"/>
      <c r="E89" s="451"/>
      <c r="F89" s="139"/>
      <c r="G89" s="139">
        <f t="shared" si="2"/>
        <v>0</v>
      </c>
      <c r="H89" s="55"/>
    </row>
    <row r="90" spans="1:8" x14ac:dyDescent="0.25">
      <c r="A90" s="49"/>
      <c r="B90" s="62"/>
      <c r="C90" s="450"/>
      <c r="D90" s="139"/>
      <c r="E90" s="451"/>
      <c r="F90" s="139"/>
      <c r="G90" s="139">
        <f t="shared" si="2"/>
        <v>0</v>
      </c>
      <c r="H90" s="55"/>
    </row>
    <row r="91" spans="1:8" x14ac:dyDescent="0.25">
      <c r="A91" s="49"/>
      <c r="B91" s="62"/>
      <c r="C91" s="450"/>
      <c r="D91" s="139"/>
      <c r="E91" s="451"/>
      <c r="F91" s="139"/>
      <c r="G91" s="139">
        <f t="shared" si="2"/>
        <v>0</v>
      </c>
      <c r="H91" s="55"/>
    </row>
    <row r="92" spans="1:8" x14ac:dyDescent="0.25">
      <c r="A92" s="49"/>
      <c r="B92" s="62"/>
      <c r="C92" s="450"/>
      <c r="D92" s="139"/>
      <c r="E92" s="451"/>
      <c r="F92" s="139"/>
      <c r="G92" s="139">
        <f t="shared" si="2"/>
        <v>0</v>
      </c>
      <c r="H92" s="55"/>
    </row>
    <row r="93" spans="1:8" x14ac:dyDescent="0.25">
      <c r="A93" s="49"/>
      <c r="B93" s="62"/>
      <c r="C93" s="450"/>
      <c r="D93" s="139"/>
      <c r="E93" s="451"/>
      <c r="F93" s="139"/>
      <c r="G93" s="139">
        <f t="shared" si="2"/>
        <v>0</v>
      </c>
      <c r="H93" s="55"/>
    </row>
    <row r="94" spans="1:8" x14ac:dyDescent="0.25">
      <c r="A94" s="49"/>
      <c r="B94" s="62"/>
      <c r="C94" s="450"/>
      <c r="D94" s="139"/>
      <c r="E94" s="451"/>
      <c r="F94" s="139"/>
      <c r="G94" s="139">
        <f t="shared" si="2"/>
        <v>0</v>
      </c>
      <c r="H94" s="55"/>
    </row>
    <row r="95" spans="1:8" x14ac:dyDescent="0.25">
      <c r="A95" s="49"/>
      <c r="B95" s="62"/>
      <c r="C95" s="450"/>
      <c r="D95" s="139"/>
      <c r="E95" s="451"/>
      <c r="F95" s="139"/>
      <c r="G95" s="139">
        <f t="shared" si="2"/>
        <v>0</v>
      </c>
      <c r="H95" s="55"/>
    </row>
    <row r="96" spans="1:8" x14ac:dyDescent="0.25">
      <c r="A96" s="49"/>
      <c r="B96" s="62"/>
      <c r="C96" s="450"/>
      <c r="D96" s="139"/>
      <c r="E96" s="451"/>
      <c r="F96" s="139"/>
      <c r="G96" s="139">
        <f t="shared" si="2"/>
        <v>0</v>
      </c>
      <c r="H96" s="55"/>
    </row>
    <row r="97" spans="1:8" x14ac:dyDescent="0.25">
      <c r="A97" s="49"/>
      <c r="B97" s="62"/>
      <c r="C97" s="450"/>
      <c r="D97" s="139"/>
      <c r="E97" s="451"/>
      <c r="F97" s="139"/>
      <c r="G97" s="139">
        <f t="shared" si="2"/>
        <v>0</v>
      </c>
      <c r="H97" s="55"/>
    </row>
    <row r="98" spans="1:8" x14ac:dyDescent="0.25">
      <c r="A98" s="49"/>
      <c r="B98" s="62"/>
      <c r="C98" s="450"/>
      <c r="D98" s="139"/>
      <c r="E98" s="451"/>
      <c r="F98" s="139"/>
      <c r="G98" s="139">
        <f t="shared" si="2"/>
        <v>0</v>
      </c>
      <c r="H98" s="55"/>
    </row>
    <row r="99" spans="1:8" x14ac:dyDescent="0.25">
      <c r="A99" s="49"/>
      <c r="B99" s="62"/>
      <c r="C99" s="450"/>
      <c r="D99" s="139"/>
      <c r="E99" s="451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3"/>
      <c r="D100" s="139"/>
      <c r="E100" s="461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80"/>
      <c r="D101" s="394"/>
      <c r="E101" s="452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50"/>
      <c r="D102" s="139"/>
      <c r="E102" s="451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3"/>
      <c r="D103" s="139"/>
      <c r="E103" s="452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3"/>
      <c r="D104" s="139"/>
      <c r="E104" s="452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8"/>
      <c r="D105" s="139"/>
      <c r="E105" s="452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50"/>
      <c r="D106" s="139"/>
      <c r="E106" s="452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50"/>
      <c r="D107" s="139"/>
      <c r="E107" s="452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50"/>
      <c r="D108" s="139"/>
      <c r="E108" s="451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50"/>
      <c r="D109" s="139"/>
      <c r="E109" s="452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50"/>
      <c r="D110" s="139"/>
      <c r="E110" s="452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50"/>
      <c r="D111" s="139"/>
      <c r="E111" s="452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50"/>
      <c r="D112" s="139"/>
      <c r="E112" s="452"/>
      <c r="F112" s="139"/>
      <c r="G112" s="139"/>
      <c r="H112" s="55"/>
    </row>
    <row r="113" spans="1:8" ht="18.75" x14ac:dyDescent="0.3">
      <c r="B113" s="2315">
        <f>B57</f>
        <v>0</v>
      </c>
      <c r="C113" s="2315"/>
      <c r="D113" s="2315"/>
      <c r="E113" s="2315"/>
      <c r="F113" s="2315"/>
      <c r="G113" s="446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50"/>
      <c r="D115" s="139"/>
      <c r="E115" s="452"/>
      <c r="F115" s="139"/>
      <c r="G115" s="139"/>
      <c r="H115" s="55"/>
    </row>
    <row r="116" spans="1:8" x14ac:dyDescent="0.25">
      <c r="A116" s="49"/>
      <c r="B116" s="62"/>
      <c r="C116" s="450"/>
      <c r="D116" s="139"/>
      <c r="E116" s="452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50"/>
      <c r="D117" s="139"/>
      <c r="E117" s="452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50"/>
      <c r="D118" s="139"/>
      <c r="E118" s="452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50"/>
      <c r="D119" s="139"/>
      <c r="E119" s="452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50"/>
      <c r="D120" s="139"/>
      <c r="E120" s="452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50"/>
      <c r="D121" s="139"/>
      <c r="E121" s="452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50"/>
      <c r="D122" s="139"/>
      <c r="E122" s="452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2"/>
      <c r="D123" s="463"/>
      <c r="E123" s="464"/>
      <c r="F123" s="463"/>
      <c r="G123" s="463">
        <v>0</v>
      </c>
      <c r="H123" s="55"/>
    </row>
    <row r="124" spans="1:8" ht="15.75" thickTop="1" x14ac:dyDescent="0.25">
      <c r="A124" s="445"/>
      <c r="B124" s="445"/>
      <c r="C124" s="454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5"/>
      <c r="B125" s="445"/>
      <c r="C125" s="454"/>
      <c r="D125" s="58"/>
      <c r="E125" s="58"/>
      <c r="F125" s="58"/>
      <c r="G125" s="58"/>
      <c r="H125" s="55"/>
    </row>
    <row r="126" spans="1:8" x14ac:dyDescent="0.25">
      <c r="A126" s="445"/>
      <c r="B126" s="445"/>
      <c r="C126" s="454"/>
      <c r="D126" s="58"/>
      <c r="E126" s="454"/>
      <c r="F126" s="58"/>
      <c r="G126" s="58"/>
      <c r="H126" s="55"/>
    </row>
    <row r="127" spans="1:8" x14ac:dyDescent="0.25">
      <c r="A127" s="445"/>
      <c r="B127" s="445"/>
      <c r="C127" s="454"/>
      <c r="D127" s="58"/>
      <c r="E127" s="454"/>
      <c r="F127" s="58"/>
      <c r="G127" s="58"/>
      <c r="H127" s="55"/>
    </row>
    <row r="128" spans="1:8" x14ac:dyDescent="0.25">
      <c r="A128" s="445"/>
      <c r="B128" s="445"/>
      <c r="C128" s="454"/>
      <c r="D128" s="58"/>
      <c r="E128" s="454"/>
      <c r="F128" s="58"/>
      <c r="G128" s="58"/>
      <c r="H128" s="55"/>
    </row>
    <row r="129" spans="1:8" ht="30" x14ac:dyDescent="0.25">
      <c r="A129" s="445"/>
      <c r="B129" s="445"/>
      <c r="C129" s="454"/>
      <c r="D129" s="56" t="s">
        <v>50</v>
      </c>
      <c r="E129" s="454"/>
      <c r="F129" s="57" t="s">
        <v>51</v>
      </c>
      <c r="G129" s="58"/>
      <c r="H129" s="55"/>
    </row>
    <row r="130" spans="1:8" ht="15.75" thickBot="1" x14ac:dyDescent="0.3">
      <c r="A130" s="445"/>
      <c r="B130" s="445"/>
      <c r="C130" s="454"/>
      <c r="D130" s="56"/>
      <c r="E130" s="454"/>
      <c r="F130" s="57"/>
      <c r="G130" s="58"/>
      <c r="H130" s="55"/>
    </row>
    <row r="131" spans="1:8" ht="21.75" thickBot="1" x14ac:dyDescent="0.4">
      <c r="A131" s="445"/>
      <c r="B131" s="445"/>
      <c r="C131" s="454"/>
      <c r="D131" s="2229">
        <f>D124-F124</f>
        <v>0</v>
      </c>
      <c r="E131" s="2230"/>
      <c r="F131" s="2231"/>
      <c r="G131" s="454"/>
      <c r="H131" s="55"/>
    </row>
    <row r="132" spans="1:8" x14ac:dyDescent="0.25">
      <c r="A132" s="445"/>
      <c r="B132" s="445"/>
      <c r="C132" s="454"/>
      <c r="D132" s="454"/>
      <c r="E132" s="454"/>
      <c r="F132" s="454"/>
      <c r="G132" s="454"/>
      <c r="H132" s="55"/>
    </row>
    <row r="133" spans="1:8" ht="18.75" x14ac:dyDescent="0.3">
      <c r="A133" s="445"/>
      <c r="B133" s="445"/>
      <c r="C133" s="454"/>
      <c r="D133" s="2232" t="s">
        <v>52</v>
      </c>
      <c r="E133" s="2232"/>
      <c r="F133" s="2232"/>
      <c r="G133" s="454"/>
      <c r="H133" s="55"/>
    </row>
    <row r="134" spans="1:8" x14ac:dyDescent="0.25">
      <c r="A134" s="445"/>
      <c r="B134" s="445"/>
      <c r="C134" s="454"/>
      <c r="D134" s="58"/>
      <c r="E134" s="454"/>
      <c r="F134" s="58"/>
      <c r="G134" s="454"/>
      <c r="H134" s="55"/>
    </row>
    <row r="135" spans="1:8" x14ac:dyDescent="0.25">
      <c r="A135" s="445"/>
      <c r="B135" s="445"/>
      <c r="C135" s="454"/>
      <c r="D135" s="58"/>
      <c r="E135" s="454"/>
      <c r="F135" s="58"/>
      <c r="G135" s="454"/>
      <c r="H135" s="55"/>
    </row>
    <row r="136" spans="1:8" x14ac:dyDescent="0.25">
      <c r="A136" s="445"/>
      <c r="B136" s="445"/>
      <c r="C136" s="454"/>
      <c r="D136" s="58"/>
      <c r="E136" s="454"/>
      <c r="F136" s="58"/>
      <c r="G136" s="454"/>
      <c r="H136" s="55"/>
    </row>
    <row r="137" spans="1:8" x14ac:dyDescent="0.25">
      <c r="A137" s="445"/>
      <c r="B137" s="445"/>
      <c r="C137" s="454"/>
      <c r="D137" s="58"/>
      <c r="E137" s="454"/>
      <c r="F137" s="58"/>
      <c r="G137" s="454"/>
      <c r="H137" s="55"/>
    </row>
    <row r="138" spans="1:8" x14ac:dyDescent="0.25">
      <c r="A138" s="445"/>
      <c r="B138" s="445"/>
      <c r="C138" s="454"/>
      <c r="D138" s="58"/>
      <c r="E138" s="454"/>
      <c r="F138" s="58"/>
      <c r="G138" s="454"/>
      <c r="H138" s="55"/>
    </row>
    <row r="139" spans="1:8" x14ac:dyDescent="0.25">
      <c r="A139" s="445"/>
      <c r="B139" s="445"/>
      <c r="C139" s="454"/>
      <c r="D139" s="58"/>
      <c r="E139" s="454"/>
      <c r="F139" s="58"/>
      <c r="G139" s="454"/>
      <c r="H139" s="55"/>
    </row>
    <row r="140" spans="1:8" x14ac:dyDescent="0.25">
      <c r="A140" s="445"/>
      <c r="B140" s="445"/>
      <c r="C140" s="454"/>
      <c r="D140" s="58"/>
      <c r="E140" s="454"/>
      <c r="F140" s="58"/>
      <c r="G140" s="454"/>
      <c r="H140" s="55"/>
    </row>
    <row r="141" spans="1:8" x14ac:dyDescent="0.25">
      <c r="A141" s="445"/>
      <c r="B141" s="445"/>
      <c r="C141" s="454"/>
      <c r="D141" s="58"/>
      <c r="E141" s="454"/>
      <c r="F141" s="58"/>
      <c r="G141" s="454"/>
      <c r="H141" s="55"/>
    </row>
    <row r="142" spans="1:8" x14ac:dyDescent="0.25">
      <c r="A142" s="445"/>
      <c r="B142" s="445"/>
      <c r="C142" s="454"/>
      <c r="D142" s="58"/>
      <c r="E142" s="454"/>
      <c r="F142" s="58"/>
      <c r="G142" s="454"/>
      <c r="H142" s="55"/>
    </row>
    <row r="143" spans="1:8" x14ac:dyDescent="0.25">
      <c r="A143" s="445"/>
      <c r="B143" s="445"/>
      <c r="C143" s="454"/>
      <c r="D143" s="58"/>
      <c r="E143" s="454"/>
      <c r="F143" s="58"/>
      <c r="G143" s="454"/>
      <c r="H143" s="55"/>
    </row>
    <row r="144" spans="1:8" x14ac:dyDescent="0.25">
      <c r="A144" s="445"/>
      <c r="B144" s="445"/>
      <c r="C144" s="454"/>
      <c r="D144" s="58"/>
      <c r="E144" s="454"/>
      <c r="F144" s="58"/>
      <c r="G144" s="454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03" t="s">
        <v>111</v>
      </c>
      <c r="B1" s="2203"/>
      <c r="C1" s="2203"/>
      <c r="D1" s="2203"/>
      <c r="E1" s="2203"/>
      <c r="F1" s="2203"/>
      <c r="G1" s="2203"/>
      <c r="H1" s="21">
        <v>1</v>
      </c>
      <c r="I1" s="2203" t="str">
        <f>A1</f>
        <v>ESTADO DE CUENTA POR CLIENTE</v>
      </c>
      <c r="J1" s="2203"/>
      <c r="K1" s="2203"/>
      <c r="L1" s="2203"/>
      <c r="M1" s="2203"/>
      <c r="N1" s="2203"/>
      <c r="O1" s="2203"/>
      <c r="P1" s="21">
        <f>H1+1</f>
        <v>2</v>
      </c>
      <c r="Q1" s="2203" t="str">
        <f>I1</f>
        <v>ESTADO DE CUENTA POR CLIENTE</v>
      </c>
      <c r="R1" s="2203"/>
      <c r="S1" s="2203"/>
      <c r="T1" s="2203"/>
      <c r="U1" s="2203"/>
      <c r="V1" s="2203"/>
      <c r="W1" s="2203"/>
      <c r="X1" s="21">
        <f>P1+1</f>
        <v>3</v>
      </c>
      <c r="Y1" s="2203" t="str">
        <f>Q1</f>
        <v>ESTADO DE CUENTA POR CLIENTE</v>
      </c>
      <c r="Z1" s="2203"/>
      <c r="AA1" s="2203"/>
      <c r="AB1" s="2203"/>
      <c r="AC1" s="2203"/>
      <c r="AD1" s="2203"/>
      <c r="AE1" s="2203"/>
      <c r="AF1" s="21">
        <f>X1+1</f>
        <v>4</v>
      </c>
      <c r="AG1" s="2203" t="str">
        <f>Y1</f>
        <v>ESTADO DE CUENTA POR CLIENTE</v>
      </c>
      <c r="AH1" s="2203"/>
      <c r="AI1" s="2203"/>
      <c r="AJ1" s="2203"/>
      <c r="AK1" s="2203"/>
      <c r="AL1" s="2203"/>
      <c r="AM1" s="2203"/>
      <c r="AN1" s="21">
        <f>AF1+1</f>
        <v>5</v>
      </c>
      <c r="AO1" s="2203" t="str">
        <f>AG1</f>
        <v>ESTADO DE CUENTA POR CLIENTE</v>
      </c>
      <c r="AP1" s="2203"/>
      <c r="AQ1" s="2203"/>
      <c r="AR1" s="2203"/>
      <c r="AS1" s="2203"/>
      <c r="AT1" s="2203"/>
      <c r="AU1" s="2203"/>
      <c r="AV1" s="21">
        <f>AN1+1</f>
        <v>6</v>
      </c>
      <c r="AW1" s="2203" t="str">
        <f>I1</f>
        <v>ESTADO DE CUENTA POR CLIENTE</v>
      </c>
      <c r="AX1" s="2203"/>
      <c r="AY1" s="2203"/>
      <c r="AZ1" s="2203"/>
      <c r="BA1" s="2203"/>
      <c r="BB1" s="2203"/>
      <c r="BC1" s="2203"/>
      <c r="BD1" s="21">
        <f>AV1+1</f>
        <v>7</v>
      </c>
      <c r="BE1" s="2203" t="str">
        <f>I1</f>
        <v>ESTADO DE CUENTA POR CLIENTE</v>
      </c>
      <c r="BF1" s="2203"/>
      <c r="BG1" s="2203"/>
      <c r="BH1" s="2203"/>
      <c r="BI1" s="2203"/>
      <c r="BJ1" s="2203"/>
      <c r="BK1" s="21">
        <f>BD1+1</f>
        <v>8</v>
      </c>
      <c r="BL1" s="2203" t="str">
        <f>I1</f>
        <v>ESTADO DE CUENTA POR CLIENTE</v>
      </c>
      <c r="BM1" s="2203"/>
      <c r="BN1" s="2203"/>
      <c r="BO1" s="2203"/>
      <c r="BP1" s="2203"/>
      <c r="BQ1" s="2203"/>
      <c r="BR1" s="21">
        <f>BK1+1</f>
        <v>9</v>
      </c>
      <c r="BS1" s="2203" t="str">
        <f>BL1</f>
        <v>ESTADO DE CUENTA POR CLIENTE</v>
      </c>
      <c r="BT1" s="2203"/>
      <c r="BU1" s="2203"/>
      <c r="BV1" s="2203"/>
      <c r="BW1" s="2203"/>
      <c r="BX1" s="2203"/>
      <c r="BY1" s="21">
        <f>BR1+1</f>
        <v>10</v>
      </c>
      <c r="BZ1" s="2203" t="s">
        <v>111</v>
      </c>
      <c r="CA1" s="2203"/>
      <c r="CB1" s="2203"/>
      <c r="CC1" s="2203"/>
      <c r="CD1" s="2203"/>
      <c r="CE1" s="2203"/>
      <c r="CF1" s="2203"/>
      <c r="CG1" s="21">
        <f>BY1+1</f>
        <v>11</v>
      </c>
      <c r="CH1" s="2203" t="str">
        <f>BZ1</f>
        <v>ESTADO DE CUENTA POR CLIENTE</v>
      </c>
      <c r="CI1" s="2203"/>
      <c r="CJ1" s="2203"/>
      <c r="CK1" s="2203"/>
      <c r="CL1" s="2203"/>
      <c r="CM1" s="2203"/>
      <c r="CN1" s="2203"/>
      <c r="CO1" s="21">
        <f>CG1+1</f>
        <v>12</v>
      </c>
      <c r="CP1" s="2203" t="str">
        <f>CH1</f>
        <v>ESTADO DE CUENTA POR CLIENTE</v>
      </c>
      <c r="CQ1" s="2203"/>
      <c r="CR1" s="2203"/>
      <c r="CS1" s="2203"/>
      <c r="CT1" s="2203"/>
      <c r="CU1" s="2203"/>
      <c r="CV1" s="2203"/>
      <c r="CW1" s="21">
        <f>CO1+1</f>
        <v>13</v>
      </c>
      <c r="CX1" s="2203" t="str">
        <f>CP1</f>
        <v>ESTADO DE CUENTA POR CLIENTE</v>
      </c>
      <c r="CY1" s="2203"/>
      <c r="CZ1" s="2203"/>
      <c r="DA1" s="2203"/>
      <c r="DB1" s="2203"/>
      <c r="DC1" s="2203"/>
      <c r="DD1" s="2203"/>
      <c r="DE1" s="21">
        <f>CW1+1</f>
        <v>14</v>
      </c>
      <c r="DF1" s="2203" t="str">
        <f>CX1</f>
        <v>ESTADO DE CUENTA POR CLIENTE</v>
      </c>
      <c r="DG1" s="2203"/>
      <c r="DH1" s="2203"/>
      <c r="DI1" s="2203"/>
      <c r="DJ1" s="2203"/>
      <c r="DK1" s="2203"/>
      <c r="DL1" s="21">
        <f>DE1+1</f>
        <v>15</v>
      </c>
      <c r="DM1" s="2203" t="str">
        <f>DF1</f>
        <v>ESTADO DE CUENTA POR CLIENTE</v>
      </c>
      <c r="DN1" s="2203"/>
      <c r="DO1" s="2203"/>
      <c r="DP1" s="2203"/>
      <c r="DQ1" s="2203"/>
      <c r="DR1" s="2203"/>
      <c r="DS1" s="2203"/>
      <c r="DT1" s="21">
        <f>DL1+1</f>
        <v>16</v>
      </c>
      <c r="DU1" s="2203" t="str">
        <f>CH1</f>
        <v>ESTADO DE CUENTA POR CLIENTE</v>
      </c>
      <c r="DV1" s="2203"/>
      <c r="DW1" s="2203"/>
      <c r="DX1" s="2203"/>
      <c r="DY1" s="2203"/>
      <c r="DZ1" s="2203"/>
      <c r="EA1" s="2203"/>
      <c r="EB1" s="21">
        <f>DT1+1</f>
        <v>17</v>
      </c>
      <c r="EC1" s="2203" t="str">
        <f>CH1</f>
        <v>ESTADO DE CUENTA POR CLIENTE</v>
      </c>
      <c r="ED1" s="2203"/>
      <c r="EE1" s="2203"/>
      <c r="EF1" s="2203"/>
      <c r="EG1" s="2203"/>
      <c r="EH1" s="2203"/>
      <c r="EI1" s="21">
        <f>EB1+1</f>
        <v>18</v>
      </c>
      <c r="EJ1" s="2203" t="str">
        <f>CH1</f>
        <v>ESTADO DE CUENTA POR CLIENTE</v>
      </c>
      <c r="EK1" s="2203"/>
      <c r="EL1" s="2203"/>
      <c r="EM1" s="2203"/>
      <c r="EN1" s="2203"/>
      <c r="EO1" s="2203"/>
      <c r="EP1" s="21">
        <f>EI1+1</f>
        <v>19</v>
      </c>
      <c r="EQ1" s="2203" t="str">
        <f>EJ1</f>
        <v>ESTADO DE CUENTA POR CLIENTE</v>
      </c>
      <c r="ER1" s="2203"/>
      <c r="ES1" s="2203"/>
      <c r="ET1" s="2203"/>
      <c r="EU1" s="2203"/>
      <c r="EV1" s="2203"/>
      <c r="EW1" s="21">
        <f>EP1+1</f>
        <v>20</v>
      </c>
    </row>
    <row r="2" spans="1:153" ht="19.5" thickBot="1" x14ac:dyDescent="0.35">
      <c r="A2" s="2316" t="s">
        <v>674</v>
      </c>
      <c r="B2" s="2204"/>
      <c r="C2" s="2204"/>
      <c r="D2" s="2204"/>
      <c r="E2" s="2204"/>
      <c r="F2" s="2204"/>
      <c r="G2" s="513"/>
      <c r="I2" s="2204" t="str">
        <f>A2</f>
        <v>FACTURAS   F E B R E RO      2 0 1 2</v>
      </c>
      <c r="J2" s="2204"/>
      <c r="K2" s="2204"/>
      <c r="L2" s="2204"/>
      <c r="M2" s="2204"/>
      <c r="N2" s="2204"/>
      <c r="O2" s="513"/>
      <c r="Q2" s="2204" t="str">
        <f>I2</f>
        <v>FACTURAS   F E B R E RO      2 0 1 2</v>
      </c>
      <c r="R2" s="2204"/>
      <c r="S2" s="2204"/>
      <c r="T2" s="2204"/>
      <c r="U2" s="2204"/>
      <c r="V2" s="2204"/>
      <c r="W2" s="513"/>
      <c r="Y2" s="2204" t="str">
        <f>Q2</f>
        <v>FACTURAS   F E B R E RO      2 0 1 2</v>
      </c>
      <c r="Z2" s="2204"/>
      <c r="AA2" s="2204"/>
      <c r="AB2" s="2204"/>
      <c r="AC2" s="2204"/>
      <c r="AD2" s="2204"/>
      <c r="AE2" s="513"/>
      <c r="AG2" s="2204" t="str">
        <f>Y2</f>
        <v>FACTURAS   F E B R E RO      2 0 1 2</v>
      </c>
      <c r="AH2" s="2204"/>
      <c r="AI2" s="2204"/>
      <c r="AJ2" s="2204"/>
      <c r="AK2" s="2204"/>
      <c r="AL2" s="2204"/>
      <c r="AM2" s="513"/>
      <c r="AO2" s="2204" t="str">
        <f>AG2</f>
        <v>FACTURAS   F E B R E RO      2 0 1 2</v>
      </c>
      <c r="AP2" s="2204"/>
      <c r="AQ2" s="2204"/>
      <c r="AR2" s="2204"/>
      <c r="AS2" s="2204"/>
      <c r="AT2" s="2204"/>
      <c r="AU2" s="513"/>
      <c r="AW2" s="2204" t="str">
        <f>I2</f>
        <v>FACTURAS   F E B R E RO      2 0 1 2</v>
      </c>
      <c r="AX2" s="2204"/>
      <c r="AY2" s="2204"/>
      <c r="AZ2" s="2204"/>
      <c r="BA2" s="2204"/>
      <c r="BB2" s="2204"/>
      <c r="BC2" s="513"/>
      <c r="BE2" s="2204" t="str">
        <f>I2</f>
        <v>FACTURAS   F E B R E RO      2 0 1 2</v>
      </c>
      <c r="BF2" s="2204"/>
      <c r="BG2" s="2204"/>
      <c r="BH2" s="2204"/>
      <c r="BI2" s="2204"/>
      <c r="BJ2" s="513"/>
      <c r="BL2" s="2204" t="str">
        <f>I2</f>
        <v>FACTURAS   F E B R E RO      2 0 1 2</v>
      </c>
      <c r="BM2" s="2204"/>
      <c r="BN2" s="2204"/>
      <c r="BO2" s="2204"/>
      <c r="BP2" s="2204"/>
      <c r="BQ2" s="513"/>
      <c r="BS2" s="2204" t="str">
        <f>BL2</f>
        <v>FACTURAS   F E B R E RO      2 0 1 2</v>
      </c>
      <c r="BT2" s="2204"/>
      <c r="BU2" s="2204"/>
      <c r="BV2" s="2204"/>
      <c r="BW2" s="2204"/>
      <c r="BX2" s="513"/>
      <c r="BZ2" s="2316" t="s">
        <v>674</v>
      </c>
      <c r="CA2" s="2204"/>
      <c r="CB2" s="2204"/>
      <c r="CC2" s="2204"/>
      <c r="CD2" s="2204"/>
      <c r="CE2" s="2204"/>
      <c r="CF2" s="513"/>
      <c r="CH2" s="2204" t="str">
        <f>BZ2</f>
        <v>FACTURAS   F E B R E RO      2 0 1 2</v>
      </c>
      <c r="CI2" s="2204"/>
      <c r="CJ2" s="2204"/>
      <c r="CK2" s="2204"/>
      <c r="CL2" s="2204"/>
      <c r="CM2" s="2204"/>
      <c r="CN2" s="513"/>
      <c r="CP2" s="2204" t="str">
        <f>CH2</f>
        <v>FACTURAS   F E B R E RO      2 0 1 2</v>
      </c>
      <c r="CQ2" s="2204"/>
      <c r="CR2" s="2204"/>
      <c r="CS2" s="2204"/>
      <c r="CT2" s="2204"/>
      <c r="CU2" s="2204"/>
      <c r="CV2" s="513"/>
      <c r="CX2" s="2204" t="str">
        <f>CP2</f>
        <v>FACTURAS   F E B R E RO      2 0 1 2</v>
      </c>
      <c r="CY2" s="2204"/>
      <c r="CZ2" s="2204"/>
      <c r="DA2" s="2204"/>
      <c r="DB2" s="2204"/>
      <c r="DC2" s="2204"/>
      <c r="DD2" s="513"/>
      <c r="DF2" s="2204" t="str">
        <f>CX2</f>
        <v>FACTURAS   F E B R E RO      2 0 1 2</v>
      </c>
      <c r="DG2" s="2204"/>
      <c r="DH2" s="2204"/>
      <c r="DI2" s="2204"/>
      <c r="DJ2" s="2204"/>
      <c r="DK2" s="513"/>
      <c r="DM2" s="2204" t="str">
        <f>DF2</f>
        <v>FACTURAS   F E B R E RO      2 0 1 2</v>
      </c>
      <c r="DN2" s="2204"/>
      <c r="DO2" s="2204"/>
      <c r="DP2" s="2204"/>
      <c r="DQ2" s="2204"/>
      <c r="DR2" s="2204"/>
      <c r="DS2" s="513"/>
      <c r="DU2" s="2204" t="str">
        <f>CH2</f>
        <v>FACTURAS   F E B R E RO      2 0 1 2</v>
      </c>
      <c r="DV2" s="2204"/>
      <c r="DW2" s="2204"/>
      <c r="DX2" s="2204"/>
      <c r="DY2" s="2204"/>
      <c r="DZ2" s="2204"/>
      <c r="EA2" s="513"/>
      <c r="EC2" s="2204" t="str">
        <f>CH2</f>
        <v>FACTURAS   F E B R E RO      2 0 1 2</v>
      </c>
      <c r="ED2" s="2204"/>
      <c r="EE2" s="2204"/>
      <c r="EF2" s="2204"/>
      <c r="EG2" s="2204"/>
      <c r="EH2" s="513"/>
      <c r="EJ2" s="2204" t="str">
        <f>CH2</f>
        <v>FACTURAS   F E B R E RO      2 0 1 2</v>
      </c>
      <c r="EK2" s="2204"/>
      <c r="EL2" s="2204"/>
      <c r="EM2" s="2204"/>
      <c r="EN2" s="2204"/>
      <c r="EO2" s="513"/>
      <c r="EQ2" s="2204" t="str">
        <f>EJ2</f>
        <v>FACTURAS   F E B R E RO      2 0 1 2</v>
      </c>
      <c r="ER2" s="2204"/>
      <c r="ES2" s="2204"/>
      <c r="ET2" s="2204"/>
      <c r="EU2" s="2204"/>
      <c r="EV2" s="513"/>
    </row>
    <row r="3" spans="1:153" ht="23.25" customHeight="1" thickBot="1" x14ac:dyDescent="0.35">
      <c r="A3" s="2"/>
      <c r="B3" s="2"/>
      <c r="C3" s="514" t="s">
        <v>18</v>
      </c>
      <c r="D3" s="2205"/>
      <c r="E3" s="2206"/>
      <c r="F3" s="2206"/>
      <c r="G3" s="2207"/>
      <c r="I3" s="2"/>
      <c r="J3" s="2305" t="s">
        <v>18</v>
      </c>
      <c r="K3" s="2306"/>
      <c r="L3" s="2205"/>
      <c r="M3" s="2206"/>
      <c r="N3" s="2206"/>
      <c r="O3" s="2207"/>
      <c r="Q3" s="2"/>
      <c r="R3" s="2305" t="s">
        <v>18</v>
      </c>
      <c r="S3" s="2306"/>
      <c r="T3" s="2205"/>
      <c r="U3" s="2206"/>
      <c r="V3" s="2206"/>
      <c r="W3" s="2207"/>
      <c r="Y3" s="2"/>
      <c r="Z3" s="2305" t="s">
        <v>18</v>
      </c>
      <c r="AA3" s="2306"/>
      <c r="AB3" s="2205"/>
      <c r="AC3" s="2206"/>
      <c r="AD3" s="2206"/>
      <c r="AE3" s="2207"/>
      <c r="AG3" s="2"/>
      <c r="AH3" s="2305" t="s">
        <v>18</v>
      </c>
      <c r="AI3" s="2306"/>
      <c r="AJ3" s="2205"/>
      <c r="AK3" s="2206"/>
      <c r="AL3" s="2206"/>
      <c r="AM3" s="2207"/>
      <c r="AO3" s="2"/>
      <c r="AP3" s="2305" t="s">
        <v>18</v>
      </c>
      <c r="AQ3" s="2306"/>
      <c r="AR3" s="2205"/>
      <c r="AS3" s="2206"/>
      <c r="AT3" s="2206"/>
      <c r="AU3" s="2207"/>
      <c r="AW3" s="2"/>
      <c r="AX3" s="2305" t="s">
        <v>18</v>
      </c>
      <c r="AY3" s="2306"/>
      <c r="AZ3" s="2205"/>
      <c r="BA3" s="2206"/>
      <c r="BB3" s="2206"/>
      <c r="BC3" s="2207"/>
      <c r="BE3" s="2"/>
      <c r="BF3" s="514" t="s">
        <v>18</v>
      </c>
      <c r="BG3" s="2205"/>
      <c r="BH3" s="2206"/>
      <c r="BI3" s="2206"/>
      <c r="BJ3" s="2207"/>
      <c r="BL3" s="2"/>
      <c r="BM3" s="514" t="s">
        <v>18</v>
      </c>
      <c r="BN3" s="2205"/>
      <c r="BO3" s="2206"/>
      <c r="BP3" s="2206"/>
      <c r="BQ3" s="2207"/>
      <c r="BS3" s="2"/>
      <c r="BT3" s="514" t="s">
        <v>18</v>
      </c>
      <c r="BU3" s="2205"/>
      <c r="BV3" s="2206"/>
      <c r="BW3" s="2206"/>
      <c r="BX3" s="2207"/>
      <c r="BZ3" s="2"/>
      <c r="CA3" s="2"/>
      <c r="CB3" s="514" t="s">
        <v>18</v>
      </c>
      <c r="CC3" s="2205"/>
      <c r="CD3" s="2206"/>
      <c r="CE3" s="2206"/>
      <c r="CF3" s="2207"/>
      <c r="CH3" s="2"/>
      <c r="CI3" s="2305" t="s">
        <v>18</v>
      </c>
      <c r="CJ3" s="2306"/>
      <c r="CK3" s="2205"/>
      <c r="CL3" s="2206"/>
      <c r="CM3" s="2206"/>
      <c r="CN3" s="2207"/>
      <c r="CP3" s="2"/>
      <c r="CQ3" s="2305" t="s">
        <v>18</v>
      </c>
      <c r="CR3" s="2306"/>
      <c r="CS3" s="2205"/>
      <c r="CT3" s="2206"/>
      <c r="CU3" s="2206"/>
      <c r="CV3" s="2207"/>
      <c r="CX3" s="2"/>
      <c r="CY3" s="2305" t="s">
        <v>18</v>
      </c>
      <c r="CZ3" s="2306"/>
      <c r="DA3" s="2205"/>
      <c r="DB3" s="2206"/>
      <c r="DC3" s="2206"/>
      <c r="DD3" s="2207"/>
      <c r="DF3" s="2"/>
      <c r="DG3" s="515"/>
      <c r="DH3" s="2205" t="s">
        <v>418</v>
      </c>
      <c r="DI3" s="2206"/>
      <c r="DJ3" s="2206"/>
      <c r="DK3" s="2207"/>
      <c r="DM3" s="2"/>
      <c r="DN3" s="2305" t="s">
        <v>18</v>
      </c>
      <c r="DO3" s="2306"/>
      <c r="DP3" s="2205"/>
      <c r="DQ3" s="2206"/>
      <c r="DR3" s="2206"/>
      <c r="DS3" s="2207"/>
      <c r="DU3" s="2"/>
      <c r="DV3" s="2305" t="s">
        <v>18</v>
      </c>
      <c r="DW3" s="2306"/>
      <c r="DX3" s="2205"/>
      <c r="DY3" s="2206"/>
      <c r="DZ3" s="2206"/>
      <c r="EA3" s="2207"/>
      <c r="EC3" s="2"/>
      <c r="ED3" s="514" t="s">
        <v>18</v>
      </c>
      <c r="EE3" s="2205"/>
      <c r="EF3" s="2206"/>
      <c r="EG3" s="2206"/>
      <c r="EH3" s="2207"/>
      <c r="EJ3" s="2"/>
      <c r="EK3" s="514" t="s">
        <v>18</v>
      </c>
      <c r="EL3" s="2205"/>
      <c r="EM3" s="2206"/>
      <c r="EN3" s="2206"/>
      <c r="EO3" s="2207"/>
      <c r="EQ3" s="2"/>
      <c r="ER3" s="514" t="s">
        <v>18</v>
      </c>
      <c r="ES3" s="2205"/>
      <c r="ET3" s="2206"/>
      <c r="EU3" s="2206"/>
      <c r="EV3" s="2207"/>
    </row>
    <row r="4" spans="1:153" ht="19.5" thickBot="1" x14ac:dyDescent="0.35">
      <c r="A4" s="2"/>
      <c r="B4" s="2"/>
      <c r="C4" s="514"/>
      <c r="D4" s="239"/>
      <c r="E4" s="239"/>
      <c r="F4" s="239"/>
      <c r="G4" s="239"/>
      <c r="I4" s="2"/>
      <c r="J4" s="2"/>
      <c r="K4" s="514"/>
      <c r="L4" s="239"/>
      <c r="M4" s="239"/>
      <c r="N4" s="239"/>
      <c r="O4" s="239"/>
      <c r="Q4" s="2"/>
      <c r="R4" s="2"/>
      <c r="S4" s="514"/>
      <c r="T4" s="239"/>
      <c r="U4" s="239"/>
      <c r="V4" s="239"/>
      <c r="W4" s="239"/>
      <c r="Y4" s="2"/>
      <c r="Z4" s="2"/>
      <c r="AA4" s="514"/>
      <c r="AB4" s="239"/>
      <c r="AC4" s="239"/>
      <c r="AD4" s="239"/>
      <c r="AE4" s="239"/>
      <c r="AG4" s="2"/>
      <c r="AH4" s="2"/>
      <c r="AI4" s="514"/>
      <c r="AJ4" s="239"/>
      <c r="AK4" s="239"/>
      <c r="AL4" s="239"/>
      <c r="AM4" s="239"/>
      <c r="AO4" s="2"/>
      <c r="AP4" s="2"/>
      <c r="AQ4" s="514"/>
      <c r="AR4" s="239"/>
      <c r="AS4" s="239"/>
      <c r="AT4" s="239"/>
      <c r="AU4" s="239"/>
      <c r="AW4" s="2"/>
      <c r="AX4" s="2"/>
      <c r="AY4" s="514"/>
      <c r="AZ4" s="239"/>
      <c r="BA4" s="239"/>
      <c r="BB4" s="239"/>
      <c r="BC4" s="239"/>
      <c r="BE4" s="2"/>
      <c r="BF4" s="514"/>
      <c r="BG4" s="239"/>
      <c r="BH4" s="239"/>
      <c r="BI4" s="239"/>
      <c r="BJ4" s="239"/>
      <c r="BL4" s="477"/>
      <c r="BM4" s="478"/>
      <c r="BN4" s="479"/>
      <c r="BO4" s="239"/>
      <c r="BP4" s="239"/>
      <c r="BQ4" s="239"/>
      <c r="BS4" s="2"/>
      <c r="BT4" s="514"/>
      <c r="BU4" s="239"/>
      <c r="BV4" s="239"/>
      <c r="BW4" s="239"/>
      <c r="BX4" s="239"/>
      <c r="BZ4" s="2"/>
      <c r="CA4" s="2"/>
      <c r="CB4" s="514"/>
      <c r="CC4" s="239"/>
      <c r="CD4" s="239"/>
      <c r="CE4" s="239"/>
      <c r="CF4" s="239"/>
      <c r="CH4" s="2"/>
      <c r="CI4" s="2"/>
      <c r="CJ4" s="514"/>
      <c r="CK4" s="239"/>
      <c r="CL4" s="239"/>
      <c r="CM4" s="239"/>
      <c r="CN4" s="239"/>
      <c r="CP4" s="2"/>
      <c r="CQ4" s="2"/>
      <c r="CR4" s="514"/>
      <c r="CS4" s="239"/>
      <c r="CT4" s="239"/>
      <c r="CU4" s="239"/>
      <c r="CV4" s="239"/>
      <c r="CX4" s="2"/>
      <c r="CY4" s="2"/>
      <c r="CZ4" s="514"/>
      <c r="DA4" s="239"/>
      <c r="DB4" s="239"/>
      <c r="DC4" s="239"/>
      <c r="DD4" s="239"/>
      <c r="DF4" s="2"/>
      <c r="DG4" s="514"/>
      <c r="DH4" s="239"/>
      <c r="DI4" s="239"/>
      <c r="DJ4" s="239"/>
      <c r="DK4" s="239"/>
      <c r="DM4" s="2"/>
      <c r="DN4" s="2"/>
      <c r="DO4" s="514"/>
      <c r="DP4" s="239"/>
      <c r="DQ4" s="239"/>
      <c r="DR4" s="239"/>
      <c r="DS4" s="239"/>
      <c r="DU4" s="2"/>
      <c r="DV4" s="2"/>
      <c r="DW4" s="514"/>
      <c r="DX4" s="239"/>
      <c r="DY4" s="239"/>
      <c r="DZ4" s="239"/>
      <c r="EA4" s="239"/>
      <c r="EC4" s="2"/>
      <c r="ED4" s="514"/>
      <c r="EE4" s="239"/>
      <c r="EF4" s="239"/>
      <c r="EG4" s="239"/>
      <c r="EH4" s="239"/>
      <c r="EJ4" s="477"/>
      <c r="EK4" s="478"/>
      <c r="EL4" s="479"/>
      <c r="EM4" s="239"/>
      <c r="EN4" s="239"/>
      <c r="EO4" s="239"/>
      <c r="EQ4" s="2"/>
      <c r="ER4" s="514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6"/>
      <c r="F7" s="70"/>
      <c r="G7" s="17">
        <f t="shared" ref="G7:G43" si="0">G6+D7-F7</f>
        <v>0</v>
      </c>
      <c r="I7" s="7"/>
      <c r="J7" s="7"/>
      <c r="K7" s="2"/>
      <c r="L7" s="15"/>
      <c r="M7" s="466"/>
      <c r="N7" s="70"/>
      <c r="O7" s="17">
        <f t="shared" ref="O7:O43" si="1">O6+L7-N7</f>
        <v>0</v>
      </c>
      <c r="Q7" s="111"/>
      <c r="R7" s="111"/>
      <c r="S7" s="229"/>
      <c r="T7" s="474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6"/>
      <c r="CE7" s="70"/>
      <c r="CF7" s="17">
        <f t="shared" ref="CF7:CF43" si="10">CF6+CC7-CE7</f>
        <v>0</v>
      </c>
      <c r="CH7" s="7"/>
      <c r="CI7" s="7"/>
      <c r="CJ7" s="2"/>
      <c r="CK7" s="15"/>
      <c r="CL7" s="466"/>
      <c r="CM7" s="70"/>
      <c r="CN7" s="17">
        <f t="shared" ref="CN7:CN43" si="11">CN6+CK7-CM7</f>
        <v>0</v>
      </c>
      <c r="CP7" s="111"/>
      <c r="CQ7" s="111"/>
      <c r="CR7" s="229"/>
      <c r="CS7" s="474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2"/>
      <c r="G8" s="17">
        <f t="shared" si="0"/>
        <v>0</v>
      </c>
      <c r="I8" s="7"/>
      <c r="J8" s="7"/>
      <c r="K8" s="2"/>
      <c r="L8" s="23"/>
      <c r="M8" s="466"/>
      <c r="N8" s="70"/>
      <c r="O8" s="17">
        <f t="shared" si="1"/>
        <v>0</v>
      </c>
      <c r="Q8" s="111"/>
      <c r="R8" s="111"/>
      <c r="S8" s="24"/>
      <c r="T8" s="104"/>
      <c r="U8" s="412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8"/>
      <c r="AL8" s="3"/>
      <c r="AM8" s="17">
        <f t="shared" si="4"/>
        <v>0</v>
      </c>
      <c r="AO8" s="7"/>
      <c r="AP8" s="385"/>
      <c r="AQ8" s="2"/>
      <c r="AR8" s="23"/>
      <c r="AS8" s="417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2"/>
      <c r="CF8" s="17">
        <f t="shared" si="10"/>
        <v>0</v>
      </c>
      <c r="CH8" s="7"/>
      <c r="CI8" s="7"/>
      <c r="CJ8" s="2"/>
      <c r="CK8" s="23"/>
      <c r="CL8" s="466"/>
      <c r="CM8" s="70"/>
      <c r="CN8" s="17">
        <f t="shared" si="11"/>
        <v>0</v>
      </c>
      <c r="CP8" s="111"/>
      <c r="CQ8" s="111"/>
      <c r="CR8" s="24"/>
      <c r="CS8" s="104"/>
      <c r="CT8" s="412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8"/>
      <c r="DJ8" s="3"/>
      <c r="DK8" s="17">
        <f t="shared" si="14"/>
        <v>16849.8</v>
      </c>
      <c r="DM8" s="7"/>
      <c r="DN8" s="385"/>
      <c r="DO8" s="2"/>
      <c r="DP8" s="23"/>
      <c r="DQ8" s="417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6"/>
      <c r="F9" s="467"/>
      <c r="G9" s="17">
        <f t="shared" si="0"/>
        <v>0</v>
      </c>
      <c r="I9" s="7"/>
      <c r="J9" s="7"/>
      <c r="K9" s="2"/>
      <c r="L9" s="15"/>
      <c r="M9" s="466"/>
      <c r="N9" s="465"/>
      <c r="O9" s="17">
        <f t="shared" si="1"/>
        <v>0</v>
      </c>
      <c r="Q9" s="111"/>
      <c r="R9" s="111"/>
      <c r="S9" s="229"/>
      <c r="T9" s="474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6"/>
      <c r="CE9" s="467"/>
      <c r="CF9" s="17">
        <f t="shared" si="10"/>
        <v>0</v>
      </c>
      <c r="CH9" s="7"/>
      <c r="CI9" s="7"/>
      <c r="CJ9" s="2"/>
      <c r="CK9" s="15"/>
      <c r="CL9" s="466"/>
      <c r="CM9" s="465"/>
      <c r="CN9" s="17">
        <f t="shared" si="11"/>
        <v>0</v>
      </c>
      <c r="CP9" s="111"/>
      <c r="CQ9" s="111"/>
      <c r="CR9" s="229"/>
      <c r="CS9" s="474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6"/>
      <c r="F10" s="70"/>
      <c r="G10" s="17">
        <f t="shared" si="0"/>
        <v>0</v>
      </c>
      <c r="I10" s="7"/>
      <c r="J10" s="7"/>
      <c r="K10" s="2"/>
      <c r="L10" s="23"/>
      <c r="M10" s="466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70"/>
      <c r="BP10" s="471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6"/>
      <c r="CE10" s="70"/>
      <c r="CF10" s="17">
        <f t="shared" si="10"/>
        <v>0</v>
      </c>
      <c r="CH10" s="7"/>
      <c r="CI10" s="7"/>
      <c r="CJ10" s="2"/>
      <c r="CK10" s="23"/>
      <c r="CL10" s="466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70"/>
      <c r="EN10" s="471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6"/>
      <c r="F11" s="70"/>
      <c r="G11" s="17">
        <f t="shared" si="0"/>
        <v>0</v>
      </c>
      <c r="I11" s="7"/>
      <c r="J11" s="336"/>
      <c r="K11" s="2"/>
      <c r="L11" s="23"/>
      <c r="M11" s="466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70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6"/>
      <c r="CE11" s="70"/>
      <c r="CF11" s="17">
        <f t="shared" si="10"/>
        <v>0</v>
      </c>
      <c r="CH11" s="7"/>
      <c r="CI11" s="336"/>
      <c r="CJ11" s="2"/>
      <c r="CK11" s="23"/>
      <c r="CL11" s="466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70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6"/>
      <c r="F12" s="70"/>
      <c r="G12" s="17">
        <f t="shared" si="0"/>
        <v>0</v>
      </c>
      <c r="I12" s="7"/>
      <c r="J12" s="7"/>
      <c r="K12" s="2"/>
      <c r="L12" s="23"/>
      <c r="M12" s="466"/>
      <c r="N12" s="70"/>
      <c r="O12" s="17">
        <f t="shared" si="1"/>
        <v>0</v>
      </c>
      <c r="Q12" s="111"/>
      <c r="R12" s="111"/>
      <c r="S12" s="24"/>
      <c r="T12" s="23"/>
      <c r="U12" s="413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6"/>
      <c r="CE12" s="70"/>
      <c r="CF12" s="17">
        <f t="shared" si="10"/>
        <v>0</v>
      </c>
      <c r="CH12" s="7"/>
      <c r="CI12" s="7"/>
      <c r="CJ12" s="2"/>
      <c r="CK12" s="23"/>
      <c r="CL12" s="466"/>
      <c r="CM12" s="70"/>
      <c r="CN12" s="17">
        <f t="shared" si="11"/>
        <v>0</v>
      </c>
      <c r="CP12" s="111"/>
      <c r="CQ12" s="111"/>
      <c r="CR12" s="24"/>
      <c r="CS12" s="23"/>
      <c r="CT12" s="413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6"/>
      <c r="F13" s="70"/>
      <c r="G13" s="17">
        <f t="shared" si="0"/>
        <v>0</v>
      </c>
      <c r="I13" s="7"/>
      <c r="J13" s="7"/>
      <c r="K13" s="2"/>
      <c r="L13" s="23"/>
      <c r="M13" s="466"/>
      <c r="N13" s="70"/>
      <c r="O13" s="17">
        <f t="shared" si="1"/>
        <v>0</v>
      </c>
      <c r="Q13" s="111"/>
      <c r="R13" s="413"/>
      <c r="S13" s="413"/>
      <c r="T13" s="413"/>
      <c r="U13" s="413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6"/>
      <c r="CE13" s="70"/>
      <c r="CF13" s="17">
        <f t="shared" si="10"/>
        <v>0</v>
      </c>
      <c r="CH13" s="7"/>
      <c r="CI13" s="7"/>
      <c r="CJ13" s="2"/>
      <c r="CK13" s="23"/>
      <c r="CL13" s="466"/>
      <c r="CM13" s="70"/>
      <c r="CN13" s="17">
        <f t="shared" si="11"/>
        <v>0</v>
      </c>
      <c r="CP13" s="111"/>
      <c r="CQ13" s="413"/>
      <c r="CR13" s="413"/>
      <c r="CS13" s="413"/>
      <c r="CT13" s="413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6"/>
      <c r="F15" s="70"/>
      <c r="G15" s="17">
        <f t="shared" si="0"/>
        <v>0</v>
      </c>
      <c r="I15" s="7"/>
      <c r="J15" s="2"/>
      <c r="K15" s="2"/>
      <c r="L15" s="15"/>
      <c r="M15" s="466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6"/>
      <c r="CE15" s="70"/>
      <c r="CF15" s="17">
        <f t="shared" si="10"/>
        <v>0</v>
      </c>
      <c r="CH15" s="7"/>
      <c r="CI15" s="2"/>
      <c r="CJ15" s="2"/>
      <c r="CK15" s="15"/>
      <c r="CL15" s="466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6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6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6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6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6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6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6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6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6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6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5"/>
      <c r="H65" s="2225"/>
      <c r="CF65" s="222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5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50" customWidth="1"/>
    <col min="3" max="3" width="4.140625" style="550" customWidth="1"/>
    <col min="4" max="4" width="27.5703125" style="550" customWidth="1"/>
    <col min="5" max="5" width="16.42578125" style="550" customWidth="1"/>
    <col min="6" max="6" width="9.28515625" style="3" customWidth="1"/>
    <col min="7" max="7" width="9.7109375" style="3" customWidth="1"/>
    <col min="8" max="8" width="11.42578125" style="550"/>
    <col min="9" max="9" width="3" style="550" customWidth="1"/>
    <col min="10" max="10" width="13.85546875" style="550" customWidth="1"/>
    <col min="11" max="13" width="11.42578125" style="550"/>
    <col min="14" max="14" width="15.7109375" style="550" customWidth="1"/>
    <col min="15" max="16384" width="11.42578125" style="550"/>
  </cols>
  <sheetData>
    <row r="1" spans="1:15" ht="16.5" thickBot="1" x14ac:dyDescent="0.3">
      <c r="A1" s="1910"/>
      <c r="B1" s="2317"/>
      <c r="C1" s="2317"/>
      <c r="D1" s="2317"/>
      <c r="E1" s="1911"/>
      <c r="F1" s="1911"/>
      <c r="G1" s="1911"/>
      <c r="H1" s="714"/>
      <c r="I1" s="55"/>
      <c r="K1" s="37"/>
      <c r="L1" s="37"/>
      <c r="M1" s="37"/>
      <c r="N1" s="37"/>
    </row>
    <row r="2" spans="1:15" ht="35.25" thickBot="1" x14ac:dyDescent="0.35">
      <c r="A2" s="1982" t="s">
        <v>0</v>
      </c>
      <c r="B2" s="1983" t="s">
        <v>1</v>
      </c>
      <c r="C2" s="1983"/>
      <c r="D2" s="1984" t="s">
        <v>2380</v>
      </c>
      <c r="E2" s="1985" t="s">
        <v>2</v>
      </c>
      <c r="F2" s="1986" t="s">
        <v>6</v>
      </c>
      <c r="G2" s="1987" t="s">
        <v>7</v>
      </c>
      <c r="H2" s="1988" t="s">
        <v>8</v>
      </c>
      <c r="I2" s="1989"/>
      <c r="J2" s="1990"/>
      <c r="K2" s="37"/>
      <c r="L2" s="37"/>
      <c r="M2" s="37"/>
      <c r="N2" s="37"/>
    </row>
    <row r="3" spans="1:15" ht="19.5" thickBot="1" x14ac:dyDescent="0.35">
      <c r="A3" s="1871"/>
      <c r="B3" s="1460"/>
      <c r="C3" s="1460"/>
      <c r="D3" s="1978"/>
      <c r="E3" s="1979"/>
      <c r="F3" s="1980"/>
      <c r="G3" s="1981"/>
      <c r="H3" s="1739"/>
      <c r="I3" s="1145"/>
      <c r="J3" s="79"/>
      <c r="K3" s="37"/>
      <c r="L3" s="37"/>
      <c r="M3" s="37"/>
      <c r="N3" s="37"/>
    </row>
    <row r="4" spans="1:15" ht="15.75" x14ac:dyDescent="0.25">
      <c r="A4" s="1975">
        <v>41457</v>
      </c>
      <c r="B4" s="1976" t="s">
        <v>2024</v>
      </c>
      <c r="C4" s="1976" t="s">
        <v>2427</v>
      </c>
      <c r="D4" s="1914" t="s">
        <v>419</v>
      </c>
      <c r="E4" s="1915">
        <v>7657</v>
      </c>
      <c r="F4" s="1825"/>
      <c r="G4" s="1825"/>
      <c r="H4" s="1967">
        <v>7657</v>
      </c>
      <c r="I4" s="1916"/>
      <c r="J4" s="1917" t="s">
        <v>825</v>
      </c>
      <c r="K4" s="1918" t="s">
        <v>2428</v>
      </c>
      <c r="L4" s="1918"/>
      <c r="M4" s="1919"/>
      <c r="N4" s="982">
        <v>7657</v>
      </c>
      <c r="O4" s="286"/>
    </row>
    <row r="5" spans="1:15" ht="15.75" x14ac:dyDescent="0.25">
      <c r="A5" s="1975"/>
      <c r="B5" s="1976"/>
      <c r="C5" s="1976"/>
      <c r="D5" s="1920"/>
      <c r="E5" s="457"/>
      <c r="F5" s="139"/>
      <c r="G5" s="139"/>
      <c r="H5" s="1968"/>
      <c r="I5" s="79"/>
      <c r="J5" s="1145"/>
      <c r="K5" s="121"/>
      <c r="L5" s="121"/>
      <c r="M5" s="37"/>
      <c r="N5" s="286"/>
      <c r="O5" s="286"/>
    </row>
    <row r="6" spans="1:15" ht="15.75" x14ac:dyDescent="0.25">
      <c r="A6" s="1975">
        <v>41491</v>
      </c>
      <c r="B6" s="1866" t="s">
        <v>2365</v>
      </c>
      <c r="C6" s="1866" t="s">
        <v>2427</v>
      </c>
      <c r="D6" s="1921" t="s">
        <v>2384</v>
      </c>
      <c r="E6" s="1825">
        <v>1022</v>
      </c>
      <c r="F6" s="1825"/>
      <c r="G6" s="1825"/>
      <c r="H6" s="1969">
        <v>1022</v>
      </c>
      <c r="I6" s="1916"/>
      <c r="J6" s="1917" t="s">
        <v>1175</v>
      </c>
      <c r="K6" s="1918" t="s">
        <v>2429</v>
      </c>
      <c r="L6" s="1922"/>
      <c r="M6" s="1922"/>
      <c r="N6" s="37"/>
    </row>
    <row r="7" spans="1:15" ht="15.75" x14ac:dyDescent="0.25">
      <c r="A7" s="1975"/>
      <c r="B7" s="1866"/>
      <c r="C7" s="1866"/>
      <c r="D7" s="451"/>
      <c r="E7" s="139"/>
      <c r="F7" s="139"/>
      <c r="G7" s="139"/>
      <c r="H7" s="1968"/>
      <c r="I7" s="79"/>
      <c r="J7" s="1145"/>
      <c r="K7" s="121"/>
      <c r="L7" s="79"/>
      <c r="N7" s="37"/>
    </row>
    <row r="8" spans="1:15" ht="15.75" x14ac:dyDescent="0.25">
      <c r="A8" s="1861">
        <v>41677</v>
      </c>
      <c r="B8" s="1523" t="s">
        <v>2393</v>
      </c>
      <c r="C8" s="1523" t="s">
        <v>2381</v>
      </c>
      <c r="D8" s="1923" t="s">
        <v>960</v>
      </c>
      <c r="E8" s="1924">
        <v>5197</v>
      </c>
      <c r="F8" s="1925"/>
      <c r="G8" s="1926"/>
      <c r="H8" s="1970">
        <v>5197</v>
      </c>
      <c r="I8" s="1912"/>
      <c r="J8" s="1927" t="s">
        <v>1185</v>
      </c>
      <c r="K8" s="1928" t="s">
        <v>2430</v>
      </c>
      <c r="L8" s="1929"/>
      <c r="M8" s="1930"/>
    </row>
    <row r="9" spans="1:15" ht="15.75" x14ac:dyDescent="0.25">
      <c r="A9" s="1975">
        <v>41375</v>
      </c>
      <c r="B9" s="1866" t="s">
        <v>2240</v>
      </c>
      <c r="C9" s="1866" t="s">
        <v>2431</v>
      </c>
      <c r="D9" s="451" t="s">
        <v>819</v>
      </c>
      <c r="E9" s="139">
        <v>411</v>
      </c>
      <c r="F9" s="569"/>
      <c r="G9" s="569"/>
      <c r="H9" s="1968">
        <v>411</v>
      </c>
      <c r="I9" s="79"/>
      <c r="J9" s="1145" t="s">
        <v>1185</v>
      </c>
      <c r="K9" s="121"/>
      <c r="L9" s="79"/>
      <c r="M9" s="1931"/>
      <c r="N9" s="37"/>
    </row>
    <row r="10" spans="1:15" ht="15.75" x14ac:dyDescent="0.25">
      <c r="A10" s="1975">
        <v>41389</v>
      </c>
      <c r="B10" s="1866" t="s">
        <v>2368</v>
      </c>
      <c r="C10" s="1872" t="s">
        <v>2432</v>
      </c>
      <c r="D10" s="451" t="s">
        <v>2433</v>
      </c>
      <c r="E10" s="139">
        <v>1800</v>
      </c>
      <c r="F10" s="139"/>
      <c r="G10" s="139"/>
      <c r="H10" s="1968">
        <v>1800</v>
      </c>
      <c r="I10" s="79"/>
      <c r="J10" s="1145" t="s">
        <v>1185</v>
      </c>
      <c r="K10" s="121"/>
      <c r="L10" s="79"/>
      <c r="M10" s="1931"/>
      <c r="N10" s="37"/>
    </row>
    <row r="11" spans="1:15" ht="15.75" x14ac:dyDescent="0.25">
      <c r="A11" s="1975">
        <v>41458</v>
      </c>
      <c r="B11" s="1976" t="s">
        <v>739</v>
      </c>
      <c r="C11" s="1976" t="s">
        <v>2427</v>
      </c>
      <c r="D11" s="1321" t="s">
        <v>782</v>
      </c>
      <c r="E11" s="1389">
        <v>2520</v>
      </c>
      <c r="F11" s="1389"/>
      <c r="G11" s="1389"/>
      <c r="H11" s="1971">
        <v>2520</v>
      </c>
      <c r="I11" s="1932"/>
      <c r="J11" s="1244" t="s">
        <v>1185</v>
      </c>
      <c r="K11" s="1933"/>
      <c r="L11" s="1932"/>
      <c r="M11" s="1934"/>
      <c r="N11" s="583">
        <f>SUM(H8:H11)</f>
        <v>9928</v>
      </c>
    </row>
    <row r="12" spans="1:15" ht="15.75" x14ac:dyDescent="0.25">
      <c r="A12" s="1975"/>
      <c r="B12" s="1976"/>
      <c r="C12" s="1976"/>
      <c r="D12" s="451"/>
      <c r="E12" s="139"/>
      <c r="F12" s="139"/>
      <c r="G12" s="139"/>
      <c r="H12" s="1972"/>
      <c r="I12" s="79"/>
      <c r="J12" s="1145"/>
      <c r="K12" s="121"/>
      <c r="L12" s="79"/>
    </row>
    <row r="13" spans="1:15" ht="15.75" x14ac:dyDescent="0.25">
      <c r="A13" s="1975">
        <v>41545</v>
      </c>
      <c r="B13" s="1872" t="s">
        <v>2372</v>
      </c>
      <c r="C13" s="1872" t="s">
        <v>2434</v>
      </c>
      <c r="D13" s="1935" t="s">
        <v>1025</v>
      </c>
      <c r="E13" s="1825">
        <v>6364</v>
      </c>
      <c r="F13" s="1936"/>
      <c r="G13" s="1936"/>
      <c r="H13" s="1969">
        <v>6364</v>
      </c>
      <c r="I13" s="1916"/>
      <c r="J13" s="1917" t="s">
        <v>1584</v>
      </c>
      <c r="K13" s="1937" t="s">
        <v>2435</v>
      </c>
      <c r="L13" s="1916"/>
      <c r="M13" s="1922"/>
      <c r="N13" s="1825">
        <v>6364</v>
      </c>
    </row>
    <row r="14" spans="1:15" ht="15.75" x14ac:dyDescent="0.25">
      <c r="A14" s="1975"/>
      <c r="B14" s="1872"/>
      <c r="C14" s="1872"/>
      <c r="D14" s="520"/>
      <c r="E14" s="139"/>
      <c r="F14" s="389"/>
      <c r="G14" s="389"/>
      <c r="H14" s="1968"/>
      <c r="I14" s="79"/>
      <c r="J14" s="1145"/>
      <c r="K14" s="121"/>
      <c r="L14" s="79"/>
      <c r="N14" s="37"/>
    </row>
    <row r="15" spans="1:15" x14ac:dyDescent="0.25">
      <c r="A15" s="1332">
        <v>41666</v>
      </c>
      <c r="B15" s="1977" t="s">
        <v>2370</v>
      </c>
      <c r="C15" s="1977" t="s">
        <v>2381</v>
      </c>
      <c r="D15" s="1938" t="s">
        <v>2091</v>
      </c>
      <c r="E15" s="1924">
        <v>10217</v>
      </c>
      <c r="F15" s="1939"/>
      <c r="G15" s="1939"/>
      <c r="H15" s="1970">
        <v>10217</v>
      </c>
      <c r="I15" s="1912"/>
      <c r="J15" s="1927" t="s">
        <v>2230</v>
      </c>
      <c r="K15" s="1929" t="s">
        <v>2436</v>
      </c>
      <c r="L15" s="1940"/>
      <c r="M15" s="1913"/>
      <c r="N15" s="37"/>
    </row>
    <row r="16" spans="1:15" ht="15.75" x14ac:dyDescent="0.25">
      <c r="A16" s="1861">
        <v>41678</v>
      </c>
      <c r="B16" s="1523" t="s">
        <v>2397</v>
      </c>
      <c r="C16" s="1523" t="s">
        <v>2381</v>
      </c>
      <c r="D16" s="451" t="s">
        <v>4</v>
      </c>
      <c r="E16" s="139">
        <v>104</v>
      </c>
      <c r="F16" s="139"/>
      <c r="G16" s="16"/>
      <c r="H16" s="1968">
        <v>104</v>
      </c>
      <c r="I16" s="1145"/>
      <c r="J16" s="1551" t="s">
        <v>2230</v>
      </c>
      <c r="K16" s="121" t="s">
        <v>2437</v>
      </c>
      <c r="L16" s="121"/>
      <c r="M16" s="1941"/>
    </row>
    <row r="17" spans="1:13" x14ac:dyDescent="0.25">
      <c r="A17" s="1332">
        <v>41698</v>
      </c>
      <c r="B17" s="1872" t="s">
        <v>2286</v>
      </c>
      <c r="C17" s="1872" t="s">
        <v>2381</v>
      </c>
      <c r="D17" s="520" t="s">
        <v>960</v>
      </c>
      <c r="E17" s="139">
        <v>5540</v>
      </c>
      <c r="F17" s="389"/>
      <c r="G17" s="389"/>
      <c r="H17" s="1968">
        <v>5540</v>
      </c>
      <c r="I17" s="79"/>
      <c r="J17" s="1551" t="s">
        <v>2230</v>
      </c>
      <c r="K17" s="121" t="s">
        <v>2437</v>
      </c>
      <c r="L17" s="121"/>
      <c r="M17" s="1941"/>
    </row>
    <row r="18" spans="1:13" ht="15.75" x14ac:dyDescent="0.25">
      <c r="A18" s="1975">
        <v>41367</v>
      </c>
      <c r="B18" s="1976" t="s">
        <v>1927</v>
      </c>
      <c r="C18" s="1976" t="s">
        <v>2431</v>
      </c>
      <c r="D18" s="1942" t="s">
        <v>2433</v>
      </c>
      <c r="E18" s="569">
        <v>1360</v>
      </c>
      <c r="F18" s="139"/>
      <c r="G18" s="139"/>
      <c r="H18" s="1968">
        <v>1360</v>
      </c>
      <c r="I18" s="79"/>
      <c r="J18" s="1145" t="s">
        <v>2230</v>
      </c>
      <c r="K18" s="121"/>
      <c r="L18" s="79"/>
      <c r="M18" s="1931"/>
    </row>
    <row r="19" spans="1:13" ht="15.75" x14ac:dyDescent="0.25">
      <c r="A19" s="1975">
        <v>41510</v>
      </c>
      <c r="B19" s="1872" t="s">
        <v>2396</v>
      </c>
      <c r="C19" s="1872" t="s">
        <v>2438</v>
      </c>
      <c r="D19" s="520" t="s">
        <v>1744</v>
      </c>
      <c r="E19" s="139">
        <v>2249</v>
      </c>
      <c r="F19" s="139"/>
      <c r="G19" s="139"/>
      <c r="H19" s="1968">
        <v>2249</v>
      </c>
      <c r="I19" s="79"/>
      <c r="J19" s="1145" t="s">
        <v>2230</v>
      </c>
      <c r="K19" s="121"/>
      <c r="L19" s="79"/>
      <c r="M19" s="1931"/>
    </row>
    <row r="20" spans="1:13" ht="15.75" x14ac:dyDescent="0.25">
      <c r="A20" s="1975">
        <v>41511</v>
      </c>
      <c r="B20" s="1872" t="s">
        <v>2397</v>
      </c>
      <c r="C20" s="1872" t="s">
        <v>2438</v>
      </c>
      <c r="D20" s="520" t="s">
        <v>2382</v>
      </c>
      <c r="E20" s="139">
        <v>907</v>
      </c>
      <c r="F20" s="389"/>
      <c r="G20" s="389"/>
      <c r="H20" s="1968">
        <v>907</v>
      </c>
      <c r="I20" s="79"/>
      <c r="J20" s="1145" t="s">
        <v>2230</v>
      </c>
      <c r="K20" s="121"/>
      <c r="L20" s="79"/>
      <c r="M20" s="1931"/>
    </row>
    <row r="21" spans="1:13" ht="15.75" x14ac:dyDescent="0.25">
      <c r="A21" s="1975">
        <v>41521</v>
      </c>
      <c r="B21" s="1866" t="s">
        <v>1928</v>
      </c>
      <c r="C21" s="1866" t="s">
        <v>2438</v>
      </c>
      <c r="D21" s="1942" t="s">
        <v>729</v>
      </c>
      <c r="E21" s="569">
        <v>4075.5</v>
      </c>
      <c r="F21" s="139"/>
      <c r="G21" s="139"/>
      <c r="H21" s="1973">
        <v>4075.5</v>
      </c>
      <c r="I21" s="79"/>
      <c r="J21" s="1145" t="s">
        <v>2230</v>
      </c>
      <c r="K21" s="121"/>
      <c r="L21" s="79"/>
      <c r="M21" s="1931"/>
    </row>
    <row r="22" spans="1:13" ht="15.75" x14ac:dyDescent="0.25">
      <c r="A22" s="1975">
        <v>41521</v>
      </c>
      <c r="B22" s="1866" t="s">
        <v>1929</v>
      </c>
      <c r="C22" s="1866" t="s">
        <v>2438</v>
      </c>
      <c r="D22" s="451" t="s">
        <v>4</v>
      </c>
      <c r="E22" s="139">
        <v>80</v>
      </c>
      <c r="F22" s="139"/>
      <c r="G22" s="139"/>
      <c r="H22" s="1973">
        <v>80</v>
      </c>
      <c r="I22" s="79"/>
      <c r="J22" s="1145" t="s">
        <v>2230</v>
      </c>
      <c r="K22" s="121"/>
      <c r="L22" s="79"/>
      <c r="M22" s="1931"/>
    </row>
    <row r="23" spans="1:13" ht="15.75" x14ac:dyDescent="0.25">
      <c r="A23" s="1975">
        <v>41543</v>
      </c>
      <c r="B23" s="1866" t="s">
        <v>2369</v>
      </c>
      <c r="C23" s="1872" t="s">
        <v>2434</v>
      </c>
      <c r="D23" s="451" t="s">
        <v>512</v>
      </c>
      <c r="E23" s="139">
        <v>752.5</v>
      </c>
      <c r="F23" s="139"/>
      <c r="G23" s="139"/>
      <c r="H23" s="1968">
        <v>752.5</v>
      </c>
      <c r="I23" s="79"/>
      <c r="J23" s="1145" t="s">
        <v>2230</v>
      </c>
      <c r="K23" s="121"/>
      <c r="L23" s="121" t="s">
        <v>170</v>
      </c>
      <c r="M23" s="1931"/>
    </row>
    <row r="24" spans="1:13" ht="15.75" x14ac:dyDescent="0.25">
      <c r="A24" s="1975">
        <v>41556</v>
      </c>
      <c r="B24" s="1866" t="s">
        <v>2393</v>
      </c>
      <c r="C24" s="1866" t="s">
        <v>2434</v>
      </c>
      <c r="D24" s="1920" t="s">
        <v>2384</v>
      </c>
      <c r="E24" s="457">
        <v>1080</v>
      </c>
      <c r="F24" s="139"/>
      <c r="G24" s="139"/>
      <c r="H24" s="1968">
        <v>1080</v>
      </c>
      <c r="I24" s="79"/>
      <c r="J24" s="1145" t="s">
        <v>2230</v>
      </c>
      <c r="K24" s="121"/>
      <c r="L24" s="121"/>
      <c r="M24" s="1931"/>
    </row>
    <row r="25" spans="1:13" ht="15.75" x14ac:dyDescent="0.25">
      <c r="A25" s="1975">
        <v>41578</v>
      </c>
      <c r="B25" s="1872" t="s">
        <v>2359</v>
      </c>
      <c r="C25" s="1872" t="s">
        <v>2434</v>
      </c>
      <c r="D25" s="520" t="s">
        <v>1589</v>
      </c>
      <c r="E25" s="139">
        <v>4704</v>
      </c>
      <c r="F25" s="389"/>
      <c r="G25" s="389"/>
      <c r="H25" s="1968">
        <v>4704</v>
      </c>
      <c r="I25" s="79"/>
      <c r="J25" s="1145" t="s">
        <v>2230</v>
      </c>
      <c r="K25" s="121"/>
      <c r="L25" s="121"/>
      <c r="M25" s="1931"/>
    </row>
    <row r="26" spans="1:13" ht="15.75" x14ac:dyDescent="0.25">
      <c r="A26" s="1975">
        <v>41591</v>
      </c>
      <c r="B26" s="1866" t="s">
        <v>2023</v>
      </c>
      <c r="C26" s="1872" t="s">
        <v>2439</v>
      </c>
      <c r="D26" s="451" t="s">
        <v>789</v>
      </c>
      <c r="E26" s="139">
        <v>5211.46</v>
      </c>
      <c r="F26" s="139"/>
      <c r="G26" s="139"/>
      <c r="H26" s="1968">
        <v>5211.46</v>
      </c>
      <c r="I26" s="79"/>
      <c r="J26" s="1145" t="s">
        <v>2230</v>
      </c>
      <c r="K26" s="121"/>
      <c r="L26" s="286"/>
      <c r="M26" s="1931"/>
    </row>
    <row r="27" spans="1:13" ht="15.75" x14ac:dyDescent="0.25">
      <c r="A27" s="1975">
        <v>41598</v>
      </c>
      <c r="B27" s="1866" t="s">
        <v>2395</v>
      </c>
      <c r="C27" s="1872" t="s">
        <v>2439</v>
      </c>
      <c r="D27" s="451" t="s">
        <v>782</v>
      </c>
      <c r="E27" s="139">
        <v>2100</v>
      </c>
      <c r="F27" s="389"/>
      <c r="G27" s="389"/>
      <c r="H27" s="1968">
        <v>2100</v>
      </c>
      <c r="I27" s="79"/>
      <c r="J27" s="1145" t="s">
        <v>2230</v>
      </c>
      <c r="K27" s="121"/>
      <c r="L27" s="121"/>
      <c r="M27" s="1931"/>
    </row>
    <row r="28" spans="1:13" ht="15.75" x14ac:dyDescent="0.25">
      <c r="A28" s="1975">
        <v>41603</v>
      </c>
      <c r="B28" s="1872" t="s">
        <v>2419</v>
      </c>
      <c r="C28" s="1872" t="s">
        <v>2439</v>
      </c>
      <c r="D28" s="520" t="s">
        <v>2238</v>
      </c>
      <c r="E28" s="139">
        <v>1221</v>
      </c>
      <c r="F28" s="389"/>
      <c r="G28" s="389"/>
      <c r="H28" s="1968">
        <v>1221</v>
      </c>
      <c r="I28" s="79"/>
      <c r="J28" s="1145" t="s">
        <v>2230</v>
      </c>
      <c r="K28" s="121"/>
      <c r="L28" s="286"/>
      <c r="M28" s="1931"/>
    </row>
    <row r="29" spans="1:13" ht="15.75" x14ac:dyDescent="0.25">
      <c r="A29" s="1975">
        <v>41604</v>
      </c>
      <c r="B29" s="1872" t="s">
        <v>1925</v>
      </c>
      <c r="C29" s="1872" t="s">
        <v>2439</v>
      </c>
      <c r="D29" s="520" t="s">
        <v>4</v>
      </c>
      <c r="E29" s="139">
        <v>175.5</v>
      </c>
      <c r="F29" s="389"/>
      <c r="G29" s="389"/>
      <c r="H29" s="1968">
        <v>175.5</v>
      </c>
      <c r="I29" s="79"/>
      <c r="J29" s="1145" t="s">
        <v>2230</v>
      </c>
      <c r="K29" s="121"/>
      <c r="L29" s="121"/>
      <c r="M29" s="1931"/>
    </row>
    <row r="30" spans="1:13" ht="15.75" x14ac:dyDescent="0.25">
      <c r="A30" s="1975">
        <v>41621</v>
      </c>
      <c r="B30" s="1866" t="s">
        <v>1876</v>
      </c>
      <c r="C30" s="1866" t="s">
        <v>2440</v>
      </c>
      <c r="D30" s="451" t="s">
        <v>2441</v>
      </c>
      <c r="E30" s="139">
        <v>144</v>
      </c>
      <c r="F30" s="139"/>
      <c r="G30" s="139"/>
      <c r="H30" s="1968">
        <v>144</v>
      </c>
      <c r="I30" s="79"/>
      <c r="J30" s="1145" t="s">
        <v>2230</v>
      </c>
      <c r="K30" s="121"/>
      <c r="L30" s="121"/>
      <c r="M30" s="1931"/>
    </row>
    <row r="31" spans="1:13" ht="15.75" x14ac:dyDescent="0.25">
      <c r="A31" s="1975">
        <v>41631</v>
      </c>
      <c r="B31" s="1872" t="s">
        <v>2391</v>
      </c>
      <c r="C31" s="1872" t="s">
        <v>2440</v>
      </c>
      <c r="D31" s="520" t="s">
        <v>593</v>
      </c>
      <c r="E31" s="139">
        <v>1117.5</v>
      </c>
      <c r="F31" s="139"/>
      <c r="G31" s="139"/>
      <c r="H31" s="1968">
        <v>1117.5</v>
      </c>
      <c r="I31" s="79"/>
      <c r="J31" s="1145" t="s">
        <v>2230</v>
      </c>
      <c r="K31" s="121"/>
      <c r="L31" s="121"/>
      <c r="M31" s="1931"/>
    </row>
    <row r="32" spans="1:13" ht="15.75" x14ac:dyDescent="0.25">
      <c r="A32" s="1975">
        <v>41632</v>
      </c>
      <c r="B32" s="1872" t="s">
        <v>2392</v>
      </c>
      <c r="C32" s="1872" t="s">
        <v>2440</v>
      </c>
      <c r="D32" s="520" t="s">
        <v>2090</v>
      </c>
      <c r="E32" s="139">
        <v>1331</v>
      </c>
      <c r="F32" s="139"/>
      <c r="G32" s="139"/>
      <c r="H32" s="1968">
        <v>1331</v>
      </c>
      <c r="I32" s="79"/>
      <c r="J32" s="1145" t="s">
        <v>2230</v>
      </c>
      <c r="K32" s="121"/>
      <c r="L32" s="121"/>
      <c r="M32" s="1931"/>
    </row>
    <row r="33" spans="1:14" ht="15.75" x14ac:dyDescent="0.25">
      <c r="A33" s="1975">
        <v>41547</v>
      </c>
      <c r="B33" s="1872" t="s">
        <v>1989</v>
      </c>
      <c r="C33" s="1872" t="s">
        <v>2434</v>
      </c>
      <c r="D33" s="520" t="s">
        <v>2442</v>
      </c>
      <c r="E33" s="139">
        <v>1480</v>
      </c>
      <c r="F33" s="389"/>
      <c r="G33" s="389"/>
      <c r="H33" s="1968">
        <v>1480</v>
      </c>
      <c r="I33" s="79"/>
      <c r="J33" s="1145" t="s">
        <v>2443</v>
      </c>
      <c r="K33" s="121"/>
      <c r="L33" s="121"/>
      <c r="M33" s="1931"/>
    </row>
    <row r="34" spans="1:14" x14ac:dyDescent="0.25">
      <c r="A34" s="1991">
        <v>41607</v>
      </c>
      <c r="B34" s="1872" t="s">
        <v>2237</v>
      </c>
      <c r="C34" s="1872" t="s">
        <v>2439</v>
      </c>
      <c r="D34" s="1943" t="s">
        <v>1589</v>
      </c>
      <c r="E34" s="1389">
        <v>1839.5</v>
      </c>
      <c r="F34" s="1944"/>
      <c r="G34" s="1944"/>
      <c r="H34" s="1971">
        <v>1839.5</v>
      </c>
      <c r="I34" s="1932"/>
      <c r="J34" s="1244" t="s">
        <v>2444</v>
      </c>
      <c r="K34" s="1933"/>
      <c r="L34" s="1933"/>
      <c r="M34" s="1934"/>
      <c r="N34" s="583">
        <f>SUM(H15:H34)</f>
        <v>45688.959999999999</v>
      </c>
    </row>
    <row r="35" spans="1:14" ht="15.75" x14ac:dyDescent="0.25">
      <c r="A35" s="1975"/>
      <c r="B35" s="1872"/>
      <c r="C35" s="1872"/>
      <c r="D35" s="520"/>
      <c r="E35" s="139"/>
      <c r="F35" s="389"/>
      <c r="G35" s="389"/>
      <c r="H35" s="1972"/>
      <c r="I35" s="79"/>
      <c r="J35" s="1145"/>
      <c r="K35" s="121"/>
      <c r="L35" s="121"/>
    </row>
    <row r="36" spans="1:14" ht="15.75" x14ac:dyDescent="0.25">
      <c r="A36" s="1975">
        <v>41453</v>
      </c>
      <c r="B36" s="1866" t="s">
        <v>2376</v>
      </c>
      <c r="C36" s="1872" t="s">
        <v>2427</v>
      </c>
      <c r="D36" s="1945" t="s">
        <v>782</v>
      </c>
      <c r="E36" s="1946">
        <v>2460</v>
      </c>
      <c r="F36" s="1939"/>
      <c r="G36" s="1939"/>
      <c r="H36" s="1970">
        <v>2460</v>
      </c>
      <c r="I36" s="1940"/>
      <c r="J36" s="1912" t="s">
        <v>1442</v>
      </c>
      <c r="K36" s="1928"/>
      <c r="L36" s="1928"/>
      <c r="M36" s="1913"/>
    </row>
    <row r="37" spans="1:14" ht="15.75" x14ac:dyDescent="0.25">
      <c r="A37" s="1975">
        <v>41522</v>
      </c>
      <c r="B37" s="1866" t="s">
        <v>2236</v>
      </c>
      <c r="C37" s="1866" t="s">
        <v>2438</v>
      </c>
      <c r="D37" s="451" t="s">
        <v>2316</v>
      </c>
      <c r="E37" s="139">
        <v>675</v>
      </c>
      <c r="F37" s="139"/>
      <c r="G37" s="139"/>
      <c r="H37" s="1968">
        <v>675</v>
      </c>
      <c r="I37" s="79"/>
      <c r="J37" s="121" t="s">
        <v>1442</v>
      </c>
      <c r="K37" s="121"/>
      <c r="L37" s="286"/>
      <c r="M37" s="1931"/>
    </row>
    <row r="38" spans="1:14" s="37" customFormat="1" ht="15.75" x14ac:dyDescent="0.25">
      <c r="A38" s="1975">
        <v>41531</v>
      </c>
      <c r="B38" s="1866" t="s">
        <v>2284</v>
      </c>
      <c r="C38" s="1872" t="s">
        <v>2438</v>
      </c>
      <c r="D38" s="451" t="s">
        <v>2383</v>
      </c>
      <c r="E38" s="139">
        <v>2980</v>
      </c>
      <c r="F38" s="139"/>
      <c r="G38" s="139"/>
      <c r="H38" s="1968">
        <v>2980</v>
      </c>
      <c r="I38" s="121"/>
      <c r="J38" s="121" t="s">
        <v>2445</v>
      </c>
      <c r="K38" s="121"/>
      <c r="L38" s="286"/>
      <c r="M38" s="1941"/>
    </row>
    <row r="39" spans="1:14" ht="15.75" x14ac:dyDescent="0.25">
      <c r="A39" s="1975">
        <v>41545</v>
      </c>
      <c r="B39" s="1872" t="s">
        <v>2371</v>
      </c>
      <c r="C39" s="1872" t="s">
        <v>2434</v>
      </c>
      <c r="D39" s="520" t="s">
        <v>1569</v>
      </c>
      <c r="E39" s="139">
        <v>200</v>
      </c>
      <c r="F39" s="389"/>
      <c r="G39" s="389"/>
      <c r="H39" s="1968">
        <v>200</v>
      </c>
      <c r="I39" s="79"/>
      <c r="J39" s="1145" t="s">
        <v>1442</v>
      </c>
      <c r="K39" s="121"/>
      <c r="L39" s="286"/>
      <c r="M39" s="1931"/>
    </row>
    <row r="40" spans="1:14" ht="15.75" x14ac:dyDescent="0.25">
      <c r="A40" s="1861">
        <v>41659</v>
      </c>
      <c r="B40" s="1523" t="s">
        <v>2366</v>
      </c>
      <c r="C40" s="1521" t="s">
        <v>2440</v>
      </c>
      <c r="D40" s="1920" t="s">
        <v>4</v>
      </c>
      <c r="E40" s="457">
        <v>271</v>
      </c>
      <c r="F40" s="139"/>
      <c r="G40" s="457"/>
      <c r="H40" s="1968">
        <v>271</v>
      </c>
      <c r="I40" s="1145"/>
      <c r="J40" s="1551" t="s">
        <v>2386</v>
      </c>
      <c r="K40" s="79"/>
      <c r="L40" s="79"/>
      <c r="M40" s="1931"/>
    </row>
    <row r="41" spans="1:14" ht="15.75" x14ac:dyDescent="0.25">
      <c r="A41" s="1861">
        <v>41685</v>
      </c>
      <c r="B41" s="540" t="s">
        <v>1926</v>
      </c>
      <c r="C41" s="1521" t="s">
        <v>2381</v>
      </c>
      <c r="D41" s="1321" t="s">
        <v>4</v>
      </c>
      <c r="E41" s="1389">
        <v>102</v>
      </c>
      <c r="F41" s="1944"/>
      <c r="G41" s="1944"/>
      <c r="H41" s="1971">
        <v>102</v>
      </c>
      <c r="I41" s="1244"/>
      <c r="J41" s="1947" t="s">
        <v>2386</v>
      </c>
      <c r="K41" s="1933"/>
      <c r="L41" s="1933"/>
      <c r="M41" s="1948"/>
      <c r="N41" s="583">
        <f>SUM(H36:H41)</f>
        <v>6688</v>
      </c>
    </row>
    <row r="42" spans="1:14" ht="15.75" x14ac:dyDescent="0.25">
      <c r="A42" s="1975"/>
      <c r="B42" s="1872"/>
      <c r="C42" s="1872"/>
      <c r="D42" s="520"/>
      <c r="E42" s="139"/>
      <c r="F42" s="389"/>
      <c r="G42" s="389"/>
      <c r="H42" s="1972"/>
      <c r="I42" s="79"/>
      <c r="J42" s="1145"/>
      <c r="K42" s="121"/>
      <c r="L42" s="286"/>
    </row>
    <row r="43" spans="1:14" ht="15.75" x14ac:dyDescent="0.25">
      <c r="A43" s="1861">
        <v>41656</v>
      </c>
      <c r="B43" s="1523" t="s">
        <v>2330</v>
      </c>
      <c r="C43" s="1523" t="s">
        <v>2440</v>
      </c>
      <c r="D43" s="1923" t="s">
        <v>960</v>
      </c>
      <c r="E43" s="1924">
        <v>6607</v>
      </c>
      <c r="F43" s="1924"/>
      <c r="G43" s="1926"/>
      <c r="H43" s="1970">
        <v>6607</v>
      </c>
      <c r="I43" s="1912"/>
      <c r="J43" s="1927" t="s">
        <v>1003</v>
      </c>
      <c r="K43" s="1928" t="s">
        <v>2437</v>
      </c>
      <c r="L43" s="1928"/>
      <c r="M43" s="1949"/>
    </row>
    <row r="44" spans="1:14" ht="15.75" x14ac:dyDescent="0.25">
      <c r="A44" s="1975">
        <v>41543</v>
      </c>
      <c r="B44" s="1866" t="s">
        <v>1952</v>
      </c>
      <c r="C44" s="1872" t="s">
        <v>2434</v>
      </c>
      <c r="D44" s="451" t="s">
        <v>2134</v>
      </c>
      <c r="E44" s="139">
        <v>2543</v>
      </c>
      <c r="F44" s="139"/>
      <c r="G44" s="139"/>
      <c r="H44" s="1968">
        <v>2543</v>
      </c>
      <c r="I44" s="79"/>
      <c r="J44" s="1950" t="s">
        <v>1003</v>
      </c>
      <c r="K44" s="121"/>
      <c r="L44" s="121"/>
      <c r="M44" s="1931"/>
    </row>
    <row r="45" spans="1:14" ht="15.75" x14ac:dyDescent="0.25">
      <c r="A45" s="1975">
        <v>41558</v>
      </c>
      <c r="B45" s="1866" t="s">
        <v>2398</v>
      </c>
      <c r="C45" s="1872" t="s">
        <v>2434</v>
      </c>
      <c r="D45" s="1942" t="s">
        <v>671</v>
      </c>
      <c r="E45" s="569">
        <v>2982</v>
      </c>
      <c r="F45" s="139"/>
      <c r="G45" s="139"/>
      <c r="H45" s="1968">
        <v>2982</v>
      </c>
      <c r="I45" s="79"/>
      <c r="J45" s="1950" t="s">
        <v>1003</v>
      </c>
      <c r="K45" s="121"/>
      <c r="L45" s="1951"/>
      <c r="M45" s="1931"/>
    </row>
    <row r="46" spans="1:14" ht="15.75" x14ac:dyDescent="0.25">
      <c r="A46" s="1975">
        <v>41587</v>
      </c>
      <c r="B46" s="1866" t="s">
        <v>2377</v>
      </c>
      <c r="C46" s="1872" t="s">
        <v>2439</v>
      </c>
      <c r="D46" s="451" t="s">
        <v>70</v>
      </c>
      <c r="E46" s="139">
        <v>2252</v>
      </c>
      <c r="F46" s="139"/>
      <c r="G46" s="139"/>
      <c r="H46" s="1968">
        <v>2252</v>
      </c>
      <c r="I46" s="79"/>
      <c r="J46" s="1950" t="s">
        <v>1003</v>
      </c>
      <c r="K46" s="121"/>
      <c r="L46" s="1951"/>
      <c r="M46" s="1931"/>
    </row>
    <row r="47" spans="1:14" ht="15.75" x14ac:dyDescent="0.25">
      <c r="A47" s="1975">
        <v>41547</v>
      </c>
      <c r="B47" s="1872" t="s">
        <v>753</v>
      </c>
      <c r="C47" s="1872" t="s">
        <v>2434</v>
      </c>
      <c r="D47" s="1943" t="s">
        <v>2385</v>
      </c>
      <c r="E47" s="1389">
        <v>456</v>
      </c>
      <c r="F47" s="1944"/>
      <c r="G47" s="1944"/>
      <c r="H47" s="1971">
        <v>456</v>
      </c>
      <c r="I47" s="1932"/>
      <c r="J47" s="1952" t="s">
        <v>2446</v>
      </c>
      <c r="K47" s="1933"/>
      <c r="L47" s="1953"/>
      <c r="M47" s="1934"/>
      <c r="N47" s="583">
        <f>SUM(H43:H47)</f>
        <v>14840</v>
      </c>
    </row>
    <row r="48" spans="1:14" ht="15.75" x14ac:dyDescent="0.25">
      <c r="A48" s="1975"/>
      <c r="B48" s="1872"/>
      <c r="C48" s="1872"/>
      <c r="D48" s="520"/>
      <c r="E48" s="139"/>
      <c r="F48" s="389"/>
      <c r="G48" s="389"/>
      <c r="H48" s="1972"/>
      <c r="I48" s="79"/>
      <c r="J48" s="1950"/>
      <c r="K48" s="121"/>
      <c r="L48" s="286"/>
    </row>
    <row r="49" spans="1:14" x14ac:dyDescent="0.25">
      <c r="A49" s="1991">
        <v>41607</v>
      </c>
      <c r="B49" s="1872" t="s">
        <v>1930</v>
      </c>
      <c r="C49" s="1872" t="s">
        <v>2439</v>
      </c>
      <c r="D49" s="1935" t="s">
        <v>3</v>
      </c>
      <c r="E49" s="1825">
        <v>6780</v>
      </c>
      <c r="F49" s="1936"/>
      <c r="G49" s="1936"/>
      <c r="H49" s="1969">
        <v>6780</v>
      </c>
      <c r="I49" s="1916"/>
      <c r="J49" s="1954" t="s">
        <v>2447</v>
      </c>
      <c r="K49" s="1918" t="s">
        <v>2448</v>
      </c>
      <c r="L49" s="1955"/>
      <c r="M49" s="1922"/>
      <c r="N49" s="583">
        <v>6780</v>
      </c>
    </row>
    <row r="50" spans="1:14" x14ac:dyDescent="0.25">
      <c r="A50" s="1991"/>
      <c r="B50" s="1872"/>
      <c r="C50" s="1872"/>
      <c r="D50" s="520"/>
      <c r="E50" s="139"/>
      <c r="F50" s="389"/>
      <c r="G50" s="389"/>
      <c r="H50" s="1968"/>
      <c r="I50" s="79"/>
      <c r="J50" s="1956"/>
      <c r="K50" s="121"/>
      <c r="L50" s="286"/>
    </row>
    <row r="51" spans="1:14" ht="15.75" x14ac:dyDescent="0.25">
      <c r="A51" s="1861">
        <v>41696</v>
      </c>
      <c r="B51" s="1872" t="s">
        <v>2253</v>
      </c>
      <c r="C51" s="1872" t="s">
        <v>2381</v>
      </c>
      <c r="D51" s="1938" t="s">
        <v>1035</v>
      </c>
      <c r="E51" s="1924">
        <v>4501</v>
      </c>
      <c r="F51" s="1939"/>
      <c r="G51" s="1939"/>
      <c r="H51" s="1970">
        <v>4501</v>
      </c>
      <c r="I51" s="1912"/>
      <c r="J51" s="1927" t="s">
        <v>600</v>
      </c>
      <c r="K51" s="1928"/>
      <c r="L51" s="1940"/>
      <c r="M51" s="1913"/>
    </row>
    <row r="52" spans="1:14" ht="15.75" x14ac:dyDescent="0.25">
      <c r="A52" s="1861">
        <v>41696</v>
      </c>
      <c r="B52" s="1872" t="s">
        <v>2257</v>
      </c>
      <c r="C52" s="1872" t="s">
        <v>2381</v>
      </c>
      <c r="D52" s="520" t="s">
        <v>789</v>
      </c>
      <c r="E52" s="139">
        <v>4611.3999999999996</v>
      </c>
      <c r="F52" s="389"/>
      <c r="G52" s="389"/>
      <c r="H52" s="1968">
        <v>4611.3999999999996</v>
      </c>
      <c r="I52" s="1145"/>
      <c r="J52" s="1551" t="s">
        <v>600</v>
      </c>
      <c r="K52" s="121"/>
      <c r="L52" s="79"/>
      <c r="M52" s="1931"/>
    </row>
    <row r="53" spans="1:14" ht="15.75" x14ac:dyDescent="0.25">
      <c r="A53" s="1861">
        <v>41700</v>
      </c>
      <c r="B53" s="582" t="s">
        <v>2342</v>
      </c>
      <c r="C53" s="582" t="s">
        <v>2381</v>
      </c>
      <c r="D53" s="1957" t="s">
        <v>789</v>
      </c>
      <c r="E53" s="1958">
        <v>7717.2</v>
      </c>
      <c r="F53" s="1389"/>
      <c r="G53" s="1959"/>
      <c r="H53" s="1971">
        <v>7717.2</v>
      </c>
      <c r="I53" s="1244"/>
      <c r="J53" s="1947" t="s">
        <v>600</v>
      </c>
      <c r="K53" s="1933"/>
      <c r="L53" s="1933"/>
      <c r="M53" s="1948"/>
      <c r="N53" s="1960">
        <f>SUM(H51:H53)</f>
        <v>16829.599999999999</v>
      </c>
    </row>
    <row r="54" spans="1:14" x14ac:dyDescent="0.25">
      <c r="A54" s="1992"/>
      <c r="B54" s="723"/>
      <c r="C54" s="723"/>
      <c r="D54" s="79"/>
      <c r="E54" s="79"/>
      <c r="F54" s="16"/>
      <c r="G54" s="16"/>
      <c r="H54" s="1972"/>
      <c r="I54" s="79"/>
      <c r="J54" s="1549"/>
      <c r="K54" s="79"/>
      <c r="L54" s="79"/>
    </row>
    <row r="55" spans="1:14" ht="15.75" x14ac:dyDescent="0.25">
      <c r="A55" s="1993">
        <v>41424</v>
      </c>
      <c r="B55" s="1866" t="s">
        <v>1930</v>
      </c>
      <c r="C55" s="1872" t="s">
        <v>2432</v>
      </c>
      <c r="D55" s="1921" t="s">
        <v>779</v>
      </c>
      <c r="E55" s="1825">
        <v>112.5</v>
      </c>
      <c r="F55" s="1936"/>
      <c r="G55" s="1936"/>
      <c r="H55" s="1969">
        <v>112.5</v>
      </c>
      <c r="I55" s="1916"/>
      <c r="J55" s="1961" t="s">
        <v>2449</v>
      </c>
      <c r="K55" s="1918"/>
      <c r="L55" s="1918"/>
      <c r="M55" s="1922"/>
      <c r="N55" s="1825">
        <v>112.5</v>
      </c>
    </row>
    <row r="56" spans="1:14" ht="15.75" x14ac:dyDescent="0.25">
      <c r="A56" s="1993"/>
      <c r="B56" s="1866"/>
      <c r="C56" s="1872"/>
      <c r="D56" s="451"/>
      <c r="E56" s="139"/>
      <c r="F56" s="389"/>
      <c r="G56" s="389"/>
      <c r="H56" s="1968"/>
      <c r="I56" s="79"/>
      <c r="J56" s="1950"/>
      <c r="K56" s="121"/>
      <c r="L56" s="121"/>
      <c r="M56" s="1931"/>
      <c r="N56" s="37"/>
    </row>
    <row r="57" spans="1:14" ht="15.75" x14ac:dyDescent="0.25">
      <c r="A57" s="1975">
        <v>41302</v>
      </c>
      <c r="B57" s="1866" t="s">
        <v>2399</v>
      </c>
      <c r="C57" s="1872" t="s">
        <v>2450</v>
      </c>
      <c r="D57" s="520" t="s">
        <v>99</v>
      </c>
      <c r="E57" s="139">
        <v>690.5</v>
      </c>
      <c r="F57" s="139"/>
      <c r="G57" s="139"/>
      <c r="H57" s="1971">
        <v>690.5</v>
      </c>
      <c r="I57" s="79"/>
      <c r="J57" s="1950" t="s">
        <v>2451</v>
      </c>
      <c r="K57" s="520"/>
      <c r="L57" s="1951"/>
      <c r="M57" s="1931"/>
      <c r="N57" s="37"/>
    </row>
    <row r="58" spans="1:14" ht="16.5" thickBot="1" x14ac:dyDescent="0.3">
      <c r="A58" s="1975">
        <v>41278</v>
      </c>
      <c r="B58" s="1866" t="s">
        <v>2367</v>
      </c>
      <c r="C58" s="1866" t="s">
        <v>2450</v>
      </c>
      <c r="D58" s="1321" t="s">
        <v>99</v>
      </c>
      <c r="E58" s="1389">
        <v>428.5</v>
      </c>
      <c r="F58" s="1389"/>
      <c r="G58" s="1389"/>
      <c r="H58" s="1974">
        <v>428.5</v>
      </c>
      <c r="I58" s="1932"/>
      <c r="J58" s="1952" t="s">
        <v>2452</v>
      </c>
      <c r="K58" s="1943"/>
      <c r="L58" s="1962"/>
      <c r="M58" s="1934"/>
    </row>
    <row r="59" spans="1:14" x14ac:dyDescent="0.25">
      <c r="H59" s="778">
        <f>SUM(H4:H58)</f>
        <v>117029.05999999998</v>
      </c>
    </row>
    <row r="60" spans="1:14" x14ac:dyDescent="0.25">
      <c r="D60" s="1131"/>
      <c r="E60" s="1922"/>
      <c r="F60" s="1963"/>
      <c r="G60" s="16"/>
    </row>
    <row r="61" spans="1:14" x14ac:dyDescent="0.25">
      <c r="A61" s="311" t="s">
        <v>2453</v>
      </c>
      <c r="D61" s="723" t="s">
        <v>2230</v>
      </c>
      <c r="E61" s="1964">
        <v>45695</v>
      </c>
      <c r="F61" s="1965"/>
      <c r="G61" s="16"/>
    </row>
    <row r="62" spans="1:14" x14ac:dyDescent="0.25">
      <c r="A62" s="311" t="s">
        <v>2454</v>
      </c>
      <c r="D62" s="723" t="s">
        <v>600</v>
      </c>
      <c r="E62" s="1964">
        <v>16829</v>
      </c>
      <c r="F62" s="1965">
        <v>500</v>
      </c>
      <c r="G62" s="16"/>
    </row>
    <row r="63" spans="1:14" x14ac:dyDescent="0.25">
      <c r="D63" s="723" t="s">
        <v>1003</v>
      </c>
      <c r="E63" s="1964">
        <v>14840</v>
      </c>
      <c r="F63" s="1965">
        <v>500</v>
      </c>
      <c r="G63" s="16"/>
    </row>
    <row r="64" spans="1:14" x14ac:dyDescent="0.25">
      <c r="D64" s="723" t="s">
        <v>1185</v>
      </c>
      <c r="E64" s="1964">
        <v>9928</v>
      </c>
      <c r="F64" s="1965">
        <v>500</v>
      </c>
      <c r="G64" s="16"/>
    </row>
    <row r="65" spans="4:7" x14ac:dyDescent="0.25">
      <c r="D65" s="723" t="s">
        <v>825</v>
      </c>
      <c r="E65" s="1964">
        <v>7657</v>
      </c>
      <c r="F65" s="1965">
        <v>500</v>
      </c>
      <c r="G65" s="16"/>
    </row>
    <row r="66" spans="4:7" x14ac:dyDescent="0.25">
      <c r="D66" s="723" t="s">
        <v>2227</v>
      </c>
      <c r="E66" s="1964">
        <v>6780</v>
      </c>
      <c r="F66" s="1965">
        <v>500</v>
      </c>
      <c r="G66" s="16"/>
    </row>
    <row r="67" spans="4:7" x14ac:dyDescent="0.25">
      <c r="D67" s="1905" t="s">
        <v>2455</v>
      </c>
      <c r="E67" s="1964">
        <v>6364</v>
      </c>
      <c r="F67" s="1965">
        <v>500</v>
      </c>
      <c r="G67" s="16"/>
    </row>
    <row r="68" spans="4:7" x14ac:dyDescent="0.25">
      <c r="D68" s="723" t="s">
        <v>1442</v>
      </c>
      <c r="E68" s="1964">
        <v>6688</v>
      </c>
      <c r="F68" s="1965">
        <v>500</v>
      </c>
      <c r="G68" s="16"/>
    </row>
    <row r="69" spans="4:7" x14ac:dyDescent="0.25">
      <c r="D69" s="723" t="s">
        <v>1175</v>
      </c>
      <c r="E69" s="1964">
        <v>1022</v>
      </c>
      <c r="F69" s="1965">
        <v>500</v>
      </c>
      <c r="G69" s="16"/>
    </row>
    <row r="70" spans="4:7" x14ac:dyDescent="0.25">
      <c r="D70" s="723" t="s">
        <v>2137</v>
      </c>
      <c r="E70" s="1964">
        <v>112.5</v>
      </c>
      <c r="F70" s="1965">
        <v>112.5</v>
      </c>
      <c r="G70" s="16"/>
    </row>
    <row r="71" spans="4:7" x14ac:dyDescent="0.25">
      <c r="D71" s="723" t="s">
        <v>2456</v>
      </c>
      <c r="E71" s="1964">
        <v>690.5</v>
      </c>
      <c r="F71" s="1965"/>
      <c r="G71" s="16"/>
    </row>
    <row r="72" spans="4:7" x14ac:dyDescent="0.25">
      <c r="D72" s="723" t="s">
        <v>2457</v>
      </c>
      <c r="E72" s="1965">
        <v>428.5</v>
      </c>
      <c r="F72" s="1965"/>
      <c r="G72" s="16"/>
    </row>
    <row r="73" spans="4:7" x14ac:dyDescent="0.25">
      <c r="E73" s="1966">
        <f>SUM(E61:E72)</f>
        <v>117034.5</v>
      </c>
      <c r="F73" s="1966">
        <f>SUM(F62:F70)</f>
        <v>4112.5</v>
      </c>
      <c r="G73" s="76" t="s">
        <v>2458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238"/>
  <sheetViews>
    <sheetView topLeftCell="A1414" workbookViewId="0">
      <selection activeCell="F1439" sqref="F1439"/>
    </sheetView>
  </sheetViews>
  <sheetFormatPr baseColWidth="10" defaultRowHeight="15" x14ac:dyDescent="0.25"/>
  <cols>
    <col min="1" max="1" width="11.28515625" style="406" customWidth="1"/>
    <col min="2" max="2" width="9.28515625" style="929" customWidth="1"/>
    <col min="3" max="3" width="5.5703125" style="1533" customWidth="1"/>
    <col min="4" max="4" width="30.85546875" style="32" customWidth="1"/>
    <col min="5" max="5" width="14.7109375" style="32" customWidth="1"/>
    <col min="6" max="6" width="22.28515625" style="1386" customWidth="1"/>
    <col min="7" max="7" width="15.42578125" style="702" bestFit="1" customWidth="1"/>
    <col min="8" max="8" width="15.28515625" style="352" customWidth="1"/>
    <col min="9" max="16384" width="11.42578125" style="32"/>
  </cols>
  <sheetData>
    <row r="1" spans="1:9" ht="18.75" x14ac:dyDescent="0.3">
      <c r="A1" s="2322" t="s">
        <v>2698</v>
      </c>
      <c r="B1" s="2322"/>
      <c r="C1" s="2322"/>
      <c r="D1" s="2322"/>
      <c r="E1" s="2322"/>
      <c r="F1" s="2322"/>
      <c r="G1" s="1323"/>
      <c r="H1" s="1324"/>
    </row>
    <row r="2" spans="1:9" ht="35.25" thickBot="1" x14ac:dyDescent="0.35">
      <c r="A2" s="716" t="s">
        <v>0</v>
      </c>
      <c r="B2" s="1334" t="s">
        <v>1</v>
      </c>
      <c r="C2" s="1529"/>
      <c r="D2" s="1326" t="s">
        <v>1456</v>
      </c>
      <c r="E2" s="5" t="s">
        <v>2</v>
      </c>
      <c r="F2" s="1327" t="s">
        <v>6</v>
      </c>
      <c r="G2" s="1328" t="s">
        <v>7</v>
      </c>
      <c r="H2" s="1329" t="s">
        <v>8</v>
      </c>
    </row>
    <row r="3" spans="1:9" ht="15.75" thickTop="1" x14ac:dyDescent="0.25">
      <c r="A3" s="715">
        <v>41730</v>
      </c>
      <c r="B3" s="540" t="s">
        <v>2243</v>
      </c>
      <c r="C3" s="1521" t="s">
        <v>2462</v>
      </c>
      <c r="D3" s="1886" t="s">
        <v>19</v>
      </c>
      <c r="E3" s="1887">
        <v>1460.5</v>
      </c>
      <c r="F3" s="1888">
        <v>41730</v>
      </c>
      <c r="G3" s="1403">
        <v>1460.5</v>
      </c>
      <c r="H3" s="583">
        <f>E3-G3</f>
        <v>0</v>
      </c>
      <c r="I3" s="1886" t="s">
        <v>19</v>
      </c>
    </row>
    <row r="4" spans="1:9" x14ac:dyDescent="0.25">
      <c r="A4" s="1332"/>
      <c r="B4" s="546" t="s">
        <v>2244</v>
      </c>
      <c r="C4" s="1523" t="s">
        <v>2462</v>
      </c>
      <c r="D4" s="1886" t="s">
        <v>19</v>
      </c>
      <c r="E4" s="1887">
        <v>549</v>
      </c>
      <c r="F4" s="1888">
        <v>41730</v>
      </c>
      <c r="G4" s="1403">
        <v>549</v>
      </c>
      <c r="H4" s="583">
        <f>E4-G4</f>
        <v>0</v>
      </c>
      <c r="I4" s="1886" t="s">
        <v>19</v>
      </c>
    </row>
    <row r="5" spans="1:9" x14ac:dyDescent="0.25">
      <c r="A5" s="1560"/>
      <c r="B5" s="546" t="s">
        <v>2245</v>
      </c>
      <c r="C5" s="1523" t="s">
        <v>2462</v>
      </c>
      <c r="D5" s="1886" t="s">
        <v>1554</v>
      </c>
      <c r="E5" s="1887">
        <v>4733.3999999999996</v>
      </c>
      <c r="F5" s="1888">
        <v>41730</v>
      </c>
      <c r="G5" s="1403">
        <v>4733.3999999999996</v>
      </c>
      <c r="H5" s="583">
        <f t="shared" ref="H5:H66" si="0">E5-G5</f>
        <v>0</v>
      </c>
      <c r="I5" s="1886"/>
    </row>
    <row r="6" spans="1:9" x14ac:dyDescent="0.25">
      <c r="A6" s="1560"/>
      <c r="B6" s="546" t="s">
        <v>2246</v>
      </c>
      <c r="C6" s="1523" t="s">
        <v>2462</v>
      </c>
      <c r="D6" s="1886" t="s">
        <v>969</v>
      </c>
      <c r="E6" s="1887">
        <v>4872</v>
      </c>
      <c r="F6" s="1888">
        <v>41730</v>
      </c>
      <c r="G6" s="1403">
        <v>4872</v>
      </c>
      <c r="H6" s="583">
        <f t="shared" si="0"/>
        <v>0</v>
      </c>
      <c r="I6" s="1886"/>
    </row>
    <row r="7" spans="1:9" x14ac:dyDescent="0.25">
      <c r="A7" s="1332"/>
      <c r="B7" s="546" t="s">
        <v>2247</v>
      </c>
      <c r="C7" s="1523" t="s">
        <v>2462</v>
      </c>
      <c r="D7" s="1886" t="s">
        <v>28</v>
      </c>
      <c r="E7" s="1887">
        <v>16097.6</v>
      </c>
      <c r="F7" s="1888">
        <v>41730</v>
      </c>
      <c r="G7" s="1403">
        <v>16097.6</v>
      </c>
      <c r="H7" s="583">
        <f t="shared" si="0"/>
        <v>0</v>
      </c>
      <c r="I7" s="1886" t="s">
        <v>2228</v>
      </c>
    </row>
    <row r="8" spans="1:9" x14ac:dyDescent="0.25">
      <c r="A8" s="1332"/>
      <c r="B8" s="546" t="s">
        <v>2248</v>
      </c>
      <c r="C8" s="1523" t="s">
        <v>2462</v>
      </c>
      <c r="D8" s="1886" t="s">
        <v>48</v>
      </c>
      <c r="E8" s="1887">
        <v>26489.5</v>
      </c>
      <c r="F8" s="1888">
        <v>41754</v>
      </c>
      <c r="G8" s="1403">
        <v>26489.5</v>
      </c>
      <c r="H8" s="583">
        <f t="shared" si="0"/>
        <v>0</v>
      </c>
      <c r="I8" s="1886" t="s">
        <v>2228</v>
      </c>
    </row>
    <row r="9" spans="1:9" x14ac:dyDescent="0.25">
      <c r="A9" s="1332"/>
      <c r="B9" s="546" t="s">
        <v>2249</v>
      </c>
      <c r="C9" s="1523" t="s">
        <v>2462</v>
      </c>
      <c r="D9" s="1886" t="s">
        <v>433</v>
      </c>
      <c r="E9" s="1887">
        <v>2292</v>
      </c>
      <c r="F9" s="1888">
        <v>41730</v>
      </c>
      <c r="G9" s="1403">
        <v>2292</v>
      </c>
      <c r="H9" s="583">
        <f t="shared" si="0"/>
        <v>0</v>
      </c>
      <c r="I9" s="1886" t="s">
        <v>2227</v>
      </c>
    </row>
    <row r="10" spans="1:9" x14ac:dyDescent="0.25">
      <c r="A10" s="1332"/>
      <c r="B10" s="546" t="s">
        <v>2250</v>
      </c>
      <c r="C10" s="1523" t="s">
        <v>2462</v>
      </c>
      <c r="D10" s="1886" t="s">
        <v>1465</v>
      </c>
      <c r="E10" s="1887">
        <v>4780</v>
      </c>
      <c r="F10" s="2127" t="s">
        <v>3944</v>
      </c>
      <c r="G10" s="1403">
        <v>4780</v>
      </c>
      <c r="H10" s="583">
        <f t="shared" si="0"/>
        <v>0</v>
      </c>
      <c r="I10" s="1886" t="s">
        <v>19</v>
      </c>
    </row>
    <row r="11" spans="1:9" x14ac:dyDescent="0.25">
      <c r="A11" s="1332"/>
      <c r="B11" s="546" t="s">
        <v>2251</v>
      </c>
      <c r="C11" s="1523" t="s">
        <v>2462</v>
      </c>
      <c r="D11" s="1886" t="s">
        <v>36</v>
      </c>
      <c r="E11" s="1887">
        <v>2205</v>
      </c>
      <c r="F11" s="2127" t="s">
        <v>3896</v>
      </c>
      <c r="G11" s="1403">
        <v>2205</v>
      </c>
      <c r="H11" s="583">
        <f t="shared" si="0"/>
        <v>0</v>
      </c>
      <c r="I11" s="1886" t="s">
        <v>1584</v>
      </c>
    </row>
    <row r="12" spans="1:9" x14ac:dyDescent="0.25">
      <c r="A12" s="1332"/>
      <c r="B12" s="546" t="s">
        <v>2252</v>
      </c>
      <c r="C12" s="1523" t="s">
        <v>2462</v>
      </c>
      <c r="D12" s="1886" t="s">
        <v>58</v>
      </c>
      <c r="E12" s="1887">
        <v>4975.5</v>
      </c>
      <c r="F12" s="1888">
        <v>41730</v>
      </c>
      <c r="G12" s="1403">
        <v>4975.5</v>
      </c>
      <c r="H12" s="583">
        <f t="shared" si="0"/>
        <v>0</v>
      </c>
      <c r="I12" s="1886" t="s">
        <v>1584</v>
      </c>
    </row>
    <row r="13" spans="1:9" x14ac:dyDescent="0.25">
      <c r="A13" s="1332"/>
      <c r="B13" s="546" t="s">
        <v>2253</v>
      </c>
      <c r="C13" s="1523" t="s">
        <v>2462</v>
      </c>
      <c r="D13" s="1886" t="s">
        <v>303</v>
      </c>
      <c r="E13" s="1403">
        <v>28100.77</v>
      </c>
      <c r="F13" s="1894" t="s">
        <v>3009</v>
      </c>
      <c r="G13" s="1403">
        <v>28100.77</v>
      </c>
      <c r="H13" s="583">
        <f t="shared" si="0"/>
        <v>0</v>
      </c>
      <c r="I13" s="1886" t="s">
        <v>600</v>
      </c>
    </row>
    <row r="14" spans="1:9" x14ac:dyDescent="0.25">
      <c r="A14" s="1332"/>
      <c r="B14" s="546" t="s">
        <v>2254</v>
      </c>
      <c r="C14" s="1523" t="s">
        <v>2462</v>
      </c>
      <c r="D14" s="1886" t="s">
        <v>72</v>
      </c>
      <c r="E14" s="1887">
        <v>9236</v>
      </c>
      <c r="F14" s="1888">
        <v>41731</v>
      </c>
      <c r="G14" s="1403">
        <v>9236</v>
      </c>
      <c r="H14" s="583">
        <f t="shared" si="0"/>
        <v>0</v>
      </c>
      <c r="I14" s="1886" t="s">
        <v>600</v>
      </c>
    </row>
    <row r="15" spans="1:9" x14ac:dyDescent="0.25">
      <c r="A15" s="1332"/>
      <c r="B15" s="546" t="s">
        <v>2255</v>
      </c>
      <c r="C15" s="1523" t="s">
        <v>2462</v>
      </c>
      <c r="D15" s="1886" t="s">
        <v>1556</v>
      </c>
      <c r="E15" s="1887">
        <v>480</v>
      </c>
      <c r="F15" s="1888">
        <v>41730</v>
      </c>
      <c r="G15" s="1403">
        <v>480</v>
      </c>
      <c r="H15" s="583">
        <f t="shared" si="0"/>
        <v>0</v>
      </c>
      <c r="I15" s="1886" t="s">
        <v>1584</v>
      </c>
    </row>
    <row r="16" spans="1:9" x14ac:dyDescent="0.25">
      <c r="A16" s="1332"/>
      <c r="B16" s="546" t="s">
        <v>2256</v>
      </c>
      <c r="C16" s="1523" t="s">
        <v>2462</v>
      </c>
      <c r="D16" s="1886" t="s">
        <v>1743</v>
      </c>
      <c r="E16" s="1887">
        <v>1885</v>
      </c>
      <c r="F16" s="1888">
        <v>41730</v>
      </c>
      <c r="G16" s="1403">
        <v>1885</v>
      </c>
      <c r="H16" s="583">
        <f t="shared" si="0"/>
        <v>0</v>
      </c>
      <c r="I16" s="1886" t="s">
        <v>600</v>
      </c>
    </row>
    <row r="17" spans="1:12" x14ac:dyDescent="0.25">
      <c r="A17" s="1332"/>
      <c r="B17" s="546" t="s">
        <v>2257</v>
      </c>
      <c r="C17" s="1523" t="s">
        <v>2462</v>
      </c>
      <c r="D17" s="1886" t="s">
        <v>2374</v>
      </c>
      <c r="E17" s="1887">
        <v>4000</v>
      </c>
      <c r="F17" s="1888">
        <v>41731</v>
      </c>
      <c r="G17" s="1403">
        <v>4000</v>
      </c>
      <c r="H17" s="583">
        <f t="shared" si="0"/>
        <v>0</v>
      </c>
      <c r="I17" s="1886" t="s">
        <v>600</v>
      </c>
    </row>
    <row r="18" spans="1:12" x14ac:dyDescent="0.25">
      <c r="A18" s="1332"/>
      <c r="B18" s="546" t="s">
        <v>2258</v>
      </c>
      <c r="C18" s="1523" t="s">
        <v>2462</v>
      </c>
      <c r="D18" s="1886" t="s">
        <v>1884</v>
      </c>
      <c r="E18" s="1887">
        <v>11706.1</v>
      </c>
      <c r="F18" s="1888">
        <v>41730</v>
      </c>
      <c r="G18" s="1403">
        <v>11706.1</v>
      </c>
      <c r="H18" s="583">
        <f t="shared" si="0"/>
        <v>0</v>
      </c>
      <c r="I18" s="1886" t="s">
        <v>19</v>
      </c>
    </row>
    <row r="19" spans="1:12" x14ac:dyDescent="0.25">
      <c r="A19" s="1332"/>
      <c r="B19" s="546" t="s">
        <v>2259</v>
      </c>
      <c r="C19" s="1523" t="s">
        <v>2462</v>
      </c>
      <c r="D19" s="1886" t="s">
        <v>512</v>
      </c>
      <c r="E19" s="1887">
        <v>11985.5</v>
      </c>
      <c r="F19" s="1888">
        <v>41699</v>
      </c>
      <c r="G19" s="1403">
        <v>11985.5</v>
      </c>
      <c r="H19" s="583">
        <f t="shared" si="0"/>
        <v>0</v>
      </c>
      <c r="I19" s="1886" t="s">
        <v>1584</v>
      </c>
    </row>
    <row r="20" spans="1:12" x14ac:dyDescent="0.25">
      <c r="A20" s="1332"/>
      <c r="B20" s="546" t="s">
        <v>2260</v>
      </c>
      <c r="C20" s="1523" t="s">
        <v>2462</v>
      </c>
      <c r="D20" s="1886" t="s">
        <v>2090</v>
      </c>
      <c r="E20" s="1887">
        <v>940</v>
      </c>
      <c r="F20" s="1888">
        <v>41730</v>
      </c>
      <c r="G20" s="1403">
        <v>940</v>
      </c>
      <c r="H20" s="583">
        <f t="shared" si="0"/>
        <v>0</v>
      </c>
      <c r="I20" s="1886" t="s">
        <v>1584</v>
      </c>
    </row>
    <row r="21" spans="1:12" x14ac:dyDescent="0.25">
      <c r="A21" s="1332"/>
      <c r="B21" s="546" t="s">
        <v>2261</v>
      </c>
      <c r="C21" s="1523" t="s">
        <v>2462</v>
      </c>
      <c r="D21" s="1886" t="s">
        <v>2238</v>
      </c>
      <c r="E21" s="1887">
        <v>4848</v>
      </c>
      <c r="F21" s="1888">
        <v>41730</v>
      </c>
      <c r="G21" s="1403">
        <v>4848</v>
      </c>
      <c r="H21" s="583">
        <f t="shared" si="0"/>
        <v>0</v>
      </c>
      <c r="I21" s="1886" t="s">
        <v>1584</v>
      </c>
    </row>
    <row r="22" spans="1:12" x14ac:dyDescent="0.25">
      <c r="A22" s="1332"/>
      <c r="B22" s="546" t="s">
        <v>2262</v>
      </c>
      <c r="C22" s="1523" t="s">
        <v>2462</v>
      </c>
      <c r="D22" s="1886" t="s">
        <v>1731</v>
      </c>
      <c r="E22" s="1887">
        <v>2384</v>
      </c>
      <c r="F22" s="1888">
        <v>41731</v>
      </c>
      <c r="G22" s="1403">
        <v>2384</v>
      </c>
      <c r="H22" s="583">
        <f t="shared" si="0"/>
        <v>0</v>
      </c>
      <c r="I22" s="1886" t="s">
        <v>1442</v>
      </c>
    </row>
    <row r="23" spans="1:12" x14ac:dyDescent="0.25">
      <c r="A23" s="1332"/>
      <c r="B23" s="546" t="s">
        <v>2263</v>
      </c>
      <c r="C23" s="1523" t="s">
        <v>2462</v>
      </c>
      <c r="D23" s="1886" t="s">
        <v>2467</v>
      </c>
      <c r="E23" s="1887">
        <v>9278.2000000000007</v>
      </c>
      <c r="F23" s="1888">
        <v>41730</v>
      </c>
      <c r="G23" s="1403">
        <v>9278.2000000000007</v>
      </c>
      <c r="H23" s="583">
        <f t="shared" si="0"/>
        <v>0</v>
      </c>
      <c r="I23" s="1886" t="s">
        <v>1584</v>
      </c>
    </row>
    <row r="24" spans="1:12" x14ac:dyDescent="0.25">
      <c r="A24" s="1332"/>
      <c r="B24" s="546" t="s">
        <v>2264</v>
      </c>
      <c r="C24" s="1523" t="s">
        <v>2462</v>
      </c>
      <c r="D24" s="1892" t="s">
        <v>2229</v>
      </c>
      <c r="E24" s="1893">
        <v>0</v>
      </c>
      <c r="F24" s="1888"/>
      <c r="G24" s="1403"/>
      <c r="H24" s="583">
        <f t="shared" si="0"/>
        <v>0</v>
      </c>
      <c r="I24" s="1886" t="s">
        <v>2235</v>
      </c>
    </row>
    <row r="25" spans="1:12" x14ac:dyDescent="0.25">
      <c r="A25" s="1332"/>
      <c r="B25" s="546" t="s">
        <v>2265</v>
      </c>
      <c r="C25" s="1523" t="s">
        <v>2462</v>
      </c>
      <c r="D25" s="1886" t="s">
        <v>2241</v>
      </c>
      <c r="E25" s="1887">
        <v>545</v>
      </c>
      <c r="F25" s="1888">
        <v>41731</v>
      </c>
      <c r="G25" s="1403">
        <v>545</v>
      </c>
      <c r="H25" s="583">
        <f t="shared" si="0"/>
        <v>0</v>
      </c>
      <c r="I25" s="1886" t="s">
        <v>1442</v>
      </c>
    </row>
    <row r="26" spans="1:12" x14ac:dyDescent="0.25">
      <c r="A26" s="1332"/>
      <c r="B26" s="546" t="s">
        <v>2266</v>
      </c>
      <c r="C26" s="1523" t="s">
        <v>2462</v>
      </c>
      <c r="D26" s="1886" t="s">
        <v>2231</v>
      </c>
      <c r="E26" s="1887">
        <v>54139.199999999997</v>
      </c>
      <c r="F26" s="1888">
        <v>41730</v>
      </c>
      <c r="G26" s="1403">
        <v>54139.199999999997</v>
      </c>
      <c r="H26" s="583">
        <f t="shared" si="0"/>
        <v>0</v>
      </c>
      <c r="I26" s="1886" t="s">
        <v>2227</v>
      </c>
    </row>
    <row r="27" spans="1:12" x14ac:dyDescent="0.25">
      <c r="A27" s="1332"/>
      <c r="B27" s="546" t="s">
        <v>2267</v>
      </c>
      <c r="C27" s="1523" t="s">
        <v>2462</v>
      </c>
      <c r="D27" s="1886" t="s">
        <v>803</v>
      </c>
      <c r="E27" s="1887">
        <v>1457</v>
      </c>
      <c r="F27" s="1888">
        <v>41730</v>
      </c>
      <c r="G27" s="1403">
        <v>1457</v>
      </c>
      <c r="H27" s="583">
        <f t="shared" si="0"/>
        <v>0</v>
      </c>
      <c r="I27" s="1886"/>
    </row>
    <row r="28" spans="1:12" x14ac:dyDescent="0.25">
      <c r="A28" s="1332"/>
      <c r="B28" s="546" t="s">
        <v>2268</v>
      </c>
      <c r="C28" s="1523" t="s">
        <v>2462</v>
      </c>
      <c r="D28" s="1886" t="s">
        <v>20</v>
      </c>
      <c r="E28" s="1887">
        <v>1700</v>
      </c>
      <c r="F28" s="1888">
        <v>41731</v>
      </c>
      <c r="G28" s="1403">
        <v>1700</v>
      </c>
      <c r="H28" s="583">
        <f t="shared" si="0"/>
        <v>0</v>
      </c>
      <c r="I28" s="1886" t="s">
        <v>1442</v>
      </c>
    </row>
    <row r="29" spans="1:12" x14ac:dyDescent="0.25">
      <c r="A29" s="1332"/>
      <c r="B29" s="546" t="s">
        <v>2269</v>
      </c>
      <c r="C29" s="1523" t="s">
        <v>2462</v>
      </c>
      <c r="D29" s="1886" t="s">
        <v>2700</v>
      </c>
      <c r="E29" s="1887">
        <v>913.5</v>
      </c>
      <c r="F29" s="2132" t="s">
        <v>3902</v>
      </c>
      <c r="G29" s="1403">
        <v>913.5</v>
      </c>
      <c r="H29" s="583">
        <f t="shared" si="0"/>
        <v>0</v>
      </c>
      <c r="I29" s="1886" t="s">
        <v>1442</v>
      </c>
    </row>
    <row r="30" spans="1:12" x14ac:dyDescent="0.25">
      <c r="A30" s="1332"/>
      <c r="B30" s="546" t="s">
        <v>2270</v>
      </c>
      <c r="C30" s="1523" t="s">
        <v>2462</v>
      </c>
      <c r="D30" s="1886" t="s">
        <v>470</v>
      </c>
      <c r="E30" s="1887">
        <v>14095.5</v>
      </c>
      <c r="F30" s="1888">
        <v>41730</v>
      </c>
      <c r="G30" s="1403">
        <v>14095.5</v>
      </c>
      <c r="H30" s="583">
        <f t="shared" si="0"/>
        <v>0</v>
      </c>
      <c r="I30" s="1886"/>
    </row>
    <row r="31" spans="1:12" x14ac:dyDescent="0.25">
      <c r="A31" s="1332"/>
      <c r="B31" s="546" t="s">
        <v>2271</v>
      </c>
      <c r="C31" s="1523" t="s">
        <v>2462</v>
      </c>
      <c r="D31" s="1886" t="s">
        <v>2316</v>
      </c>
      <c r="E31" s="1887">
        <v>1120.5999999999999</v>
      </c>
      <c r="F31" s="1888">
        <v>41731</v>
      </c>
      <c r="G31" s="1403">
        <v>1120.5999999999999</v>
      </c>
      <c r="H31" s="583">
        <f t="shared" si="0"/>
        <v>0</v>
      </c>
      <c r="I31" s="1886" t="s">
        <v>1442</v>
      </c>
    </row>
    <row r="32" spans="1:12" ht="36.75" x14ac:dyDescent="0.25">
      <c r="A32" s="1332"/>
      <c r="B32" s="546" t="s">
        <v>2272</v>
      </c>
      <c r="C32" s="1523" t="s">
        <v>2462</v>
      </c>
      <c r="D32" s="1886" t="s">
        <v>259</v>
      </c>
      <c r="E32" s="1887">
        <v>5203</v>
      </c>
      <c r="F32" s="2200" t="s">
        <v>4228</v>
      </c>
      <c r="G32" s="2201">
        <v>2309.3200000000002</v>
      </c>
      <c r="H32" s="2199">
        <f t="shared" si="0"/>
        <v>2893.68</v>
      </c>
      <c r="I32" s="1896" t="s">
        <v>1442</v>
      </c>
      <c r="J32" s="244"/>
      <c r="K32" s="244"/>
      <c r="L32" s="244"/>
    </row>
    <row r="33" spans="1:9" x14ac:dyDescent="0.25">
      <c r="A33" s="1332"/>
      <c r="B33" s="546" t="s">
        <v>2273</v>
      </c>
      <c r="C33" s="1523" t="s">
        <v>2462</v>
      </c>
      <c r="D33" s="1886" t="s">
        <v>1548</v>
      </c>
      <c r="E33" s="1887">
        <v>11016</v>
      </c>
      <c r="F33" s="2003" t="s">
        <v>3898</v>
      </c>
      <c r="G33" s="1403">
        <v>11016</v>
      </c>
      <c r="H33" s="583">
        <f t="shared" si="0"/>
        <v>0</v>
      </c>
      <c r="I33" s="1886" t="s">
        <v>19</v>
      </c>
    </row>
    <row r="34" spans="1:9" x14ac:dyDescent="0.25">
      <c r="A34" s="1332"/>
      <c r="B34" s="546" t="s">
        <v>2274</v>
      </c>
      <c r="C34" s="1523" t="s">
        <v>2462</v>
      </c>
      <c r="D34" s="1886" t="s">
        <v>1555</v>
      </c>
      <c r="E34" s="1887">
        <v>8069</v>
      </c>
      <c r="F34" s="1888">
        <v>41730</v>
      </c>
      <c r="G34" s="1403">
        <v>8069</v>
      </c>
      <c r="H34" s="583">
        <f t="shared" si="0"/>
        <v>0</v>
      </c>
      <c r="I34" s="1886" t="s">
        <v>1003</v>
      </c>
    </row>
    <row r="35" spans="1:9" x14ac:dyDescent="0.25">
      <c r="A35" s="1332"/>
      <c r="B35" s="546" t="s">
        <v>2275</v>
      </c>
      <c r="C35" s="1523" t="s">
        <v>2462</v>
      </c>
      <c r="D35" s="1886" t="s">
        <v>957</v>
      </c>
      <c r="E35" s="1887">
        <v>5268.2</v>
      </c>
      <c r="F35" s="1888">
        <v>41732</v>
      </c>
      <c r="G35" s="1403">
        <v>5268.2</v>
      </c>
      <c r="H35" s="583">
        <f t="shared" si="0"/>
        <v>0</v>
      </c>
      <c r="I35" s="1886" t="s">
        <v>1003</v>
      </c>
    </row>
    <row r="36" spans="1:9" x14ac:dyDescent="0.25">
      <c r="A36" s="1332"/>
      <c r="B36" s="546" t="s">
        <v>2276</v>
      </c>
      <c r="C36" s="1523" t="s">
        <v>2462</v>
      </c>
      <c r="D36" s="1886" t="s">
        <v>1548</v>
      </c>
      <c r="E36" s="1887">
        <v>3837.6</v>
      </c>
      <c r="F36" s="1888">
        <v>41730</v>
      </c>
      <c r="G36" s="1403">
        <v>3837.6</v>
      </c>
      <c r="H36" s="583">
        <f t="shared" si="0"/>
        <v>0</v>
      </c>
      <c r="I36" s="1886" t="s">
        <v>19</v>
      </c>
    </row>
    <row r="37" spans="1:9" x14ac:dyDescent="0.25">
      <c r="A37" s="1332"/>
      <c r="B37" s="546" t="s">
        <v>2277</v>
      </c>
      <c r="C37" s="1523" t="s">
        <v>2462</v>
      </c>
      <c r="D37" s="1886" t="s">
        <v>2701</v>
      </c>
      <c r="E37" s="1887">
        <v>24686.3</v>
      </c>
      <c r="F37" s="2127" t="s">
        <v>3908</v>
      </c>
      <c r="G37" s="1403">
        <v>24686.3</v>
      </c>
      <c r="H37" s="583">
        <f t="shared" si="0"/>
        <v>0</v>
      </c>
      <c r="I37" s="1886" t="s">
        <v>2227</v>
      </c>
    </row>
    <row r="38" spans="1:9" x14ac:dyDescent="0.25">
      <c r="A38" s="1332"/>
      <c r="B38" s="546" t="s">
        <v>2278</v>
      </c>
      <c r="C38" s="1523" t="s">
        <v>2462</v>
      </c>
      <c r="D38" s="1886" t="s">
        <v>19</v>
      </c>
      <c r="E38" s="1887">
        <v>1435</v>
      </c>
      <c r="F38" s="1888">
        <v>41730</v>
      </c>
      <c r="G38" s="1403">
        <v>1435</v>
      </c>
      <c r="H38" s="583">
        <f t="shared" si="0"/>
        <v>0</v>
      </c>
      <c r="I38" s="1886" t="s">
        <v>19</v>
      </c>
    </row>
    <row r="39" spans="1:9" x14ac:dyDescent="0.25">
      <c r="A39" s="1332"/>
      <c r="B39" s="546" t="s">
        <v>2279</v>
      </c>
      <c r="C39" s="1523" t="s">
        <v>2462</v>
      </c>
      <c r="D39" s="1886" t="s">
        <v>44</v>
      </c>
      <c r="E39" s="1887">
        <v>621.6</v>
      </c>
      <c r="F39" s="1888">
        <v>41730</v>
      </c>
      <c r="G39" s="1403">
        <v>621.6</v>
      </c>
      <c r="H39" s="583">
        <f t="shared" si="0"/>
        <v>0</v>
      </c>
      <c r="I39" s="1886"/>
    </row>
    <row r="40" spans="1:9" x14ac:dyDescent="0.25">
      <c r="A40" s="1332"/>
      <c r="B40" s="546" t="s">
        <v>2280</v>
      </c>
      <c r="C40" s="1523" t="s">
        <v>2462</v>
      </c>
      <c r="D40" s="1886" t="s">
        <v>2702</v>
      </c>
      <c r="E40" s="1887">
        <v>7404.5</v>
      </c>
      <c r="F40" s="1888">
        <v>41730</v>
      </c>
      <c r="G40" s="1403">
        <v>7404.5</v>
      </c>
      <c r="H40" s="583">
        <f t="shared" si="0"/>
        <v>0</v>
      </c>
      <c r="I40" s="1886"/>
    </row>
    <row r="41" spans="1:9" x14ac:dyDescent="0.25">
      <c r="A41" s="1332"/>
      <c r="B41" s="546" t="s">
        <v>2281</v>
      </c>
      <c r="C41" s="1523" t="s">
        <v>2462</v>
      </c>
      <c r="D41" s="1886" t="s">
        <v>2315</v>
      </c>
      <c r="E41" s="1887">
        <v>1295</v>
      </c>
      <c r="F41" s="1888">
        <v>41730</v>
      </c>
      <c r="G41" s="1403">
        <v>1295</v>
      </c>
      <c r="H41" s="583">
        <f t="shared" si="0"/>
        <v>0</v>
      </c>
      <c r="I41" s="1886"/>
    </row>
    <row r="42" spans="1:9" x14ac:dyDescent="0.25">
      <c r="A42" s="1332"/>
      <c r="B42" s="546" t="s">
        <v>2282</v>
      </c>
      <c r="C42" s="1523" t="s">
        <v>2462</v>
      </c>
      <c r="D42" s="1886" t="s">
        <v>2315</v>
      </c>
      <c r="E42" s="1887">
        <v>1300</v>
      </c>
      <c r="F42" s="1888">
        <v>41730</v>
      </c>
      <c r="G42" s="1403">
        <v>1300</v>
      </c>
      <c r="H42" s="583">
        <f t="shared" si="0"/>
        <v>0</v>
      </c>
      <c r="I42" s="1886"/>
    </row>
    <row r="43" spans="1:9" x14ac:dyDescent="0.25">
      <c r="A43" s="1332"/>
      <c r="B43" s="546" t="s">
        <v>2283</v>
      </c>
      <c r="C43" s="1523" t="s">
        <v>2462</v>
      </c>
      <c r="D43" s="1886" t="s">
        <v>1589</v>
      </c>
      <c r="E43" s="1887">
        <v>2745.6</v>
      </c>
      <c r="F43" s="1888">
        <v>41731</v>
      </c>
      <c r="G43" s="1403">
        <v>2745.6</v>
      </c>
      <c r="H43" s="583">
        <f t="shared" si="0"/>
        <v>0</v>
      </c>
      <c r="I43" s="1886" t="s">
        <v>2228</v>
      </c>
    </row>
    <row r="44" spans="1:9" x14ac:dyDescent="0.25">
      <c r="A44" s="1332"/>
      <c r="B44" s="546" t="s">
        <v>2284</v>
      </c>
      <c r="C44" s="1523" t="s">
        <v>2462</v>
      </c>
      <c r="D44" s="1892" t="s">
        <v>2229</v>
      </c>
      <c r="E44" s="1893">
        <v>0</v>
      </c>
      <c r="F44" s="2003"/>
      <c r="G44" s="2187"/>
      <c r="H44" s="583">
        <f t="shared" si="0"/>
        <v>0</v>
      </c>
      <c r="I44" s="1886" t="s">
        <v>998</v>
      </c>
    </row>
    <row r="45" spans="1:9" x14ac:dyDescent="0.25">
      <c r="A45" s="1332"/>
      <c r="B45" s="546" t="s">
        <v>2285</v>
      </c>
      <c r="C45" s="1523" t="s">
        <v>2462</v>
      </c>
      <c r="D45" s="1886" t="s">
        <v>1887</v>
      </c>
      <c r="E45" s="1887">
        <v>4929.6000000000004</v>
      </c>
      <c r="F45" s="2031">
        <v>41731</v>
      </c>
      <c r="G45" s="1996">
        <v>4929.6000000000004</v>
      </c>
      <c r="H45" s="460">
        <f t="shared" si="0"/>
        <v>0</v>
      </c>
      <c r="I45" s="1886" t="s">
        <v>2228</v>
      </c>
    </row>
    <row r="46" spans="1:9" x14ac:dyDescent="0.25">
      <c r="A46" s="1332"/>
      <c r="B46" s="546" t="s">
        <v>2286</v>
      </c>
      <c r="C46" s="1523" t="s">
        <v>2462</v>
      </c>
      <c r="D46" s="1886" t="s">
        <v>687</v>
      </c>
      <c r="E46" s="1887">
        <v>2584</v>
      </c>
      <c r="F46" s="2031">
        <v>41731</v>
      </c>
      <c r="G46" s="1996">
        <v>2584</v>
      </c>
      <c r="H46" s="460">
        <f t="shared" si="0"/>
        <v>0</v>
      </c>
      <c r="I46" s="1886" t="s">
        <v>2228</v>
      </c>
    </row>
    <row r="47" spans="1:9" x14ac:dyDescent="0.25">
      <c r="A47" s="1332"/>
      <c r="B47" s="546" t="s">
        <v>2287</v>
      </c>
      <c r="C47" s="1523" t="s">
        <v>2462</v>
      </c>
      <c r="D47" s="1886" t="s">
        <v>2378</v>
      </c>
      <c r="E47" s="1887">
        <v>14592</v>
      </c>
      <c r="F47" s="2031">
        <v>41731</v>
      </c>
      <c r="G47" s="1996">
        <v>14592</v>
      </c>
      <c r="H47" s="460">
        <f t="shared" si="0"/>
        <v>0</v>
      </c>
      <c r="I47" s="1886" t="s">
        <v>2228</v>
      </c>
    </row>
    <row r="48" spans="1:9" x14ac:dyDescent="0.25">
      <c r="A48" s="1332"/>
      <c r="B48" s="546" t="s">
        <v>2288</v>
      </c>
      <c r="C48" s="1523" t="s">
        <v>2462</v>
      </c>
      <c r="D48" s="1886" t="s">
        <v>987</v>
      </c>
      <c r="E48" s="1887">
        <v>4456</v>
      </c>
      <c r="F48" s="2031">
        <v>41731</v>
      </c>
      <c r="G48" s="1996">
        <v>4456</v>
      </c>
      <c r="H48" s="460">
        <f t="shared" si="0"/>
        <v>0</v>
      </c>
      <c r="I48" s="1886" t="s">
        <v>2228</v>
      </c>
    </row>
    <row r="49" spans="1:9" x14ac:dyDescent="0.25">
      <c r="A49" s="1332"/>
      <c r="B49" s="546" t="s">
        <v>2289</v>
      </c>
      <c r="C49" s="1523" t="s">
        <v>2462</v>
      </c>
      <c r="D49" s="1886" t="s">
        <v>2703</v>
      </c>
      <c r="E49" s="1887">
        <v>1817</v>
      </c>
      <c r="F49" s="2031">
        <v>41731</v>
      </c>
      <c r="G49" s="1996">
        <v>1817</v>
      </c>
      <c r="H49" s="460">
        <f t="shared" si="0"/>
        <v>0</v>
      </c>
      <c r="I49" s="1886" t="s">
        <v>2228</v>
      </c>
    </row>
    <row r="50" spans="1:9" x14ac:dyDescent="0.25">
      <c r="A50" s="1332"/>
      <c r="B50" s="546" t="s">
        <v>2290</v>
      </c>
      <c r="C50" s="1523" t="s">
        <v>2462</v>
      </c>
      <c r="D50" s="1886" t="s">
        <v>69</v>
      </c>
      <c r="E50" s="1887">
        <v>4742.3999999999996</v>
      </c>
      <c r="F50" s="2031">
        <v>41731</v>
      </c>
      <c r="G50" s="1996">
        <v>4742.3999999999996</v>
      </c>
      <c r="H50" s="460">
        <f t="shared" si="0"/>
        <v>0</v>
      </c>
      <c r="I50" s="1886" t="s">
        <v>2228</v>
      </c>
    </row>
    <row r="51" spans="1:9" x14ac:dyDescent="0.25">
      <c r="A51" s="1332"/>
      <c r="B51" s="546" t="s">
        <v>2291</v>
      </c>
      <c r="C51" s="1523" t="s">
        <v>2462</v>
      </c>
      <c r="D51" s="1886" t="s">
        <v>685</v>
      </c>
      <c r="E51" s="1887">
        <v>820.6</v>
      </c>
      <c r="F51" s="2031">
        <v>41731</v>
      </c>
      <c r="G51" s="1996">
        <v>820.6</v>
      </c>
      <c r="H51" s="460">
        <f t="shared" si="0"/>
        <v>0</v>
      </c>
      <c r="I51" s="1886" t="s">
        <v>2228</v>
      </c>
    </row>
    <row r="52" spans="1:9" x14ac:dyDescent="0.25">
      <c r="A52" s="1332"/>
      <c r="B52" s="546" t="s">
        <v>2292</v>
      </c>
      <c r="C52" s="1523" t="s">
        <v>2462</v>
      </c>
      <c r="D52" s="1886" t="s">
        <v>186</v>
      </c>
      <c r="E52" s="1887">
        <v>4795.2</v>
      </c>
      <c r="F52" s="2031">
        <v>41731</v>
      </c>
      <c r="G52" s="1996">
        <v>4795.2</v>
      </c>
      <c r="H52" s="460">
        <f t="shared" si="0"/>
        <v>0</v>
      </c>
      <c r="I52" s="1886"/>
    </row>
    <row r="53" spans="1:9" x14ac:dyDescent="0.25">
      <c r="A53" s="1332"/>
      <c r="B53" s="546" t="s">
        <v>806</v>
      </c>
      <c r="C53" s="1523" t="s">
        <v>2462</v>
      </c>
      <c r="D53" s="1886" t="s">
        <v>2704</v>
      </c>
      <c r="E53" s="1887">
        <v>13921</v>
      </c>
      <c r="F53" s="2189" t="s">
        <v>4188</v>
      </c>
      <c r="G53" s="2190">
        <v>13921</v>
      </c>
      <c r="H53" s="583">
        <f t="shared" si="0"/>
        <v>0</v>
      </c>
      <c r="I53" s="1886" t="s">
        <v>825</v>
      </c>
    </row>
    <row r="54" spans="1:9" ht="34.5" x14ac:dyDescent="0.25">
      <c r="A54" s="1332"/>
      <c r="B54" s="546" t="s">
        <v>2293</v>
      </c>
      <c r="C54" s="1523" t="s">
        <v>2462</v>
      </c>
      <c r="D54" s="1886" t="s">
        <v>2705</v>
      </c>
      <c r="E54" s="1887">
        <v>40557.65</v>
      </c>
      <c r="F54" s="2188" t="s">
        <v>4187</v>
      </c>
      <c r="G54" s="2186">
        <v>40557.65</v>
      </c>
      <c r="H54" s="583">
        <f t="shared" si="0"/>
        <v>0</v>
      </c>
      <c r="I54" s="1886" t="s">
        <v>825</v>
      </c>
    </row>
    <row r="55" spans="1:9" x14ac:dyDescent="0.25">
      <c r="A55" s="1332"/>
      <c r="B55" s="546" t="s">
        <v>2294</v>
      </c>
      <c r="C55" s="1523" t="s">
        <v>2462</v>
      </c>
      <c r="D55" s="1886" t="s">
        <v>1445</v>
      </c>
      <c r="E55" s="1887">
        <v>18802.7</v>
      </c>
      <c r="F55" s="2107" t="s">
        <v>3756</v>
      </c>
      <c r="G55" s="1403">
        <v>18802.7</v>
      </c>
      <c r="H55" s="583">
        <f t="shared" si="0"/>
        <v>0</v>
      </c>
      <c r="I55" s="1886" t="s">
        <v>825</v>
      </c>
    </row>
    <row r="56" spans="1:9" ht="39.75" customHeight="1" x14ac:dyDescent="0.25">
      <c r="A56" s="1332"/>
      <c r="B56" s="546" t="s">
        <v>2295</v>
      </c>
      <c r="C56" s="1523" t="s">
        <v>2462</v>
      </c>
      <c r="D56" s="1886" t="s">
        <v>645</v>
      </c>
      <c r="E56" s="1887">
        <v>10404.5</v>
      </c>
      <c r="F56" s="2032" t="s">
        <v>2719</v>
      </c>
      <c r="G56" s="1403">
        <v>10404.5</v>
      </c>
      <c r="H56" s="583">
        <f t="shared" si="0"/>
        <v>0</v>
      </c>
      <c r="I56" s="1886" t="s">
        <v>2228</v>
      </c>
    </row>
    <row r="57" spans="1:9" x14ac:dyDescent="0.25">
      <c r="A57" s="1332"/>
      <c r="B57" s="546" t="s">
        <v>2296</v>
      </c>
      <c r="C57" s="1523" t="s">
        <v>2462</v>
      </c>
      <c r="D57" s="1886" t="s">
        <v>655</v>
      </c>
      <c r="E57" s="1887">
        <v>21058</v>
      </c>
      <c r="F57" s="1888">
        <v>41731</v>
      </c>
      <c r="G57" s="1403">
        <v>21058</v>
      </c>
      <c r="H57" s="583">
        <f t="shared" si="0"/>
        <v>0</v>
      </c>
      <c r="I57" s="1886" t="s">
        <v>825</v>
      </c>
    </row>
    <row r="58" spans="1:9" x14ac:dyDescent="0.25">
      <c r="A58" s="1332"/>
      <c r="B58" s="546" t="s">
        <v>2297</v>
      </c>
      <c r="C58" s="1523" t="s">
        <v>2462</v>
      </c>
      <c r="D58" s="1892" t="s">
        <v>2715</v>
      </c>
      <c r="E58" s="1893">
        <v>0</v>
      </c>
      <c r="F58" s="2012" t="s">
        <v>2466</v>
      </c>
      <c r="G58" s="1403"/>
      <c r="H58" s="583">
        <f t="shared" si="0"/>
        <v>0</v>
      </c>
      <c r="I58" s="1886" t="s">
        <v>825</v>
      </c>
    </row>
    <row r="59" spans="1:9" x14ac:dyDescent="0.25">
      <c r="A59" s="1332"/>
      <c r="B59" s="546" t="s">
        <v>2298</v>
      </c>
      <c r="C59" s="1523" t="s">
        <v>2462</v>
      </c>
      <c r="D59" s="1886" t="s">
        <v>641</v>
      </c>
      <c r="E59" s="1887">
        <v>15773.4</v>
      </c>
      <c r="F59" s="1888">
        <v>41731</v>
      </c>
      <c r="G59" s="1403">
        <v>15773.4</v>
      </c>
      <c r="H59" s="583">
        <f t="shared" si="0"/>
        <v>0</v>
      </c>
      <c r="I59" s="1886" t="s">
        <v>825</v>
      </c>
    </row>
    <row r="60" spans="1:9" x14ac:dyDescent="0.25">
      <c r="A60" s="1332"/>
      <c r="B60" s="546" t="s">
        <v>2299</v>
      </c>
      <c r="C60" s="1523" t="s">
        <v>2462</v>
      </c>
      <c r="D60" s="1886" t="s">
        <v>780</v>
      </c>
      <c r="E60" s="1887">
        <v>15777.3</v>
      </c>
      <c r="F60" s="1888">
        <v>41731</v>
      </c>
      <c r="G60" s="1403">
        <v>15777.3</v>
      </c>
      <c r="H60" s="583">
        <f t="shared" si="0"/>
        <v>0</v>
      </c>
      <c r="I60" s="1886" t="s">
        <v>1003</v>
      </c>
    </row>
    <row r="61" spans="1:9" x14ac:dyDescent="0.25">
      <c r="A61" s="1332"/>
      <c r="B61" s="546" t="s">
        <v>2300</v>
      </c>
      <c r="C61" s="1523" t="s">
        <v>2462</v>
      </c>
      <c r="D61" s="1886" t="s">
        <v>2701</v>
      </c>
      <c r="E61" s="1887">
        <v>64096</v>
      </c>
      <c r="F61" s="2003" t="s">
        <v>2721</v>
      </c>
      <c r="G61" s="1403">
        <v>64096</v>
      </c>
      <c r="H61" s="583">
        <f t="shared" si="0"/>
        <v>0</v>
      </c>
      <c r="I61" s="1886" t="s">
        <v>2227</v>
      </c>
    </row>
    <row r="62" spans="1:9" x14ac:dyDescent="0.25">
      <c r="A62" s="1332"/>
      <c r="B62" s="546" t="s">
        <v>2301</v>
      </c>
      <c r="C62" s="1523" t="s">
        <v>2462</v>
      </c>
      <c r="D62" s="1886" t="s">
        <v>1617</v>
      </c>
      <c r="E62" s="1887">
        <v>2181</v>
      </c>
      <c r="F62" s="1888">
        <v>41731</v>
      </c>
      <c r="G62" s="1403">
        <v>2181</v>
      </c>
      <c r="H62" s="583">
        <f t="shared" si="0"/>
        <v>0</v>
      </c>
      <c r="I62" s="1886" t="s">
        <v>825</v>
      </c>
    </row>
    <row r="63" spans="1:9" x14ac:dyDescent="0.25">
      <c r="A63" s="1332"/>
      <c r="B63" s="546" t="s">
        <v>2302</v>
      </c>
      <c r="C63" s="1523" t="s">
        <v>2462</v>
      </c>
      <c r="D63" s="1886" t="s">
        <v>206</v>
      </c>
      <c r="E63" s="1887">
        <v>3089</v>
      </c>
      <c r="F63" s="1888">
        <v>41731</v>
      </c>
      <c r="G63" s="1403">
        <v>3089</v>
      </c>
      <c r="H63" s="583">
        <f t="shared" si="0"/>
        <v>0</v>
      </c>
      <c r="I63" s="1886" t="s">
        <v>600</v>
      </c>
    </row>
    <row r="64" spans="1:9" x14ac:dyDescent="0.25">
      <c r="A64" s="1332">
        <v>41731</v>
      </c>
      <c r="B64" s="546" t="s">
        <v>2303</v>
      </c>
      <c r="C64" s="1523" t="s">
        <v>2462</v>
      </c>
      <c r="D64" s="1886" t="s">
        <v>973</v>
      </c>
      <c r="E64" s="1887">
        <v>124784</v>
      </c>
      <c r="F64" s="1888">
        <v>41739</v>
      </c>
      <c r="G64" s="1403">
        <v>124784</v>
      </c>
      <c r="H64" s="583">
        <f t="shared" si="0"/>
        <v>0</v>
      </c>
      <c r="I64" s="1886"/>
    </row>
    <row r="65" spans="1:9" x14ac:dyDescent="0.25">
      <c r="A65" s="1332"/>
      <c r="B65" s="546" t="s">
        <v>2304</v>
      </c>
      <c r="C65" s="1523" t="s">
        <v>2462</v>
      </c>
      <c r="D65" s="1886" t="s">
        <v>604</v>
      </c>
      <c r="E65" s="1887">
        <v>6080</v>
      </c>
      <c r="F65" s="1888">
        <v>41731</v>
      </c>
      <c r="G65" s="1403">
        <v>6080</v>
      </c>
      <c r="H65" s="583">
        <f t="shared" si="0"/>
        <v>0</v>
      </c>
      <c r="I65" s="1887" t="s">
        <v>1584</v>
      </c>
    </row>
    <row r="66" spans="1:9" x14ac:dyDescent="0.25">
      <c r="A66" s="1332"/>
      <c r="B66" s="546" t="s">
        <v>2305</v>
      </c>
      <c r="C66" s="1523" t="s">
        <v>2462</v>
      </c>
      <c r="D66" s="1886" t="s">
        <v>497</v>
      </c>
      <c r="E66" s="1887">
        <v>18577.5</v>
      </c>
      <c r="F66" s="1888">
        <v>41731</v>
      </c>
      <c r="G66" s="1403">
        <v>18577.5</v>
      </c>
      <c r="H66" s="583">
        <f t="shared" si="0"/>
        <v>0</v>
      </c>
      <c r="I66" s="1886" t="s">
        <v>600</v>
      </c>
    </row>
    <row r="67" spans="1:9" x14ac:dyDescent="0.25">
      <c r="A67" s="1332"/>
      <c r="B67" s="546"/>
      <c r="C67" s="1523"/>
      <c r="D67" s="244" t="s">
        <v>506</v>
      </c>
      <c r="E67" s="261"/>
      <c r="F67" s="304"/>
      <c r="G67" s="261"/>
      <c r="H67" s="1403">
        <f t="shared" ref="H67:H69" si="1">E67-G67</f>
        <v>0</v>
      </c>
      <c r="I67" s="1891"/>
    </row>
    <row r="68" spans="1:9" x14ac:dyDescent="0.25">
      <c r="A68" s="1332"/>
      <c r="B68" s="589"/>
      <c r="C68" s="1563"/>
      <c r="D68" s="520" t="s">
        <v>506</v>
      </c>
      <c r="E68" s="139"/>
      <c r="F68" s="520"/>
      <c r="G68" s="139"/>
      <c r="H68" s="583">
        <f t="shared" si="1"/>
        <v>0</v>
      </c>
    </row>
    <row r="69" spans="1:9" x14ac:dyDescent="0.25">
      <c r="A69" s="1332"/>
      <c r="B69" s="1335"/>
      <c r="C69" s="1336"/>
      <c r="D69" s="1337" t="s">
        <v>513</v>
      </c>
      <c r="E69" s="139"/>
      <c r="F69" s="1338"/>
      <c r="G69" s="350"/>
      <c r="H69" s="1402">
        <f t="shared" si="1"/>
        <v>0</v>
      </c>
    </row>
    <row r="70" spans="1:9" ht="18.75" x14ac:dyDescent="0.3">
      <c r="A70" s="2323" t="str">
        <f>A1</f>
        <v>REMISIONES DE    ABRIL         2 0 1 4</v>
      </c>
      <c r="B70" s="2323"/>
      <c r="C70" s="2323"/>
      <c r="D70" s="2323"/>
      <c r="E70" s="2323"/>
      <c r="F70" s="2323"/>
      <c r="G70" s="1340"/>
      <c r="H70" s="217"/>
    </row>
    <row r="71" spans="1:9" ht="35.25" thickBot="1" x14ac:dyDescent="0.35">
      <c r="A71" s="716" t="s">
        <v>0</v>
      </c>
      <c r="B71" s="1325" t="s">
        <v>1</v>
      </c>
      <c r="C71" s="1526"/>
      <c r="D71" s="1326" t="s">
        <v>1457</v>
      </c>
      <c r="E71" s="5" t="s">
        <v>2</v>
      </c>
      <c r="F71" s="1341" t="s">
        <v>6</v>
      </c>
      <c r="G71" s="1328" t="s">
        <v>7</v>
      </c>
      <c r="H71" s="1329" t="s">
        <v>8</v>
      </c>
    </row>
    <row r="72" spans="1:9" ht="16.5" thickTop="1" x14ac:dyDescent="0.25">
      <c r="A72" s="1332">
        <v>41731</v>
      </c>
      <c r="B72" s="1342" t="s">
        <v>2306</v>
      </c>
      <c r="C72" s="1343" t="s">
        <v>2462</v>
      </c>
      <c r="D72" s="1886" t="s">
        <v>748</v>
      </c>
      <c r="E72" s="1887">
        <v>14234.4</v>
      </c>
      <c r="F72" s="1889">
        <v>41738</v>
      </c>
      <c r="G72" s="1890">
        <v>14234.4</v>
      </c>
      <c r="H72" s="583">
        <f>E72-G72</f>
        <v>0</v>
      </c>
      <c r="I72" s="1886" t="s">
        <v>600</v>
      </c>
    </row>
    <row r="73" spans="1:9" ht="15.75" x14ac:dyDescent="0.25">
      <c r="A73" s="1332"/>
      <c r="B73" s="1342" t="s">
        <v>807</v>
      </c>
      <c r="C73" s="1343" t="s">
        <v>2462</v>
      </c>
      <c r="D73" s="1886" t="s">
        <v>2242</v>
      </c>
      <c r="E73" s="1994">
        <v>7524</v>
      </c>
      <c r="F73" s="1822">
        <v>41731</v>
      </c>
      <c r="G73" s="1535">
        <v>7524</v>
      </c>
      <c r="H73" s="460">
        <f>E73-G73</f>
        <v>0</v>
      </c>
      <c r="I73" s="1886"/>
    </row>
    <row r="74" spans="1:9" ht="15.75" x14ac:dyDescent="0.25">
      <c r="A74" s="1332"/>
      <c r="B74" s="1342" t="s">
        <v>2307</v>
      </c>
      <c r="C74" s="1343" t="s">
        <v>2462</v>
      </c>
      <c r="D74" s="1886" t="s">
        <v>597</v>
      </c>
      <c r="E74" s="1994">
        <v>7176</v>
      </c>
      <c r="F74" s="1822">
        <v>41731</v>
      </c>
      <c r="G74" s="1535">
        <v>7176</v>
      </c>
      <c r="H74" s="460">
        <f t="shared" ref="H74:H133" si="2">E74-G74</f>
        <v>0</v>
      </c>
      <c r="I74" s="1886"/>
    </row>
    <row r="75" spans="1:9" ht="15.75" x14ac:dyDescent="0.25">
      <c r="A75" s="1332"/>
      <c r="B75" s="1342" t="s">
        <v>2308</v>
      </c>
      <c r="C75" s="1343" t="s">
        <v>2462</v>
      </c>
      <c r="D75" s="1886" t="s">
        <v>995</v>
      </c>
      <c r="E75" s="1994">
        <v>3170</v>
      </c>
      <c r="F75" s="1822">
        <v>41731</v>
      </c>
      <c r="G75" s="1535">
        <v>3170</v>
      </c>
      <c r="H75" s="460">
        <f t="shared" si="2"/>
        <v>0</v>
      </c>
      <c r="I75" s="1886"/>
    </row>
    <row r="76" spans="1:9" ht="15.75" x14ac:dyDescent="0.25">
      <c r="A76" s="1332"/>
      <c r="B76" s="1342" t="s">
        <v>2309</v>
      </c>
      <c r="C76" s="1343" t="s">
        <v>2462</v>
      </c>
      <c r="D76" s="1886" t="s">
        <v>748</v>
      </c>
      <c r="E76" s="1994">
        <v>140032.5</v>
      </c>
      <c r="F76" s="1822">
        <v>41738</v>
      </c>
      <c r="G76" s="1535">
        <v>140032.5</v>
      </c>
      <c r="H76" s="460">
        <f t="shared" si="2"/>
        <v>0</v>
      </c>
      <c r="I76" s="1886"/>
    </row>
    <row r="77" spans="1:9" ht="15.75" x14ac:dyDescent="0.25">
      <c r="A77" s="1332"/>
      <c r="B77" s="1342" t="s">
        <v>2310</v>
      </c>
      <c r="C77" s="1343" t="s">
        <v>2462</v>
      </c>
      <c r="D77" s="1886" t="s">
        <v>470</v>
      </c>
      <c r="E77" s="1994">
        <v>5892</v>
      </c>
      <c r="F77" s="1822">
        <v>41731</v>
      </c>
      <c r="G77" s="1535">
        <v>5892</v>
      </c>
      <c r="H77" s="460">
        <f t="shared" si="2"/>
        <v>0</v>
      </c>
      <c r="I77" s="1886"/>
    </row>
    <row r="78" spans="1:9" ht="15.75" x14ac:dyDescent="0.25">
      <c r="A78" s="1332"/>
      <c r="B78" s="1342" t="s">
        <v>2311</v>
      </c>
      <c r="C78" s="1343" t="s">
        <v>2462</v>
      </c>
      <c r="D78" s="1886" t="s">
        <v>447</v>
      </c>
      <c r="E78" s="1994">
        <v>7623</v>
      </c>
      <c r="F78" s="1822">
        <v>41731</v>
      </c>
      <c r="G78" s="1535">
        <v>7623</v>
      </c>
      <c r="H78" s="460">
        <f t="shared" si="2"/>
        <v>0</v>
      </c>
      <c r="I78" s="1886" t="s">
        <v>600</v>
      </c>
    </row>
    <row r="79" spans="1:9" ht="15.75" x14ac:dyDescent="0.25">
      <c r="A79" s="1332"/>
      <c r="B79" s="1342" t="s">
        <v>2312</v>
      </c>
      <c r="C79" s="1343" t="s">
        <v>2462</v>
      </c>
      <c r="D79" s="1886" t="s">
        <v>48</v>
      </c>
      <c r="E79" s="1994">
        <v>27512.5</v>
      </c>
      <c r="F79" s="1822">
        <v>41754</v>
      </c>
      <c r="G79" s="1535">
        <v>27512.5</v>
      </c>
      <c r="H79" s="460">
        <f t="shared" si="2"/>
        <v>0</v>
      </c>
      <c r="I79" s="1886" t="s">
        <v>600</v>
      </c>
    </row>
    <row r="80" spans="1:9" ht="15.75" x14ac:dyDescent="0.25">
      <c r="A80" s="1332"/>
      <c r="B80" s="1342" t="s">
        <v>2313</v>
      </c>
      <c r="C80" s="1343" t="s">
        <v>2462</v>
      </c>
      <c r="D80" s="1886" t="s">
        <v>433</v>
      </c>
      <c r="E80" s="1994">
        <v>2763</v>
      </c>
      <c r="F80" s="1822">
        <v>41731</v>
      </c>
      <c r="G80" s="1535">
        <v>2763</v>
      </c>
      <c r="H80" s="460">
        <f t="shared" si="2"/>
        <v>0</v>
      </c>
      <c r="I80" s="1886" t="s">
        <v>1584</v>
      </c>
    </row>
    <row r="81" spans="1:9" ht="15.75" x14ac:dyDescent="0.25">
      <c r="A81" s="1332"/>
      <c r="B81" s="1342" t="s">
        <v>2314</v>
      </c>
      <c r="C81" s="1343" t="s">
        <v>2462</v>
      </c>
      <c r="D81" s="1886" t="s">
        <v>377</v>
      </c>
      <c r="E81" s="1994">
        <v>4867</v>
      </c>
      <c r="F81" s="1822">
        <v>41731</v>
      </c>
      <c r="G81" s="1535">
        <v>4867</v>
      </c>
      <c r="H81" s="460">
        <f t="shared" si="2"/>
        <v>0</v>
      </c>
      <c r="I81" s="1886"/>
    </row>
    <row r="82" spans="1:9" ht="15.75" x14ac:dyDescent="0.25">
      <c r="A82" s="1332"/>
      <c r="B82" s="1342" t="s">
        <v>2317</v>
      </c>
      <c r="C82" s="1343" t="s">
        <v>2462</v>
      </c>
      <c r="D82" s="1886" t="s">
        <v>28</v>
      </c>
      <c r="E82" s="1994">
        <v>11431</v>
      </c>
      <c r="F82" s="1822">
        <v>41731</v>
      </c>
      <c r="G82" s="1535">
        <v>11431</v>
      </c>
      <c r="H82" s="460">
        <f t="shared" si="2"/>
        <v>0</v>
      </c>
      <c r="I82" s="1886" t="s">
        <v>600</v>
      </c>
    </row>
    <row r="83" spans="1:9" ht="15.75" x14ac:dyDescent="0.25">
      <c r="A83" s="1332"/>
      <c r="B83" s="1342" t="s">
        <v>2318</v>
      </c>
      <c r="C83" s="1343" t="s">
        <v>2462</v>
      </c>
      <c r="D83" s="1886" t="s">
        <v>1884</v>
      </c>
      <c r="E83" s="1994">
        <v>6675</v>
      </c>
      <c r="F83" s="1822">
        <v>41731</v>
      </c>
      <c r="G83" s="1535">
        <v>6675</v>
      </c>
      <c r="H83" s="460">
        <f t="shared" si="2"/>
        <v>0</v>
      </c>
      <c r="I83" s="1886"/>
    </row>
    <row r="84" spans="1:9" ht="15.75" x14ac:dyDescent="0.25">
      <c r="A84" s="1332"/>
      <c r="B84" s="1342" t="s">
        <v>2319</v>
      </c>
      <c r="C84" s="1343" t="s">
        <v>2462</v>
      </c>
      <c r="D84" s="1886" t="s">
        <v>19</v>
      </c>
      <c r="E84" s="1994">
        <v>1876</v>
      </c>
      <c r="F84" s="1822">
        <v>41731</v>
      </c>
      <c r="G84" s="1535">
        <v>1876</v>
      </c>
      <c r="H84" s="460">
        <f t="shared" si="2"/>
        <v>0</v>
      </c>
      <c r="I84" s="1886" t="s">
        <v>19</v>
      </c>
    </row>
    <row r="85" spans="1:9" ht="15.75" x14ac:dyDescent="0.25">
      <c r="A85" s="1332"/>
      <c r="B85" s="1342" t="s">
        <v>2320</v>
      </c>
      <c r="C85" s="1343" t="s">
        <v>2462</v>
      </c>
      <c r="D85" s="1886" t="s">
        <v>648</v>
      </c>
      <c r="E85" s="1994">
        <v>9866.4</v>
      </c>
      <c r="F85" s="1822">
        <v>41731</v>
      </c>
      <c r="G85" s="1535">
        <v>9866.4</v>
      </c>
      <c r="H85" s="460">
        <f t="shared" si="2"/>
        <v>0</v>
      </c>
      <c r="I85" s="1886" t="s">
        <v>2228</v>
      </c>
    </row>
    <row r="86" spans="1:9" ht="15.75" x14ac:dyDescent="0.25">
      <c r="A86" s="1332"/>
      <c r="B86" s="1342" t="s">
        <v>2321</v>
      </c>
      <c r="C86" s="1343" t="s">
        <v>2462</v>
      </c>
      <c r="D86" s="1886" t="s">
        <v>775</v>
      </c>
      <c r="E86" s="1994">
        <v>1852.5</v>
      </c>
      <c r="F86" s="2006" t="s">
        <v>4225</v>
      </c>
      <c r="G86" s="1535">
        <v>1852.5</v>
      </c>
      <c r="H86" s="460">
        <f t="shared" si="2"/>
        <v>0</v>
      </c>
      <c r="I86" s="1886" t="s">
        <v>1584</v>
      </c>
    </row>
    <row r="87" spans="1:9" ht="15.75" x14ac:dyDescent="0.25">
      <c r="A87" s="1332"/>
      <c r="B87" s="1342" t="s">
        <v>2322</v>
      </c>
      <c r="C87" s="1343" t="s">
        <v>2462</v>
      </c>
      <c r="D87" s="1886" t="s">
        <v>58</v>
      </c>
      <c r="E87" s="1994">
        <v>4976</v>
      </c>
      <c r="F87" s="1822">
        <v>41731</v>
      </c>
      <c r="G87" s="1535">
        <v>4976</v>
      </c>
      <c r="H87" s="460">
        <f t="shared" si="2"/>
        <v>0</v>
      </c>
      <c r="I87" s="1886" t="s">
        <v>1584</v>
      </c>
    </row>
    <row r="88" spans="1:9" ht="15.75" x14ac:dyDescent="0.25">
      <c r="A88" s="1332"/>
      <c r="B88" s="1342" t="s">
        <v>2323</v>
      </c>
      <c r="C88" s="1343" t="s">
        <v>2462</v>
      </c>
      <c r="D88" s="1886" t="s">
        <v>2090</v>
      </c>
      <c r="E88" s="1994">
        <v>1015</v>
      </c>
      <c r="F88" s="1822">
        <v>41731</v>
      </c>
      <c r="G88" s="1535">
        <v>1015</v>
      </c>
      <c r="H88" s="460">
        <f t="shared" si="2"/>
        <v>0</v>
      </c>
      <c r="I88" s="1886" t="s">
        <v>1584</v>
      </c>
    </row>
    <row r="89" spans="1:9" ht="15.75" x14ac:dyDescent="0.25">
      <c r="A89" s="1332"/>
      <c r="B89" s="1342" t="s">
        <v>2324</v>
      </c>
      <c r="C89" s="1343" t="s">
        <v>2462</v>
      </c>
      <c r="D89" s="1886" t="s">
        <v>72</v>
      </c>
      <c r="E89" s="1994">
        <v>26658</v>
      </c>
      <c r="F89" s="1822">
        <v>41731</v>
      </c>
      <c r="G89" s="1535">
        <v>26658</v>
      </c>
      <c r="H89" s="460">
        <f t="shared" si="2"/>
        <v>0</v>
      </c>
      <c r="I89" s="1886" t="s">
        <v>19</v>
      </c>
    </row>
    <row r="90" spans="1:9" ht="15.75" x14ac:dyDescent="0.25">
      <c r="A90" s="1332"/>
      <c r="B90" s="1342" t="s">
        <v>2325</v>
      </c>
      <c r="C90" s="1343" t="s">
        <v>2462</v>
      </c>
      <c r="D90" s="1886" t="s">
        <v>512</v>
      </c>
      <c r="E90" s="1994">
        <v>8506.4</v>
      </c>
      <c r="F90" s="1822">
        <v>41731</v>
      </c>
      <c r="G90" s="1535">
        <v>8506.4</v>
      </c>
      <c r="H90" s="460">
        <f t="shared" si="2"/>
        <v>0</v>
      </c>
      <c r="I90" s="1886" t="s">
        <v>1584</v>
      </c>
    </row>
    <row r="91" spans="1:9" ht="15.75" x14ac:dyDescent="0.25">
      <c r="A91" s="1332"/>
      <c r="B91" s="1342" t="s">
        <v>2326</v>
      </c>
      <c r="C91" s="1343" t="s">
        <v>2462</v>
      </c>
      <c r="D91" s="1886" t="s">
        <v>297</v>
      </c>
      <c r="E91" s="1994">
        <v>1375</v>
      </c>
      <c r="F91" s="1822">
        <v>41731</v>
      </c>
      <c r="G91" s="1535">
        <v>1375</v>
      </c>
      <c r="H91" s="460">
        <f t="shared" si="2"/>
        <v>0</v>
      </c>
      <c r="I91" s="1886"/>
    </row>
    <row r="92" spans="1:9" ht="15.75" x14ac:dyDescent="0.25">
      <c r="A92" s="1332"/>
      <c r="B92" s="1342" t="s">
        <v>2327</v>
      </c>
      <c r="C92" s="1343" t="s">
        <v>2462</v>
      </c>
      <c r="D92" s="1886" t="s">
        <v>2232</v>
      </c>
      <c r="E92" s="1994">
        <v>1225</v>
      </c>
      <c r="F92" s="1822">
        <v>41731</v>
      </c>
      <c r="G92" s="1535">
        <v>1225</v>
      </c>
      <c r="H92" s="460">
        <f t="shared" si="2"/>
        <v>0</v>
      </c>
      <c r="I92" s="1886" t="s">
        <v>1584</v>
      </c>
    </row>
    <row r="93" spans="1:9" ht="15.75" x14ac:dyDescent="0.25">
      <c r="A93" s="1332"/>
      <c r="B93" s="1342" t="s">
        <v>2328</v>
      </c>
      <c r="C93" s="1343" t="s">
        <v>2462</v>
      </c>
      <c r="D93" s="1886" t="s">
        <v>19</v>
      </c>
      <c r="E93" s="1994">
        <v>562</v>
      </c>
      <c r="F93" s="1822">
        <v>41731</v>
      </c>
      <c r="G93" s="1535">
        <v>562</v>
      </c>
      <c r="H93" s="460">
        <f t="shared" si="2"/>
        <v>0</v>
      </c>
      <c r="I93" s="1886" t="s">
        <v>19</v>
      </c>
    </row>
    <row r="94" spans="1:9" ht="15.75" x14ac:dyDescent="0.25">
      <c r="A94" s="1332"/>
      <c r="B94" s="1342" t="s">
        <v>2329</v>
      </c>
      <c r="C94" s="1343" t="s">
        <v>2462</v>
      </c>
      <c r="D94" s="1886" t="s">
        <v>419</v>
      </c>
      <c r="E94" s="1994">
        <v>14209</v>
      </c>
      <c r="F94" s="2006" t="s">
        <v>3913</v>
      </c>
      <c r="G94" s="1535">
        <v>14209</v>
      </c>
      <c r="H94" s="460">
        <f t="shared" si="2"/>
        <v>0</v>
      </c>
      <c r="I94" s="1886"/>
    </row>
    <row r="95" spans="1:9" ht="15.75" x14ac:dyDescent="0.25">
      <c r="A95" s="1332"/>
      <c r="B95" s="1342" t="s">
        <v>2330</v>
      </c>
      <c r="C95" s="1343" t="s">
        <v>2462</v>
      </c>
      <c r="D95" s="1886" t="s">
        <v>1477</v>
      </c>
      <c r="E95" s="1994">
        <v>1704</v>
      </c>
      <c r="F95" s="1822">
        <v>41731</v>
      </c>
      <c r="G95" s="1535">
        <v>1704</v>
      </c>
      <c r="H95" s="460">
        <f t="shared" si="2"/>
        <v>0</v>
      </c>
      <c r="I95" s="1886" t="s">
        <v>1442</v>
      </c>
    </row>
    <row r="96" spans="1:9" ht="15.75" x14ac:dyDescent="0.25">
      <c r="A96" s="1332"/>
      <c r="B96" s="1342" t="s">
        <v>2331</v>
      </c>
      <c r="C96" s="1343" t="s">
        <v>2462</v>
      </c>
      <c r="D96" s="1886" t="s">
        <v>780</v>
      </c>
      <c r="E96" s="1994">
        <v>22910</v>
      </c>
      <c r="F96" s="1822">
        <v>41731</v>
      </c>
      <c r="G96" s="1535">
        <v>22910</v>
      </c>
      <c r="H96" s="460">
        <f t="shared" si="2"/>
        <v>0</v>
      </c>
      <c r="I96" s="1886" t="s">
        <v>2228</v>
      </c>
    </row>
    <row r="97" spans="1:9" ht="15.75" x14ac:dyDescent="0.25">
      <c r="A97" s="1332"/>
      <c r="B97" s="1342" t="s">
        <v>2332</v>
      </c>
      <c r="C97" s="1343" t="s">
        <v>2462</v>
      </c>
      <c r="D97" s="1886" t="s">
        <v>2231</v>
      </c>
      <c r="E97" s="1994">
        <v>10398</v>
      </c>
      <c r="F97" s="1822">
        <v>41731</v>
      </c>
      <c r="G97" s="1535">
        <v>10398</v>
      </c>
      <c r="H97" s="460">
        <f t="shared" si="2"/>
        <v>0</v>
      </c>
      <c r="I97" s="1886"/>
    </row>
    <row r="98" spans="1:9" ht="15.75" x14ac:dyDescent="0.25">
      <c r="A98" s="1332"/>
      <c r="B98" s="1342" t="s">
        <v>2333</v>
      </c>
      <c r="C98" s="1343" t="s">
        <v>2462</v>
      </c>
      <c r="D98" s="1886" t="s">
        <v>617</v>
      </c>
      <c r="E98" s="1994">
        <v>6439.5</v>
      </c>
      <c r="F98" s="2001" t="s">
        <v>3011</v>
      </c>
      <c r="G98" s="1535">
        <v>6439.5</v>
      </c>
      <c r="H98" s="460">
        <f t="shared" si="2"/>
        <v>0</v>
      </c>
      <c r="I98" s="1886" t="s">
        <v>19</v>
      </c>
    </row>
    <row r="99" spans="1:9" ht="15.75" x14ac:dyDescent="0.25">
      <c r="A99" s="1332"/>
      <c r="B99" s="1342" t="s">
        <v>2334</v>
      </c>
      <c r="C99" s="1343" t="s">
        <v>2462</v>
      </c>
      <c r="D99" s="1886" t="s">
        <v>48</v>
      </c>
      <c r="E99" s="1994">
        <v>15079</v>
      </c>
      <c r="F99" s="1822">
        <v>41731</v>
      </c>
      <c r="G99" s="1535">
        <v>15079</v>
      </c>
      <c r="H99" s="460">
        <f t="shared" si="2"/>
        <v>0</v>
      </c>
      <c r="I99" s="1886"/>
    </row>
    <row r="100" spans="1:9" ht="15.75" x14ac:dyDescent="0.25">
      <c r="A100" s="1332"/>
      <c r="B100" s="1342" t="s">
        <v>2335</v>
      </c>
      <c r="C100" s="1343" t="s">
        <v>2462</v>
      </c>
      <c r="D100" s="1886" t="s">
        <v>19</v>
      </c>
      <c r="E100" s="1994">
        <v>1415</v>
      </c>
      <c r="F100" s="1822">
        <v>41731</v>
      </c>
      <c r="G100" s="1535">
        <v>1415</v>
      </c>
      <c r="H100" s="460">
        <f t="shared" si="2"/>
        <v>0</v>
      </c>
      <c r="I100" s="1886"/>
    </row>
    <row r="101" spans="1:9" ht="15.75" x14ac:dyDescent="0.25">
      <c r="A101" s="1332"/>
      <c r="B101" s="1342" t="s">
        <v>2336</v>
      </c>
      <c r="C101" s="1343" t="s">
        <v>2462</v>
      </c>
      <c r="D101" s="1892" t="s">
        <v>2229</v>
      </c>
      <c r="E101" s="1995">
        <v>0</v>
      </c>
      <c r="F101" s="1822"/>
      <c r="G101" s="1535"/>
      <c r="H101" s="460">
        <f t="shared" si="2"/>
        <v>0</v>
      </c>
      <c r="I101" s="1886" t="s">
        <v>998</v>
      </c>
    </row>
    <row r="102" spans="1:9" ht="15.75" x14ac:dyDescent="0.25">
      <c r="A102" s="1332"/>
      <c r="B102" s="1342" t="s">
        <v>2337</v>
      </c>
      <c r="C102" s="1343" t="s">
        <v>2462</v>
      </c>
      <c r="D102" s="1886" t="s">
        <v>1503</v>
      </c>
      <c r="E102" s="1994">
        <v>1580</v>
      </c>
      <c r="F102" s="1822">
        <v>41731</v>
      </c>
      <c r="G102" s="1535">
        <v>1580</v>
      </c>
      <c r="H102" s="460">
        <f t="shared" si="2"/>
        <v>0</v>
      </c>
      <c r="I102" s="1886" t="s">
        <v>38</v>
      </c>
    </row>
    <row r="103" spans="1:9" ht="15.75" x14ac:dyDescent="0.25">
      <c r="A103" s="1332"/>
      <c r="B103" s="1342" t="s">
        <v>2338</v>
      </c>
      <c r="C103" s="1343" t="s">
        <v>2462</v>
      </c>
      <c r="D103" s="1886" t="s">
        <v>2241</v>
      </c>
      <c r="E103" s="1994">
        <v>384</v>
      </c>
      <c r="F103" s="1822">
        <v>41731</v>
      </c>
      <c r="G103" s="1535">
        <v>384</v>
      </c>
      <c r="H103" s="460">
        <f t="shared" si="2"/>
        <v>0</v>
      </c>
      <c r="I103" s="1886" t="s">
        <v>38</v>
      </c>
    </row>
    <row r="104" spans="1:9" ht="15.75" x14ac:dyDescent="0.25">
      <c r="A104" s="1332"/>
      <c r="B104" s="1342" t="s">
        <v>2339</v>
      </c>
      <c r="C104" s="1343" t="s">
        <v>2462</v>
      </c>
      <c r="D104" s="1886" t="s">
        <v>433</v>
      </c>
      <c r="E104" s="1994">
        <v>294</v>
      </c>
      <c r="F104" s="1822">
        <v>41731</v>
      </c>
      <c r="G104" s="1535">
        <v>294</v>
      </c>
      <c r="H104" s="460">
        <f t="shared" si="2"/>
        <v>0</v>
      </c>
      <c r="I104" s="1886"/>
    </row>
    <row r="105" spans="1:9" ht="15.75" x14ac:dyDescent="0.25">
      <c r="A105" s="1332"/>
      <c r="B105" s="1342" t="s">
        <v>2340</v>
      </c>
      <c r="C105" s="1343" t="s">
        <v>2462</v>
      </c>
      <c r="D105" s="1886" t="s">
        <v>2378</v>
      </c>
      <c r="E105" s="1994">
        <v>14228</v>
      </c>
      <c r="F105" s="1822">
        <v>41732</v>
      </c>
      <c r="G105" s="1535">
        <v>14228</v>
      </c>
      <c r="H105" s="460">
        <f t="shared" si="2"/>
        <v>0</v>
      </c>
      <c r="I105" s="1886" t="s">
        <v>600</v>
      </c>
    </row>
    <row r="106" spans="1:9" ht="15.75" x14ac:dyDescent="0.25">
      <c r="A106" s="1332"/>
      <c r="B106" s="1342" t="s">
        <v>810</v>
      </c>
      <c r="C106" s="1343" t="s">
        <v>2462</v>
      </c>
      <c r="D106" s="1886" t="s">
        <v>853</v>
      </c>
      <c r="E106" s="1994">
        <v>4605</v>
      </c>
      <c r="F106" s="1822">
        <v>41731</v>
      </c>
      <c r="G106" s="1535">
        <v>4605</v>
      </c>
      <c r="H106" s="460">
        <f t="shared" si="2"/>
        <v>0</v>
      </c>
      <c r="I106" s="1886"/>
    </row>
    <row r="107" spans="1:9" ht="15.75" x14ac:dyDescent="0.25">
      <c r="A107" s="1332"/>
      <c r="B107" s="1342" t="s">
        <v>2341</v>
      </c>
      <c r="C107" s="1343" t="s">
        <v>2462</v>
      </c>
      <c r="D107" s="1886" t="s">
        <v>969</v>
      </c>
      <c r="E107" s="1994">
        <v>2576</v>
      </c>
      <c r="F107" s="1822">
        <v>41731</v>
      </c>
      <c r="G107" s="1535">
        <v>2576</v>
      </c>
      <c r="H107" s="460">
        <f t="shared" si="2"/>
        <v>0</v>
      </c>
      <c r="I107" s="1886"/>
    </row>
    <row r="108" spans="1:9" ht="15.75" x14ac:dyDescent="0.25">
      <c r="A108" s="1332"/>
      <c r="B108" s="1342" t="s">
        <v>2342</v>
      </c>
      <c r="C108" s="1343" t="s">
        <v>2462</v>
      </c>
      <c r="D108" s="1886" t="s">
        <v>19</v>
      </c>
      <c r="E108" s="1994">
        <v>646</v>
      </c>
      <c r="F108" s="1822">
        <v>41731</v>
      </c>
      <c r="G108" s="1535">
        <v>646</v>
      </c>
      <c r="H108" s="460">
        <f t="shared" si="2"/>
        <v>0</v>
      </c>
      <c r="I108" s="1886" t="s">
        <v>19</v>
      </c>
    </row>
    <row r="109" spans="1:9" ht="15.75" x14ac:dyDescent="0.25">
      <c r="A109" s="1332"/>
      <c r="B109" s="1342" t="s">
        <v>2343</v>
      </c>
      <c r="C109" s="1343" t="s">
        <v>2462</v>
      </c>
      <c r="D109" s="1886" t="s">
        <v>206</v>
      </c>
      <c r="E109" s="1994">
        <v>3102</v>
      </c>
      <c r="F109" s="1822">
        <v>41732</v>
      </c>
      <c r="G109" s="1535">
        <v>3102</v>
      </c>
      <c r="H109" s="460">
        <f t="shared" si="2"/>
        <v>0</v>
      </c>
      <c r="I109" s="1886"/>
    </row>
    <row r="110" spans="1:9" ht="15.75" x14ac:dyDescent="0.25">
      <c r="A110" s="1332"/>
      <c r="B110" s="1342" t="s">
        <v>2344</v>
      </c>
      <c r="C110" s="1343" t="s">
        <v>2462</v>
      </c>
      <c r="D110" s="1886" t="s">
        <v>19</v>
      </c>
      <c r="E110" s="1994">
        <v>7064</v>
      </c>
      <c r="F110" s="1822">
        <v>41731</v>
      </c>
      <c r="G110" s="1535">
        <v>7064</v>
      </c>
      <c r="H110" s="460">
        <f t="shared" si="2"/>
        <v>0</v>
      </c>
      <c r="I110" s="1886" t="s">
        <v>19</v>
      </c>
    </row>
    <row r="111" spans="1:9" ht="15.75" x14ac:dyDescent="0.25">
      <c r="A111" s="1332"/>
      <c r="B111" s="1342" t="s">
        <v>2345</v>
      </c>
      <c r="C111" s="1343" t="s">
        <v>2462</v>
      </c>
      <c r="D111" s="1886" t="s">
        <v>2242</v>
      </c>
      <c r="E111" s="1994">
        <v>9545</v>
      </c>
      <c r="F111" s="1822">
        <v>41732</v>
      </c>
      <c r="G111" s="1535">
        <v>9545</v>
      </c>
      <c r="H111" s="460">
        <f t="shared" si="2"/>
        <v>0</v>
      </c>
      <c r="I111" s="1886" t="s">
        <v>600</v>
      </c>
    </row>
    <row r="112" spans="1:9" ht="15.75" x14ac:dyDescent="0.25">
      <c r="A112" s="1332"/>
      <c r="B112" s="1342" t="s">
        <v>811</v>
      </c>
      <c r="C112" s="1343" t="s">
        <v>2462</v>
      </c>
      <c r="D112" s="1886" t="s">
        <v>19</v>
      </c>
      <c r="E112" s="1994">
        <v>1394</v>
      </c>
      <c r="F112" s="1822">
        <v>41731</v>
      </c>
      <c r="G112" s="1535">
        <v>1394</v>
      </c>
      <c r="H112" s="460">
        <f t="shared" si="2"/>
        <v>0</v>
      </c>
      <c r="I112" s="1886" t="s">
        <v>19</v>
      </c>
    </row>
    <row r="113" spans="1:9" ht="15.75" x14ac:dyDescent="0.25">
      <c r="A113" s="1332"/>
      <c r="B113" s="1342" t="s">
        <v>812</v>
      </c>
      <c r="C113" s="1343" t="s">
        <v>2462</v>
      </c>
      <c r="D113" s="1886" t="s">
        <v>685</v>
      </c>
      <c r="E113" s="1994">
        <v>1767</v>
      </c>
      <c r="F113" s="1822">
        <v>41732</v>
      </c>
      <c r="G113" s="1535">
        <v>1767</v>
      </c>
      <c r="H113" s="460">
        <f t="shared" si="2"/>
        <v>0</v>
      </c>
      <c r="I113" s="1886" t="s">
        <v>600</v>
      </c>
    </row>
    <row r="114" spans="1:9" ht="15.75" x14ac:dyDescent="0.25">
      <c r="A114" s="1332"/>
      <c r="B114" s="1342" t="s">
        <v>2346</v>
      </c>
      <c r="C114" s="1343" t="s">
        <v>2462</v>
      </c>
      <c r="D114" s="1886" t="s">
        <v>2703</v>
      </c>
      <c r="E114" s="1994">
        <v>2500</v>
      </c>
      <c r="F114" s="1822">
        <v>41732</v>
      </c>
      <c r="G114" s="1535">
        <v>2500</v>
      </c>
      <c r="H114" s="460">
        <f t="shared" si="2"/>
        <v>0</v>
      </c>
      <c r="I114" s="1886" t="s">
        <v>600</v>
      </c>
    </row>
    <row r="115" spans="1:9" ht="15.75" x14ac:dyDescent="0.25">
      <c r="A115" s="1332"/>
      <c r="B115" s="1342" t="s">
        <v>2347</v>
      </c>
      <c r="C115" s="1343" t="s">
        <v>2462</v>
      </c>
      <c r="D115" s="1886" t="s">
        <v>2234</v>
      </c>
      <c r="E115" s="1994">
        <v>2639</v>
      </c>
      <c r="F115" s="1822">
        <v>41732</v>
      </c>
      <c r="G115" s="1535">
        <v>2639</v>
      </c>
      <c r="H115" s="460">
        <f t="shared" si="2"/>
        <v>0</v>
      </c>
      <c r="I115" s="1886" t="s">
        <v>600</v>
      </c>
    </row>
    <row r="116" spans="1:9" ht="15.75" x14ac:dyDescent="0.25">
      <c r="A116" s="1332"/>
      <c r="B116" s="1342" t="s">
        <v>2348</v>
      </c>
      <c r="C116" s="1343" t="s">
        <v>2462</v>
      </c>
      <c r="D116" s="1886" t="s">
        <v>1887</v>
      </c>
      <c r="E116" s="1994">
        <v>3264</v>
      </c>
      <c r="F116" s="1822">
        <v>41732</v>
      </c>
      <c r="G116" s="1996">
        <v>3264</v>
      </c>
      <c r="H116" s="460">
        <f t="shared" si="2"/>
        <v>0</v>
      </c>
      <c r="I116" s="1886" t="s">
        <v>600</v>
      </c>
    </row>
    <row r="117" spans="1:9" ht="15.75" x14ac:dyDescent="0.25">
      <c r="A117" s="1332"/>
      <c r="B117" s="1342" t="s">
        <v>2349</v>
      </c>
      <c r="C117" s="1343" t="s">
        <v>2462</v>
      </c>
      <c r="D117" s="1886" t="s">
        <v>69</v>
      </c>
      <c r="E117" s="1994">
        <v>5667</v>
      </c>
      <c r="F117" s="1822">
        <v>41732</v>
      </c>
      <c r="G117" s="1996">
        <v>5667</v>
      </c>
      <c r="H117" s="460">
        <f t="shared" si="2"/>
        <v>0</v>
      </c>
      <c r="I117" s="1886" t="s">
        <v>600</v>
      </c>
    </row>
    <row r="118" spans="1:9" ht="15.75" x14ac:dyDescent="0.25">
      <c r="A118" s="1332"/>
      <c r="B118" s="1342" t="s">
        <v>2350</v>
      </c>
      <c r="C118" s="1343" t="s">
        <v>2462</v>
      </c>
      <c r="D118" s="1886" t="s">
        <v>186</v>
      </c>
      <c r="E118" s="1994">
        <v>4220</v>
      </c>
      <c r="F118" s="1822">
        <v>41732</v>
      </c>
      <c r="G118" s="1996">
        <v>4220</v>
      </c>
      <c r="H118" s="460">
        <f t="shared" si="2"/>
        <v>0</v>
      </c>
      <c r="I118" s="1886"/>
    </row>
    <row r="119" spans="1:9" ht="15.75" x14ac:dyDescent="0.25">
      <c r="A119" s="1332"/>
      <c r="B119" s="1342" t="s">
        <v>2351</v>
      </c>
      <c r="C119" s="1343" t="s">
        <v>2462</v>
      </c>
      <c r="D119" s="1886" t="s">
        <v>976</v>
      </c>
      <c r="E119" s="1994">
        <v>760</v>
      </c>
      <c r="F119" s="1822">
        <v>41731</v>
      </c>
      <c r="G119" s="1535">
        <v>760</v>
      </c>
      <c r="H119" s="460">
        <f t="shared" si="2"/>
        <v>0</v>
      </c>
      <c r="I119" s="1886" t="s">
        <v>19</v>
      </c>
    </row>
    <row r="120" spans="1:9" ht="15.75" x14ac:dyDescent="0.25">
      <c r="A120" s="1332"/>
      <c r="B120" s="1342" t="s">
        <v>2352</v>
      </c>
      <c r="C120" s="1343" t="s">
        <v>2462</v>
      </c>
      <c r="D120" s="1886" t="s">
        <v>2709</v>
      </c>
      <c r="E120" s="1994">
        <v>875</v>
      </c>
      <c r="F120" s="1822">
        <v>41731</v>
      </c>
      <c r="G120" s="1535">
        <v>875</v>
      </c>
      <c r="H120" s="460">
        <f t="shared" si="2"/>
        <v>0</v>
      </c>
      <c r="I120" s="1886"/>
    </row>
    <row r="121" spans="1:9" ht="15.75" x14ac:dyDescent="0.25">
      <c r="A121" s="1332"/>
      <c r="B121" s="1342" t="s">
        <v>2353</v>
      </c>
      <c r="C121" s="1343" t="s">
        <v>2462</v>
      </c>
      <c r="D121" s="1886" t="s">
        <v>19</v>
      </c>
      <c r="E121" s="1994">
        <v>772</v>
      </c>
      <c r="F121" s="1822">
        <v>41731</v>
      </c>
      <c r="G121" s="1535">
        <v>772</v>
      </c>
      <c r="H121" s="460">
        <f t="shared" si="2"/>
        <v>0</v>
      </c>
      <c r="I121" s="1886" t="s">
        <v>19</v>
      </c>
    </row>
    <row r="122" spans="1:9" ht="15.75" x14ac:dyDescent="0.25">
      <c r="A122" s="1332"/>
      <c r="B122" s="1342" t="s">
        <v>2354</v>
      </c>
      <c r="C122" s="1343" t="s">
        <v>2462</v>
      </c>
      <c r="D122" s="1886" t="s">
        <v>2379</v>
      </c>
      <c r="E122" s="1994">
        <v>5542</v>
      </c>
      <c r="F122" s="2135" t="s">
        <v>3919</v>
      </c>
      <c r="G122" s="1535">
        <v>5542</v>
      </c>
      <c r="H122" s="460">
        <f t="shared" si="2"/>
        <v>0</v>
      </c>
      <c r="I122" s="1886" t="s">
        <v>19</v>
      </c>
    </row>
    <row r="123" spans="1:9" ht="15.75" x14ac:dyDescent="0.25">
      <c r="A123" s="1332"/>
      <c r="B123" s="1342" t="s">
        <v>2355</v>
      </c>
      <c r="C123" s="1343" t="s">
        <v>2462</v>
      </c>
      <c r="D123" s="1886" t="s">
        <v>973</v>
      </c>
      <c r="E123" s="1994">
        <v>127070</v>
      </c>
      <c r="F123" s="1822">
        <v>41739</v>
      </c>
      <c r="G123" s="1535">
        <v>127070</v>
      </c>
      <c r="H123" s="460">
        <f t="shared" si="2"/>
        <v>0</v>
      </c>
      <c r="I123" s="1886"/>
    </row>
    <row r="124" spans="1:9" ht="15.75" x14ac:dyDescent="0.25">
      <c r="A124" s="1332"/>
      <c r="B124" s="1342" t="s">
        <v>2356</v>
      </c>
      <c r="C124" s="1343" t="s">
        <v>2462</v>
      </c>
      <c r="D124" s="1886" t="s">
        <v>259</v>
      </c>
      <c r="E124" s="1994">
        <v>2047</v>
      </c>
      <c r="F124" s="1822">
        <v>41731</v>
      </c>
      <c r="G124" s="1535">
        <v>2047</v>
      </c>
      <c r="H124" s="460">
        <f t="shared" si="2"/>
        <v>0</v>
      </c>
      <c r="I124" s="1886"/>
    </row>
    <row r="125" spans="1:9" ht="15.75" x14ac:dyDescent="0.25">
      <c r="A125" s="1332"/>
      <c r="B125" s="1342" t="s">
        <v>2357</v>
      </c>
      <c r="C125" s="1343" t="s">
        <v>2462</v>
      </c>
      <c r="D125" s="1886" t="s">
        <v>404</v>
      </c>
      <c r="E125" s="1994">
        <v>8390</v>
      </c>
      <c r="F125" s="2001" t="s">
        <v>3828</v>
      </c>
      <c r="G125" s="1535">
        <v>8390</v>
      </c>
      <c r="H125" s="460">
        <f t="shared" si="2"/>
        <v>0</v>
      </c>
      <c r="I125" s="1886"/>
    </row>
    <row r="126" spans="1:9" ht="15.75" x14ac:dyDescent="0.25">
      <c r="A126" s="1332"/>
      <c r="B126" s="1342" t="s">
        <v>2358</v>
      </c>
      <c r="C126" s="1343" t="s">
        <v>2462</v>
      </c>
      <c r="D126" s="1886" t="s">
        <v>2242</v>
      </c>
      <c r="E126" s="1994">
        <v>7398</v>
      </c>
      <c r="F126" s="1822">
        <v>41731</v>
      </c>
      <c r="G126" s="1535">
        <v>7398</v>
      </c>
      <c r="H126" s="460">
        <f t="shared" si="2"/>
        <v>0</v>
      </c>
      <c r="I126" s="1886"/>
    </row>
    <row r="127" spans="1:9" ht="15.75" x14ac:dyDescent="0.25">
      <c r="A127" s="1332"/>
      <c r="B127" s="1342" t="s">
        <v>2359</v>
      </c>
      <c r="C127" s="1343" t="s">
        <v>2462</v>
      </c>
      <c r="D127" s="1886" t="s">
        <v>973</v>
      </c>
      <c r="E127" s="1994">
        <v>1900</v>
      </c>
      <c r="F127" s="1822">
        <v>41739</v>
      </c>
      <c r="G127" s="1535">
        <v>1900</v>
      </c>
      <c r="H127" s="460">
        <f t="shared" si="2"/>
        <v>0</v>
      </c>
      <c r="I127" s="1886" t="s">
        <v>1003</v>
      </c>
    </row>
    <row r="128" spans="1:9" ht="15.75" x14ac:dyDescent="0.25">
      <c r="A128" s="1332"/>
      <c r="B128" s="1342" t="s">
        <v>2360</v>
      </c>
      <c r="C128" s="1343" t="s">
        <v>2462</v>
      </c>
      <c r="D128" s="1886" t="s">
        <v>45</v>
      </c>
      <c r="E128" s="1994">
        <v>8500</v>
      </c>
      <c r="F128" s="1822">
        <v>41733</v>
      </c>
      <c r="G128" s="1535">
        <v>8500</v>
      </c>
      <c r="H128" s="460">
        <f t="shared" si="2"/>
        <v>0</v>
      </c>
      <c r="I128" s="1886" t="s">
        <v>1003</v>
      </c>
    </row>
    <row r="129" spans="1:9" ht="15.75" x14ac:dyDescent="0.25">
      <c r="A129" s="1332"/>
      <c r="B129" s="1342" t="s">
        <v>2361</v>
      </c>
      <c r="C129" s="1343" t="s">
        <v>2462</v>
      </c>
      <c r="D129" s="1886" t="s">
        <v>604</v>
      </c>
      <c r="E129" s="1994">
        <v>6221</v>
      </c>
      <c r="F129" s="1822">
        <v>41732</v>
      </c>
      <c r="G129" s="1535">
        <v>6221</v>
      </c>
      <c r="H129" s="460">
        <f t="shared" si="2"/>
        <v>0</v>
      </c>
      <c r="I129" s="1886" t="s">
        <v>1003</v>
      </c>
    </row>
    <row r="130" spans="1:9" ht="15.75" x14ac:dyDescent="0.25">
      <c r="A130" s="1332"/>
      <c r="B130" s="1342" t="s">
        <v>2362</v>
      </c>
      <c r="C130" s="1343" t="s">
        <v>2462</v>
      </c>
      <c r="D130" s="1886" t="s">
        <v>2710</v>
      </c>
      <c r="E130" s="2033">
        <v>16344</v>
      </c>
      <c r="F130" s="1822">
        <v>41731</v>
      </c>
      <c r="G130" s="1535">
        <v>16344</v>
      </c>
      <c r="H130" s="460">
        <f t="shared" si="2"/>
        <v>0</v>
      </c>
      <c r="I130" s="1886"/>
    </row>
    <row r="131" spans="1:9" ht="15.75" x14ac:dyDescent="0.25">
      <c r="A131" s="1332">
        <v>41732</v>
      </c>
      <c r="B131" s="1342" t="s">
        <v>2363</v>
      </c>
      <c r="C131" s="1343" t="s">
        <v>2462</v>
      </c>
      <c r="D131" s="1886" t="s">
        <v>1003</v>
      </c>
      <c r="E131" s="1994">
        <v>242</v>
      </c>
      <c r="F131" s="1822">
        <v>41751</v>
      </c>
      <c r="G131" s="1535">
        <v>242</v>
      </c>
      <c r="H131" s="460">
        <f t="shared" si="2"/>
        <v>0</v>
      </c>
      <c r="I131" s="1886"/>
    </row>
    <row r="132" spans="1:9" ht="15.75" x14ac:dyDescent="0.25">
      <c r="A132" s="1332"/>
      <c r="B132" s="1342" t="s">
        <v>2364</v>
      </c>
      <c r="C132" s="1343" t="s">
        <v>2462</v>
      </c>
      <c r="D132" s="1886" t="s">
        <v>775</v>
      </c>
      <c r="E132" s="1994">
        <v>2730</v>
      </c>
      <c r="F132" s="1822">
        <v>41732</v>
      </c>
      <c r="G132" s="1535">
        <v>2730</v>
      </c>
      <c r="H132" s="460">
        <f t="shared" si="2"/>
        <v>0</v>
      </c>
      <c r="I132" s="1886"/>
    </row>
    <row r="133" spans="1:9" ht="15.75" x14ac:dyDescent="0.25">
      <c r="A133" s="715"/>
      <c r="B133" s="1345"/>
      <c r="C133" s="1346"/>
      <c r="D133" s="1337" t="s">
        <v>514</v>
      </c>
      <c r="E133" s="718"/>
      <c r="F133" s="451"/>
      <c r="G133" s="139"/>
      <c r="H133" s="583">
        <f t="shared" si="2"/>
        <v>0</v>
      </c>
      <c r="I133" s="1891"/>
    </row>
    <row r="134" spans="1:9" ht="15.75" x14ac:dyDescent="0.25">
      <c r="A134" s="715"/>
      <c r="B134" s="1345"/>
      <c r="C134" s="1346"/>
      <c r="D134" s="1337" t="s">
        <v>506</v>
      </c>
      <c r="E134" s="1344"/>
      <c r="F134" s="352"/>
      <c r="G134" s="76"/>
      <c r="H134" s="1402">
        <f t="shared" ref="H134" si="3">E134-G134</f>
        <v>0</v>
      </c>
      <c r="I134" s="1891"/>
    </row>
    <row r="135" spans="1:9" ht="15.75" x14ac:dyDescent="0.25">
      <c r="A135" s="715"/>
      <c r="B135" s="1345"/>
      <c r="C135" s="1346"/>
      <c r="D135" s="1337" t="s">
        <v>506</v>
      </c>
      <c r="E135" s="1344"/>
      <c r="F135" s="352"/>
      <c r="G135" s="76"/>
      <c r="H135" s="1402"/>
    </row>
    <row r="136" spans="1:9" ht="18.75" x14ac:dyDescent="0.3">
      <c r="A136" s="2322" t="str">
        <f>A70</f>
        <v>REMISIONES DE    ABRIL         2 0 1 4</v>
      </c>
      <c r="B136" s="2322"/>
      <c r="C136" s="2322"/>
      <c r="D136" s="2324"/>
      <c r="E136" s="2324"/>
      <c r="F136" s="2324"/>
      <c r="G136" s="1404"/>
      <c r="H136" s="1350"/>
    </row>
    <row r="137" spans="1:9" ht="35.25" thickBot="1" x14ac:dyDescent="0.35">
      <c r="A137" s="716" t="s">
        <v>0</v>
      </c>
      <c r="B137" s="1325" t="s">
        <v>1</v>
      </c>
      <c r="C137" s="1526"/>
      <c r="D137" s="1326" t="s">
        <v>1458</v>
      </c>
      <c r="E137" s="5" t="s">
        <v>2</v>
      </c>
      <c r="F137" s="1341" t="s">
        <v>6</v>
      </c>
      <c r="G137" s="1328" t="s">
        <v>7</v>
      </c>
      <c r="H137" s="1405" t="s">
        <v>8</v>
      </c>
    </row>
    <row r="138" spans="1:9" ht="16.5" thickTop="1" x14ac:dyDescent="0.25">
      <c r="A138" s="1332">
        <v>41732</v>
      </c>
      <c r="B138" s="1342" t="s">
        <v>2729</v>
      </c>
      <c r="C138" s="1347" t="s">
        <v>2462</v>
      </c>
      <c r="D138" s="1886" t="s">
        <v>48</v>
      </c>
      <c r="E138" s="1887">
        <v>9832.5</v>
      </c>
      <c r="F138" s="1889">
        <v>41754</v>
      </c>
      <c r="G138" s="1890">
        <v>9832.5</v>
      </c>
      <c r="H138" s="583">
        <f>E138-G138</f>
        <v>0</v>
      </c>
      <c r="I138" s="1886" t="s">
        <v>19</v>
      </c>
    </row>
    <row r="139" spans="1:9" x14ac:dyDescent="0.25">
      <c r="A139" s="1332"/>
      <c r="B139" s="582" t="s">
        <v>2730</v>
      </c>
      <c r="C139" s="1347" t="s">
        <v>2462</v>
      </c>
      <c r="D139" s="1886" t="s">
        <v>19</v>
      </c>
      <c r="E139" s="1994">
        <v>6227</v>
      </c>
      <c r="F139" s="1822">
        <v>41732</v>
      </c>
      <c r="G139" s="1535">
        <v>6227</v>
      </c>
      <c r="H139" s="460">
        <f>E139-G139</f>
        <v>0</v>
      </c>
      <c r="I139" s="1886" t="s">
        <v>19</v>
      </c>
    </row>
    <row r="140" spans="1:9" ht="15.75" x14ac:dyDescent="0.25">
      <c r="A140" s="1332"/>
      <c r="B140" s="1342" t="s">
        <v>2731</v>
      </c>
      <c r="C140" s="1347" t="s">
        <v>2462</v>
      </c>
      <c r="D140" s="1892" t="s">
        <v>2229</v>
      </c>
      <c r="E140" s="1995">
        <v>0</v>
      </c>
      <c r="F140" s="2034"/>
      <c r="G140" s="2035"/>
      <c r="H140" s="460">
        <f t="shared" ref="H140:H200" si="4">E140-G140</f>
        <v>0</v>
      </c>
      <c r="I140" s="1886" t="s">
        <v>998</v>
      </c>
    </row>
    <row r="141" spans="1:9" x14ac:dyDescent="0.25">
      <c r="A141" s="1332"/>
      <c r="B141" s="582" t="s">
        <v>2732</v>
      </c>
      <c r="C141" s="1347" t="s">
        <v>2462</v>
      </c>
      <c r="D141" s="1886" t="s">
        <v>433</v>
      </c>
      <c r="E141" s="1994">
        <v>3183.5</v>
      </c>
      <c r="F141" s="1822">
        <v>41732</v>
      </c>
      <c r="G141" s="1535">
        <v>3183.5</v>
      </c>
      <c r="H141" s="460">
        <f t="shared" si="4"/>
        <v>0</v>
      </c>
      <c r="I141" s="1886" t="s">
        <v>2227</v>
      </c>
    </row>
    <row r="142" spans="1:9" ht="15.75" x14ac:dyDescent="0.25">
      <c r="A142" s="1332"/>
      <c r="B142" s="1342" t="s">
        <v>2733</v>
      </c>
      <c r="C142" s="1347" t="s">
        <v>2462</v>
      </c>
      <c r="D142" s="1886" t="s">
        <v>1440</v>
      </c>
      <c r="E142" s="1994">
        <v>2595</v>
      </c>
      <c r="F142" s="1822">
        <v>41732</v>
      </c>
      <c r="G142" s="1535">
        <v>2595</v>
      </c>
      <c r="H142" s="460">
        <f t="shared" si="4"/>
        <v>0</v>
      </c>
      <c r="I142" s="1886" t="s">
        <v>19</v>
      </c>
    </row>
    <row r="143" spans="1:9" x14ac:dyDescent="0.25">
      <c r="A143" s="1332"/>
      <c r="B143" s="582" t="s">
        <v>2734</v>
      </c>
      <c r="C143" s="1347" t="s">
        <v>2462</v>
      </c>
      <c r="D143" s="1886" t="s">
        <v>1731</v>
      </c>
      <c r="E143" s="1994">
        <v>2384</v>
      </c>
      <c r="F143" s="1822">
        <v>41732</v>
      </c>
      <c r="G143" s="1535">
        <v>2384</v>
      </c>
      <c r="H143" s="460">
        <f t="shared" si="4"/>
        <v>0</v>
      </c>
      <c r="I143" s="1886" t="s">
        <v>38</v>
      </c>
    </row>
    <row r="144" spans="1:9" ht="15.75" x14ac:dyDescent="0.25">
      <c r="A144" s="1332"/>
      <c r="B144" s="1342" t="s">
        <v>2735</v>
      </c>
      <c r="C144" s="1347" t="s">
        <v>2462</v>
      </c>
      <c r="D144" s="1886" t="s">
        <v>1554</v>
      </c>
      <c r="E144" s="1994">
        <v>7770</v>
      </c>
      <c r="F144" s="1822">
        <v>41732</v>
      </c>
      <c r="G144" s="1535">
        <v>7770</v>
      </c>
      <c r="H144" s="460">
        <f t="shared" si="4"/>
        <v>0</v>
      </c>
      <c r="I144" s="1886"/>
    </row>
    <row r="145" spans="1:9" x14ac:dyDescent="0.25">
      <c r="A145" s="1332"/>
      <c r="B145" s="582" t="s">
        <v>2365</v>
      </c>
      <c r="C145" s="1347" t="s">
        <v>2462</v>
      </c>
      <c r="D145" s="1886" t="s">
        <v>1440</v>
      </c>
      <c r="E145" s="1994">
        <v>80</v>
      </c>
      <c r="F145" s="1822">
        <v>41732</v>
      </c>
      <c r="G145" s="1535">
        <v>80</v>
      </c>
      <c r="H145" s="460">
        <f t="shared" si="4"/>
        <v>0</v>
      </c>
      <c r="I145" s="1886" t="s">
        <v>19</v>
      </c>
    </row>
    <row r="146" spans="1:9" ht="15.75" x14ac:dyDescent="0.25">
      <c r="A146" s="1332"/>
      <c r="B146" s="1342" t="s">
        <v>2736</v>
      </c>
      <c r="C146" s="1347" t="s">
        <v>2462</v>
      </c>
      <c r="D146" s="1886" t="s">
        <v>667</v>
      </c>
      <c r="E146" s="1994">
        <v>4677.6000000000004</v>
      </c>
      <c r="F146" s="1822">
        <v>41732</v>
      </c>
      <c r="G146" s="1535">
        <v>4677.6000000000004</v>
      </c>
      <c r="H146" s="460">
        <f t="shared" si="4"/>
        <v>0</v>
      </c>
      <c r="I146" s="1886"/>
    </row>
    <row r="147" spans="1:9" x14ac:dyDescent="0.25">
      <c r="A147" s="1332"/>
      <c r="B147" s="582" t="s">
        <v>2737</v>
      </c>
      <c r="C147" s="1347" t="s">
        <v>2462</v>
      </c>
      <c r="D147" s="1886" t="s">
        <v>524</v>
      </c>
      <c r="E147" s="1994">
        <v>1996</v>
      </c>
      <c r="F147" s="1822">
        <v>41732</v>
      </c>
      <c r="G147" s="1535">
        <v>1996</v>
      </c>
      <c r="H147" s="460">
        <f t="shared" si="4"/>
        <v>0</v>
      </c>
      <c r="I147" s="1886"/>
    </row>
    <row r="148" spans="1:9" ht="15.75" x14ac:dyDescent="0.25">
      <c r="A148" s="1332"/>
      <c r="B148" s="1342" t="s">
        <v>2738</v>
      </c>
      <c r="C148" s="1347" t="s">
        <v>2462</v>
      </c>
      <c r="D148" s="1886" t="s">
        <v>803</v>
      </c>
      <c r="E148" s="1994">
        <v>1367.1</v>
      </c>
      <c r="F148" s="1822">
        <v>41732</v>
      </c>
      <c r="G148" s="1535">
        <v>1367.1</v>
      </c>
      <c r="H148" s="460">
        <f t="shared" si="4"/>
        <v>0</v>
      </c>
      <c r="I148" s="1886" t="s">
        <v>1584</v>
      </c>
    </row>
    <row r="149" spans="1:9" x14ac:dyDescent="0.25">
      <c r="A149" s="1332"/>
      <c r="B149" s="582" t="s">
        <v>2739</v>
      </c>
      <c r="C149" s="1347" t="s">
        <v>2462</v>
      </c>
      <c r="D149" s="1886" t="s">
        <v>803</v>
      </c>
      <c r="E149" s="1994">
        <v>2335</v>
      </c>
      <c r="F149" s="2006" t="s">
        <v>3911</v>
      </c>
      <c r="G149" s="1535">
        <v>2335</v>
      </c>
      <c r="H149" s="460">
        <f t="shared" si="4"/>
        <v>0</v>
      </c>
      <c r="I149" s="1886"/>
    </row>
    <row r="150" spans="1:9" ht="15.75" x14ac:dyDescent="0.25">
      <c r="A150" s="1332"/>
      <c r="B150" s="1342" t="s">
        <v>2740</v>
      </c>
      <c r="C150" s="1347" t="s">
        <v>2462</v>
      </c>
      <c r="D150" s="1886" t="s">
        <v>58</v>
      </c>
      <c r="E150" s="1994">
        <v>4949.6000000000004</v>
      </c>
      <c r="F150" s="1822">
        <v>41732</v>
      </c>
      <c r="G150" s="1535">
        <v>4949.6000000000004</v>
      </c>
      <c r="H150" s="460">
        <f t="shared" si="4"/>
        <v>0</v>
      </c>
      <c r="I150" s="1886"/>
    </row>
    <row r="151" spans="1:9" x14ac:dyDescent="0.25">
      <c r="A151" s="1332"/>
      <c r="B151" s="582" t="s">
        <v>2741</v>
      </c>
      <c r="C151" s="1347" t="s">
        <v>2462</v>
      </c>
      <c r="D151" s="1886" t="s">
        <v>2232</v>
      </c>
      <c r="E151" s="1994">
        <v>490</v>
      </c>
      <c r="F151" s="1822">
        <v>41732</v>
      </c>
      <c r="G151" s="1535">
        <v>490</v>
      </c>
      <c r="H151" s="460">
        <f t="shared" si="4"/>
        <v>0</v>
      </c>
      <c r="I151" s="1886" t="s">
        <v>1584</v>
      </c>
    </row>
    <row r="152" spans="1:9" ht="15.75" x14ac:dyDescent="0.25">
      <c r="A152" s="1332"/>
      <c r="B152" s="1342" t="s">
        <v>814</v>
      </c>
      <c r="C152" s="1347" t="s">
        <v>2462</v>
      </c>
      <c r="D152" s="1886" t="s">
        <v>1556</v>
      </c>
      <c r="E152" s="1994">
        <v>2099.6</v>
      </c>
      <c r="F152" s="1822">
        <v>41701</v>
      </c>
      <c r="G152" s="1535">
        <v>2099.6</v>
      </c>
      <c r="H152" s="460">
        <f t="shared" si="4"/>
        <v>0</v>
      </c>
      <c r="I152" s="1886" t="s">
        <v>1584</v>
      </c>
    </row>
    <row r="153" spans="1:9" x14ac:dyDescent="0.25">
      <c r="A153" s="1332"/>
      <c r="B153" s="582" t="s">
        <v>2742</v>
      </c>
      <c r="C153" s="1347" t="s">
        <v>2462</v>
      </c>
      <c r="D153" s="1886" t="s">
        <v>2090</v>
      </c>
      <c r="E153" s="1994">
        <v>1102.1500000000001</v>
      </c>
      <c r="F153" s="1822">
        <v>41732</v>
      </c>
      <c r="G153" s="1535">
        <v>1102.1500000000001</v>
      </c>
      <c r="H153" s="460">
        <f t="shared" si="4"/>
        <v>0</v>
      </c>
      <c r="I153" s="1886" t="s">
        <v>1584</v>
      </c>
    </row>
    <row r="154" spans="1:9" ht="15.75" x14ac:dyDescent="0.25">
      <c r="A154" s="1332"/>
      <c r="B154" s="1342" t="s">
        <v>2743</v>
      </c>
      <c r="C154" s="1347" t="s">
        <v>2462</v>
      </c>
      <c r="D154" s="1886" t="s">
        <v>1884</v>
      </c>
      <c r="E154" s="1994">
        <v>9491.6</v>
      </c>
      <c r="F154" s="1822">
        <v>41732</v>
      </c>
      <c r="G154" s="1535">
        <v>9491.6</v>
      </c>
      <c r="H154" s="460">
        <f t="shared" si="4"/>
        <v>0</v>
      </c>
      <c r="I154" s="1886" t="s">
        <v>19</v>
      </c>
    </row>
    <row r="155" spans="1:9" x14ac:dyDescent="0.25">
      <c r="A155" s="1332"/>
      <c r="B155" s="582" t="s">
        <v>2744</v>
      </c>
      <c r="C155" s="1347" t="s">
        <v>2462</v>
      </c>
      <c r="D155" s="1886" t="s">
        <v>297</v>
      </c>
      <c r="E155" s="1994">
        <v>1270</v>
      </c>
      <c r="F155" s="1822">
        <v>41732</v>
      </c>
      <c r="G155" s="1535">
        <v>1270</v>
      </c>
      <c r="H155" s="460">
        <f t="shared" si="4"/>
        <v>0</v>
      </c>
      <c r="I155" s="1886"/>
    </row>
    <row r="156" spans="1:9" ht="15.75" x14ac:dyDescent="0.25">
      <c r="A156" s="1332"/>
      <c r="B156" s="1342" t="s">
        <v>2745</v>
      </c>
      <c r="C156" s="1347" t="s">
        <v>2462</v>
      </c>
      <c r="D156" s="1886" t="s">
        <v>748</v>
      </c>
      <c r="E156" s="1994">
        <v>113005.2</v>
      </c>
      <c r="F156" s="1822">
        <v>41738</v>
      </c>
      <c r="G156" s="1535">
        <v>113005.2</v>
      </c>
      <c r="H156" s="460">
        <f t="shared" si="4"/>
        <v>0</v>
      </c>
      <c r="I156" s="1886" t="s">
        <v>2228</v>
      </c>
    </row>
    <row r="157" spans="1:9" x14ac:dyDescent="0.25">
      <c r="A157" s="1332"/>
      <c r="B157" s="582" t="s">
        <v>2746</v>
      </c>
      <c r="C157" s="1347" t="s">
        <v>2462</v>
      </c>
      <c r="D157" s="1886" t="s">
        <v>655</v>
      </c>
      <c r="E157" s="1994">
        <v>14006</v>
      </c>
      <c r="F157" s="1822">
        <v>41732</v>
      </c>
      <c r="G157" s="1535">
        <v>14006</v>
      </c>
      <c r="H157" s="460">
        <f t="shared" si="4"/>
        <v>0</v>
      </c>
      <c r="I157" s="1886"/>
    </row>
    <row r="158" spans="1:9" ht="15.75" x14ac:dyDescent="0.25">
      <c r="A158" s="1332"/>
      <c r="B158" s="1342" t="s">
        <v>2747</v>
      </c>
      <c r="C158" s="1347" t="s">
        <v>2462</v>
      </c>
      <c r="D158" s="1886" t="s">
        <v>999</v>
      </c>
      <c r="E158" s="1994">
        <v>8716.2000000000007</v>
      </c>
      <c r="F158" s="1822">
        <v>41732</v>
      </c>
      <c r="G158" s="1535">
        <v>8716.2000000000007</v>
      </c>
      <c r="H158" s="460">
        <f t="shared" si="4"/>
        <v>0</v>
      </c>
      <c r="I158" s="1886" t="s">
        <v>1003</v>
      </c>
    </row>
    <row r="159" spans="1:9" x14ac:dyDescent="0.25">
      <c r="A159" s="1332"/>
      <c r="B159" s="582" t="s">
        <v>2748</v>
      </c>
      <c r="C159" s="1347" t="s">
        <v>2462</v>
      </c>
      <c r="D159" s="1886" t="s">
        <v>470</v>
      </c>
      <c r="E159" s="1994">
        <v>28487.08</v>
      </c>
      <c r="F159" s="1822">
        <v>41733</v>
      </c>
      <c r="G159" s="1535">
        <v>28487.08</v>
      </c>
      <c r="H159" s="460">
        <f t="shared" si="4"/>
        <v>0</v>
      </c>
      <c r="I159" s="1886" t="s">
        <v>38</v>
      </c>
    </row>
    <row r="160" spans="1:9" ht="15.75" x14ac:dyDescent="0.25">
      <c r="A160" s="1332"/>
      <c r="B160" s="1342" t="s">
        <v>2749</v>
      </c>
      <c r="C160" s="1347" t="s">
        <v>2462</v>
      </c>
      <c r="D160" s="1886" t="s">
        <v>2238</v>
      </c>
      <c r="E160" s="1994">
        <v>7157</v>
      </c>
      <c r="F160" s="1822">
        <v>41732</v>
      </c>
      <c r="G160" s="1535">
        <v>7157</v>
      </c>
      <c r="H160" s="460">
        <f t="shared" si="4"/>
        <v>0</v>
      </c>
      <c r="I160" s="1886" t="s">
        <v>1584</v>
      </c>
    </row>
    <row r="161" spans="1:9" s="244" customFormat="1" x14ac:dyDescent="0.25">
      <c r="A161" s="1332"/>
      <c r="B161" s="582" t="s">
        <v>2750</v>
      </c>
      <c r="C161" s="1347" t="s">
        <v>2462</v>
      </c>
      <c r="D161" s="1886" t="s">
        <v>2817</v>
      </c>
      <c r="E161" s="1994">
        <v>1505</v>
      </c>
      <c r="F161" s="1822">
        <v>41732</v>
      </c>
      <c r="G161" s="1535">
        <v>1505</v>
      </c>
      <c r="H161" s="460">
        <f t="shared" si="4"/>
        <v>0</v>
      </c>
      <c r="I161" s="1886" t="s">
        <v>38</v>
      </c>
    </row>
    <row r="162" spans="1:9" s="244" customFormat="1" ht="15.75" x14ac:dyDescent="0.25">
      <c r="A162" s="1332"/>
      <c r="B162" s="1342" t="s">
        <v>2751</v>
      </c>
      <c r="C162" s="1347" t="s">
        <v>2462</v>
      </c>
      <c r="D162" s="1886" t="s">
        <v>512</v>
      </c>
      <c r="E162" s="1994">
        <v>8555.4</v>
      </c>
      <c r="F162" s="1822">
        <v>41732</v>
      </c>
      <c r="G162" s="1535">
        <v>8555.4</v>
      </c>
      <c r="H162" s="460">
        <f t="shared" si="4"/>
        <v>0</v>
      </c>
      <c r="I162" s="1886" t="s">
        <v>1584</v>
      </c>
    </row>
    <row r="163" spans="1:9" s="244" customFormat="1" x14ac:dyDescent="0.25">
      <c r="A163" s="1332"/>
      <c r="B163" s="582" t="s">
        <v>815</v>
      </c>
      <c r="C163" s="1347" t="s">
        <v>2462</v>
      </c>
      <c r="D163" s="1886" t="s">
        <v>2818</v>
      </c>
      <c r="E163" s="1994">
        <v>8081</v>
      </c>
      <c r="F163" s="1822">
        <v>41732</v>
      </c>
      <c r="G163" s="1535">
        <v>8081</v>
      </c>
      <c r="H163" s="460">
        <f t="shared" si="4"/>
        <v>0</v>
      </c>
      <c r="I163" s="1886" t="s">
        <v>38</v>
      </c>
    </row>
    <row r="164" spans="1:9" s="244" customFormat="1" ht="15.75" x14ac:dyDescent="0.25">
      <c r="A164" s="1332"/>
      <c r="B164" s="1342" t="s">
        <v>2752</v>
      </c>
      <c r="C164" s="1347" t="s">
        <v>2462</v>
      </c>
      <c r="D164" s="1886" t="s">
        <v>419</v>
      </c>
      <c r="E164" s="1994">
        <v>9455.5</v>
      </c>
      <c r="F164" s="1822">
        <v>41732</v>
      </c>
      <c r="G164" s="1535">
        <v>9455.5</v>
      </c>
      <c r="H164" s="460">
        <f t="shared" si="4"/>
        <v>0</v>
      </c>
      <c r="I164" s="1886" t="s">
        <v>1584</v>
      </c>
    </row>
    <row r="165" spans="1:9" s="244" customFormat="1" x14ac:dyDescent="0.25">
      <c r="A165" s="1332"/>
      <c r="B165" s="582" t="s">
        <v>2753</v>
      </c>
      <c r="C165" s="1347" t="s">
        <v>2462</v>
      </c>
      <c r="D165" s="1886" t="s">
        <v>19</v>
      </c>
      <c r="E165" s="1994">
        <v>220</v>
      </c>
      <c r="F165" s="1822">
        <v>41732</v>
      </c>
      <c r="G165" s="1535">
        <v>220</v>
      </c>
      <c r="H165" s="460">
        <f t="shared" si="4"/>
        <v>0</v>
      </c>
      <c r="I165" s="1886" t="s">
        <v>19</v>
      </c>
    </row>
    <row r="166" spans="1:9" s="244" customFormat="1" ht="15.75" x14ac:dyDescent="0.25">
      <c r="A166" s="1332"/>
      <c r="B166" s="1342" t="s">
        <v>2754</v>
      </c>
      <c r="C166" s="1347" t="s">
        <v>2462</v>
      </c>
      <c r="D166" s="1886" t="s">
        <v>2231</v>
      </c>
      <c r="E166" s="1994">
        <v>5674.7</v>
      </c>
      <c r="F166" s="1822">
        <v>41732</v>
      </c>
      <c r="G166" s="1535">
        <v>5674.7</v>
      </c>
      <c r="H166" s="460">
        <f t="shared" si="4"/>
        <v>0</v>
      </c>
      <c r="I166" s="1886" t="s">
        <v>1584</v>
      </c>
    </row>
    <row r="167" spans="1:9" s="244" customFormat="1" x14ac:dyDescent="0.25">
      <c r="A167" s="1332"/>
      <c r="B167" s="582" t="s">
        <v>2755</v>
      </c>
      <c r="C167" s="1347" t="s">
        <v>2462</v>
      </c>
      <c r="D167" s="1886" t="s">
        <v>2829</v>
      </c>
      <c r="E167" s="1994">
        <v>7866</v>
      </c>
      <c r="F167" s="1822">
        <v>41738</v>
      </c>
      <c r="G167" s="1535">
        <v>7866</v>
      </c>
      <c r="H167" s="460">
        <f t="shared" si="4"/>
        <v>0</v>
      </c>
      <c r="I167" s="1886" t="s">
        <v>1003</v>
      </c>
    </row>
    <row r="168" spans="1:9" s="244" customFormat="1" ht="15.75" x14ac:dyDescent="0.25">
      <c r="A168" s="1332"/>
      <c r="B168" s="1342" t="s">
        <v>2756</v>
      </c>
      <c r="C168" s="1347" t="s">
        <v>2462</v>
      </c>
      <c r="D168" s="1886" t="s">
        <v>1465</v>
      </c>
      <c r="E168" s="1994">
        <v>3534</v>
      </c>
      <c r="F168" s="1822">
        <v>41732</v>
      </c>
      <c r="G168" s="1535">
        <v>3534</v>
      </c>
      <c r="H168" s="460">
        <f t="shared" si="4"/>
        <v>0</v>
      </c>
      <c r="I168" s="1886" t="s">
        <v>19</v>
      </c>
    </row>
    <row r="169" spans="1:9" s="244" customFormat="1" x14ac:dyDescent="0.25">
      <c r="A169" s="1332"/>
      <c r="B169" s="582" t="s">
        <v>2366</v>
      </c>
      <c r="C169" s="1347" t="s">
        <v>2462</v>
      </c>
      <c r="D169" s="1886" t="s">
        <v>48</v>
      </c>
      <c r="E169" s="1994">
        <v>45844</v>
      </c>
      <c r="F169" s="1822">
        <v>41754</v>
      </c>
      <c r="G169" s="1535">
        <v>45844</v>
      </c>
      <c r="H169" s="460">
        <f t="shared" si="4"/>
        <v>0</v>
      </c>
      <c r="I169" s="1886" t="s">
        <v>600</v>
      </c>
    </row>
    <row r="170" spans="1:9" s="244" customFormat="1" ht="15.75" x14ac:dyDescent="0.25">
      <c r="A170" s="1332"/>
      <c r="B170" s="1342" t="s">
        <v>2757</v>
      </c>
      <c r="C170" s="1347" t="s">
        <v>2462</v>
      </c>
      <c r="D170" s="1886" t="s">
        <v>969</v>
      </c>
      <c r="E170" s="1994">
        <v>2878</v>
      </c>
      <c r="F170" s="1822">
        <v>41732</v>
      </c>
      <c r="G170" s="1535">
        <v>2878</v>
      </c>
      <c r="H170" s="460">
        <f t="shared" si="4"/>
        <v>0</v>
      </c>
      <c r="I170" s="1886"/>
    </row>
    <row r="171" spans="1:9" s="244" customFormat="1" x14ac:dyDescent="0.25">
      <c r="A171" s="1332"/>
      <c r="B171" s="582" t="s">
        <v>229</v>
      </c>
      <c r="C171" s="1347" t="s">
        <v>2462</v>
      </c>
      <c r="D171" s="1886" t="s">
        <v>2819</v>
      </c>
      <c r="E171" s="1994">
        <v>1347</v>
      </c>
      <c r="F171" s="1822">
        <v>41732</v>
      </c>
      <c r="G171" s="1535">
        <v>1347</v>
      </c>
      <c r="H171" s="460">
        <f t="shared" si="4"/>
        <v>0</v>
      </c>
      <c r="I171" s="1886"/>
    </row>
    <row r="172" spans="1:9" ht="15.75" x14ac:dyDescent="0.25">
      <c r="A172" s="1332"/>
      <c r="B172" s="1342" t="s">
        <v>2758</v>
      </c>
      <c r="C172" s="1347" t="s">
        <v>2462</v>
      </c>
      <c r="D172" s="1886" t="s">
        <v>2820</v>
      </c>
      <c r="E172" s="1994">
        <v>18316.8</v>
      </c>
      <c r="F172" s="1822">
        <v>41732</v>
      </c>
      <c r="G172" s="1535">
        <v>18316.8</v>
      </c>
      <c r="H172" s="460">
        <f t="shared" si="4"/>
        <v>0</v>
      </c>
      <c r="I172" s="1886" t="s">
        <v>2227</v>
      </c>
    </row>
    <row r="173" spans="1:9" x14ac:dyDescent="0.25">
      <c r="A173" s="1332"/>
      <c r="B173" s="582" t="s">
        <v>2759</v>
      </c>
      <c r="C173" s="1347" t="s">
        <v>2462</v>
      </c>
      <c r="D173" s="1886" t="s">
        <v>259</v>
      </c>
      <c r="E173" s="1994">
        <v>720</v>
      </c>
      <c r="F173" s="1822">
        <v>41732</v>
      </c>
      <c r="G173" s="1535">
        <v>720</v>
      </c>
      <c r="H173" s="460">
        <f t="shared" si="4"/>
        <v>0</v>
      </c>
      <c r="I173" s="1886"/>
    </row>
    <row r="174" spans="1:9" ht="15.75" x14ac:dyDescent="0.25">
      <c r="A174" s="1332"/>
      <c r="B174" s="1342" t="s">
        <v>2760</v>
      </c>
      <c r="C174" s="1347" t="s">
        <v>2462</v>
      </c>
      <c r="D174" s="1886" t="s">
        <v>206</v>
      </c>
      <c r="E174" s="1994">
        <v>3617</v>
      </c>
      <c r="F174" s="1822">
        <v>41732</v>
      </c>
      <c r="G174" s="1535">
        <v>3617</v>
      </c>
      <c r="H174" s="460">
        <f t="shared" si="4"/>
        <v>0</v>
      </c>
      <c r="I174" s="1886" t="s">
        <v>1442</v>
      </c>
    </row>
    <row r="175" spans="1:9" x14ac:dyDescent="0.25">
      <c r="A175" s="1332"/>
      <c r="B175" s="582" t="s">
        <v>816</v>
      </c>
      <c r="C175" s="1347" t="s">
        <v>2462</v>
      </c>
      <c r="D175" s="1886" t="s">
        <v>389</v>
      </c>
      <c r="E175" s="1994">
        <v>23500</v>
      </c>
      <c r="F175" s="2043" t="s">
        <v>2888</v>
      </c>
      <c r="G175" s="1535">
        <v>23500</v>
      </c>
      <c r="H175" s="460">
        <f t="shared" si="4"/>
        <v>0</v>
      </c>
      <c r="I175" s="1886" t="s">
        <v>825</v>
      </c>
    </row>
    <row r="176" spans="1:9" ht="15.75" x14ac:dyDescent="0.25">
      <c r="A176" s="1332"/>
      <c r="B176" s="2038" t="s">
        <v>1852</v>
      </c>
      <c r="C176" s="2036" t="s">
        <v>2761</v>
      </c>
      <c r="D176" s="1886" t="s">
        <v>951</v>
      </c>
      <c r="E176" s="1994">
        <v>17369.599999999999</v>
      </c>
      <c r="F176" s="1822">
        <v>41733</v>
      </c>
      <c r="G176" s="1535">
        <v>17369.599999999999</v>
      </c>
      <c r="H176" s="460">
        <f t="shared" si="4"/>
        <v>0</v>
      </c>
      <c r="I176" s="1886" t="s">
        <v>825</v>
      </c>
    </row>
    <row r="177" spans="1:9" x14ac:dyDescent="0.25">
      <c r="A177" s="1332"/>
      <c r="B177" s="1977" t="s">
        <v>1853</v>
      </c>
      <c r="C177" s="2036" t="s">
        <v>2761</v>
      </c>
      <c r="D177" s="1886" t="s">
        <v>971</v>
      </c>
      <c r="E177" s="1994">
        <v>22521.599999999999</v>
      </c>
      <c r="F177" s="1822">
        <v>41732</v>
      </c>
      <c r="G177" s="1535">
        <v>22521.599999999999</v>
      </c>
      <c r="H177" s="460">
        <f t="shared" si="4"/>
        <v>0</v>
      </c>
      <c r="I177" s="1886" t="s">
        <v>19</v>
      </c>
    </row>
    <row r="178" spans="1:9" ht="15.75" x14ac:dyDescent="0.25">
      <c r="A178" s="1332"/>
      <c r="B178" s="2038" t="s">
        <v>2762</v>
      </c>
      <c r="C178" s="2036" t="s">
        <v>2761</v>
      </c>
      <c r="D178" s="1886" t="s">
        <v>28</v>
      </c>
      <c r="E178" s="1994">
        <v>14119</v>
      </c>
      <c r="F178" s="1822">
        <v>41732</v>
      </c>
      <c r="G178" s="1535">
        <v>14119</v>
      </c>
      <c r="H178" s="460">
        <f t="shared" si="4"/>
        <v>0</v>
      </c>
      <c r="I178" s="1886" t="s">
        <v>1442</v>
      </c>
    </row>
    <row r="179" spans="1:9" x14ac:dyDescent="0.25">
      <c r="A179" s="1332"/>
      <c r="B179" s="1977" t="s">
        <v>1855</v>
      </c>
      <c r="C179" s="2036" t="s">
        <v>2761</v>
      </c>
      <c r="D179" s="1886" t="s">
        <v>641</v>
      </c>
      <c r="E179" s="1994">
        <v>20731.2</v>
      </c>
      <c r="F179" s="1822">
        <v>41733</v>
      </c>
      <c r="G179" s="1535">
        <v>20731</v>
      </c>
      <c r="H179" s="460">
        <f t="shared" si="4"/>
        <v>0.2000000000007276</v>
      </c>
      <c r="I179" s="1886" t="s">
        <v>825</v>
      </c>
    </row>
    <row r="180" spans="1:9" ht="15.75" x14ac:dyDescent="0.25">
      <c r="A180" s="1332"/>
      <c r="B180" s="2038" t="s">
        <v>1856</v>
      </c>
      <c r="C180" s="2036" t="s">
        <v>2761</v>
      </c>
      <c r="D180" s="1886" t="s">
        <v>825</v>
      </c>
      <c r="E180" s="1994">
        <v>16756.2</v>
      </c>
      <c r="F180" s="1822">
        <v>41733</v>
      </c>
      <c r="G180" s="1535">
        <v>16756.2</v>
      </c>
      <c r="H180" s="460">
        <f t="shared" si="4"/>
        <v>0</v>
      </c>
      <c r="I180" s="1886" t="s">
        <v>825</v>
      </c>
    </row>
    <row r="181" spans="1:9" x14ac:dyDescent="0.25">
      <c r="A181" s="1332"/>
      <c r="B181" s="1977" t="s">
        <v>1857</v>
      </c>
      <c r="C181" s="2036" t="s">
        <v>2761</v>
      </c>
      <c r="D181" s="1886" t="s">
        <v>2231</v>
      </c>
      <c r="E181" s="1994">
        <v>31662.79</v>
      </c>
      <c r="F181" s="1822">
        <v>41732</v>
      </c>
      <c r="G181" s="1535">
        <v>31662.79</v>
      </c>
      <c r="H181" s="460">
        <f t="shared" si="4"/>
        <v>0</v>
      </c>
      <c r="I181" s="1886" t="s">
        <v>2228</v>
      </c>
    </row>
    <row r="182" spans="1:9" ht="15.75" x14ac:dyDescent="0.25">
      <c r="A182" s="1332"/>
      <c r="B182" s="2038" t="s">
        <v>2763</v>
      </c>
      <c r="C182" s="2036" t="s">
        <v>2761</v>
      </c>
      <c r="D182" s="1886" t="s">
        <v>684</v>
      </c>
      <c r="E182" s="1994">
        <v>7325</v>
      </c>
      <c r="F182" s="1822">
        <v>41733</v>
      </c>
      <c r="G182" s="1996">
        <v>7325</v>
      </c>
      <c r="H182" s="460">
        <f t="shared" si="4"/>
        <v>0</v>
      </c>
      <c r="I182" s="1886" t="s">
        <v>825</v>
      </c>
    </row>
    <row r="183" spans="1:9" x14ac:dyDescent="0.25">
      <c r="A183" s="1332"/>
      <c r="B183" s="1977" t="s">
        <v>2764</v>
      </c>
      <c r="C183" s="2036" t="s">
        <v>2761</v>
      </c>
      <c r="D183" s="1886" t="s">
        <v>1617</v>
      </c>
      <c r="E183" s="1994">
        <v>13957.4</v>
      </c>
      <c r="F183" s="1822">
        <v>41733</v>
      </c>
      <c r="G183" s="1996">
        <v>13957.4</v>
      </c>
      <c r="H183" s="460">
        <f t="shared" si="4"/>
        <v>0</v>
      </c>
      <c r="I183" s="1886" t="s">
        <v>825</v>
      </c>
    </row>
    <row r="184" spans="1:9" ht="15.75" x14ac:dyDescent="0.25">
      <c r="A184" s="1332"/>
      <c r="B184" s="2038" t="s">
        <v>2765</v>
      </c>
      <c r="C184" s="2036" t="s">
        <v>2761</v>
      </c>
      <c r="D184" s="1886" t="s">
        <v>57</v>
      </c>
      <c r="E184" s="1994">
        <v>907.2</v>
      </c>
      <c r="F184" s="1822">
        <v>41733</v>
      </c>
      <c r="G184" s="1996">
        <v>907.2</v>
      </c>
      <c r="H184" s="460">
        <f t="shared" si="4"/>
        <v>0</v>
      </c>
      <c r="I184" s="1886" t="s">
        <v>825</v>
      </c>
    </row>
    <row r="185" spans="1:9" x14ac:dyDescent="0.25">
      <c r="A185" s="1332"/>
      <c r="B185" s="1977" t="s">
        <v>817</v>
      </c>
      <c r="C185" s="2036" t="s">
        <v>2761</v>
      </c>
      <c r="D185" s="1886" t="s">
        <v>961</v>
      </c>
      <c r="E185" s="1994">
        <v>5000</v>
      </c>
      <c r="F185" s="1822">
        <v>41733</v>
      </c>
      <c r="G185" s="1996">
        <v>5000</v>
      </c>
      <c r="H185" s="460">
        <f t="shared" si="4"/>
        <v>0</v>
      </c>
      <c r="I185" s="1886" t="s">
        <v>825</v>
      </c>
    </row>
    <row r="186" spans="1:9" ht="15.75" x14ac:dyDescent="0.25">
      <c r="A186" s="1332"/>
      <c r="B186" s="2038" t="s">
        <v>2766</v>
      </c>
      <c r="C186" s="2036" t="s">
        <v>2761</v>
      </c>
      <c r="D186" s="1886" t="s">
        <v>1611</v>
      </c>
      <c r="E186" s="1994">
        <v>10721.2</v>
      </c>
      <c r="F186" s="1822">
        <v>41733</v>
      </c>
      <c r="G186" s="1996">
        <v>10721.2</v>
      </c>
      <c r="H186" s="460">
        <f t="shared" si="4"/>
        <v>0</v>
      </c>
      <c r="I186" s="1886" t="s">
        <v>825</v>
      </c>
    </row>
    <row r="187" spans="1:9" x14ac:dyDescent="0.25">
      <c r="A187" s="1332"/>
      <c r="B187" s="1977" t="s">
        <v>1858</v>
      </c>
      <c r="C187" s="2036" t="s">
        <v>2761</v>
      </c>
      <c r="D187" s="1886" t="s">
        <v>2821</v>
      </c>
      <c r="E187" s="1994">
        <v>21416</v>
      </c>
      <c r="F187" s="2043" t="s">
        <v>2889</v>
      </c>
      <c r="G187" s="1996">
        <v>21416</v>
      </c>
      <c r="H187" s="460">
        <f t="shared" si="4"/>
        <v>0</v>
      </c>
      <c r="I187" s="1886" t="s">
        <v>825</v>
      </c>
    </row>
    <row r="188" spans="1:9" ht="15.75" x14ac:dyDescent="0.25">
      <c r="A188" s="1332"/>
      <c r="B188" s="2038" t="s">
        <v>818</v>
      </c>
      <c r="C188" s="2036" t="s">
        <v>2761</v>
      </c>
      <c r="D188" s="1886" t="s">
        <v>48</v>
      </c>
      <c r="E188" s="1994">
        <v>14203.4</v>
      </c>
      <c r="F188" s="1822">
        <v>41754</v>
      </c>
      <c r="G188" s="1535">
        <v>14203.4</v>
      </c>
      <c r="H188" s="460">
        <f t="shared" si="4"/>
        <v>0</v>
      </c>
      <c r="I188" s="1886"/>
    </row>
    <row r="189" spans="1:9" x14ac:dyDescent="0.25">
      <c r="A189" s="1332"/>
      <c r="B189" s="1977" t="s">
        <v>2767</v>
      </c>
      <c r="C189" s="2036" t="s">
        <v>2761</v>
      </c>
      <c r="D189" s="1886" t="s">
        <v>447</v>
      </c>
      <c r="E189" s="1994">
        <v>4981.6000000000004</v>
      </c>
      <c r="F189" s="1822">
        <v>41733</v>
      </c>
      <c r="G189" s="1996">
        <v>4981.6000000000004</v>
      </c>
      <c r="H189" s="460">
        <f t="shared" si="4"/>
        <v>0</v>
      </c>
      <c r="I189" s="1886" t="s">
        <v>600</v>
      </c>
    </row>
    <row r="190" spans="1:9" ht="15.75" x14ac:dyDescent="0.25">
      <c r="A190" s="1332"/>
      <c r="B190" s="2038" t="s">
        <v>2768</v>
      </c>
      <c r="C190" s="2036" t="s">
        <v>2761</v>
      </c>
      <c r="D190" s="1886" t="s">
        <v>684</v>
      </c>
      <c r="E190" s="1994">
        <v>871.04</v>
      </c>
      <c r="F190" s="1822">
        <v>41733</v>
      </c>
      <c r="G190" s="1996">
        <v>871.04</v>
      </c>
      <c r="H190" s="460">
        <f t="shared" si="4"/>
        <v>0</v>
      </c>
      <c r="I190" s="1886" t="s">
        <v>825</v>
      </c>
    </row>
    <row r="191" spans="1:9" x14ac:dyDescent="0.25">
      <c r="A191" s="1332"/>
      <c r="B191" s="1977" t="s">
        <v>2769</v>
      </c>
      <c r="C191" s="2036" t="s">
        <v>2761</v>
      </c>
      <c r="D191" s="1886" t="s">
        <v>973</v>
      </c>
      <c r="E191" s="1994">
        <v>22259.200000000001</v>
      </c>
      <c r="F191" s="1822">
        <v>41739</v>
      </c>
      <c r="G191" s="1535">
        <v>22259.200000000001</v>
      </c>
      <c r="H191" s="460">
        <f t="shared" si="4"/>
        <v>0</v>
      </c>
      <c r="I191" s="1886" t="s">
        <v>1003</v>
      </c>
    </row>
    <row r="192" spans="1:9" ht="15.75" x14ac:dyDescent="0.25">
      <c r="A192" s="1332"/>
      <c r="B192" s="2038" t="s">
        <v>2770</v>
      </c>
      <c r="C192" s="2036" t="s">
        <v>2761</v>
      </c>
      <c r="D192" s="1886" t="s">
        <v>951</v>
      </c>
      <c r="E192" s="1994">
        <v>860.6</v>
      </c>
      <c r="F192" s="1822">
        <v>41733</v>
      </c>
      <c r="G192" s="1996">
        <v>860.6</v>
      </c>
      <c r="H192" s="460">
        <f t="shared" si="4"/>
        <v>0</v>
      </c>
      <c r="I192" s="1886" t="s">
        <v>825</v>
      </c>
    </row>
    <row r="193" spans="1:9" x14ac:dyDescent="0.25">
      <c r="A193" s="1332"/>
      <c r="B193" s="1977" t="s">
        <v>2771</v>
      </c>
      <c r="C193" s="2036" t="s">
        <v>2761</v>
      </c>
      <c r="D193" s="1886" t="s">
        <v>72</v>
      </c>
      <c r="E193" s="1994">
        <v>14305.6</v>
      </c>
      <c r="F193" s="1822">
        <v>41736</v>
      </c>
      <c r="G193" s="1535">
        <v>14305.6</v>
      </c>
      <c r="H193" s="460">
        <f t="shared" si="4"/>
        <v>0</v>
      </c>
      <c r="I193" s="1886" t="s">
        <v>600</v>
      </c>
    </row>
    <row r="194" spans="1:9" ht="15.75" x14ac:dyDescent="0.25">
      <c r="A194" s="1332"/>
      <c r="B194" s="2038" t="s">
        <v>2772</v>
      </c>
      <c r="C194" s="2036" t="s">
        <v>2761</v>
      </c>
      <c r="D194" s="1886" t="s">
        <v>48</v>
      </c>
      <c r="E194" s="1994">
        <v>34460.400000000001</v>
      </c>
      <c r="F194" s="1822">
        <v>41754</v>
      </c>
      <c r="G194" s="1535">
        <v>34460.400000000001</v>
      </c>
      <c r="H194" s="460">
        <f t="shared" si="4"/>
        <v>0</v>
      </c>
      <c r="I194" s="1886" t="s">
        <v>600</v>
      </c>
    </row>
    <row r="195" spans="1:9" x14ac:dyDescent="0.25">
      <c r="A195" s="1332"/>
      <c r="B195" s="1977" t="s">
        <v>2773</v>
      </c>
      <c r="C195" s="2036" t="s">
        <v>2761</v>
      </c>
      <c r="D195" s="1886" t="s">
        <v>703</v>
      </c>
      <c r="E195" s="1994">
        <v>12456</v>
      </c>
      <c r="F195" s="1822">
        <v>41733</v>
      </c>
      <c r="G195" s="1996">
        <v>12456</v>
      </c>
      <c r="H195" s="460">
        <f t="shared" si="4"/>
        <v>0</v>
      </c>
      <c r="I195" s="1886" t="s">
        <v>600</v>
      </c>
    </row>
    <row r="196" spans="1:9" ht="15.75" x14ac:dyDescent="0.25">
      <c r="A196" s="1332"/>
      <c r="B196" s="2038" t="s">
        <v>2774</v>
      </c>
      <c r="C196" s="2036" t="s">
        <v>2761</v>
      </c>
      <c r="D196" s="1886" t="s">
        <v>2234</v>
      </c>
      <c r="E196" s="1994">
        <v>2442.6</v>
      </c>
      <c r="F196" s="1822">
        <v>41733</v>
      </c>
      <c r="G196" s="1996">
        <v>2442.6</v>
      </c>
      <c r="H196" s="460">
        <f t="shared" si="4"/>
        <v>0</v>
      </c>
      <c r="I196" s="1886" t="s">
        <v>2227</v>
      </c>
    </row>
    <row r="197" spans="1:9" x14ac:dyDescent="0.25">
      <c r="A197" s="1332"/>
      <c r="B197" s="1977" t="s">
        <v>2775</v>
      </c>
      <c r="C197" s="2036" t="s">
        <v>2761</v>
      </c>
      <c r="D197" s="1886" t="s">
        <v>1887</v>
      </c>
      <c r="E197" s="1994">
        <v>4363.2</v>
      </c>
      <c r="F197" s="1822">
        <v>41733</v>
      </c>
      <c r="G197" s="1996">
        <v>4363.2</v>
      </c>
      <c r="H197" s="460">
        <f t="shared" si="4"/>
        <v>0</v>
      </c>
      <c r="I197" s="1886" t="s">
        <v>2227</v>
      </c>
    </row>
    <row r="198" spans="1:9" ht="15.75" x14ac:dyDescent="0.25">
      <c r="A198" s="1332"/>
      <c r="B198" s="2038" t="s">
        <v>1859</v>
      </c>
      <c r="C198" s="2036" t="s">
        <v>2761</v>
      </c>
      <c r="D198" s="1886" t="s">
        <v>2822</v>
      </c>
      <c r="E198" s="1994">
        <v>925.6</v>
      </c>
      <c r="F198" s="1822">
        <v>41733</v>
      </c>
      <c r="G198" s="1996">
        <v>925.6</v>
      </c>
      <c r="H198" s="460">
        <f t="shared" si="4"/>
        <v>0</v>
      </c>
      <c r="I198" s="1886" t="s">
        <v>2227</v>
      </c>
    </row>
    <row r="199" spans="1:9" x14ac:dyDescent="0.25">
      <c r="A199" s="1332"/>
      <c r="B199" s="1977" t="s">
        <v>2776</v>
      </c>
      <c r="C199" s="2036" t="s">
        <v>2761</v>
      </c>
      <c r="D199" s="1886" t="s">
        <v>685</v>
      </c>
      <c r="E199" s="1994">
        <v>1663.1</v>
      </c>
      <c r="F199" s="2043" t="s">
        <v>2890</v>
      </c>
      <c r="G199" s="1996">
        <v>1663.1</v>
      </c>
      <c r="H199" s="460">
        <f t="shared" si="4"/>
        <v>0</v>
      </c>
      <c r="I199" s="1886" t="s">
        <v>2227</v>
      </c>
    </row>
    <row r="200" spans="1:9" ht="15.75" x14ac:dyDescent="0.25">
      <c r="A200" s="1332"/>
      <c r="B200" s="1342"/>
      <c r="C200" s="1347"/>
      <c r="D200" s="1746" t="s">
        <v>506</v>
      </c>
      <c r="E200" s="1747"/>
      <c r="F200" s="1753"/>
      <c r="G200" s="1749"/>
      <c r="H200" s="583">
        <f t="shared" si="4"/>
        <v>0</v>
      </c>
    </row>
    <row r="201" spans="1:9" ht="15.75" x14ac:dyDescent="0.25">
      <c r="A201" s="715"/>
      <c r="B201" s="1345"/>
      <c r="C201" s="1656"/>
      <c r="D201" s="1746" t="s">
        <v>506</v>
      </c>
      <c r="E201" s="1747"/>
      <c r="F201" s="1753"/>
      <c r="G201" s="1749"/>
      <c r="H201" s="1339">
        <v>0</v>
      </c>
    </row>
    <row r="202" spans="1:9" ht="15.75" x14ac:dyDescent="0.25">
      <c r="A202" s="715"/>
      <c r="B202" s="1345"/>
      <c r="C202" s="1656"/>
      <c r="D202" s="1746" t="s">
        <v>513</v>
      </c>
      <c r="E202" s="1747"/>
      <c r="F202" s="1753"/>
      <c r="G202" s="1749"/>
      <c r="H202" s="1339"/>
    </row>
    <row r="203" spans="1:9" ht="18.75" x14ac:dyDescent="0.3">
      <c r="A203" s="2322" t="str">
        <f>A136</f>
        <v>REMISIONES DE    ABRIL         2 0 1 4</v>
      </c>
      <c r="B203" s="2322"/>
      <c r="C203" s="2322"/>
      <c r="D203" s="2322"/>
      <c r="E203" s="2322"/>
      <c r="F203" s="2322"/>
      <c r="G203" s="1349"/>
      <c r="H203" s="217"/>
    </row>
    <row r="204" spans="1:9" ht="35.25" thickBot="1" x14ac:dyDescent="0.35">
      <c r="A204" s="716" t="s">
        <v>0</v>
      </c>
      <c r="B204" s="1325" t="s">
        <v>1</v>
      </c>
      <c r="C204" s="1526"/>
      <c r="D204" s="1326" t="s">
        <v>1459</v>
      </c>
      <c r="E204" s="5" t="s">
        <v>2</v>
      </c>
      <c r="F204" s="1565" t="s">
        <v>6</v>
      </c>
      <c r="G204" s="1566" t="s">
        <v>7</v>
      </c>
      <c r="H204" s="1567" t="s">
        <v>8</v>
      </c>
    </row>
    <row r="205" spans="1:9" ht="15.75" thickTop="1" x14ac:dyDescent="0.25">
      <c r="A205" s="1332">
        <v>41732</v>
      </c>
      <c r="B205" s="2037" t="s">
        <v>2367</v>
      </c>
      <c r="C205" s="2036" t="s">
        <v>2761</v>
      </c>
      <c r="D205" s="1886" t="s">
        <v>2823</v>
      </c>
      <c r="E205" s="1994">
        <v>8006.6</v>
      </c>
      <c r="F205" s="1822">
        <v>41733</v>
      </c>
      <c r="G205" s="1535">
        <v>8006.6</v>
      </c>
      <c r="H205" s="2039">
        <f t="shared" ref="H205:H268" si="5">E205-G205</f>
        <v>0</v>
      </c>
      <c r="I205" s="1886" t="s">
        <v>2227</v>
      </c>
    </row>
    <row r="206" spans="1:9" x14ac:dyDescent="0.25">
      <c r="A206" s="1332"/>
      <c r="B206" s="2037" t="s">
        <v>2777</v>
      </c>
      <c r="C206" s="2036" t="s">
        <v>2761</v>
      </c>
      <c r="D206" s="1892" t="s">
        <v>2229</v>
      </c>
      <c r="E206" s="1995">
        <v>0</v>
      </c>
      <c r="F206" s="1822"/>
      <c r="G206" s="1535"/>
      <c r="H206" s="1339">
        <f t="shared" si="5"/>
        <v>0</v>
      </c>
      <c r="I206" s="1886" t="s">
        <v>2235</v>
      </c>
    </row>
    <row r="207" spans="1:9" x14ac:dyDescent="0.25">
      <c r="A207" s="1332"/>
      <c r="B207" s="2037" t="s">
        <v>2778</v>
      </c>
      <c r="C207" s="2036" t="s">
        <v>2761</v>
      </c>
      <c r="D207" s="1886" t="s">
        <v>2394</v>
      </c>
      <c r="E207" s="1994">
        <v>608</v>
      </c>
      <c r="F207" s="1822">
        <v>41733</v>
      </c>
      <c r="G207" s="1996">
        <v>608</v>
      </c>
      <c r="H207" s="1339">
        <f t="shared" si="5"/>
        <v>0</v>
      </c>
      <c r="I207" s="1886" t="s">
        <v>2227</v>
      </c>
    </row>
    <row r="208" spans="1:9" x14ac:dyDescent="0.25">
      <c r="A208" s="1332"/>
      <c r="B208" s="2037" t="s">
        <v>2779</v>
      </c>
      <c r="C208" s="2036" t="s">
        <v>2761</v>
      </c>
      <c r="D208" s="1886" t="s">
        <v>497</v>
      </c>
      <c r="E208" s="1994">
        <v>35318.800000000003</v>
      </c>
      <c r="F208" s="1822">
        <v>41733</v>
      </c>
      <c r="G208" s="1996">
        <v>35318.800000000003</v>
      </c>
      <c r="H208" s="1339">
        <f t="shared" si="5"/>
        <v>0</v>
      </c>
      <c r="I208" s="1886" t="s">
        <v>2227</v>
      </c>
    </row>
    <row r="209" spans="1:9" x14ac:dyDescent="0.25">
      <c r="A209" s="1332"/>
      <c r="B209" s="2037" t="s">
        <v>2780</v>
      </c>
      <c r="C209" s="2036" t="s">
        <v>2761</v>
      </c>
      <c r="D209" s="1886" t="s">
        <v>2824</v>
      </c>
      <c r="E209" s="1994">
        <v>2725.5</v>
      </c>
      <c r="F209" s="1822">
        <v>41733</v>
      </c>
      <c r="G209" s="1996">
        <v>2725.5</v>
      </c>
      <c r="H209" s="1339">
        <f t="shared" si="5"/>
        <v>0</v>
      </c>
      <c r="I209" s="1886" t="s">
        <v>2227</v>
      </c>
    </row>
    <row r="210" spans="1:9" x14ac:dyDescent="0.25">
      <c r="A210" s="1332"/>
      <c r="B210" s="2037" t="s">
        <v>2781</v>
      </c>
      <c r="C210" s="2036" t="s">
        <v>2761</v>
      </c>
      <c r="D210" s="1886" t="s">
        <v>748</v>
      </c>
      <c r="E210" s="1994">
        <v>9744</v>
      </c>
      <c r="F210" s="2054">
        <v>41738</v>
      </c>
      <c r="G210" s="2024">
        <v>9744</v>
      </c>
      <c r="H210" s="1339">
        <f t="shared" si="5"/>
        <v>0</v>
      </c>
      <c r="I210" s="1886" t="s">
        <v>2227</v>
      </c>
    </row>
    <row r="211" spans="1:9" x14ac:dyDescent="0.25">
      <c r="A211" s="1332"/>
      <c r="B211" s="2037" t="s">
        <v>1860</v>
      </c>
      <c r="C211" s="2036" t="s">
        <v>2761</v>
      </c>
      <c r="D211" s="1886" t="s">
        <v>979</v>
      </c>
      <c r="E211" s="1994">
        <v>11665.53</v>
      </c>
      <c r="F211" s="1822">
        <v>41734</v>
      </c>
      <c r="G211" s="1996">
        <v>11665.53</v>
      </c>
      <c r="H211" s="1339">
        <f t="shared" si="5"/>
        <v>0</v>
      </c>
      <c r="I211" s="1886" t="s">
        <v>38</v>
      </c>
    </row>
    <row r="212" spans="1:9" x14ac:dyDescent="0.25">
      <c r="A212" s="1332"/>
      <c r="B212" s="2037" t="s">
        <v>2782</v>
      </c>
      <c r="C212" s="2036" t="s">
        <v>2761</v>
      </c>
      <c r="D212" s="1886" t="s">
        <v>2825</v>
      </c>
      <c r="E212" s="1994">
        <v>26727.48</v>
      </c>
      <c r="F212" s="1822">
        <v>41734</v>
      </c>
      <c r="G212" s="1996">
        <v>26727.48</v>
      </c>
      <c r="H212" s="1339">
        <f t="shared" si="5"/>
        <v>0</v>
      </c>
      <c r="I212" s="1886" t="s">
        <v>38</v>
      </c>
    </row>
    <row r="213" spans="1:9" x14ac:dyDescent="0.25">
      <c r="A213" s="1332"/>
      <c r="B213" s="2037" t="s">
        <v>1861</v>
      </c>
      <c r="C213" s="2036" t="s">
        <v>2761</v>
      </c>
      <c r="D213" s="1886" t="s">
        <v>775</v>
      </c>
      <c r="E213" s="1994">
        <v>11445.2</v>
      </c>
      <c r="F213" s="2135" t="s">
        <v>4025</v>
      </c>
      <c r="G213" s="1996">
        <v>11445.2</v>
      </c>
      <c r="H213" s="1339">
        <f t="shared" si="5"/>
        <v>0</v>
      </c>
      <c r="I213" s="1886" t="s">
        <v>38</v>
      </c>
    </row>
    <row r="214" spans="1:9" x14ac:dyDescent="0.25">
      <c r="A214" s="1332"/>
      <c r="B214" s="2037" t="s">
        <v>1862</v>
      </c>
      <c r="C214" s="2036" t="s">
        <v>2761</v>
      </c>
      <c r="D214" s="1886" t="s">
        <v>648</v>
      </c>
      <c r="E214" s="1994">
        <v>19009.650000000001</v>
      </c>
      <c r="F214" s="2135" t="s">
        <v>4020</v>
      </c>
      <c r="G214" s="1996">
        <v>19009.650000000001</v>
      </c>
      <c r="H214" s="1339">
        <f t="shared" si="5"/>
        <v>0</v>
      </c>
      <c r="I214" s="1886" t="s">
        <v>38</v>
      </c>
    </row>
    <row r="215" spans="1:9" x14ac:dyDescent="0.25">
      <c r="A215" s="1332"/>
      <c r="B215" s="2037" t="s">
        <v>2783</v>
      </c>
      <c r="C215" s="2036" t="s">
        <v>2761</v>
      </c>
      <c r="D215" s="1886" t="s">
        <v>400</v>
      </c>
      <c r="E215" s="1994">
        <v>52611</v>
      </c>
      <c r="F215" s="2001" t="s">
        <v>2941</v>
      </c>
      <c r="G215" s="1996">
        <v>52611</v>
      </c>
      <c r="H215" s="1339">
        <f t="shared" si="5"/>
        <v>0</v>
      </c>
      <c r="I215" s="1886" t="s">
        <v>38</v>
      </c>
    </row>
    <row r="216" spans="1:9" x14ac:dyDescent="0.25">
      <c r="A216" s="1332"/>
      <c r="B216" s="2037" t="s">
        <v>2784</v>
      </c>
      <c r="C216" s="2036" t="s">
        <v>2761</v>
      </c>
      <c r="D216" s="1886" t="s">
        <v>2826</v>
      </c>
      <c r="E216" s="1994">
        <v>2560</v>
      </c>
      <c r="F216" s="2043" t="s">
        <v>2943</v>
      </c>
      <c r="G216" s="1996">
        <v>2560</v>
      </c>
      <c r="H216" s="1339">
        <f t="shared" si="5"/>
        <v>0</v>
      </c>
      <c r="I216" s="1886" t="s">
        <v>38</v>
      </c>
    </row>
    <row r="217" spans="1:9" x14ac:dyDescent="0.25">
      <c r="A217" s="1332"/>
      <c r="B217" s="2037" t="s">
        <v>2368</v>
      </c>
      <c r="C217" s="2036" t="s">
        <v>2761</v>
      </c>
      <c r="D217" s="1886" t="s">
        <v>9</v>
      </c>
      <c r="E217" s="1994">
        <v>3662.4</v>
      </c>
      <c r="F217" s="2001" t="s">
        <v>3435</v>
      </c>
      <c r="G217" s="1535">
        <v>3662.4</v>
      </c>
      <c r="H217" s="1339">
        <f t="shared" si="5"/>
        <v>0</v>
      </c>
      <c r="I217" s="1886" t="s">
        <v>38</v>
      </c>
    </row>
    <row r="218" spans="1:9" x14ac:dyDescent="0.25">
      <c r="A218" s="1332"/>
      <c r="B218" s="2037" t="s">
        <v>2785</v>
      </c>
      <c r="C218" s="2036" t="s">
        <v>2761</v>
      </c>
      <c r="D218" s="1886" t="s">
        <v>377</v>
      </c>
      <c r="E218" s="1994">
        <v>22445.4</v>
      </c>
      <c r="F218" s="1822">
        <v>41734</v>
      </c>
      <c r="G218" s="1996">
        <v>22445.4</v>
      </c>
      <c r="H218" s="1339">
        <f t="shared" si="5"/>
        <v>0</v>
      </c>
      <c r="I218" s="1886" t="s">
        <v>38</v>
      </c>
    </row>
    <row r="219" spans="1:9" x14ac:dyDescent="0.25">
      <c r="A219" s="1332"/>
      <c r="B219" s="2037" t="s">
        <v>2786</v>
      </c>
      <c r="C219" s="2036" t="s">
        <v>2761</v>
      </c>
      <c r="D219" s="1886" t="s">
        <v>2827</v>
      </c>
      <c r="E219" s="1994">
        <v>62394.57</v>
      </c>
      <c r="F219" s="1822">
        <v>41739</v>
      </c>
      <c r="G219" s="1535">
        <v>62394.57</v>
      </c>
      <c r="H219" s="1339">
        <f t="shared" si="5"/>
        <v>0</v>
      </c>
      <c r="I219" s="1886" t="s">
        <v>38</v>
      </c>
    </row>
    <row r="220" spans="1:9" x14ac:dyDescent="0.25">
      <c r="A220" s="1332"/>
      <c r="B220" s="2037" t="s">
        <v>1863</v>
      </c>
      <c r="C220" s="2036" t="s">
        <v>2761</v>
      </c>
      <c r="D220" s="1886" t="s">
        <v>351</v>
      </c>
      <c r="E220" s="1994">
        <v>24774.15</v>
      </c>
      <c r="F220" s="1822">
        <v>41734</v>
      </c>
      <c r="G220" s="1535">
        <v>24774.15</v>
      </c>
      <c r="H220" s="1339">
        <f t="shared" si="5"/>
        <v>0</v>
      </c>
      <c r="I220" s="1886" t="s">
        <v>38</v>
      </c>
    </row>
    <row r="221" spans="1:9" x14ac:dyDescent="0.25">
      <c r="A221" s="1332"/>
      <c r="B221" s="2037" t="s">
        <v>1864</v>
      </c>
      <c r="C221" s="2036" t="s">
        <v>2761</v>
      </c>
      <c r="D221" s="1886" t="s">
        <v>2379</v>
      </c>
      <c r="E221" s="1994">
        <v>5481.4</v>
      </c>
      <c r="F221" s="2135" t="s">
        <v>3949</v>
      </c>
      <c r="G221" s="1535">
        <v>5481.4</v>
      </c>
      <c r="H221" s="1339">
        <f t="shared" si="5"/>
        <v>0</v>
      </c>
      <c r="I221" s="1886" t="s">
        <v>19</v>
      </c>
    </row>
    <row r="222" spans="1:9" x14ac:dyDescent="0.25">
      <c r="A222" s="1332"/>
      <c r="B222" s="2037" t="s">
        <v>1865</v>
      </c>
      <c r="C222" s="2036" t="s">
        <v>2761</v>
      </c>
      <c r="D222" s="1886" t="s">
        <v>259</v>
      </c>
      <c r="E222" s="1994">
        <v>1386</v>
      </c>
      <c r="F222" s="1822">
        <v>41732</v>
      </c>
      <c r="G222" s="1535">
        <v>1386</v>
      </c>
      <c r="H222" s="1339">
        <f t="shared" si="5"/>
        <v>0</v>
      </c>
      <c r="I222" s="1886"/>
    </row>
    <row r="223" spans="1:9" x14ac:dyDescent="0.25">
      <c r="A223" s="1332"/>
      <c r="B223" s="2037" t="s">
        <v>1866</v>
      </c>
      <c r="C223" s="2036" t="s">
        <v>2761</v>
      </c>
      <c r="D223" s="1886" t="s">
        <v>45</v>
      </c>
      <c r="E223" s="1994">
        <v>8500</v>
      </c>
      <c r="F223" s="1822">
        <v>41733</v>
      </c>
      <c r="G223" s="1535">
        <v>8500</v>
      </c>
      <c r="H223" s="1339">
        <f t="shared" si="5"/>
        <v>0</v>
      </c>
      <c r="I223" s="1886" t="s">
        <v>2228</v>
      </c>
    </row>
    <row r="224" spans="1:9" x14ac:dyDescent="0.25">
      <c r="A224" s="1332"/>
      <c r="B224" s="2037" t="s">
        <v>1867</v>
      </c>
      <c r="C224" s="2036" t="s">
        <v>2761</v>
      </c>
      <c r="D224" s="1886" t="s">
        <v>2242</v>
      </c>
      <c r="E224" s="1994">
        <v>8109.2</v>
      </c>
      <c r="F224" s="1822">
        <v>41732</v>
      </c>
      <c r="G224" s="1535">
        <v>8109.2</v>
      </c>
      <c r="H224" s="1339">
        <f t="shared" si="5"/>
        <v>0</v>
      </c>
      <c r="I224" s="1886"/>
    </row>
    <row r="225" spans="1:9" x14ac:dyDescent="0.25">
      <c r="A225" s="1332"/>
      <c r="B225" s="2037" t="s">
        <v>2787</v>
      </c>
      <c r="C225" s="2036" t="s">
        <v>2761</v>
      </c>
      <c r="D225" s="1886" t="s">
        <v>604</v>
      </c>
      <c r="E225" s="1994">
        <v>7600</v>
      </c>
      <c r="F225" s="1822">
        <v>41733</v>
      </c>
      <c r="G225" s="1535">
        <v>7600</v>
      </c>
      <c r="H225" s="1339">
        <f t="shared" si="5"/>
        <v>0</v>
      </c>
      <c r="I225" s="1886" t="s">
        <v>1584</v>
      </c>
    </row>
    <row r="226" spans="1:9" x14ac:dyDescent="0.25">
      <c r="A226" s="1332"/>
      <c r="B226" s="2037" t="s">
        <v>2788</v>
      </c>
      <c r="C226" s="2036" t="s">
        <v>2761</v>
      </c>
      <c r="D226" s="1886" t="s">
        <v>2828</v>
      </c>
      <c r="E226" s="1994">
        <v>10606</v>
      </c>
      <c r="F226" s="1822">
        <v>41732</v>
      </c>
      <c r="G226" s="1535">
        <v>10606</v>
      </c>
      <c r="H226" s="1339">
        <f t="shared" si="5"/>
        <v>0</v>
      </c>
      <c r="I226" s="1886"/>
    </row>
    <row r="227" spans="1:9" x14ac:dyDescent="0.25">
      <c r="A227" s="1332"/>
      <c r="B227" s="2037" t="s">
        <v>2789</v>
      </c>
      <c r="C227" s="2036" t="s">
        <v>2761</v>
      </c>
      <c r="D227" s="1886" t="s">
        <v>45</v>
      </c>
      <c r="E227" s="1994">
        <v>186178.66</v>
      </c>
      <c r="F227" s="2034"/>
      <c r="G227" s="2035"/>
      <c r="H227" s="1339">
        <f t="shared" si="5"/>
        <v>186178.66</v>
      </c>
      <c r="I227" s="1886" t="s">
        <v>833</v>
      </c>
    </row>
    <row r="228" spans="1:9" x14ac:dyDescent="0.25">
      <c r="A228" s="1332"/>
      <c r="B228" s="2037" t="s">
        <v>2790</v>
      </c>
      <c r="C228" s="2036" t="s">
        <v>2761</v>
      </c>
      <c r="D228" s="1886" t="s">
        <v>19</v>
      </c>
      <c r="E228" s="2033">
        <v>944</v>
      </c>
      <c r="F228" s="1822">
        <v>41732</v>
      </c>
      <c r="G228" s="1535">
        <v>944</v>
      </c>
      <c r="H228" s="1339">
        <f t="shared" si="5"/>
        <v>0</v>
      </c>
      <c r="I228" s="1886"/>
    </row>
    <row r="229" spans="1:9" x14ac:dyDescent="0.25">
      <c r="A229" s="1332">
        <v>41733</v>
      </c>
      <c r="B229" s="2037" t="s">
        <v>2791</v>
      </c>
      <c r="C229" s="2036" t="s">
        <v>2761</v>
      </c>
      <c r="D229" s="1886" t="s">
        <v>1554</v>
      </c>
      <c r="E229" s="1994">
        <v>4953</v>
      </c>
      <c r="F229" s="1822">
        <v>41733</v>
      </c>
      <c r="G229" s="1535">
        <v>4953</v>
      </c>
      <c r="H229" s="1339">
        <f t="shared" si="5"/>
        <v>0</v>
      </c>
      <c r="I229" s="1886"/>
    </row>
    <row r="230" spans="1:9" x14ac:dyDescent="0.25">
      <c r="A230" s="1332"/>
      <c r="B230" s="2037" t="s">
        <v>2792</v>
      </c>
      <c r="C230" s="2036" t="s">
        <v>2761</v>
      </c>
      <c r="D230" s="1886" t="s">
        <v>19</v>
      </c>
      <c r="E230" s="1994">
        <v>210</v>
      </c>
      <c r="F230" s="1822">
        <v>41733</v>
      </c>
      <c r="G230" s="1535">
        <v>210</v>
      </c>
      <c r="H230" s="1339">
        <f t="shared" si="5"/>
        <v>0</v>
      </c>
      <c r="I230" s="1887" t="s">
        <v>19</v>
      </c>
    </row>
    <row r="231" spans="1:9" x14ac:dyDescent="0.25">
      <c r="A231" s="1332"/>
      <c r="B231" s="2037" t="s">
        <v>1868</v>
      </c>
      <c r="C231" s="2036" t="s">
        <v>2761</v>
      </c>
      <c r="D231" s="1886" t="s">
        <v>1028</v>
      </c>
      <c r="E231" s="1994">
        <v>903</v>
      </c>
      <c r="F231" s="1822">
        <v>41733</v>
      </c>
      <c r="G231" s="1535">
        <v>903</v>
      </c>
      <c r="H231" s="1339">
        <f t="shared" si="5"/>
        <v>0</v>
      </c>
      <c r="I231" s="1886"/>
    </row>
    <row r="232" spans="1:9" x14ac:dyDescent="0.25">
      <c r="A232" s="1332"/>
      <c r="B232" s="2037" t="s">
        <v>1869</v>
      </c>
      <c r="C232" s="2036" t="s">
        <v>2761</v>
      </c>
      <c r="D232" s="1886" t="s">
        <v>2884</v>
      </c>
      <c r="E232" s="1994">
        <v>1113</v>
      </c>
      <c r="F232" s="1822">
        <v>41733</v>
      </c>
      <c r="G232" s="1535">
        <v>1113</v>
      </c>
      <c r="H232" s="1339">
        <f t="shared" si="5"/>
        <v>0</v>
      </c>
      <c r="I232" s="1886"/>
    </row>
    <row r="233" spans="1:9" x14ac:dyDescent="0.25">
      <c r="A233" s="1332"/>
      <c r="B233" s="2037" t="s">
        <v>1870</v>
      </c>
      <c r="C233" s="2036" t="s">
        <v>2761</v>
      </c>
      <c r="D233" s="1886" t="s">
        <v>19</v>
      </c>
      <c r="E233" s="1994">
        <v>227</v>
      </c>
      <c r="F233" s="1822">
        <v>41733</v>
      </c>
      <c r="G233" s="1535">
        <v>227</v>
      </c>
      <c r="H233" s="1339">
        <f t="shared" si="5"/>
        <v>0</v>
      </c>
      <c r="I233" s="1886" t="s">
        <v>19</v>
      </c>
    </row>
    <row r="234" spans="1:9" x14ac:dyDescent="0.25">
      <c r="A234" s="1332"/>
      <c r="B234" s="2037" t="s">
        <v>1871</v>
      </c>
      <c r="C234" s="2036" t="s">
        <v>2761</v>
      </c>
      <c r="D234" s="1886" t="s">
        <v>48</v>
      </c>
      <c r="E234" s="1994">
        <v>43419.5</v>
      </c>
      <c r="F234" s="1822">
        <v>41754</v>
      </c>
      <c r="G234" s="1535">
        <v>43419.5</v>
      </c>
      <c r="H234" s="1339">
        <f t="shared" si="5"/>
        <v>0</v>
      </c>
      <c r="I234" s="1886" t="s">
        <v>600</v>
      </c>
    </row>
    <row r="235" spans="1:9" x14ac:dyDescent="0.25">
      <c r="A235" s="1332"/>
      <c r="B235" s="2037" t="s">
        <v>1872</v>
      </c>
      <c r="C235" s="2036" t="s">
        <v>2761</v>
      </c>
      <c r="D235" s="1886" t="s">
        <v>433</v>
      </c>
      <c r="E235" s="1994">
        <v>3944.4</v>
      </c>
      <c r="F235" s="1822">
        <v>41734</v>
      </c>
      <c r="G235" s="1535">
        <v>3944.4</v>
      </c>
      <c r="H235" s="1339">
        <f t="shared" si="5"/>
        <v>0</v>
      </c>
      <c r="I235" s="1886" t="s">
        <v>1003</v>
      </c>
    </row>
    <row r="236" spans="1:9" x14ac:dyDescent="0.25">
      <c r="A236" s="1332"/>
      <c r="B236" s="2037" t="s">
        <v>2793</v>
      </c>
      <c r="C236" s="2036" t="s">
        <v>2761</v>
      </c>
      <c r="D236" s="1886" t="s">
        <v>524</v>
      </c>
      <c r="E236" s="1994">
        <v>930</v>
      </c>
      <c r="F236" s="1822">
        <v>41733</v>
      </c>
      <c r="G236" s="1535">
        <v>930</v>
      </c>
      <c r="H236" s="1339">
        <f t="shared" si="5"/>
        <v>0</v>
      </c>
      <c r="I236" s="1886"/>
    </row>
    <row r="237" spans="1:9" x14ac:dyDescent="0.25">
      <c r="A237" s="1332"/>
      <c r="B237" s="2037" t="s">
        <v>2794</v>
      </c>
      <c r="C237" s="2036" t="s">
        <v>2761</v>
      </c>
      <c r="D237" s="1886" t="s">
        <v>58</v>
      </c>
      <c r="E237" s="1994">
        <v>4657.6000000000004</v>
      </c>
      <c r="F237" s="1822">
        <v>41733</v>
      </c>
      <c r="G237" s="1535">
        <v>4657.6000000000004</v>
      </c>
      <c r="H237" s="1339">
        <f t="shared" si="5"/>
        <v>0</v>
      </c>
      <c r="I237" s="1886" t="s">
        <v>1584</v>
      </c>
    </row>
    <row r="238" spans="1:9" x14ac:dyDescent="0.25">
      <c r="A238" s="1332"/>
      <c r="B238" s="2037" t="s">
        <v>1873</v>
      </c>
      <c r="C238" s="2036" t="s">
        <v>2761</v>
      </c>
      <c r="D238" s="1886" t="s">
        <v>36</v>
      </c>
      <c r="E238" s="1994">
        <v>2415</v>
      </c>
      <c r="F238" s="2006" t="s">
        <v>3924</v>
      </c>
      <c r="G238" s="1535">
        <v>2415</v>
      </c>
      <c r="H238" s="1339">
        <f t="shared" si="5"/>
        <v>0</v>
      </c>
      <c r="I238" s="1886" t="s">
        <v>1584</v>
      </c>
    </row>
    <row r="239" spans="1:9" x14ac:dyDescent="0.25">
      <c r="A239" s="1332"/>
      <c r="B239" s="2037" t="s">
        <v>1874</v>
      </c>
      <c r="C239" s="2036" t="s">
        <v>2761</v>
      </c>
      <c r="D239" s="1886" t="s">
        <v>419</v>
      </c>
      <c r="E239" s="1994">
        <v>9227.6</v>
      </c>
      <c r="F239" s="1822">
        <v>41733</v>
      </c>
      <c r="G239" s="1535">
        <v>9227.6</v>
      </c>
      <c r="H239" s="1339">
        <f t="shared" si="5"/>
        <v>0</v>
      </c>
      <c r="I239" s="1886" t="s">
        <v>1584</v>
      </c>
    </row>
    <row r="240" spans="1:9" x14ac:dyDescent="0.25">
      <c r="A240" s="1332"/>
      <c r="B240" s="2037" t="s">
        <v>2795</v>
      </c>
      <c r="C240" s="2036" t="s">
        <v>2761</v>
      </c>
      <c r="D240" s="1886" t="s">
        <v>470</v>
      </c>
      <c r="E240" s="1994">
        <v>30085.13</v>
      </c>
      <c r="F240" s="1822">
        <v>41734</v>
      </c>
      <c r="G240" s="1535">
        <v>30085.13</v>
      </c>
      <c r="H240" s="1339">
        <f t="shared" si="5"/>
        <v>0</v>
      </c>
      <c r="I240" s="1886" t="s">
        <v>2228</v>
      </c>
    </row>
    <row r="241" spans="1:9" x14ac:dyDescent="0.25">
      <c r="A241" s="1332"/>
      <c r="B241" s="2037" t="s">
        <v>2796</v>
      </c>
      <c r="C241" s="2036" t="s">
        <v>2761</v>
      </c>
      <c r="D241" s="1886" t="s">
        <v>2231</v>
      </c>
      <c r="E241" s="1994">
        <v>38290.400000000001</v>
      </c>
      <c r="F241" s="1822">
        <v>41733</v>
      </c>
      <c r="G241" s="1535">
        <v>38290.400000000001</v>
      </c>
      <c r="H241" s="1339">
        <f t="shared" si="5"/>
        <v>0</v>
      </c>
      <c r="I241" s="1886" t="s">
        <v>1584</v>
      </c>
    </row>
    <row r="242" spans="1:9" x14ac:dyDescent="0.25">
      <c r="A242" s="1332"/>
      <c r="B242" s="2037" t="s">
        <v>2797</v>
      </c>
      <c r="C242" s="2036" t="s">
        <v>2761</v>
      </c>
      <c r="D242" s="1886" t="s">
        <v>2232</v>
      </c>
      <c r="E242" s="1994">
        <v>4655</v>
      </c>
      <c r="F242" s="1822">
        <v>41733</v>
      </c>
      <c r="G242" s="1535">
        <v>4655</v>
      </c>
      <c r="H242" s="1339">
        <f t="shared" si="5"/>
        <v>0</v>
      </c>
      <c r="I242" s="1886" t="s">
        <v>1584</v>
      </c>
    </row>
    <row r="243" spans="1:9" x14ac:dyDescent="0.25">
      <c r="A243" s="1332"/>
      <c r="B243" s="2037" t="s">
        <v>2798</v>
      </c>
      <c r="C243" s="2036" t="s">
        <v>2761</v>
      </c>
      <c r="D243" s="1886" t="s">
        <v>1884</v>
      </c>
      <c r="E243" s="1994">
        <v>11192</v>
      </c>
      <c r="F243" s="1822">
        <v>41733</v>
      </c>
      <c r="G243" s="1535">
        <v>11192</v>
      </c>
      <c r="H243" s="1339">
        <f t="shared" si="5"/>
        <v>0</v>
      </c>
      <c r="I243" s="1886" t="s">
        <v>19</v>
      </c>
    </row>
    <row r="244" spans="1:9" x14ac:dyDescent="0.25">
      <c r="A244" s="1332"/>
      <c r="B244" s="2037" t="s">
        <v>2799</v>
      </c>
      <c r="C244" s="2036" t="s">
        <v>2761</v>
      </c>
      <c r="D244" s="1886" t="s">
        <v>2373</v>
      </c>
      <c r="E244" s="1994">
        <v>29538.1</v>
      </c>
      <c r="F244" s="1822">
        <v>41733</v>
      </c>
      <c r="G244" s="1535">
        <v>29538.1</v>
      </c>
      <c r="H244" s="1339">
        <f t="shared" si="5"/>
        <v>0</v>
      </c>
      <c r="I244" s="1886" t="s">
        <v>2227</v>
      </c>
    </row>
    <row r="245" spans="1:9" x14ac:dyDescent="0.25">
      <c r="A245" s="1332"/>
      <c r="B245" s="2037" t="s">
        <v>1875</v>
      </c>
      <c r="C245" s="2036" t="s">
        <v>2761</v>
      </c>
      <c r="D245" s="1886" t="s">
        <v>600</v>
      </c>
      <c r="E245" s="1994">
        <v>44431.18</v>
      </c>
      <c r="F245" s="2138" t="s">
        <v>3929</v>
      </c>
      <c r="G245" s="1535">
        <v>44431.18</v>
      </c>
      <c r="H245" s="1339">
        <f t="shared" si="5"/>
        <v>0</v>
      </c>
      <c r="I245" s="1886" t="s">
        <v>19</v>
      </c>
    </row>
    <row r="246" spans="1:9" x14ac:dyDescent="0.25">
      <c r="A246" s="1332"/>
      <c r="B246" s="2037" t="s">
        <v>2800</v>
      </c>
      <c r="C246" s="2036" t="s">
        <v>2761</v>
      </c>
      <c r="D246" s="1886" t="s">
        <v>463</v>
      </c>
      <c r="E246" s="1994">
        <v>2971.2</v>
      </c>
      <c r="F246" s="1822">
        <v>41733</v>
      </c>
      <c r="G246" s="1535">
        <v>2971.2</v>
      </c>
      <c r="H246" s="1339">
        <f t="shared" si="5"/>
        <v>0</v>
      </c>
      <c r="I246" s="1886" t="s">
        <v>1584</v>
      </c>
    </row>
    <row r="247" spans="1:9" x14ac:dyDescent="0.25">
      <c r="A247" s="1332"/>
      <c r="B247" s="2037" t="s">
        <v>1876</v>
      </c>
      <c r="C247" s="2036" t="s">
        <v>2761</v>
      </c>
      <c r="D247" s="1886" t="s">
        <v>2885</v>
      </c>
      <c r="E247" s="1994">
        <v>105</v>
      </c>
      <c r="F247" s="2006" t="s">
        <v>4089</v>
      </c>
      <c r="G247" s="1535">
        <v>105</v>
      </c>
      <c r="H247" s="1339">
        <f t="shared" si="5"/>
        <v>0</v>
      </c>
      <c r="I247" s="1886" t="s">
        <v>1584</v>
      </c>
    </row>
    <row r="248" spans="1:9" x14ac:dyDescent="0.25">
      <c r="A248" s="1332"/>
      <c r="B248" s="2037" t="s">
        <v>2801</v>
      </c>
      <c r="C248" s="2036" t="s">
        <v>2761</v>
      </c>
      <c r="D248" s="1892" t="s">
        <v>2229</v>
      </c>
      <c r="E248" s="1995">
        <v>0</v>
      </c>
      <c r="F248" s="1822"/>
      <c r="G248" s="1535"/>
      <c r="H248" s="1339">
        <f t="shared" si="5"/>
        <v>0</v>
      </c>
      <c r="I248" s="1886" t="s">
        <v>998</v>
      </c>
    </row>
    <row r="249" spans="1:9" x14ac:dyDescent="0.25">
      <c r="A249" s="1332"/>
      <c r="B249" s="2037" t="s">
        <v>2802</v>
      </c>
      <c r="C249" s="2036" t="s">
        <v>2761</v>
      </c>
      <c r="D249" s="1886" t="s">
        <v>1465</v>
      </c>
      <c r="E249" s="2002">
        <v>4597.2</v>
      </c>
      <c r="F249" s="2135" t="s">
        <v>3952</v>
      </c>
      <c r="G249" s="1535">
        <v>4597.2</v>
      </c>
      <c r="H249" s="1339">
        <f t="shared" si="5"/>
        <v>0</v>
      </c>
      <c r="I249" s="1886" t="s">
        <v>19</v>
      </c>
    </row>
    <row r="250" spans="1:9" x14ac:dyDescent="0.25">
      <c r="A250" s="1332"/>
      <c r="B250" s="2037" t="s">
        <v>2803</v>
      </c>
      <c r="C250" s="2036" t="s">
        <v>2761</v>
      </c>
      <c r="D250" s="1886" t="s">
        <v>1028</v>
      </c>
      <c r="E250" s="1994">
        <v>9173</v>
      </c>
      <c r="F250" s="1822">
        <v>41733</v>
      </c>
      <c r="G250" s="1535">
        <v>9173</v>
      </c>
      <c r="H250" s="1339">
        <f t="shared" si="5"/>
        <v>0</v>
      </c>
      <c r="I250" s="1886" t="s">
        <v>19</v>
      </c>
    </row>
    <row r="251" spans="1:9" x14ac:dyDescent="0.25">
      <c r="A251" s="1332"/>
      <c r="B251" s="2037" t="s">
        <v>2804</v>
      </c>
      <c r="C251" s="2036" t="s">
        <v>2761</v>
      </c>
      <c r="D251" s="1886" t="s">
        <v>512</v>
      </c>
      <c r="E251" s="1994">
        <v>8373.61</v>
      </c>
      <c r="F251" s="1822">
        <v>41733</v>
      </c>
      <c r="G251" s="1535">
        <v>8373.61</v>
      </c>
      <c r="H251" s="1339">
        <f t="shared" si="5"/>
        <v>0</v>
      </c>
      <c r="I251" s="1886" t="s">
        <v>1584</v>
      </c>
    </row>
    <row r="252" spans="1:9" x14ac:dyDescent="0.25">
      <c r="A252" s="1332"/>
      <c r="B252" s="2037" t="s">
        <v>1877</v>
      </c>
      <c r="C252" s="2036" t="s">
        <v>2761</v>
      </c>
      <c r="D252" s="1886" t="s">
        <v>1555</v>
      </c>
      <c r="E252" s="1994">
        <v>6412</v>
      </c>
      <c r="F252" s="1822">
        <v>41733</v>
      </c>
      <c r="G252" s="1535">
        <v>6412</v>
      </c>
      <c r="H252" s="1339">
        <f t="shared" si="5"/>
        <v>0</v>
      </c>
      <c r="I252" s="1886"/>
    </row>
    <row r="253" spans="1:9" x14ac:dyDescent="0.25">
      <c r="A253" s="1332"/>
      <c r="B253" s="2037" t="s">
        <v>1937</v>
      </c>
      <c r="C253" s="2036" t="s">
        <v>2761</v>
      </c>
      <c r="D253" s="1886" t="s">
        <v>976</v>
      </c>
      <c r="E253" s="1994">
        <v>1401.4</v>
      </c>
      <c r="F253" s="1822">
        <v>41733</v>
      </c>
      <c r="G253" s="1535">
        <v>1401.4</v>
      </c>
      <c r="H253" s="1339">
        <f t="shared" si="5"/>
        <v>0</v>
      </c>
      <c r="I253" s="1886"/>
    </row>
    <row r="254" spans="1:9" x14ac:dyDescent="0.25">
      <c r="A254" s="1332"/>
      <c r="B254" s="2037" t="s">
        <v>2805</v>
      </c>
      <c r="C254" s="2036" t="s">
        <v>2761</v>
      </c>
      <c r="D254" s="1886" t="s">
        <v>2885</v>
      </c>
      <c r="E254" s="1994">
        <v>748.5</v>
      </c>
      <c r="F254" s="2006" t="s">
        <v>4090</v>
      </c>
      <c r="G254" s="1535">
        <v>748.5</v>
      </c>
      <c r="H254" s="1339">
        <f t="shared" si="5"/>
        <v>0</v>
      </c>
      <c r="I254" s="1886" t="s">
        <v>1584</v>
      </c>
    </row>
    <row r="255" spans="1:9" x14ac:dyDescent="0.25">
      <c r="A255" s="1332"/>
      <c r="B255" s="2037" t="s">
        <v>1938</v>
      </c>
      <c r="C255" s="2036" t="s">
        <v>2761</v>
      </c>
      <c r="D255" s="1886" t="s">
        <v>803</v>
      </c>
      <c r="E255" s="1994">
        <v>27126</v>
      </c>
      <c r="F255" s="2135" t="s">
        <v>3954</v>
      </c>
      <c r="G255" s="1535">
        <v>27126</v>
      </c>
      <c r="H255" s="1339">
        <f t="shared" si="5"/>
        <v>0</v>
      </c>
      <c r="I255" s="1886" t="s">
        <v>19</v>
      </c>
    </row>
    <row r="256" spans="1:9" x14ac:dyDescent="0.25">
      <c r="A256" s="1332"/>
      <c r="B256" s="2037" t="s">
        <v>1939</v>
      </c>
      <c r="C256" s="2036" t="s">
        <v>2761</v>
      </c>
      <c r="D256" s="1886" t="s">
        <v>377</v>
      </c>
      <c r="E256" s="1994">
        <v>4658</v>
      </c>
      <c r="F256" s="1822">
        <v>41733</v>
      </c>
      <c r="G256" s="1535">
        <v>4658</v>
      </c>
      <c r="H256" s="1339">
        <f t="shared" si="5"/>
        <v>0</v>
      </c>
      <c r="I256" s="1886" t="s">
        <v>19</v>
      </c>
    </row>
    <row r="257" spans="1:9" x14ac:dyDescent="0.25">
      <c r="A257" s="1332"/>
      <c r="B257" s="2037" t="s">
        <v>2806</v>
      </c>
      <c r="C257" s="2036" t="s">
        <v>2761</v>
      </c>
      <c r="D257" s="1886" t="s">
        <v>497</v>
      </c>
      <c r="E257" s="1994">
        <v>15305</v>
      </c>
      <c r="F257" s="1822">
        <v>41736</v>
      </c>
      <c r="G257" s="1535">
        <v>15305</v>
      </c>
      <c r="H257" s="1339">
        <f t="shared" si="5"/>
        <v>0</v>
      </c>
      <c r="I257" s="1886" t="s">
        <v>1185</v>
      </c>
    </row>
    <row r="258" spans="1:9" x14ac:dyDescent="0.25">
      <c r="A258" s="1332"/>
      <c r="B258" s="2037" t="s">
        <v>2807</v>
      </c>
      <c r="C258" s="2036" t="s">
        <v>2761</v>
      </c>
      <c r="D258" s="1886" t="s">
        <v>1477</v>
      </c>
      <c r="E258" s="1994">
        <v>4768</v>
      </c>
      <c r="F258" s="1822">
        <v>41733</v>
      </c>
      <c r="G258" s="1535">
        <v>4768</v>
      </c>
      <c r="H258" s="1339">
        <f t="shared" si="5"/>
        <v>0</v>
      </c>
      <c r="I258" s="1886" t="s">
        <v>1185</v>
      </c>
    </row>
    <row r="259" spans="1:9" x14ac:dyDescent="0.25">
      <c r="A259" s="1332"/>
      <c r="B259" s="2037" t="s">
        <v>2808</v>
      </c>
      <c r="C259" s="2036" t="s">
        <v>2761</v>
      </c>
      <c r="D259" s="1886" t="s">
        <v>974</v>
      </c>
      <c r="E259" s="1994">
        <v>46812</v>
      </c>
      <c r="F259" s="1822">
        <v>41737</v>
      </c>
      <c r="G259" s="1535">
        <v>46812</v>
      </c>
      <c r="H259" s="1339">
        <f t="shared" si="5"/>
        <v>0</v>
      </c>
      <c r="I259" s="1886" t="s">
        <v>2228</v>
      </c>
    </row>
    <row r="260" spans="1:9" x14ac:dyDescent="0.25">
      <c r="A260" s="1332"/>
      <c r="B260" s="2037" t="s">
        <v>2809</v>
      </c>
      <c r="C260" s="2036" t="s">
        <v>2761</v>
      </c>
      <c r="D260" s="1886" t="s">
        <v>957</v>
      </c>
      <c r="E260" s="1994">
        <v>2966.4</v>
      </c>
      <c r="F260" s="1822">
        <v>41733</v>
      </c>
      <c r="G260" s="1535">
        <v>2966.4</v>
      </c>
      <c r="H260" s="1339">
        <f t="shared" si="5"/>
        <v>0</v>
      </c>
      <c r="I260" s="1886" t="s">
        <v>1003</v>
      </c>
    </row>
    <row r="261" spans="1:9" x14ac:dyDescent="0.25">
      <c r="A261" s="1332"/>
      <c r="B261" s="2037" t="s">
        <v>2810</v>
      </c>
      <c r="C261" s="2036" t="s">
        <v>2761</v>
      </c>
      <c r="D261" s="1886" t="s">
        <v>999</v>
      </c>
      <c r="E261" s="1994">
        <v>8601.7999999999993</v>
      </c>
      <c r="F261" s="1822">
        <v>41733</v>
      </c>
      <c r="G261" s="1535">
        <v>8601.7999999999993</v>
      </c>
      <c r="H261" s="1339">
        <f t="shared" si="5"/>
        <v>0</v>
      </c>
      <c r="I261" s="1886" t="s">
        <v>1003</v>
      </c>
    </row>
    <row r="262" spans="1:9" x14ac:dyDescent="0.25">
      <c r="A262" s="1332"/>
      <c r="B262" s="2037" t="s">
        <v>1940</v>
      </c>
      <c r="C262" s="2036" t="s">
        <v>2761</v>
      </c>
      <c r="D262" s="1886" t="s">
        <v>1887</v>
      </c>
      <c r="E262" s="1994">
        <v>5453</v>
      </c>
      <c r="F262" s="1822">
        <v>41733</v>
      </c>
      <c r="G262" s="1535">
        <v>5453</v>
      </c>
      <c r="H262" s="1339">
        <f t="shared" si="5"/>
        <v>0</v>
      </c>
      <c r="I262" s="1886" t="s">
        <v>1185</v>
      </c>
    </row>
    <row r="263" spans="1:9" x14ac:dyDescent="0.25">
      <c r="A263" s="1332"/>
      <c r="B263" s="2037" t="s">
        <v>2811</v>
      </c>
      <c r="C263" s="2036" t="s">
        <v>2761</v>
      </c>
      <c r="D263" s="1886" t="s">
        <v>497</v>
      </c>
      <c r="E263" s="1994">
        <v>1803.5</v>
      </c>
      <c r="F263" s="1822">
        <v>41736</v>
      </c>
      <c r="G263" s="1535">
        <v>1803.5</v>
      </c>
      <c r="H263" s="1339">
        <f t="shared" si="5"/>
        <v>0</v>
      </c>
      <c r="I263" s="1886" t="s">
        <v>1185</v>
      </c>
    </row>
    <row r="264" spans="1:9" x14ac:dyDescent="0.25">
      <c r="A264" s="1332"/>
      <c r="B264" s="2037" t="s">
        <v>2812</v>
      </c>
      <c r="C264" s="2036" t="s">
        <v>2761</v>
      </c>
      <c r="D264" s="1886" t="s">
        <v>965</v>
      </c>
      <c r="E264" s="1994">
        <v>1795.5</v>
      </c>
      <c r="F264" s="1822">
        <v>41733</v>
      </c>
      <c r="G264" s="1535">
        <v>1795.5</v>
      </c>
      <c r="H264" s="1339">
        <f t="shared" si="5"/>
        <v>0</v>
      </c>
      <c r="I264" s="1886" t="s">
        <v>1003</v>
      </c>
    </row>
    <row r="265" spans="1:9" x14ac:dyDescent="0.25">
      <c r="A265" s="1332"/>
      <c r="B265" s="2037" t="s">
        <v>2813</v>
      </c>
      <c r="C265" s="2036" t="s">
        <v>2761</v>
      </c>
      <c r="D265" s="1886" t="s">
        <v>470</v>
      </c>
      <c r="E265" s="1994">
        <v>21159.4</v>
      </c>
      <c r="F265" s="2006">
        <v>41793</v>
      </c>
      <c r="G265" s="2183">
        <v>21159.4</v>
      </c>
      <c r="H265" s="1339">
        <f t="shared" si="5"/>
        <v>0</v>
      </c>
      <c r="I265" s="1886"/>
    </row>
    <row r="266" spans="1:9" x14ac:dyDescent="0.25">
      <c r="A266" s="1332"/>
      <c r="B266" s="2037" t="s">
        <v>2814</v>
      </c>
      <c r="C266" s="2036" t="s">
        <v>2761</v>
      </c>
      <c r="D266" s="1886" t="s">
        <v>748</v>
      </c>
      <c r="E266" s="1994">
        <v>210356</v>
      </c>
      <c r="F266" s="1822">
        <v>41752</v>
      </c>
      <c r="G266" s="1535">
        <v>210356</v>
      </c>
      <c r="H266" s="1339">
        <f t="shared" si="5"/>
        <v>0</v>
      </c>
      <c r="I266" s="1886" t="s">
        <v>825</v>
      </c>
    </row>
    <row r="267" spans="1:9" x14ac:dyDescent="0.25">
      <c r="A267" s="1332"/>
      <c r="B267" s="2037" t="s">
        <v>2815</v>
      </c>
      <c r="C267" s="2036" t="s">
        <v>2761</v>
      </c>
      <c r="D267" s="1886" t="s">
        <v>44</v>
      </c>
      <c r="E267" s="1994">
        <v>2600</v>
      </c>
      <c r="F267" s="1822">
        <v>41733</v>
      </c>
      <c r="G267" s="1535">
        <v>2600</v>
      </c>
      <c r="H267" s="1339">
        <f t="shared" si="5"/>
        <v>0</v>
      </c>
      <c r="I267" s="1886"/>
    </row>
    <row r="268" spans="1:9" x14ac:dyDescent="0.25">
      <c r="A268" s="715"/>
      <c r="B268" s="2037" t="s">
        <v>2816</v>
      </c>
      <c r="C268" s="2036" t="s">
        <v>2761</v>
      </c>
      <c r="D268" s="1886" t="s">
        <v>971</v>
      </c>
      <c r="E268" s="1994">
        <v>14398</v>
      </c>
      <c r="F268" s="2006" t="s">
        <v>3931</v>
      </c>
      <c r="G268" s="1535">
        <v>14398</v>
      </c>
      <c r="H268" s="1339">
        <f t="shared" si="5"/>
        <v>0</v>
      </c>
      <c r="I268" s="1886" t="s">
        <v>19</v>
      </c>
    </row>
    <row r="269" spans="1:9" x14ac:dyDescent="0.25">
      <c r="A269" s="715"/>
      <c r="B269" s="1348"/>
      <c r="C269" s="1527"/>
      <c r="D269" s="451" t="s">
        <v>513</v>
      </c>
      <c r="E269" s="139"/>
      <c r="F269" s="1338"/>
      <c r="G269" s="350"/>
      <c r="H269" s="1339">
        <f t="shared" ref="H269" si="6">E269-G269</f>
        <v>0</v>
      </c>
    </row>
    <row r="270" spans="1:9" x14ac:dyDescent="0.25">
      <c r="A270" s="715"/>
      <c r="B270" s="1348"/>
      <c r="C270" s="1527"/>
      <c r="D270" s="451" t="s">
        <v>506</v>
      </c>
      <c r="E270" s="139"/>
      <c r="F270" s="1338"/>
      <c r="G270" s="350"/>
      <c r="H270" s="539"/>
    </row>
    <row r="271" spans="1:9" x14ac:dyDescent="0.25">
      <c r="A271" s="1387"/>
      <c r="B271" s="1388"/>
      <c r="C271" s="1528"/>
      <c r="D271" s="1321" t="s">
        <v>514</v>
      </c>
      <c r="E271" s="1389"/>
      <c r="F271" s="1390"/>
      <c r="G271" s="1322"/>
      <c r="H271" s="217"/>
    </row>
    <row r="272" spans="1:9" ht="18.75" x14ac:dyDescent="0.3">
      <c r="A272" s="2322" t="str">
        <f>A203</f>
        <v>REMISIONES DE    ABRIL         2 0 1 4</v>
      </c>
      <c r="B272" s="2322"/>
      <c r="C272" s="2322"/>
      <c r="D272" s="2322"/>
      <c r="E272" s="2322"/>
      <c r="F272" s="2322"/>
      <c r="G272" s="1051"/>
      <c r="H272" s="717"/>
    </row>
    <row r="273" spans="1:9" ht="35.25" thickBot="1" x14ac:dyDescent="0.35">
      <c r="A273" s="721" t="s">
        <v>0</v>
      </c>
      <c r="B273" s="1334" t="s">
        <v>1</v>
      </c>
      <c r="C273" s="1529"/>
      <c r="D273" s="1326" t="s">
        <v>1460</v>
      </c>
      <c r="E273" s="5" t="s">
        <v>2</v>
      </c>
      <c r="F273" s="1565" t="s">
        <v>6</v>
      </c>
      <c r="G273" s="1566" t="s">
        <v>7</v>
      </c>
      <c r="H273" s="1567" t="s">
        <v>8</v>
      </c>
    </row>
    <row r="274" spans="1:9" ht="15.75" thickTop="1" x14ac:dyDescent="0.25">
      <c r="A274" s="1332">
        <v>41733</v>
      </c>
      <c r="B274" s="1977" t="s">
        <v>2839</v>
      </c>
      <c r="C274" s="2036" t="s">
        <v>2761</v>
      </c>
      <c r="D274" s="1886" t="s">
        <v>20</v>
      </c>
      <c r="E274" s="1994">
        <v>1610</v>
      </c>
      <c r="F274" s="1822">
        <v>41733</v>
      </c>
      <c r="G274" s="1535">
        <v>1610</v>
      </c>
      <c r="H274" s="2039">
        <f t="shared" ref="H274:H337" si="7">E274-G274</f>
        <v>0</v>
      </c>
      <c r="I274" s="1886"/>
    </row>
    <row r="275" spans="1:9" x14ac:dyDescent="0.25">
      <c r="A275" s="1332"/>
      <c r="B275" s="1977" t="s">
        <v>2840</v>
      </c>
      <c r="C275" s="2036" t="s">
        <v>2761</v>
      </c>
      <c r="D275" s="1886" t="s">
        <v>303</v>
      </c>
      <c r="E275" s="1994">
        <v>29486.5</v>
      </c>
      <c r="F275" s="2000" t="s">
        <v>3659</v>
      </c>
      <c r="G275" s="1535">
        <v>29486.5</v>
      </c>
      <c r="H275" s="1339">
        <f t="shared" si="7"/>
        <v>0</v>
      </c>
      <c r="I275" s="1886"/>
    </row>
    <row r="276" spans="1:9" x14ac:dyDescent="0.25">
      <c r="A276" s="1332"/>
      <c r="B276" s="1977" t="s">
        <v>2841</v>
      </c>
      <c r="C276" s="2036" t="s">
        <v>2761</v>
      </c>
      <c r="D276" s="1886" t="s">
        <v>751</v>
      </c>
      <c r="E276" s="1994">
        <v>18612.5</v>
      </c>
      <c r="F276" s="1822">
        <v>41734</v>
      </c>
      <c r="G276" s="1535">
        <v>18612.5</v>
      </c>
      <c r="H276" s="1339">
        <f t="shared" si="7"/>
        <v>0</v>
      </c>
      <c r="I276" s="1886"/>
    </row>
    <row r="277" spans="1:9" x14ac:dyDescent="0.25">
      <c r="A277" s="1332"/>
      <c r="B277" s="1977" t="s">
        <v>1941</v>
      </c>
      <c r="C277" s="2036" t="s">
        <v>2761</v>
      </c>
      <c r="D277" s="1886" t="s">
        <v>72</v>
      </c>
      <c r="E277" s="1994">
        <v>21033.5</v>
      </c>
      <c r="F277" s="2006" t="s">
        <v>3939</v>
      </c>
      <c r="G277" s="1535">
        <v>21033.5</v>
      </c>
      <c r="H277" s="2042">
        <f t="shared" si="7"/>
        <v>0</v>
      </c>
      <c r="I277" s="1886"/>
    </row>
    <row r="278" spans="1:9" x14ac:dyDescent="0.25">
      <c r="A278" s="1332"/>
      <c r="B278" s="1977" t="s">
        <v>2842</v>
      </c>
      <c r="C278" s="2036" t="s">
        <v>2761</v>
      </c>
      <c r="D278" s="1886" t="s">
        <v>28</v>
      </c>
      <c r="E278" s="1994">
        <v>23044</v>
      </c>
      <c r="F278" s="2000" t="s">
        <v>3297</v>
      </c>
      <c r="G278" s="1535">
        <v>23044</v>
      </c>
      <c r="H278" s="1339">
        <f t="shared" si="7"/>
        <v>0</v>
      </c>
      <c r="I278" s="1886"/>
    </row>
    <row r="279" spans="1:9" x14ac:dyDescent="0.25">
      <c r="A279" s="1332"/>
      <c r="B279" s="1977" t="s">
        <v>2843</v>
      </c>
      <c r="C279" s="2036" t="s">
        <v>2761</v>
      </c>
      <c r="D279" s="1886" t="s">
        <v>48</v>
      </c>
      <c r="E279" s="1994">
        <v>26864</v>
      </c>
      <c r="F279" s="2135" t="s">
        <v>4216</v>
      </c>
      <c r="G279" s="2183">
        <v>26864</v>
      </c>
      <c r="H279" s="1339">
        <f t="shared" si="7"/>
        <v>0</v>
      </c>
      <c r="I279" s="1886"/>
    </row>
    <row r="280" spans="1:9" x14ac:dyDescent="0.25">
      <c r="A280" s="1332"/>
      <c r="B280" s="1977" t="s">
        <v>2844</v>
      </c>
      <c r="C280" s="2036" t="s">
        <v>2761</v>
      </c>
      <c r="D280" s="1886" t="s">
        <v>2887</v>
      </c>
      <c r="E280" s="1994">
        <v>3724</v>
      </c>
      <c r="F280" s="1822">
        <v>41733</v>
      </c>
      <c r="G280" s="1535">
        <v>3724</v>
      </c>
      <c r="H280" s="1339">
        <f t="shared" si="7"/>
        <v>0</v>
      </c>
      <c r="I280" s="1886"/>
    </row>
    <row r="281" spans="1:9" x14ac:dyDescent="0.25">
      <c r="A281" s="1332"/>
      <c r="B281" s="1977" t="s">
        <v>2845</v>
      </c>
      <c r="C281" s="2036" t="s">
        <v>2761</v>
      </c>
      <c r="D281" s="1886" t="s">
        <v>206</v>
      </c>
      <c r="E281" s="1994">
        <v>2191</v>
      </c>
      <c r="F281" s="2000" t="s">
        <v>3437</v>
      </c>
      <c r="G281" s="1535">
        <v>2191</v>
      </c>
      <c r="H281" s="1339">
        <f t="shared" si="7"/>
        <v>0</v>
      </c>
      <c r="I281" s="1886"/>
    </row>
    <row r="282" spans="1:9" x14ac:dyDescent="0.25">
      <c r="A282" s="1332"/>
      <c r="B282" s="1977" t="s">
        <v>2846</v>
      </c>
      <c r="C282" s="2036" t="s">
        <v>2761</v>
      </c>
      <c r="D282" s="1886" t="s">
        <v>470</v>
      </c>
      <c r="E282" s="1994">
        <v>17625</v>
      </c>
      <c r="F282" s="1822">
        <v>41734</v>
      </c>
      <c r="G282" s="1535">
        <v>17625</v>
      </c>
      <c r="H282" s="1339">
        <f t="shared" si="7"/>
        <v>0</v>
      </c>
      <c r="I282" s="1886"/>
    </row>
    <row r="283" spans="1:9" x14ac:dyDescent="0.25">
      <c r="A283" s="1332"/>
      <c r="B283" s="1977" t="s">
        <v>2847</v>
      </c>
      <c r="C283" s="2036" t="s">
        <v>2761</v>
      </c>
      <c r="D283" s="1886" t="s">
        <v>842</v>
      </c>
      <c r="E283" s="1994">
        <v>14621</v>
      </c>
      <c r="F283" s="1822">
        <v>41734</v>
      </c>
      <c r="G283" s="1535">
        <v>14621</v>
      </c>
      <c r="H283" s="1339">
        <f t="shared" si="7"/>
        <v>0</v>
      </c>
      <c r="I283" s="1886"/>
    </row>
    <row r="284" spans="1:9" x14ac:dyDescent="0.25">
      <c r="A284" s="1332"/>
      <c r="B284" s="1977" t="s">
        <v>2848</v>
      </c>
      <c r="C284" s="2036" t="s">
        <v>2761</v>
      </c>
      <c r="D284" s="1886" t="s">
        <v>641</v>
      </c>
      <c r="E284" s="1994">
        <v>23774</v>
      </c>
      <c r="F284" s="2043" t="s">
        <v>2944</v>
      </c>
      <c r="G284" s="1535">
        <v>23774</v>
      </c>
      <c r="H284" s="1339">
        <f t="shared" si="7"/>
        <v>0</v>
      </c>
      <c r="I284" s="1886"/>
    </row>
    <row r="285" spans="1:9" x14ac:dyDescent="0.25">
      <c r="A285" s="1332"/>
      <c r="B285" s="1977" t="s">
        <v>2849</v>
      </c>
      <c r="C285" s="2036" t="s">
        <v>2761</v>
      </c>
      <c r="D285" s="1886" t="s">
        <v>604</v>
      </c>
      <c r="E285" s="1994">
        <v>7280</v>
      </c>
      <c r="F285" s="1822">
        <v>41734</v>
      </c>
      <c r="G285" s="1535">
        <v>7280</v>
      </c>
      <c r="H285" s="1339">
        <f t="shared" si="7"/>
        <v>0</v>
      </c>
      <c r="I285" s="1886"/>
    </row>
    <row r="286" spans="1:9" x14ac:dyDescent="0.25">
      <c r="A286" s="1332"/>
      <c r="B286" s="1977" t="s">
        <v>2850</v>
      </c>
      <c r="C286" s="2036" t="s">
        <v>2761</v>
      </c>
      <c r="D286" s="1886" t="s">
        <v>951</v>
      </c>
      <c r="E286" s="1994">
        <v>19418</v>
      </c>
      <c r="F286" s="1822">
        <v>41734</v>
      </c>
      <c r="G286" s="1535">
        <v>19418</v>
      </c>
      <c r="H286" s="1339">
        <f t="shared" si="7"/>
        <v>0</v>
      </c>
      <c r="I286" s="1886"/>
    </row>
    <row r="287" spans="1:9" x14ac:dyDescent="0.25">
      <c r="A287" s="1332"/>
      <c r="B287" s="1977" t="s">
        <v>2851</v>
      </c>
      <c r="C287" s="2036" t="s">
        <v>2761</v>
      </c>
      <c r="D287" s="1886" t="s">
        <v>525</v>
      </c>
      <c r="E287" s="1994">
        <v>48957</v>
      </c>
      <c r="F287" s="2001" t="s">
        <v>3758</v>
      </c>
      <c r="G287" s="2024">
        <v>48957</v>
      </c>
      <c r="H287" s="1339">
        <f t="shared" si="7"/>
        <v>0</v>
      </c>
      <c r="I287" s="1886"/>
    </row>
    <row r="288" spans="1:9" x14ac:dyDescent="0.25">
      <c r="A288" s="1332"/>
      <c r="B288" s="1977" t="s">
        <v>2852</v>
      </c>
      <c r="C288" s="2036" t="s">
        <v>2761</v>
      </c>
      <c r="D288" s="1886" t="s">
        <v>67</v>
      </c>
      <c r="E288" s="1994">
        <v>43709.15</v>
      </c>
      <c r="F288" s="2139" t="s">
        <v>4189</v>
      </c>
      <c r="G288" s="2183">
        <v>43709.15</v>
      </c>
      <c r="H288" s="1339">
        <f t="shared" si="7"/>
        <v>0</v>
      </c>
      <c r="I288" s="1886"/>
    </row>
    <row r="289" spans="1:9" x14ac:dyDescent="0.25">
      <c r="A289" s="1332"/>
      <c r="B289" s="1977" t="s">
        <v>2853</v>
      </c>
      <c r="C289" s="2036" t="s">
        <v>2761</v>
      </c>
      <c r="D289" s="1886" t="s">
        <v>861</v>
      </c>
      <c r="E289" s="1994">
        <v>14404.8</v>
      </c>
      <c r="F289" s="2001" t="s">
        <v>2945</v>
      </c>
      <c r="G289" s="1535">
        <v>14404</v>
      </c>
      <c r="H289" s="1339">
        <f t="shared" si="7"/>
        <v>0.7999999999992724</v>
      </c>
      <c r="I289" s="1886"/>
    </row>
    <row r="290" spans="1:9" x14ac:dyDescent="0.25">
      <c r="A290" s="1332"/>
      <c r="B290" s="1977" t="s">
        <v>2854</v>
      </c>
      <c r="C290" s="2036" t="s">
        <v>2761</v>
      </c>
      <c r="D290" s="1886" t="s">
        <v>1445</v>
      </c>
      <c r="E290" s="1994">
        <v>21141.75</v>
      </c>
      <c r="F290" s="2001" t="s">
        <v>3760</v>
      </c>
      <c r="G290" s="1535">
        <v>21141.75</v>
      </c>
      <c r="H290" s="1339">
        <f t="shared" si="7"/>
        <v>0</v>
      </c>
      <c r="I290" s="1886"/>
    </row>
    <row r="291" spans="1:9" x14ac:dyDescent="0.25">
      <c r="A291" s="1332"/>
      <c r="B291" s="1977" t="s">
        <v>2855</v>
      </c>
      <c r="C291" s="2036" t="s">
        <v>2761</v>
      </c>
      <c r="D291" s="1886" t="s">
        <v>2315</v>
      </c>
      <c r="E291" s="1994">
        <v>2835</v>
      </c>
      <c r="F291" s="1822">
        <v>41733</v>
      </c>
      <c r="G291" s="1535">
        <v>2835</v>
      </c>
      <c r="H291" s="1339">
        <f t="shared" si="7"/>
        <v>0</v>
      </c>
      <c r="I291" s="1886"/>
    </row>
    <row r="292" spans="1:9" x14ac:dyDescent="0.25">
      <c r="A292" s="1332"/>
      <c r="B292" s="1977" t="s">
        <v>2856</v>
      </c>
      <c r="C292" s="2036" t="s">
        <v>2761</v>
      </c>
      <c r="D292" s="1886" t="s">
        <v>1617</v>
      </c>
      <c r="E292" s="1994">
        <v>6903.5</v>
      </c>
      <c r="F292" s="1822">
        <v>41734</v>
      </c>
      <c r="G292" s="1535">
        <v>6903.5</v>
      </c>
      <c r="H292" s="1339">
        <f t="shared" si="7"/>
        <v>0</v>
      </c>
      <c r="I292" s="1886"/>
    </row>
    <row r="293" spans="1:9" x14ac:dyDescent="0.25">
      <c r="A293" s="1332"/>
      <c r="B293" s="1977" t="s">
        <v>1942</v>
      </c>
      <c r="C293" s="2036" t="s">
        <v>2761</v>
      </c>
      <c r="D293" s="1886" t="s">
        <v>842</v>
      </c>
      <c r="E293" s="1994">
        <v>1602</v>
      </c>
      <c r="F293" s="1822">
        <v>41734</v>
      </c>
      <c r="G293" s="1535">
        <v>1602</v>
      </c>
      <c r="H293" s="1339">
        <f t="shared" si="7"/>
        <v>0</v>
      </c>
      <c r="I293" s="1886"/>
    </row>
    <row r="294" spans="1:9" x14ac:dyDescent="0.25">
      <c r="A294" s="1332"/>
      <c r="B294" s="1977" t="s">
        <v>1943</v>
      </c>
      <c r="C294" s="2036" t="s">
        <v>2761</v>
      </c>
      <c r="D294" s="1886" t="s">
        <v>2242</v>
      </c>
      <c r="E294" s="1994">
        <v>8234.6</v>
      </c>
      <c r="F294" s="1822">
        <v>41733</v>
      </c>
      <c r="G294" s="1535">
        <v>8234.6</v>
      </c>
      <c r="H294" s="1339">
        <f t="shared" si="7"/>
        <v>0</v>
      </c>
      <c r="I294" s="1886"/>
    </row>
    <row r="295" spans="1:9" x14ac:dyDescent="0.25">
      <c r="A295" s="1332"/>
      <c r="B295" s="1977" t="s">
        <v>1944</v>
      </c>
      <c r="C295" s="2036" t="s">
        <v>2761</v>
      </c>
      <c r="D295" s="1886" t="s">
        <v>19</v>
      </c>
      <c r="E295" s="1994">
        <v>1291.0999999999999</v>
      </c>
      <c r="F295" s="1822">
        <v>41733</v>
      </c>
      <c r="G295" s="1535">
        <v>1291.0999999999999</v>
      </c>
      <c r="H295" s="1339">
        <f t="shared" si="7"/>
        <v>0</v>
      </c>
      <c r="I295" s="1886"/>
    </row>
    <row r="296" spans="1:9" x14ac:dyDescent="0.25">
      <c r="A296" s="1332">
        <v>41734</v>
      </c>
      <c r="B296" s="1977" t="s">
        <v>1945</v>
      </c>
      <c r="C296" s="2036" t="s">
        <v>2761</v>
      </c>
      <c r="D296" s="1886" t="s">
        <v>1028</v>
      </c>
      <c r="E296" s="1994">
        <v>1327</v>
      </c>
      <c r="F296" s="1822">
        <v>41734</v>
      </c>
      <c r="G296" s="1535">
        <v>1327</v>
      </c>
      <c r="H296" s="1339">
        <f t="shared" si="7"/>
        <v>0</v>
      </c>
      <c r="I296" s="1886"/>
    </row>
    <row r="297" spans="1:9" x14ac:dyDescent="0.25">
      <c r="A297" s="1332"/>
      <c r="B297" s="1977" t="s">
        <v>2857</v>
      </c>
      <c r="C297" s="2036" t="s">
        <v>2761</v>
      </c>
      <c r="D297" s="1886" t="s">
        <v>470</v>
      </c>
      <c r="E297" s="2002">
        <v>49399.5</v>
      </c>
      <c r="F297" s="2000" t="s">
        <v>3012</v>
      </c>
      <c r="G297" s="1535">
        <v>49399.5</v>
      </c>
      <c r="H297" s="1339">
        <f t="shared" si="7"/>
        <v>0</v>
      </c>
      <c r="I297" s="1887" t="s">
        <v>1003</v>
      </c>
    </row>
    <row r="298" spans="1:9" x14ac:dyDescent="0.25">
      <c r="A298" s="1332"/>
      <c r="B298" s="1977" t="s">
        <v>2858</v>
      </c>
      <c r="C298" s="2036" t="s">
        <v>2761</v>
      </c>
      <c r="D298" s="1886" t="s">
        <v>664</v>
      </c>
      <c r="E298" s="1994">
        <v>30468.78</v>
      </c>
      <c r="F298" s="1822">
        <v>41734</v>
      </c>
      <c r="G298" s="1535">
        <v>30468.78</v>
      </c>
      <c r="H298" s="1339">
        <f t="shared" si="7"/>
        <v>0</v>
      </c>
      <c r="I298" s="1886"/>
    </row>
    <row r="299" spans="1:9" x14ac:dyDescent="0.25">
      <c r="A299" s="1332"/>
      <c r="B299" s="1977" t="s">
        <v>2859</v>
      </c>
      <c r="C299" s="2036" t="s">
        <v>2761</v>
      </c>
      <c r="D299" s="1886" t="s">
        <v>2930</v>
      </c>
      <c r="E299" s="1994">
        <v>740</v>
      </c>
      <c r="F299" s="1822">
        <v>41734</v>
      </c>
      <c r="G299" s="1535">
        <v>740</v>
      </c>
      <c r="H299" s="1339">
        <f t="shared" si="7"/>
        <v>0</v>
      </c>
      <c r="I299" s="1886" t="s">
        <v>1584</v>
      </c>
    </row>
    <row r="300" spans="1:9" x14ac:dyDescent="0.25">
      <c r="A300" s="1332"/>
      <c r="B300" s="1977" t="s">
        <v>2860</v>
      </c>
      <c r="C300" s="2036" t="s">
        <v>2761</v>
      </c>
      <c r="D300" s="1886" t="s">
        <v>58</v>
      </c>
      <c r="E300" s="1994">
        <v>7145.7</v>
      </c>
      <c r="F300" s="1822">
        <v>41734</v>
      </c>
      <c r="G300" s="1535">
        <v>7145.701</v>
      </c>
      <c r="H300" s="1339">
        <f t="shared" si="7"/>
        <v>-1.0000000002037268E-3</v>
      </c>
      <c r="I300" s="1886" t="s">
        <v>1584</v>
      </c>
    </row>
    <row r="301" spans="1:9" x14ac:dyDescent="0.25">
      <c r="A301" s="1332"/>
      <c r="B301" s="1977" t="s">
        <v>2861</v>
      </c>
      <c r="C301" s="2036" t="s">
        <v>2761</v>
      </c>
      <c r="D301" s="1886" t="s">
        <v>2241</v>
      </c>
      <c r="E301" s="1994">
        <v>370</v>
      </c>
      <c r="F301" s="1822">
        <v>41734</v>
      </c>
      <c r="G301" s="1535">
        <v>370</v>
      </c>
      <c r="H301" s="1339">
        <f t="shared" si="7"/>
        <v>0</v>
      </c>
      <c r="I301" s="1886" t="s">
        <v>1442</v>
      </c>
    </row>
    <row r="302" spans="1:9" x14ac:dyDescent="0.25">
      <c r="A302" s="1332"/>
      <c r="B302" s="1977" t="s">
        <v>1949</v>
      </c>
      <c r="C302" s="2036" t="s">
        <v>2761</v>
      </c>
      <c r="D302" s="1886" t="s">
        <v>604</v>
      </c>
      <c r="E302" s="1994">
        <v>2307.1999999999998</v>
      </c>
      <c r="F302" s="1822">
        <v>41734</v>
      </c>
      <c r="G302" s="1535">
        <v>2307.1999999999998</v>
      </c>
      <c r="H302" s="1339">
        <f t="shared" si="7"/>
        <v>0</v>
      </c>
      <c r="I302" s="1886" t="s">
        <v>1003</v>
      </c>
    </row>
    <row r="303" spans="1:9" x14ac:dyDescent="0.25">
      <c r="A303" s="1332"/>
      <c r="B303" s="1977" t="s">
        <v>892</v>
      </c>
      <c r="C303" s="2036" t="s">
        <v>2761</v>
      </c>
      <c r="D303" s="1886" t="s">
        <v>1554</v>
      </c>
      <c r="E303" s="1994">
        <v>9008</v>
      </c>
      <c r="F303" s="1822">
        <v>41734</v>
      </c>
      <c r="G303" s="1535">
        <v>9008</v>
      </c>
      <c r="H303" s="1339">
        <f t="shared" si="7"/>
        <v>0</v>
      </c>
      <c r="I303" s="1886"/>
    </row>
    <row r="304" spans="1:9" x14ac:dyDescent="0.25">
      <c r="A304" s="1332"/>
      <c r="B304" s="1977" t="s">
        <v>897</v>
      </c>
      <c r="C304" s="2036" t="s">
        <v>2761</v>
      </c>
      <c r="D304" s="1886" t="s">
        <v>36</v>
      </c>
      <c r="E304" s="1994">
        <v>2712.5</v>
      </c>
      <c r="F304" s="1822">
        <v>41734</v>
      </c>
      <c r="G304" s="1535">
        <v>2712.5</v>
      </c>
      <c r="H304" s="1339">
        <f t="shared" si="7"/>
        <v>0</v>
      </c>
      <c r="I304" s="1886" t="s">
        <v>1584</v>
      </c>
    </row>
    <row r="305" spans="1:9" x14ac:dyDescent="0.25">
      <c r="A305" s="1332"/>
      <c r="B305" s="1977" t="s">
        <v>2862</v>
      </c>
      <c r="C305" s="2036" t="s">
        <v>2761</v>
      </c>
      <c r="D305" s="1886" t="s">
        <v>999</v>
      </c>
      <c r="E305" s="1994">
        <v>16641.5</v>
      </c>
      <c r="F305" s="1822">
        <v>41734</v>
      </c>
      <c r="G305" s="1535">
        <v>16641.5</v>
      </c>
      <c r="H305" s="1339">
        <f t="shared" si="7"/>
        <v>0</v>
      </c>
      <c r="I305" s="1886" t="s">
        <v>2227</v>
      </c>
    </row>
    <row r="306" spans="1:9" x14ac:dyDescent="0.25">
      <c r="A306" s="1332"/>
      <c r="B306" s="1977" t="s">
        <v>2863</v>
      </c>
      <c r="C306" s="2036" t="s">
        <v>2761</v>
      </c>
      <c r="D306" s="1886" t="s">
        <v>433</v>
      </c>
      <c r="E306" s="1994">
        <v>8425.4</v>
      </c>
      <c r="F306" s="1822">
        <v>41736</v>
      </c>
      <c r="G306" s="1535">
        <v>8425.4</v>
      </c>
      <c r="H306" s="1339">
        <f t="shared" si="7"/>
        <v>0</v>
      </c>
      <c r="I306" s="1886" t="s">
        <v>600</v>
      </c>
    </row>
    <row r="307" spans="1:9" x14ac:dyDescent="0.25">
      <c r="A307" s="1332"/>
      <c r="B307" s="1977" t="s">
        <v>2864</v>
      </c>
      <c r="C307" s="2036" t="s">
        <v>2761</v>
      </c>
      <c r="D307" s="1886" t="s">
        <v>19</v>
      </c>
      <c r="E307" s="1994">
        <v>2751</v>
      </c>
      <c r="F307" s="1822">
        <v>41734</v>
      </c>
      <c r="G307" s="1535">
        <v>2751</v>
      </c>
      <c r="H307" s="1339">
        <f t="shared" si="7"/>
        <v>0</v>
      </c>
      <c r="I307" s="1886" t="s">
        <v>19</v>
      </c>
    </row>
    <row r="308" spans="1:9" x14ac:dyDescent="0.25">
      <c r="A308" s="1332"/>
      <c r="B308" s="1977" t="s">
        <v>2865</v>
      </c>
      <c r="C308" s="2036" t="s">
        <v>2761</v>
      </c>
      <c r="D308" s="1886" t="s">
        <v>1477</v>
      </c>
      <c r="E308" s="1994">
        <v>2384</v>
      </c>
      <c r="F308" s="1822">
        <v>41734</v>
      </c>
      <c r="G308" s="1535">
        <v>2384</v>
      </c>
      <c r="H308" s="1339">
        <f t="shared" si="7"/>
        <v>0</v>
      </c>
      <c r="I308" s="1886" t="s">
        <v>1442</v>
      </c>
    </row>
    <row r="309" spans="1:9" x14ac:dyDescent="0.25">
      <c r="A309" s="1332"/>
      <c r="B309" s="1977" t="s">
        <v>2866</v>
      </c>
      <c r="C309" s="2036" t="s">
        <v>2761</v>
      </c>
      <c r="D309" s="1886" t="s">
        <v>667</v>
      </c>
      <c r="E309" s="1994">
        <v>1480.5</v>
      </c>
      <c r="F309" s="1822">
        <v>41734</v>
      </c>
      <c r="G309" s="1535">
        <v>1480.5</v>
      </c>
      <c r="H309" s="1339">
        <f t="shared" si="7"/>
        <v>0</v>
      </c>
      <c r="I309" s="1886"/>
    </row>
    <row r="310" spans="1:9" x14ac:dyDescent="0.25">
      <c r="A310" s="1332"/>
      <c r="B310" s="1977" t="s">
        <v>2867</v>
      </c>
      <c r="C310" s="2036" t="s">
        <v>2761</v>
      </c>
      <c r="D310" s="1886" t="s">
        <v>2090</v>
      </c>
      <c r="E310" s="1994">
        <v>3162.4</v>
      </c>
      <c r="F310" s="1822">
        <v>41734</v>
      </c>
      <c r="G310" s="1535">
        <v>3162.4</v>
      </c>
      <c r="H310" s="1339">
        <f t="shared" si="7"/>
        <v>0</v>
      </c>
      <c r="I310" s="1886" t="s">
        <v>1584</v>
      </c>
    </row>
    <row r="311" spans="1:9" x14ac:dyDescent="0.25">
      <c r="A311" s="1332"/>
      <c r="B311" s="1977" t="s">
        <v>2868</v>
      </c>
      <c r="C311" s="2036" t="s">
        <v>2761</v>
      </c>
      <c r="D311" s="1886" t="s">
        <v>524</v>
      </c>
      <c r="E311" s="1994">
        <v>727</v>
      </c>
      <c r="F311" s="1822">
        <v>41734</v>
      </c>
      <c r="G311" s="1535">
        <v>727</v>
      </c>
      <c r="H311" s="1339">
        <f t="shared" si="7"/>
        <v>0</v>
      </c>
      <c r="I311" s="1886"/>
    </row>
    <row r="312" spans="1:9" x14ac:dyDescent="0.25">
      <c r="A312" s="1332"/>
      <c r="B312" s="1977" t="s">
        <v>2869</v>
      </c>
      <c r="C312" s="2036" t="s">
        <v>2761</v>
      </c>
      <c r="D312" s="1886" t="s">
        <v>845</v>
      </c>
      <c r="E312" s="1994">
        <v>2942.2</v>
      </c>
      <c r="F312" s="1822">
        <v>41734</v>
      </c>
      <c r="G312" s="1535">
        <v>2942.2</v>
      </c>
      <c r="H312" s="1339">
        <f t="shared" si="7"/>
        <v>0</v>
      </c>
      <c r="I312" s="1886" t="s">
        <v>1442</v>
      </c>
    </row>
    <row r="313" spans="1:9" x14ac:dyDescent="0.25">
      <c r="A313" s="1332"/>
      <c r="B313" s="1977" t="s">
        <v>1950</v>
      </c>
      <c r="C313" s="2036" t="s">
        <v>2761</v>
      </c>
      <c r="D313" s="1886" t="s">
        <v>2885</v>
      </c>
      <c r="E313" s="1994">
        <v>1509.2</v>
      </c>
      <c r="F313" s="2006" t="s">
        <v>4092</v>
      </c>
      <c r="G313" s="1535">
        <v>1509.2</v>
      </c>
      <c r="H313" s="1339">
        <f t="shared" si="7"/>
        <v>0</v>
      </c>
      <c r="I313" s="1886"/>
    </row>
    <row r="314" spans="1:9" x14ac:dyDescent="0.25">
      <c r="A314" s="1332"/>
      <c r="B314" s="1977" t="s">
        <v>1951</v>
      </c>
      <c r="C314" s="2036" t="s">
        <v>2761</v>
      </c>
      <c r="D314" s="1886" t="s">
        <v>20</v>
      </c>
      <c r="E314" s="1994">
        <v>1675</v>
      </c>
      <c r="F314" s="1822">
        <v>41734</v>
      </c>
      <c r="G314" s="1535">
        <v>1675</v>
      </c>
      <c r="H314" s="1339">
        <f t="shared" si="7"/>
        <v>0</v>
      </c>
      <c r="I314" s="1886" t="s">
        <v>1442</v>
      </c>
    </row>
    <row r="315" spans="1:9" x14ac:dyDescent="0.25">
      <c r="A315" s="1332"/>
      <c r="B315" s="1977" t="s">
        <v>1952</v>
      </c>
      <c r="C315" s="2036" t="s">
        <v>2761</v>
      </c>
      <c r="D315" s="1886" t="s">
        <v>1924</v>
      </c>
      <c r="E315" s="1994">
        <v>3330</v>
      </c>
      <c r="F315" s="1822">
        <v>41734</v>
      </c>
      <c r="G315" s="1535">
        <v>3330</v>
      </c>
      <c r="H315" s="1339">
        <f t="shared" si="7"/>
        <v>0</v>
      </c>
      <c r="I315" s="1886" t="s">
        <v>1442</v>
      </c>
    </row>
    <row r="316" spans="1:9" x14ac:dyDescent="0.25">
      <c r="A316" s="1332"/>
      <c r="B316" s="1977" t="s">
        <v>1953</v>
      </c>
      <c r="C316" s="2036" t="s">
        <v>2761</v>
      </c>
      <c r="D316" s="1886" t="s">
        <v>996</v>
      </c>
      <c r="E316" s="1994">
        <v>4743</v>
      </c>
      <c r="F316" s="1822">
        <v>41734</v>
      </c>
      <c r="G316" s="1535">
        <v>4743</v>
      </c>
      <c r="H316" s="1339">
        <f t="shared" si="7"/>
        <v>0</v>
      </c>
      <c r="I316" s="1886" t="s">
        <v>1584</v>
      </c>
    </row>
    <row r="317" spans="1:9" x14ac:dyDescent="0.25">
      <c r="A317" s="1332"/>
      <c r="B317" s="1977" t="s">
        <v>888</v>
      </c>
      <c r="C317" s="2036" t="s">
        <v>2761</v>
      </c>
      <c r="D317" s="1886" t="s">
        <v>2232</v>
      </c>
      <c r="E317" s="1994">
        <v>735</v>
      </c>
      <c r="F317" s="1822">
        <v>41734</v>
      </c>
      <c r="G317" s="1535">
        <v>735</v>
      </c>
      <c r="H317" s="1339">
        <f t="shared" si="7"/>
        <v>0</v>
      </c>
      <c r="I317" s="1886" t="s">
        <v>1584</v>
      </c>
    </row>
    <row r="318" spans="1:9" x14ac:dyDescent="0.25">
      <c r="A318" s="1332"/>
      <c r="B318" s="1977" t="s">
        <v>2369</v>
      </c>
      <c r="C318" s="2036" t="s">
        <v>2761</v>
      </c>
      <c r="D318" s="1886" t="s">
        <v>19</v>
      </c>
      <c r="E318" s="1994">
        <v>3743.6</v>
      </c>
      <c r="F318" s="1822">
        <v>41734</v>
      </c>
      <c r="G318" s="1535">
        <v>3743.6</v>
      </c>
      <c r="H318" s="1339">
        <f t="shared" si="7"/>
        <v>0</v>
      </c>
      <c r="I318" s="1886" t="s">
        <v>19</v>
      </c>
    </row>
    <row r="319" spans="1:9" x14ac:dyDescent="0.25">
      <c r="A319" s="1332"/>
      <c r="B319" s="1977" t="s">
        <v>2870</v>
      </c>
      <c r="C319" s="2036" t="s">
        <v>2761</v>
      </c>
      <c r="D319" s="1886" t="s">
        <v>835</v>
      </c>
      <c r="E319" s="1994">
        <v>11458.5</v>
      </c>
      <c r="F319" s="1822">
        <v>41734</v>
      </c>
      <c r="G319" s="1535">
        <v>11458.5</v>
      </c>
      <c r="H319" s="1339">
        <f t="shared" si="7"/>
        <v>0</v>
      </c>
      <c r="I319" s="1886"/>
    </row>
    <row r="320" spans="1:9" x14ac:dyDescent="0.25">
      <c r="A320" s="1332"/>
      <c r="B320" s="1977" t="s">
        <v>1954</v>
      </c>
      <c r="C320" s="2036" t="s">
        <v>2761</v>
      </c>
      <c r="D320" s="1886" t="s">
        <v>2241</v>
      </c>
      <c r="E320" s="1994">
        <v>4284</v>
      </c>
      <c r="F320" s="1822" t="s">
        <v>4209</v>
      </c>
      <c r="G320" s="2044">
        <v>1000</v>
      </c>
      <c r="H320" s="2045">
        <f t="shared" si="7"/>
        <v>3284</v>
      </c>
      <c r="I320" s="1886" t="s">
        <v>19</v>
      </c>
    </row>
    <row r="321" spans="1:9" x14ac:dyDescent="0.25">
      <c r="A321" s="1332"/>
      <c r="B321" s="1977" t="s">
        <v>1955</v>
      </c>
      <c r="C321" s="2036" t="s">
        <v>2761</v>
      </c>
      <c r="D321" s="1886" t="s">
        <v>2238</v>
      </c>
      <c r="E321" s="1994">
        <v>6353</v>
      </c>
      <c r="F321" s="1822">
        <v>41734</v>
      </c>
      <c r="G321" s="1535">
        <v>6353</v>
      </c>
      <c r="H321" s="1339">
        <f t="shared" si="7"/>
        <v>0</v>
      </c>
      <c r="I321" s="1886" t="s">
        <v>1584</v>
      </c>
    </row>
    <row r="322" spans="1:9" x14ac:dyDescent="0.25">
      <c r="A322" s="1332"/>
      <c r="B322" s="1977" t="s">
        <v>2871</v>
      </c>
      <c r="C322" s="2036" t="s">
        <v>2761</v>
      </c>
      <c r="D322" s="1886" t="s">
        <v>1884</v>
      </c>
      <c r="E322" s="1994">
        <v>12914</v>
      </c>
      <c r="F322" s="1822">
        <v>41734</v>
      </c>
      <c r="G322" s="1535">
        <v>12914</v>
      </c>
      <c r="H322" s="1339">
        <f t="shared" si="7"/>
        <v>0</v>
      </c>
      <c r="I322" s="1886" t="s">
        <v>19</v>
      </c>
    </row>
    <row r="323" spans="1:9" x14ac:dyDescent="0.25">
      <c r="A323" s="1332"/>
      <c r="B323" s="1977" t="s">
        <v>2872</v>
      </c>
      <c r="C323" s="2036" t="s">
        <v>2761</v>
      </c>
      <c r="D323" s="1886" t="s">
        <v>969</v>
      </c>
      <c r="E323" s="1994">
        <v>4500.6000000000004</v>
      </c>
      <c r="F323" s="1822">
        <v>41734</v>
      </c>
      <c r="G323" s="1535">
        <v>4500.6000000000004</v>
      </c>
      <c r="H323" s="1339">
        <f t="shared" si="7"/>
        <v>0</v>
      </c>
      <c r="I323" s="1886"/>
    </row>
    <row r="324" spans="1:9" x14ac:dyDescent="0.25">
      <c r="A324" s="1332"/>
      <c r="B324" s="1977" t="s">
        <v>2873</v>
      </c>
      <c r="C324" s="2036" t="s">
        <v>2761</v>
      </c>
      <c r="D324" s="1886" t="s">
        <v>655</v>
      </c>
      <c r="E324" s="1994">
        <v>21159.5</v>
      </c>
      <c r="F324" s="1822">
        <v>41734</v>
      </c>
      <c r="G324" s="1535">
        <v>21159.5</v>
      </c>
      <c r="H324" s="1339">
        <f t="shared" si="7"/>
        <v>0</v>
      </c>
      <c r="I324" s="1886" t="s">
        <v>19</v>
      </c>
    </row>
    <row r="325" spans="1:9" x14ac:dyDescent="0.25">
      <c r="A325" s="1332"/>
      <c r="B325" s="1977" t="s">
        <v>2874</v>
      </c>
      <c r="C325" s="2036" t="s">
        <v>2761</v>
      </c>
      <c r="D325" s="1886" t="s">
        <v>419</v>
      </c>
      <c r="E325" s="1994">
        <v>9276</v>
      </c>
      <c r="F325" s="1822">
        <v>41734</v>
      </c>
      <c r="G325" s="1535">
        <v>9276</v>
      </c>
      <c r="H325" s="1339">
        <f t="shared" si="7"/>
        <v>0</v>
      </c>
      <c r="I325" s="1886" t="s">
        <v>1584</v>
      </c>
    </row>
    <row r="326" spans="1:9" x14ac:dyDescent="0.25">
      <c r="A326" s="1332"/>
      <c r="B326" s="1977" t="s">
        <v>1956</v>
      </c>
      <c r="C326" s="2036" t="s">
        <v>2761</v>
      </c>
      <c r="D326" s="1886" t="s">
        <v>1465</v>
      </c>
      <c r="E326" s="1994">
        <v>6607.6</v>
      </c>
      <c r="F326" s="2135" t="s">
        <v>3958</v>
      </c>
      <c r="G326" s="1535">
        <v>6607.6</v>
      </c>
      <c r="H326" s="1339">
        <f t="shared" si="7"/>
        <v>0</v>
      </c>
      <c r="I326" s="1886" t="s">
        <v>19</v>
      </c>
    </row>
    <row r="327" spans="1:9" x14ac:dyDescent="0.25">
      <c r="A327" s="1332"/>
      <c r="B327" s="1977" t="s">
        <v>1957</v>
      </c>
      <c r="C327" s="2036" t="s">
        <v>2761</v>
      </c>
      <c r="D327" s="1886" t="s">
        <v>377</v>
      </c>
      <c r="E327" s="1994">
        <v>9190</v>
      </c>
      <c r="F327" s="1822">
        <v>41738</v>
      </c>
      <c r="G327" s="1535">
        <v>9190</v>
      </c>
      <c r="H327" s="1339">
        <f t="shared" si="7"/>
        <v>0</v>
      </c>
      <c r="I327" s="1886" t="s">
        <v>19</v>
      </c>
    </row>
    <row r="328" spans="1:9" x14ac:dyDescent="0.25">
      <c r="A328" s="1332"/>
      <c r="B328" s="1977" t="s">
        <v>1958</v>
      </c>
      <c r="C328" s="2036" t="s">
        <v>2761</v>
      </c>
      <c r="D328" s="1886" t="s">
        <v>19</v>
      </c>
      <c r="E328" s="1994">
        <v>562</v>
      </c>
      <c r="F328" s="1822">
        <v>41734</v>
      </c>
      <c r="G328" s="1535">
        <v>562</v>
      </c>
      <c r="H328" s="1339">
        <f t="shared" si="7"/>
        <v>0</v>
      </c>
      <c r="I328" s="1886" t="s">
        <v>19</v>
      </c>
    </row>
    <row r="329" spans="1:9" x14ac:dyDescent="0.25">
      <c r="A329" s="1332"/>
      <c r="B329" s="1977" t="s">
        <v>2875</v>
      </c>
      <c r="C329" s="2036" t="s">
        <v>2761</v>
      </c>
      <c r="D329" s="1886" t="s">
        <v>1465</v>
      </c>
      <c r="E329" s="1994">
        <v>2182</v>
      </c>
      <c r="F329" s="2135" t="s">
        <v>4017</v>
      </c>
      <c r="G329" s="1535">
        <v>2182</v>
      </c>
      <c r="H329" s="1339">
        <f t="shared" si="7"/>
        <v>0</v>
      </c>
      <c r="I329" s="1886" t="s">
        <v>19</v>
      </c>
    </row>
    <row r="330" spans="1:9" x14ac:dyDescent="0.25">
      <c r="A330" s="1332"/>
      <c r="B330" s="1977" t="s">
        <v>2876</v>
      </c>
      <c r="C330" s="2036" t="s">
        <v>2761</v>
      </c>
      <c r="D330" s="1886" t="s">
        <v>2818</v>
      </c>
      <c r="E330" s="1994">
        <v>2546</v>
      </c>
      <c r="F330" s="1822">
        <v>41734</v>
      </c>
      <c r="G330" s="1535">
        <v>2546</v>
      </c>
      <c r="H330" s="1339">
        <f t="shared" si="7"/>
        <v>0</v>
      </c>
      <c r="I330" s="1886" t="s">
        <v>2228</v>
      </c>
    </row>
    <row r="331" spans="1:9" x14ac:dyDescent="0.25">
      <c r="A331" s="1332"/>
      <c r="B331" s="1977" t="s">
        <v>2877</v>
      </c>
      <c r="C331" s="2036" t="s">
        <v>2761</v>
      </c>
      <c r="D331" s="1886" t="s">
        <v>973</v>
      </c>
      <c r="E331" s="1994">
        <v>7949</v>
      </c>
      <c r="F331" s="1822">
        <v>41744</v>
      </c>
      <c r="G331" s="1535">
        <v>7949</v>
      </c>
      <c r="H331" s="1339">
        <f t="shared" si="7"/>
        <v>0</v>
      </c>
      <c r="I331" s="1886" t="s">
        <v>2228</v>
      </c>
    </row>
    <row r="332" spans="1:9" x14ac:dyDescent="0.25">
      <c r="A332" s="1332"/>
      <c r="B332" s="1977" t="s">
        <v>2878</v>
      </c>
      <c r="C332" s="2036" t="s">
        <v>2761</v>
      </c>
      <c r="D332" s="1886" t="s">
        <v>2700</v>
      </c>
      <c r="E332" s="1994">
        <v>660.4</v>
      </c>
      <c r="F332" s="2006" t="s">
        <v>3933</v>
      </c>
      <c r="G332" s="1535">
        <v>660.4</v>
      </c>
      <c r="H332" s="1339">
        <f t="shared" si="7"/>
        <v>0</v>
      </c>
      <c r="I332" s="1886" t="s">
        <v>1442</v>
      </c>
    </row>
    <row r="333" spans="1:9" ht="23.25" x14ac:dyDescent="0.25">
      <c r="A333" s="1332"/>
      <c r="B333" s="1977" t="s">
        <v>2879</v>
      </c>
      <c r="C333" s="2036" t="s">
        <v>2761</v>
      </c>
      <c r="D333" s="1886" t="s">
        <v>867</v>
      </c>
      <c r="E333" s="1994">
        <v>4539.6000000000004</v>
      </c>
      <c r="F333" s="1752" t="s">
        <v>4034</v>
      </c>
      <c r="G333" s="1535">
        <v>4539.6000000000004</v>
      </c>
      <c r="H333" s="1339">
        <f t="shared" si="7"/>
        <v>0</v>
      </c>
      <c r="I333" s="1886" t="s">
        <v>600</v>
      </c>
    </row>
    <row r="334" spans="1:9" x14ac:dyDescent="0.25">
      <c r="A334" s="1352"/>
      <c r="B334" s="1977" t="s">
        <v>2880</v>
      </c>
      <c r="C334" s="2036" t="s">
        <v>2761</v>
      </c>
      <c r="D334" s="1886" t="s">
        <v>19</v>
      </c>
      <c r="E334" s="1994">
        <v>3310.1</v>
      </c>
      <c r="F334" s="1822">
        <v>41734</v>
      </c>
      <c r="G334" s="1535">
        <v>3310.1</v>
      </c>
      <c r="H334" s="1339">
        <f t="shared" si="7"/>
        <v>0</v>
      </c>
      <c r="I334" s="1886" t="s">
        <v>19</v>
      </c>
    </row>
    <row r="335" spans="1:9" x14ac:dyDescent="0.25">
      <c r="A335" s="1332"/>
      <c r="B335" s="1977" t="s">
        <v>2881</v>
      </c>
      <c r="C335" s="2036" t="s">
        <v>2761</v>
      </c>
      <c r="D335" s="1886" t="s">
        <v>957</v>
      </c>
      <c r="E335" s="1994">
        <v>12116</v>
      </c>
      <c r="F335" s="1822">
        <v>41738</v>
      </c>
      <c r="G335" s="1535">
        <v>12116</v>
      </c>
      <c r="H335" s="1339">
        <f t="shared" si="7"/>
        <v>0</v>
      </c>
      <c r="I335" s="1886" t="s">
        <v>1003</v>
      </c>
    </row>
    <row r="336" spans="1:9" x14ac:dyDescent="0.25">
      <c r="A336" s="1352"/>
      <c r="B336" s="1977" t="s">
        <v>2882</v>
      </c>
      <c r="C336" s="2036" t="s">
        <v>2761</v>
      </c>
      <c r="D336" s="1892" t="s">
        <v>2229</v>
      </c>
      <c r="E336" s="1995">
        <v>0</v>
      </c>
      <c r="F336" s="1822"/>
      <c r="G336" s="1535"/>
      <c r="H336" s="1339">
        <f t="shared" si="7"/>
        <v>0</v>
      </c>
      <c r="I336" s="1886" t="s">
        <v>2235</v>
      </c>
    </row>
    <row r="337" spans="1:9" x14ac:dyDescent="0.25">
      <c r="A337" s="1353"/>
      <c r="B337" s="1977" t="s">
        <v>2883</v>
      </c>
      <c r="C337" s="2036" t="s">
        <v>2761</v>
      </c>
      <c r="D337" s="1886" t="s">
        <v>524</v>
      </c>
      <c r="E337" s="1994">
        <v>507</v>
      </c>
      <c r="F337" s="1822">
        <v>41734</v>
      </c>
      <c r="G337" s="1535">
        <v>507</v>
      </c>
      <c r="H337" s="539">
        <f t="shared" si="7"/>
        <v>0</v>
      </c>
      <c r="I337" s="1886"/>
    </row>
    <row r="338" spans="1:9" x14ac:dyDescent="0.25">
      <c r="A338" s="1353"/>
      <c r="B338" s="1348"/>
      <c r="C338" s="1527"/>
      <c r="D338" s="451" t="s">
        <v>506</v>
      </c>
      <c r="E338" s="139"/>
      <c r="F338" s="1338"/>
      <c r="G338" s="350"/>
      <c r="H338" s="1354"/>
    </row>
    <row r="339" spans="1:9" x14ac:dyDescent="0.25">
      <c r="A339" s="1353"/>
      <c r="B339" s="1348"/>
      <c r="C339" s="1527"/>
      <c r="D339" s="451" t="s">
        <v>513</v>
      </c>
      <c r="E339" s="139"/>
      <c r="F339" s="1338"/>
      <c r="G339" s="350"/>
      <c r="H339" s="1354"/>
    </row>
    <row r="340" spans="1:9" x14ac:dyDescent="0.25">
      <c r="A340" s="1353"/>
      <c r="B340" s="1348"/>
      <c r="C340" s="1527"/>
      <c r="D340" s="451" t="s">
        <v>514</v>
      </c>
      <c r="E340" s="139"/>
      <c r="F340" s="1338"/>
      <c r="G340" s="350"/>
      <c r="H340" s="1354"/>
    </row>
    <row r="341" spans="1:9" ht="18.75" x14ac:dyDescent="0.3">
      <c r="A341" s="2322" t="str">
        <f>A272</f>
        <v>REMISIONES DE    ABRIL         2 0 1 4</v>
      </c>
      <c r="B341" s="2322"/>
      <c r="C341" s="2322"/>
      <c r="D341" s="2322"/>
      <c r="E341" s="2322"/>
      <c r="F341" s="2322"/>
      <c r="G341" s="1051"/>
      <c r="H341" s="717"/>
    </row>
    <row r="342" spans="1:9" ht="35.25" thickBot="1" x14ac:dyDescent="0.35">
      <c r="A342" s="716" t="s">
        <v>0</v>
      </c>
      <c r="B342" s="1325" t="s">
        <v>1</v>
      </c>
      <c r="C342" s="1526"/>
      <c r="D342" s="1326" t="s">
        <v>1461</v>
      </c>
      <c r="E342" s="5" t="s">
        <v>2</v>
      </c>
      <c r="F342" s="1341" t="s">
        <v>6</v>
      </c>
      <c r="G342" s="1328" t="s">
        <v>7</v>
      </c>
      <c r="H342" s="1329" t="s">
        <v>8</v>
      </c>
    </row>
    <row r="343" spans="1:9" ht="15.75" thickTop="1" x14ac:dyDescent="0.25">
      <c r="A343" s="1332">
        <v>41734</v>
      </c>
      <c r="B343" s="589" t="s">
        <v>2891</v>
      </c>
      <c r="C343" s="1358" t="s">
        <v>2761</v>
      </c>
      <c r="D343" s="1886" t="s">
        <v>1194</v>
      </c>
      <c r="E343" s="1887">
        <v>12302.5</v>
      </c>
      <c r="F343" s="2147" t="s">
        <v>4026</v>
      </c>
      <c r="G343" s="1890">
        <v>12302.5</v>
      </c>
      <c r="H343" s="1403">
        <f t="shared" ref="H343:H406" si="8">E343-G343</f>
        <v>0</v>
      </c>
      <c r="I343" s="1886"/>
    </row>
    <row r="344" spans="1:9" x14ac:dyDescent="0.25">
      <c r="A344" s="1352"/>
      <c r="B344" s="589" t="s">
        <v>2892</v>
      </c>
      <c r="C344" s="1358" t="s">
        <v>2761</v>
      </c>
      <c r="D344" s="1886" t="s">
        <v>32</v>
      </c>
      <c r="E344" s="1994">
        <v>20093</v>
      </c>
      <c r="F344" s="2000" t="s">
        <v>3438</v>
      </c>
      <c r="G344" s="1535">
        <v>20093</v>
      </c>
      <c r="H344" s="1339">
        <f t="shared" si="8"/>
        <v>0</v>
      </c>
      <c r="I344" s="1886" t="s">
        <v>2227</v>
      </c>
    </row>
    <row r="345" spans="1:9" x14ac:dyDescent="0.25">
      <c r="A345" s="1332"/>
      <c r="B345" s="589" t="s">
        <v>2893</v>
      </c>
      <c r="C345" s="1358" t="s">
        <v>2761</v>
      </c>
      <c r="D345" s="1886" t="s">
        <v>627</v>
      </c>
      <c r="E345" s="1994">
        <v>9537.65</v>
      </c>
      <c r="F345" s="1822">
        <v>41734</v>
      </c>
      <c r="G345" s="1535">
        <v>9537.65</v>
      </c>
      <c r="H345" s="1339">
        <f t="shared" si="8"/>
        <v>0</v>
      </c>
      <c r="I345" s="1886" t="s">
        <v>1003</v>
      </c>
    </row>
    <row r="346" spans="1:9" x14ac:dyDescent="0.25">
      <c r="A346" s="1332"/>
      <c r="B346" s="589" t="s">
        <v>2894</v>
      </c>
      <c r="C346" s="1358" t="s">
        <v>2761</v>
      </c>
      <c r="D346" s="1892" t="s">
        <v>2229</v>
      </c>
      <c r="E346" s="1995">
        <v>0</v>
      </c>
      <c r="F346" s="1822"/>
      <c r="G346" s="1535"/>
      <c r="H346" s="1339">
        <f t="shared" si="8"/>
        <v>0</v>
      </c>
      <c r="I346" s="1886" t="s">
        <v>2235</v>
      </c>
    </row>
    <row r="347" spans="1:9" x14ac:dyDescent="0.25">
      <c r="A347" s="1355"/>
      <c r="B347" s="589" t="s">
        <v>2895</v>
      </c>
      <c r="C347" s="1358" t="s">
        <v>2761</v>
      </c>
      <c r="D347" s="1886" t="s">
        <v>297</v>
      </c>
      <c r="E347" s="1994">
        <v>2044.5</v>
      </c>
      <c r="F347" s="1822">
        <v>41734</v>
      </c>
      <c r="G347" s="1535">
        <v>2044.5</v>
      </c>
      <c r="H347" s="1339">
        <f t="shared" si="8"/>
        <v>0</v>
      </c>
      <c r="I347" s="1886"/>
    </row>
    <row r="348" spans="1:9" x14ac:dyDescent="0.25">
      <c r="A348" s="1355"/>
      <c r="B348" s="589" t="s">
        <v>2896</v>
      </c>
      <c r="C348" s="1358" t="s">
        <v>2761</v>
      </c>
      <c r="D348" s="1886" t="s">
        <v>48</v>
      </c>
      <c r="E348" s="1994">
        <v>40091</v>
      </c>
      <c r="F348" s="2006">
        <v>41777</v>
      </c>
      <c r="G348" s="2183">
        <v>40091</v>
      </c>
      <c r="H348" s="1339">
        <f t="shared" si="8"/>
        <v>0</v>
      </c>
      <c r="I348" s="1886" t="s">
        <v>600</v>
      </c>
    </row>
    <row r="349" spans="1:9" x14ac:dyDescent="0.25">
      <c r="A349" s="1355"/>
      <c r="B349" s="589" t="s">
        <v>752</v>
      </c>
      <c r="C349" s="1358" t="s">
        <v>2761</v>
      </c>
      <c r="D349" s="1886" t="s">
        <v>206</v>
      </c>
      <c r="E349" s="1994">
        <v>4287</v>
      </c>
      <c r="F349" s="2043" t="s">
        <v>3573</v>
      </c>
      <c r="G349" s="1535">
        <v>4287</v>
      </c>
      <c r="H349" s="1339">
        <f t="shared" si="8"/>
        <v>0</v>
      </c>
      <c r="I349" s="1886" t="s">
        <v>600</v>
      </c>
    </row>
    <row r="350" spans="1:9" x14ac:dyDescent="0.25">
      <c r="A350" s="1332"/>
      <c r="B350" s="589" t="s">
        <v>2370</v>
      </c>
      <c r="C350" s="1358" t="s">
        <v>2761</v>
      </c>
      <c r="D350" s="1886" t="s">
        <v>2931</v>
      </c>
      <c r="E350" s="1994">
        <v>4079</v>
      </c>
      <c r="F350" s="1822">
        <v>41736</v>
      </c>
      <c r="G350" s="1535">
        <v>4079</v>
      </c>
      <c r="H350" s="1339">
        <f t="shared" si="8"/>
        <v>0</v>
      </c>
      <c r="I350" s="1886" t="s">
        <v>2227</v>
      </c>
    </row>
    <row r="351" spans="1:9" x14ac:dyDescent="0.25">
      <c r="A351" s="1332"/>
      <c r="B351" s="589" t="s">
        <v>2897</v>
      </c>
      <c r="C351" s="1358" t="s">
        <v>2761</v>
      </c>
      <c r="D351" s="1886" t="s">
        <v>2886</v>
      </c>
      <c r="E351" s="1994">
        <v>3707.68</v>
      </c>
      <c r="F351" s="1822">
        <v>41734</v>
      </c>
      <c r="G351" s="1535">
        <v>3707.68</v>
      </c>
      <c r="H351" s="1339">
        <f t="shared" si="8"/>
        <v>0</v>
      </c>
      <c r="I351" s="1886" t="s">
        <v>1003</v>
      </c>
    </row>
    <row r="352" spans="1:9" x14ac:dyDescent="0.25">
      <c r="A352" s="1332"/>
      <c r="B352" s="589" t="s">
        <v>2898</v>
      </c>
      <c r="C352" s="1358" t="s">
        <v>2761</v>
      </c>
      <c r="D352" s="1886" t="s">
        <v>2932</v>
      </c>
      <c r="E352" s="1994">
        <v>715</v>
      </c>
      <c r="F352" s="1822">
        <v>41736</v>
      </c>
      <c r="G352" s="1535">
        <v>715</v>
      </c>
      <c r="H352" s="1339">
        <f t="shared" si="8"/>
        <v>0</v>
      </c>
      <c r="I352" s="1886" t="s">
        <v>2227</v>
      </c>
    </row>
    <row r="353" spans="1:9" x14ac:dyDescent="0.25">
      <c r="A353" s="1332"/>
      <c r="B353" s="589" t="s">
        <v>2899</v>
      </c>
      <c r="C353" s="1358" t="s">
        <v>2761</v>
      </c>
      <c r="D353" s="1886" t="s">
        <v>19</v>
      </c>
      <c r="E353" s="1994">
        <v>2141</v>
      </c>
      <c r="F353" s="1822">
        <v>41734</v>
      </c>
      <c r="G353" s="1535">
        <v>2141</v>
      </c>
      <c r="H353" s="1339">
        <f t="shared" si="8"/>
        <v>0</v>
      </c>
      <c r="I353" s="1886" t="s">
        <v>19</v>
      </c>
    </row>
    <row r="354" spans="1:9" x14ac:dyDescent="0.25">
      <c r="A354" s="1332"/>
      <c r="B354" s="589" t="s">
        <v>1959</v>
      </c>
      <c r="C354" s="1358" t="s">
        <v>2761</v>
      </c>
      <c r="D354" s="1886" t="s">
        <v>1548</v>
      </c>
      <c r="E354" s="1994">
        <v>21187.599999999999</v>
      </c>
      <c r="F354" s="2006" t="s">
        <v>3942</v>
      </c>
      <c r="G354" s="1535">
        <v>21187.599999999999</v>
      </c>
      <c r="H354" s="1339">
        <f t="shared" si="8"/>
        <v>0</v>
      </c>
      <c r="I354" s="1886" t="s">
        <v>19</v>
      </c>
    </row>
    <row r="355" spans="1:9" x14ac:dyDescent="0.25">
      <c r="A355" s="1332"/>
      <c r="B355" s="589" t="s">
        <v>2900</v>
      </c>
      <c r="C355" s="1358" t="s">
        <v>2761</v>
      </c>
      <c r="D355" s="1886" t="s">
        <v>951</v>
      </c>
      <c r="E355" s="1994">
        <v>4666.8</v>
      </c>
      <c r="F355" s="2043" t="s">
        <v>3013</v>
      </c>
      <c r="G355" s="1535">
        <v>4666.8</v>
      </c>
      <c r="H355" s="1339">
        <f t="shared" si="8"/>
        <v>0</v>
      </c>
      <c r="I355" s="1886" t="s">
        <v>38</v>
      </c>
    </row>
    <row r="356" spans="1:9" x14ac:dyDescent="0.25">
      <c r="A356" s="1332"/>
      <c r="B356" s="589" t="s">
        <v>2901</v>
      </c>
      <c r="C356" s="1358" t="s">
        <v>2761</v>
      </c>
      <c r="D356" s="1886" t="s">
        <v>54</v>
      </c>
      <c r="E356" s="1994">
        <v>6823.5</v>
      </c>
      <c r="F356" s="1822">
        <v>41736</v>
      </c>
      <c r="G356" s="1535">
        <v>6823.5</v>
      </c>
      <c r="H356" s="1339">
        <f t="shared" si="8"/>
        <v>0</v>
      </c>
      <c r="I356" s="1886" t="s">
        <v>2227</v>
      </c>
    </row>
    <row r="357" spans="1:9" x14ac:dyDescent="0.25">
      <c r="A357" s="1332"/>
      <c r="B357" s="589" t="s">
        <v>2371</v>
      </c>
      <c r="C357" s="1358" t="s">
        <v>2761</v>
      </c>
      <c r="D357" s="1886" t="s">
        <v>2823</v>
      </c>
      <c r="E357" s="1994">
        <v>7418.6</v>
      </c>
      <c r="F357" s="1822">
        <v>41736</v>
      </c>
      <c r="G357" s="1535">
        <v>7418.6</v>
      </c>
      <c r="H357" s="1339">
        <f t="shared" si="8"/>
        <v>0</v>
      </c>
      <c r="I357" s="1886" t="s">
        <v>2227</v>
      </c>
    </row>
    <row r="358" spans="1:9" x14ac:dyDescent="0.25">
      <c r="A358" s="1332"/>
      <c r="B358" s="589" t="s">
        <v>2372</v>
      </c>
      <c r="C358" s="1358" t="s">
        <v>2761</v>
      </c>
      <c r="D358" s="1886" t="s">
        <v>2933</v>
      </c>
      <c r="E358" s="1994">
        <v>4703.3999999999996</v>
      </c>
      <c r="F358" s="1822">
        <v>41736</v>
      </c>
      <c r="G358" s="1535">
        <v>4703.3999999999996</v>
      </c>
      <c r="H358" s="1339">
        <f t="shared" si="8"/>
        <v>0</v>
      </c>
      <c r="I358" s="1886" t="s">
        <v>2227</v>
      </c>
    </row>
    <row r="359" spans="1:9" x14ac:dyDescent="0.25">
      <c r="A359" s="1332"/>
      <c r="B359" s="589" t="s">
        <v>2902</v>
      </c>
      <c r="C359" s="1358" t="s">
        <v>2761</v>
      </c>
      <c r="D359" s="1886" t="s">
        <v>69</v>
      </c>
      <c r="E359" s="1994">
        <v>7399</v>
      </c>
      <c r="F359" s="1822">
        <v>41736</v>
      </c>
      <c r="G359" s="1996">
        <v>7399</v>
      </c>
      <c r="H359" s="1339">
        <f t="shared" si="8"/>
        <v>0</v>
      </c>
      <c r="I359" s="1886" t="s">
        <v>2227</v>
      </c>
    </row>
    <row r="360" spans="1:9" x14ac:dyDescent="0.25">
      <c r="A360" s="1332"/>
      <c r="B360" s="589" t="s">
        <v>2903</v>
      </c>
      <c r="C360" s="1358" t="s">
        <v>2761</v>
      </c>
      <c r="D360" s="1886" t="s">
        <v>2934</v>
      </c>
      <c r="E360" s="1994">
        <v>13253.4</v>
      </c>
      <c r="F360" s="1822">
        <v>41736</v>
      </c>
      <c r="G360" s="1996">
        <v>13253.4</v>
      </c>
      <c r="H360" s="1339">
        <f t="shared" si="8"/>
        <v>0</v>
      </c>
      <c r="I360" s="1886" t="s">
        <v>38</v>
      </c>
    </row>
    <row r="361" spans="1:9" x14ac:dyDescent="0.25">
      <c r="A361" s="1332"/>
      <c r="B361" s="589" t="s">
        <v>2904</v>
      </c>
      <c r="C361" s="1358" t="s">
        <v>2761</v>
      </c>
      <c r="D361" s="1886" t="s">
        <v>684</v>
      </c>
      <c r="E361" s="1994">
        <v>3093.6</v>
      </c>
      <c r="F361" s="1822">
        <v>41736</v>
      </c>
      <c r="G361" s="1996">
        <v>3093.6</v>
      </c>
      <c r="H361" s="1339">
        <f t="shared" si="8"/>
        <v>0</v>
      </c>
      <c r="I361" s="1886" t="s">
        <v>38</v>
      </c>
    </row>
    <row r="362" spans="1:9" x14ac:dyDescent="0.25">
      <c r="A362" s="1332"/>
      <c r="B362" s="589" t="s">
        <v>1960</v>
      </c>
      <c r="C362" s="1358" t="s">
        <v>2761</v>
      </c>
      <c r="D362" s="1886" t="s">
        <v>2373</v>
      </c>
      <c r="E362" s="1994">
        <v>38183.1</v>
      </c>
      <c r="F362" s="1822">
        <v>41734</v>
      </c>
      <c r="G362" s="1535">
        <v>38183.1</v>
      </c>
      <c r="H362" s="1339">
        <f t="shared" si="8"/>
        <v>0</v>
      </c>
      <c r="I362" s="1886" t="s">
        <v>2228</v>
      </c>
    </row>
    <row r="363" spans="1:9" x14ac:dyDescent="0.25">
      <c r="A363" s="1332"/>
      <c r="B363" s="589" t="s">
        <v>2905</v>
      </c>
      <c r="C363" s="1358" t="s">
        <v>2761</v>
      </c>
      <c r="D363" s="1886" t="s">
        <v>685</v>
      </c>
      <c r="E363" s="1994">
        <v>1556</v>
      </c>
      <c r="F363" s="1822">
        <v>41736</v>
      </c>
      <c r="G363" s="1535">
        <v>1556</v>
      </c>
      <c r="H363" s="1339">
        <f t="shared" si="8"/>
        <v>0</v>
      </c>
      <c r="I363" s="1886" t="s">
        <v>2227</v>
      </c>
    </row>
    <row r="364" spans="1:9" x14ac:dyDescent="0.25">
      <c r="A364" s="1332"/>
      <c r="B364" s="589" t="s">
        <v>1961</v>
      </c>
      <c r="C364" s="1358" t="s">
        <v>2761</v>
      </c>
      <c r="D364" s="1886" t="s">
        <v>2231</v>
      </c>
      <c r="E364" s="1994">
        <v>4981</v>
      </c>
      <c r="F364" s="1822">
        <v>41734</v>
      </c>
      <c r="G364" s="1535">
        <v>4981</v>
      </c>
      <c r="H364" s="1339">
        <f t="shared" si="8"/>
        <v>0</v>
      </c>
      <c r="I364" s="1886"/>
    </row>
    <row r="365" spans="1:9" x14ac:dyDescent="0.25">
      <c r="A365" s="1332"/>
      <c r="B365" s="589" t="s">
        <v>1962</v>
      </c>
      <c r="C365" s="1358" t="s">
        <v>2761</v>
      </c>
      <c r="D365" s="1886" t="s">
        <v>2703</v>
      </c>
      <c r="E365" s="1994">
        <v>2539.1999999999998</v>
      </c>
      <c r="F365" s="1822">
        <v>41736</v>
      </c>
      <c r="G365" s="1535">
        <v>2539.1999999999998</v>
      </c>
      <c r="H365" s="1339">
        <f t="shared" si="8"/>
        <v>0</v>
      </c>
      <c r="I365" s="1886" t="s">
        <v>2227</v>
      </c>
    </row>
    <row r="366" spans="1:9" x14ac:dyDescent="0.25">
      <c r="A366" s="1332"/>
      <c r="B366" s="589" t="s">
        <v>2906</v>
      </c>
      <c r="C366" s="1358" t="s">
        <v>2761</v>
      </c>
      <c r="D366" s="1886" t="s">
        <v>825</v>
      </c>
      <c r="E366" s="1994">
        <v>19533.2</v>
      </c>
      <c r="F366" s="1822">
        <v>41736</v>
      </c>
      <c r="G366" s="1535">
        <v>19533.2</v>
      </c>
      <c r="H366" s="1339">
        <f t="shared" si="8"/>
        <v>0</v>
      </c>
      <c r="I366" s="1886" t="s">
        <v>38</v>
      </c>
    </row>
    <row r="367" spans="1:9" x14ac:dyDescent="0.25">
      <c r="A367" s="1332"/>
      <c r="B367" s="589" t="s">
        <v>2907</v>
      </c>
      <c r="C367" s="1358" t="s">
        <v>2761</v>
      </c>
      <c r="D367" s="1886" t="s">
        <v>655</v>
      </c>
      <c r="E367" s="1994">
        <v>34089.68</v>
      </c>
      <c r="F367" s="1822">
        <v>41736</v>
      </c>
      <c r="G367" s="1535">
        <v>34089.68</v>
      </c>
      <c r="H367" s="1339">
        <f t="shared" si="8"/>
        <v>0</v>
      </c>
      <c r="I367" s="1886" t="s">
        <v>38</v>
      </c>
    </row>
    <row r="368" spans="1:9" x14ac:dyDescent="0.25">
      <c r="A368" s="1332"/>
      <c r="B368" s="589" t="s">
        <v>2908</v>
      </c>
      <c r="C368" s="1358" t="s">
        <v>2761</v>
      </c>
      <c r="D368" s="1886" t="s">
        <v>11</v>
      </c>
      <c r="E368" s="1994">
        <v>6340</v>
      </c>
      <c r="F368" s="1822">
        <v>41741</v>
      </c>
      <c r="G368" s="1535">
        <v>6340</v>
      </c>
      <c r="H368" s="1339">
        <f t="shared" si="8"/>
        <v>0</v>
      </c>
      <c r="I368" s="1886" t="s">
        <v>19</v>
      </c>
    </row>
    <row r="369" spans="1:9" x14ac:dyDescent="0.25">
      <c r="A369" s="1332"/>
      <c r="B369" s="589" t="s">
        <v>2376</v>
      </c>
      <c r="C369" s="1358" t="s">
        <v>2761</v>
      </c>
      <c r="D369" s="1886" t="s">
        <v>961</v>
      </c>
      <c r="E369" s="1994">
        <v>4871.3999999999996</v>
      </c>
      <c r="F369" s="1822">
        <v>41736</v>
      </c>
      <c r="G369" s="1535">
        <v>4871.3999999999996</v>
      </c>
      <c r="H369" s="1339">
        <f t="shared" si="8"/>
        <v>0</v>
      </c>
      <c r="I369" s="1886" t="s">
        <v>38</v>
      </c>
    </row>
    <row r="370" spans="1:9" x14ac:dyDescent="0.25">
      <c r="A370" s="1332"/>
      <c r="B370" s="589" t="s">
        <v>2909</v>
      </c>
      <c r="C370" s="1358" t="s">
        <v>2761</v>
      </c>
      <c r="D370" s="1886" t="s">
        <v>19</v>
      </c>
      <c r="E370" s="1994">
        <v>153.6</v>
      </c>
      <c r="F370" s="1822">
        <v>41734</v>
      </c>
      <c r="G370" s="1535">
        <v>153.6</v>
      </c>
      <c r="H370" s="1339">
        <f t="shared" si="8"/>
        <v>0</v>
      </c>
      <c r="I370" s="1886" t="s">
        <v>19</v>
      </c>
    </row>
    <row r="371" spans="1:9" x14ac:dyDescent="0.25">
      <c r="A371" s="1332"/>
      <c r="B371" s="589" t="s">
        <v>2910</v>
      </c>
      <c r="C371" s="1358" t="s">
        <v>2761</v>
      </c>
      <c r="D371" s="1886" t="s">
        <v>19</v>
      </c>
      <c r="E371" s="1994">
        <v>33</v>
      </c>
      <c r="F371" s="1822">
        <v>41734</v>
      </c>
      <c r="G371" s="1535">
        <v>33</v>
      </c>
      <c r="H371" s="1339">
        <f t="shared" si="8"/>
        <v>0</v>
      </c>
      <c r="I371" s="1886" t="s">
        <v>19</v>
      </c>
    </row>
    <row r="372" spans="1:9" x14ac:dyDescent="0.25">
      <c r="A372" s="1332"/>
      <c r="B372" s="589" t="s">
        <v>2911</v>
      </c>
      <c r="C372" s="1358" t="s">
        <v>2761</v>
      </c>
      <c r="D372" s="1886" t="s">
        <v>19</v>
      </c>
      <c r="E372" s="1994">
        <v>433.75</v>
      </c>
      <c r="F372" s="1822">
        <v>41734</v>
      </c>
      <c r="G372" s="1535">
        <v>433.75</v>
      </c>
      <c r="H372" s="1339">
        <f t="shared" si="8"/>
        <v>0</v>
      </c>
      <c r="I372" s="1886" t="s">
        <v>19</v>
      </c>
    </row>
    <row r="373" spans="1:9" x14ac:dyDescent="0.25">
      <c r="A373" s="1332"/>
      <c r="B373" s="589" t="s">
        <v>2912</v>
      </c>
      <c r="C373" s="1358" t="s">
        <v>2761</v>
      </c>
      <c r="D373" s="1886" t="s">
        <v>470</v>
      </c>
      <c r="E373" s="1994">
        <v>17445</v>
      </c>
      <c r="F373" s="1822">
        <v>41736</v>
      </c>
      <c r="G373" s="1535">
        <v>17445</v>
      </c>
      <c r="H373" s="1339">
        <f t="shared" si="8"/>
        <v>0</v>
      </c>
      <c r="I373" s="1886" t="s">
        <v>19</v>
      </c>
    </row>
    <row r="374" spans="1:9" x14ac:dyDescent="0.25">
      <c r="A374" s="1332"/>
      <c r="B374" s="589" t="s">
        <v>2913</v>
      </c>
      <c r="C374" s="1358" t="s">
        <v>2761</v>
      </c>
      <c r="D374" s="1886" t="s">
        <v>969</v>
      </c>
      <c r="E374" s="1994">
        <v>5543.4</v>
      </c>
      <c r="F374" s="1822">
        <v>41734</v>
      </c>
      <c r="G374" s="1535">
        <v>5543.4</v>
      </c>
      <c r="H374" s="1339">
        <f t="shared" si="8"/>
        <v>0</v>
      </c>
      <c r="I374" s="1886"/>
    </row>
    <row r="375" spans="1:9" x14ac:dyDescent="0.25">
      <c r="A375" s="1332"/>
      <c r="B375" s="589" t="s">
        <v>2914</v>
      </c>
      <c r="C375" s="1358" t="s">
        <v>2761</v>
      </c>
      <c r="D375" s="1886" t="s">
        <v>1555</v>
      </c>
      <c r="E375" s="1994">
        <v>14637.2</v>
      </c>
      <c r="F375" s="1822">
        <v>41734</v>
      </c>
      <c r="G375" s="1535">
        <v>14637.2</v>
      </c>
      <c r="H375" s="1339">
        <f t="shared" si="8"/>
        <v>0</v>
      </c>
      <c r="I375" s="1886"/>
    </row>
    <row r="376" spans="1:9" x14ac:dyDescent="0.25">
      <c r="A376" s="1332"/>
      <c r="B376" s="589" t="s">
        <v>2915</v>
      </c>
      <c r="C376" s="1358" t="s">
        <v>2761</v>
      </c>
      <c r="D376" s="1886" t="s">
        <v>497</v>
      </c>
      <c r="E376" s="1994">
        <v>78611.199999999997</v>
      </c>
      <c r="F376" s="2000" t="s">
        <v>3162</v>
      </c>
      <c r="G376" s="1535">
        <v>78611.199999999997</v>
      </c>
      <c r="H376" s="1339">
        <f t="shared" si="8"/>
        <v>0</v>
      </c>
      <c r="I376" s="1886" t="s">
        <v>1003</v>
      </c>
    </row>
    <row r="377" spans="1:9" x14ac:dyDescent="0.25">
      <c r="A377" s="1332"/>
      <c r="B377" s="589" t="s">
        <v>2916</v>
      </c>
      <c r="C377" s="1358" t="s">
        <v>2761</v>
      </c>
      <c r="D377" s="1886" t="s">
        <v>2379</v>
      </c>
      <c r="E377" s="1994">
        <v>5140.5</v>
      </c>
      <c r="F377" s="2135" t="s">
        <v>4042</v>
      </c>
      <c r="G377" s="1535">
        <v>5140.5</v>
      </c>
      <c r="H377" s="1339">
        <f t="shared" si="8"/>
        <v>0</v>
      </c>
      <c r="I377" s="1886" t="s">
        <v>19</v>
      </c>
    </row>
    <row r="378" spans="1:9" x14ac:dyDescent="0.25">
      <c r="A378" s="1332"/>
      <c r="B378" s="589" t="s">
        <v>2917</v>
      </c>
      <c r="C378" s="1358" t="s">
        <v>2761</v>
      </c>
      <c r="D378" s="1886" t="s">
        <v>2935</v>
      </c>
      <c r="E378" s="1994">
        <v>997.5</v>
      </c>
      <c r="F378" s="1822">
        <v>41734</v>
      </c>
      <c r="G378" s="1535">
        <v>997.5</v>
      </c>
      <c r="H378" s="1339">
        <f t="shared" si="8"/>
        <v>0</v>
      </c>
      <c r="I378" s="1886"/>
    </row>
    <row r="379" spans="1:9" x14ac:dyDescent="0.25">
      <c r="A379" s="1332"/>
      <c r="B379" s="589" t="s">
        <v>2918</v>
      </c>
      <c r="C379" s="1358" t="s">
        <v>2761</v>
      </c>
      <c r="D379" s="1886" t="s">
        <v>119</v>
      </c>
      <c r="E379" s="1994">
        <v>5504</v>
      </c>
      <c r="F379" s="1822">
        <v>41734</v>
      </c>
      <c r="G379" s="1535">
        <v>5504</v>
      </c>
      <c r="H379" s="1339">
        <f t="shared" si="8"/>
        <v>0</v>
      </c>
      <c r="I379" s="1886"/>
    </row>
    <row r="380" spans="1:9" x14ac:dyDescent="0.25">
      <c r="A380" s="1332"/>
      <c r="B380" s="589" t="s">
        <v>2919</v>
      </c>
      <c r="C380" s="1358" t="s">
        <v>2761</v>
      </c>
      <c r="D380" s="1886" t="s">
        <v>1743</v>
      </c>
      <c r="E380" s="1994">
        <v>4430.3999999999996</v>
      </c>
      <c r="F380" s="1822">
        <v>41736</v>
      </c>
      <c r="G380" s="1535">
        <v>4430.3999999999996</v>
      </c>
      <c r="H380" s="1339">
        <f t="shared" si="8"/>
        <v>0</v>
      </c>
      <c r="I380" s="1886" t="s">
        <v>600</v>
      </c>
    </row>
    <row r="381" spans="1:9" x14ac:dyDescent="0.25">
      <c r="A381" s="1332"/>
      <c r="B381" s="589" t="s">
        <v>2920</v>
      </c>
      <c r="C381" s="1358" t="s">
        <v>2761</v>
      </c>
      <c r="D381" s="1886" t="s">
        <v>595</v>
      </c>
      <c r="E381" s="1994">
        <v>3155</v>
      </c>
      <c r="F381" s="1822">
        <v>41736</v>
      </c>
      <c r="G381" s="1535">
        <v>3155</v>
      </c>
      <c r="H381" s="1339">
        <f t="shared" si="8"/>
        <v>0</v>
      </c>
      <c r="I381" s="1886" t="s">
        <v>1003</v>
      </c>
    </row>
    <row r="382" spans="1:9" x14ac:dyDescent="0.25">
      <c r="A382" s="1332"/>
      <c r="B382" s="589" t="s">
        <v>2921</v>
      </c>
      <c r="C382" s="1358" t="s">
        <v>2761</v>
      </c>
      <c r="D382" s="1886" t="s">
        <v>1612</v>
      </c>
      <c r="E382" s="1994">
        <v>5955</v>
      </c>
      <c r="F382" s="1822">
        <v>41736</v>
      </c>
      <c r="G382" s="1535">
        <v>5955</v>
      </c>
      <c r="H382" s="1339">
        <f t="shared" si="8"/>
        <v>0</v>
      </c>
      <c r="I382" s="1886" t="s">
        <v>600</v>
      </c>
    </row>
    <row r="383" spans="1:9" x14ac:dyDescent="0.25">
      <c r="A383" s="1332"/>
      <c r="B383" s="589" t="s">
        <v>2922</v>
      </c>
      <c r="C383" s="1358" t="s">
        <v>2761</v>
      </c>
      <c r="D383" s="1886" t="s">
        <v>404</v>
      </c>
      <c r="E383" s="1994">
        <v>6764</v>
      </c>
      <c r="F383" s="2001" t="s">
        <v>3829</v>
      </c>
      <c r="G383" s="1535">
        <v>6764</v>
      </c>
      <c r="H383" s="2005">
        <f t="shared" si="8"/>
        <v>0</v>
      </c>
      <c r="I383" s="1886" t="s">
        <v>19</v>
      </c>
    </row>
    <row r="384" spans="1:9" x14ac:dyDescent="0.25">
      <c r="A384" s="1332"/>
      <c r="B384" s="589" t="s">
        <v>2377</v>
      </c>
      <c r="C384" s="1358" t="s">
        <v>2761</v>
      </c>
      <c r="D384" s="1886" t="s">
        <v>72</v>
      </c>
      <c r="E384" s="1994">
        <v>24038.68</v>
      </c>
      <c r="F384" s="1822">
        <v>41736</v>
      </c>
      <c r="G384" s="1535">
        <v>24038.68</v>
      </c>
      <c r="H384" s="1339">
        <f t="shared" si="8"/>
        <v>0</v>
      </c>
      <c r="I384" s="1886" t="s">
        <v>600</v>
      </c>
    </row>
    <row r="385" spans="1:9" x14ac:dyDescent="0.25">
      <c r="A385" s="1332"/>
      <c r="B385" s="589" t="s">
        <v>2923</v>
      </c>
      <c r="C385" s="1358" t="s">
        <v>2761</v>
      </c>
      <c r="D385" s="1886" t="s">
        <v>2936</v>
      </c>
      <c r="E385" s="1994">
        <v>9947</v>
      </c>
      <c r="F385" s="1822">
        <v>41736</v>
      </c>
      <c r="G385" s="1535">
        <v>9947</v>
      </c>
      <c r="H385" s="1339">
        <f t="shared" si="8"/>
        <v>0</v>
      </c>
      <c r="I385" s="1886" t="s">
        <v>600</v>
      </c>
    </row>
    <row r="386" spans="1:9" x14ac:dyDescent="0.25">
      <c r="A386" s="1332"/>
      <c r="B386" s="589" t="s">
        <v>1964</v>
      </c>
      <c r="C386" s="1358" t="s">
        <v>2761</v>
      </c>
      <c r="D386" s="1886" t="s">
        <v>28</v>
      </c>
      <c r="E386" s="1994">
        <v>16487.599999999999</v>
      </c>
      <c r="F386" s="2000" t="s">
        <v>3574</v>
      </c>
      <c r="G386" s="1535">
        <v>16487.599999999999</v>
      </c>
      <c r="H386" s="1339">
        <f t="shared" si="8"/>
        <v>0</v>
      </c>
      <c r="I386" s="1886" t="s">
        <v>600</v>
      </c>
    </row>
    <row r="387" spans="1:9" x14ac:dyDescent="0.25">
      <c r="A387" s="1332"/>
      <c r="B387" s="589" t="s">
        <v>1965</v>
      </c>
      <c r="C387" s="1358" t="s">
        <v>2761</v>
      </c>
      <c r="D387" s="1886" t="s">
        <v>604</v>
      </c>
      <c r="E387" s="1994">
        <v>6240</v>
      </c>
      <c r="F387" s="1822">
        <v>41736</v>
      </c>
      <c r="G387" s="1535">
        <v>6240</v>
      </c>
      <c r="H387" s="1339">
        <f t="shared" si="8"/>
        <v>0</v>
      </c>
      <c r="I387" s="1886" t="s">
        <v>1584</v>
      </c>
    </row>
    <row r="388" spans="1:9" x14ac:dyDescent="0.25">
      <c r="A388" s="1332"/>
      <c r="B388" s="589" t="s">
        <v>1966</v>
      </c>
      <c r="C388" s="1358" t="s">
        <v>2761</v>
      </c>
      <c r="D388" s="1886" t="s">
        <v>1578</v>
      </c>
      <c r="E388" s="2033">
        <v>364</v>
      </c>
      <c r="F388" s="1822">
        <v>41734</v>
      </c>
      <c r="G388" s="1535">
        <v>364</v>
      </c>
      <c r="H388" s="1339">
        <f t="shared" si="8"/>
        <v>0</v>
      </c>
      <c r="I388" s="1886" t="s">
        <v>19</v>
      </c>
    </row>
    <row r="389" spans="1:9" x14ac:dyDescent="0.25">
      <c r="A389" s="1332">
        <v>41735</v>
      </c>
      <c r="B389" s="589" t="s">
        <v>2924</v>
      </c>
      <c r="C389" s="1358" t="s">
        <v>2761</v>
      </c>
      <c r="D389" s="1886" t="s">
        <v>70</v>
      </c>
      <c r="E389" s="1994">
        <v>3614.3</v>
      </c>
      <c r="F389" s="1822">
        <v>41736</v>
      </c>
      <c r="G389" s="1535">
        <v>3614.3</v>
      </c>
      <c r="H389" s="1339">
        <f t="shared" si="8"/>
        <v>0</v>
      </c>
      <c r="I389" s="1886" t="s">
        <v>1584</v>
      </c>
    </row>
    <row r="390" spans="1:9" x14ac:dyDescent="0.25">
      <c r="A390" s="1332"/>
      <c r="B390" s="589" t="s">
        <v>1967</v>
      </c>
      <c r="C390" s="1358" t="s">
        <v>2761</v>
      </c>
      <c r="D390" s="1886" t="s">
        <v>524</v>
      </c>
      <c r="E390" s="1994">
        <v>1352.6</v>
      </c>
      <c r="F390" s="1822">
        <v>41735</v>
      </c>
      <c r="G390" s="1535">
        <v>1352.6</v>
      </c>
      <c r="H390" s="1339">
        <f t="shared" si="8"/>
        <v>0</v>
      </c>
      <c r="I390" s="1887"/>
    </row>
    <row r="391" spans="1:9" x14ac:dyDescent="0.25">
      <c r="A391" s="1332"/>
      <c r="B391" s="589" t="s">
        <v>1968</v>
      </c>
      <c r="C391" s="1358" t="s">
        <v>2761</v>
      </c>
      <c r="D391" s="1886" t="s">
        <v>1554</v>
      </c>
      <c r="E391" s="1994">
        <v>8448.2000000000007</v>
      </c>
      <c r="F391" s="1822">
        <v>41735</v>
      </c>
      <c r="G391" s="1535">
        <v>8448.2000000000007</v>
      </c>
      <c r="H391" s="1339">
        <f t="shared" si="8"/>
        <v>0</v>
      </c>
      <c r="I391" s="1886"/>
    </row>
    <row r="392" spans="1:9" x14ac:dyDescent="0.25">
      <c r="A392" s="1332"/>
      <c r="B392" s="589" t="s">
        <v>1969</v>
      </c>
      <c r="C392" s="1358" t="s">
        <v>2761</v>
      </c>
      <c r="D392" s="1886" t="s">
        <v>303</v>
      </c>
      <c r="E392" s="1994">
        <v>454</v>
      </c>
      <c r="F392" s="1822">
        <v>41735</v>
      </c>
      <c r="G392" s="1535">
        <v>454</v>
      </c>
      <c r="H392" s="1339">
        <f t="shared" si="8"/>
        <v>0</v>
      </c>
      <c r="I392" s="1886"/>
    </row>
    <row r="393" spans="1:9" x14ac:dyDescent="0.25">
      <c r="A393" s="1332"/>
      <c r="B393" s="589" t="s">
        <v>1970</v>
      </c>
      <c r="C393" s="1358" t="s">
        <v>2761</v>
      </c>
      <c r="D393" s="1886" t="s">
        <v>297</v>
      </c>
      <c r="E393" s="1994">
        <v>12723</v>
      </c>
      <c r="F393" s="1822">
        <v>41735</v>
      </c>
      <c r="G393" s="1535">
        <v>12723</v>
      </c>
      <c r="H393" s="1339">
        <f t="shared" si="8"/>
        <v>0</v>
      </c>
      <c r="I393" s="1886"/>
    </row>
    <row r="394" spans="1:9" x14ac:dyDescent="0.25">
      <c r="A394" s="1332"/>
      <c r="B394" s="589" t="s">
        <v>1971</v>
      </c>
      <c r="C394" s="1358" t="s">
        <v>2761</v>
      </c>
      <c r="D394" s="1892" t="s">
        <v>2229</v>
      </c>
      <c r="E394" s="1995">
        <v>0</v>
      </c>
      <c r="F394" s="1822"/>
      <c r="G394" s="1535"/>
      <c r="H394" s="1339">
        <f t="shared" si="8"/>
        <v>0</v>
      </c>
      <c r="I394" s="1886" t="s">
        <v>2235</v>
      </c>
    </row>
    <row r="395" spans="1:9" x14ac:dyDescent="0.25">
      <c r="A395" s="1332"/>
      <c r="B395" s="589" t="s">
        <v>2925</v>
      </c>
      <c r="C395" s="1358" t="s">
        <v>2761</v>
      </c>
      <c r="D395" s="1886" t="s">
        <v>1884</v>
      </c>
      <c r="E395" s="1994">
        <v>16777.599999999999</v>
      </c>
      <c r="F395" s="1822">
        <v>41735</v>
      </c>
      <c r="G395" s="1535">
        <v>16777.599999999999</v>
      </c>
      <c r="H395" s="1339">
        <f t="shared" si="8"/>
        <v>0</v>
      </c>
      <c r="I395" s="1886"/>
    </row>
    <row r="396" spans="1:9" x14ac:dyDescent="0.25">
      <c r="A396" s="1332"/>
      <c r="B396" s="589" t="s">
        <v>2926</v>
      </c>
      <c r="C396" s="1358" t="s">
        <v>2761</v>
      </c>
      <c r="D396" s="1886" t="s">
        <v>2961</v>
      </c>
      <c r="E396" s="1994">
        <v>3440.5</v>
      </c>
      <c r="F396" s="1822">
        <v>41735</v>
      </c>
      <c r="G396" s="1535">
        <v>3440.5</v>
      </c>
      <c r="H396" s="1339">
        <f t="shared" si="8"/>
        <v>0</v>
      </c>
      <c r="I396" s="1886"/>
    </row>
    <row r="397" spans="1:9" x14ac:dyDescent="0.25">
      <c r="A397" s="1332"/>
      <c r="B397" s="589" t="s">
        <v>1972</v>
      </c>
      <c r="C397" s="1358" t="s">
        <v>2761</v>
      </c>
      <c r="D397" s="1886" t="s">
        <v>667</v>
      </c>
      <c r="E397" s="1994">
        <v>2465</v>
      </c>
      <c r="F397" s="1822">
        <v>41735</v>
      </c>
      <c r="G397" s="1535">
        <v>2465</v>
      </c>
      <c r="H397" s="1339">
        <f t="shared" si="8"/>
        <v>0</v>
      </c>
      <c r="I397" s="1886"/>
    </row>
    <row r="398" spans="1:9" x14ac:dyDescent="0.25">
      <c r="A398" s="1332"/>
      <c r="B398" s="589" t="s">
        <v>2927</v>
      </c>
      <c r="C398" s="1358" t="s">
        <v>2761</v>
      </c>
      <c r="D398" s="1886" t="s">
        <v>976</v>
      </c>
      <c r="E398" s="1994">
        <v>1334</v>
      </c>
      <c r="F398" s="1822">
        <v>41735</v>
      </c>
      <c r="G398" s="1535">
        <v>1334</v>
      </c>
      <c r="H398" s="1339">
        <f t="shared" si="8"/>
        <v>0</v>
      </c>
      <c r="I398" s="1886"/>
    </row>
    <row r="399" spans="1:9" x14ac:dyDescent="0.25">
      <c r="A399" s="1332"/>
      <c r="B399" s="589" t="s">
        <v>1973</v>
      </c>
      <c r="C399" s="1358" t="s">
        <v>2761</v>
      </c>
      <c r="D399" s="1886" t="s">
        <v>58</v>
      </c>
      <c r="E399" s="1994">
        <v>4910</v>
      </c>
      <c r="F399" s="1822">
        <v>41735</v>
      </c>
      <c r="G399" s="1535">
        <v>4910</v>
      </c>
      <c r="H399" s="1339">
        <f t="shared" si="8"/>
        <v>0</v>
      </c>
      <c r="I399" s="1886" t="s">
        <v>2228</v>
      </c>
    </row>
    <row r="400" spans="1:9" x14ac:dyDescent="0.25">
      <c r="A400" s="1332"/>
      <c r="B400" s="589" t="s">
        <v>1974</v>
      </c>
      <c r="C400" s="1358" t="s">
        <v>2761</v>
      </c>
      <c r="D400" s="1886" t="s">
        <v>36</v>
      </c>
      <c r="E400" s="1994">
        <v>1850</v>
      </c>
      <c r="F400" s="1822">
        <v>41735</v>
      </c>
      <c r="G400" s="1535">
        <v>1850</v>
      </c>
      <c r="H400" s="1339">
        <f t="shared" si="8"/>
        <v>0</v>
      </c>
      <c r="I400" s="1886" t="s">
        <v>2228</v>
      </c>
    </row>
    <row r="401" spans="1:9" x14ac:dyDescent="0.25">
      <c r="A401" s="1332"/>
      <c r="B401" s="589" t="s">
        <v>2928</v>
      </c>
      <c r="C401" s="1358" t="s">
        <v>2761</v>
      </c>
      <c r="D401" s="1886" t="s">
        <v>19</v>
      </c>
      <c r="E401" s="1994">
        <v>699.5</v>
      </c>
      <c r="F401" s="1822">
        <v>41735</v>
      </c>
      <c r="G401" s="1535">
        <v>699.5</v>
      </c>
      <c r="H401" s="1339">
        <f t="shared" si="8"/>
        <v>0</v>
      </c>
      <c r="I401" s="1886" t="s">
        <v>19</v>
      </c>
    </row>
    <row r="402" spans="1:9" x14ac:dyDescent="0.25">
      <c r="A402" s="1332"/>
      <c r="B402" s="589" t="s">
        <v>2929</v>
      </c>
      <c r="C402" s="1358" t="s">
        <v>2761</v>
      </c>
      <c r="D402" s="1886" t="s">
        <v>2090</v>
      </c>
      <c r="E402" s="1994">
        <v>2516.5</v>
      </c>
      <c r="F402" s="1822">
        <v>41735</v>
      </c>
      <c r="G402" s="1535">
        <v>2516.5</v>
      </c>
      <c r="H402" s="1339">
        <f t="shared" si="8"/>
        <v>0</v>
      </c>
      <c r="I402" s="1886" t="s">
        <v>2228</v>
      </c>
    </row>
    <row r="403" spans="1:9" x14ac:dyDescent="0.25">
      <c r="A403" s="1332"/>
      <c r="B403" s="589" t="s">
        <v>1975</v>
      </c>
      <c r="C403" s="1358" t="s">
        <v>2761</v>
      </c>
      <c r="D403" s="1886" t="s">
        <v>463</v>
      </c>
      <c r="E403" s="1994">
        <v>3249.6</v>
      </c>
      <c r="F403" s="1822">
        <v>41735</v>
      </c>
      <c r="G403" s="1535">
        <v>3249.6</v>
      </c>
      <c r="H403" s="1339">
        <f t="shared" si="8"/>
        <v>0</v>
      </c>
      <c r="I403" s="1886" t="s">
        <v>2228</v>
      </c>
    </row>
    <row r="404" spans="1:9" x14ac:dyDescent="0.25">
      <c r="A404" s="1332"/>
      <c r="B404" s="589" t="s">
        <v>1976</v>
      </c>
      <c r="C404" s="1358" t="s">
        <v>2761</v>
      </c>
      <c r="D404" s="1886" t="s">
        <v>703</v>
      </c>
      <c r="E404" s="1994">
        <v>8288.5</v>
      </c>
      <c r="F404" s="1822">
        <v>41736</v>
      </c>
      <c r="G404" s="1535">
        <v>8288.5</v>
      </c>
      <c r="H404" s="1339">
        <f t="shared" si="8"/>
        <v>0</v>
      </c>
      <c r="I404" s="1886" t="s">
        <v>600</v>
      </c>
    </row>
    <row r="405" spans="1:9" x14ac:dyDescent="0.25">
      <c r="A405" s="1332"/>
      <c r="B405" s="589" t="s">
        <v>1977</v>
      </c>
      <c r="C405" s="1358" t="s">
        <v>2761</v>
      </c>
      <c r="D405" s="1886" t="s">
        <v>2962</v>
      </c>
      <c r="E405" s="1994">
        <v>333</v>
      </c>
      <c r="F405" s="1822">
        <v>41735</v>
      </c>
      <c r="G405" s="1535">
        <v>333</v>
      </c>
      <c r="H405" s="1339">
        <f t="shared" si="8"/>
        <v>0</v>
      </c>
      <c r="I405" s="1886"/>
    </row>
    <row r="406" spans="1:9" x14ac:dyDescent="0.25">
      <c r="A406" s="1332"/>
      <c r="B406" s="589" t="s">
        <v>1978</v>
      </c>
      <c r="C406" s="1358" t="s">
        <v>2761</v>
      </c>
      <c r="D406" s="1886" t="s">
        <v>433</v>
      </c>
      <c r="E406" s="1994">
        <v>7737.6</v>
      </c>
      <c r="F406" s="1822">
        <v>41740</v>
      </c>
      <c r="G406" s="1535">
        <v>7737.6</v>
      </c>
      <c r="H406" s="1339">
        <f t="shared" si="8"/>
        <v>0</v>
      </c>
      <c r="I406" s="1886"/>
    </row>
    <row r="407" spans="1:9" x14ac:dyDescent="0.25">
      <c r="A407" s="715"/>
      <c r="B407" s="1335"/>
      <c r="C407" s="1336"/>
      <c r="D407" s="352" t="s">
        <v>506</v>
      </c>
      <c r="E407" s="76"/>
      <c r="F407" s="721"/>
      <c r="G407" s="76"/>
      <c r="H407" s="1403">
        <f t="shared" ref="H407" si="9">E407-G407</f>
        <v>0</v>
      </c>
    </row>
    <row r="408" spans="1:9" x14ac:dyDescent="0.25">
      <c r="A408" s="715"/>
      <c r="B408" s="1335"/>
      <c r="C408" s="1336"/>
      <c r="D408" s="352" t="s">
        <v>513</v>
      </c>
      <c r="E408" s="76"/>
      <c r="F408" s="721"/>
      <c r="G408" s="76"/>
      <c r="H408" s="217"/>
    </row>
    <row r="409" spans="1:9" x14ac:dyDescent="0.25">
      <c r="A409" s="715"/>
      <c r="B409" s="1335"/>
      <c r="C409" s="1336"/>
      <c r="D409" s="352" t="s">
        <v>513</v>
      </c>
      <c r="E409" s="76"/>
      <c r="F409" s="721"/>
      <c r="G409" s="76"/>
      <c r="H409" s="217"/>
    </row>
    <row r="410" spans="1:9" ht="18.75" x14ac:dyDescent="0.3">
      <c r="A410" s="2322" t="str">
        <f>A341</f>
        <v>REMISIONES DE    ABRIL         2 0 1 4</v>
      </c>
      <c r="B410" s="2322"/>
      <c r="C410" s="2322"/>
      <c r="D410" s="2322"/>
      <c r="E410" s="2322"/>
      <c r="F410" s="2322"/>
      <c r="G410" s="1051"/>
      <c r="H410" s="717"/>
    </row>
    <row r="411" spans="1:9" ht="35.25" thickBot="1" x14ac:dyDescent="0.35">
      <c r="A411" s="721" t="s">
        <v>0</v>
      </c>
      <c r="B411" s="1334" t="s">
        <v>1</v>
      </c>
      <c r="C411" s="1529"/>
      <c r="D411" s="1326" t="s">
        <v>1461</v>
      </c>
      <c r="E411" s="5" t="s">
        <v>2</v>
      </c>
      <c r="F411" s="1341" t="s">
        <v>6</v>
      </c>
      <c r="G411" s="1328" t="s">
        <v>7</v>
      </c>
      <c r="H411" s="1329" t="s">
        <v>8</v>
      </c>
    </row>
    <row r="412" spans="1:9" ht="15.75" thickTop="1" x14ac:dyDescent="0.25">
      <c r="A412" s="1332">
        <v>41735</v>
      </c>
      <c r="B412" s="589" t="s">
        <v>1979</v>
      </c>
      <c r="C412" s="1358" t="s">
        <v>2761</v>
      </c>
      <c r="D412" s="1886" t="s">
        <v>703</v>
      </c>
      <c r="E412" s="1887">
        <v>439</v>
      </c>
      <c r="F412" s="1889">
        <v>41736</v>
      </c>
      <c r="G412" s="1890">
        <v>439</v>
      </c>
      <c r="H412" s="583">
        <f>E412-G412</f>
        <v>0</v>
      </c>
      <c r="I412" s="1886"/>
    </row>
    <row r="413" spans="1:9" x14ac:dyDescent="0.25">
      <c r="A413" s="1332"/>
      <c r="B413" s="589" t="s">
        <v>1980</v>
      </c>
      <c r="C413" s="1358" t="s">
        <v>2761</v>
      </c>
      <c r="D413" s="1886" t="s">
        <v>1465</v>
      </c>
      <c r="E413" s="1994">
        <v>2028.5</v>
      </c>
      <c r="F413" s="2135" t="s">
        <v>3960</v>
      </c>
      <c r="G413" s="1535">
        <v>2028.5</v>
      </c>
      <c r="H413" s="460">
        <f>E413-G413</f>
        <v>0</v>
      </c>
      <c r="I413" s="1886"/>
    </row>
    <row r="414" spans="1:9" x14ac:dyDescent="0.25">
      <c r="A414" s="1332"/>
      <c r="B414" s="589" t="s">
        <v>1981</v>
      </c>
      <c r="C414" s="1358" t="s">
        <v>2761</v>
      </c>
      <c r="D414" s="1886" t="s">
        <v>44</v>
      </c>
      <c r="E414" s="1994">
        <v>1250</v>
      </c>
      <c r="F414" s="1822">
        <v>41735</v>
      </c>
      <c r="G414" s="1535">
        <v>1250</v>
      </c>
      <c r="H414" s="460">
        <f t="shared" ref="H414:H475" si="10">E414-G414</f>
        <v>0</v>
      </c>
      <c r="I414" s="1886"/>
    </row>
    <row r="415" spans="1:9" x14ac:dyDescent="0.25">
      <c r="A415" s="1332"/>
      <c r="B415" s="589" t="s">
        <v>1982</v>
      </c>
      <c r="C415" s="1358" t="s">
        <v>2761</v>
      </c>
      <c r="D415" s="1886" t="s">
        <v>972</v>
      </c>
      <c r="E415" s="1994">
        <v>538.5</v>
      </c>
      <c r="F415" s="1822">
        <v>41735</v>
      </c>
      <c r="G415" s="1535">
        <v>538.5</v>
      </c>
      <c r="H415" s="460">
        <f t="shared" si="10"/>
        <v>0</v>
      </c>
      <c r="I415" s="1886"/>
    </row>
    <row r="416" spans="1:9" x14ac:dyDescent="0.25">
      <c r="A416" s="1332"/>
      <c r="B416" s="589" t="s">
        <v>1983</v>
      </c>
      <c r="C416" s="1358" t="s">
        <v>2761</v>
      </c>
      <c r="D416" s="1886" t="s">
        <v>419</v>
      </c>
      <c r="E416" s="1994">
        <v>16146</v>
      </c>
      <c r="F416" s="2043" t="s">
        <v>3014</v>
      </c>
      <c r="G416" s="1535">
        <v>15985</v>
      </c>
      <c r="H416" s="460">
        <f t="shared" si="10"/>
        <v>161</v>
      </c>
      <c r="I416" s="1886"/>
    </row>
    <row r="417" spans="1:9" x14ac:dyDescent="0.25">
      <c r="A417" s="1332"/>
      <c r="B417" s="589" t="s">
        <v>1984</v>
      </c>
      <c r="C417" s="1358" t="s">
        <v>2761</v>
      </c>
      <c r="D417" s="1886" t="s">
        <v>1924</v>
      </c>
      <c r="E417" s="1994">
        <v>3638</v>
      </c>
      <c r="F417" s="1822">
        <v>41736</v>
      </c>
      <c r="G417" s="1535">
        <v>3638</v>
      </c>
      <c r="H417" s="460">
        <f t="shared" si="10"/>
        <v>0</v>
      </c>
      <c r="I417" s="1886"/>
    </row>
    <row r="418" spans="1:9" x14ac:dyDescent="0.25">
      <c r="A418" s="1332"/>
      <c r="B418" s="589" t="s">
        <v>1985</v>
      </c>
      <c r="C418" s="1358" t="s">
        <v>2761</v>
      </c>
      <c r="D418" s="1886" t="s">
        <v>957</v>
      </c>
      <c r="E418" s="1994">
        <v>7300.5</v>
      </c>
      <c r="F418" s="1822">
        <v>41738</v>
      </c>
      <c r="G418" s="1535">
        <v>7300.5</v>
      </c>
      <c r="H418" s="460">
        <f t="shared" si="10"/>
        <v>0</v>
      </c>
      <c r="I418" s="1886"/>
    </row>
    <row r="419" spans="1:9" x14ac:dyDescent="0.25">
      <c r="A419" s="1332"/>
      <c r="B419" s="589" t="s">
        <v>753</v>
      </c>
      <c r="C419" s="1358" t="s">
        <v>2761</v>
      </c>
      <c r="D419" s="1886" t="s">
        <v>48</v>
      </c>
      <c r="E419" s="1994">
        <v>25267.200000000001</v>
      </c>
      <c r="F419" s="2006">
        <v>41777</v>
      </c>
      <c r="G419" s="2183">
        <v>25267.200000000001</v>
      </c>
      <c r="H419" s="460">
        <f t="shared" si="10"/>
        <v>0</v>
      </c>
      <c r="I419" s="1886"/>
    </row>
    <row r="420" spans="1:9" x14ac:dyDescent="0.25">
      <c r="A420" s="1332"/>
      <c r="B420" s="589" t="s">
        <v>1986</v>
      </c>
      <c r="C420" s="1358" t="s">
        <v>2761</v>
      </c>
      <c r="D420" s="1886" t="s">
        <v>206</v>
      </c>
      <c r="E420" s="1994">
        <v>2525.6</v>
      </c>
      <c r="F420" s="1822">
        <v>41736</v>
      </c>
      <c r="G420" s="1535">
        <v>2525.6</v>
      </c>
      <c r="H420" s="460">
        <f t="shared" si="10"/>
        <v>0</v>
      </c>
      <c r="I420" s="1886"/>
    </row>
    <row r="421" spans="1:9" x14ac:dyDescent="0.25">
      <c r="A421" s="1332"/>
      <c r="B421" s="589" t="s">
        <v>1987</v>
      </c>
      <c r="C421" s="1358" t="s">
        <v>2761</v>
      </c>
      <c r="D421" s="1886" t="s">
        <v>377</v>
      </c>
      <c r="E421" s="1994">
        <v>4890</v>
      </c>
      <c r="F421" s="1822">
        <v>41735</v>
      </c>
      <c r="G421" s="1535">
        <v>4890</v>
      </c>
      <c r="H421" s="460">
        <f t="shared" si="10"/>
        <v>0</v>
      </c>
      <c r="I421" s="1886"/>
    </row>
    <row r="422" spans="1:9" x14ac:dyDescent="0.25">
      <c r="A422" s="1332"/>
      <c r="B422" s="589" t="s">
        <v>1988</v>
      </c>
      <c r="C422" s="1358" t="s">
        <v>2761</v>
      </c>
      <c r="D422" s="1886" t="s">
        <v>969</v>
      </c>
      <c r="E422" s="1994">
        <v>1872</v>
      </c>
      <c r="F422" s="1822">
        <v>41735</v>
      </c>
      <c r="G422" s="1535">
        <v>1872</v>
      </c>
      <c r="H422" s="460">
        <f t="shared" si="10"/>
        <v>0</v>
      </c>
      <c r="I422" s="1886"/>
    </row>
    <row r="423" spans="1:9" x14ac:dyDescent="0.25">
      <c r="A423" s="1332"/>
      <c r="B423" s="589" t="s">
        <v>1989</v>
      </c>
      <c r="C423" s="1358" t="s">
        <v>2761</v>
      </c>
      <c r="D423" s="1886" t="s">
        <v>1548</v>
      </c>
      <c r="E423" s="1994">
        <v>18575</v>
      </c>
      <c r="F423" s="1822">
        <v>41735</v>
      </c>
      <c r="G423" s="1535">
        <v>18575</v>
      </c>
      <c r="H423" s="460">
        <f t="shared" si="10"/>
        <v>0</v>
      </c>
      <c r="I423" s="1886"/>
    </row>
    <row r="424" spans="1:9" x14ac:dyDescent="0.25">
      <c r="A424" s="1332"/>
      <c r="B424" s="589" t="s">
        <v>1990</v>
      </c>
      <c r="C424" s="1358" t="s">
        <v>2761</v>
      </c>
      <c r="D424" s="1886" t="s">
        <v>2963</v>
      </c>
      <c r="E424" s="1994">
        <v>941</v>
      </c>
      <c r="F424" s="1822">
        <v>41735</v>
      </c>
      <c r="G424" s="1535">
        <v>941</v>
      </c>
      <c r="H424" s="460">
        <f t="shared" si="10"/>
        <v>0</v>
      </c>
      <c r="I424" s="1886"/>
    </row>
    <row r="425" spans="1:9" x14ac:dyDescent="0.25">
      <c r="A425" s="1332"/>
      <c r="B425" s="589" t="s">
        <v>1991</v>
      </c>
      <c r="C425" s="1358" t="s">
        <v>2761</v>
      </c>
      <c r="D425" s="1892" t="s">
        <v>2229</v>
      </c>
      <c r="E425" s="1995">
        <v>0</v>
      </c>
      <c r="F425" s="1822"/>
      <c r="G425" s="1535"/>
      <c r="H425" s="460">
        <f t="shared" si="10"/>
        <v>0</v>
      </c>
      <c r="I425" s="1886"/>
    </row>
    <row r="426" spans="1:9" x14ac:dyDescent="0.25">
      <c r="A426" s="1332"/>
      <c r="B426" s="589" t="s">
        <v>1992</v>
      </c>
      <c r="C426" s="1358" t="s">
        <v>2761</v>
      </c>
      <c r="D426" s="1886" t="s">
        <v>965</v>
      </c>
      <c r="E426" s="1994">
        <v>4116.5</v>
      </c>
      <c r="F426" s="1822">
        <v>41735</v>
      </c>
      <c r="G426" s="1535">
        <v>4116.5</v>
      </c>
      <c r="H426" s="460">
        <f t="shared" si="10"/>
        <v>0</v>
      </c>
      <c r="I426" s="1886"/>
    </row>
    <row r="427" spans="1:9" x14ac:dyDescent="0.25">
      <c r="A427" s="1332"/>
      <c r="B427" s="589" t="s">
        <v>1993</v>
      </c>
      <c r="C427" s="1358" t="s">
        <v>2761</v>
      </c>
      <c r="D427" s="1886" t="s">
        <v>19</v>
      </c>
      <c r="E427" s="1994">
        <v>400</v>
      </c>
      <c r="F427" s="1822">
        <v>41735</v>
      </c>
      <c r="G427" s="1535">
        <v>400</v>
      </c>
      <c r="H427" s="460">
        <f t="shared" si="10"/>
        <v>0</v>
      </c>
      <c r="I427" s="1886"/>
    </row>
    <row r="428" spans="1:9" x14ac:dyDescent="0.25">
      <c r="A428" s="1332">
        <v>41736</v>
      </c>
      <c r="B428" s="589" t="s">
        <v>1994</v>
      </c>
      <c r="C428" s="1358" t="s">
        <v>2761</v>
      </c>
      <c r="D428" s="1886" t="s">
        <v>497</v>
      </c>
      <c r="E428" s="1994">
        <v>8510</v>
      </c>
      <c r="F428" s="1822">
        <v>41736</v>
      </c>
      <c r="G428" s="1535">
        <v>8510</v>
      </c>
      <c r="H428" s="460">
        <f t="shared" si="10"/>
        <v>0</v>
      </c>
      <c r="I428" s="1886" t="s">
        <v>1003</v>
      </c>
    </row>
    <row r="429" spans="1:9" x14ac:dyDescent="0.25">
      <c r="A429" s="1332"/>
      <c r="B429" s="589" t="s">
        <v>1995</v>
      </c>
      <c r="C429" s="1358" t="s">
        <v>2761</v>
      </c>
      <c r="D429" s="1886" t="s">
        <v>604</v>
      </c>
      <c r="E429" s="1994">
        <v>3600</v>
      </c>
      <c r="F429" s="1822">
        <v>41736</v>
      </c>
      <c r="G429" s="1535">
        <v>3600</v>
      </c>
      <c r="H429" s="460">
        <f t="shared" si="10"/>
        <v>0</v>
      </c>
      <c r="I429" s="1887" t="s">
        <v>1003</v>
      </c>
    </row>
    <row r="430" spans="1:9" x14ac:dyDescent="0.25">
      <c r="A430" s="1332"/>
      <c r="B430" s="589" t="s">
        <v>1996</v>
      </c>
      <c r="C430" s="1358" t="s">
        <v>2761</v>
      </c>
      <c r="D430" s="1886" t="s">
        <v>2242</v>
      </c>
      <c r="E430" s="1994">
        <v>9040.2000000000007</v>
      </c>
      <c r="F430" s="1822">
        <v>41736</v>
      </c>
      <c r="G430" s="1535">
        <v>9040.2000000000007</v>
      </c>
      <c r="H430" s="460">
        <f t="shared" si="10"/>
        <v>0</v>
      </c>
      <c r="I430" s="1886"/>
    </row>
    <row r="431" spans="1:9" x14ac:dyDescent="0.25">
      <c r="A431" s="1332"/>
      <c r="B431" s="589" t="s">
        <v>1997</v>
      </c>
      <c r="C431" s="1358" t="s">
        <v>2761</v>
      </c>
      <c r="D431" s="1886" t="s">
        <v>404</v>
      </c>
      <c r="E431" s="1994">
        <v>242959</v>
      </c>
      <c r="F431" s="2001" t="s">
        <v>3614</v>
      </c>
      <c r="G431" s="1535">
        <v>242959</v>
      </c>
      <c r="H431" s="460">
        <f t="shared" si="10"/>
        <v>0</v>
      </c>
      <c r="I431" s="1886" t="s">
        <v>38</v>
      </c>
    </row>
    <row r="432" spans="1:9" x14ac:dyDescent="0.25">
      <c r="A432" s="1332"/>
      <c r="B432" s="589" t="s">
        <v>1998</v>
      </c>
      <c r="C432" s="1358" t="s">
        <v>2761</v>
      </c>
      <c r="D432" s="1886" t="s">
        <v>1554</v>
      </c>
      <c r="E432" s="1994">
        <v>5863.1</v>
      </c>
      <c r="F432" s="1822">
        <v>41736</v>
      </c>
      <c r="G432" s="1535">
        <v>5863.1</v>
      </c>
      <c r="H432" s="460">
        <f t="shared" si="10"/>
        <v>0</v>
      </c>
      <c r="I432" s="1886"/>
    </row>
    <row r="433" spans="1:9" x14ac:dyDescent="0.25">
      <c r="A433" s="1332"/>
      <c r="B433" s="589" t="s">
        <v>1999</v>
      </c>
      <c r="C433" s="1358" t="s">
        <v>2761</v>
      </c>
      <c r="D433" s="1886" t="s">
        <v>470</v>
      </c>
      <c r="E433" s="1994">
        <v>23495.3</v>
      </c>
      <c r="F433" s="1822">
        <v>41736</v>
      </c>
      <c r="G433" s="1535">
        <v>23495.3</v>
      </c>
      <c r="H433" s="460">
        <f t="shared" si="10"/>
        <v>0</v>
      </c>
      <c r="I433" s="1886"/>
    </row>
    <row r="434" spans="1:9" x14ac:dyDescent="0.25">
      <c r="A434" s="1332"/>
      <c r="B434" s="589" t="s">
        <v>2000</v>
      </c>
      <c r="C434" s="1358" t="s">
        <v>2761</v>
      </c>
      <c r="D434" s="1886" t="s">
        <v>969</v>
      </c>
      <c r="E434" s="1994">
        <v>4208</v>
      </c>
      <c r="F434" s="1822">
        <v>41736</v>
      </c>
      <c r="G434" s="1535">
        <v>4208</v>
      </c>
      <c r="H434" s="460">
        <f t="shared" si="10"/>
        <v>0</v>
      </c>
      <c r="I434" s="1886"/>
    </row>
    <row r="435" spans="1:9" x14ac:dyDescent="0.25">
      <c r="A435" s="1332"/>
      <c r="B435" s="589" t="s">
        <v>2001</v>
      </c>
      <c r="C435" s="1358" t="s">
        <v>2761</v>
      </c>
      <c r="D435" s="1886" t="s">
        <v>1477</v>
      </c>
      <c r="E435" s="1994">
        <v>1764</v>
      </c>
      <c r="F435" s="1822">
        <v>41736</v>
      </c>
      <c r="G435" s="1535">
        <v>1764</v>
      </c>
      <c r="H435" s="460">
        <f t="shared" si="10"/>
        <v>0</v>
      </c>
      <c r="I435" s="1886" t="s">
        <v>600</v>
      </c>
    </row>
    <row r="436" spans="1:9" x14ac:dyDescent="0.25">
      <c r="A436" s="1332"/>
      <c r="B436" s="589" t="s">
        <v>2002</v>
      </c>
      <c r="C436" s="1358" t="s">
        <v>2761</v>
      </c>
      <c r="D436" s="1886" t="s">
        <v>974</v>
      </c>
      <c r="E436" s="1994">
        <v>47141</v>
      </c>
      <c r="F436" s="2043" t="s">
        <v>3779</v>
      </c>
      <c r="G436" s="1535">
        <v>47141</v>
      </c>
      <c r="H436" s="460">
        <f t="shared" si="10"/>
        <v>0</v>
      </c>
      <c r="I436" s="1886" t="s">
        <v>1584</v>
      </c>
    </row>
    <row r="437" spans="1:9" x14ac:dyDescent="0.25">
      <c r="A437" s="1332"/>
      <c r="B437" s="589" t="s">
        <v>2003</v>
      </c>
      <c r="C437" s="1358" t="s">
        <v>2761</v>
      </c>
      <c r="D437" s="1886" t="s">
        <v>2238</v>
      </c>
      <c r="E437" s="1994">
        <v>6002.5</v>
      </c>
      <c r="F437" s="1822">
        <v>41737</v>
      </c>
      <c r="G437" s="1535">
        <v>6002.5</v>
      </c>
      <c r="H437" s="460">
        <f t="shared" si="10"/>
        <v>0</v>
      </c>
      <c r="I437" s="1886" t="s">
        <v>1584</v>
      </c>
    </row>
    <row r="438" spans="1:9" x14ac:dyDescent="0.25">
      <c r="A438" s="1332"/>
      <c r="B438" s="589" t="s">
        <v>2004</v>
      </c>
      <c r="C438" s="1358" t="s">
        <v>2761</v>
      </c>
      <c r="D438" s="1886" t="s">
        <v>58</v>
      </c>
      <c r="E438" s="1994">
        <v>5450</v>
      </c>
      <c r="F438" s="1822">
        <v>41737</v>
      </c>
      <c r="G438" s="1535">
        <v>5450</v>
      </c>
      <c r="H438" s="460">
        <f t="shared" si="10"/>
        <v>0</v>
      </c>
      <c r="I438" s="1886" t="s">
        <v>1584</v>
      </c>
    </row>
    <row r="439" spans="1:9" x14ac:dyDescent="0.25">
      <c r="A439" s="1332"/>
      <c r="B439" s="589" t="s">
        <v>2005</v>
      </c>
      <c r="C439" s="1358" t="s">
        <v>2761</v>
      </c>
      <c r="D439" s="1886" t="s">
        <v>524</v>
      </c>
      <c r="E439" s="1994">
        <v>1990.5</v>
      </c>
      <c r="F439" s="1822">
        <v>41736</v>
      </c>
      <c r="G439" s="1535">
        <v>1990.5</v>
      </c>
      <c r="H439" s="460">
        <f t="shared" si="10"/>
        <v>0</v>
      </c>
      <c r="I439" s="1886"/>
    </row>
    <row r="440" spans="1:9" x14ac:dyDescent="0.25">
      <c r="A440" s="1332"/>
      <c r="B440" s="589" t="s">
        <v>2006</v>
      </c>
      <c r="C440" s="1358" t="s">
        <v>2761</v>
      </c>
      <c r="D440" s="1886" t="s">
        <v>803</v>
      </c>
      <c r="E440" s="1994">
        <v>2422</v>
      </c>
      <c r="F440" s="1822">
        <v>41737</v>
      </c>
      <c r="G440" s="1535">
        <v>2422</v>
      </c>
      <c r="H440" s="460">
        <f t="shared" si="10"/>
        <v>0</v>
      </c>
      <c r="I440" s="1886" t="s">
        <v>1584</v>
      </c>
    </row>
    <row r="441" spans="1:9" x14ac:dyDescent="0.25">
      <c r="A441" s="1332"/>
      <c r="B441" s="589" t="s">
        <v>2007</v>
      </c>
      <c r="C441" s="1358" t="s">
        <v>2761</v>
      </c>
      <c r="D441" s="1886" t="s">
        <v>512</v>
      </c>
      <c r="E441" s="1994">
        <v>8962.1</v>
      </c>
      <c r="F441" s="1822">
        <v>41737</v>
      </c>
      <c r="G441" s="1535">
        <v>8962.1</v>
      </c>
      <c r="H441" s="460">
        <f t="shared" si="10"/>
        <v>0</v>
      </c>
      <c r="I441" s="1886" t="s">
        <v>1584</v>
      </c>
    </row>
    <row r="442" spans="1:9" x14ac:dyDescent="0.25">
      <c r="A442" s="1332"/>
      <c r="B442" s="589" t="s">
        <v>2008</v>
      </c>
      <c r="C442" s="1358" t="s">
        <v>2761</v>
      </c>
      <c r="D442" s="1886" t="s">
        <v>972</v>
      </c>
      <c r="E442" s="1994">
        <v>1032.5</v>
      </c>
      <c r="F442" s="1822">
        <v>41736</v>
      </c>
      <c r="G442" s="1535">
        <v>1032.5</v>
      </c>
      <c r="H442" s="460">
        <f t="shared" si="10"/>
        <v>0</v>
      </c>
      <c r="I442" s="1886"/>
    </row>
    <row r="443" spans="1:9" x14ac:dyDescent="0.25">
      <c r="A443" s="1332"/>
      <c r="B443" s="589" t="s">
        <v>2009</v>
      </c>
      <c r="C443" s="1358" t="s">
        <v>2761</v>
      </c>
      <c r="D443" s="1886" t="s">
        <v>2232</v>
      </c>
      <c r="E443" s="1994">
        <v>1715</v>
      </c>
      <c r="F443" s="1822">
        <v>41737</v>
      </c>
      <c r="G443" s="1535">
        <v>1715</v>
      </c>
      <c r="H443" s="460">
        <f t="shared" si="10"/>
        <v>0</v>
      </c>
      <c r="I443" s="1886" t="s">
        <v>1584</v>
      </c>
    </row>
    <row r="444" spans="1:9" x14ac:dyDescent="0.25">
      <c r="A444" s="1332"/>
      <c r="B444" s="589" t="s">
        <v>2010</v>
      </c>
      <c r="C444" s="1358" t="s">
        <v>2761</v>
      </c>
      <c r="D444" s="1886" t="s">
        <v>2090</v>
      </c>
      <c r="E444" s="1994">
        <v>1250.2</v>
      </c>
      <c r="F444" s="1822">
        <v>41737</v>
      </c>
      <c r="G444" s="1535">
        <v>1250.2</v>
      </c>
      <c r="H444" s="460">
        <f t="shared" si="10"/>
        <v>0</v>
      </c>
      <c r="I444" s="1886" t="s">
        <v>1584</v>
      </c>
    </row>
    <row r="445" spans="1:9" x14ac:dyDescent="0.25">
      <c r="A445" s="1332"/>
      <c r="B445" s="589" t="s">
        <v>2011</v>
      </c>
      <c r="C445" s="1358" t="s">
        <v>2761</v>
      </c>
      <c r="D445" s="1886" t="s">
        <v>3003</v>
      </c>
      <c r="E445" s="1994">
        <v>17493</v>
      </c>
      <c r="F445" s="1822">
        <v>41736</v>
      </c>
      <c r="G445" s="1535">
        <v>17493</v>
      </c>
      <c r="H445" s="460">
        <f t="shared" si="10"/>
        <v>0</v>
      </c>
      <c r="I445" s="1886" t="s">
        <v>2227</v>
      </c>
    </row>
    <row r="446" spans="1:9" x14ac:dyDescent="0.25">
      <c r="A446" s="1332"/>
      <c r="B446" s="589" t="s">
        <v>2012</v>
      </c>
      <c r="C446" s="1358" t="s">
        <v>2761</v>
      </c>
      <c r="D446" s="1886" t="s">
        <v>419</v>
      </c>
      <c r="E446" s="1994">
        <v>9347</v>
      </c>
      <c r="F446" s="1822">
        <v>41736</v>
      </c>
      <c r="G446" s="1535">
        <v>9347</v>
      </c>
      <c r="H446" s="460">
        <f t="shared" si="10"/>
        <v>0</v>
      </c>
      <c r="I446" s="1886" t="s">
        <v>2228</v>
      </c>
    </row>
    <row r="447" spans="1:9" x14ac:dyDescent="0.25">
      <c r="A447" s="1332"/>
      <c r="B447" s="589" t="s">
        <v>2013</v>
      </c>
      <c r="C447" s="1358" t="s">
        <v>2761</v>
      </c>
      <c r="D447" s="1886" t="s">
        <v>19</v>
      </c>
      <c r="E447" s="1994">
        <v>207</v>
      </c>
      <c r="F447" s="1822">
        <v>41736</v>
      </c>
      <c r="G447" s="1535">
        <v>207</v>
      </c>
      <c r="H447" s="460">
        <f t="shared" si="10"/>
        <v>0</v>
      </c>
      <c r="I447" s="1886" t="s">
        <v>19</v>
      </c>
    </row>
    <row r="448" spans="1:9" x14ac:dyDescent="0.25">
      <c r="A448" s="1332"/>
      <c r="B448" s="589" t="s">
        <v>2014</v>
      </c>
      <c r="C448" s="1358" t="s">
        <v>2761</v>
      </c>
      <c r="D448" s="1886" t="s">
        <v>36</v>
      </c>
      <c r="E448" s="1994">
        <v>2225</v>
      </c>
      <c r="F448" s="2138" t="s">
        <v>3946</v>
      </c>
      <c r="G448" s="1535">
        <v>2225</v>
      </c>
      <c r="H448" s="460">
        <f t="shared" si="10"/>
        <v>0</v>
      </c>
      <c r="I448" s="1886" t="s">
        <v>1584</v>
      </c>
    </row>
    <row r="449" spans="1:9" x14ac:dyDescent="0.25">
      <c r="A449" s="1332"/>
      <c r="B449" s="589" t="s">
        <v>2015</v>
      </c>
      <c r="C449" s="1358" t="s">
        <v>2761</v>
      </c>
      <c r="D449" s="1886" t="s">
        <v>19</v>
      </c>
      <c r="E449" s="1994">
        <v>828</v>
      </c>
      <c r="F449" s="1822">
        <v>41736</v>
      </c>
      <c r="G449" s="1535">
        <v>828</v>
      </c>
      <c r="H449" s="460">
        <f t="shared" si="10"/>
        <v>0</v>
      </c>
      <c r="I449" s="1886" t="s">
        <v>19</v>
      </c>
    </row>
    <row r="450" spans="1:9" x14ac:dyDescent="0.25">
      <c r="A450" s="1332"/>
      <c r="B450" s="589" t="s">
        <v>2016</v>
      </c>
      <c r="C450" s="1358" t="s">
        <v>2761</v>
      </c>
      <c r="D450" s="1886" t="s">
        <v>21</v>
      </c>
      <c r="E450" s="1994">
        <v>17834.400000000001</v>
      </c>
      <c r="F450" s="1822">
        <v>41736</v>
      </c>
      <c r="G450" s="1535">
        <v>17834.400000000001</v>
      </c>
      <c r="H450" s="460">
        <f t="shared" si="10"/>
        <v>0</v>
      </c>
      <c r="I450" s="1886" t="s">
        <v>2227</v>
      </c>
    </row>
    <row r="451" spans="1:9" x14ac:dyDescent="0.25">
      <c r="A451" s="1332"/>
      <c r="B451" s="589" t="s">
        <v>2017</v>
      </c>
      <c r="C451" s="1358" t="s">
        <v>2761</v>
      </c>
      <c r="D451" s="1886" t="s">
        <v>419</v>
      </c>
      <c r="E451" s="1994">
        <v>2449.5</v>
      </c>
      <c r="F451" s="1822">
        <v>41737</v>
      </c>
      <c r="G451" s="1535">
        <v>2449.5</v>
      </c>
      <c r="H451" s="460">
        <f t="shared" si="10"/>
        <v>0</v>
      </c>
      <c r="I451" s="1886" t="s">
        <v>1584</v>
      </c>
    </row>
    <row r="452" spans="1:9" x14ac:dyDescent="0.25">
      <c r="A452" s="1332"/>
      <c r="B452" s="589" t="s">
        <v>2018</v>
      </c>
      <c r="C452" s="1358" t="s">
        <v>2761</v>
      </c>
      <c r="D452" s="1886" t="s">
        <v>470</v>
      </c>
      <c r="E452" s="1994">
        <v>36652</v>
      </c>
      <c r="F452" s="1822">
        <v>41738</v>
      </c>
      <c r="G452" s="1535">
        <v>36652</v>
      </c>
      <c r="H452" s="460">
        <f t="shared" si="10"/>
        <v>0</v>
      </c>
      <c r="I452" s="1886" t="s">
        <v>1003</v>
      </c>
    </row>
    <row r="453" spans="1:9" x14ac:dyDescent="0.25">
      <c r="A453" s="1332"/>
      <c r="B453" s="589" t="s">
        <v>2019</v>
      </c>
      <c r="C453" s="1358" t="s">
        <v>2761</v>
      </c>
      <c r="D453" s="1886" t="s">
        <v>1884</v>
      </c>
      <c r="E453" s="1994">
        <v>12814</v>
      </c>
      <c r="F453" s="1822">
        <v>41736</v>
      </c>
      <c r="G453" s="1535">
        <v>12814</v>
      </c>
      <c r="H453" s="460">
        <f t="shared" si="10"/>
        <v>0</v>
      </c>
      <c r="I453" s="1886" t="s">
        <v>19</v>
      </c>
    </row>
    <row r="454" spans="1:9" x14ac:dyDescent="0.25">
      <c r="A454" s="1332"/>
      <c r="B454" s="589" t="s">
        <v>2020</v>
      </c>
      <c r="C454" s="1358" t="s">
        <v>2761</v>
      </c>
      <c r="D454" s="1886" t="s">
        <v>512</v>
      </c>
      <c r="E454" s="1994">
        <v>4413.1000000000004</v>
      </c>
      <c r="F454" s="1822">
        <v>41737</v>
      </c>
      <c r="G454" s="1535">
        <v>4413.1000000000004</v>
      </c>
      <c r="H454" s="460">
        <f t="shared" si="10"/>
        <v>0</v>
      </c>
      <c r="I454" s="1886"/>
    </row>
    <row r="455" spans="1:9" x14ac:dyDescent="0.25">
      <c r="A455" s="1332"/>
      <c r="B455" s="589" t="s">
        <v>2021</v>
      </c>
      <c r="C455" s="1358" t="s">
        <v>2761</v>
      </c>
      <c r="D455" s="1886" t="s">
        <v>463</v>
      </c>
      <c r="E455" s="1994">
        <v>2388</v>
      </c>
      <c r="F455" s="1822">
        <v>41737</v>
      </c>
      <c r="G455" s="1535">
        <v>2388</v>
      </c>
      <c r="H455" s="460">
        <f t="shared" si="10"/>
        <v>0</v>
      </c>
      <c r="I455" s="1886" t="s">
        <v>1584</v>
      </c>
    </row>
    <row r="456" spans="1:9" x14ac:dyDescent="0.25">
      <c r="A456" s="1332"/>
      <c r="B456" s="589" t="s">
        <v>2022</v>
      </c>
      <c r="C456" s="1358" t="s">
        <v>2761</v>
      </c>
      <c r="D456" s="1886" t="s">
        <v>655</v>
      </c>
      <c r="E456" s="1994">
        <v>12013.2</v>
      </c>
      <c r="F456" s="1822">
        <v>41736</v>
      </c>
      <c r="G456" s="1535">
        <v>12013.2</v>
      </c>
      <c r="H456" s="460">
        <f t="shared" si="10"/>
        <v>0</v>
      </c>
      <c r="I456" s="1886"/>
    </row>
    <row r="457" spans="1:9" x14ac:dyDescent="0.25">
      <c r="A457" s="1332"/>
      <c r="B457" s="589" t="s">
        <v>2023</v>
      </c>
      <c r="C457" s="1358" t="s">
        <v>2761</v>
      </c>
      <c r="D457" s="1886" t="s">
        <v>965</v>
      </c>
      <c r="E457" s="1994">
        <v>4011.5</v>
      </c>
      <c r="F457" s="1822">
        <v>41736</v>
      </c>
      <c r="G457" s="1535">
        <v>4011.5</v>
      </c>
      <c r="H457" s="460">
        <f t="shared" si="10"/>
        <v>0</v>
      </c>
      <c r="I457" s="1886"/>
    </row>
    <row r="458" spans="1:9" x14ac:dyDescent="0.25">
      <c r="A458" s="1332"/>
      <c r="B458" s="589" t="s">
        <v>2024</v>
      </c>
      <c r="C458" s="1358" t="s">
        <v>2761</v>
      </c>
      <c r="D458" s="1886" t="s">
        <v>44</v>
      </c>
      <c r="E458" s="1994">
        <v>1034</v>
      </c>
      <c r="F458" s="1822">
        <v>41736</v>
      </c>
      <c r="G458" s="1535">
        <v>1034</v>
      </c>
      <c r="H458" s="460">
        <f t="shared" si="10"/>
        <v>0</v>
      </c>
      <c r="I458" s="1886"/>
    </row>
    <row r="459" spans="1:9" x14ac:dyDescent="0.25">
      <c r="A459" s="1332"/>
      <c r="B459" s="589" t="s">
        <v>2025</v>
      </c>
      <c r="C459" s="1358" t="s">
        <v>2761</v>
      </c>
      <c r="D459" s="1886" t="s">
        <v>1465</v>
      </c>
      <c r="E459" s="1994">
        <v>2941.6</v>
      </c>
      <c r="F459" s="2135" t="s">
        <v>3956</v>
      </c>
      <c r="G459" s="1535">
        <v>2941.6</v>
      </c>
      <c r="H459" s="460">
        <f t="shared" si="10"/>
        <v>0</v>
      </c>
      <c r="I459" s="1886" t="s">
        <v>19</v>
      </c>
    </row>
    <row r="460" spans="1:9" x14ac:dyDescent="0.25">
      <c r="A460" s="1332"/>
      <c r="B460" s="589" t="s">
        <v>2026</v>
      </c>
      <c r="C460" s="1358" t="s">
        <v>2761</v>
      </c>
      <c r="D460" s="1886" t="s">
        <v>965</v>
      </c>
      <c r="E460" s="1994">
        <v>9022</v>
      </c>
      <c r="F460" s="1822">
        <v>41736</v>
      </c>
      <c r="G460" s="1535">
        <v>9022</v>
      </c>
      <c r="H460" s="460">
        <f t="shared" si="10"/>
        <v>0</v>
      </c>
      <c r="I460" s="1886"/>
    </row>
    <row r="461" spans="1:9" x14ac:dyDescent="0.25">
      <c r="A461" s="1332"/>
      <c r="B461" s="589" t="s">
        <v>2027</v>
      </c>
      <c r="C461" s="1358" t="s">
        <v>2761</v>
      </c>
      <c r="D461" s="1886" t="s">
        <v>48</v>
      </c>
      <c r="E461" s="1994">
        <v>20849.2</v>
      </c>
      <c r="F461" s="2006">
        <v>41777</v>
      </c>
      <c r="G461" s="2183">
        <v>20849.2</v>
      </c>
      <c r="H461" s="460">
        <f t="shared" si="10"/>
        <v>0</v>
      </c>
      <c r="I461" s="1886" t="s">
        <v>600</v>
      </c>
    </row>
    <row r="462" spans="1:9" x14ac:dyDescent="0.25">
      <c r="A462" s="1332"/>
      <c r="B462" s="589" t="s">
        <v>2028</v>
      </c>
      <c r="C462" s="1358" t="s">
        <v>2761</v>
      </c>
      <c r="D462" s="1886" t="s">
        <v>703</v>
      </c>
      <c r="E462" s="1994">
        <v>10075.200000000001</v>
      </c>
      <c r="F462" s="1822">
        <v>41736</v>
      </c>
      <c r="G462" s="1535">
        <v>10075.200000000001</v>
      </c>
      <c r="H462" s="460">
        <f t="shared" si="10"/>
        <v>0</v>
      </c>
      <c r="I462" s="1886"/>
    </row>
    <row r="463" spans="1:9" x14ac:dyDescent="0.25">
      <c r="A463" s="1332"/>
      <c r="B463" s="589" t="s">
        <v>2029</v>
      </c>
      <c r="C463" s="1358" t="s">
        <v>2761</v>
      </c>
      <c r="D463" s="1886" t="s">
        <v>28</v>
      </c>
      <c r="E463" s="1994">
        <v>13827</v>
      </c>
      <c r="F463" s="1822">
        <v>41653</v>
      </c>
      <c r="G463" s="1535">
        <v>13827</v>
      </c>
      <c r="H463" s="460">
        <f t="shared" si="10"/>
        <v>0</v>
      </c>
      <c r="I463" s="1886" t="s">
        <v>600</v>
      </c>
    </row>
    <row r="464" spans="1:9" x14ac:dyDescent="0.25">
      <c r="A464" s="1332"/>
      <c r="B464" s="589" t="s">
        <v>2030</v>
      </c>
      <c r="C464" s="1358" t="s">
        <v>2761</v>
      </c>
      <c r="D464" s="1886" t="s">
        <v>2887</v>
      </c>
      <c r="E464" s="1994">
        <v>492</v>
      </c>
      <c r="F464" s="1822">
        <v>41736</v>
      </c>
      <c r="G464" s="1535">
        <v>492</v>
      </c>
      <c r="H464" s="460">
        <f t="shared" si="10"/>
        <v>0</v>
      </c>
      <c r="I464" s="1886"/>
    </row>
    <row r="465" spans="1:9" x14ac:dyDescent="0.25">
      <c r="A465" s="1332"/>
      <c r="B465" s="589" t="s">
        <v>2031</v>
      </c>
      <c r="C465" s="1358" t="s">
        <v>2761</v>
      </c>
      <c r="D465" s="1886" t="s">
        <v>957</v>
      </c>
      <c r="E465" s="1994">
        <v>12757.6</v>
      </c>
      <c r="F465" s="1822">
        <v>41738</v>
      </c>
      <c r="G465" s="1535">
        <v>12757.6</v>
      </c>
      <c r="H465" s="460">
        <f t="shared" si="10"/>
        <v>0</v>
      </c>
      <c r="I465" s="1886" t="s">
        <v>1003</v>
      </c>
    </row>
    <row r="466" spans="1:9" x14ac:dyDescent="0.25">
      <c r="A466" s="1332"/>
      <c r="B466" s="589" t="s">
        <v>2032</v>
      </c>
      <c r="C466" s="1358" t="s">
        <v>2761</v>
      </c>
      <c r="D466" s="1886" t="s">
        <v>1440</v>
      </c>
      <c r="E466" s="1994">
        <v>2670</v>
      </c>
      <c r="F466" s="1822">
        <v>41736</v>
      </c>
      <c r="G466" s="1535">
        <v>2670</v>
      </c>
      <c r="H466" s="460">
        <f t="shared" si="10"/>
        <v>0</v>
      </c>
      <c r="I466" s="1886" t="s">
        <v>19</v>
      </c>
    </row>
    <row r="467" spans="1:9" x14ac:dyDescent="0.25">
      <c r="A467" s="1332"/>
      <c r="B467" s="589" t="s">
        <v>2033</v>
      </c>
      <c r="C467" s="1358" t="s">
        <v>2761</v>
      </c>
      <c r="D467" s="1886" t="s">
        <v>999</v>
      </c>
      <c r="E467" s="1994">
        <v>7415.5</v>
      </c>
      <c r="F467" s="1822">
        <v>41736</v>
      </c>
      <c r="G467" s="1535">
        <v>7415.5</v>
      </c>
      <c r="H467" s="460">
        <f t="shared" si="10"/>
        <v>0</v>
      </c>
      <c r="I467" s="1886" t="s">
        <v>1442</v>
      </c>
    </row>
    <row r="468" spans="1:9" x14ac:dyDescent="0.25">
      <c r="A468" s="1332"/>
      <c r="B468" s="589" t="s">
        <v>2034</v>
      </c>
      <c r="C468" s="1358" t="s">
        <v>2761</v>
      </c>
      <c r="D468" s="1892" t="s">
        <v>2229</v>
      </c>
      <c r="E468" s="1995">
        <v>0</v>
      </c>
      <c r="F468" s="1822"/>
      <c r="G468" s="1535"/>
      <c r="H468" s="460">
        <f t="shared" si="10"/>
        <v>0</v>
      </c>
      <c r="I468" s="1886" t="s">
        <v>2235</v>
      </c>
    </row>
    <row r="469" spans="1:9" x14ac:dyDescent="0.25">
      <c r="A469" s="1332"/>
      <c r="B469" s="589" t="s">
        <v>2035</v>
      </c>
      <c r="C469" s="1358" t="s">
        <v>2761</v>
      </c>
      <c r="D469" s="1886" t="s">
        <v>1028</v>
      </c>
      <c r="E469" s="1994">
        <v>5354.6</v>
      </c>
      <c r="F469" s="1822">
        <v>41736</v>
      </c>
      <c r="G469" s="1535">
        <v>5354.6</v>
      </c>
      <c r="H469" s="460">
        <f t="shared" si="10"/>
        <v>0</v>
      </c>
      <c r="I469" s="1886"/>
    </row>
    <row r="470" spans="1:9" x14ac:dyDescent="0.25">
      <c r="A470" s="1332"/>
      <c r="B470" s="589" t="s">
        <v>2036</v>
      </c>
      <c r="C470" s="1358" t="s">
        <v>2761</v>
      </c>
      <c r="D470" s="1886" t="s">
        <v>2700</v>
      </c>
      <c r="E470" s="1994">
        <v>450</v>
      </c>
      <c r="F470" s="1822">
        <v>41737</v>
      </c>
      <c r="G470" s="1535">
        <v>450</v>
      </c>
      <c r="H470" s="460">
        <f t="shared" si="10"/>
        <v>0</v>
      </c>
      <c r="I470" s="1886" t="s">
        <v>2228</v>
      </c>
    </row>
    <row r="471" spans="1:9" x14ac:dyDescent="0.25">
      <c r="A471" s="1332"/>
      <c r="B471" s="589" t="s">
        <v>2037</v>
      </c>
      <c r="C471" s="1358" t="s">
        <v>2761</v>
      </c>
      <c r="D471" s="1886" t="s">
        <v>748</v>
      </c>
      <c r="E471" s="1994">
        <v>70355.25</v>
      </c>
      <c r="F471" s="1822">
        <v>41752</v>
      </c>
      <c r="G471" s="1535">
        <v>70355.25</v>
      </c>
      <c r="H471" s="460">
        <f t="shared" si="10"/>
        <v>0</v>
      </c>
      <c r="I471" s="1886" t="s">
        <v>1003</v>
      </c>
    </row>
    <row r="472" spans="1:9" x14ac:dyDescent="0.25">
      <c r="A472" s="1332"/>
      <c r="B472" s="589" t="s">
        <v>2038</v>
      </c>
      <c r="C472" s="1358" t="s">
        <v>2761</v>
      </c>
      <c r="D472" s="1886" t="s">
        <v>297</v>
      </c>
      <c r="E472" s="1994">
        <v>5916</v>
      </c>
      <c r="F472" s="1822">
        <v>41736</v>
      </c>
      <c r="G472" s="1535">
        <v>5916</v>
      </c>
      <c r="H472" s="460">
        <f t="shared" si="10"/>
        <v>0</v>
      </c>
      <c r="I472" s="1886"/>
    </row>
    <row r="473" spans="1:9" x14ac:dyDescent="0.25">
      <c r="A473" s="1332"/>
      <c r="B473" s="589" t="s">
        <v>730</v>
      </c>
      <c r="C473" s="1358" t="s">
        <v>2761</v>
      </c>
      <c r="D473" s="1886" t="s">
        <v>1033</v>
      </c>
      <c r="E473" s="1994">
        <v>500.5</v>
      </c>
      <c r="F473" s="1822">
        <v>41736</v>
      </c>
      <c r="G473" s="1535">
        <v>500.5</v>
      </c>
      <c r="H473" s="460">
        <f t="shared" si="10"/>
        <v>0</v>
      </c>
      <c r="I473" s="1886"/>
    </row>
    <row r="474" spans="1:9" x14ac:dyDescent="0.25">
      <c r="A474" s="1332"/>
      <c r="B474" s="589" t="s">
        <v>2959</v>
      </c>
      <c r="C474" s="1358" t="s">
        <v>2761</v>
      </c>
      <c r="D474" s="1886" t="s">
        <v>2373</v>
      </c>
      <c r="E474" s="1994">
        <v>4256</v>
      </c>
      <c r="F474" s="2034">
        <v>41737</v>
      </c>
      <c r="G474" s="2035">
        <v>4256</v>
      </c>
      <c r="H474" s="460">
        <f t="shared" si="10"/>
        <v>0</v>
      </c>
      <c r="I474" s="1886" t="s">
        <v>2228</v>
      </c>
    </row>
    <row r="475" spans="1:9" ht="34.5" x14ac:dyDescent="0.25">
      <c r="A475" s="1332"/>
      <c r="B475" s="589" t="s">
        <v>2960</v>
      </c>
      <c r="C475" s="1358" t="s">
        <v>2761</v>
      </c>
      <c r="D475" s="1886" t="s">
        <v>2701</v>
      </c>
      <c r="E475" s="1994">
        <v>40680</v>
      </c>
      <c r="F475" s="2050" t="s">
        <v>3094</v>
      </c>
      <c r="G475" s="1535">
        <v>40680</v>
      </c>
      <c r="H475" s="460">
        <f t="shared" si="10"/>
        <v>0</v>
      </c>
      <c r="I475" s="1886" t="s">
        <v>2228</v>
      </c>
    </row>
    <row r="476" spans="1:9" x14ac:dyDescent="0.25">
      <c r="A476" s="715"/>
      <c r="B476" s="1335"/>
      <c r="C476" s="1336"/>
      <c r="D476" s="352" t="s">
        <v>514</v>
      </c>
      <c r="E476" s="76"/>
      <c r="F476" s="721"/>
      <c r="G476" s="76"/>
      <c r="H476" s="217"/>
    </row>
    <row r="477" spans="1:9" x14ac:dyDescent="0.25">
      <c r="A477" s="715"/>
      <c r="B477" s="1335"/>
      <c r="C477" s="1336"/>
      <c r="D477" s="352" t="s">
        <v>513</v>
      </c>
      <c r="E477" s="76"/>
      <c r="F477" s="721"/>
      <c r="G477" s="76"/>
      <c r="H477" s="217"/>
    </row>
    <row r="478" spans="1:9" x14ac:dyDescent="0.25">
      <c r="A478" s="715"/>
      <c r="B478" s="1335"/>
      <c r="C478" s="1336"/>
      <c r="D478" s="352" t="s">
        <v>506</v>
      </c>
      <c r="E478" s="76"/>
      <c r="F478" s="721"/>
      <c r="G478" s="76"/>
      <c r="H478" s="539"/>
    </row>
    <row r="479" spans="1:9" ht="18.75" x14ac:dyDescent="0.3">
      <c r="A479" s="2325" t="str">
        <f>A410</f>
        <v>REMISIONES DE    ABRIL         2 0 1 4</v>
      </c>
      <c r="B479" s="2325"/>
      <c r="C479" s="2325"/>
      <c r="D479" s="2325"/>
      <c r="E479" s="2325"/>
      <c r="F479" s="2325"/>
      <c r="G479" s="1807"/>
      <c r="H479" s="717"/>
    </row>
    <row r="480" spans="1:9" ht="35.25" thickBot="1" x14ac:dyDescent="0.35">
      <c r="A480" s="716" t="s">
        <v>0</v>
      </c>
      <c r="B480" s="1325" t="s">
        <v>1</v>
      </c>
      <c r="C480" s="1526"/>
      <c r="D480" s="1326" t="s">
        <v>1461</v>
      </c>
      <c r="E480" s="5" t="s">
        <v>2</v>
      </c>
      <c r="F480" s="1341" t="s">
        <v>6</v>
      </c>
      <c r="G480" s="1328" t="s">
        <v>7</v>
      </c>
      <c r="H480" s="1329" t="s">
        <v>8</v>
      </c>
    </row>
    <row r="481" spans="1:9" ht="15.75" thickTop="1" x14ac:dyDescent="0.25">
      <c r="A481" s="1330">
        <v>41736</v>
      </c>
      <c r="B481" s="1359" t="s">
        <v>731</v>
      </c>
      <c r="C481" s="1358" t="s">
        <v>2761</v>
      </c>
      <c r="D481" s="1886" t="s">
        <v>971</v>
      </c>
      <c r="E481" s="1887">
        <v>27756.400000000001</v>
      </c>
      <c r="F481" s="1889">
        <v>41736</v>
      </c>
      <c r="G481" s="1890">
        <v>27756.400000000001</v>
      </c>
      <c r="H481" s="1403">
        <f t="shared" ref="H481:H544" si="11">E481-G481</f>
        <v>0</v>
      </c>
      <c r="I481" s="1886" t="s">
        <v>19</v>
      </c>
    </row>
    <row r="482" spans="1:9" x14ac:dyDescent="0.25">
      <c r="A482" s="1332"/>
      <c r="B482" s="589" t="s">
        <v>732</v>
      </c>
      <c r="C482" s="1358" t="s">
        <v>2761</v>
      </c>
      <c r="D482" s="1886" t="s">
        <v>470</v>
      </c>
      <c r="E482" s="1994">
        <v>1730</v>
      </c>
      <c r="F482" s="1822">
        <v>41736</v>
      </c>
      <c r="G482" s="1535">
        <v>1730</v>
      </c>
      <c r="H482" s="1339">
        <f t="shared" si="11"/>
        <v>0</v>
      </c>
      <c r="I482" s="1886"/>
    </row>
    <row r="483" spans="1:9" x14ac:dyDescent="0.25">
      <c r="A483" s="1332"/>
      <c r="B483" s="589" t="s">
        <v>733</v>
      </c>
      <c r="C483" s="1358" t="s">
        <v>2761</v>
      </c>
      <c r="D483" s="1886" t="s">
        <v>1884</v>
      </c>
      <c r="E483" s="1994">
        <v>1257.5999999999999</v>
      </c>
      <c r="F483" s="1822">
        <v>41736</v>
      </c>
      <c r="G483" s="1535">
        <v>1257.5999999999999</v>
      </c>
      <c r="H483" s="1339">
        <f t="shared" si="11"/>
        <v>0</v>
      </c>
      <c r="I483" s="1886" t="s">
        <v>19</v>
      </c>
    </row>
    <row r="484" spans="1:9" x14ac:dyDescent="0.25">
      <c r="A484" s="1332"/>
      <c r="B484" s="589" t="s">
        <v>734</v>
      </c>
      <c r="C484" s="1358" t="s">
        <v>2761</v>
      </c>
      <c r="D484" s="1886" t="s">
        <v>19</v>
      </c>
      <c r="E484" s="1994">
        <v>1714.6</v>
      </c>
      <c r="F484" s="1822">
        <v>41736</v>
      </c>
      <c r="G484" s="1535">
        <v>1714.6</v>
      </c>
      <c r="H484" s="1339">
        <f t="shared" si="11"/>
        <v>0</v>
      </c>
      <c r="I484" s="1886" t="s">
        <v>19</v>
      </c>
    </row>
    <row r="485" spans="1:9" x14ac:dyDescent="0.25">
      <c r="A485" s="1332"/>
      <c r="B485" s="589" t="s">
        <v>735</v>
      </c>
      <c r="C485" s="1358" t="s">
        <v>2761</v>
      </c>
      <c r="D485" s="1886" t="s">
        <v>1503</v>
      </c>
      <c r="E485" s="1994">
        <v>1804.4</v>
      </c>
      <c r="F485" s="1822">
        <v>41737</v>
      </c>
      <c r="G485" s="1535">
        <v>1804.4</v>
      </c>
      <c r="H485" s="1339">
        <f t="shared" si="11"/>
        <v>0</v>
      </c>
      <c r="I485" s="1886" t="s">
        <v>1442</v>
      </c>
    </row>
    <row r="486" spans="1:9" ht="23.25" x14ac:dyDescent="0.25">
      <c r="A486" s="1332"/>
      <c r="B486" s="589" t="s">
        <v>736</v>
      </c>
      <c r="C486" s="1358" t="s">
        <v>2761</v>
      </c>
      <c r="D486" s="1886" t="s">
        <v>796</v>
      </c>
      <c r="E486" s="1994">
        <v>806</v>
      </c>
      <c r="F486" s="2050" t="s">
        <v>3095</v>
      </c>
      <c r="G486" s="1535">
        <v>806</v>
      </c>
      <c r="H486" s="1339">
        <f t="shared" si="11"/>
        <v>0</v>
      </c>
      <c r="I486" s="1886" t="s">
        <v>1442</v>
      </c>
    </row>
    <row r="487" spans="1:9" x14ac:dyDescent="0.25">
      <c r="A487" s="1332"/>
      <c r="B487" s="589" t="s">
        <v>73</v>
      </c>
      <c r="C487" s="1358" t="s">
        <v>2761</v>
      </c>
      <c r="D487" s="1886" t="s">
        <v>1028</v>
      </c>
      <c r="E487" s="1994">
        <v>3964</v>
      </c>
      <c r="F487" s="1822">
        <v>41736</v>
      </c>
      <c r="G487" s="1535">
        <v>3964</v>
      </c>
      <c r="H487" s="1339">
        <f t="shared" si="11"/>
        <v>0</v>
      </c>
      <c r="I487" s="1886"/>
    </row>
    <row r="488" spans="1:9" x14ac:dyDescent="0.25">
      <c r="A488" s="1332"/>
      <c r="B488" s="589" t="s">
        <v>2964</v>
      </c>
      <c r="C488" s="1358" t="s">
        <v>2761</v>
      </c>
      <c r="D488" s="1886" t="s">
        <v>3004</v>
      </c>
      <c r="E488" s="1994">
        <v>9182</v>
      </c>
      <c r="F488" s="1822">
        <v>41739</v>
      </c>
      <c r="G488" s="1996">
        <v>9182</v>
      </c>
      <c r="H488" s="1339">
        <f t="shared" si="11"/>
        <v>0</v>
      </c>
      <c r="I488" s="1886" t="s">
        <v>38</v>
      </c>
    </row>
    <row r="489" spans="1:9" x14ac:dyDescent="0.25">
      <c r="A489" s="1332"/>
      <c r="B489" s="589" t="s">
        <v>2965</v>
      </c>
      <c r="C489" s="1358" t="s">
        <v>2761</v>
      </c>
      <c r="D489" s="1886" t="s">
        <v>648</v>
      </c>
      <c r="E489" s="1994">
        <v>9135.1</v>
      </c>
      <c r="F489" s="2135" t="s">
        <v>4033</v>
      </c>
      <c r="G489" s="1996">
        <v>9135.1</v>
      </c>
      <c r="H489" s="1339">
        <f t="shared" si="11"/>
        <v>0</v>
      </c>
      <c r="I489" s="1886" t="s">
        <v>38</v>
      </c>
    </row>
    <row r="490" spans="1:9" x14ac:dyDescent="0.25">
      <c r="A490" s="1332"/>
      <c r="B490" s="589" t="s">
        <v>737</v>
      </c>
      <c r="C490" s="1358" t="s">
        <v>2761</v>
      </c>
      <c r="D490" s="1886" t="s">
        <v>400</v>
      </c>
      <c r="E490" s="1994">
        <v>162626.5</v>
      </c>
      <c r="F490" s="2001" t="s">
        <v>3299</v>
      </c>
      <c r="G490" s="1996">
        <v>162626.5</v>
      </c>
      <c r="H490" s="1339">
        <f t="shared" si="11"/>
        <v>0</v>
      </c>
      <c r="I490" s="1886" t="s">
        <v>38</v>
      </c>
    </row>
    <row r="491" spans="1:9" x14ac:dyDescent="0.25">
      <c r="A491" s="1332"/>
      <c r="B491" s="589" t="s">
        <v>738</v>
      </c>
      <c r="C491" s="1358" t="s">
        <v>2761</v>
      </c>
      <c r="D491" s="1886" t="s">
        <v>400</v>
      </c>
      <c r="E491" s="1994">
        <v>6385.6</v>
      </c>
      <c r="F491" s="2001" t="s">
        <v>3301</v>
      </c>
      <c r="G491" s="1996">
        <v>6385.6</v>
      </c>
      <c r="H491" s="2005">
        <f t="shared" si="11"/>
        <v>0</v>
      </c>
      <c r="I491" s="1886" t="s">
        <v>38</v>
      </c>
    </row>
    <row r="492" spans="1:9" x14ac:dyDescent="0.25">
      <c r="A492" s="1332"/>
      <c r="B492" s="589" t="s">
        <v>739</v>
      </c>
      <c r="C492" s="1358" t="s">
        <v>2761</v>
      </c>
      <c r="D492" s="1886" t="s">
        <v>377</v>
      </c>
      <c r="E492" s="1994">
        <v>10170</v>
      </c>
      <c r="F492" s="1822">
        <v>41739</v>
      </c>
      <c r="G492" s="1996">
        <v>10170</v>
      </c>
      <c r="H492" s="1339">
        <f t="shared" si="11"/>
        <v>0</v>
      </c>
      <c r="I492" s="1886" t="s">
        <v>38</v>
      </c>
    </row>
    <row r="493" spans="1:9" x14ac:dyDescent="0.25">
      <c r="A493" s="1332"/>
      <c r="B493" s="589" t="s">
        <v>2966</v>
      </c>
      <c r="C493" s="1358" t="s">
        <v>2761</v>
      </c>
      <c r="D493" s="1886" t="s">
        <v>979</v>
      </c>
      <c r="E493" s="1994">
        <v>7433.5</v>
      </c>
      <c r="F493" s="1822">
        <v>41739</v>
      </c>
      <c r="G493" s="1996">
        <v>7433.5</v>
      </c>
      <c r="H493" s="1339">
        <f t="shared" si="11"/>
        <v>0</v>
      </c>
      <c r="I493" s="1886" t="s">
        <v>38</v>
      </c>
    </row>
    <row r="494" spans="1:9" x14ac:dyDescent="0.25">
      <c r="A494" s="1332"/>
      <c r="B494" s="589" t="s">
        <v>2967</v>
      </c>
      <c r="C494" s="1358" t="s">
        <v>2761</v>
      </c>
      <c r="D494" s="1886" t="s">
        <v>419</v>
      </c>
      <c r="E494" s="1994">
        <v>2082.5</v>
      </c>
      <c r="F494" s="1822">
        <v>41739</v>
      </c>
      <c r="G494" s="1996">
        <v>2082.5</v>
      </c>
      <c r="H494" s="1339">
        <f t="shared" si="11"/>
        <v>0</v>
      </c>
      <c r="I494" s="1886" t="s">
        <v>38</v>
      </c>
    </row>
    <row r="495" spans="1:9" x14ac:dyDescent="0.25">
      <c r="A495" s="1332"/>
      <c r="B495" s="589" t="s">
        <v>2968</v>
      </c>
      <c r="C495" s="1358" t="s">
        <v>2761</v>
      </c>
      <c r="D495" s="1886" t="s">
        <v>351</v>
      </c>
      <c r="E495" s="1994">
        <v>17544.400000000001</v>
      </c>
      <c r="F495" s="2006" t="s">
        <v>3962</v>
      </c>
      <c r="G495" s="1996">
        <v>17544.400000000001</v>
      </c>
      <c r="H495" s="1339">
        <f t="shared" si="11"/>
        <v>0</v>
      </c>
      <c r="I495" s="1886" t="s">
        <v>38</v>
      </c>
    </row>
    <row r="496" spans="1:9" x14ac:dyDescent="0.25">
      <c r="A496" s="1332"/>
      <c r="B496" s="589" t="s">
        <v>2969</v>
      </c>
      <c r="C496" s="1358" t="s">
        <v>2761</v>
      </c>
      <c r="D496" s="1886" t="s">
        <v>351</v>
      </c>
      <c r="E496" s="1994">
        <v>9733.4</v>
      </c>
      <c r="F496" s="2006" t="s">
        <v>3976</v>
      </c>
      <c r="G496" s="1996">
        <v>9733.4</v>
      </c>
      <c r="H496" s="1339">
        <f t="shared" si="11"/>
        <v>0</v>
      </c>
      <c r="I496" s="1886" t="s">
        <v>38</v>
      </c>
    </row>
    <row r="497" spans="1:9" x14ac:dyDescent="0.25">
      <c r="A497" s="1332"/>
      <c r="B497" s="589" t="s">
        <v>2970</v>
      </c>
      <c r="C497" s="1358" t="s">
        <v>2761</v>
      </c>
      <c r="D497" s="1886" t="s">
        <v>2826</v>
      </c>
      <c r="E497" s="1994">
        <v>3664</v>
      </c>
      <c r="F497" s="1822">
        <v>41739</v>
      </c>
      <c r="G497" s="1996">
        <v>3664</v>
      </c>
      <c r="H497" s="1339">
        <f t="shared" si="11"/>
        <v>0</v>
      </c>
      <c r="I497" s="1886" t="s">
        <v>38</v>
      </c>
    </row>
    <row r="498" spans="1:9" x14ac:dyDescent="0.25">
      <c r="A498" s="1332"/>
      <c r="B498" s="589" t="s">
        <v>740</v>
      </c>
      <c r="C498" s="1358" t="s">
        <v>2761</v>
      </c>
      <c r="D498" s="1886" t="s">
        <v>2827</v>
      </c>
      <c r="E498" s="1994">
        <v>7370</v>
      </c>
      <c r="F498" s="1822">
        <v>41741</v>
      </c>
      <c r="G498" s="1535">
        <v>7370</v>
      </c>
      <c r="H498" s="1339">
        <f t="shared" si="11"/>
        <v>0</v>
      </c>
      <c r="I498" s="1886" t="s">
        <v>38</v>
      </c>
    </row>
    <row r="499" spans="1:9" x14ac:dyDescent="0.25">
      <c r="A499" s="1332"/>
      <c r="B499" s="589" t="s">
        <v>741</v>
      </c>
      <c r="C499" s="1358" t="s">
        <v>2761</v>
      </c>
      <c r="D499" s="1886" t="s">
        <v>497</v>
      </c>
      <c r="E499" s="1994">
        <v>2305.6</v>
      </c>
      <c r="F499" s="1822">
        <v>41739</v>
      </c>
      <c r="G499" s="1535">
        <v>2305.6</v>
      </c>
      <c r="H499" s="1339">
        <f t="shared" si="11"/>
        <v>0</v>
      </c>
      <c r="I499" s="1886" t="s">
        <v>38</v>
      </c>
    </row>
    <row r="500" spans="1:9" ht="23.25" x14ac:dyDescent="0.25">
      <c r="A500" s="1332"/>
      <c r="B500" s="589" t="s">
        <v>742</v>
      </c>
      <c r="C500" s="1358" t="s">
        <v>2761</v>
      </c>
      <c r="D500" s="1886" t="s">
        <v>603</v>
      </c>
      <c r="E500" s="1994">
        <v>25829.5</v>
      </c>
      <c r="F500" s="2060" t="s">
        <v>3302</v>
      </c>
      <c r="G500" s="1535">
        <v>25829.5</v>
      </c>
      <c r="H500" s="1339">
        <f t="shared" si="11"/>
        <v>0</v>
      </c>
      <c r="I500" s="1886" t="s">
        <v>38</v>
      </c>
    </row>
    <row r="501" spans="1:9" x14ac:dyDescent="0.25">
      <c r="A501" s="1332"/>
      <c r="B501" s="589" t="s">
        <v>2971</v>
      </c>
      <c r="C501" s="1358" t="s">
        <v>2761</v>
      </c>
      <c r="D501" s="1886" t="s">
        <v>685</v>
      </c>
      <c r="E501" s="1994">
        <v>1856.7</v>
      </c>
      <c r="F501" s="1822">
        <v>41737</v>
      </c>
      <c r="G501" s="1996">
        <v>1856.7</v>
      </c>
      <c r="H501" s="1339">
        <f t="shared" si="11"/>
        <v>0</v>
      </c>
      <c r="I501" s="1886" t="s">
        <v>2227</v>
      </c>
    </row>
    <row r="502" spans="1:9" x14ac:dyDescent="0.25">
      <c r="A502" s="1332"/>
      <c r="B502" s="589" t="s">
        <v>2972</v>
      </c>
      <c r="C502" s="1358" t="s">
        <v>2761</v>
      </c>
      <c r="D502" s="1886" t="s">
        <v>69</v>
      </c>
      <c r="E502" s="1994">
        <v>2370</v>
      </c>
      <c r="F502" s="1822">
        <v>41737</v>
      </c>
      <c r="G502" s="1996">
        <v>2370</v>
      </c>
      <c r="H502" s="1339">
        <f t="shared" si="11"/>
        <v>0</v>
      </c>
      <c r="I502" s="1886" t="s">
        <v>2227</v>
      </c>
    </row>
    <row r="503" spans="1:9" x14ac:dyDescent="0.25">
      <c r="A503" s="1332"/>
      <c r="B503" s="589" t="s">
        <v>758</v>
      </c>
      <c r="C503" s="1358" t="s">
        <v>2761</v>
      </c>
      <c r="D503" s="1886" t="s">
        <v>1589</v>
      </c>
      <c r="E503" s="1994">
        <v>2310</v>
      </c>
      <c r="F503" s="1822">
        <v>41737</v>
      </c>
      <c r="G503" s="1996">
        <v>2310</v>
      </c>
      <c r="H503" s="1339">
        <f t="shared" si="11"/>
        <v>0</v>
      </c>
      <c r="I503" s="1886" t="s">
        <v>2227</v>
      </c>
    </row>
    <row r="504" spans="1:9" x14ac:dyDescent="0.25">
      <c r="A504" s="1332"/>
      <c r="B504" s="589" t="s">
        <v>759</v>
      </c>
      <c r="C504" s="1358" t="s">
        <v>2761</v>
      </c>
      <c r="D504" s="1886" t="s">
        <v>3007</v>
      </c>
      <c r="E504" s="1994">
        <v>1107.5999999999999</v>
      </c>
      <c r="F504" s="1822">
        <v>41737</v>
      </c>
      <c r="G504" s="1996">
        <v>1107.5999999999999</v>
      </c>
      <c r="H504" s="1339">
        <f t="shared" si="11"/>
        <v>0</v>
      </c>
      <c r="I504" s="1886" t="s">
        <v>2227</v>
      </c>
    </row>
    <row r="505" spans="1:9" x14ac:dyDescent="0.25">
      <c r="A505" s="1332"/>
      <c r="B505" s="589" t="s">
        <v>760</v>
      </c>
      <c r="C505" s="1358" t="s">
        <v>2761</v>
      </c>
      <c r="D505" s="1886" t="s">
        <v>2703</v>
      </c>
      <c r="E505" s="1994">
        <v>1886.4</v>
      </c>
      <c r="F505" s="1822">
        <v>41737</v>
      </c>
      <c r="G505" s="1996">
        <v>1886.4</v>
      </c>
      <c r="H505" s="1339">
        <f t="shared" si="11"/>
        <v>0</v>
      </c>
      <c r="I505" s="1886" t="s">
        <v>2227</v>
      </c>
    </row>
    <row r="506" spans="1:9" x14ac:dyDescent="0.25">
      <c r="A506" s="1332"/>
      <c r="B506" s="589" t="s">
        <v>761</v>
      </c>
      <c r="C506" s="1358" t="s">
        <v>2761</v>
      </c>
      <c r="D506" s="1886" t="s">
        <v>2823</v>
      </c>
      <c r="E506" s="1994">
        <v>7347.5</v>
      </c>
      <c r="F506" s="1822">
        <v>41737</v>
      </c>
      <c r="G506" s="1996">
        <v>7347.5</v>
      </c>
      <c r="H506" s="1339">
        <f t="shared" si="11"/>
        <v>0</v>
      </c>
      <c r="I506" s="1886" t="s">
        <v>2227</v>
      </c>
    </row>
    <row r="507" spans="1:9" x14ac:dyDescent="0.25">
      <c r="A507" s="1332"/>
      <c r="B507" s="589" t="s">
        <v>762</v>
      </c>
      <c r="C507" s="1358" t="s">
        <v>2761</v>
      </c>
      <c r="D507" s="1886" t="s">
        <v>748</v>
      </c>
      <c r="E507" s="1994">
        <v>151527.04999999999</v>
      </c>
      <c r="F507" s="1822">
        <v>41752</v>
      </c>
      <c r="G507" s="1535">
        <v>151527.04999999999</v>
      </c>
      <c r="H507" s="1339">
        <f t="shared" si="11"/>
        <v>0</v>
      </c>
      <c r="I507" s="1886" t="s">
        <v>1003</v>
      </c>
    </row>
    <row r="508" spans="1:9" x14ac:dyDescent="0.25">
      <c r="A508" s="1332"/>
      <c r="B508" s="589" t="s">
        <v>763</v>
      </c>
      <c r="C508" s="1358" t="s">
        <v>2761</v>
      </c>
      <c r="D508" s="1886" t="s">
        <v>3005</v>
      </c>
      <c r="E508" s="1994">
        <v>17576.2</v>
      </c>
      <c r="F508" s="2000" t="s">
        <v>4218</v>
      </c>
      <c r="G508" s="1535">
        <v>17576.2</v>
      </c>
      <c r="H508" s="1339">
        <f t="shared" si="11"/>
        <v>0</v>
      </c>
      <c r="I508" s="1886" t="s">
        <v>38</v>
      </c>
    </row>
    <row r="509" spans="1:9" x14ac:dyDescent="0.25">
      <c r="A509" s="1332"/>
      <c r="B509" s="589" t="s">
        <v>2973</v>
      </c>
      <c r="C509" s="1358" t="s">
        <v>2761</v>
      </c>
      <c r="D509" s="1886" t="s">
        <v>9</v>
      </c>
      <c r="E509" s="1994">
        <v>5445</v>
      </c>
      <c r="F509" s="2001" t="s">
        <v>3304</v>
      </c>
      <c r="G509" s="1535">
        <v>5445</v>
      </c>
      <c r="H509" s="1339">
        <f t="shared" si="11"/>
        <v>0</v>
      </c>
      <c r="I509" s="1886" t="s">
        <v>38</v>
      </c>
    </row>
    <row r="510" spans="1:9" x14ac:dyDescent="0.25">
      <c r="A510" s="1332"/>
      <c r="B510" s="589" t="s">
        <v>2974</v>
      </c>
      <c r="C510" s="1358" t="s">
        <v>2761</v>
      </c>
      <c r="D510" s="1886" t="s">
        <v>3006</v>
      </c>
      <c r="E510" s="1994">
        <v>11628</v>
      </c>
      <c r="F510" s="1822">
        <v>41739</v>
      </c>
      <c r="G510" s="1535">
        <v>11628</v>
      </c>
      <c r="H510" s="1339">
        <f t="shared" si="11"/>
        <v>0</v>
      </c>
      <c r="I510" s="1886" t="s">
        <v>38</v>
      </c>
    </row>
    <row r="511" spans="1:9" x14ac:dyDescent="0.25">
      <c r="A511" s="1332"/>
      <c r="B511" s="589" t="s">
        <v>764</v>
      </c>
      <c r="C511" s="1358" t="s">
        <v>2761</v>
      </c>
      <c r="D511" s="1886" t="s">
        <v>10</v>
      </c>
      <c r="E511" s="1994">
        <v>12250</v>
      </c>
      <c r="F511" s="1822">
        <v>41737</v>
      </c>
      <c r="G511" s="1535">
        <v>12250</v>
      </c>
      <c r="H511" s="1339">
        <f t="shared" si="11"/>
        <v>0</v>
      </c>
      <c r="I511" s="1886" t="s">
        <v>2227</v>
      </c>
    </row>
    <row r="512" spans="1:9" x14ac:dyDescent="0.25">
      <c r="A512" s="1332"/>
      <c r="B512" s="589" t="s">
        <v>2975</v>
      </c>
      <c r="C512" s="1358" t="s">
        <v>2761</v>
      </c>
      <c r="D512" s="1886" t="s">
        <v>604</v>
      </c>
      <c r="E512" s="1994">
        <v>5040</v>
      </c>
      <c r="F512" s="1822">
        <v>41738</v>
      </c>
      <c r="G512" s="1535">
        <v>5040</v>
      </c>
      <c r="H512" s="1339">
        <f t="shared" si="11"/>
        <v>0</v>
      </c>
      <c r="I512" s="1886" t="s">
        <v>1584</v>
      </c>
    </row>
    <row r="513" spans="1:9" x14ac:dyDescent="0.25">
      <c r="A513" s="1332"/>
      <c r="B513" s="589" t="s">
        <v>765</v>
      </c>
      <c r="C513" s="1358" t="s">
        <v>2761</v>
      </c>
      <c r="D513" s="1892" t="s">
        <v>2229</v>
      </c>
      <c r="E513" s="1995">
        <v>0</v>
      </c>
      <c r="F513" s="1822"/>
      <c r="G513" s="1535"/>
      <c r="H513" s="1339">
        <f t="shared" si="11"/>
        <v>0</v>
      </c>
      <c r="I513" s="1886" t="s">
        <v>2235</v>
      </c>
    </row>
    <row r="514" spans="1:9" x14ac:dyDescent="0.25">
      <c r="A514" s="1332"/>
      <c r="B514" s="589" t="s">
        <v>766</v>
      </c>
      <c r="C514" s="1358" t="s">
        <v>2761</v>
      </c>
      <c r="D514" s="1886" t="s">
        <v>1924</v>
      </c>
      <c r="E514" s="1994">
        <v>14788.2</v>
      </c>
      <c r="F514" s="1822">
        <v>41750</v>
      </c>
      <c r="G514" s="1535">
        <v>14788.2</v>
      </c>
      <c r="H514" s="1339">
        <f t="shared" si="11"/>
        <v>0</v>
      </c>
      <c r="I514" s="1886" t="s">
        <v>600</v>
      </c>
    </row>
    <row r="515" spans="1:9" x14ac:dyDescent="0.25">
      <c r="A515" s="1332"/>
      <c r="B515" s="589" t="s">
        <v>767</v>
      </c>
      <c r="C515" s="1358" t="s">
        <v>2761</v>
      </c>
      <c r="D515" s="1886" t="s">
        <v>2242</v>
      </c>
      <c r="E515" s="1994">
        <v>8436</v>
      </c>
      <c r="F515" s="1822">
        <v>41736</v>
      </c>
      <c r="G515" s="1535">
        <v>8436</v>
      </c>
      <c r="H515" s="1339">
        <f t="shared" si="11"/>
        <v>0</v>
      </c>
      <c r="I515" s="1886"/>
    </row>
    <row r="516" spans="1:9" x14ac:dyDescent="0.25">
      <c r="A516" s="1332"/>
      <c r="B516" s="589" t="s">
        <v>768</v>
      </c>
      <c r="C516" s="1358" t="s">
        <v>2761</v>
      </c>
      <c r="D516" s="1886" t="s">
        <v>2379</v>
      </c>
      <c r="E516" s="1994">
        <v>4998.6000000000004</v>
      </c>
      <c r="F516" s="1822">
        <v>41736</v>
      </c>
      <c r="G516" s="1535">
        <v>4998.6000000000004</v>
      </c>
      <c r="H516" s="1339">
        <f t="shared" si="11"/>
        <v>0</v>
      </c>
      <c r="I516" s="1886" t="s">
        <v>19</v>
      </c>
    </row>
    <row r="517" spans="1:9" x14ac:dyDescent="0.25">
      <c r="A517" s="1332"/>
      <c r="B517" s="589" t="s">
        <v>769</v>
      </c>
      <c r="C517" s="1358" t="s">
        <v>2761</v>
      </c>
      <c r="D517" s="1886" t="s">
        <v>946</v>
      </c>
      <c r="E517" s="1994">
        <v>25058.6</v>
      </c>
      <c r="F517" s="2001" t="s">
        <v>3306</v>
      </c>
      <c r="G517" s="1535">
        <v>25058.6</v>
      </c>
      <c r="H517" s="1339">
        <f t="shared" si="11"/>
        <v>0</v>
      </c>
      <c r="I517" s="1886" t="s">
        <v>38</v>
      </c>
    </row>
    <row r="518" spans="1:9" x14ac:dyDescent="0.25">
      <c r="A518" s="1332"/>
      <c r="B518" s="589" t="s">
        <v>770</v>
      </c>
      <c r="C518" s="1358" t="s">
        <v>2761</v>
      </c>
      <c r="D518" s="1886" t="s">
        <v>973</v>
      </c>
      <c r="E518" s="1994">
        <v>51888.43</v>
      </c>
      <c r="F518" s="1822">
        <v>41744</v>
      </c>
      <c r="G518" s="1535">
        <v>51888.43</v>
      </c>
      <c r="H518" s="1339">
        <f t="shared" si="11"/>
        <v>0</v>
      </c>
      <c r="I518" s="1886" t="s">
        <v>2228</v>
      </c>
    </row>
    <row r="519" spans="1:9" x14ac:dyDescent="0.25">
      <c r="A519" s="1332"/>
      <c r="B519" s="589" t="s">
        <v>2976</v>
      </c>
      <c r="C519" s="1358" t="s">
        <v>2761</v>
      </c>
      <c r="D519" s="1892" t="s">
        <v>2229</v>
      </c>
      <c r="E519" s="1995">
        <v>0</v>
      </c>
      <c r="F519" s="1822"/>
      <c r="G519" s="1535"/>
      <c r="H519" s="1339">
        <f t="shared" si="11"/>
        <v>0</v>
      </c>
      <c r="I519" s="1886" t="s">
        <v>2235</v>
      </c>
    </row>
    <row r="520" spans="1:9" x14ac:dyDescent="0.25">
      <c r="A520" s="1332"/>
      <c r="B520" s="589" t="s">
        <v>2977</v>
      </c>
      <c r="C520" s="1358" t="s">
        <v>2761</v>
      </c>
      <c r="D520" s="1886" t="s">
        <v>775</v>
      </c>
      <c r="E520" s="1994">
        <v>3480.5</v>
      </c>
      <c r="F520" s="1822">
        <v>41739</v>
      </c>
      <c r="G520" s="1535">
        <v>3480.5</v>
      </c>
      <c r="H520" s="1339">
        <f t="shared" si="11"/>
        <v>0</v>
      </c>
      <c r="I520" s="1886" t="s">
        <v>38</v>
      </c>
    </row>
    <row r="521" spans="1:9" x14ac:dyDescent="0.25">
      <c r="A521" s="1332"/>
      <c r="B521" s="589" t="s">
        <v>2978</v>
      </c>
      <c r="C521" s="1358" t="s">
        <v>2761</v>
      </c>
      <c r="D521" s="1886" t="s">
        <v>35</v>
      </c>
      <c r="E521" s="2033">
        <v>3486.6</v>
      </c>
      <c r="F521" s="1822">
        <v>41737</v>
      </c>
      <c r="G521" s="1535">
        <v>3486.6</v>
      </c>
      <c r="H521" s="1339">
        <f t="shared" si="11"/>
        <v>0</v>
      </c>
      <c r="I521" s="1886" t="s">
        <v>19</v>
      </c>
    </row>
    <row r="522" spans="1:9" x14ac:dyDescent="0.25">
      <c r="A522" s="1332">
        <v>41737</v>
      </c>
      <c r="B522" s="589" t="s">
        <v>2979</v>
      </c>
      <c r="C522" s="1358" t="s">
        <v>2761</v>
      </c>
      <c r="D522" s="1886" t="s">
        <v>48</v>
      </c>
      <c r="E522" s="1994">
        <v>31198.5</v>
      </c>
      <c r="F522" s="1822">
        <v>41777</v>
      </c>
      <c r="G522" s="1535">
        <v>31198.5</v>
      </c>
      <c r="H522" s="1339">
        <f t="shared" si="11"/>
        <v>0</v>
      </c>
      <c r="I522" s="1886" t="s">
        <v>600</v>
      </c>
    </row>
    <row r="523" spans="1:9" x14ac:dyDescent="0.25">
      <c r="A523" s="1332"/>
      <c r="B523" s="589" t="s">
        <v>2980</v>
      </c>
      <c r="C523" s="1358" t="s">
        <v>2761</v>
      </c>
      <c r="D523" s="1886" t="s">
        <v>72</v>
      </c>
      <c r="E523" s="1994">
        <v>8352</v>
      </c>
      <c r="F523" s="1822">
        <v>41738</v>
      </c>
      <c r="G523" s="1535">
        <v>8352</v>
      </c>
      <c r="H523" s="1339">
        <f t="shared" si="11"/>
        <v>0</v>
      </c>
      <c r="I523" s="1887" t="s">
        <v>600</v>
      </c>
    </row>
    <row r="524" spans="1:9" x14ac:dyDescent="0.25">
      <c r="A524" s="1332"/>
      <c r="B524" s="589" t="s">
        <v>2981</v>
      </c>
      <c r="C524" s="1358" t="s">
        <v>2761</v>
      </c>
      <c r="D524" s="1886" t="s">
        <v>3074</v>
      </c>
      <c r="E524" s="1994">
        <v>3052</v>
      </c>
      <c r="F524" s="1822">
        <v>41737</v>
      </c>
      <c r="G524" s="1535">
        <v>3052</v>
      </c>
      <c r="H524" s="1339">
        <f t="shared" si="11"/>
        <v>0</v>
      </c>
      <c r="I524" s="1886" t="s">
        <v>19</v>
      </c>
    </row>
    <row r="525" spans="1:9" x14ac:dyDescent="0.25">
      <c r="A525" s="1332"/>
      <c r="B525" s="589" t="s">
        <v>2982</v>
      </c>
      <c r="C525" s="1358" t="s">
        <v>2761</v>
      </c>
      <c r="D525" s="1886" t="s">
        <v>1731</v>
      </c>
      <c r="E525" s="1994">
        <v>1764</v>
      </c>
      <c r="F525" s="1822">
        <v>41737</v>
      </c>
      <c r="G525" s="1535">
        <v>1764</v>
      </c>
      <c r="H525" s="1339">
        <f t="shared" si="11"/>
        <v>0</v>
      </c>
      <c r="I525" s="1886" t="s">
        <v>2227</v>
      </c>
    </row>
    <row r="526" spans="1:9" x14ac:dyDescent="0.25">
      <c r="A526" s="1332"/>
      <c r="B526" s="589" t="s">
        <v>2983</v>
      </c>
      <c r="C526" s="1358" t="s">
        <v>2761</v>
      </c>
      <c r="D526" s="1886" t="s">
        <v>1554</v>
      </c>
      <c r="E526" s="1994">
        <v>6709</v>
      </c>
      <c r="F526" s="1822">
        <v>41737</v>
      </c>
      <c r="G526" s="1535">
        <v>6709</v>
      </c>
      <c r="H526" s="1339">
        <f t="shared" si="11"/>
        <v>0</v>
      </c>
      <c r="I526" s="1886"/>
    </row>
    <row r="527" spans="1:9" x14ac:dyDescent="0.25">
      <c r="A527" s="1332"/>
      <c r="B527" s="589" t="s">
        <v>2984</v>
      </c>
      <c r="C527" s="1358" t="s">
        <v>2761</v>
      </c>
      <c r="D527" s="1886" t="s">
        <v>1884</v>
      </c>
      <c r="E527" s="1994">
        <v>357.6</v>
      </c>
      <c r="F527" s="1822">
        <v>41737</v>
      </c>
      <c r="G527" s="1535">
        <v>357.6</v>
      </c>
      <c r="H527" s="539">
        <f t="shared" si="11"/>
        <v>0</v>
      </c>
      <c r="I527" s="1886" t="s">
        <v>19</v>
      </c>
    </row>
    <row r="528" spans="1:9" x14ac:dyDescent="0.25">
      <c r="A528" s="1332"/>
      <c r="B528" s="589" t="s">
        <v>2985</v>
      </c>
      <c r="C528" s="1358" t="s">
        <v>2761</v>
      </c>
      <c r="D528" s="1886" t="s">
        <v>1465</v>
      </c>
      <c r="E528" s="1994">
        <v>7030.65</v>
      </c>
      <c r="F528" s="2135" t="s">
        <v>3978</v>
      </c>
      <c r="G528" s="1535">
        <v>7030.65</v>
      </c>
      <c r="H528" s="539">
        <f t="shared" si="11"/>
        <v>0</v>
      </c>
      <c r="I528" s="1886" t="s">
        <v>19</v>
      </c>
    </row>
    <row r="529" spans="1:9" x14ac:dyDescent="0.25">
      <c r="A529" s="1332"/>
      <c r="B529" s="589" t="s">
        <v>2986</v>
      </c>
      <c r="C529" s="1358" t="s">
        <v>2761</v>
      </c>
      <c r="D529" s="1886" t="s">
        <v>25</v>
      </c>
      <c r="E529" s="1994">
        <v>3948</v>
      </c>
      <c r="F529" s="1822">
        <v>41737</v>
      </c>
      <c r="G529" s="1535">
        <v>3948</v>
      </c>
      <c r="H529" s="539">
        <f t="shared" si="11"/>
        <v>0</v>
      </c>
      <c r="I529" s="1886"/>
    </row>
    <row r="530" spans="1:9" x14ac:dyDescent="0.25">
      <c r="A530" s="1332"/>
      <c r="B530" s="589" t="s">
        <v>2987</v>
      </c>
      <c r="C530" s="1358" t="s">
        <v>2761</v>
      </c>
      <c r="D530" s="1886" t="s">
        <v>2930</v>
      </c>
      <c r="E530" s="1994">
        <v>436</v>
      </c>
      <c r="F530" s="1822">
        <v>41737</v>
      </c>
      <c r="G530" s="1535">
        <v>436</v>
      </c>
      <c r="H530" s="539">
        <f t="shared" si="11"/>
        <v>0</v>
      </c>
      <c r="I530" s="1886" t="s">
        <v>1584</v>
      </c>
    </row>
    <row r="531" spans="1:9" x14ac:dyDescent="0.25">
      <c r="A531" s="1332"/>
      <c r="B531" s="589" t="s">
        <v>2988</v>
      </c>
      <c r="C531" s="1358" t="s">
        <v>2761</v>
      </c>
      <c r="D531" s="1886" t="s">
        <v>36</v>
      </c>
      <c r="E531" s="1994">
        <v>2415</v>
      </c>
      <c r="F531" s="1822" t="s">
        <v>4023</v>
      </c>
      <c r="G531" s="1535">
        <v>2415</v>
      </c>
      <c r="H531" s="539">
        <f t="shared" si="11"/>
        <v>0</v>
      </c>
      <c r="I531" s="1886" t="s">
        <v>1584</v>
      </c>
    </row>
    <row r="532" spans="1:9" x14ac:dyDescent="0.25">
      <c r="A532" s="1332"/>
      <c r="B532" s="589" t="s">
        <v>2989</v>
      </c>
      <c r="C532" s="1358" t="s">
        <v>2761</v>
      </c>
      <c r="D532" s="1886" t="s">
        <v>2232</v>
      </c>
      <c r="E532" s="1994">
        <v>1225</v>
      </c>
      <c r="F532" s="1822">
        <v>41737</v>
      </c>
      <c r="G532" s="1535">
        <v>1225</v>
      </c>
      <c r="H532" s="539">
        <f t="shared" si="11"/>
        <v>0</v>
      </c>
      <c r="I532" s="1886" t="s">
        <v>1584</v>
      </c>
    </row>
    <row r="533" spans="1:9" x14ac:dyDescent="0.25">
      <c r="A533" s="1332"/>
      <c r="B533" s="589" t="s">
        <v>2990</v>
      </c>
      <c r="C533" s="1358" t="s">
        <v>2761</v>
      </c>
      <c r="D533" s="1886" t="s">
        <v>524</v>
      </c>
      <c r="E533" s="1994">
        <v>1948.5</v>
      </c>
      <c r="F533" s="1822">
        <v>41737</v>
      </c>
      <c r="G533" s="1535">
        <v>1948.5</v>
      </c>
      <c r="H533" s="539">
        <f t="shared" si="11"/>
        <v>0</v>
      </c>
      <c r="I533" s="1886" t="s">
        <v>19</v>
      </c>
    </row>
    <row r="534" spans="1:9" x14ac:dyDescent="0.25">
      <c r="A534" s="1332"/>
      <c r="B534" s="589" t="s">
        <v>2991</v>
      </c>
      <c r="C534" s="1358" t="s">
        <v>2761</v>
      </c>
      <c r="D534" s="1886" t="s">
        <v>2231</v>
      </c>
      <c r="E534" s="1994">
        <v>10486.8</v>
      </c>
      <c r="F534" s="1822">
        <v>41738</v>
      </c>
      <c r="G534" s="1535">
        <v>10486.8</v>
      </c>
      <c r="H534" s="539">
        <f t="shared" si="11"/>
        <v>0</v>
      </c>
      <c r="I534" s="1886" t="s">
        <v>1584</v>
      </c>
    </row>
    <row r="535" spans="1:9" x14ac:dyDescent="0.25">
      <c r="A535" s="1332"/>
      <c r="B535" s="589" t="s">
        <v>2992</v>
      </c>
      <c r="C535" s="1358" t="s">
        <v>2761</v>
      </c>
      <c r="D535" s="1886" t="s">
        <v>28</v>
      </c>
      <c r="E535" s="1994">
        <v>17779</v>
      </c>
      <c r="F535" s="1822">
        <v>41653</v>
      </c>
      <c r="G535" s="1535">
        <v>17779</v>
      </c>
      <c r="H535" s="539">
        <f t="shared" si="11"/>
        <v>0</v>
      </c>
      <c r="I535" s="1886" t="s">
        <v>600</v>
      </c>
    </row>
    <row r="536" spans="1:9" x14ac:dyDescent="0.25">
      <c r="A536" s="1332"/>
      <c r="B536" s="589" t="s">
        <v>2993</v>
      </c>
      <c r="C536" s="1358" t="s">
        <v>2761</v>
      </c>
      <c r="D536" s="1886" t="s">
        <v>2885</v>
      </c>
      <c r="E536" s="1994">
        <v>1915.2</v>
      </c>
      <c r="F536" s="2006" t="s">
        <v>4095</v>
      </c>
      <c r="G536" s="1535">
        <v>1915.2</v>
      </c>
      <c r="H536" s="539">
        <f t="shared" si="11"/>
        <v>0</v>
      </c>
      <c r="I536" s="1886" t="s">
        <v>1584</v>
      </c>
    </row>
    <row r="537" spans="1:9" x14ac:dyDescent="0.25">
      <c r="A537" s="1332"/>
      <c r="B537" s="589" t="s">
        <v>2994</v>
      </c>
      <c r="C537" s="1358" t="s">
        <v>2761</v>
      </c>
      <c r="D537" s="1886" t="s">
        <v>2241</v>
      </c>
      <c r="E537" s="1994">
        <v>620.5</v>
      </c>
      <c r="F537" s="1822">
        <v>41737</v>
      </c>
      <c r="G537" s="1535">
        <v>620.5</v>
      </c>
      <c r="H537" s="539">
        <f t="shared" si="11"/>
        <v>0</v>
      </c>
      <c r="I537" s="1886" t="s">
        <v>1442</v>
      </c>
    </row>
    <row r="538" spans="1:9" x14ac:dyDescent="0.25">
      <c r="A538" s="1332"/>
      <c r="B538" s="589" t="s">
        <v>2995</v>
      </c>
      <c r="C538" s="1358" t="s">
        <v>2761</v>
      </c>
      <c r="D538" s="1886" t="s">
        <v>3075</v>
      </c>
      <c r="E538" s="1994">
        <v>481.6</v>
      </c>
      <c r="F538" s="1822">
        <v>41737</v>
      </c>
      <c r="G538" s="1535">
        <v>481.6</v>
      </c>
      <c r="H538" s="460">
        <f t="shared" si="11"/>
        <v>0</v>
      </c>
      <c r="I538" s="1886" t="s">
        <v>1584</v>
      </c>
    </row>
    <row r="539" spans="1:9" x14ac:dyDescent="0.25">
      <c r="A539" s="1332"/>
      <c r="B539" s="589" t="s">
        <v>2996</v>
      </c>
      <c r="C539" s="1358" t="s">
        <v>2761</v>
      </c>
      <c r="D539" s="1886" t="s">
        <v>2090</v>
      </c>
      <c r="E539" s="1994">
        <v>965</v>
      </c>
      <c r="F539" s="1822">
        <v>41737</v>
      </c>
      <c r="G539" s="1535">
        <v>965</v>
      </c>
      <c r="H539" s="539">
        <f t="shared" si="11"/>
        <v>0</v>
      </c>
      <c r="I539" s="1886" t="s">
        <v>1584</v>
      </c>
    </row>
    <row r="540" spans="1:9" x14ac:dyDescent="0.25">
      <c r="A540" s="1332"/>
      <c r="B540" s="589" t="s">
        <v>2997</v>
      </c>
      <c r="C540" s="1358" t="s">
        <v>2761</v>
      </c>
      <c r="D540" s="1886" t="s">
        <v>1165</v>
      </c>
      <c r="E540" s="1994">
        <v>1181</v>
      </c>
      <c r="F540" s="2006" t="s">
        <v>4019</v>
      </c>
      <c r="G540" s="1535">
        <v>1181</v>
      </c>
      <c r="H540" s="539">
        <f t="shared" si="11"/>
        <v>0</v>
      </c>
      <c r="I540" s="1886" t="s">
        <v>19</v>
      </c>
    </row>
    <row r="541" spans="1:9" x14ac:dyDescent="0.25">
      <c r="A541" s="1332"/>
      <c r="B541" s="589" t="s">
        <v>2998</v>
      </c>
      <c r="C541" s="1358" t="s">
        <v>2761</v>
      </c>
      <c r="D541" s="1886" t="s">
        <v>470</v>
      </c>
      <c r="E541" s="1994">
        <v>16005.6</v>
      </c>
      <c r="F541" s="1822">
        <v>41738</v>
      </c>
      <c r="G541" s="1535">
        <v>16005.6</v>
      </c>
      <c r="H541" s="539">
        <f t="shared" si="11"/>
        <v>0</v>
      </c>
      <c r="I541" s="1886" t="s">
        <v>1003</v>
      </c>
    </row>
    <row r="542" spans="1:9" x14ac:dyDescent="0.25">
      <c r="A542" s="1332"/>
      <c r="B542" s="589" t="s">
        <v>2999</v>
      </c>
      <c r="C542" s="1358" t="s">
        <v>2761</v>
      </c>
      <c r="D542" s="1886" t="s">
        <v>957</v>
      </c>
      <c r="E542" s="1994">
        <v>6529</v>
      </c>
      <c r="F542" s="1822">
        <v>41749</v>
      </c>
      <c r="G542" s="1535">
        <v>6529</v>
      </c>
      <c r="H542" s="460">
        <f t="shared" si="11"/>
        <v>0</v>
      </c>
      <c r="I542" s="1886" t="s">
        <v>1003</v>
      </c>
    </row>
    <row r="543" spans="1:9" x14ac:dyDescent="0.25">
      <c r="A543" s="1332"/>
      <c r="B543" s="589" t="s">
        <v>3000</v>
      </c>
      <c r="C543" s="1358" t="s">
        <v>2761</v>
      </c>
      <c r="D543" s="1886" t="s">
        <v>2887</v>
      </c>
      <c r="E543" s="1994">
        <v>459</v>
      </c>
      <c r="F543" s="1822">
        <v>41737</v>
      </c>
      <c r="G543" s="1535">
        <v>459</v>
      </c>
      <c r="H543" s="539">
        <f t="shared" si="11"/>
        <v>0</v>
      </c>
      <c r="I543" s="1886"/>
    </row>
    <row r="544" spans="1:9" x14ac:dyDescent="0.25">
      <c r="A544" s="1332"/>
      <c r="B544" s="589" t="s">
        <v>3001</v>
      </c>
      <c r="C544" s="1358" t="s">
        <v>2761</v>
      </c>
      <c r="D544" s="1892" t="s">
        <v>2229</v>
      </c>
      <c r="E544" s="1995">
        <v>0</v>
      </c>
      <c r="F544" s="1822"/>
      <c r="G544" s="1535"/>
      <c r="H544" s="539">
        <f t="shared" si="11"/>
        <v>0</v>
      </c>
      <c r="I544" s="1886" t="s">
        <v>2235</v>
      </c>
    </row>
    <row r="545" spans="1:9" x14ac:dyDescent="0.25">
      <c r="A545" s="1332"/>
      <c r="B545" s="589" t="s">
        <v>3002</v>
      </c>
      <c r="C545" s="1358" t="s">
        <v>2761</v>
      </c>
      <c r="D545" s="1886" t="s">
        <v>3076</v>
      </c>
      <c r="E545" s="1994">
        <v>29849.599999999999</v>
      </c>
      <c r="F545" s="2135" t="s">
        <v>3980</v>
      </c>
      <c r="G545" s="1535">
        <v>29849.599999999999</v>
      </c>
      <c r="H545" s="539">
        <f t="shared" ref="H545:H547" si="12">E545-G545</f>
        <v>0</v>
      </c>
      <c r="I545" s="1886" t="s">
        <v>19</v>
      </c>
    </row>
    <row r="546" spans="1:9" x14ac:dyDescent="0.25">
      <c r="A546" s="1332"/>
      <c r="B546" s="540"/>
      <c r="C546" s="1333"/>
      <c r="D546" s="352" t="s">
        <v>506</v>
      </c>
      <c r="E546" s="76"/>
      <c r="F546" s="721"/>
      <c r="G546" s="76"/>
      <c r="H546" s="1403">
        <f t="shared" si="12"/>
        <v>0</v>
      </c>
    </row>
    <row r="547" spans="1:9" x14ac:dyDescent="0.25">
      <c r="A547" s="715"/>
      <c r="B547" s="1757"/>
      <c r="C547" s="1808"/>
      <c r="D547" s="352" t="s">
        <v>514</v>
      </c>
      <c r="E547" s="76"/>
      <c r="F547" s="721"/>
      <c r="G547" s="76"/>
      <c r="H547" s="1403">
        <f t="shared" si="12"/>
        <v>0</v>
      </c>
    </row>
    <row r="548" spans="1:9" x14ac:dyDescent="0.25">
      <c r="A548" s="715"/>
      <c r="B548" s="1757"/>
      <c r="C548" s="1808"/>
      <c r="D548" s="352" t="s">
        <v>513</v>
      </c>
      <c r="E548" s="76"/>
      <c r="F548" s="721"/>
      <c r="G548" s="76"/>
      <c r="H548" s="217"/>
    </row>
    <row r="549" spans="1:9" ht="18.75" x14ac:dyDescent="0.3">
      <c r="A549" s="2322" t="str">
        <f>A479</f>
        <v>REMISIONES DE    ABRIL         2 0 1 4</v>
      </c>
      <c r="B549" s="2322"/>
      <c r="C549" s="2322"/>
      <c r="D549" s="2322"/>
      <c r="E549" s="2322"/>
      <c r="F549" s="2322"/>
      <c r="G549" s="1051"/>
      <c r="H549" s="717"/>
    </row>
    <row r="550" spans="1:9" ht="35.25" thickBot="1" x14ac:dyDescent="0.35">
      <c r="A550" s="716" t="s">
        <v>0</v>
      </c>
      <c r="B550" s="1325" t="s">
        <v>1</v>
      </c>
      <c r="C550" s="1526"/>
      <c r="D550" s="1326" t="s">
        <v>1461</v>
      </c>
      <c r="E550" s="5" t="s">
        <v>2</v>
      </c>
      <c r="F550" s="1565" t="s">
        <v>6</v>
      </c>
      <c r="G550" s="1566" t="s">
        <v>7</v>
      </c>
      <c r="H550" s="1567" t="s">
        <v>8</v>
      </c>
    </row>
    <row r="551" spans="1:9" ht="15.75" thickTop="1" x14ac:dyDescent="0.25">
      <c r="A551" s="1330">
        <v>41737</v>
      </c>
      <c r="B551" s="1359" t="s">
        <v>3015</v>
      </c>
      <c r="C551" s="1358" t="s">
        <v>2761</v>
      </c>
      <c r="D551" s="1886" t="s">
        <v>645</v>
      </c>
      <c r="E551" s="1994">
        <v>14164.1</v>
      </c>
      <c r="F551" s="1822">
        <v>41738</v>
      </c>
      <c r="G551" s="1535">
        <v>14164.1</v>
      </c>
      <c r="H551" s="1997">
        <f t="shared" ref="H551:H614" si="13">E551-G551</f>
        <v>0</v>
      </c>
      <c r="I551" s="1886" t="s">
        <v>2228</v>
      </c>
    </row>
    <row r="552" spans="1:9" x14ac:dyDescent="0.25">
      <c r="A552" s="1332"/>
      <c r="B552" s="589" t="s">
        <v>773</v>
      </c>
      <c r="C552" s="1358" t="s">
        <v>2761</v>
      </c>
      <c r="D552" s="1886" t="s">
        <v>1887</v>
      </c>
      <c r="E552" s="1994">
        <v>4653</v>
      </c>
      <c r="F552" s="1822">
        <v>41738</v>
      </c>
      <c r="G552" s="1535">
        <v>4653</v>
      </c>
      <c r="H552" s="539">
        <f t="shared" si="13"/>
        <v>0</v>
      </c>
      <c r="I552" s="1886" t="s">
        <v>2228</v>
      </c>
    </row>
    <row r="553" spans="1:9" x14ac:dyDescent="0.25">
      <c r="A553" s="1332"/>
      <c r="B553" s="589" t="s">
        <v>3016</v>
      </c>
      <c r="C553" s="1358" t="s">
        <v>2761</v>
      </c>
      <c r="D553" s="1886" t="s">
        <v>2933</v>
      </c>
      <c r="E553" s="1994">
        <v>5182.3999999999996</v>
      </c>
      <c r="F553" s="1822">
        <v>41738</v>
      </c>
      <c r="G553" s="1535">
        <v>5182.3999999999996</v>
      </c>
      <c r="H553" s="539">
        <f t="shared" si="13"/>
        <v>0</v>
      </c>
      <c r="I553" s="1886" t="s">
        <v>2228</v>
      </c>
    </row>
    <row r="554" spans="1:9" x14ac:dyDescent="0.25">
      <c r="A554" s="1332"/>
      <c r="B554" s="589" t="s">
        <v>3017</v>
      </c>
      <c r="C554" s="1358" t="s">
        <v>2761</v>
      </c>
      <c r="D554" s="1892" t="s">
        <v>2229</v>
      </c>
      <c r="E554" s="1995">
        <v>0</v>
      </c>
      <c r="F554" s="1822"/>
      <c r="G554" s="1535"/>
      <c r="H554" s="539">
        <f t="shared" si="13"/>
        <v>0</v>
      </c>
      <c r="I554" s="1886" t="s">
        <v>998</v>
      </c>
    </row>
    <row r="555" spans="1:9" x14ac:dyDescent="0.25">
      <c r="A555" s="1332"/>
      <c r="B555" s="589" t="s">
        <v>3018</v>
      </c>
      <c r="C555" s="1358" t="s">
        <v>2761</v>
      </c>
      <c r="D555" s="1886" t="s">
        <v>685</v>
      </c>
      <c r="E555" s="1994">
        <v>1966.4</v>
      </c>
      <c r="F555" s="1822">
        <v>41738</v>
      </c>
      <c r="G555" s="1535">
        <v>1966.4</v>
      </c>
      <c r="H555" s="539">
        <f t="shared" si="13"/>
        <v>0</v>
      </c>
      <c r="I555" s="1886" t="s">
        <v>2228</v>
      </c>
    </row>
    <row r="556" spans="1:9" x14ac:dyDescent="0.25">
      <c r="A556" s="1332"/>
      <c r="B556" s="589" t="s">
        <v>3019</v>
      </c>
      <c r="C556" s="1358" t="s">
        <v>2761</v>
      </c>
      <c r="D556" s="1886" t="s">
        <v>3077</v>
      </c>
      <c r="E556" s="1994">
        <v>623</v>
      </c>
      <c r="F556" s="1822">
        <v>41738</v>
      </c>
      <c r="G556" s="1535">
        <v>623</v>
      </c>
      <c r="H556" s="539">
        <f t="shared" si="13"/>
        <v>0</v>
      </c>
      <c r="I556" s="1886" t="s">
        <v>2228</v>
      </c>
    </row>
    <row r="557" spans="1:9" x14ac:dyDescent="0.25">
      <c r="A557" s="1332"/>
      <c r="B557" s="589" t="s">
        <v>3020</v>
      </c>
      <c r="C557" s="1358" t="s">
        <v>2761</v>
      </c>
      <c r="D557" s="1886" t="s">
        <v>377</v>
      </c>
      <c r="E557" s="1994">
        <v>2913.05</v>
      </c>
      <c r="F557" s="1822">
        <v>41737</v>
      </c>
      <c r="G557" s="1535">
        <v>2913.05</v>
      </c>
      <c r="H557" s="460">
        <f t="shared" si="13"/>
        <v>0</v>
      </c>
      <c r="I557" s="1886" t="s">
        <v>19</v>
      </c>
    </row>
    <row r="558" spans="1:9" x14ac:dyDescent="0.25">
      <c r="A558" s="1332"/>
      <c r="B558" s="589" t="s">
        <v>3021</v>
      </c>
      <c r="C558" s="1358" t="s">
        <v>2761</v>
      </c>
      <c r="D558" s="1886" t="s">
        <v>377</v>
      </c>
      <c r="E558" s="1994">
        <v>214.2</v>
      </c>
      <c r="F558" s="1822">
        <v>41737</v>
      </c>
      <c r="G558" s="1535">
        <v>214.2</v>
      </c>
      <c r="H558" s="460">
        <f t="shared" si="13"/>
        <v>0</v>
      </c>
      <c r="I558" s="1886" t="s">
        <v>19</v>
      </c>
    </row>
    <row r="559" spans="1:9" x14ac:dyDescent="0.25">
      <c r="A559" s="1332"/>
      <c r="B559" s="589" t="s">
        <v>3022</v>
      </c>
      <c r="C559" s="1358" t="s">
        <v>2761</v>
      </c>
      <c r="D559" s="1886" t="s">
        <v>951</v>
      </c>
      <c r="E559" s="1994">
        <v>19370</v>
      </c>
      <c r="F559" s="1822">
        <v>41738</v>
      </c>
      <c r="G559" s="1996">
        <v>19370</v>
      </c>
      <c r="H559" s="460">
        <f t="shared" si="13"/>
        <v>0</v>
      </c>
      <c r="I559" s="1886" t="s">
        <v>825</v>
      </c>
    </row>
    <row r="560" spans="1:9" x14ac:dyDescent="0.25">
      <c r="A560" s="1332"/>
      <c r="B560" s="589" t="s">
        <v>3023</v>
      </c>
      <c r="C560" s="1358" t="s">
        <v>2761</v>
      </c>
      <c r="D560" s="1886" t="s">
        <v>999</v>
      </c>
      <c r="E560" s="1994">
        <v>7565</v>
      </c>
      <c r="F560" s="1822">
        <v>41738</v>
      </c>
      <c r="G560" s="2044">
        <v>7513</v>
      </c>
      <c r="H560" s="2055">
        <f t="shared" si="13"/>
        <v>52</v>
      </c>
      <c r="I560" s="1886" t="s">
        <v>1003</v>
      </c>
    </row>
    <row r="561" spans="1:9" x14ac:dyDescent="0.25">
      <c r="A561" s="1332"/>
      <c r="B561" s="589" t="s">
        <v>3024</v>
      </c>
      <c r="C561" s="1358" t="s">
        <v>2761</v>
      </c>
      <c r="D561" s="1886" t="s">
        <v>3078</v>
      </c>
      <c r="E561" s="1994">
        <v>3520.65</v>
      </c>
      <c r="F561" s="2006" t="s">
        <v>3981</v>
      </c>
      <c r="G561" s="1996">
        <v>3520.65</v>
      </c>
      <c r="H561" s="460">
        <f t="shared" si="13"/>
        <v>0</v>
      </c>
      <c r="I561" s="1886" t="s">
        <v>1003</v>
      </c>
    </row>
    <row r="562" spans="1:9" x14ac:dyDescent="0.25">
      <c r="A562" s="1332"/>
      <c r="B562" s="589" t="s">
        <v>3025</v>
      </c>
      <c r="C562" s="1358" t="s">
        <v>2761</v>
      </c>
      <c r="D562" s="1886" t="s">
        <v>641</v>
      </c>
      <c r="E562" s="1994">
        <v>18112.599999999999</v>
      </c>
      <c r="F562" s="1822">
        <v>41738</v>
      </c>
      <c r="G562" s="1996">
        <v>18112.599999999999</v>
      </c>
      <c r="H562" s="460">
        <f t="shared" si="13"/>
        <v>0</v>
      </c>
      <c r="I562" s="1886" t="s">
        <v>825</v>
      </c>
    </row>
    <row r="563" spans="1:9" x14ac:dyDescent="0.25">
      <c r="A563" s="1332"/>
      <c r="B563" s="589" t="s">
        <v>3026</v>
      </c>
      <c r="C563" s="1358" t="s">
        <v>2761</v>
      </c>
      <c r="D563" s="1886" t="s">
        <v>1617</v>
      </c>
      <c r="E563" s="1994">
        <v>12149.4</v>
      </c>
      <c r="F563" s="1822">
        <v>41738</v>
      </c>
      <c r="G563" s="1996">
        <v>12149.4</v>
      </c>
      <c r="H563" s="460">
        <f t="shared" si="13"/>
        <v>0</v>
      </c>
      <c r="I563" s="1886" t="s">
        <v>825</v>
      </c>
    </row>
    <row r="564" spans="1:9" x14ac:dyDescent="0.25">
      <c r="A564" s="1332"/>
      <c r="B564" s="589" t="s">
        <v>3027</v>
      </c>
      <c r="C564" s="1358" t="s">
        <v>2761</v>
      </c>
      <c r="D564" s="1886" t="s">
        <v>303</v>
      </c>
      <c r="E564" s="1994">
        <v>38691.5</v>
      </c>
      <c r="F564" s="2000" t="s">
        <v>3707</v>
      </c>
      <c r="G564" s="1535">
        <v>38691.5</v>
      </c>
      <c r="H564" s="460">
        <f t="shared" si="13"/>
        <v>0</v>
      </c>
      <c r="I564" s="1886" t="s">
        <v>600</v>
      </c>
    </row>
    <row r="565" spans="1:9" x14ac:dyDescent="0.25">
      <c r="A565" s="1332"/>
      <c r="B565" s="589" t="s">
        <v>3028</v>
      </c>
      <c r="C565" s="1358" t="s">
        <v>2761</v>
      </c>
      <c r="D565" s="1886" t="s">
        <v>2705</v>
      </c>
      <c r="E565" s="1994">
        <v>34409.199999999997</v>
      </c>
      <c r="F565" s="2139" t="s">
        <v>4177</v>
      </c>
      <c r="G565" s="2183">
        <v>34409.199999999997</v>
      </c>
      <c r="H565" s="2184">
        <f t="shared" si="13"/>
        <v>0</v>
      </c>
      <c r="I565" s="1886" t="s">
        <v>825</v>
      </c>
    </row>
    <row r="566" spans="1:9" x14ac:dyDescent="0.25">
      <c r="A566" s="1332"/>
      <c r="B566" s="589" t="s">
        <v>3029</v>
      </c>
      <c r="C566" s="1358" t="s">
        <v>2761</v>
      </c>
      <c r="D566" s="1886" t="s">
        <v>1445</v>
      </c>
      <c r="E566" s="1994">
        <v>20540</v>
      </c>
      <c r="F566" s="2001" t="s">
        <v>3762</v>
      </c>
      <c r="G566" s="1535">
        <v>20540</v>
      </c>
      <c r="H566" s="539">
        <f t="shared" si="13"/>
        <v>0</v>
      </c>
      <c r="I566" s="1886" t="s">
        <v>825</v>
      </c>
    </row>
    <row r="567" spans="1:9" x14ac:dyDescent="0.25">
      <c r="A567" s="1332"/>
      <c r="B567" s="589" t="s">
        <v>3030</v>
      </c>
      <c r="C567" s="1358" t="s">
        <v>2761</v>
      </c>
      <c r="D567" s="1886" t="s">
        <v>351</v>
      </c>
      <c r="E567" s="1994">
        <v>2914</v>
      </c>
      <c r="F567" s="1822">
        <v>41737</v>
      </c>
      <c r="G567" s="1535">
        <v>2914</v>
      </c>
      <c r="H567" s="539">
        <f t="shared" si="13"/>
        <v>0</v>
      </c>
      <c r="I567" s="1886"/>
    </row>
    <row r="568" spans="1:9" x14ac:dyDescent="0.25">
      <c r="A568" s="1332"/>
      <c r="B568" s="589" t="s">
        <v>3031</v>
      </c>
      <c r="C568" s="1358" t="s">
        <v>2761</v>
      </c>
      <c r="D568" s="1886" t="s">
        <v>825</v>
      </c>
      <c r="E568" s="1994">
        <v>19913.2</v>
      </c>
      <c r="F568" s="1822">
        <v>41738</v>
      </c>
      <c r="G568" s="1535">
        <v>19913.2</v>
      </c>
      <c r="H568" s="460">
        <f t="shared" si="13"/>
        <v>0</v>
      </c>
      <c r="I568" s="1886" t="s">
        <v>825</v>
      </c>
    </row>
    <row r="569" spans="1:9" x14ac:dyDescent="0.25">
      <c r="A569" s="1332"/>
      <c r="B569" s="589" t="s">
        <v>3032</v>
      </c>
      <c r="C569" s="1358" t="s">
        <v>2761</v>
      </c>
      <c r="D569" s="1886" t="s">
        <v>2704</v>
      </c>
      <c r="E569" s="1994">
        <v>10965.5</v>
      </c>
      <c r="F569" s="2139" t="s">
        <v>4190</v>
      </c>
      <c r="G569" s="2183">
        <v>10965.5</v>
      </c>
      <c r="H569" s="460">
        <f t="shared" si="13"/>
        <v>0</v>
      </c>
      <c r="I569" s="1886" t="s">
        <v>825</v>
      </c>
    </row>
    <row r="570" spans="1:9" x14ac:dyDescent="0.25">
      <c r="A570" s="1332"/>
      <c r="B570" s="589" t="s">
        <v>3033</v>
      </c>
      <c r="C570" s="1358" t="s">
        <v>2761</v>
      </c>
      <c r="D570" s="1886" t="s">
        <v>19</v>
      </c>
      <c r="E570" s="1994">
        <v>838.5</v>
      </c>
      <c r="F570" s="1822">
        <v>41737</v>
      </c>
      <c r="G570" s="1535">
        <v>838.5</v>
      </c>
      <c r="H570" s="460">
        <f t="shared" si="13"/>
        <v>0</v>
      </c>
      <c r="I570" s="1886" t="s">
        <v>19</v>
      </c>
    </row>
    <row r="571" spans="1:9" x14ac:dyDescent="0.25">
      <c r="A571" s="1332"/>
      <c r="B571" s="589" t="s">
        <v>2391</v>
      </c>
      <c r="C571" s="1358" t="s">
        <v>2761</v>
      </c>
      <c r="D571" s="1886" t="s">
        <v>206</v>
      </c>
      <c r="E571" s="1994">
        <v>3237</v>
      </c>
      <c r="F571" s="2000" t="s">
        <v>3595</v>
      </c>
      <c r="G571" s="1535">
        <v>3237</v>
      </c>
      <c r="H571" s="460">
        <f t="shared" si="13"/>
        <v>0</v>
      </c>
      <c r="I571" s="1886" t="s">
        <v>600</v>
      </c>
    </row>
    <row r="572" spans="1:9" x14ac:dyDescent="0.25">
      <c r="A572" s="1332"/>
      <c r="B572" s="589" t="s">
        <v>3034</v>
      </c>
      <c r="C572" s="1358" t="s">
        <v>2761</v>
      </c>
      <c r="D572" s="1886" t="s">
        <v>840</v>
      </c>
      <c r="E572" s="1994">
        <v>25290</v>
      </c>
      <c r="F572" s="1822">
        <v>41738</v>
      </c>
      <c r="G572" s="1535">
        <v>25290</v>
      </c>
      <c r="H572" s="539">
        <f t="shared" si="13"/>
        <v>0</v>
      </c>
      <c r="I572" s="1886" t="s">
        <v>825</v>
      </c>
    </row>
    <row r="573" spans="1:9" x14ac:dyDescent="0.25">
      <c r="A573" s="1332"/>
      <c r="B573" s="589" t="s">
        <v>3035</v>
      </c>
      <c r="C573" s="1358" t="s">
        <v>2761</v>
      </c>
      <c r="D573" s="1886" t="s">
        <v>1548</v>
      </c>
      <c r="E573" s="1994">
        <v>29525.4</v>
      </c>
      <c r="F573" s="1822">
        <v>41737</v>
      </c>
      <c r="G573" s="1535">
        <v>29525.4</v>
      </c>
      <c r="H573" s="539">
        <f t="shared" si="13"/>
        <v>0</v>
      </c>
      <c r="I573" s="1886" t="s">
        <v>19</v>
      </c>
    </row>
    <row r="574" spans="1:9" x14ac:dyDescent="0.25">
      <c r="A574" s="1332"/>
      <c r="B574" s="589" t="s">
        <v>3036</v>
      </c>
      <c r="C574" s="1358" t="s">
        <v>2761</v>
      </c>
      <c r="D574" s="1886" t="s">
        <v>684</v>
      </c>
      <c r="E574" s="1994">
        <v>13085</v>
      </c>
      <c r="F574" s="1822">
        <v>41738</v>
      </c>
      <c r="G574" s="1535">
        <v>13085</v>
      </c>
      <c r="H574" s="539">
        <f t="shared" si="13"/>
        <v>0</v>
      </c>
      <c r="I574" s="1886" t="s">
        <v>825</v>
      </c>
    </row>
    <row r="575" spans="1:9" x14ac:dyDescent="0.25">
      <c r="A575" s="1332"/>
      <c r="B575" s="589" t="s">
        <v>3037</v>
      </c>
      <c r="C575" s="1358" t="s">
        <v>2761</v>
      </c>
      <c r="D575" s="1886" t="s">
        <v>2961</v>
      </c>
      <c r="E575" s="1994">
        <v>615</v>
      </c>
      <c r="F575" s="1822">
        <v>41737</v>
      </c>
      <c r="G575" s="1535">
        <v>615</v>
      </c>
      <c r="H575" s="539">
        <f t="shared" si="13"/>
        <v>0</v>
      </c>
      <c r="I575" s="1886"/>
    </row>
    <row r="576" spans="1:9" x14ac:dyDescent="0.25">
      <c r="A576" s="1332"/>
      <c r="B576" s="589" t="s">
        <v>3038</v>
      </c>
      <c r="C576" s="1358" t="s">
        <v>2761</v>
      </c>
      <c r="D576" s="1892" t="s">
        <v>2229</v>
      </c>
      <c r="E576" s="1995">
        <v>0</v>
      </c>
      <c r="F576" s="1822"/>
      <c r="G576" s="1535"/>
      <c r="H576" s="539">
        <f t="shared" si="13"/>
        <v>0</v>
      </c>
      <c r="I576" s="1886" t="s">
        <v>998</v>
      </c>
    </row>
    <row r="577" spans="1:9" x14ac:dyDescent="0.25">
      <c r="A577" s="1332"/>
      <c r="B577" s="589" t="s">
        <v>3039</v>
      </c>
      <c r="C577" s="1358" t="s">
        <v>2761</v>
      </c>
      <c r="D577" s="1886" t="s">
        <v>641</v>
      </c>
      <c r="E577" s="1994">
        <v>1427</v>
      </c>
      <c r="F577" s="1822">
        <v>41738</v>
      </c>
      <c r="G577" s="1535">
        <v>1427</v>
      </c>
      <c r="H577" s="460">
        <f t="shared" si="13"/>
        <v>0</v>
      </c>
      <c r="I577" s="1886" t="s">
        <v>825</v>
      </c>
    </row>
    <row r="578" spans="1:9" x14ac:dyDescent="0.25">
      <c r="A578" s="1332"/>
      <c r="B578" s="589" t="s">
        <v>3040</v>
      </c>
      <c r="C578" s="1358" t="s">
        <v>2761</v>
      </c>
      <c r="D578" s="1886" t="s">
        <v>2963</v>
      </c>
      <c r="E578" s="1994">
        <v>898.2</v>
      </c>
      <c r="F578" s="1822">
        <v>41738</v>
      </c>
      <c r="G578" s="1535">
        <v>898.2</v>
      </c>
      <c r="H578" s="539">
        <f t="shared" si="13"/>
        <v>0</v>
      </c>
      <c r="I578" s="1886" t="s">
        <v>825</v>
      </c>
    </row>
    <row r="579" spans="1:9" x14ac:dyDescent="0.25">
      <c r="A579" s="1332"/>
      <c r="B579" s="589" t="s">
        <v>3041</v>
      </c>
      <c r="C579" s="1358" t="s">
        <v>2761</v>
      </c>
      <c r="D579" s="1886" t="s">
        <v>44</v>
      </c>
      <c r="E579" s="1994">
        <v>1479.6</v>
      </c>
      <c r="F579" s="1822">
        <v>41737</v>
      </c>
      <c r="G579" s="1535">
        <v>1479.6</v>
      </c>
      <c r="H579" s="460">
        <f t="shared" si="13"/>
        <v>0</v>
      </c>
      <c r="I579" s="1886"/>
    </row>
    <row r="580" spans="1:9" x14ac:dyDescent="0.25">
      <c r="A580" s="1332"/>
      <c r="B580" s="589" t="s">
        <v>3042</v>
      </c>
      <c r="C580" s="1358" t="s">
        <v>2761</v>
      </c>
      <c r="D580" s="1886" t="s">
        <v>655</v>
      </c>
      <c r="E580" s="1994">
        <v>13034.4</v>
      </c>
      <c r="F580" s="1822">
        <v>41738</v>
      </c>
      <c r="G580" s="1535">
        <v>13034.4</v>
      </c>
      <c r="H580" s="539">
        <f t="shared" si="13"/>
        <v>0</v>
      </c>
      <c r="I580" s="1886" t="s">
        <v>825</v>
      </c>
    </row>
    <row r="581" spans="1:9" x14ac:dyDescent="0.25">
      <c r="A581" s="1332"/>
      <c r="B581" s="589" t="s">
        <v>3043</v>
      </c>
      <c r="C581" s="1358" t="s">
        <v>2761</v>
      </c>
      <c r="D581" s="1886" t="s">
        <v>961</v>
      </c>
      <c r="E581" s="1994">
        <v>5040</v>
      </c>
      <c r="F581" s="1822">
        <v>41738</v>
      </c>
      <c r="G581" s="1535">
        <v>5040</v>
      </c>
      <c r="H581" s="539">
        <f t="shared" si="13"/>
        <v>0</v>
      </c>
      <c r="I581" s="1886" t="s">
        <v>825</v>
      </c>
    </row>
    <row r="582" spans="1:9" x14ac:dyDescent="0.25">
      <c r="A582" s="1332"/>
      <c r="B582" s="589" t="s">
        <v>3044</v>
      </c>
      <c r="C582" s="1358" t="s">
        <v>2761</v>
      </c>
      <c r="D582" s="1886" t="s">
        <v>297</v>
      </c>
      <c r="E582" s="1994">
        <v>1611</v>
      </c>
      <c r="F582" s="1822">
        <v>41737</v>
      </c>
      <c r="G582" s="1535">
        <v>1611</v>
      </c>
      <c r="H582" s="539">
        <f t="shared" si="13"/>
        <v>0</v>
      </c>
      <c r="I582" s="1886"/>
    </row>
    <row r="583" spans="1:9" x14ac:dyDescent="0.25">
      <c r="A583" s="1332"/>
      <c r="B583" s="589" t="s">
        <v>3045</v>
      </c>
      <c r="C583" s="1358" t="s">
        <v>2761</v>
      </c>
      <c r="D583" s="1886" t="s">
        <v>57</v>
      </c>
      <c r="E583" s="1994">
        <v>3221.6</v>
      </c>
      <c r="F583" s="1822">
        <v>41738</v>
      </c>
      <c r="G583" s="1535">
        <v>3221.6</v>
      </c>
      <c r="H583" s="539">
        <f t="shared" si="13"/>
        <v>0</v>
      </c>
      <c r="I583" s="1886" t="s">
        <v>825</v>
      </c>
    </row>
    <row r="584" spans="1:9" x14ac:dyDescent="0.25">
      <c r="A584" s="1332"/>
      <c r="B584" s="589" t="s">
        <v>3046</v>
      </c>
      <c r="C584" s="1358" t="s">
        <v>2761</v>
      </c>
      <c r="D584" s="1886" t="s">
        <v>2817</v>
      </c>
      <c r="E584" s="1994">
        <v>1595</v>
      </c>
      <c r="F584" s="1822">
        <v>41738</v>
      </c>
      <c r="G584" s="1996">
        <v>1595</v>
      </c>
      <c r="H584" s="539">
        <f t="shared" si="13"/>
        <v>0</v>
      </c>
      <c r="I584" s="1886" t="s">
        <v>1003</v>
      </c>
    </row>
    <row r="585" spans="1:9" x14ac:dyDescent="0.25">
      <c r="A585" s="1332"/>
      <c r="B585" s="589" t="s">
        <v>3047</v>
      </c>
      <c r="C585" s="1358" t="s">
        <v>2761</v>
      </c>
      <c r="D585" s="1886" t="s">
        <v>3079</v>
      </c>
      <c r="E585" s="1994">
        <v>1520</v>
      </c>
      <c r="F585" s="1822">
        <v>41738</v>
      </c>
      <c r="G585" s="1996">
        <v>1520</v>
      </c>
      <c r="H585" s="539">
        <f t="shared" si="13"/>
        <v>0</v>
      </c>
      <c r="I585" s="1886" t="s">
        <v>1003</v>
      </c>
    </row>
    <row r="586" spans="1:9" x14ac:dyDescent="0.25">
      <c r="A586" s="1332"/>
      <c r="B586" s="589" t="s">
        <v>3048</v>
      </c>
      <c r="C586" s="1358" t="s">
        <v>2761</v>
      </c>
      <c r="D586" s="1886" t="s">
        <v>744</v>
      </c>
      <c r="E586" s="1994">
        <v>10183.200000000001</v>
      </c>
      <c r="F586" s="1822">
        <v>41738</v>
      </c>
      <c r="G586" s="1996">
        <v>10183.200000000001</v>
      </c>
      <c r="H586" s="539">
        <f t="shared" si="13"/>
        <v>0</v>
      </c>
      <c r="I586" s="1886" t="s">
        <v>2227</v>
      </c>
    </row>
    <row r="587" spans="1:9" x14ac:dyDescent="0.25">
      <c r="A587" s="1332"/>
      <c r="B587" s="589" t="s">
        <v>3049</v>
      </c>
      <c r="C587" s="1358" t="s">
        <v>2761</v>
      </c>
      <c r="D587" s="1886" t="s">
        <v>2379</v>
      </c>
      <c r="E587" s="1994">
        <v>3765.5</v>
      </c>
      <c r="F587" s="2135" t="s">
        <v>3983</v>
      </c>
      <c r="G587" s="1535">
        <v>3765.5</v>
      </c>
      <c r="H587" s="539">
        <f t="shared" si="13"/>
        <v>0</v>
      </c>
      <c r="I587" s="1886" t="s">
        <v>19</v>
      </c>
    </row>
    <row r="588" spans="1:9" x14ac:dyDescent="0.25">
      <c r="A588" s="1332"/>
      <c r="B588" s="589" t="s">
        <v>3050</v>
      </c>
      <c r="C588" s="1358" t="s">
        <v>2761</v>
      </c>
      <c r="D588" s="1886" t="s">
        <v>463</v>
      </c>
      <c r="E588" s="1994">
        <v>2767.2</v>
      </c>
      <c r="F588" s="1822">
        <v>41738</v>
      </c>
      <c r="G588" s="1535">
        <v>2767.2</v>
      </c>
      <c r="H588" s="539">
        <f t="shared" si="13"/>
        <v>0</v>
      </c>
      <c r="I588" s="1886" t="s">
        <v>1584</v>
      </c>
    </row>
    <row r="589" spans="1:9" x14ac:dyDescent="0.25">
      <c r="A589" s="1332"/>
      <c r="B589" s="589" t="s">
        <v>3051</v>
      </c>
      <c r="C589" s="1358" t="s">
        <v>2761</v>
      </c>
      <c r="D589" s="1886" t="s">
        <v>3080</v>
      </c>
      <c r="E589" s="1994">
        <v>1032.7</v>
      </c>
      <c r="F589" s="1822">
        <v>41738</v>
      </c>
      <c r="G589" s="1535">
        <v>1032.7</v>
      </c>
      <c r="H589" s="539">
        <f t="shared" si="13"/>
        <v>0</v>
      </c>
      <c r="I589" s="1886" t="s">
        <v>1584</v>
      </c>
    </row>
    <row r="590" spans="1:9" x14ac:dyDescent="0.25">
      <c r="A590" s="1332"/>
      <c r="B590" s="589" t="s">
        <v>3052</v>
      </c>
      <c r="C590" s="1358" t="s">
        <v>2761</v>
      </c>
      <c r="D590" s="1886" t="s">
        <v>1194</v>
      </c>
      <c r="E590" s="1994">
        <v>12163</v>
      </c>
      <c r="F590" s="2135" t="s">
        <v>3986</v>
      </c>
      <c r="G590" s="1535">
        <v>12163</v>
      </c>
      <c r="H590" s="539">
        <f t="shared" si="13"/>
        <v>0</v>
      </c>
      <c r="I590" s="1886" t="s">
        <v>19</v>
      </c>
    </row>
    <row r="591" spans="1:9" x14ac:dyDescent="0.25">
      <c r="A591" s="1332"/>
      <c r="B591" s="589" t="s">
        <v>2392</v>
      </c>
      <c r="C591" s="1358" t="s">
        <v>2761</v>
      </c>
      <c r="D591" s="1886" t="s">
        <v>2242</v>
      </c>
      <c r="E591" s="1994">
        <v>6984.4</v>
      </c>
      <c r="F591" s="1822">
        <v>41737</v>
      </c>
      <c r="G591" s="1535">
        <v>6984.4</v>
      </c>
      <c r="H591" s="539">
        <f t="shared" si="13"/>
        <v>0</v>
      </c>
      <c r="I591" s="1886"/>
    </row>
    <row r="592" spans="1:9" x14ac:dyDescent="0.25">
      <c r="A592" s="1332"/>
      <c r="B592" s="589" t="s">
        <v>3053</v>
      </c>
      <c r="C592" s="1358" t="s">
        <v>2761</v>
      </c>
      <c r="D592" s="1886" t="s">
        <v>604</v>
      </c>
      <c r="E592" s="1994">
        <v>5040</v>
      </c>
      <c r="F592" s="2135" t="s">
        <v>3994</v>
      </c>
      <c r="G592" s="1535">
        <v>5040</v>
      </c>
      <c r="H592" s="460">
        <f t="shared" si="13"/>
        <v>0</v>
      </c>
      <c r="I592" s="1886" t="s">
        <v>600</v>
      </c>
    </row>
    <row r="593" spans="1:9" x14ac:dyDescent="0.25">
      <c r="A593" s="1332">
        <v>41738</v>
      </c>
      <c r="B593" s="589" t="s">
        <v>3054</v>
      </c>
      <c r="C593" s="1358" t="s">
        <v>2761</v>
      </c>
      <c r="D593" s="1886" t="s">
        <v>3152</v>
      </c>
      <c r="E593" s="1994">
        <v>16023</v>
      </c>
      <c r="F593" s="2006" t="s">
        <v>4029</v>
      </c>
      <c r="G593" s="1535">
        <v>16023</v>
      </c>
      <c r="H593" s="539">
        <f t="shared" si="13"/>
        <v>0</v>
      </c>
      <c r="I593" s="1886" t="s">
        <v>19</v>
      </c>
    </row>
    <row r="594" spans="1:9" x14ac:dyDescent="0.25">
      <c r="A594" s="1332"/>
      <c r="B594" s="589" t="s">
        <v>3055</v>
      </c>
      <c r="C594" s="1358" t="s">
        <v>2761</v>
      </c>
      <c r="D594" s="1886" t="s">
        <v>3152</v>
      </c>
      <c r="E594" s="1994">
        <v>2959.6</v>
      </c>
      <c r="F594" s="2006" t="s">
        <v>4030</v>
      </c>
      <c r="G594" s="1535">
        <v>2959.6</v>
      </c>
      <c r="H594" s="460">
        <f t="shared" si="13"/>
        <v>0</v>
      </c>
      <c r="I594" s="1887" t="s">
        <v>19</v>
      </c>
    </row>
    <row r="595" spans="1:9" x14ac:dyDescent="0.25">
      <c r="A595" s="1332"/>
      <c r="B595" s="589" t="s">
        <v>3056</v>
      </c>
      <c r="C595" s="1358" t="s">
        <v>2761</v>
      </c>
      <c r="D595" s="1886" t="s">
        <v>3152</v>
      </c>
      <c r="E595" s="1994">
        <v>9506</v>
      </c>
      <c r="F595" s="1822">
        <v>41738</v>
      </c>
      <c r="G595" s="1535">
        <v>9506</v>
      </c>
      <c r="H595" s="539">
        <f t="shared" si="13"/>
        <v>0</v>
      </c>
      <c r="I595" s="1886" t="s">
        <v>19</v>
      </c>
    </row>
    <row r="596" spans="1:9" x14ac:dyDescent="0.25">
      <c r="A596" s="1332"/>
      <c r="B596" s="589" t="s">
        <v>3057</v>
      </c>
      <c r="C596" s="1358" t="s">
        <v>2761</v>
      </c>
      <c r="D596" s="1886" t="s">
        <v>973</v>
      </c>
      <c r="E596" s="1994">
        <v>138050</v>
      </c>
      <c r="F596" s="1822">
        <v>41744</v>
      </c>
      <c r="G596" s="1535">
        <v>138050</v>
      </c>
      <c r="H596" s="539">
        <f t="shared" si="13"/>
        <v>0</v>
      </c>
      <c r="I596" s="1886"/>
    </row>
    <row r="597" spans="1:9" x14ac:dyDescent="0.25">
      <c r="A597" s="1332"/>
      <c r="B597" s="589" t="s">
        <v>3058</v>
      </c>
      <c r="C597" s="1358" t="s">
        <v>2761</v>
      </c>
      <c r="D597" s="1886" t="s">
        <v>973</v>
      </c>
      <c r="E597" s="1994">
        <v>452300</v>
      </c>
      <c r="F597" s="2006">
        <v>41772</v>
      </c>
      <c r="G597" s="2183">
        <v>452300</v>
      </c>
      <c r="H597" s="460">
        <f t="shared" si="13"/>
        <v>0</v>
      </c>
      <c r="I597" s="1886"/>
    </row>
    <row r="598" spans="1:9" x14ac:dyDescent="0.25">
      <c r="A598" s="1332"/>
      <c r="B598" s="589" t="s">
        <v>774</v>
      </c>
      <c r="C598" s="1358" t="s">
        <v>2761</v>
      </c>
      <c r="D598" s="1886" t="s">
        <v>48</v>
      </c>
      <c r="E598" s="1994">
        <v>47254</v>
      </c>
      <c r="F598" s="2006">
        <v>41777</v>
      </c>
      <c r="G598" s="2183">
        <v>47254</v>
      </c>
      <c r="H598" s="539">
        <f t="shared" si="13"/>
        <v>0</v>
      </c>
      <c r="I598" s="1886" t="s">
        <v>1584</v>
      </c>
    </row>
    <row r="599" spans="1:9" x14ac:dyDescent="0.25">
      <c r="A599" s="1332"/>
      <c r="B599" s="589" t="s">
        <v>3059</v>
      </c>
      <c r="C599" s="1358" t="s">
        <v>2761</v>
      </c>
      <c r="D599" s="1886" t="s">
        <v>1554</v>
      </c>
      <c r="E599" s="1994">
        <v>6701</v>
      </c>
      <c r="F599" s="1822">
        <v>41738</v>
      </c>
      <c r="G599" s="1535">
        <v>6701</v>
      </c>
      <c r="H599" s="539">
        <f t="shared" si="13"/>
        <v>0</v>
      </c>
      <c r="I599" s="1886"/>
    </row>
    <row r="600" spans="1:9" x14ac:dyDescent="0.25">
      <c r="A600" s="1332"/>
      <c r="B600" s="589" t="s">
        <v>230</v>
      </c>
      <c r="C600" s="1358" t="s">
        <v>2761</v>
      </c>
      <c r="D600" s="1892" t="s">
        <v>2229</v>
      </c>
      <c r="E600" s="1995">
        <v>0</v>
      </c>
      <c r="F600" s="1822"/>
      <c r="G600" s="1535"/>
      <c r="H600" s="539">
        <f t="shared" si="13"/>
        <v>0</v>
      </c>
      <c r="I600" s="1886" t="s">
        <v>998</v>
      </c>
    </row>
    <row r="601" spans="1:9" x14ac:dyDescent="0.25">
      <c r="A601" s="1332"/>
      <c r="B601" s="589" t="s">
        <v>3060</v>
      </c>
      <c r="C601" s="1358" t="s">
        <v>2761</v>
      </c>
      <c r="D601" s="1886" t="s">
        <v>667</v>
      </c>
      <c r="E601" s="1994">
        <v>6922</v>
      </c>
      <c r="F601" s="1822">
        <v>41738</v>
      </c>
      <c r="G601" s="1535">
        <v>6922</v>
      </c>
      <c r="H601" s="539">
        <f t="shared" si="13"/>
        <v>0</v>
      </c>
      <c r="I601" s="1886"/>
    </row>
    <row r="602" spans="1:9" x14ac:dyDescent="0.25">
      <c r="A602" s="1332"/>
      <c r="B602" s="589" t="s">
        <v>3061</v>
      </c>
      <c r="C602" s="1358" t="s">
        <v>2761</v>
      </c>
      <c r="D602" s="1886" t="s">
        <v>1465</v>
      </c>
      <c r="E602" s="1994">
        <v>5054</v>
      </c>
      <c r="F602" s="1822">
        <v>41741</v>
      </c>
      <c r="G602" s="1535">
        <v>5054</v>
      </c>
      <c r="H602" s="539">
        <f t="shared" si="13"/>
        <v>0</v>
      </c>
      <c r="I602" s="1886" t="s">
        <v>19</v>
      </c>
    </row>
    <row r="603" spans="1:9" x14ac:dyDescent="0.25">
      <c r="A603" s="1332"/>
      <c r="B603" s="589" t="s">
        <v>3062</v>
      </c>
      <c r="C603" s="1358" t="s">
        <v>2761</v>
      </c>
      <c r="D603" s="1886" t="s">
        <v>377</v>
      </c>
      <c r="E603" s="1994">
        <v>3038</v>
      </c>
      <c r="F603" s="1822">
        <v>41745</v>
      </c>
      <c r="G603" s="1535">
        <v>3038</v>
      </c>
      <c r="H603" s="539">
        <f t="shared" si="13"/>
        <v>0</v>
      </c>
      <c r="I603" s="1886"/>
    </row>
    <row r="604" spans="1:9" x14ac:dyDescent="0.25">
      <c r="A604" s="1332"/>
      <c r="B604" s="589" t="s">
        <v>3063</v>
      </c>
      <c r="C604" s="1358" t="s">
        <v>2761</v>
      </c>
      <c r="D604" s="1886" t="s">
        <v>419</v>
      </c>
      <c r="E604" s="2002">
        <v>11822</v>
      </c>
      <c r="F604" s="2000" t="s">
        <v>3314</v>
      </c>
      <c r="G604" s="1535">
        <v>11822</v>
      </c>
      <c r="H604" s="460">
        <f t="shared" si="13"/>
        <v>0</v>
      </c>
      <c r="I604" s="1886" t="s">
        <v>2228</v>
      </c>
    </row>
    <row r="605" spans="1:9" x14ac:dyDescent="0.25">
      <c r="A605" s="1332"/>
      <c r="B605" s="589" t="s">
        <v>3064</v>
      </c>
      <c r="C605" s="1358" t="s">
        <v>2761</v>
      </c>
      <c r="D605" s="1886" t="s">
        <v>867</v>
      </c>
      <c r="E605" s="1994">
        <v>4424</v>
      </c>
      <c r="F605" s="2135" t="s">
        <v>3974</v>
      </c>
      <c r="G605" s="1535">
        <v>4424</v>
      </c>
      <c r="H605" s="539">
        <f t="shared" si="13"/>
        <v>0</v>
      </c>
      <c r="I605" s="1886" t="s">
        <v>1003</v>
      </c>
    </row>
    <row r="606" spans="1:9" x14ac:dyDescent="0.25">
      <c r="A606" s="1332"/>
      <c r="B606" s="589" t="s">
        <v>3065</v>
      </c>
      <c r="C606" s="1358" t="s">
        <v>2761</v>
      </c>
      <c r="D606" s="1886" t="s">
        <v>433</v>
      </c>
      <c r="E606" s="1994">
        <v>2640</v>
      </c>
      <c r="F606" s="1822">
        <v>41738</v>
      </c>
      <c r="G606" s="1535">
        <v>2640</v>
      </c>
      <c r="H606" s="539">
        <f t="shared" si="13"/>
        <v>0</v>
      </c>
      <c r="I606" s="1886"/>
    </row>
    <row r="607" spans="1:9" x14ac:dyDescent="0.25">
      <c r="A607" s="1332"/>
      <c r="B607" s="589" t="s">
        <v>3066</v>
      </c>
      <c r="C607" s="1358" t="s">
        <v>2761</v>
      </c>
      <c r="D607" s="1886" t="s">
        <v>524</v>
      </c>
      <c r="E607" s="1994">
        <v>2705</v>
      </c>
      <c r="F607" s="1822">
        <v>41738</v>
      </c>
      <c r="G607" s="1535">
        <v>2705</v>
      </c>
      <c r="H607" s="460">
        <f t="shared" si="13"/>
        <v>0</v>
      </c>
      <c r="I607" s="1886"/>
    </row>
    <row r="608" spans="1:9" x14ac:dyDescent="0.25">
      <c r="A608" s="1332"/>
      <c r="B608" s="589" t="s">
        <v>3067</v>
      </c>
      <c r="C608" s="1358" t="s">
        <v>2761</v>
      </c>
      <c r="D608" s="1886" t="s">
        <v>986</v>
      </c>
      <c r="E608" s="1994">
        <v>8257</v>
      </c>
      <c r="F608" s="1822">
        <v>41738</v>
      </c>
      <c r="G608" s="1535">
        <v>8257</v>
      </c>
      <c r="H608" s="539">
        <f t="shared" si="13"/>
        <v>0</v>
      </c>
      <c r="I608" s="1886"/>
    </row>
    <row r="609" spans="1:9" x14ac:dyDescent="0.25">
      <c r="A609" s="1332"/>
      <c r="B609" s="589" t="s">
        <v>3068</v>
      </c>
      <c r="C609" s="1358" t="s">
        <v>2761</v>
      </c>
      <c r="D609" s="1886" t="s">
        <v>1477</v>
      </c>
      <c r="E609" s="1994">
        <v>1764</v>
      </c>
      <c r="F609" s="1822">
        <v>41738</v>
      </c>
      <c r="G609" s="1535">
        <v>1764</v>
      </c>
      <c r="H609" s="539">
        <f t="shared" si="13"/>
        <v>0</v>
      </c>
      <c r="I609" s="1886" t="s">
        <v>2227</v>
      </c>
    </row>
    <row r="610" spans="1:9" x14ac:dyDescent="0.25">
      <c r="A610" s="1332"/>
      <c r="B610" s="589" t="s">
        <v>3069</v>
      </c>
      <c r="C610" s="1358" t="s">
        <v>2761</v>
      </c>
      <c r="D610" s="1886" t="s">
        <v>1884</v>
      </c>
      <c r="E610" s="1994">
        <v>423</v>
      </c>
      <c r="F610" s="1822">
        <v>41738</v>
      </c>
      <c r="G610" s="1535">
        <v>423</v>
      </c>
      <c r="H610" s="539">
        <f t="shared" si="13"/>
        <v>0</v>
      </c>
      <c r="I610" s="1886"/>
    </row>
    <row r="611" spans="1:9" x14ac:dyDescent="0.25">
      <c r="A611" s="1332"/>
      <c r="B611" s="589" t="s">
        <v>3070</v>
      </c>
      <c r="C611" s="1358" t="s">
        <v>2761</v>
      </c>
      <c r="D611" s="1886" t="s">
        <v>25</v>
      </c>
      <c r="E611" s="1994">
        <v>5632</v>
      </c>
      <c r="F611" s="2034"/>
      <c r="G611" s="2035"/>
      <c r="H611" s="539">
        <f t="shared" si="13"/>
        <v>5632</v>
      </c>
      <c r="I611" s="1886"/>
    </row>
    <row r="612" spans="1:9" x14ac:dyDescent="0.25">
      <c r="A612" s="1332"/>
      <c r="B612" s="589" t="s">
        <v>3071</v>
      </c>
      <c r="C612" s="1358" t="s">
        <v>2761</v>
      </c>
      <c r="D612" s="1886" t="s">
        <v>72</v>
      </c>
      <c r="E612" s="1994">
        <v>27678</v>
      </c>
      <c r="F612" s="1822">
        <v>41738</v>
      </c>
      <c r="G612" s="1535">
        <v>27678</v>
      </c>
      <c r="H612" s="539">
        <f t="shared" si="13"/>
        <v>0</v>
      </c>
      <c r="I612" s="1886"/>
    </row>
    <row r="613" spans="1:9" x14ac:dyDescent="0.25">
      <c r="A613" s="1332"/>
      <c r="B613" s="589" t="s">
        <v>3072</v>
      </c>
      <c r="C613" s="1358" t="s">
        <v>2761</v>
      </c>
      <c r="D613" s="1886" t="s">
        <v>19</v>
      </c>
      <c r="E613" s="1994">
        <v>607</v>
      </c>
      <c r="F613" s="1822">
        <v>41738</v>
      </c>
      <c r="G613" s="1535">
        <v>607</v>
      </c>
      <c r="H613" s="539">
        <f t="shared" si="13"/>
        <v>0</v>
      </c>
      <c r="I613" s="1886" t="s">
        <v>19</v>
      </c>
    </row>
    <row r="614" spans="1:9" x14ac:dyDescent="0.25">
      <c r="A614" s="1332"/>
      <c r="B614" s="589" t="s">
        <v>3073</v>
      </c>
      <c r="C614" s="1358" t="s">
        <v>2761</v>
      </c>
      <c r="D614" s="1886" t="s">
        <v>600</v>
      </c>
      <c r="E614" s="1994">
        <v>656</v>
      </c>
      <c r="F614" s="1822">
        <v>41738</v>
      </c>
      <c r="G614" s="1535">
        <v>656</v>
      </c>
      <c r="H614" s="539">
        <f t="shared" si="13"/>
        <v>0</v>
      </c>
      <c r="I614" s="1886"/>
    </row>
    <row r="615" spans="1:9" x14ac:dyDescent="0.25">
      <c r="A615" s="715"/>
      <c r="B615" s="1356"/>
      <c r="C615" s="1336"/>
      <c r="D615" s="352" t="s">
        <v>506</v>
      </c>
      <c r="E615" s="76"/>
      <c r="F615" s="721"/>
      <c r="G615" s="76"/>
      <c r="H615" s="217"/>
    </row>
    <row r="616" spans="1:9" x14ac:dyDescent="0.25">
      <c r="A616" s="715"/>
      <c r="B616" s="1356"/>
      <c r="C616" s="1336"/>
      <c r="D616" s="352" t="s">
        <v>514</v>
      </c>
      <c r="E616" s="76"/>
      <c r="F616" s="721"/>
      <c r="G616" s="76"/>
      <c r="H616" s="217"/>
    </row>
    <row r="617" spans="1:9" x14ac:dyDescent="0.25">
      <c r="A617" s="1387"/>
      <c r="B617" s="1395"/>
      <c r="C617" s="1391"/>
      <c r="D617" s="1392" t="s">
        <v>513</v>
      </c>
      <c r="E617" s="1393"/>
      <c r="F617" s="1394"/>
      <c r="G617" s="1393"/>
      <c r="H617" s="217"/>
    </row>
    <row r="618" spans="1:9" ht="18.75" x14ac:dyDescent="0.3">
      <c r="A618" s="2322" t="str">
        <f>A549</f>
        <v>REMISIONES DE    ABRIL         2 0 1 4</v>
      </c>
      <c r="B618" s="2322"/>
      <c r="C618" s="2322"/>
      <c r="D618" s="2322"/>
      <c r="E618" s="2322"/>
      <c r="F618" s="2322"/>
      <c r="G618" s="1051"/>
      <c r="H618" s="717"/>
    </row>
    <row r="619" spans="1:9" ht="35.25" thickBot="1" x14ac:dyDescent="0.35">
      <c r="A619" s="721" t="s">
        <v>0</v>
      </c>
      <c r="B619" s="1334" t="s">
        <v>1</v>
      </c>
      <c r="C619" s="1529"/>
      <c r="D619" s="1326" t="s">
        <v>1461</v>
      </c>
      <c r="E619" s="5" t="s">
        <v>2</v>
      </c>
      <c r="F619" s="1565" t="s">
        <v>6</v>
      </c>
      <c r="G619" s="1566" t="s">
        <v>7</v>
      </c>
      <c r="H619" s="1567" t="s">
        <v>8</v>
      </c>
    </row>
    <row r="620" spans="1:9" ht="15.75" thickTop="1" x14ac:dyDescent="0.25">
      <c r="A620" s="1332">
        <v>41738</v>
      </c>
      <c r="B620" s="1357" t="s">
        <v>3098</v>
      </c>
      <c r="C620" s="1358" t="s">
        <v>2761</v>
      </c>
      <c r="D620" s="1886" t="s">
        <v>19</v>
      </c>
      <c r="E620" s="1994">
        <v>3258</v>
      </c>
      <c r="F620" s="1822">
        <v>41738</v>
      </c>
      <c r="G620" s="1535">
        <v>3258</v>
      </c>
      <c r="H620" s="1997">
        <f t="shared" ref="H620:H683" si="14">E620-G620</f>
        <v>0</v>
      </c>
      <c r="I620" s="1886"/>
    </row>
    <row r="621" spans="1:9" x14ac:dyDescent="0.25">
      <c r="A621" s="1332"/>
      <c r="B621" s="1357" t="s">
        <v>3099</v>
      </c>
      <c r="C621" s="1358" t="s">
        <v>2761</v>
      </c>
      <c r="D621" s="1886" t="s">
        <v>3153</v>
      </c>
      <c r="E621" s="1994">
        <v>2234</v>
      </c>
      <c r="F621" s="1822">
        <v>41738</v>
      </c>
      <c r="G621" s="1535">
        <v>2234</v>
      </c>
      <c r="H621" s="539">
        <f t="shared" si="14"/>
        <v>0</v>
      </c>
      <c r="I621" s="1886"/>
    </row>
    <row r="622" spans="1:9" x14ac:dyDescent="0.25">
      <c r="A622" s="1332"/>
      <c r="B622" s="1357" t="s">
        <v>3100</v>
      </c>
      <c r="C622" s="1358" t="s">
        <v>2761</v>
      </c>
      <c r="D622" s="1886" t="s">
        <v>19</v>
      </c>
      <c r="E622" s="1994">
        <v>534</v>
      </c>
      <c r="F622" s="1822">
        <v>41738</v>
      </c>
      <c r="G622" s="1535">
        <v>534</v>
      </c>
      <c r="H622" s="539">
        <f t="shared" si="14"/>
        <v>0</v>
      </c>
      <c r="I622" s="1886"/>
    </row>
    <row r="623" spans="1:9" x14ac:dyDescent="0.25">
      <c r="A623" s="1332"/>
      <c r="B623" s="1357" t="s">
        <v>3101</v>
      </c>
      <c r="C623" s="1358" t="s">
        <v>2761</v>
      </c>
      <c r="D623" s="1886" t="s">
        <v>1477</v>
      </c>
      <c r="E623" s="1994">
        <v>600</v>
      </c>
      <c r="F623" s="1822">
        <v>41738</v>
      </c>
      <c r="G623" s="1535">
        <v>600</v>
      </c>
      <c r="H623" s="539">
        <f t="shared" si="14"/>
        <v>0</v>
      </c>
      <c r="I623" s="1886"/>
    </row>
    <row r="624" spans="1:9" x14ac:dyDescent="0.25">
      <c r="A624" s="1332"/>
      <c r="B624" s="1357" t="s">
        <v>3102</v>
      </c>
      <c r="C624" s="1358" t="s">
        <v>2761</v>
      </c>
      <c r="D624" s="1886" t="s">
        <v>999</v>
      </c>
      <c r="E624" s="1994">
        <v>8625.5</v>
      </c>
      <c r="F624" s="1822">
        <v>41738</v>
      </c>
      <c r="G624" s="1535">
        <v>8625.5</v>
      </c>
      <c r="H624" s="539">
        <f t="shared" si="14"/>
        <v>0</v>
      </c>
      <c r="I624" s="1886"/>
    </row>
    <row r="625" spans="1:9" x14ac:dyDescent="0.25">
      <c r="A625" s="1332"/>
      <c r="B625" s="1357" t="s">
        <v>3103</v>
      </c>
      <c r="C625" s="1358" t="s">
        <v>2761</v>
      </c>
      <c r="D625" s="1886" t="s">
        <v>957</v>
      </c>
      <c r="E625" s="1994">
        <v>2941</v>
      </c>
      <c r="F625" s="1822">
        <v>41738</v>
      </c>
      <c r="G625" s="1535">
        <v>2941</v>
      </c>
      <c r="H625" s="460">
        <f t="shared" si="14"/>
        <v>0</v>
      </c>
      <c r="I625" s="1886"/>
    </row>
    <row r="626" spans="1:9" x14ac:dyDescent="0.25">
      <c r="A626" s="1332"/>
      <c r="B626" s="1357" t="s">
        <v>3104</v>
      </c>
      <c r="C626" s="1358" t="s">
        <v>2761</v>
      </c>
      <c r="D626" s="1886" t="s">
        <v>3154</v>
      </c>
      <c r="E626" s="1994">
        <v>2692</v>
      </c>
      <c r="F626" s="1822">
        <v>41738</v>
      </c>
      <c r="G626" s="1535">
        <v>2692</v>
      </c>
      <c r="H626" s="539">
        <f t="shared" si="14"/>
        <v>0</v>
      </c>
      <c r="I626" s="1886"/>
    </row>
    <row r="627" spans="1:9" x14ac:dyDescent="0.25">
      <c r="A627" s="1332"/>
      <c r="B627" s="1357" t="s">
        <v>908</v>
      </c>
      <c r="C627" s="1358" t="s">
        <v>2761</v>
      </c>
      <c r="D627" s="1886" t="s">
        <v>19</v>
      </c>
      <c r="E627" s="1994">
        <v>190</v>
      </c>
      <c r="F627" s="1822">
        <v>41738</v>
      </c>
      <c r="G627" s="1535">
        <v>190</v>
      </c>
      <c r="H627" s="539">
        <f t="shared" si="14"/>
        <v>0</v>
      </c>
      <c r="I627" s="1886"/>
    </row>
    <row r="628" spans="1:9" x14ac:dyDescent="0.25">
      <c r="A628" s="1332"/>
      <c r="B628" s="1357" t="s">
        <v>3105</v>
      </c>
      <c r="C628" s="1358" t="s">
        <v>2761</v>
      </c>
      <c r="D628" s="1886" t="s">
        <v>297</v>
      </c>
      <c r="E628" s="1994">
        <v>1503</v>
      </c>
      <c r="F628" s="1822">
        <v>41738</v>
      </c>
      <c r="G628" s="1535">
        <v>1503</v>
      </c>
      <c r="H628" s="539">
        <f t="shared" si="14"/>
        <v>0</v>
      </c>
      <c r="I628" s="1886"/>
    </row>
    <row r="629" spans="1:9" x14ac:dyDescent="0.25">
      <c r="A629" s="1332"/>
      <c r="B629" s="1357" t="s">
        <v>3106</v>
      </c>
      <c r="C629" s="1358" t="s">
        <v>2761</v>
      </c>
      <c r="D629" s="1886" t="s">
        <v>2232</v>
      </c>
      <c r="E629" s="1994">
        <v>980</v>
      </c>
      <c r="F629" s="1822">
        <v>41739</v>
      </c>
      <c r="G629" s="1996">
        <v>980</v>
      </c>
      <c r="H629" s="539">
        <f t="shared" si="14"/>
        <v>0</v>
      </c>
      <c r="I629" s="1886"/>
    </row>
    <row r="630" spans="1:9" x14ac:dyDescent="0.25">
      <c r="A630" s="1332"/>
      <c r="B630" s="1357" t="s">
        <v>3107</v>
      </c>
      <c r="C630" s="1358" t="s">
        <v>2761</v>
      </c>
      <c r="D630" s="1886" t="s">
        <v>2885</v>
      </c>
      <c r="E630" s="1994">
        <v>1524</v>
      </c>
      <c r="F630" s="2006" t="s">
        <v>4097</v>
      </c>
      <c r="G630" s="1996">
        <v>1524</v>
      </c>
      <c r="H630" s="539">
        <f t="shared" si="14"/>
        <v>0</v>
      </c>
      <c r="I630" s="1886"/>
    </row>
    <row r="631" spans="1:9" x14ac:dyDescent="0.25">
      <c r="A631" s="1332"/>
      <c r="B631" s="1357" t="s">
        <v>3108</v>
      </c>
      <c r="C631" s="1358" t="s">
        <v>2761</v>
      </c>
      <c r="D631" s="1886" t="s">
        <v>503</v>
      </c>
      <c r="E631" s="1994">
        <v>954</v>
      </c>
      <c r="F631" s="1822">
        <v>41739</v>
      </c>
      <c r="G631" s="1996">
        <v>954</v>
      </c>
      <c r="H631" s="539">
        <f t="shared" si="14"/>
        <v>0</v>
      </c>
      <c r="I631" s="1886"/>
    </row>
    <row r="632" spans="1:9" x14ac:dyDescent="0.25">
      <c r="A632" s="1332"/>
      <c r="B632" s="1357" t="s">
        <v>2393</v>
      </c>
      <c r="C632" s="1358" t="s">
        <v>2761</v>
      </c>
      <c r="D632" s="1886" t="s">
        <v>803</v>
      </c>
      <c r="E632" s="1994">
        <v>2149</v>
      </c>
      <c r="F632" s="1822">
        <v>41739</v>
      </c>
      <c r="G632" s="1996">
        <v>2149</v>
      </c>
      <c r="H632" s="539">
        <f t="shared" si="14"/>
        <v>0</v>
      </c>
      <c r="I632" s="1886"/>
    </row>
    <row r="633" spans="1:9" x14ac:dyDescent="0.25">
      <c r="A633" s="1332"/>
      <c r="B633" s="1357" t="s">
        <v>3109</v>
      </c>
      <c r="C633" s="1358" t="s">
        <v>2761</v>
      </c>
      <c r="D633" s="1886" t="s">
        <v>2238</v>
      </c>
      <c r="E633" s="1994">
        <v>4958</v>
      </c>
      <c r="F633" s="1822">
        <v>41739</v>
      </c>
      <c r="G633" s="1996">
        <v>4958</v>
      </c>
      <c r="H633" s="539">
        <f t="shared" si="14"/>
        <v>0</v>
      </c>
      <c r="I633" s="1886"/>
    </row>
    <row r="634" spans="1:9" x14ac:dyDescent="0.25">
      <c r="A634" s="1332"/>
      <c r="B634" s="1357" t="s">
        <v>3110</v>
      </c>
      <c r="C634" s="1358" t="s">
        <v>2761</v>
      </c>
      <c r="D634" s="1886" t="s">
        <v>20</v>
      </c>
      <c r="E634" s="1994">
        <v>2288</v>
      </c>
      <c r="F634" s="1822">
        <v>41739</v>
      </c>
      <c r="G634" s="1996">
        <v>2288</v>
      </c>
      <c r="H634" s="539">
        <f t="shared" si="14"/>
        <v>0</v>
      </c>
      <c r="I634" s="1886"/>
    </row>
    <row r="635" spans="1:9" x14ac:dyDescent="0.25">
      <c r="A635" s="1332"/>
      <c r="B635" s="1357" t="s">
        <v>3111</v>
      </c>
      <c r="C635" s="1358" t="s">
        <v>2761</v>
      </c>
      <c r="D635" s="1886" t="s">
        <v>1887</v>
      </c>
      <c r="E635" s="1994">
        <v>5684</v>
      </c>
      <c r="F635" s="1822">
        <v>41739</v>
      </c>
      <c r="G635" s="1996">
        <v>5684</v>
      </c>
      <c r="H635" s="539">
        <f t="shared" si="14"/>
        <v>0</v>
      </c>
      <c r="I635" s="1886"/>
    </row>
    <row r="636" spans="1:9" x14ac:dyDescent="0.25">
      <c r="A636" s="1332"/>
      <c r="B636" s="1357" t="s">
        <v>3112</v>
      </c>
      <c r="C636" s="1358" t="s">
        <v>2761</v>
      </c>
      <c r="D636" s="1886" t="s">
        <v>54</v>
      </c>
      <c r="E636" s="1994">
        <v>1467</v>
      </c>
      <c r="F636" s="1822">
        <v>41739</v>
      </c>
      <c r="G636" s="1996">
        <v>1467</v>
      </c>
      <c r="H636" s="539">
        <f t="shared" si="14"/>
        <v>0</v>
      </c>
      <c r="I636" s="1886"/>
    </row>
    <row r="637" spans="1:9" x14ac:dyDescent="0.25">
      <c r="A637" s="1332"/>
      <c r="B637" s="1357" t="s">
        <v>3113</v>
      </c>
      <c r="C637" s="1358" t="s">
        <v>2761</v>
      </c>
      <c r="D637" s="1886" t="s">
        <v>58</v>
      </c>
      <c r="E637" s="1994">
        <v>1069</v>
      </c>
      <c r="F637" s="1822">
        <v>41739</v>
      </c>
      <c r="G637" s="1996">
        <v>1069</v>
      </c>
      <c r="H637" s="460">
        <f t="shared" si="14"/>
        <v>0</v>
      </c>
      <c r="I637" s="1886"/>
    </row>
    <row r="638" spans="1:9" x14ac:dyDescent="0.25">
      <c r="A638" s="1332"/>
      <c r="B638" s="1357" t="s">
        <v>3114</v>
      </c>
      <c r="C638" s="1358" t="s">
        <v>2761</v>
      </c>
      <c r="D638" s="1886" t="s">
        <v>1577</v>
      </c>
      <c r="E638" s="1994">
        <v>14682</v>
      </c>
      <c r="F638" s="1822">
        <v>41739</v>
      </c>
      <c r="G638" s="1996">
        <v>14682</v>
      </c>
      <c r="H638" s="460">
        <f t="shared" si="14"/>
        <v>0</v>
      </c>
      <c r="I638" s="1886"/>
    </row>
    <row r="639" spans="1:9" x14ac:dyDescent="0.25">
      <c r="A639" s="1332"/>
      <c r="B639" s="1357" t="s">
        <v>3115</v>
      </c>
      <c r="C639" s="1358" t="s">
        <v>2761</v>
      </c>
      <c r="D639" s="1886" t="s">
        <v>2930</v>
      </c>
      <c r="E639" s="1994">
        <v>603</v>
      </c>
      <c r="F639" s="1822">
        <v>41739</v>
      </c>
      <c r="G639" s="1535">
        <v>603</v>
      </c>
      <c r="H639" s="460">
        <f t="shared" si="14"/>
        <v>0</v>
      </c>
      <c r="I639" s="1886"/>
    </row>
    <row r="640" spans="1:9" x14ac:dyDescent="0.25">
      <c r="A640" s="1332"/>
      <c r="B640" s="1357" t="s">
        <v>3116</v>
      </c>
      <c r="C640" s="1358" t="s">
        <v>2761</v>
      </c>
      <c r="D640" s="1886" t="s">
        <v>617</v>
      </c>
      <c r="E640" s="1994">
        <v>6927</v>
      </c>
      <c r="F640" s="2001" t="s">
        <v>3616</v>
      </c>
      <c r="G640" s="1535">
        <v>6927</v>
      </c>
      <c r="H640" s="539">
        <f t="shared" si="14"/>
        <v>0</v>
      </c>
      <c r="I640" s="1886"/>
    </row>
    <row r="641" spans="1:9" x14ac:dyDescent="0.25">
      <c r="A641" s="1332"/>
      <c r="B641" s="1357" t="s">
        <v>3117</v>
      </c>
      <c r="C641" s="1358" t="s">
        <v>2761</v>
      </c>
      <c r="D641" s="1886" t="s">
        <v>2242</v>
      </c>
      <c r="E641" s="1994">
        <v>7154</v>
      </c>
      <c r="F641" s="1822">
        <v>41739</v>
      </c>
      <c r="G641" s="1996">
        <v>7154</v>
      </c>
      <c r="H641" s="539">
        <f t="shared" si="14"/>
        <v>0</v>
      </c>
      <c r="I641" s="1886"/>
    </row>
    <row r="642" spans="1:9" x14ac:dyDescent="0.25">
      <c r="A642" s="1332"/>
      <c r="B642" s="1357" t="s">
        <v>3118</v>
      </c>
      <c r="C642" s="1358" t="s">
        <v>2761</v>
      </c>
      <c r="D642" s="1886" t="s">
        <v>463</v>
      </c>
      <c r="E642" s="1994">
        <v>2467</v>
      </c>
      <c r="F642" s="1822">
        <v>41739</v>
      </c>
      <c r="G642" s="1996">
        <v>2467</v>
      </c>
      <c r="H642" s="539">
        <f t="shared" si="14"/>
        <v>0</v>
      </c>
      <c r="I642" s="1886"/>
    </row>
    <row r="643" spans="1:9" x14ac:dyDescent="0.25">
      <c r="A643" s="1332"/>
      <c r="B643" s="1357" t="s">
        <v>3119</v>
      </c>
      <c r="C643" s="1358" t="s">
        <v>2761</v>
      </c>
      <c r="D643" s="1886" t="s">
        <v>512</v>
      </c>
      <c r="E643" s="1994">
        <v>8556</v>
      </c>
      <c r="F643" s="1822">
        <v>41739</v>
      </c>
      <c r="G643" s="1996">
        <v>8556</v>
      </c>
      <c r="H643" s="460">
        <f t="shared" si="14"/>
        <v>0</v>
      </c>
      <c r="I643" s="1886"/>
    </row>
    <row r="644" spans="1:9" x14ac:dyDescent="0.25">
      <c r="A644" s="1332"/>
      <c r="B644" s="1357" t="s">
        <v>3120</v>
      </c>
      <c r="C644" s="1358" t="s">
        <v>2761</v>
      </c>
      <c r="D644" s="1886" t="s">
        <v>2885</v>
      </c>
      <c r="E644" s="1994">
        <v>13442</v>
      </c>
      <c r="F644" s="1822">
        <v>41738</v>
      </c>
      <c r="G644" s="1535">
        <v>13442</v>
      </c>
      <c r="H644" s="539">
        <f t="shared" si="14"/>
        <v>0</v>
      </c>
      <c r="I644" s="1886"/>
    </row>
    <row r="645" spans="1:9" x14ac:dyDescent="0.25">
      <c r="A645" s="1332"/>
      <c r="B645" s="1357" t="s">
        <v>3121</v>
      </c>
      <c r="C645" s="1358" t="s">
        <v>2761</v>
      </c>
      <c r="D645" s="1886" t="s">
        <v>206</v>
      </c>
      <c r="E645" s="1994">
        <v>2115</v>
      </c>
      <c r="F645" s="1822">
        <v>41738</v>
      </c>
      <c r="G645" s="1535">
        <v>2115</v>
      </c>
      <c r="H645" s="539">
        <f t="shared" si="14"/>
        <v>0</v>
      </c>
      <c r="I645" s="1886"/>
    </row>
    <row r="646" spans="1:9" x14ac:dyDescent="0.25">
      <c r="A646" s="1332"/>
      <c r="B646" s="1357" t="s">
        <v>2395</v>
      </c>
      <c r="C646" s="1358" t="s">
        <v>2761</v>
      </c>
      <c r="D646" s="1886" t="s">
        <v>28</v>
      </c>
      <c r="E646" s="1994">
        <v>16827</v>
      </c>
      <c r="F646" s="1822">
        <v>41751</v>
      </c>
      <c r="G646" s="1535">
        <v>16827</v>
      </c>
      <c r="H646" s="539">
        <f t="shared" si="14"/>
        <v>0</v>
      </c>
      <c r="I646" s="583"/>
    </row>
    <row r="647" spans="1:9" x14ac:dyDescent="0.25">
      <c r="A647" s="1332"/>
      <c r="B647" s="1357" t="s">
        <v>3122</v>
      </c>
      <c r="C647" s="1358" t="s">
        <v>2761</v>
      </c>
      <c r="D647" s="1886" t="s">
        <v>1887</v>
      </c>
      <c r="E647" s="1994">
        <v>989</v>
      </c>
      <c r="F647" s="1822">
        <v>41739</v>
      </c>
      <c r="G647" s="1535">
        <v>989</v>
      </c>
      <c r="H647" s="539">
        <f t="shared" si="14"/>
        <v>0</v>
      </c>
      <c r="I647" s="1247"/>
    </row>
    <row r="648" spans="1:9" x14ac:dyDescent="0.25">
      <c r="A648" s="1332"/>
      <c r="B648" s="1357" t="s">
        <v>3123</v>
      </c>
      <c r="C648" s="1358" t="s">
        <v>2761</v>
      </c>
      <c r="D648" s="1886" t="s">
        <v>853</v>
      </c>
      <c r="E648" s="1994">
        <v>4377</v>
      </c>
      <c r="F648" s="1822">
        <v>41738</v>
      </c>
      <c r="G648" s="1535">
        <v>4377</v>
      </c>
      <c r="H648" s="460">
        <f t="shared" si="14"/>
        <v>0</v>
      </c>
      <c r="I648" s="1247"/>
    </row>
    <row r="649" spans="1:9" x14ac:dyDescent="0.25">
      <c r="A649" s="1332"/>
      <c r="B649" s="1357" t="s">
        <v>3124</v>
      </c>
      <c r="C649" s="1358" t="s">
        <v>2761</v>
      </c>
      <c r="D649" s="1886" t="s">
        <v>19</v>
      </c>
      <c r="E649" s="1994">
        <v>8076</v>
      </c>
      <c r="F649" s="1822">
        <v>41738</v>
      </c>
      <c r="G649" s="1535">
        <v>8076</v>
      </c>
      <c r="H649" s="539">
        <f t="shared" si="14"/>
        <v>0</v>
      </c>
      <c r="I649" s="1247"/>
    </row>
    <row r="650" spans="1:9" x14ac:dyDescent="0.25">
      <c r="A650" s="1332"/>
      <c r="B650" s="1357" t="s">
        <v>3125</v>
      </c>
      <c r="C650" s="1358" t="s">
        <v>2761</v>
      </c>
      <c r="D650" s="1886" t="s">
        <v>45</v>
      </c>
      <c r="E650" s="1994">
        <v>12000</v>
      </c>
      <c r="F650" s="1822">
        <v>41738</v>
      </c>
      <c r="G650" s="1535">
        <v>12000</v>
      </c>
      <c r="H650" s="539">
        <f t="shared" si="14"/>
        <v>0</v>
      </c>
      <c r="I650" s="1247"/>
    </row>
    <row r="651" spans="1:9" x14ac:dyDescent="0.25">
      <c r="A651" s="1332"/>
      <c r="B651" s="1357" t="s">
        <v>3126</v>
      </c>
      <c r="C651" s="1358" t="s">
        <v>2761</v>
      </c>
      <c r="D651" s="1886" t="s">
        <v>971</v>
      </c>
      <c r="E651" s="1994">
        <v>47404</v>
      </c>
      <c r="F651" s="1822">
        <v>41738</v>
      </c>
      <c r="G651" s="1535">
        <v>47404</v>
      </c>
      <c r="H651" s="539">
        <f t="shared" si="14"/>
        <v>0</v>
      </c>
      <c r="I651" s="1247"/>
    </row>
    <row r="652" spans="1:9" x14ac:dyDescent="0.25">
      <c r="A652" s="1332"/>
      <c r="B652" s="1357" t="s">
        <v>3127</v>
      </c>
      <c r="C652" s="1358" t="s">
        <v>2761</v>
      </c>
      <c r="D652" s="1886" t="s">
        <v>780</v>
      </c>
      <c r="E652" s="1994">
        <v>22643</v>
      </c>
      <c r="F652" s="1822">
        <v>41739</v>
      </c>
      <c r="G652" s="1535">
        <v>22643</v>
      </c>
      <c r="H652" s="539">
        <f t="shared" si="14"/>
        <v>0</v>
      </c>
      <c r="I652" s="1247"/>
    </row>
    <row r="653" spans="1:9" x14ac:dyDescent="0.25">
      <c r="A653" s="1332"/>
      <c r="B653" s="1357" t="s">
        <v>3128</v>
      </c>
      <c r="C653" s="1358" t="s">
        <v>2761</v>
      </c>
      <c r="D653" s="1886" t="s">
        <v>973</v>
      </c>
      <c r="E653" s="1994">
        <v>35811</v>
      </c>
      <c r="F653" s="1822">
        <v>41744</v>
      </c>
      <c r="G653" s="1535">
        <v>35811</v>
      </c>
      <c r="H653" s="539">
        <f t="shared" si="14"/>
        <v>0</v>
      </c>
      <c r="I653" s="1247"/>
    </row>
    <row r="654" spans="1:9" x14ac:dyDescent="0.25">
      <c r="A654" s="1332"/>
      <c r="B654" s="1357" t="s">
        <v>3129</v>
      </c>
      <c r="C654" s="1358" t="s">
        <v>2761</v>
      </c>
      <c r="D654" s="1886" t="s">
        <v>45</v>
      </c>
      <c r="E654" s="1994">
        <v>8500</v>
      </c>
      <c r="F654" s="1822">
        <v>41739</v>
      </c>
      <c r="G654" s="1535">
        <v>8500</v>
      </c>
      <c r="H654" s="539">
        <f t="shared" si="14"/>
        <v>0</v>
      </c>
      <c r="I654" s="1247"/>
    </row>
    <row r="655" spans="1:9" x14ac:dyDescent="0.25">
      <c r="A655" s="1332"/>
      <c r="B655" s="1357" t="s">
        <v>911</v>
      </c>
      <c r="C655" s="1358" t="s">
        <v>2761</v>
      </c>
      <c r="D655" s="1886" t="s">
        <v>3155</v>
      </c>
      <c r="E655" s="1994">
        <v>12129</v>
      </c>
      <c r="F655" s="1822">
        <v>41739</v>
      </c>
      <c r="G655" s="1535">
        <v>12129</v>
      </c>
      <c r="H655" s="460">
        <f t="shared" si="14"/>
        <v>0</v>
      </c>
      <c r="I655" s="1247"/>
    </row>
    <row r="656" spans="1:9" x14ac:dyDescent="0.25">
      <c r="A656" s="1332"/>
      <c r="B656" s="1357" t="s">
        <v>3130</v>
      </c>
      <c r="C656" s="1358" t="s">
        <v>2761</v>
      </c>
      <c r="D656" s="1886" t="s">
        <v>297</v>
      </c>
      <c r="E656" s="1994">
        <v>1542</v>
      </c>
      <c r="F656" s="1822">
        <v>41738</v>
      </c>
      <c r="G656" s="1535">
        <v>1542</v>
      </c>
      <c r="H656" s="539">
        <f t="shared" si="14"/>
        <v>0</v>
      </c>
      <c r="I656" s="1247"/>
    </row>
    <row r="657" spans="1:9" x14ac:dyDescent="0.25">
      <c r="A657" s="1332"/>
      <c r="B657" s="1357" t="s">
        <v>3131</v>
      </c>
      <c r="C657" s="1358" t="s">
        <v>2761</v>
      </c>
      <c r="D657" s="1886" t="s">
        <v>497</v>
      </c>
      <c r="E657" s="1994">
        <v>280</v>
      </c>
      <c r="F657" s="1822">
        <v>41738</v>
      </c>
      <c r="G657" s="1535">
        <v>280</v>
      </c>
      <c r="H657" s="539">
        <f t="shared" si="14"/>
        <v>0</v>
      </c>
      <c r="I657" s="1247"/>
    </row>
    <row r="658" spans="1:9" x14ac:dyDescent="0.25">
      <c r="A658" s="1332"/>
      <c r="B658" s="1357" t="s">
        <v>2396</v>
      </c>
      <c r="C658" s="1358" t="s">
        <v>2761</v>
      </c>
      <c r="D658" s="1886" t="s">
        <v>748</v>
      </c>
      <c r="E658" s="1994">
        <v>23083</v>
      </c>
      <c r="F658" s="1822">
        <v>41752</v>
      </c>
      <c r="G658" s="1535">
        <v>23083</v>
      </c>
      <c r="H658" s="539">
        <f t="shared" si="14"/>
        <v>0</v>
      </c>
      <c r="I658" s="1247"/>
    </row>
    <row r="659" spans="1:9" x14ac:dyDescent="0.25">
      <c r="A659" s="1332"/>
      <c r="B659" s="1357" t="s">
        <v>3132</v>
      </c>
      <c r="C659" s="1358" t="s">
        <v>2761</v>
      </c>
      <c r="D659" s="1886" t="s">
        <v>3156</v>
      </c>
      <c r="E659" s="1994">
        <v>170</v>
      </c>
      <c r="F659" s="1822">
        <v>41738</v>
      </c>
      <c r="G659" s="1535">
        <v>170</v>
      </c>
      <c r="H659" s="539">
        <f t="shared" si="14"/>
        <v>0</v>
      </c>
      <c r="I659" s="1247"/>
    </row>
    <row r="660" spans="1:9" x14ac:dyDescent="0.25">
      <c r="A660" s="1332"/>
      <c r="B660" s="1357" t="s">
        <v>958</v>
      </c>
      <c r="C660" s="1358" t="s">
        <v>2761</v>
      </c>
      <c r="D660" s="1886" t="s">
        <v>10</v>
      </c>
      <c r="E660" s="1994">
        <v>8624</v>
      </c>
      <c r="F660" s="1822">
        <v>41739</v>
      </c>
      <c r="G660" s="1535">
        <v>8624</v>
      </c>
      <c r="H660" s="539">
        <f t="shared" si="14"/>
        <v>0</v>
      </c>
      <c r="I660" s="1247"/>
    </row>
    <row r="661" spans="1:9" x14ac:dyDescent="0.25">
      <c r="A661" s="1332">
        <v>41739</v>
      </c>
      <c r="B661" s="1357" t="s">
        <v>3133</v>
      </c>
      <c r="C661" s="1358" t="s">
        <v>2761</v>
      </c>
      <c r="D661" s="1886" t="s">
        <v>969</v>
      </c>
      <c r="E661" s="1994">
        <v>878</v>
      </c>
      <c r="F661" s="1822">
        <v>41739</v>
      </c>
      <c r="G661" s="1535">
        <v>878</v>
      </c>
      <c r="H661" s="539">
        <f t="shared" si="14"/>
        <v>0</v>
      </c>
      <c r="I661" s="1886"/>
    </row>
    <row r="662" spans="1:9" x14ac:dyDescent="0.25">
      <c r="A662" s="1332"/>
      <c r="B662" s="1357" t="s">
        <v>3134</v>
      </c>
      <c r="C662" s="1358" t="s">
        <v>2761</v>
      </c>
      <c r="D662" s="1886" t="s">
        <v>2379</v>
      </c>
      <c r="E662" s="1994">
        <v>3773</v>
      </c>
      <c r="F662" s="2135" t="s">
        <v>3964</v>
      </c>
      <c r="G662" s="1535">
        <v>3773</v>
      </c>
      <c r="H662" s="539">
        <f t="shared" si="14"/>
        <v>0</v>
      </c>
      <c r="I662" s="1887" t="s">
        <v>19</v>
      </c>
    </row>
    <row r="663" spans="1:9" x14ac:dyDescent="0.25">
      <c r="A663" s="1332"/>
      <c r="B663" s="1357" t="s">
        <v>3135</v>
      </c>
      <c r="C663" s="1358" t="s">
        <v>2761</v>
      </c>
      <c r="D663" s="1886" t="s">
        <v>604</v>
      </c>
      <c r="E663" s="1994">
        <v>7280</v>
      </c>
      <c r="F663" s="1822">
        <v>41739</v>
      </c>
      <c r="G663" s="1535">
        <v>7280</v>
      </c>
      <c r="H663" s="539">
        <f t="shared" si="14"/>
        <v>0</v>
      </c>
      <c r="I663" s="1886" t="s">
        <v>1003</v>
      </c>
    </row>
    <row r="664" spans="1:9" x14ac:dyDescent="0.25">
      <c r="A664" s="1332"/>
      <c r="B664" s="1357" t="s">
        <v>919</v>
      </c>
      <c r="C664" s="1358" t="s">
        <v>2761</v>
      </c>
      <c r="D664" s="1886" t="s">
        <v>2242</v>
      </c>
      <c r="E664" s="1994">
        <v>7706</v>
      </c>
      <c r="F664" s="1822">
        <v>41739</v>
      </c>
      <c r="G664" s="1535">
        <v>7706</v>
      </c>
      <c r="H664" s="539">
        <f t="shared" si="14"/>
        <v>0</v>
      </c>
      <c r="I664" s="1886"/>
    </row>
    <row r="665" spans="1:9" x14ac:dyDescent="0.25">
      <c r="A665" s="1332"/>
      <c r="B665" s="1357" t="s">
        <v>959</v>
      </c>
      <c r="C665" s="1358" t="s">
        <v>2761</v>
      </c>
      <c r="D665" s="1886" t="s">
        <v>45</v>
      </c>
      <c r="E665" s="1994">
        <v>46583</v>
      </c>
      <c r="F665" s="1822">
        <v>41739</v>
      </c>
      <c r="G665" s="1535">
        <v>46583</v>
      </c>
      <c r="H665" s="460">
        <f t="shared" si="14"/>
        <v>0</v>
      </c>
      <c r="I665" s="1886"/>
    </row>
    <row r="666" spans="1:9" x14ac:dyDescent="0.25">
      <c r="A666" s="1332"/>
      <c r="B666" s="1357" t="s">
        <v>3136</v>
      </c>
      <c r="C666" s="1358" t="s">
        <v>2761</v>
      </c>
      <c r="D666" s="1886" t="s">
        <v>748</v>
      </c>
      <c r="E666" s="1994">
        <v>113416.9</v>
      </c>
      <c r="F666" s="1822">
        <v>41752</v>
      </c>
      <c r="G666" s="1535">
        <v>113416.9</v>
      </c>
      <c r="H666" s="539">
        <f t="shared" si="14"/>
        <v>0</v>
      </c>
      <c r="I666" s="1886"/>
    </row>
    <row r="667" spans="1:9" x14ac:dyDescent="0.25">
      <c r="A667" s="1332"/>
      <c r="B667" s="1357" t="s">
        <v>3137</v>
      </c>
      <c r="C667" s="1358" t="s">
        <v>2761</v>
      </c>
      <c r="D667" s="1886" t="s">
        <v>68</v>
      </c>
      <c r="E667" s="1994">
        <v>913.5</v>
      </c>
      <c r="F667" s="1822">
        <v>41739</v>
      </c>
      <c r="G667" s="1535">
        <v>913.5</v>
      </c>
      <c r="H667" s="539">
        <f t="shared" si="14"/>
        <v>0</v>
      </c>
      <c r="I667" s="1886" t="s">
        <v>19</v>
      </c>
    </row>
    <row r="668" spans="1:9" x14ac:dyDescent="0.25">
      <c r="A668" s="1332"/>
      <c r="B668" s="1357" t="s">
        <v>3138</v>
      </c>
      <c r="C668" s="1358" t="s">
        <v>2761</v>
      </c>
      <c r="D668" s="1886" t="s">
        <v>433</v>
      </c>
      <c r="E668" s="1994">
        <v>3329</v>
      </c>
      <c r="F668" s="1822">
        <v>41739</v>
      </c>
      <c r="G668" s="1535">
        <v>3329</v>
      </c>
      <c r="H668" s="460">
        <f t="shared" si="14"/>
        <v>0</v>
      </c>
      <c r="I668" s="1886" t="s">
        <v>1003</v>
      </c>
    </row>
    <row r="669" spans="1:9" x14ac:dyDescent="0.25">
      <c r="A669" s="1332"/>
      <c r="B669" s="1357" t="s">
        <v>2397</v>
      </c>
      <c r="C669" s="1358" t="s">
        <v>2761</v>
      </c>
      <c r="D669" s="1886" t="s">
        <v>1554</v>
      </c>
      <c r="E669" s="1994">
        <v>3704.5</v>
      </c>
      <c r="F669" s="1822">
        <v>41739</v>
      </c>
      <c r="G669" s="1535">
        <v>3704.5</v>
      </c>
      <c r="H669" s="460">
        <f t="shared" si="14"/>
        <v>0</v>
      </c>
      <c r="I669" s="1886" t="s">
        <v>19</v>
      </c>
    </row>
    <row r="670" spans="1:9" x14ac:dyDescent="0.25">
      <c r="A670" s="1332"/>
      <c r="B670" s="1357" t="s">
        <v>3139</v>
      </c>
      <c r="C670" s="1358" t="s">
        <v>2761</v>
      </c>
      <c r="D670" s="1886" t="s">
        <v>965</v>
      </c>
      <c r="E670" s="1994">
        <v>1503</v>
      </c>
      <c r="F670" s="1822">
        <v>41739</v>
      </c>
      <c r="G670" s="1535">
        <v>1503</v>
      </c>
      <c r="H670" s="539">
        <f t="shared" si="14"/>
        <v>0</v>
      </c>
      <c r="I670" s="1886" t="s">
        <v>19</v>
      </c>
    </row>
    <row r="671" spans="1:9" x14ac:dyDescent="0.25">
      <c r="A671" s="1332"/>
      <c r="B671" s="1357" t="s">
        <v>3140</v>
      </c>
      <c r="C671" s="1358" t="s">
        <v>2761</v>
      </c>
      <c r="D671" s="1886" t="s">
        <v>965</v>
      </c>
      <c r="E671" s="1994">
        <v>5024</v>
      </c>
      <c r="F671" s="1822">
        <v>41739</v>
      </c>
      <c r="G671" s="1535">
        <v>5024</v>
      </c>
      <c r="H671" s="539">
        <f t="shared" si="14"/>
        <v>0</v>
      </c>
      <c r="I671" s="1886" t="s">
        <v>19</v>
      </c>
    </row>
    <row r="672" spans="1:9" x14ac:dyDescent="0.25">
      <c r="A672" s="1332"/>
      <c r="B672" s="1357" t="s">
        <v>3141</v>
      </c>
      <c r="C672" s="1358" t="s">
        <v>2761</v>
      </c>
      <c r="D672" s="1886" t="s">
        <v>3288</v>
      </c>
      <c r="E672" s="1994">
        <v>475.5</v>
      </c>
      <c r="F672" s="1822">
        <v>41739</v>
      </c>
      <c r="G672" s="1535">
        <v>475.5</v>
      </c>
      <c r="H672" s="539">
        <f t="shared" si="14"/>
        <v>0</v>
      </c>
      <c r="I672" s="1886" t="s">
        <v>19</v>
      </c>
    </row>
    <row r="673" spans="1:9" x14ac:dyDescent="0.25">
      <c r="A673" s="1332"/>
      <c r="B673" s="1357" t="s">
        <v>3142</v>
      </c>
      <c r="C673" s="1358" t="s">
        <v>2761</v>
      </c>
      <c r="D673" s="1886" t="s">
        <v>965</v>
      </c>
      <c r="E673" s="1994">
        <v>4875</v>
      </c>
      <c r="F673" s="1822">
        <v>41739</v>
      </c>
      <c r="G673" s="1535">
        <v>4875</v>
      </c>
      <c r="H673" s="539">
        <f t="shared" si="14"/>
        <v>0</v>
      </c>
      <c r="I673" s="1886" t="s">
        <v>19</v>
      </c>
    </row>
    <row r="674" spans="1:9" x14ac:dyDescent="0.25">
      <c r="A674" s="1332"/>
      <c r="B674" s="1357" t="s">
        <v>874</v>
      </c>
      <c r="C674" s="1358" t="s">
        <v>2761</v>
      </c>
      <c r="D674" s="1886" t="s">
        <v>2232</v>
      </c>
      <c r="E674" s="1994">
        <v>1470</v>
      </c>
      <c r="F674" s="1822">
        <v>41740</v>
      </c>
      <c r="G674" s="1535">
        <v>1470</v>
      </c>
      <c r="H674" s="539">
        <f t="shared" si="14"/>
        <v>0</v>
      </c>
      <c r="I674" s="1886" t="s">
        <v>1584</v>
      </c>
    </row>
    <row r="675" spans="1:9" x14ac:dyDescent="0.25">
      <c r="A675" s="1332"/>
      <c r="B675" s="1357" t="s">
        <v>3143</v>
      </c>
      <c r="C675" s="1358" t="s">
        <v>2761</v>
      </c>
      <c r="D675" s="1886" t="s">
        <v>1477</v>
      </c>
      <c r="E675" s="1994">
        <v>1764</v>
      </c>
      <c r="F675" s="1822">
        <v>41739</v>
      </c>
      <c r="G675" s="1535">
        <v>1764</v>
      </c>
      <c r="H675" s="539">
        <f t="shared" si="14"/>
        <v>0</v>
      </c>
      <c r="I675" s="1886" t="s">
        <v>2228</v>
      </c>
    </row>
    <row r="676" spans="1:9" x14ac:dyDescent="0.25">
      <c r="A676" s="1332"/>
      <c r="B676" s="1357" t="s">
        <v>3144</v>
      </c>
      <c r="C676" s="1358" t="s">
        <v>2761</v>
      </c>
      <c r="D676" s="1886" t="s">
        <v>48</v>
      </c>
      <c r="E676" s="1994">
        <v>47310.2</v>
      </c>
      <c r="F676" s="2006">
        <v>41777</v>
      </c>
      <c r="G676" s="2183">
        <v>47310.2</v>
      </c>
      <c r="H676" s="539">
        <f t="shared" si="14"/>
        <v>0</v>
      </c>
      <c r="I676" s="1886" t="s">
        <v>2227</v>
      </c>
    </row>
    <row r="677" spans="1:9" x14ac:dyDescent="0.25">
      <c r="A677" s="1332"/>
      <c r="B677" s="1357" t="s">
        <v>3145</v>
      </c>
      <c r="C677" s="1358" t="s">
        <v>2761</v>
      </c>
      <c r="D677" s="1886" t="s">
        <v>58</v>
      </c>
      <c r="E677" s="1994">
        <v>5232.5</v>
      </c>
      <c r="F677" s="1822">
        <v>41740</v>
      </c>
      <c r="G677" s="1535">
        <v>5232.5</v>
      </c>
      <c r="H677" s="539">
        <f t="shared" si="14"/>
        <v>0</v>
      </c>
      <c r="I677" s="1886" t="s">
        <v>1584</v>
      </c>
    </row>
    <row r="678" spans="1:9" x14ac:dyDescent="0.25">
      <c r="A678" s="1332"/>
      <c r="B678" s="1357" t="s">
        <v>3146</v>
      </c>
      <c r="C678" s="1358" t="s">
        <v>2761</v>
      </c>
      <c r="D678" s="1886" t="s">
        <v>524</v>
      </c>
      <c r="E678" s="1994">
        <v>894</v>
      </c>
      <c r="F678" s="1822">
        <v>41739</v>
      </c>
      <c r="G678" s="1535">
        <v>894</v>
      </c>
      <c r="H678" s="539">
        <f t="shared" si="14"/>
        <v>0</v>
      </c>
      <c r="I678" s="1886" t="s">
        <v>19</v>
      </c>
    </row>
    <row r="679" spans="1:9" x14ac:dyDescent="0.25">
      <c r="A679" s="1332"/>
      <c r="B679" s="1357" t="s">
        <v>3147</v>
      </c>
      <c r="C679" s="1358" t="s">
        <v>2761</v>
      </c>
      <c r="D679" s="1886" t="s">
        <v>419</v>
      </c>
      <c r="E679" s="1994">
        <v>11688.6</v>
      </c>
      <c r="F679" s="1822">
        <v>41740</v>
      </c>
      <c r="G679" s="1535">
        <v>11688.6</v>
      </c>
      <c r="H679" s="539">
        <f t="shared" si="14"/>
        <v>0</v>
      </c>
      <c r="I679" s="1886" t="s">
        <v>1584</v>
      </c>
    </row>
    <row r="680" spans="1:9" x14ac:dyDescent="0.25">
      <c r="A680" s="1332"/>
      <c r="B680" s="1357" t="s">
        <v>3148</v>
      </c>
      <c r="C680" s="1358" t="s">
        <v>2761</v>
      </c>
      <c r="D680" s="1886" t="s">
        <v>1884</v>
      </c>
      <c r="E680" s="1994">
        <v>7181.5</v>
      </c>
      <c r="F680" s="1822">
        <v>41739</v>
      </c>
      <c r="G680" s="1535">
        <v>7181.5</v>
      </c>
      <c r="H680" s="539">
        <f t="shared" si="14"/>
        <v>0</v>
      </c>
      <c r="I680" s="1886" t="s">
        <v>19</v>
      </c>
    </row>
    <row r="681" spans="1:9" x14ac:dyDescent="0.25">
      <c r="A681" s="1332"/>
      <c r="B681" s="1357" t="s">
        <v>3149</v>
      </c>
      <c r="C681" s="1358" t="s">
        <v>2761</v>
      </c>
      <c r="D681" s="1886" t="s">
        <v>2231</v>
      </c>
      <c r="E681" s="1994">
        <v>7353.2</v>
      </c>
      <c r="F681" s="1822">
        <v>41740</v>
      </c>
      <c r="G681" s="1535">
        <v>7353.2</v>
      </c>
      <c r="H681" s="539">
        <f t="shared" si="14"/>
        <v>0</v>
      </c>
      <c r="I681" s="1886" t="s">
        <v>1584</v>
      </c>
    </row>
    <row r="682" spans="1:9" x14ac:dyDescent="0.25">
      <c r="A682" s="1332"/>
      <c r="B682" s="1357" t="s">
        <v>3150</v>
      </c>
      <c r="C682" s="1358" t="s">
        <v>2761</v>
      </c>
      <c r="D682" s="1886" t="s">
        <v>655</v>
      </c>
      <c r="E682" s="1994">
        <v>16109</v>
      </c>
      <c r="F682" s="1822">
        <v>41739</v>
      </c>
      <c r="G682" s="1535">
        <v>16109</v>
      </c>
      <c r="H682" s="539">
        <f t="shared" si="14"/>
        <v>0</v>
      </c>
      <c r="I682" s="1886" t="s">
        <v>19</v>
      </c>
    </row>
    <row r="683" spans="1:9" x14ac:dyDescent="0.25">
      <c r="A683" s="1332"/>
      <c r="B683" s="1357" t="s">
        <v>3151</v>
      </c>
      <c r="C683" s="1358" t="s">
        <v>2761</v>
      </c>
      <c r="D683" s="1886" t="s">
        <v>36</v>
      </c>
      <c r="E683" s="1994">
        <v>2650</v>
      </c>
      <c r="F683" s="2006" t="s">
        <v>3966</v>
      </c>
      <c r="G683" s="1535">
        <v>2650</v>
      </c>
      <c r="H683" s="539">
        <f t="shared" si="14"/>
        <v>0</v>
      </c>
      <c r="I683" s="1886" t="s">
        <v>1584</v>
      </c>
    </row>
    <row r="684" spans="1:9" x14ac:dyDescent="0.25">
      <c r="A684" s="715"/>
      <c r="B684" s="1356"/>
      <c r="C684" s="1336"/>
      <c r="D684" s="520" t="s">
        <v>614</v>
      </c>
      <c r="E684" s="139"/>
      <c r="F684" s="715"/>
      <c r="G684" s="139"/>
      <c r="H684" s="583">
        <f t="shared" ref="H684:H685" si="15">E684-G684</f>
        <v>0</v>
      </c>
    </row>
    <row r="685" spans="1:9" x14ac:dyDescent="0.25">
      <c r="A685" s="715"/>
      <c r="B685" s="1356"/>
      <c r="C685" s="1336"/>
      <c r="D685" s="520" t="s">
        <v>636</v>
      </c>
      <c r="E685" s="76"/>
      <c r="F685" s="721"/>
      <c r="G685" s="76"/>
      <c r="H685" s="583">
        <f t="shared" si="15"/>
        <v>0</v>
      </c>
    </row>
    <row r="686" spans="1:9" x14ac:dyDescent="0.25">
      <c r="A686" s="715"/>
      <c r="B686" s="1356"/>
      <c r="C686" s="1336"/>
      <c r="D686" s="520" t="s">
        <v>514</v>
      </c>
      <c r="E686" s="76"/>
      <c r="F686" s="721"/>
      <c r="G686" s="76"/>
      <c r="H686" s="583"/>
    </row>
    <row r="687" spans="1:9" ht="18.75" x14ac:dyDescent="0.3">
      <c r="A687" s="2319" t="str">
        <f>A618</f>
        <v>REMISIONES DE    ABRIL         2 0 1 4</v>
      </c>
      <c r="B687" s="2319"/>
      <c r="C687" s="2319"/>
      <c r="D687" s="2319"/>
      <c r="E687" s="2319"/>
      <c r="F687" s="2319"/>
      <c r="G687" s="1051"/>
      <c r="H687" s="717"/>
    </row>
    <row r="688" spans="1:9" ht="35.25" thickBot="1" x14ac:dyDescent="0.35">
      <c r="A688" s="721" t="s">
        <v>0</v>
      </c>
      <c r="B688" s="1334" t="s">
        <v>1</v>
      </c>
      <c r="C688" s="1529"/>
      <c r="D688" s="1326" t="s">
        <v>1461</v>
      </c>
      <c r="E688" s="5" t="s">
        <v>2</v>
      </c>
      <c r="F688" s="1341" t="s">
        <v>6</v>
      </c>
      <c r="G688" s="1328" t="s">
        <v>7</v>
      </c>
      <c r="H688" s="1329" t="s">
        <v>8</v>
      </c>
    </row>
    <row r="689" spans="1:9" ht="15.75" thickTop="1" x14ac:dyDescent="0.25">
      <c r="A689" s="1332">
        <v>41739</v>
      </c>
      <c r="B689" s="589" t="s">
        <v>3173</v>
      </c>
      <c r="C689" s="1358" t="s">
        <v>2761</v>
      </c>
      <c r="D689" s="1886" t="s">
        <v>1465</v>
      </c>
      <c r="E689" s="1887">
        <v>3653.5</v>
      </c>
      <c r="F689" s="2145" t="s">
        <v>4002</v>
      </c>
      <c r="G689" s="1890">
        <v>3653.5</v>
      </c>
      <c r="H689" s="217">
        <f t="shared" ref="H689:H752" si="16">E689-G689</f>
        <v>0</v>
      </c>
      <c r="I689" s="1886" t="s">
        <v>19</v>
      </c>
    </row>
    <row r="690" spans="1:9" x14ac:dyDescent="0.25">
      <c r="A690" s="1332"/>
      <c r="B690" s="589" t="s">
        <v>3174</v>
      </c>
      <c r="C690" s="1358" t="s">
        <v>2761</v>
      </c>
      <c r="D690" s="1886" t="s">
        <v>2885</v>
      </c>
      <c r="E690" s="1994">
        <v>2238.1999999999998</v>
      </c>
      <c r="F690" s="1822">
        <v>41740</v>
      </c>
      <c r="G690" s="1535">
        <v>2238.1999999999998</v>
      </c>
      <c r="H690" s="539">
        <f t="shared" si="16"/>
        <v>0</v>
      </c>
      <c r="I690" s="1886" t="s">
        <v>1584</v>
      </c>
    </row>
    <row r="691" spans="1:9" x14ac:dyDescent="0.25">
      <c r="A691" s="1332"/>
      <c r="B691" s="589" t="s">
        <v>3175</v>
      </c>
      <c r="C691" s="1358" t="s">
        <v>2761</v>
      </c>
      <c r="D691" s="1886" t="s">
        <v>2817</v>
      </c>
      <c r="E691" s="1994">
        <v>1370</v>
      </c>
      <c r="F691" s="1822">
        <v>41739</v>
      </c>
      <c r="G691" s="1535">
        <v>1370</v>
      </c>
      <c r="H691" s="539">
        <f t="shared" si="16"/>
        <v>0</v>
      </c>
      <c r="I691" s="1886" t="s">
        <v>2228</v>
      </c>
    </row>
    <row r="692" spans="1:9" x14ac:dyDescent="0.25">
      <c r="A692" s="1332"/>
      <c r="B692" s="589" t="s">
        <v>3176</v>
      </c>
      <c r="C692" s="1358" t="s">
        <v>2761</v>
      </c>
      <c r="D692" s="1886" t="s">
        <v>803</v>
      </c>
      <c r="E692" s="1994">
        <v>638</v>
      </c>
      <c r="F692" s="1822">
        <v>41740</v>
      </c>
      <c r="G692" s="1535">
        <v>638</v>
      </c>
      <c r="H692" s="539">
        <f t="shared" si="16"/>
        <v>0</v>
      </c>
      <c r="I692" s="1886" t="s">
        <v>1584</v>
      </c>
    </row>
    <row r="693" spans="1:9" x14ac:dyDescent="0.25">
      <c r="A693" s="1332"/>
      <c r="B693" s="589" t="s">
        <v>2398</v>
      </c>
      <c r="C693" s="1358" t="s">
        <v>2761</v>
      </c>
      <c r="D693" s="1886" t="s">
        <v>972</v>
      </c>
      <c r="E693" s="1994">
        <v>319</v>
      </c>
      <c r="F693" s="1822">
        <v>41739</v>
      </c>
      <c r="G693" s="1535">
        <v>319</v>
      </c>
      <c r="H693" s="539">
        <f t="shared" si="16"/>
        <v>0</v>
      </c>
      <c r="I693" s="1886" t="s">
        <v>19</v>
      </c>
    </row>
    <row r="694" spans="1:9" x14ac:dyDescent="0.25">
      <c r="A694" s="1332"/>
      <c r="B694" s="589" t="s">
        <v>3177</v>
      </c>
      <c r="C694" s="1358" t="s">
        <v>2761</v>
      </c>
      <c r="D694" s="1886" t="s">
        <v>999</v>
      </c>
      <c r="E694" s="1994">
        <v>9660.6</v>
      </c>
      <c r="F694" s="1822">
        <v>41739</v>
      </c>
      <c r="G694" s="1535">
        <v>9660.6</v>
      </c>
      <c r="H694" s="539">
        <f t="shared" si="16"/>
        <v>0</v>
      </c>
      <c r="I694" s="1886" t="s">
        <v>1003</v>
      </c>
    </row>
    <row r="695" spans="1:9" x14ac:dyDescent="0.25">
      <c r="A695" s="1332"/>
      <c r="B695" s="589" t="s">
        <v>3178</v>
      </c>
      <c r="C695" s="1358" t="s">
        <v>2761</v>
      </c>
      <c r="D695" s="1886" t="s">
        <v>2090</v>
      </c>
      <c r="E695" s="1994">
        <v>1279.2</v>
      </c>
      <c r="F695" s="1822">
        <v>41740</v>
      </c>
      <c r="G695" s="1535">
        <v>1279.2</v>
      </c>
      <c r="H695" s="539">
        <f t="shared" si="16"/>
        <v>0</v>
      </c>
      <c r="I695" s="1886" t="s">
        <v>1584</v>
      </c>
    </row>
    <row r="696" spans="1:9" x14ac:dyDescent="0.25">
      <c r="A696" s="1332"/>
      <c r="B696" s="589" t="s">
        <v>3179</v>
      </c>
      <c r="C696" s="1358" t="s">
        <v>2761</v>
      </c>
      <c r="D696" s="1886" t="s">
        <v>861</v>
      </c>
      <c r="E696" s="1994">
        <v>10051.200000000001</v>
      </c>
      <c r="F696" s="2001" t="s">
        <v>3308</v>
      </c>
      <c r="G696" s="1535">
        <v>10051.200000000001</v>
      </c>
      <c r="H696" s="539">
        <f t="shared" si="16"/>
        <v>0</v>
      </c>
      <c r="I696" s="1886" t="s">
        <v>1003</v>
      </c>
    </row>
    <row r="697" spans="1:9" x14ac:dyDescent="0.25">
      <c r="A697" s="1332"/>
      <c r="B697" s="589" t="s">
        <v>3180</v>
      </c>
      <c r="C697" s="1358" t="s">
        <v>2761</v>
      </c>
      <c r="D697" s="1886" t="s">
        <v>957</v>
      </c>
      <c r="E697" s="1994">
        <v>4759.5</v>
      </c>
      <c r="F697" s="1822">
        <v>41739</v>
      </c>
      <c r="G697" s="1535">
        <v>4759.5</v>
      </c>
      <c r="H697" s="539">
        <f t="shared" si="16"/>
        <v>0</v>
      </c>
      <c r="I697" s="1886" t="s">
        <v>1003</v>
      </c>
    </row>
    <row r="698" spans="1:9" x14ac:dyDescent="0.25">
      <c r="A698" s="1332"/>
      <c r="B698" s="589" t="s">
        <v>3181</v>
      </c>
      <c r="C698" s="1358" t="s">
        <v>2761</v>
      </c>
      <c r="D698" s="1886" t="s">
        <v>3289</v>
      </c>
      <c r="E698" s="1994">
        <v>1016.6</v>
      </c>
      <c r="F698" s="2043" t="s">
        <v>3315</v>
      </c>
      <c r="G698" s="1535">
        <v>1016.6</v>
      </c>
      <c r="H698" s="539">
        <f t="shared" si="16"/>
        <v>0</v>
      </c>
      <c r="I698" s="1886" t="s">
        <v>1584</v>
      </c>
    </row>
    <row r="699" spans="1:9" x14ac:dyDescent="0.25">
      <c r="A699" s="1332"/>
      <c r="B699" s="589" t="s">
        <v>3182</v>
      </c>
      <c r="C699" s="1358" t="s">
        <v>2761</v>
      </c>
      <c r="D699" s="1886" t="s">
        <v>2241</v>
      </c>
      <c r="E699" s="1994">
        <v>327.60000000000002</v>
      </c>
      <c r="F699" s="1822">
        <v>41739</v>
      </c>
      <c r="G699" s="1535">
        <v>327.60000000000002</v>
      </c>
      <c r="H699" s="460">
        <f t="shared" si="16"/>
        <v>0</v>
      </c>
      <c r="I699" s="1886" t="s">
        <v>2228</v>
      </c>
    </row>
    <row r="700" spans="1:9" x14ac:dyDescent="0.25">
      <c r="A700" s="1332"/>
      <c r="B700" s="589" t="s">
        <v>3183</v>
      </c>
      <c r="C700" s="1358" t="s">
        <v>2761</v>
      </c>
      <c r="D700" s="1886" t="s">
        <v>3153</v>
      </c>
      <c r="E700" s="1994">
        <v>2179.1999999999998</v>
      </c>
      <c r="F700" s="1822">
        <v>41739</v>
      </c>
      <c r="G700" s="1535">
        <v>2179.1999999999998</v>
      </c>
      <c r="H700" s="460">
        <f t="shared" si="16"/>
        <v>0</v>
      </c>
      <c r="I700" s="1886" t="s">
        <v>2228</v>
      </c>
    </row>
    <row r="701" spans="1:9" x14ac:dyDescent="0.25">
      <c r="A701" s="1332"/>
      <c r="B701" s="589" t="s">
        <v>3184</v>
      </c>
      <c r="C701" s="1358" t="s">
        <v>2761</v>
      </c>
      <c r="D701" s="1886" t="s">
        <v>2818</v>
      </c>
      <c r="E701" s="1994">
        <v>4646</v>
      </c>
      <c r="F701" s="1822">
        <v>41739</v>
      </c>
      <c r="G701" s="1535">
        <v>4646</v>
      </c>
      <c r="H701" s="539">
        <f t="shared" si="16"/>
        <v>0</v>
      </c>
      <c r="I701" s="1886" t="s">
        <v>2228</v>
      </c>
    </row>
    <row r="702" spans="1:9" x14ac:dyDescent="0.25">
      <c r="A702" s="1332"/>
      <c r="B702" s="589" t="s">
        <v>3185</v>
      </c>
      <c r="C702" s="1358" t="s">
        <v>2761</v>
      </c>
      <c r="D702" s="1886" t="s">
        <v>45</v>
      </c>
      <c r="E702" s="1994">
        <v>8500</v>
      </c>
      <c r="F702" s="1822">
        <v>41741</v>
      </c>
      <c r="G702" s="1535">
        <v>8500</v>
      </c>
      <c r="H702" s="539">
        <f t="shared" si="16"/>
        <v>0</v>
      </c>
      <c r="I702" s="1886" t="s">
        <v>825</v>
      </c>
    </row>
    <row r="703" spans="1:9" x14ac:dyDescent="0.25">
      <c r="A703" s="1332"/>
      <c r="B703" s="589" t="s">
        <v>3186</v>
      </c>
      <c r="C703" s="1358" t="s">
        <v>2761</v>
      </c>
      <c r="D703" s="1886" t="s">
        <v>19</v>
      </c>
      <c r="E703" s="1994">
        <v>1259.2</v>
      </c>
      <c r="F703" s="1822">
        <v>41739</v>
      </c>
      <c r="G703" s="1535">
        <v>1259.2</v>
      </c>
      <c r="H703" s="460">
        <f t="shared" si="16"/>
        <v>0</v>
      </c>
      <c r="I703" s="1886" t="s">
        <v>19</v>
      </c>
    </row>
    <row r="704" spans="1:9" x14ac:dyDescent="0.25">
      <c r="A704" s="1332"/>
      <c r="B704" s="589" t="s">
        <v>3187</v>
      </c>
      <c r="C704" s="1358" t="s">
        <v>2761</v>
      </c>
      <c r="D704" s="1886" t="s">
        <v>19</v>
      </c>
      <c r="E704" s="1994">
        <v>676.2</v>
      </c>
      <c r="F704" s="1822">
        <v>41739</v>
      </c>
      <c r="G704" s="1535">
        <v>676.2</v>
      </c>
      <c r="H704" s="539">
        <f t="shared" si="16"/>
        <v>0</v>
      </c>
      <c r="I704" s="1886" t="s">
        <v>19</v>
      </c>
    </row>
    <row r="705" spans="1:9" x14ac:dyDescent="0.25">
      <c r="A705" s="1332"/>
      <c r="B705" s="589" t="s">
        <v>3188</v>
      </c>
      <c r="C705" s="1358" t="s">
        <v>2761</v>
      </c>
      <c r="D705" s="1886" t="s">
        <v>2828</v>
      </c>
      <c r="E705" s="1994">
        <v>13508</v>
      </c>
      <c r="F705" s="1822">
        <v>41739</v>
      </c>
      <c r="G705" s="1535">
        <v>13508</v>
      </c>
      <c r="H705" s="539">
        <f t="shared" si="16"/>
        <v>0</v>
      </c>
      <c r="I705" s="1886"/>
    </row>
    <row r="706" spans="1:9" x14ac:dyDescent="0.25">
      <c r="A706" s="1332"/>
      <c r="B706" s="589" t="s">
        <v>3189</v>
      </c>
      <c r="C706" s="1358" t="s">
        <v>2761</v>
      </c>
      <c r="D706" s="1886" t="s">
        <v>1548</v>
      </c>
      <c r="E706" s="2002">
        <v>47113.5</v>
      </c>
      <c r="F706" s="2000" t="s">
        <v>3316</v>
      </c>
      <c r="G706" s="1535">
        <v>47113.5</v>
      </c>
      <c r="H706" s="460">
        <f t="shared" si="16"/>
        <v>0</v>
      </c>
      <c r="I706" s="1886" t="s">
        <v>19</v>
      </c>
    </row>
    <row r="707" spans="1:9" x14ac:dyDescent="0.25">
      <c r="A707" s="1332"/>
      <c r="B707" s="589" t="s">
        <v>3190</v>
      </c>
      <c r="C707" s="1358" t="s">
        <v>2761</v>
      </c>
      <c r="D707" s="1886" t="s">
        <v>421</v>
      </c>
      <c r="E707" s="1994">
        <v>1380</v>
      </c>
      <c r="F707" s="1822">
        <v>41739</v>
      </c>
      <c r="G707" s="1535">
        <v>1380</v>
      </c>
      <c r="H707" s="539">
        <f t="shared" si="16"/>
        <v>0</v>
      </c>
      <c r="I707" s="1886" t="s">
        <v>2228</v>
      </c>
    </row>
    <row r="708" spans="1:9" x14ac:dyDescent="0.25">
      <c r="A708" s="1332"/>
      <c r="B708" s="589" t="s">
        <v>3191</v>
      </c>
      <c r="C708" s="1358" t="s">
        <v>2761</v>
      </c>
      <c r="D708" s="1886" t="s">
        <v>3290</v>
      </c>
      <c r="E708" s="1994">
        <v>970</v>
      </c>
      <c r="F708" s="1822">
        <v>41739</v>
      </c>
      <c r="G708" s="1535">
        <v>970</v>
      </c>
      <c r="H708" s="539">
        <f t="shared" si="16"/>
        <v>0</v>
      </c>
      <c r="I708" s="1886" t="s">
        <v>2228</v>
      </c>
    </row>
    <row r="709" spans="1:9" x14ac:dyDescent="0.25">
      <c r="A709" s="1332"/>
      <c r="B709" s="589" t="s">
        <v>56</v>
      </c>
      <c r="C709" s="1358" t="s">
        <v>2761</v>
      </c>
      <c r="D709" s="1886" t="s">
        <v>1589</v>
      </c>
      <c r="E709" s="1994">
        <v>2695</v>
      </c>
      <c r="F709" s="1822">
        <v>41740</v>
      </c>
      <c r="G709" s="1996">
        <v>2695</v>
      </c>
      <c r="H709" s="460">
        <f t="shared" si="16"/>
        <v>0</v>
      </c>
      <c r="I709" s="1886" t="s">
        <v>2227</v>
      </c>
    </row>
    <row r="710" spans="1:9" x14ac:dyDescent="0.25">
      <c r="A710" s="1332"/>
      <c r="B710" s="589" t="s">
        <v>3192</v>
      </c>
      <c r="C710" s="1358" t="s">
        <v>2761</v>
      </c>
      <c r="D710" s="1886" t="s">
        <v>2703</v>
      </c>
      <c r="E710" s="1994">
        <v>2404</v>
      </c>
      <c r="F710" s="1822">
        <v>41740</v>
      </c>
      <c r="G710" s="1996">
        <v>2404</v>
      </c>
      <c r="H710" s="539">
        <f t="shared" si="16"/>
        <v>0</v>
      </c>
      <c r="I710" s="1886" t="s">
        <v>2227</v>
      </c>
    </row>
    <row r="711" spans="1:9" x14ac:dyDescent="0.25">
      <c r="A711" s="1332"/>
      <c r="B711" s="589" t="s">
        <v>3193</v>
      </c>
      <c r="C711" s="1358" t="s">
        <v>2761</v>
      </c>
      <c r="D711" s="1886" t="s">
        <v>503</v>
      </c>
      <c r="E711" s="1994">
        <v>2858.1</v>
      </c>
      <c r="F711" s="1822">
        <v>41740</v>
      </c>
      <c r="G711" s="1996">
        <v>2858.1</v>
      </c>
      <c r="H711" s="460">
        <f t="shared" si="16"/>
        <v>0</v>
      </c>
      <c r="I711" s="1886" t="s">
        <v>2227</v>
      </c>
    </row>
    <row r="712" spans="1:9" x14ac:dyDescent="0.25">
      <c r="A712" s="1332"/>
      <c r="B712" s="589" t="s">
        <v>3194</v>
      </c>
      <c r="C712" s="1358" t="s">
        <v>2761</v>
      </c>
      <c r="D712" s="1886" t="s">
        <v>2234</v>
      </c>
      <c r="E712" s="1994">
        <v>2289</v>
      </c>
      <c r="F712" s="1822">
        <v>41740</v>
      </c>
      <c r="G712" s="1996">
        <v>2289</v>
      </c>
      <c r="H712" s="539">
        <f t="shared" si="16"/>
        <v>0</v>
      </c>
      <c r="I712" s="1886" t="s">
        <v>2227</v>
      </c>
    </row>
    <row r="713" spans="1:9" x14ac:dyDescent="0.25">
      <c r="A713" s="1332"/>
      <c r="B713" s="589" t="s">
        <v>3195</v>
      </c>
      <c r="C713" s="1358" t="s">
        <v>2761</v>
      </c>
      <c r="D713" s="1886" t="s">
        <v>45</v>
      </c>
      <c r="E713" s="1994">
        <v>760343.96</v>
      </c>
      <c r="F713" s="2034"/>
      <c r="G713" s="2035"/>
      <c r="H713" s="539">
        <f t="shared" si="16"/>
        <v>760343.96</v>
      </c>
      <c r="I713" s="1886"/>
    </row>
    <row r="714" spans="1:9" x14ac:dyDescent="0.25">
      <c r="A714" s="1332"/>
      <c r="B714" s="589" t="s">
        <v>3196</v>
      </c>
      <c r="C714" s="1358" t="s">
        <v>2761</v>
      </c>
      <c r="D714" s="1886" t="s">
        <v>389</v>
      </c>
      <c r="E714" s="1994">
        <v>19453</v>
      </c>
      <c r="F714" s="1822">
        <v>41740</v>
      </c>
      <c r="G714" s="1996">
        <v>19453</v>
      </c>
      <c r="H714" s="539">
        <f t="shared" si="16"/>
        <v>0</v>
      </c>
      <c r="I714" s="1886" t="s">
        <v>825</v>
      </c>
    </row>
    <row r="715" spans="1:9" x14ac:dyDescent="0.25">
      <c r="A715" s="1332"/>
      <c r="B715" s="589" t="s">
        <v>3197</v>
      </c>
      <c r="C715" s="1358" t="s">
        <v>2761</v>
      </c>
      <c r="D715" s="1886" t="s">
        <v>3291</v>
      </c>
      <c r="E715" s="1994">
        <v>2330.4</v>
      </c>
      <c r="F715" s="1822">
        <v>41740</v>
      </c>
      <c r="G715" s="1996">
        <v>2330.4</v>
      </c>
      <c r="H715" s="539">
        <f t="shared" si="16"/>
        <v>0</v>
      </c>
      <c r="I715" s="1886" t="s">
        <v>2227</v>
      </c>
    </row>
    <row r="716" spans="1:9" x14ac:dyDescent="0.25">
      <c r="A716" s="1332"/>
      <c r="B716" s="589" t="s">
        <v>964</v>
      </c>
      <c r="C716" s="1358" t="s">
        <v>2761</v>
      </c>
      <c r="D716" s="1886" t="s">
        <v>1887</v>
      </c>
      <c r="E716" s="1994">
        <v>4325.2</v>
      </c>
      <c r="F716" s="1822">
        <v>41740</v>
      </c>
      <c r="G716" s="1996">
        <v>4325.2</v>
      </c>
      <c r="H716" s="539">
        <f t="shared" si="16"/>
        <v>0</v>
      </c>
      <c r="I716" s="1886" t="s">
        <v>2227</v>
      </c>
    </row>
    <row r="717" spans="1:9" x14ac:dyDescent="0.25">
      <c r="A717" s="1332"/>
      <c r="B717" s="589" t="s">
        <v>3198</v>
      </c>
      <c r="C717" s="1358" t="s">
        <v>2761</v>
      </c>
      <c r="D717" s="1886" t="s">
        <v>825</v>
      </c>
      <c r="E717" s="1994">
        <v>15728</v>
      </c>
      <c r="F717" s="1822">
        <v>41740</v>
      </c>
      <c r="G717" s="1996">
        <v>15728</v>
      </c>
      <c r="H717" s="460">
        <f t="shared" si="16"/>
        <v>0</v>
      </c>
      <c r="I717" s="1886" t="s">
        <v>825</v>
      </c>
    </row>
    <row r="718" spans="1:9" x14ac:dyDescent="0.25">
      <c r="A718" s="1332"/>
      <c r="B718" s="589" t="s">
        <v>3199</v>
      </c>
      <c r="C718" s="1358" t="s">
        <v>2761</v>
      </c>
      <c r="D718" s="1886" t="s">
        <v>684</v>
      </c>
      <c r="E718" s="1994">
        <v>13531.2</v>
      </c>
      <c r="F718" s="1822">
        <v>41740</v>
      </c>
      <c r="G718" s="1996">
        <v>13531.2</v>
      </c>
      <c r="H718" s="539">
        <f t="shared" si="16"/>
        <v>0</v>
      </c>
      <c r="I718" s="1886" t="s">
        <v>825</v>
      </c>
    </row>
    <row r="719" spans="1:9" x14ac:dyDescent="0.25">
      <c r="A719" s="1332"/>
      <c r="B719" s="589" t="s">
        <v>3200</v>
      </c>
      <c r="C719" s="1358" t="s">
        <v>2761</v>
      </c>
      <c r="D719" s="1886" t="s">
        <v>951</v>
      </c>
      <c r="E719" s="1994">
        <v>16509</v>
      </c>
      <c r="F719" s="1822">
        <v>41740</v>
      </c>
      <c r="G719" s="1996">
        <v>16509</v>
      </c>
      <c r="H719" s="460">
        <f t="shared" si="16"/>
        <v>0</v>
      </c>
      <c r="I719" s="1886" t="s">
        <v>825</v>
      </c>
    </row>
    <row r="720" spans="1:9" x14ac:dyDescent="0.25">
      <c r="A720" s="1332"/>
      <c r="B720" s="589" t="s">
        <v>3201</v>
      </c>
      <c r="C720" s="1358" t="s">
        <v>2761</v>
      </c>
      <c r="D720" s="1886" t="s">
        <v>3074</v>
      </c>
      <c r="E720" s="1994">
        <v>4884</v>
      </c>
      <c r="F720" s="1822">
        <v>41740</v>
      </c>
      <c r="G720" s="1996">
        <v>4884</v>
      </c>
      <c r="H720" s="539">
        <f t="shared" si="16"/>
        <v>0</v>
      </c>
      <c r="I720" s="1886" t="s">
        <v>2227</v>
      </c>
    </row>
    <row r="721" spans="1:9" x14ac:dyDescent="0.25">
      <c r="A721" s="1332"/>
      <c r="B721" s="589" t="s">
        <v>3202</v>
      </c>
      <c r="C721" s="1358" t="s">
        <v>2761</v>
      </c>
      <c r="D721" s="1892" t="s">
        <v>3312</v>
      </c>
      <c r="E721" s="1995">
        <v>0</v>
      </c>
      <c r="F721" s="1998" t="s">
        <v>3311</v>
      </c>
      <c r="G721" s="1999"/>
      <c r="H721" s="460">
        <f t="shared" si="16"/>
        <v>0</v>
      </c>
      <c r="I721" s="1886" t="s">
        <v>825</v>
      </c>
    </row>
    <row r="722" spans="1:9" x14ac:dyDescent="0.25">
      <c r="A722" s="1332"/>
      <c r="B722" s="589" t="s">
        <v>3203</v>
      </c>
      <c r="C722" s="1358" t="s">
        <v>2761</v>
      </c>
      <c r="D722" s="1886" t="s">
        <v>641</v>
      </c>
      <c r="E722" s="1994">
        <v>15009.2</v>
      </c>
      <c r="F722" s="1822">
        <v>41740</v>
      </c>
      <c r="G722" s="1535">
        <v>15009.2</v>
      </c>
      <c r="H722" s="460">
        <f t="shared" si="16"/>
        <v>0</v>
      </c>
      <c r="I722" s="1886" t="s">
        <v>825</v>
      </c>
    </row>
    <row r="723" spans="1:9" x14ac:dyDescent="0.25">
      <c r="A723" s="1332"/>
      <c r="B723" s="589" t="s">
        <v>3204</v>
      </c>
      <c r="C723" s="1358" t="s">
        <v>2761</v>
      </c>
      <c r="D723" s="1886" t="s">
        <v>2961</v>
      </c>
      <c r="E723" s="1994">
        <v>1300.5</v>
      </c>
      <c r="F723" s="1822">
        <v>41739</v>
      </c>
      <c r="G723" s="1535">
        <v>1300.5</v>
      </c>
      <c r="H723" s="460">
        <f t="shared" si="16"/>
        <v>0</v>
      </c>
      <c r="I723" s="1886"/>
    </row>
    <row r="724" spans="1:9" x14ac:dyDescent="0.25">
      <c r="A724" s="1332"/>
      <c r="B724" s="589" t="s">
        <v>3205</v>
      </c>
      <c r="C724" s="1358" t="s">
        <v>2761</v>
      </c>
      <c r="D724" s="1886" t="s">
        <v>685</v>
      </c>
      <c r="E724" s="1994">
        <v>1369</v>
      </c>
      <c r="F724" s="1822">
        <v>41740</v>
      </c>
      <c r="G724" s="1535">
        <v>1369</v>
      </c>
      <c r="H724" s="460">
        <f t="shared" si="16"/>
        <v>0</v>
      </c>
      <c r="I724" s="1886" t="s">
        <v>2227</v>
      </c>
    </row>
    <row r="725" spans="1:9" x14ac:dyDescent="0.25">
      <c r="A725" s="1332"/>
      <c r="B725" s="589" t="s">
        <v>3206</v>
      </c>
      <c r="C725" s="1358" t="s">
        <v>2761</v>
      </c>
      <c r="D725" s="1886" t="s">
        <v>2823</v>
      </c>
      <c r="E725" s="1994">
        <v>6870</v>
      </c>
      <c r="F725" s="1822">
        <v>41740</v>
      </c>
      <c r="G725" s="1996">
        <v>6870</v>
      </c>
      <c r="H725" s="460">
        <f t="shared" si="16"/>
        <v>0</v>
      </c>
      <c r="I725" s="1886" t="s">
        <v>2227</v>
      </c>
    </row>
    <row r="726" spans="1:9" x14ac:dyDescent="0.25">
      <c r="A726" s="1332"/>
      <c r="B726" s="589" t="s">
        <v>3207</v>
      </c>
      <c r="C726" s="1358" t="s">
        <v>2761</v>
      </c>
      <c r="D726" s="1886" t="s">
        <v>863</v>
      </c>
      <c r="E726" s="1994">
        <v>765.15</v>
      </c>
      <c r="F726" s="1822">
        <v>41740</v>
      </c>
      <c r="G726" s="1996">
        <v>765.15</v>
      </c>
      <c r="H726" s="460">
        <f t="shared" si="16"/>
        <v>0</v>
      </c>
      <c r="I726" s="1886" t="s">
        <v>2227</v>
      </c>
    </row>
    <row r="727" spans="1:9" x14ac:dyDescent="0.25">
      <c r="A727" s="1332"/>
      <c r="B727" s="589" t="s">
        <v>3208</v>
      </c>
      <c r="C727" s="1358" t="s">
        <v>2761</v>
      </c>
      <c r="D727" s="1886" t="s">
        <v>69</v>
      </c>
      <c r="E727" s="1994">
        <v>3778</v>
      </c>
      <c r="F727" s="1822">
        <v>41740</v>
      </c>
      <c r="G727" s="1996">
        <v>3778</v>
      </c>
      <c r="H727" s="460">
        <f t="shared" si="16"/>
        <v>0</v>
      </c>
      <c r="I727" s="1886" t="s">
        <v>2227</v>
      </c>
    </row>
    <row r="728" spans="1:9" x14ac:dyDescent="0.25">
      <c r="A728" s="1332"/>
      <c r="B728" s="589" t="s">
        <v>3209</v>
      </c>
      <c r="C728" s="1358" t="s">
        <v>2761</v>
      </c>
      <c r="D728" s="1886" t="s">
        <v>2374</v>
      </c>
      <c r="E728" s="1994">
        <v>6862.5</v>
      </c>
      <c r="F728" s="1822">
        <v>41740</v>
      </c>
      <c r="G728" s="1996">
        <v>6862.5</v>
      </c>
      <c r="H728" s="460">
        <f t="shared" si="16"/>
        <v>0</v>
      </c>
      <c r="I728" s="1886" t="s">
        <v>1003</v>
      </c>
    </row>
    <row r="729" spans="1:9" x14ac:dyDescent="0.25">
      <c r="A729" s="1332"/>
      <c r="B729" s="589" t="s">
        <v>3210</v>
      </c>
      <c r="C729" s="1358" t="s">
        <v>2761</v>
      </c>
      <c r="D729" s="1886" t="s">
        <v>28</v>
      </c>
      <c r="E729" s="1994">
        <v>14669</v>
      </c>
      <c r="F729" s="1822">
        <v>41740</v>
      </c>
      <c r="G729" s="1996">
        <v>14669</v>
      </c>
      <c r="H729" s="460">
        <f t="shared" si="16"/>
        <v>0</v>
      </c>
      <c r="I729" s="1886" t="s">
        <v>1003</v>
      </c>
    </row>
    <row r="730" spans="1:9" x14ac:dyDescent="0.25">
      <c r="A730" s="1332"/>
      <c r="B730" s="589" t="s">
        <v>877</v>
      </c>
      <c r="C730" s="1358" t="s">
        <v>2761</v>
      </c>
      <c r="D730" s="1886" t="s">
        <v>206</v>
      </c>
      <c r="E730" s="1994">
        <v>3255</v>
      </c>
      <c r="F730" s="1822">
        <v>41740</v>
      </c>
      <c r="G730" s="1996">
        <v>3255</v>
      </c>
      <c r="H730" s="460">
        <f t="shared" si="16"/>
        <v>0</v>
      </c>
      <c r="I730" s="1886" t="s">
        <v>1003</v>
      </c>
    </row>
    <row r="731" spans="1:9" x14ac:dyDescent="0.25">
      <c r="A731" s="1332"/>
      <c r="B731" s="589" t="s">
        <v>2399</v>
      </c>
      <c r="C731" s="1358" t="s">
        <v>2761</v>
      </c>
      <c r="D731" s="1886" t="s">
        <v>72</v>
      </c>
      <c r="E731" s="1994">
        <v>14974.5</v>
      </c>
      <c r="F731" s="2006" t="s">
        <v>3996</v>
      </c>
      <c r="G731" s="1535">
        <v>14974.5</v>
      </c>
      <c r="H731" s="460">
        <f t="shared" si="16"/>
        <v>0</v>
      </c>
      <c r="I731" s="1886" t="s">
        <v>1003</v>
      </c>
    </row>
    <row r="732" spans="1:9" x14ac:dyDescent="0.25">
      <c r="A732" s="1332"/>
      <c r="B732" s="589" t="s">
        <v>3211</v>
      </c>
      <c r="C732" s="1358" t="s">
        <v>2761</v>
      </c>
      <c r="D732" s="2020" t="s">
        <v>3313</v>
      </c>
      <c r="E732" s="2021">
        <v>0</v>
      </c>
      <c r="F732" s="1998" t="s">
        <v>3311</v>
      </c>
      <c r="G732" s="1999"/>
      <c r="H732" s="460">
        <f t="shared" si="16"/>
        <v>0</v>
      </c>
      <c r="I732" s="1886" t="s">
        <v>825</v>
      </c>
    </row>
    <row r="733" spans="1:9" x14ac:dyDescent="0.25">
      <c r="A733" s="1332"/>
      <c r="B733" s="589" t="s">
        <v>3212</v>
      </c>
      <c r="C733" s="1358" t="s">
        <v>2761</v>
      </c>
      <c r="D733" s="1886" t="s">
        <v>842</v>
      </c>
      <c r="E733" s="1994">
        <v>2043.2</v>
      </c>
      <c r="F733" s="1822">
        <v>41740</v>
      </c>
      <c r="G733" s="1535">
        <v>2043.2</v>
      </c>
      <c r="H733" s="460">
        <f t="shared" si="16"/>
        <v>0</v>
      </c>
      <c r="I733" s="1886" t="s">
        <v>825</v>
      </c>
    </row>
    <row r="734" spans="1:9" x14ac:dyDescent="0.25">
      <c r="A734" s="1332"/>
      <c r="B734" s="589" t="s">
        <v>3213</v>
      </c>
      <c r="C734" s="1358" t="s">
        <v>2761</v>
      </c>
      <c r="D734" s="1886" t="s">
        <v>3292</v>
      </c>
      <c r="E734" s="1994">
        <v>4096</v>
      </c>
      <c r="F734" s="1822">
        <v>41740</v>
      </c>
      <c r="G734" s="1535">
        <v>4096</v>
      </c>
      <c r="H734" s="460">
        <f t="shared" si="16"/>
        <v>0</v>
      </c>
      <c r="I734" s="1886" t="s">
        <v>825</v>
      </c>
    </row>
    <row r="735" spans="1:9" x14ac:dyDescent="0.25">
      <c r="A735" s="1332"/>
      <c r="B735" s="589" t="s">
        <v>3214</v>
      </c>
      <c r="C735" s="1358" t="s">
        <v>2761</v>
      </c>
      <c r="D735" s="1886" t="s">
        <v>961</v>
      </c>
      <c r="E735" s="1994">
        <v>4745</v>
      </c>
      <c r="F735" s="1822">
        <v>41740</v>
      </c>
      <c r="G735" s="1535">
        <v>4745</v>
      </c>
      <c r="H735" s="460">
        <f t="shared" si="16"/>
        <v>0</v>
      </c>
      <c r="I735" s="1886" t="s">
        <v>825</v>
      </c>
    </row>
    <row r="736" spans="1:9" x14ac:dyDescent="0.25">
      <c r="A736" s="1332"/>
      <c r="B736" s="589" t="s">
        <v>3215</v>
      </c>
      <c r="C736" s="1358" t="s">
        <v>2761</v>
      </c>
      <c r="D736" s="1886" t="s">
        <v>351</v>
      </c>
      <c r="E736" s="1994">
        <v>23340.5</v>
      </c>
      <c r="F736" s="1822">
        <v>41741</v>
      </c>
      <c r="G736" s="1535">
        <v>23340.5</v>
      </c>
      <c r="H736" s="460">
        <f t="shared" si="16"/>
        <v>0</v>
      </c>
      <c r="I736" s="1886" t="s">
        <v>38</v>
      </c>
    </row>
    <row r="737" spans="1:9" x14ac:dyDescent="0.25">
      <c r="A737" s="1332"/>
      <c r="B737" s="589" t="s">
        <v>3216</v>
      </c>
      <c r="C737" s="1358" t="s">
        <v>2761</v>
      </c>
      <c r="D737" s="1886" t="s">
        <v>3293</v>
      </c>
      <c r="E737" s="1994">
        <v>6450</v>
      </c>
      <c r="F737" s="1822">
        <v>41741</v>
      </c>
      <c r="G737" s="1535">
        <v>6450</v>
      </c>
      <c r="H737" s="460">
        <f t="shared" si="16"/>
        <v>0</v>
      </c>
      <c r="I737" s="1886" t="s">
        <v>38</v>
      </c>
    </row>
    <row r="738" spans="1:9" x14ac:dyDescent="0.25">
      <c r="A738" s="1332"/>
      <c r="B738" s="589" t="s">
        <v>3217</v>
      </c>
      <c r="C738" s="1358" t="s">
        <v>2761</v>
      </c>
      <c r="D738" s="1886" t="s">
        <v>979</v>
      </c>
      <c r="E738" s="1994">
        <v>30676.400000000001</v>
      </c>
      <c r="F738" s="1822">
        <v>41741</v>
      </c>
      <c r="G738" s="1535">
        <v>30676.400000000001</v>
      </c>
      <c r="H738" s="460">
        <f t="shared" si="16"/>
        <v>0</v>
      </c>
      <c r="I738" s="1886" t="s">
        <v>38</v>
      </c>
    </row>
    <row r="739" spans="1:9" x14ac:dyDescent="0.25">
      <c r="A739" s="1332"/>
      <c r="B739" s="589" t="s">
        <v>3218</v>
      </c>
      <c r="C739" s="1358" t="s">
        <v>2761</v>
      </c>
      <c r="D739" s="1886" t="s">
        <v>1617</v>
      </c>
      <c r="E739" s="1994">
        <v>8452.2000000000007</v>
      </c>
      <c r="F739" s="1822">
        <v>41740</v>
      </c>
      <c r="G739" s="1535">
        <v>8452.2000000000007</v>
      </c>
      <c r="H739" s="460">
        <f t="shared" si="16"/>
        <v>0</v>
      </c>
      <c r="I739" s="1886" t="s">
        <v>825</v>
      </c>
    </row>
    <row r="740" spans="1:9" x14ac:dyDescent="0.25">
      <c r="A740" s="1332"/>
      <c r="B740" s="589" t="s">
        <v>923</v>
      </c>
      <c r="C740" s="1358" t="s">
        <v>2761</v>
      </c>
      <c r="D740" s="1886" t="s">
        <v>595</v>
      </c>
      <c r="E740" s="1994">
        <v>1827.5</v>
      </c>
      <c r="F740" s="1822">
        <v>41740</v>
      </c>
      <c r="G740" s="1535">
        <v>1827.5</v>
      </c>
      <c r="H740" s="460">
        <f t="shared" si="16"/>
        <v>0</v>
      </c>
      <c r="I740" s="1886" t="s">
        <v>1003</v>
      </c>
    </row>
    <row r="741" spans="1:9" x14ac:dyDescent="0.25">
      <c r="A741" s="1332"/>
      <c r="B741" s="589" t="s">
        <v>3219</v>
      </c>
      <c r="C741" s="1358" t="s">
        <v>2761</v>
      </c>
      <c r="D741" s="1886" t="s">
        <v>377</v>
      </c>
      <c r="E741" s="1994">
        <v>11844.6</v>
      </c>
      <c r="F741" s="1822">
        <v>41741</v>
      </c>
      <c r="G741" s="1535">
        <v>11844.6</v>
      </c>
      <c r="H741" s="460">
        <f t="shared" si="16"/>
        <v>0</v>
      </c>
      <c r="I741" s="1886" t="s">
        <v>38</v>
      </c>
    </row>
    <row r="742" spans="1:9" x14ac:dyDescent="0.25">
      <c r="A742" s="1332"/>
      <c r="B742" s="589" t="s">
        <v>967</v>
      </c>
      <c r="C742" s="1358" t="s">
        <v>2761</v>
      </c>
      <c r="D742" s="1886" t="s">
        <v>648</v>
      </c>
      <c r="E742" s="1994">
        <v>4276.1000000000004</v>
      </c>
      <c r="F742" s="1822">
        <v>41741</v>
      </c>
      <c r="G742" s="1535">
        <v>4276.1000000000004</v>
      </c>
      <c r="H742" s="460">
        <f t="shared" si="16"/>
        <v>0</v>
      </c>
      <c r="I742" s="1886" t="s">
        <v>38</v>
      </c>
    </row>
    <row r="743" spans="1:9" x14ac:dyDescent="0.25">
      <c r="A743" s="1332"/>
      <c r="B743" s="589" t="s">
        <v>3220</v>
      </c>
      <c r="C743" s="1358" t="s">
        <v>2761</v>
      </c>
      <c r="D743" s="1886" t="s">
        <v>400</v>
      </c>
      <c r="E743" s="1994">
        <v>53555.4</v>
      </c>
      <c r="F743" s="2001" t="s">
        <v>3440</v>
      </c>
      <c r="G743" s="1535">
        <v>53555.4</v>
      </c>
      <c r="H743" s="460">
        <f t="shared" si="16"/>
        <v>0</v>
      </c>
      <c r="I743" s="1886" t="s">
        <v>38</v>
      </c>
    </row>
    <row r="744" spans="1:9" x14ac:dyDescent="0.25">
      <c r="A744" s="1332"/>
      <c r="B744" s="589" t="s">
        <v>3221</v>
      </c>
      <c r="C744" s="1358" t="s">
        <v>2761</v>
      </c>
      <c r="D744" s="1886" t="s">
        <v>2379</v>
      </c>
      <c r="E744" s="1994">
        <v>3662.3</v>
      </c>
      <c r="F744" s="2138" t="s">
        <v>3970</v>
      </c>
      <c r="G744" s="1535">
        <v>3662.3</v>
      </c>
      <c r="H744" s="460">
        <f t="shared" si="16"/>
        <v>0</v>
      </c>
      <c r="I744" s="1886" t="s">
        <v>19</v>
      </c>
    </row>
    <row r="745" spans="1:9" x14ac:dyDescent="0.25">
      <c r="A745" s="1332"/>
      <c r="B745" s="589" t="s">
        <v>3222</v>
      </c>
      <c r="C745" s="1358" t="s">
        <v>2761</v>
      </c>
      <c r="D745" s="1886" t="s">
        <v>9</v>
      </c>
      <c r="E745" s="1994">
        <v>2380</v>
      </c>
      <c r="F745" s="2006" t="s">
        <v>4159</v>
      </c>
      <c r="G745" s="1535">
        <v>2380</v>
      </c>
      <c r="H745" s="460">
        <f t="shared" si="16"/>
        <v>0</v>
      </c>
      <c r="I745" s="1886" t="s">
        <v>38</v>
      </c>
    </row>
    <row r="746" spans="1:9" x14ac:dyDescent="0.25">
      <c r="A746" s="1332"/>
      <c r="B746" s="589" t="s">
        <v>3223</v>
      </c>
      <c r="C746" s="1358" t="s">
        <v>2761</v>
      </c>
      <c r="D746" s="1886" t="s">
        <v>2827</v>
      </c>
      <c r="E746" s="1994">
        <v>11172.6</v>
      </c>
      <c r="F746" s="1822">
        <v>41745</v>
      </c>
      <c r="G746" s="1535">
        <v>11172.6</v>
      </c>
      <c r="H746" s="460">
        <f t="shared" si="16"/>
        <v>0</v>
      </c>
      <c r="I746" s="1886" t="s">
        <v>38</v>
      </c>
    </row>
    <row r="747" spans="1:9" x14ac:dyDescent="0.25">
      <c r="A747" s="1332"/>
      <c r="B747" s="589" t="s">
        <v>3224</v>
      </c>
      <c r="C747" s="1358" t="s">
        <v>2761</v>
      </c>
      <c r="D747" s="1886" t="s">
        <v>946</v>
      </c>
      <c r="E747" s="1994">
        <v>8467.5</v>
      </c>
      <c r="F747" s="2001" t="s">
        <v>3445</v>
      </c>
      <c r="G747" s="1535">
        <v>8467.5</v>
      </c>
      <c r="H747" s="460">
        <f t="shared" si="16"/>
        <v>0</v>
      </c>
      <c r="I747" s="1886" t="s">
        <v>38</v>
      </c>
    </row>
    <row r="748" spans="1:9" x14ac:dyDescent="0.25">
      <c r="A748" s="1332"/>
      <c r="B748" s="589" t="s">
        <v>968</v>
      </c>
      <c r="C748" s="1358" t="s">
        <v>2761</v>
      </c>
      <c r="D748" s="1886" t="s">
        <v>604</v>
      </c>
      <c r="E748" s="1994">
        <v>5200</v>
      </c>
      <c r="F748" s="1822">
        <v>41740</v>
      </c>
      <c r="G748" s="1535">
        <v>5200</v>
      </c>
      <c r="H748" s="460">
        <f t="shared" si="16"/>
        <v>0</v>
      </c>
      <c r="I748" s="1886"/>
    </row>
    <row r="749" spans="1:9" x14ac:dyDescent="0.25">
      <c r="A749" s="1332"/>
      <c r="B749" s="589" t="s">
        <v>3225</v>
      </c>
      <c r="C749" s="1358" t="s">
        <v>2761</v>
      </c>
      <c r="D749" s="1886" t="s">
        <v>2826</v>
      </c>
      <c r="E749" s="1994">
        <v>4057.2</v>
      </c>
      <c r="F749" s="1822">
        <v>41741</v>
      </c>
      <c r="G749" s="1535">
        <v>4057.2</v>
      </c>
      <c r="H749" s="460">
        <f t="shared" si="16"/>
        <v>0</v>
      </c>
      <c r="I749" s="1886" t="s">
        <v>38</v>
      </c>
    </row>
    <row r="750" spans="1:9" x14ac:dyDescent="0.25">
      <c r="A750" s="1332"/>
      <c r="B750" s="589" t="s">
        <v>3226</v>
      </c>
      <c r="C750" s="1358" t="s">
        <v>2761</v>
      </c>
      <c r="D750" s="1886" t="s">
        <v>2825</v>
      </c>
      <c r="E750" s="2033">
        <v>11510.2</v>
      </c>
      <c r="F750" s="1822">
        <v>41741</v>
      </c>
      <c r="G750" s="1535">
        <v>11510.2</v>
      </c>
      <c r="H750" s="460">
        <f t="shared" si="16"/>
        <v>0</v>
      </c>
      <c r="I750" s="1886" t="s">
        <v>38</v>
      </c>
    </row>
    <row r="751" spans="1:9" x14ac:dyDescent="0.25">
      <c r="A751" s="1332">
        <v>41740</v>
      </c>
      <c r="B751" s="589" t="s">
        <v>3227</v>
      </c>
      <c r="C751" s="1358" t="s">
        <v>2761</v>
      </c>
      <c r="D751" s="1886" t="s">
        <v>2242</v>
      </c>
      <c r="E751" s="1994">
        <v>7862.2</v>
      </c>
      <c r="F751" s="1822">
        <v>41740</v>
      </c>
      <c r="G751" s="1535">
        <v>7862.2</v>
      </c>
      <c r="H751" s="460">
        <f t="shared" si="16"/>
        <v>0</v>
      </c>
      <c r="I751" s="1886"/>
    </row>
    <row r="752" spans="1:9" x14ac:dyDescent="0.25">
      <c r="A752" s="1332"/>
      <c r="B752" s="589" t="s">
        <v>3228</v>
      </c>
      <c r="C752" s="1358" t="s">
        <v>2761</v>
      </c>
      <c r="D752" s="1886" t="s">
        <v>351</v>
      </c>
      <c r="E752" s="1994">
        <v>1194.5</v>
      </c>
      <c r="F752" s="1822">
        <v>41741</v>
      </c>
      <c r="G752" s="1535">
        <v>1194.5</v>
      </c>
      <c r="H752" s="460">
        <f t="shared" si="16"/>
        <v>0</v>
      </c>
      <c r="I752" s="1887" t="s">
        <v>38</v>
      </c>
    </row>
    <row r="753" spans="1:9" x14ac:dyDescent="0.25">
      <c r="A753" s="1332"/>
      <c r="B753" s="589"/>
      <c r="C753" s="1358"/>
      <c r="D753" s="76" t="s">
        <v>614</v>
      </c>
      <c r="E753" s="76"/>
      <c r="F753" s="685"/>
      <c r="G753" s="76"/>
      <c r="H753" s="460">
        <f t="shared" ref="H753" si="17">E753-G753</f>
        <v>0</v>
      </c>
    </row>
    <row r="754" spans="1:9" x14ac:dyDescent="0.25">
      <c r="A754" s="715"/>
      <c r="B754" s="1356"/>
      <c r="C754" s="1336"/>
      <c r="D754" s="352" t="s">
        <v>820</v>
      </c>
      <c r="E754" s="76"/>
      <c r="F754" s="721"/>
      <c r="G754" s="76"/>
      <c r="H754" s="217"/>
    </row>
    <row r="755" spans="1:9" x14ac:dyDescent="0.25">
      <c r="A755" s="715"/>
      <c r="B755" s="1356"/>
      <c r="C755" s="1336"/>
      <c r="D755" s="352" t="s">
        <v>506</v>
      </c>
      <c r="E755" s="76"/>
      <c r="F755" s="721"/>
      <c r="G755" s="76"/>
      <c r="H755" s="217"/>
    </row>
    <row r="756" spans="1:9" ht="18.75" x14ac:dyDescent="0.3">
      <c r="A756" s="2319" t="str">
        <f>A687</f>
        <v>REMISIONES DE    ABRIL         2 0 1 4</v>
      </c>
      <c r="B756" s="2319"/>
      <c r="C756" s="2319"/>
      <c r="D756" s="2319"/>
      <c r="E756" s="2319"/>
      <c r="F756" s="2319"/>
      <c r="G756" s="1051"/>
      <c r="H756" s="717"/>
    </row>
    <row r="757" spans="1:9" ht="35.25" thickBot="1" x14ac:dyDescent="0.35">
      <c r="A757" s="721" t="s">
        <v>0</v>
      </c>
      <c r="B757" s="1334" t="s">
        <v>1</v>
      </c>
      <c r="C757" s="1529"/>
      <c r="D757" s="1326" t="s">
        <v>1461</v>
      </c>
      <c r="E757" s="5" t="s">
        <v>2</v>
      </c>
      <c r="F757" s="1565" t="s">
        <v>6</v>
      </c>
      <c r="G757" s="1566" t="s">
        <v>7</v>
      </c>
      <c r="H757" s="1567" t="s">
        <v>8</v>
      </c>
    </row>
    <row r="758" spans="1:9" ht="15.75" thickTop="1" x14ac:dyDescent="0.25">
      <c r="A758" s="1332">
        <v>41740</v>
      </c>
      <c r="B758" s="589" t="s">
        <v>3229</v>
      </c>
      <c r="C758" s="1358" t="s">
        <v>2761</v>
      </c>
      <c r="D758" s="1886" t="s">
        <v>19</v>
      </c>
      <c r="E758" s="1994">
        <v>1118.5999999999999</v>
      </c>
      <c r="F758" s="1822">
        <v>41740</v>
      </c>
      <c r="G758" s="1535">
        <v>1118.5999999999999</v>
      </c>
      <c r="H758" s="1997">
        <f t="shared" ref="H758:H821" si="18">E758-G758</f>
        <v>0</v>
      </c>
      <c r="I758" s="1247"/>
    </row>
    <row r="759" spans="1:9" x14ac:dyDescent="0.25">
      <c r="A759" s="1332"/>
      <c r="B759" s="589" t="s">
        <v>3230</v>
      </c>
      <c r="C759" s="1358" t="s">
        <v>2761</v>
      </c>
      <c r="D759" s="1886" t="s">
        <v>1883</v>
      </c>
      <c r="E759" s="1994">
        <v>229.6</v>
      </c>
      <c r="F759" s="1822">
        <v>41740</v>
      </c>
      <c r="G759" s="1535">
        <v>229.6</v>
      </c>
      <c r="H759" s="539">
        <f t="shared" si="18"/>
        <v>0</v>
      </c>
      <c r="I759" s="1247"/>
    </row>
    <row r="760" spans="1:9" x14ac:dyDescent="0.25">
      <c r="A760" s="1332"/>
      <c r="B760" s="589" t="s">
        <v>3231</v>
      </c>
      <c r="C760" s="1358" t="s">
        <v>2761</v>
      </c>
      <c r="D760" s="1886" t="s">
        <v>664</v>
      </c>
      <c r="E760" s="1994">
        <v>34848</v>
      </c>
      <c r="F760" s="1822">
        <v>41740</v>
      </c>
      <c r="G760" s="1535">
        <v>34848</v>
      </c>
      <c r="H760" s="460">
        <f t="shared" si="18"/>
        <v>0</v>
      </c>
      <c r="I760" s="1247"/>
    </row>
    <row r="761" spans="1:9" x14ac:dyDescent="0.25">
      <c r="A761" s="1332"/>
      <c r="B761" s="589" t="s">
        <v>3232</v>
      </c>
      <c r="C761" s="1358" t="s">
        <v>2761</v>
      </c>
      <c r="D761" s="1886" t="s">
        <v>1028</v>
      </c>
      <c r="E761" s="1994">
        <v>5363</v>
      </c>
      <c r="F761" s="1822">
        <v>41740</v>
      </c>
      <c r="G761" s="1535">
        <v>5363</v>
      </c>
      <c r="H761" s="539">
        <f t="shared" si="18"/>
        <v>0</v>
      </c>
      <c r="I761" s="1247"/>
    </row>
    <row r="762" spans="1:9" x14ac:dyDescent="0.25">
      <c r="A762" s="1332"/>
      <c r="B762" s="589" t="s">
        <v>970</v>
      </c>
      <c r="C762" s="1358" t="s">
        <v>2761</v>
      </c>
      <c r="D762" s="1886" t="s">
        <v>2930</v>
      </c>
      <c r="E762" s="1994">
        <v>598</v>
      </c>
      <c r="F762" s="1822">
        <v>41740</v>
      </c>
      <c r="G762" s="1535">
        <v>598</v>
      </c>
      <c r="H762" s="539">
        <f t="shared" si="18"/>
        <v>0</v>
      </c>
      <c r="I762" s="1247"/>
    </row>
    <row r="763" spans="1:9" x14ac:dyDescent="0.25">
      <c r="A763" s="1332"/>
      <c r="B763" s="589" t="s">
        <v>3233</v>
      </c>
      <c r="C763" s="1358" t="s">
        <v>2761</v>
      </c>
      <c r="D763" s="1886" t="s">
        <v>1554</v>
      </c>
      <c r="E763" s="1994">
        <v>7864</v>
      </c>
      <c r="F763" s="1822">
        <v>41740</v>
      </c>
      <c r="G763" s="1535">
        <v>7864</v>
      </c>
      <c r="H763" s="539">
        <f t="shared" si="18"/>
        <v>0</v>
      </c>
      <c r="I763" s="1247"/>
    </row>
    <row r="764" spans="1:9" x14ac:dyDescent="0.25">
      <c r="A764" s="1332"/>
      <c r="B764" s="589" t="s">
        <v>3234</v>
      </c>
      <c r="C764" s="1358" t="s">
        <v>2761</v>
      </c>
      <c r="D764" s="1886" t="s">
        <v>1477</v>
      </c>
      <c r="E764" s="1994">
        <v>4704</v>
      </c>
      <c r="F764" s="1822">
        <v>41740</v>
      </c>
      <c r="G764" s="1535">
        <v>4704</v>
      </c>
      <c r="H764" s="460">
        <f t="shared" si="18"/>
        <v>0</v>
      </c>
      <c r="I764" s="1247"/>
    </row>
    <row r="765" spans="1:9" x14ac:dyDescent="0.25">
      <c r="A765" s="1332"/>
      <c r="B765" s="589" t="s">
        <v>3235</v>
      </c>
      <c r="C765" s="1358" t="s">
        <v>2761</v>
      </c>
      <c r="D765" s="1886" t="s">
        <v>748</v>
      </c>
      <c r="E765" s="1994">
        <v>90090</v>
      </c>
      <c r="F765" s="1822">
        <v>41752</v>
      </c>
      <c r="G765" s="1535">
        <v>90090</v>
      </c>
      <c r="H765" s="539">
        <f t="shared" si="18"/>
        <v>0</v>
      </c>
      <c r="I765" s="1247"/>
    </row>
    <row r="766" spans="1:9" x14ac:dyDescent="0.25">
      <c r="A766" s="1332"/>
      <c r="B766" s="589" t="s">
        <v>3236</v>
      </c>
      <c r="C766" s="1358" t="s">
        <v>2761</v>
      </c>
      <c r="D766" s="1886" t="s">
        <v>433</v>
      </c>
      <c r="E766" s="1994">
        <v>3974.4</v>
      </c>
      <c r="F766" s="1822">
        <v>41741</v>
      </c>
      <c r="G766" s="1535">
        <v>3974.4</v>
      </c>
      <c r="H766" s="460">
        <f t="shared" si="18"/>
        <v>0</v>
      </c>
      <c r="I766" s="1247"/>
    </row>
    <row r="767" spans="1:9" x14ac:dyDescent="0.25">
      <c r="A767" s="1332"/>
      <c r="B767" s="589" t="s">
        <v>3237</v>
      </c>
      <c r="C767" s="1358" t="s">
        <v>2761</v>
      </c>
      <c r="D767" s="1886" t="s">
        <v>1556</v>
      </c>
      <c r="E767" s="1994">
        <v>855</v>
      </c>
      <c r="F767" s="1822">
        <v>41740</v>
      </c>
      <c r="G767" s="1535">
        <v>855</v>
      </c>
      <c r="H767" s="460">
        <f t="shared" si="18"/>
        <v>0</v>
      </c>
      <c r="I767" s="1247"/>
    </row>
    <row r="768" spans="1:9" x14ac:dyDescent="0.25">
      <c r="A768" s="1332"/>
      <c r="B768" s="589" t="s">
        <v>3238</v>
      </c>
      <c r="C768" s="1358" t="s">
        <v>2761</v>
      </c>
      <c r="D768" s="1886" t="s">
        <v>3309</v>
      </c>
      <c r="E768" s="1994">
        <v>2615</v>
      </c>
      <c r="F768" s="1822">
        <v>41740</v>
      </c>
      <c r="G768" s="1535">
        <v>2615</v>
      </c>
      <c r="H768" s="539">
        <f t="shared" si="18"/>
        <v>0</v>
      </c>
      <c r="I768" s="1247"/>
    </row>
    <row r="769" spans="1:9" x14ac:dyDescent="0.25">
      <c r="A769" s="1332"/>
      <c r="B769" s="589" t="s">
        <v>3239</v>
      </c>
      <c r="C769" s="1358" t="s">
        <v>2761</v>
      </c>
      <c r="D769" s="1886" t="s">
        <v>19</v>
      </c>
      <c r="E769" s="1994">
        <v>1141.2</v>
      </c>
      <c r="F769" s="1822">
        <v>41740</v>
      </c>
      <c r="G769" s="1535">
        <v>1141.2</v>
      </c>
      <c r="H769" s="539">
        <f t="shared" si="18"/>
        <v>0</v>
      </c>
      <c r="I769" s="1247"/>
    </row>
    <row r="770" spans="1:9" x14ac:dyDescent="0.25">
      <c r="A770" s="1332"/>
      <c r="B770" s="589" t="s">
        <v>3240</v>
      </c>
      <c r="C770" s="1358" t="s">
        <v>2761</v>
      </c>
      <c r="D770" s="1886" t="s">
        <v>297</v>
      </c>
      <c r="E770" s="1994">
        <v>4259</v>
      </c>
      <c r="F770" s="1822">
        <v>41740</v>
      </c>
      <c r="G770" s="1535">
        <v>4259</v>
      </c>
      <c r="H770" s="539">
        <f t="shared" si="18"/>
        <v>0</v>
      </c>
      <c r="I770" s="1247"/>
    </row>
    <row r="771" spans="1:9" x14ac:dyDescent="0.25">
      <c r="A771" s="1332"/>
      <c r="B771" s="589" t="s">
        <v>3241</v>
      </c>
      <c r="C771" s="1358" t="s">
        <v>2761</v>
      </c>
      <c r="D771" s="1886" t="s">
        <v>297</v>
      </c>
      <c r="E771" s="1994">
        <v>14781.5</v>
      </c>
      <c r="F771" s="1822">
        <v>41740</v>
      </c>
      <c r="G771" s="1535">
        <v>14781.5</v>
      </c>
      <c r="H771" s="460">
        <f t="shared" si="18"/>
        <v>0</v>
      </c>
      <c r="I771" s="1247"/>
    </row>
    <row r="772" spans="1:9" x14ac:dyDescent="0.25">
      <c r="A772" s="1332"/>
      <c r="B772" s="589" t="s">
        <v>3242</v>
      </c>
      <c r="C772" s="1358" t="s">
        <v>2761</v>
      </c>
      <c r="D772" s="1886" t="s">
        <v>2885</v>
      </c>
      <c r="E772" s="1994">
        <v>3893.5</v>
      </c>
      <c r="F772" s="2135" t="s">
        <v>4100</v>
      </c>
      <c r="G772" s="1535">
        <v>3893.5</v>
      </c>
      <c r="H772" s="460">
        <f t="shared" si="18"/>
        <v>0</v>
      </c>
      <c r="I772" s="1247"/>
    </row>
    <row r="773" spans="1:9" x14ac:dyDescent="0.25">
      <c r="A773" s="1332"/>
      <c r="B773" s="589" t="s">
        <v>3243</v>
      </c>
      <c r="C773" s="1358" t="s">
        <v>2761</v>
      </c>
      <c r="D773" s="1886" t="s">
        <v>2090</v>
      </c>
      <c r="E773" s="1994">
        <v>1092</v>
      </c>
      <c r="F773" s="1822">
        <v>41740</v>
      </c>
      <c r="G773" s="1535">
        <v>1092</v>
      </c>
      <c r="H773" s="460">
        <f t="shared" si="18"/>
        <v>0</v>
      </c>
      <c r="I773" s="1247"/>
    </row>
    <row r="774" spans="1:9" x14ac:dyDescent="0.25">
      <c r="A774" s="1332"/>
      <c r="B774" s="589" t="s">
        <v>3244</v>
      </c>
      <c r="C774" s="1358" t="s">
        <v>2761</v>
      </c>
      <c r="D774" s="1886" t="s">
        <v>524</v>
      </c>
      <c r="E774" s="1994">
        <v>1392</v>
      </c>
      <c r="F774" s="1822">
        <v>41740</v>
      </c>
      <c r="G774" s="1535">
        <v>1392</v>
      </c>
      <c r="H774" s="460">
        <f t="shared" si="18"/>
        <v>0</v>
      </c>
      <c r="I774" s="1247"/>
    </row>
    <row r="775" spans="1:9" x14ac:dyDescent="0.25">
      <c r="A775" s="1332"/>
      <c r="B775" s="589" t="s">
        <v>3245</v>
      </c>
      <c r="C775" s="1358" t="s">
        <v>2761</v>
      </c>
      <c r="D775" s="1886" t="s">
        <v>2238</v>
      </c>
      <c r="E775" s="1994">
        <v>9356</v>
      </c>
      <c r="F775" s="1822">
        <v>41740</v>
      </c>
      <c r="G775" s="1535">
        <v>9356</v>
      </c>
      <c r="H775" s="460">
        <f t="shared" si="18"/>
        <v>0</v>
      </c>
      <c r="I775" s="1247"/>
    </row>
    <row r="776" spans="1:9" x14ac:dyDescent="0.25">
      <c r="A776" s="1332"/>
      <c r="B776" s="589" t="s">
        <v>3246</v>
      </c>
      <c r="C776" s="1358" t="s">
        <v>2761</v>
      </c>
      <c r="D776" s="1886" t="s">
        <v>2232</v>
      </c>
      <c r="E776" s="1994">
        <v>1470</v>
      </c>
      <c r="F776" s="1822">
        <v>41740</v>
      </c>
      <c r="G776" s="1535">
        <v>1470</v>
      </c>
      <c r="H776" s="460">
        <f t="shared" si="18"/>
        <v>0</v>
      </c>
      <c r="I776" s="1247"/>
    </row>
    <row r="777" spans="1:9" x14ac:dyDescent="0.25">
      <c r="A777" s="1332"/>
      <c r="B777" s="589" t="s">
        <v>3247</v>
      </c>
      <c r="C777" s="1358" t="s">
        <v>2761</v>
      </c>
      <c r="D777" s="1886" t="s">
        <v>19</v>
      </c>
      <c r="E777" s="1994">
        <v>200</v>
      </c>
      <c r="F777" s="1822">
        <v>41740</v>
      </c>
      <c r="G777" s="1535">
        <v>200</v>
      </c>
      <c r="H777" s="460">
        <f t="shared" si="18"/>
        <v>0</v>
      </c>
      <c r="I777" s="1247"/>
    </row>
    <row r="778" spans="1:9" x14ac:dyDescent="0.25">
      <c r="A778" s="1332"/>
      <c r="B778" s="589" t="s">
        <v>3248</v>
      </c>
      <c r="C778" s="1358" t="s">
        <v>2761</v>
      </c>
      <c r="D778" s="1886" t="s">
        <v>1884</v>
      </c>
      <c r="E778" s="1994">
        <v>7964.5</v>
      </c>
      <c r="F778" s="1822">
        <v>41740</v>
      </c>
      <c r="G778" s="1535">
        <v>7964.5</v>
      </c>
      <c r="H778" s="460">
        <f t="shared" si="18"/>
        <v>0</v>
      </c>
      <c r="I778" s="1247"/>
    </row>
    <row r="779" spans="1:9" x14ac:dyDescent="0.25">
      <c r="A779" s="1332"/>
      <c r="B779" s="589" t="s">
        <v>3249</v>
      </c>
      <c r="C779" s="1358" t="s">
        <v>2761</v>
      </c>
      <c r="D779" s="1886" t="s">
        <v>36</v>
      </c>
      <c r="E779" s="1994">
        <v>1155</v>
      </c>
      <c r="F779" s="1822">
        <v>41740</v>
      </c>
      <c r="G779" s="1535">
        <v>1155</v>
      </c>
      <c r="H779" s="460">
        <f t="shared" si="18"/>
        <v>0</v>
      </c>
      <c r="I779" s="1247"/>
    </row>
    <row r="780" spans="1:9" x14ac:dyDescent="0.25">
      <c r="A780" s="1332"/>
      <c r="B780" s="589" t="s">
        <v>3250</v>
      </c>
      <c r="C780" s="1358" t="s">
        <v>2761</v>
      </c>
      <c r="D780" s="1886" t="s">
        <v>2887</v>
      </c>
      <c r="E780" s="1994">
        <v>3958</v>
      </c>
      <c r="F780" s="1822">
        <v>41740</v>
      </c>
      <c r="G780" s="1535">
        <v>3958</v>
      </c>
      <c r="H780" s="460">
        <f t="shared" si="18"/>
        <v>0</v>
      </c>
      <c r="I780" s="1247"/>
    </row>
    <row r="781" spans="1:9" x14ac:dyDescent="0.25">
      <c r="A781" s="1332"/>
      <c r="B781" s="589" t="s">
        <v>3251</v>
      </c>
      <c r="C781" s="1358" t="s">
        <v>2761</v>
      </c>
      <c r="D781" s="1886" t="s">
        <v>419</v>
      </c>
      <c r="E781" s="1994">
        <v>20870.2</v>
      </c>
      <c r="F781" s="1822">
        <v>41740</v>
      </c>
      <c r="G781" s="1535">
        <v>20870.2</v>
      </c>
      <c r="H781" s="460">
        <f t="shared" si="18"/>
        <v>0</v>
      </c>
      <c r="I781" s="1247"/>
    </row>
    <row r="782" spans="1:9" x14ac:dyDescent="0.25">
      <c r="A782" s="1332"/>
      <c r="B782" s="589" t="s">
        <v>3252</v>
      </c>
      <c r="C782" s="1358" t="s">
        <v>2761</v>
      </c>
      <c r="D782" s="1886" t="s">
        <v>48</v>
      </c>
      <c r="E782" s="1994">
        <v>46689.8</v>
      </c>
      <c r="F782" s="2006">
        <v>41777</v>
      </c>
      <c r="G782" s="2183">
        <v>46689.8</v>
      </c>
      <c r="H782" s="460">
        <f t="shared" si="18"/>
        <v>0</v>
      </c>
      <c r="I782" s="1247"/>
    </row>
    <row r="783" spans="1:9" x14ac:dyDescent="0.25">
      <c r="A783" s="1332"/>
      <c r="B783" s="589" t="s">
        <v>3253</v>
      </c>
      <c r="C783" s="1358" t="s">
        <v>2761</v>
      </c>
      <c r="D783" s="1886" t="s">
        <v>703</v>
      </c>
      <c r="E783" s="1994">
        <v>12250</v>
      </c>
      <c r="F783" s="1822">
        <v>41740</v>
      </c>
      <c r="G783" s="1535">
        <v>12250</v>
      </c>
      <c r="H783" s="460">
        <f t="shared" si="18"/>
        <v>0</v>
      </c>
      <c r="I783" s="1247"/>
    </row>
    <row r="784" spans="1:9" x14ac:dyDescent="0.25">
      <c r="A784" s="1332"/>
      <c r="B784" s="589" t="s">
        <v>3254</v>
      </c>
      <c r="C784" s="1358" t="s">
        <v>2761</v>
      </c>
      <c r="D784" s="1886" t="s">
        <v>2700</v>
      </c>
      <c r="E784" s="1994">
        <v>724.5</v>
      </c>
      <c r="F784" s="1822">
        <v>41740</v>
      </c>
      <c r="G784" s="1535">
        <v>724.5</v>
      </c>
      <c r="H784" s="460">
        <f t="shared" si="18"/>
        <v>0</v>
      </c>
      <c r="I784" s="1247"/>
    </row>
    <row r="785" spans="1:9" x14ac:dyDescent="0.25">
      <c r="A785" s="1332"/>
      <c r="B785" s="589" t="s">
        <v>3255</v>
      </c>
      <c r="C785" s="1358" t="s">
        <v>2761</v>
      </c>
      <c r="D785" s="1886" t="s">
        <v>20</v>
      </c>
      <c r="E785" s="1994">
        <v>1500</v>
      </c>
      <c r="F785" s="1822">
        <v>41740</v>
      </c>
      <c r="G785" s="1535">
        <v>1500</v>
      </c>
      <c r="H785" s="460">
        <f t="shared" si="18"/>
        <v>0</v>
      </c>
      <c r="I785" s="1247"/>
    </row>
    <row r="786" spans="1:9" x14ac:dyDescent="0.25">
      <c r="A786" s="1332"/>
      <c r="B786" s="589" t="s">
        <v>3256</v>
      </c>
      <c r="C786" s="1358" t="s">
        <v>2761</v>
      </c>
      <c r="D786" s="1886" t="s">
        <v>377</v>
      </c>
      <c r="E786" s="1994">
        <v>3801.6</v>
      </c>
      <c r="F786" s="1822">
        <v>41740</v>
      </c>
      <c r="G786" s="1535">
        <v>3801.6</v>
      </c>
      <c r="H786" s="460">
        <f t="shared" si="18"/>
        <v>0</v>
      </c>
      <c r="I786" s="1247"/>
    </row>
    <row r="787" spans="1:9" x14ac:dyDescent="0.25">
      <c r="A787" s="1332"/>
      <c r="B787" s="589" t="s">
        <v>3257</v>
      </c>
      <c r="C787" s="1358" t="s">
        <v>2761</v>
      </c>
      <c r="D787" s="1886" t="s">
        <v>28</v>
      </c>
      <c r="E787" s="1994">
        <v>7660.8</v>
      </c>
      <c r="F787" s="1822">
        <v>41751</v>
      </c>
      <c r="G787" s="1535">
        <v>7660.8</v>
      </c>
      <c r="H787" s="460">
        <f t="shared" si="18"/>
        <v>0</v>
      </c>
      <c r="I787" s="1247"/>
    </row>
    <row r="788" spans="1:9" x14ac:dyDescent="0.25">
      <c r="A788" s="1332"/>
      <c r="B788" s="589" t="s">
        <v>3258</v>
      </c>
      <c r="C788" s="1358" t="s">
        <v>2761</v>
      </c>
      <c r="D788" s="1886" t="s">
        <v>3310</v>
      </c>
      <c r="E788" s="1994">
        <v>11200</v>
      </c>
      <c r="F788" s="1822">
        <v>41740</v>
      </c>
      <c r="G788" s="1535">
        <v>11200</v>
      </c>
      <c r="H788" s="460">
        <f t="shared" si="18"/>
        <v>0</v>
      </c>
      <c r="I788" s="1247"/>
    </row>
    <row r="789" spans="1:9" x14ac:dyDescent="0.25">
      <c r="A789" s="1332"/>
      <c r="B789" s="589" t="s">
        <v>2419</v>
      </c>
      <c r="C789" s="1358" t="s">
        <v>2761</v>
      </c>
      <c r="D789" s="1886" t="s">
        <v>600</v>
      </c>
      <c r="E789" s="1994">
        <v>42595</v>
      </c>
      <c r="F789" s="2135" t="s">
        <v>3972</v>
      </c>
      <c r="G789" s="1535">
        <v>42595</v>
      </c>
      <c r="H789" s="460">
        <f t="shared" si="18"/>
        <v>0</v>
      </c>
      <c r="I789" s="1247"/>
    </row>
    <row r="790" spans="1:9" x14ac:dyDescent="0.25">
      <c r="A790" s="1332"/>
      <c r="B790" s="589" t="s">
        <v>3259</v>
      </c>
      <c r="C790" s="1358" t="s">
        <v>2761</v>
      </c>
      <c r="D790" s="1886" t="s">
        <v>1465</v>
      </c>
      <c r="E790" s="1994">
        <v>655.4</v>
      </c>
      <c r="F790" s="2006" t="s">
        <v>4004</v>
      </c>
      <c r="G790" s="1535">
        <v>655.4</v>
      </c>
      <c r="H790" s="460">
        <f t="shared" si="18"/>
        <v>0</v>
      </c>
      <c r="I790" s="1247"/>
    </row>
    <row r="791" spans="1:9" x14ac:dyDescent="0.25">
      <c r="A791" s="1332"/>
      <c r="B791" s="589" t="s">
        <v>3260</v>
      </c>
      <c r="C791" s="1358" t="s">
        <v>2761</v>
      </c>
      <c r="D791" s="1886" t="s">
        <v>1924</v>
      </c>
      <c r="E791" s="1994">
        <v>4224</v>
      </c>
      <c r="F791" s="1822">
        <v>41740</v>
      </c>
      <c r="G791" s="1535">
        <v>4224</v>
      </c>
      <c r="H791" s="460">
        <f t="shared" si="18"/>
        <v>0</v>
      </c>
      <c r="I791" s="1247"/>
    </row>
    <row r="792" spans="1:9" x14ac:dyDescent="0.25">
      <c r="A792" s="1332"/>
      <c r="B792" s="589" t="s">
        <v>3261</v>
      </c>
      <c r="C792" s="1358" t="s">
        <v>2761</v>
      </c>
      <c r="D792" s="1886" t="s">
        <v>999</v>
      </c>
      <c r="E792" s="1994">
        <v>10650.2</v>
      </c>
      <c r="F792" s="1822">
        <v>41740</v>
      </c>
      <c r="G792" s="1535">
        <v>10650.2</v>
      </c>
      <c r="H792" s="460">
        <f t="shared" si="18"/>
        <v>0</v>
      </c>
      <c r="I792" s="1247"/>
    </row>
    <row r="793" spans="1:9" x14ac:dyDescent="0.25">
      <c r="A793" s="1332"/>
      <c r="B793" s="589" t="s">
        <v>3262</v>
      </c>
      <c r="C793" s="1358" t="s">
        <v>2761</v>
      </c>
      <c r="D793" s="1886" t="s">
        <v>3153</v>
      </c>
      <c r="E793" s="1994">
        <v>2438.5</v>
      </c>
      <c r="F793" s="1822">
        <v>41740</v>
      </c>
      <c r="G793" s="1535">
        <v>2438.5</v>
      </c>
      <c r="H793" s="460">
        <f t="shared" si="18"/>
        <v>0</v>
      </c>
      <c r="I793" s="1247"/>
    </row>
    <row r="794" spans="1:9" x14ac:dyDescent="0.25">
      <c r="A794" s="1332"/>
      <c r="B794" s="589" t="s">
        <v>3263</v>
      </c>
      <c r="C794" s="1358" t="s">
        <v>2761</v>
      </c>
      <c r="D794" s="1886" t="s">
        <v>963</v>
      </c>
      <c r="E794" s="1994">
        <v>317</v>
      </c>
      <c r="F794" s="1822">
        <v>41740</v>
      </c>
      <c r="G794" s="1535">
        <v>317</v>
      </c>
      <c r="H794" s="460">
        <f t="shared" si="18"/>
        <v>0</v>
      </c>
      <c r="I794" s="1247"/>
    </row>
    <row r="795" spans="1:9" x14ac:dyDescent="0.25">
      <c r="A795" s="1332"/>
      <c r="B795" s="589" t="s">
        <v>3264</v>
      </c>
      <c r="C795" s="1358" t="s">
        <v>2761</v>
      </c>
      <c r="D795" s="1886" t="s">
        <v>206</v>
      </c>
      <c r="E795" s="1994">
        <v>3760</v>
      </c>
      <c r="F795" s="2137" t="s">
        <v>3926</v>
      </c>
      <c r="G795" s="1535">
        <v>3760</v>
      </c>
      <c r="H795" s="460">
        <f t="shared" si="18"/>
        <v>0</v>
      </c>
      <c r="I795" s="1247"/>
    </row>
    <row r="796" spans="1:9" x14ac:dyDescent="0.25">
      <c r="A796" s="1332"/>
      <c r="B796" s="589" t="s">
        <v>3265</v>
      </c>
      <c r="C796" s="1358" t="s">
        <v>2761</v>
      </c>
      <c r="D796" s="1886" t="s">
        <v>3074</v>
      </c>
      <c r="E796" s="1994">
        <v>470</v>
      </c>
      <c r="F796" s="1822">
        <v>41740</v>
      </c>
      <c r="G796" s="1535">
        <v>470</v>
      </c>
      <c r="H796" s="460">
        <f t="shared" si="18"/>
        <v>0</v>
      </c>
      <c r="I796" s="1247"/>
    </row>
    <row r="797" spans="1:9" x14ac:dyDescent="0.25">
      <c r="A797" s="1332"/>
      <c r="B797" s="589" t="s">
        <v>3266</v>
      </c>
      <c r="C797" s="1358" t="s">
        <v>2761</v>
      </c>
      <c r="D797" s="1886" t="s">
        <v>623</v>
      </c>
      <c r="E797" s="1994">
        <v>19139.400000000001</v>
      </c>
      <c r="F797" s="1822">
        <v>41740</v>
      </c>
      <c r="G797" s="1535">
        <v>19139.400000000001</v>
      </c>
      <c r="H797" s="460">
        <f t="shared" si="18"/>
        <v>0</v>
      </c>
      <c r="I797" s="1247"/>
    </row>
    <row r="798" spans="1:9" x14ac:dyDescent="0.25">
      <c r="A798" s="1332"/>
      <c r="B798" s="589" t="s">
        <v>777</v>
      </c>
      <c r="C798" s="1358" t="s">
        <v>2761</v>
      </c>
      <c r="D798" s="1886" t="s">
        <v>627</v>
      </c>
      <c r="E798" s="1994">
        <v>847</v>
      </c>
      <c r="F798" s="2043" t="s">
        <v>3446</v>
      </c>
      <c r="G798" s="1535">
        <v>847</v>
      </c>
      <c r="H798" s="460">
        <f t="shared" si="18"/>
        <v>0</v>
      </c>
      <c r="I798" s="1247"/>
    </row>
    <row r="799" spans="1:9" x14ac:dyDescent="0.25">
      <c r="A799" s="1332"/>
      <c r="B799" s="589" t="s">
        <v>3267</v>
      </c>
      <c r="C799" s="1358" t="s">
        <v>2761</v>
      </c>
      <c r="D799" s="1886" t="s">
        <v>69</v>
      </c>
      <c r="E799" s="1994">
        <v>723</v>
      </c>
      <c r="F799" s="1822">
        <v>41740</v>
      </c>
      <c r="G799" s="1535">
        <v>723</v>
      </c>
      <c r="H799" s="460">
        <f t="shared" si="18"/>
        <v>0</v>
      </c>
      <c r="I799" s="1247"/>
    </row>
    <row r="800" spans="1:9" x14ac:dyDescent="0.25">
      <c r="A800" s="1332"/>
      <c r="B800" s="589" t="s">
        <v>3268</v>
      </c>
      <c r="C800" s="1358" t="s">
        <v>2761</v>
      </c>
      <c r="D800" s="1886" t="s">
        <v>44</v>
      </c>
      <c r="E800" s="1994">
        <v>2370</v>
      </c>
      <c r="F800" s="1822">
        <v>41740</v>
      </c>
      <c r="G800" s="1535">
        <v>2370</v>
      </c>
      <c r="H800" s="460">
        <f t="shared" si="18"/>
        <v>0</v>
      </c>
      <c r="I800" s="1247"/>
    </row>
    <row r="801" spans="1:9" x14ac:dyDescent="0.25">
      <c r="A801" s="1332"/>
      <c r="B801" s="589" t="s">
        <v>3269</v>
      </c>
      <c r="C801" s="1358" t="s">
        <v>2761</v>
      </c>
      <c r="D801" s="1886" t="s">
        <v>512</v>
      </c>
      <c r="E801" s="1994">
        <v>6331</v>
      </c>
      <c r="F801" s="2135" t="s">
        <v>4055</v>
      </c>
      <c r="G801" s="1535">
        <v>6331</v>
      </c>
      <c r="H801" s="460">
        <f t="shared" si="18"/>
        <v>0</v>
      </c>
      <c r="I801" s="1247"/>
    </row>
    <row r="802" spans="1:9" x14ac:dyDescent="0.25">
      <c r="A802" s="1332"/>
      <c r="B802" s="589" t="s">
        <v>3270</v>
      </c>
      <c r="C802" s="1358" t="s">
        <v>2761</v>
      </c>
      <c r="D802" s="1892" t="s">
        <v>2229</v>
      </c>
      <c r="E802" s="1995">
        <v>0</v>
      </c>
      <c r="F802" s="1822"/>
      <c r="G802" s="1535"/>
      <c r="H802" s="460">
        <f t="shared" si="18"/>
        <v>0</v>
      </c>
      <c r="I802" s="1247"/>
    </row>
    <row r="803" spans="1:9" x14ac:dyDescent="0.25">
      <c r="A803" s="1332"/>
      <c r="B803" s="589" t="s">
        <v>3271</v>
      </c>
      <c r="C803" s="1358" t="s">
        <v>2761</v>
      </c>
      <c r="D803" s="1886" t="s">
        <v>463</v>
      </c>
      <c r="E803" s="1994">
        <v>2433.6</v>
      </c>
      <c r="F803" s="1822">
        <v>41740</v>
      </c>
      <c r="G803" s="1535">
        <v>2433.6</v>
      </c>
      <c r="H803" s="460">
        <f t="shared" si="18"/>
        <v>0</v>
      </c>
      <c r="I803" s="1247"/>
    </row>
    <row r="804" spans="1:9" x14ac:dyDescent="0.25">
      <c r="A804" s="1332"/>
      <c r="B804" s="589" t="s">
        <v>3272</v>
      </c>
      <c r="C804" s="1358" t="s">
        <v>2761</v>
      </c>
      <c r="D804" s="1886" t="s">
        <v>2231</v>
      </c>
      <c r="E804" s="1994">
        <v>6960</v>
      </c>
      <c r="F804" s="1822">
        <v>41740</v>
      </c>
      <c r="G804" s="1535">
        <v>6960</v>
      </c>
      <c r="H804" s="460">
        <f t="shared" si="18"/>
        <v>0</v>
      </c>
      <c r="I804" s="1247"/>
    </row>
    <row r="805" spans="1:9" x14ac:dyDescent="0.25">
      <c r="A805" s="1332"/>
      <c r="B805" s="589" t="s">
        <v>3273</v>
      </c>
      <c r="C805" s="1358" t="s">
        <v>2761</v>
      </c>
      <c r="D805" s="1886" t="s">
        <v>404</v>
      </c>
      <c r="E805" s="1994">
        <v>5662</v>
      </c>
      <c r="F805" s="2001" t="s">
        <v>3831</v>
      </c>
      <c r="G805" s="1535">
        <v>5662</v>
      </c>
      <c r="H805" s="460">
        <f t="shared" si="18"/>
        <v>0</v>
      </c>
      <c r="I805" s="1247"/>
    </row>
    <row r="806" spans="1:9" x14ac:dyDescent="0.25">
      <c r="A806" s="1332"/>
      <c r="B806" s="589" t="s">
        <v>3274</v>
      </c>
      <c r="C806" s="1358" t="s">
        <v>2761</v>
      </c>
      <c r="D806" s="1886" t="s">
        <v>1440</v>
      </c>
      <c r="E806" s="1994">
        <v>5871</v>
      </c>
      <c r="F806" s="1822">
        <v>41740</v>
      </c>
      <c r="G806" s="1535">
        <v>5871</v>
      </c>
      <c r="H806" s="460">
        <f t="shared" si="18"/>
        <v>0</v>
      </c>
      <c r="I806" s="1247"/>
    </row>
    <row r="807" spans="1:9" x14ac:dyDescent="0.25">
      <c r="A807" s="1332"/>
      <c r="B807" s="589" t="s">
        <v>3275</v>
      </c>
      <c r="C807" s="1358" t="s">
        <v>2761</v>
      </c>
      <c r="D807" s="1886" t="s">
        <v>1548</v>
      </c>
      <c r="E807" s="1994">
        <v>40213.199999999997</v>
      </c>
      <c r="F807" s="1822">
        <v>41740</v>
      </c>
      <c r="G807" s="1535">
        <v>40213.199999999997</v>
      </c>
      <c r="H807" s="460">
        <f t="shared" si="18"/>
        <v>0</v>
      </c>
      <c r="I807" s="1247"/>
    </row>
    <row r="808" spans="1:9" x14ac:dyDescent="0.25">
      <c r="A808" s="1332"/>
      <c r="B808" s="589" t="s">
        <v>3276</v>
      </c>
      <c r="C808" s="1358" t="s">
        <v>2761</v>
      </c>
      <c r="D808" s="1886" t="s">
        <v>19</v>
      </c>
      <c r="E808" s="1994">
        <v>1147</v>
      </c>
      <c r="F808" s="1822">
        <v>41740</v>
      </c>
      <c r="G808" s="1535">
        <v>1147</v>
      </c>
      <c r="H808" s="460">
        <f t="shared" si="18"/>
        <v>0</v>
      </c>
      <c r="I808" s="1247"/>
    </row>
    <row r="809" spans="1:9" x14ac:dyDescent="0.25">
      <c r="A809" s="1332"/>
      <c r="B809" s="589" t="s">
        <v>3277</v>
      </c>
      <c r="C809" s="1358" t="s">
        <v>2761</v>
      </c>
      <c r="D809" s="1886" t="s">
        <v>2315</v>
      </c>
      <c r="E809" s="1994">
        <v>1932</v>
      </c>
      <c r="F809" s="1822">
        <v>41740</v>
      </c>
      <c r="G809" s="1535">
        <v>1932</v>
      </c>
      <c r="H809" s="460">
        <f t="shared" si="18"/>
        <v>0</v>
      </c>
      <c r="I809" s="583"/>
    </row>
    <row r="810" spans="1:9" x14ac:dyDescent="0.25">
      <c r="A810" s="1332"/>
      <c r="B810" s="589" t="s">
        <v>3278</v>
      </c>
      <c r="C810" s="1358" t="s">
        <v>2761</v>
      </c>
      <c r="D810" s="1886" t="s">
        <v>28</v>
      </c>
      <c r="E810" s="1994">
        <v>9264</v>
      </c>
      <c r="F810" s="1822">
        <v>41740</v>
      </c>
      <c r="G810" s="1535">
        <v>9264</v>
      </c>
      <c r="H810" s="460">
        <f t="shared" si="18"/>
        <v>0</v>
      </c>
      <c r="I810" s="1247"/>
    </row>
    <row r="811" spans="1:9" x14ac:dyDescent="0.25">
      <c r="A811" s="1332"/>
      <c r="B811" s="589" t="s">
        <v>3279</v>
      </c>
      <c r="C811" s="1358" t="s">
        <v>2761</v>
      </c>
      <c r="D811" s="1886" t="s">
        <v>297</v>
      </c>
      <c r="E811" s="1994">
        <v>1733.5</v>
      </c>
      <c r="F811" s="1822">
        <v>41740</v>
      </c>
      <c r="G811" s="1535">
        <v>1733.5</v>
      </c>
      <c r="H811" s="460">
        <f t="shared" si="18"/>
        <v>0</v>
      </c>
      <c r="I811" s="1247"/>
    </row>
    <row r="812" spans="1:9" x14ac:dyDescent="0.25">
      <c r="A812" s="1332"/>
      <c r="B812" s="589" t="s">
        <v>781</v>
      </c>
      <c r="C812" s="1358" t="s">
        <v>2761</v>
      </c>
      <c r="D812" s="1886" t="s">
        <v>32</v>
      </c>
      <c r="E812" s="1994">
        <v>420</v>
      </c>
      <c r="F812" s="1822">
        <v>41752</v>
      </c>
      <c r="G812" s="1535">
        <v>420</v>
      </c>
      <c r="H812" s="460">
        <f t="shared" si="18"/>
        <v>0</v>
      </c>
      <c r="I812" s="1247"/>
    </row>
    <row r="813" spans="1:9" x14ac:dyDescent="0.25">
      <c r="A813" s="1332"/>
      <c r="B813" s="589" t="s">
        <v>3280</v>
      </c>
      <c r="C813" s="1358" t="s">
        <v>2761</v>
      </c>
      <c r="D813" s="1886" t="s">
        <v>54</v>
      </c>
      <c r="E813" s="1994">
        <v>3113.5</v>
      </c>
      <c r="F813" s="1822">
        <v>41741</v>
      </c>
      <c r="G813" s="1535">
        <v>3113.5</v>
      </c>
      <c r="H813" s="539">
        <f t="shared" si="18"/>
        <v>0</v>
      </c>
      <c r="I813" s="1247"/>
    </row>
    <row r="814" spans="1:9" x14ac:dyDescent="0.25">
      <c r="A814" s="1332"/>
      <c r="B814" s="589" t="s">
        <v>3281</v>
      </c>
      <c r="C814" s="1358" t="s">
        <v>2761</v>
      </c>
      <c r="D814" s="1886" t="s">
        <v>748</v>
      </c>
      <c r="E814" s="1994">
        <v>10267.200000000001</v>
      </c>
      <c r="F814" s="2043" t="s">
        <v>3447</v>
      </c>
      <c r="G814" s="1535">
        <v>10267.200000000001</v>
      </c>
      <c r="H814" s="539">
        <f t="shared" si="18"/>
        <v>0</v>
      </c>
      <c r="I814" s="1247"/>
    </row>
    <row r="815" spans="1:9" x14ac:dyDescent="0.25">
      <c r="A815" s="1332"/>
      <c r="B815" s="589" t="s">
        <v>3282</v>
      </c>
      <c r="C815" s="1358" t="s">
        <v>2761</v>
      </c>
      <c r="D815" s="1886" t="s">
        <v>32</v>
      </c>
      <c r="E815" s="1994">
        <v>1597</v>
      </c>
      <c r="F815" s="1822">
        <v>41752</v>
      </c>
      <c r="G815" s="1535">
        <v>1597</v>
      </c>
      <c r="H815" s="460">
        <f t="shared" si="18"/>
        <v>0</v>
      </c>
      <c r="I815" s="1247"/>
    </row>
    <row r="816" spans="1:9" x14ac:dyDescent="0.25">
      <c r="A816" s="1332"/>
      <c r="B816" s="589" t="s">
        <v>3283</v>
      </c>
      <c r="C816" s="1358" t="s">
        <v>2761</v>
      </c>
      <c r="D816" s="1886" t="s">
        <v>3155</v>
      </c>
      <c r="E816" s="1994">
        <v>17411</v>
      </c>
      <c r="F816" s="1822">
        <v>41741</v>
      </c>
      <c r="G816" s="1535">
        <v>17411</v>
      </c>
      <c r="H816" s="539">
        <f t="shared" si="18"/>
        <v>0</v>
      </c>
      <c r="I816" s="1247"/>
    </row>
    <row r="817" spans="1:9" x14ac:dyDescent="0.25">
      <c r="A817" s="1332"/>
      <c r="B817" s="589" t="s">
        <v>3284</v>
      </c>
      <c r="C817" s="1358" t="s">
        <v>2761</v>
      </c>
      <c r="D817" s="1886" t="s">
        <v>780</v>
      </c>
      <c r="E817" s="1994">
        <v>7308</v>
      </c>
      <c r="F817" s="1822">
        <v>41741</v>
      </c>
      <c r="G817" s="1535">
        <v>7308</v>
      </c>
      <c r="H817" s="539">
        <f t="shared" si="18"/>
        <v>0</v>
      </c>
      <c r="I817" s="1247"/>
    </row>
    <row r="818" spans="1:9" x14ac:dyDescent="0.25">
      <c r="A818" s="1332"/>
      <c r="B818" s="589" t="s">
        <v>3285</v>
      </c>
      <c r="C818" s="1358" t="s">
        <v>2761</v>
      </c>
      <c r="D818" s="1886" t="s">
        <v>2242</v>
      </c>
      <c r="E818" s="1994">
        <v>7957</v>
      </c>
      <c r="F818" s="1822">
        <v>41740</v>
      </c>
      <c r="G818" s="1535">
        <v>7957</v>
      </c>
      <c r="H818" s="539">
        <f t="shared" si="18"/>
        <v>0</v>
      </c>
      <c r="I818" s="1247"/>
    </row>
    <row r="819" spans="1:9" x14ac:dyDescent="0.25">
      <c r="A819" s="1332"/>
      <c r="B819" s="589" t="s">
        <v>3286</v>
      </c>
      <c r="C819" s="1358" t="s">
        <v>2761</v>
      </c>
      <c r="D819" s="1886" t="s">
        <v>604</v>
      </c>
      <c r="E819" s="1994">
        <v>10590</v>
      </c>
      <c r="F819" s="1822">
        <v>41741</v>
      </c>
      <c r="G819" s="1535">
        <v>10590</v>
      </c>
      <c r="H819" s="539">
        <f t="shared" si="18"/>
        <v>0</v>
      </c>
      <c r="I819" s="1247"/>
    </row>
    <row r="820" spans="1:9" x14ac:dyDescent="0.25">
      <c r="A820" s="1332">
        <v>41741</v>
      </c>
      <c r="B820" s="589" t="s">
        <v>1925</v>
      </c>
      <c r="C820" s="1358" t="s">
        <v>2761</v>
      </c>
      <c r="D820" s="1886" t="s">
        <v>72</v>
      </c>
      <c r="E820" s="1994">
        <v>24236</v>
      </c>
      <c r="F820" s="1822">
        <v>41741</v>
      </c>
      <c r="G820" s="1535">
        <v>24236</v>
      </c>
      <c r="H820" s="460">
        <f t="shared" si="18"/>
        <v>0</v>
      </c>
      <c r="I820" s="1886" t="s">
        <v>825</v>
      </c>
    </row>
    <row r="821" spans="1:9" x14ac:dyDescent="0.25">
      <c r="A821" s="1332"/>
      <c r="B821" s="589" t="s">
        <v>3287</v>
      </c>
      <c r="C821" s="1358" t="s">
        <v>2761</v>
      </c>
      <c r="D821" s="1886" t="s">
        <v>685</v>
      </c>
      <c r="E821" s="1994">
        <v>560</v>
      </c>
      <c r="F821" s="1822">
        <v>41741</v>
      </c>
      <c r="G821" s="1535">
        <v>560</v>
      </c>
      <c r="H821" s="539">
        <f t="shared" si="18"/>
        <v>0</v>
      </c>
      <c r="I821" s="1887"/>
    </row>
    <row r="822" spans="1:9" x14ac:dyDescent="0.25">
      <c r="A822" s="1332"/>
      <c r="B822" s="540"/>
      <c r="C822" s="1358"/>
      <c r="D822" s="520" t="s">
        <v>513</v>
      </c>
      <c r="E822" s="139"/>
      <c r="F822" s="715"/>
      <c r="G822" s="139"/>
      <c r="H822" s="539"/>
    </row>
    <row r="823" spans="1:9" x14ac:dyDescent="0.25">
      <c r="A823" s="1360"/>
      <c r="B823" s="1361"/>
      <c r="C823" s="1362"/>
      <c r="D823" s="352" t="s">
        <v>506</v>
      </c>
      <c r="E823" s="76"/>
      <c r="F823" s="715"/>
      <c r="G823" s="139"/>
      <c r="H823" s="1351"/>
    </row>
    <row r="824" spans="1:9" x14ac:dyDescent="0.25">
      <c r="A824" s="1332"/>
      <c r="B824" s="540"/>
      <c r="C824" s="1357"/>
      <c r="D824" s="717" t="s">
        <v>514</v>
      </c>
      <c r="E824" s="217"/>
      <c r="F824" s="1396"/>
      <c r="G824" s="217"/>
      <c r="H824" s="217"/>
    </row>
    <row r="825" spans="1:9" ht="18.75" x14ac:dyDescent="0.3">
      <c r="A825" s="2319" t="str">
        <f>A756</f>
        <v>REMISIONES DE    ABRIL         2 0 1 4</v>
      </c>
      <c r="B825" s="2319"/>
      <c r="C825" s="2319"/>
      <c r="D825" s="2319"/>
      <c r="E825" s="2319"/>
      <c r="F825" s="2319"/>
      <c r="G825" s="1051"/>
      <c r="H825" s="717"/>
    </row>
    <row r="826" spans="1:9" ht="35.25" thickBot="1" x14ac:dyDescent="0.35">
      <c r="A826" s="721" t="s">
        <v>0</v>
      </c>
      <c r="B826" s="1334" t="s">
        <v>1</v>
      </c>
      <c r="C826" s="1529"/>
      <c r="D826" s="1326" t="s">
        <v>1461</v>
      </c>
      <c r="E826" s="5" t="s">
        <v>2</v>
      </c>
      <c r="F826" s="1598" t="s">
        <v>6</v>
      </c>
      <c r="G826" s="1566" t="s">
        <v>7</v>
      </c>
      <c r="H826" s="1567" t="s">
        <v>8</v>
      </c>
    </row>
    <row r="827" spans="1:9" ht="15.75" thickTop="1" x14ac:dyDescent="0.25">
      <c r="A827" s="1332">
        <v>41741</v>
      </c>
      <c r="B827" s="589" t="s">
        <v>3317</v>
      </c>
      <c r="C827" s="1358" t="s">
        <v>2761</v>
      </c>
      <c r="D827" s="1886" t="s">
        <v>2703</v>
      </c>
      <c r="E827" s="1994">
        <v>2587</v>
      </c>
      <c r="F827" s="1822">
        <v>41741</v>
      </c>
      <c r="G827" s="1535">
        <v>2587</v>
      </c>
      <c r="H827" s="1997">
        <f t="shared" ref="H827:H890" si="19">E827-G827</f>
        <v>0</v>
      </c>
      <c r="I827" s="1886" t="s">
        <v>2227</v>
      </c>
    </row>
    <row r="828" spans="1:9" x14ac:dyDescent="0.25">
      <c r="A828" s="1332"/>
      <c r="B828" s="589" t="s">
        <v>3318</v>
      </c>
      <c r="C828" s="1358" t="s">
        <v>2761</v>
      </c>
      <c r="D828" s="1886" t="s">
        <v>2234</v>
      </c>
      <c r="E828" s="1994">
        <v>3962</v>
      </c>
      <c r="F828" s="1822">
        <v>41741</v>
      </c>
      <c r="G828" s="1535">
        <v>3962</v>
      </c>
      <c r="H828" s="460">
        <f t="shared" si="19"/>
        <v>0</v>
      </c>
      <c r="I828" s="1886"/>
    </row>
    <row r="829" spans="1:9" x14ac:dyDescent="0.25">
      <c r="A829" s="1332"/>
      <c r="B829" s="589" t="s">
        <v>3319</v>
      </c>
      <c r="C829" s="1358" t="s">
        <v>2761</v>
      </c>
      <c r="D829" s="1886" t="s">
        <v>3007</v>
      </c>
      <c r="E829" s="1994">
        <v>2554</v>
      </c>
      <c r="F829" s="1822">
        <v>41741</v>
      </c>
      <c r="G829" s="1535">
        <v>2554</v>
      </c>
      <c r="H829" s="460">
        <f t="shared" si="19"/>
        <v>0</v>
      </c>
      <c r="I829" s="1886" t="s">
        <v>2227</v>
      </c>
    </row>
    <row r="830" spans="1:9" x14ac:dyDescent="0.25">
      <c r="A830" s="1332"/>
      <c r="B830" s="589" t="s">
        <v>3320</v>
      </c>
      <c r="C830" s="1358" t="s">
        <v>2761</v>
      </c>
      <c r="D830" s="1886" t="s">
        <v>3434</v>
      </c>
      <c r="E830" s="1994">
        <v>2719</v>
      </c>
      <c r="F830" s="1822">
        <v>41743</v>
      </c>
      <c r="G830" s="1535">
        <v>2719</v>
      </c>
      <c r="H830" s="460">
        <f t="shared" si="19"/>
        <v>0</v>
      </c>
      <c r="I830" s="1886" t="s">
        <v>2227</v>
      </c>
    </row>
    <row r="831" spans="1:9" x14ac:dyDescent="0.25">
      <c r="A831" s="1332"/>
      <c r="B831" s="589" t="s">
        <v>1926</v>
      </c>
      <c r="C831" s="1358" t="s">
        <v>2761</v>
      </c>
      <c r="D831" s="1886" t="s">
        <v>19</v>
      </c>
      <c r="E831" s="1994">
        <v>575</v>
      </c>
      <c r="F831" s="1822">
        <v>41741</v>
      </c>
      <c r="G831" s="1535">
        <v>575</v>
      </c>
      <c r="H831" s="460">
        <f t="shared" si="19"/>
        <v>0</v>
      </c>
      <c r="I831" s="1886" t="s">
        <v>19</v>
      </c>
    </row>
    <row r="832" spans="1:9" x14ac:dyDescent="0.25">
      <c r="A832" s="1332"/>
      <c r="B832" s="589" t="s">
        <v>3321</v>
      </c>
      <c r="C832" s="1358" t="s">
        <v>2761</v>
      </c>
      <c r="D832" s="1886" t="s">
        <v>1510</v>
      </c>
      <c r="E832" s="1994">
        <v>40516</v>
      </c>
      <c r="F832" s="1822">
        <v>41741</v>
      </c>
      <c r="G832" s="1535">
        <v>40516</v>
      </c>
      <c r="H832" s="460">
        <f t="shared" si="19"/>
        <v>0</v>
      </c>
      <c r="I832" s="1886" t="s">
        <v>19</v>
      </c>
    </row>
    <row r="833" spans="1:9" x14ac:dyDescent="0.25">
      <c r="A833" s="1332"/>
      <c r="B833" s="589" t="s">
        <v>3322</v>
      </c>
      <c r="C833" s="1358" t="s">
        <v>2761</v>
      </c>
      <c r="D833" s="1886" t="s">
        <v>3372</v>
      </c>
      <c r="E833" s="1994">
        <v>1380</v>
      </c>
      <c r="F833" s="1822">
        <v>41741</v>
      </c>
      <c r="G833" s="1535">
        <v>1380</v>
      </c>
      <c r="H833" s="460">
        <f t="shared" si="19"/>
        <v>0</v>
      </c>
      <c r="I833" s="1886" t="s">
        <v>1584</v>
      </c>
    </row>
    <row r="834" spans="1:9" x14ac:dyDescent="0.25">
      <c r="A834" s="1332"/>
      <c r="B834" s="589" t="s">
        <v>3323</v>
      </c>
      <c r="C834" s="1358" t="s">
        <v>2761</v>
      </c>
      <c r="D834" s="1886" t="s">
        <v>1028</v>
      </c>
      <c r="E834" s="1994">
        <v>5846.6</v>
      </c>
      <c r="F834" s="1822">
        <v>41741</v>
      </c>
      <c r="G834" s="1535">
        <v>5846.6</v>
      </c>
      <c r="H834" s="460">
        <f t="shared" si="19"/>
        <v>0</v>
      </c>
      <c r="I834" s="1886"/>
    </row>
    <row r="835" spans="1:9" x14ac:dyDescent="0.25">
      <c r="A835" s="1332"/>
      <c r="B835" s="589" t="s">
        <v>3324</v>
      </c>
      <c r="C835" s="1358" t="s">
        <v>2761</v>
      </c>
      <c r="D835" s="1886" t="s">
        <v>433</v>
      </c>
      <c r="E835" s="1994">
        <v>8275.2000000000007</v>
      </c>
      <c r="F835" s="1822">
        <v>41759</v>
      </c>
      <c r="G835" s="1535">
        <v>8275.2000000000007</v>
      </c>
      <c r="H835" s="460">
        <f t="shared" si="19"/>
        <v>0</v>
      </c>
      <c r="I835" s="1886" t="s">
        <v>1003</v>
      </c>
    </row>
    <row r="836" spans="1:9" x14ac:dyDescent="0.25">
      <c r="A836" s="1332"/>
      <c r="B836" s="589" t="s">
        <v>3325</v>
      </c>
      <c r="C836" s="1358" t="s">
        <v>2761</v>
      </c>
      <c r="D836" s="1886" t="s">
        <v>3373</v>
      </c>
      <c r="E836" s="1994">
        <v>17444</v>
      </c>
      <c r="F836" s="1822">
        <v>41753</v>
      </c>
      <c r="G836" s="1535">
        <v>17444</v>
      </c>
      <c r="H836" s="460">
        <f t="shared" si="19"/>
        <v>0</v>
      </c>
      <c r="I836" s="1886" t="s">
        <v>1003</v>
      </c>
    </row>
    <row r="837" spans="1:9" x14ac:dyDescent="0.25">
      <c r="A837" s="1332"/>
      <c r="B837" s="589" t="s">
        <v>785</v>
      </c>
      <c r="C837" s="1358" t="s">
        <v>2761</v>
      </c>
      <c r="D837" s="1886" t="s">
        <v>1554</v>
      </c>
      <c r="E837" s="1994">
        <v>7586.5</v>
      </c>
      <c r="F837" s="1822">
        <v>41741</v>
      </c>
      <c r="G837" s="1535">
        <v>7586.5</v>
      </c>
      <c r="H837" s="460">
        <f t="shared" si="19"/>
        <v>0</v>
      </c>
      <c r="I837" s="1886"/>
    </row>
    <row r="838" spans="1:9" x14ac:dyDescent="0.25">
      <c r="A838" s="1332"/>
      <c r="B838" s="589" t="s">
        <v>3326</v>
      </c>
      <c r="C838" s="1358" t="s">
        <v>2761</v>
      </c>
      <c r="D838" s="1886" t="s">
        <v>1477</v>
      </c>
      <c r="E838" s="1994">
        <v>4704</v>
      </c>
      <c r="F838" s="1822">
        <v>41741</v>
      </c>
      <c r="G838" s="1535">
        <v>4704</v>
      </c>
      <c r="H838" s="460">
        <f>E838-G838</f>
        <v>0</v>
      </c>
      <c r="I838" s="1886" t="s">
        <v>1003</v>
      </c>
    </row>
    <row r="839" spans="1:9" x14ac:dyDescent="0.25">
      <c r="A839" s="1332"/>
      <c r="B839" s="589" t="s">
        <v>3327</v>
      </c>
      <c r="C839" s="1358" t="s">
        <v>2761</v>
      </c>
      <c r="D839" s="1886" t="s">
        <v>19</v>
      </c>
      <c r="E839" s="1994">
        <v>2247</v>
      </c>
      <c r="F839" s="1822">
        <v>41741</v>
      </c>
      <c r="G839" s="1535">
        <v>2247</v>
      </c>
      <c r="H839" s="460">
        <f>E839-G839</f>
        <v>0</v>
      </c>
      <c r="I839" s="1886" t="s">
        <v>19</v>
      </c>
    </row>
    <row r="840" spans="1:9" x14ac:dyDescent="0.25">
      <c r="A840" s="1332"/>
      <c r="B840" s="589" t="s">
        <v>3328</v>
      </c>
      <c r="C840" s="1358" t="s">
        <v>2761</v>
      </c>
      <c r="D840" s="1886" t="s">
        <v>19</v>
      </c>
      <c r="E840" s="1994">
        <v>228</v>
      </c>
      <c r="F840" s="1822">
        <v>41741</v>
      </c>
      <c r="G840" s="1535">
        <v>228</v>
      </c>
      <c r="H840" s="460">
        <f t="shared" si="19"/>
        <v>0</v>
      </c>
      <c r="I840" s="1886" t="s">
        <v>19</v>
      </c>
    </row>
    <row r="841" spans="1:9" x14ac:dyDescent="0.25">
      <c r="A841" s="1332"/>
      <c r="B841" s="589" t="s">
        <v>3329</v>
      </c>
      <c r="C841" s="1358" t="s">
        <v>2761</v>
      </c>
      <c r="D841" s="1886" t="s">
        <v>1617</v>
      </c>
      <c r="E841" s="1994">
        <v>6888</v>
      </c>
      <c r="F841" s="1822">
        <v>41743</v>
      </c>
      <c r="G841" s="1535">
        <v>6888</v>
      </c>
      <c r="H841" s="460">
        <f t="shared" si="19"/>
        <v>0</v>
      </c>
      <c r="I841" s="1886" t="s">
        <v>825</v>
      </c>
    </row>
    <row r="842" spans="1:9" x14ac:dyDescent="0.25">
      <c r="A842" s="1332"/>
      <c r="B842" s="589" t="s">
        <v>786</v>
      </c>
      <c r="C842" s="1358" t="s">
        <v>2761</v>
      </c>
      <c r="D842" s="1886" t="s">
        <v>641</v>
      </c>
      <c r="E842" s="1994">
        <v>20519</v>
      </c>
      <c r="F842" s="1822">
        <v>41741</v>
      </c>
      <c r="G842" s="1535">
        <v>20519</v>
      </c>
      <c r="H842" s="460">
        <f t="shared" si="19"/>
        <v>0</v>
      </c>
      <c r="I842" s="1886" t="s">
        <v>825</v>
      </c>
    </row>
    <row r="843" spans="1:9" x14ac:dyDescent="0.25">
      <c r="A843" s="1332"/>
      <c r="B843" s="589" t="s">
        <v>787</v>
      </c>
      <c r="C843" s="1358" t="s">
        <v>2761</v>
      </c>
      <c r="D843" s="1886" t="s">
        <v>2238</v>
      </c>
      <c r="E843" s="1994">
        <v>5035.5</v>
      </c>
      <c r="F843" s="1822">
        <v>41743</v>
      </c>
      <c r="G843" s="1535">
        <v>5035.5</v>
      </c>
      <c r="H843" s="460">
        <f t="shared" si="19"/>
        <v>0</v>
      </c>
      <c r="I843" s="1886" t="s">
        <v>1584</v>
      </c>
    </row>
    <row r="844" spans="1:9" x14ac:dyDescent="0.25">
      <c r="A844" s="1332"/>
      <c r="B844" s="589" t="s">
        <v>3330</v>
      </c>
      <c r="C844" s="1358" t="s">
        <v>2761</v>
      </c>
      <c r="D844" s="1886" t="s">
        <v>2705</v>
      </c>
      <c r="E844" s="1994">
        <v>42471</v>
      </c>
      <c r="F844" s="2006" t="s">
        <v>4006</v>
      </c>
      <c r="G844" s="1535">
        <v>42471</v>
      </c>
      <c r="H844" s="460">
        <f t="shared" si="19"/>
        <v>0</v>
      </c>
      <c r="I844" s="1886" t="s">
        <v>825</v>
      </c>
    </row>
    <row r="845" spans="1:9" x14ac:dyDescent="0.25">
      <c r="A845" s="1332"/>
      <c r="B845" s="589" t="s">
        <v>3331</v>
      </c>
      <c r="C845" s="1358" t="s">
        <v>2761</v>
      </c>
      <c r="D845" s="1886" t="s">
        <v>58</v>
      </c>
      <c r="E845" s="1994">
        <v>6222.8</v>
      </c>
      <c r="F845" s="1822">
        <v>41743</v>
      </c>
      <c r="G845" s="1535">
        <v>6222.8</v>
      </c>
      <c r="H845" s="460">
        <f t="shared" si="19"/>
        <v>0</v>
      </c>
      <c r="I845" s="1886"/>
    </row>
    <row r="846" spans="1:9" x14ac:dyDescent="0.25">
      <c r="A846" s="1332"/>
      <c r="B846" s="589" t="s">
        <v>3332</v>
      </c>
      <c r="C846" s="1358" t="s">
        <v>2761</v>
      </c>
      <c r="D846" s="1886" t="s">
        <v>524</v>
      </c>
      <c r="E846" s="1994">
        <v>1409.6</v>
      </c>
      <c r="F846" s="1822">
        <v>41741</v>
      </c>
      <c r="G846" s="1535">
        <v>1409.6</v>
      </c>
      <c r="H846" s="460">
        <f t="shared" si="19"/>
        <v>0</v>
      </c>
      <c r="I846" s="1886"/>
    </row>
    <row r="847" spans="1:9" x14ac:dyDescent="0.25">
      <c r="A847" s="1332"/>
      <c r="B847" s="589" t="s">
        <v>3333</v>
      </c>
      <c r="C847" s="1358" t="s">
        <v>2761</v>
      </c>
      <c r="D847" s="1886" t="s">
        <v>36</v>
      </c>
      <c r="E847" s="1994">
        <v>2797.5</v>
      </c>
      <c r="F847" s="1822">
        <v>41743</v>
      </c>
      <c r="G847" s="1535">
        <v>2797.5</v>
      </c>
      <c r="H847" s="460">
        <f t="shared" si="19"/>
        <v>0</v>
      </c>
      <c r="I847" s="1886" t="s">
        <v>1584</v>
      </c>
    </row>
    <row r="848" spans="1:9" x14ac:dyDescent="0.25">
      <c r="A848" s="1332"/>
      <c r="B848" s="589" t="s">
        <v>3334</v>
      </c>
      <c r="C848" s="1358" t="s">
        <v>2761</v>
      </c>
      <c r="D848" s="1886" t="s">
        <v>835</v>
      </c>
      <c r="E848" s="1994">
        <v>13905.3</v>
      </c>
      <c r="F848" s="1822">
        <v>41741</v>
      </c>
      <c r="G848" s="1535">
        <v>13905.3</v>
      </c>
      <c r="H848" s="460">
        <f>E848-G848</f>
        <v>0</v>
      </c>
      <c r="I848" s="1886"/>
    </row>
    <row r="849" spans="1:9" x14ac:dyDescent="0.25">
      <c r="A849" s="1332"/>
      <c r="B849" s="589" t="s">
        <v>3335</v>
      </c>
      <c r="C849" s="1358" t="s">
        <v>2761</v>
      </c>
      <c r="D849" s="1886" t="s">
        <v>2231</v>
      </c>
      <c r="E849" s="1994">
        <v>5635.6</v>
      </c>
      <c r="F849" s="1822">
        <v>41743</v>
      </c>
      <c r="G849" s="1535">
        <v>5635.6</v>
      </c>
      <c r="H849" s="460">
        <f>E849-G849</f>
        <v>0</v>
      </c>
      <c r="I849" s="1886" t="s">
        <v>1584</v>
      </c>
    </row>
    <row r="850" spans="1:9" x14ac:dyDescent="0.25">
      <c r="A850" s="1332"/>
      <c r="B850" s="589" t="s">
        <v>3336</v>
      </c>
      <c r="C850" s="1358" t="s">
        <v>2761</v>
      </c>
      <c r="D850" s="1886" t="s">
        <v>2704</v>
      </c>
      <c r="E850" s="1994">
        <v>43749.5</v>
      </c>
      <c r="F850" s="2139" t="s">
        <v>4204</v>
      </c>
      <c r="G850" s="2183">
        <v>43749.5</v>
      </c>
      <c r="H850" s="460">
        <f>E850-G850</f>
        <v>0</v>
      </c>
      <c r="I850" s="1886" t="s">
        <v>825</v>
      </c>
    </row>
    <row r="851" spans="1:9" x14ac:dyDescent="0.25">
      <c r="A851" s="1332"/>
      <c r="B851" s="589" t="s">
        <v>3337</v>
      </c>
      <c r="C851" s="1358" t="s">
        <v>2761</v>
      </c>
      <c r="D851" s="1886" t="s">
        <v>1445</v>
      </c>
      <c r="E851" s="1994">
        <v>22692</v>
      </c>
      <c r="F851" s="2139" t="s">
        <v>4178</v>
      </c>
      <c r="G851" s="2183">
        <v>22692</v>
      </c>
      <c r="H851" s="460">
        <f t="shared" si="19"/>
        <v>0</v>
      </c>
      <c r="I851" s="1886" t="s">
        <v>825</v>
      </c>
    </row>
    <row r="852" spans="1:9" x14ac:dyDescent="0.25">
      <c r="A852" s="1332"/>
      <c r="B852" s="589" t="s">
        <v>3338</v>
      </c>
      <c r="C852" s="1358" t="s">
        <v>2761</v>
      </c>
      <c r="D852" s="1886" t="s">
        <v>2232</v>
      </c>
      <c r="E852" s="1994">
        <v>1225</v>
      </c>
      <c r="F852" s="1822">
        <v>41743</v>
      </c>
      <c r="G852" s="1535">
        <v>1225</v>
      </c>
      <c r="H852" s="460">
        <f t="shared" si="19"/>
        <v>0</v>
      </c>
      <c r="I852" s="1886" t="s">
        <v>1584</v>
      </c>
    </row>
    <row r="853" spans="1:9" x14ac:dyDescent="0.25">
      <c r="A853" s="1332"/>
      <c r="B853" s="589" t="s">
        <v>3339</v>
      </c>
      <c r="C853" s="1358" t="s">
        <v>2761</v>
      </c>
      <c r="D853" s="1886" t="s">
        <v>2090</v>
      </c>
      <c r="E853" s="1994">
        <v>3360</v>
      </c>
      <c r="F853" s="2043" t="s">
        <v>3575</v>
      </c>
      <c r="G853" s="1535">
        <v>3360</v>
      </c>
      <c r="H853" s="460">
        <f t="shared" si="19"/>
        <v>0</v>
      </c>
      <c r="I853" s="1886" t="s">
        <v>1584</v>
      </c>
    </row>
    <row r="854" spans="1:9" x14ac:dyDescent="0.25">
      <c r="A854" s="1332"/>
      <c r="B854" s="589" t="s">
        <v>1927</v>
      </c>
      <c r="C854" s="1358" t="s">
        <v>2761</v>
      </c>
      <c r="D854" s="1886" t="s">
        <v>512</v>
      </c>
      <c r="E854" s="1994">
        <v>10138.1</v>
      </c>
      <c r="F854" s="1822">
        <v>41743</v>
      </c>
      <c r="G854" s="1996">
        <v>10138.1</v>
      </c>
      <c r="H854" s="460">
        <f t="shared" si="19"/>
        <v>0</v>
      </c>
      <c r="I854" s="1886" t="s">
        <v>1584</v>
      </c>
    </row>
    <row r="855" spans="1:9" x14ac:dyDescent="0.25">
      <c r="A855" s="1332"/>
      <c r="B855" s="589" t="s">
        <v>3340</v>
      </c>
      <c r="C855" s="1358" t="s">
        <v>2761</v>
      </c>
      <c r="D855" s="1886" t="s">
        <v>463</v>
      </c>
      <c r="E855" s="1994">
        <v>2868</v>
      </c>
      <c r="F855" s="1822">
        <v>41743</v>
      </c>
      <c r="G855" s="1996">
        <v>2868</v>
      </c>
      <c r="H855" s="460">
        <f t="shared" si="19"/>
        <v>0</v>
      </c>
      <c r="I855" s="1886" t="s">
        <v>1584</v>
      </c>
    </row>
    <row r="856" spans="1:9" x14ac:dyDescent="0.25">
      <c r="A856" s="1332"/>
      <c r="B856" s="589" t="s">
        <v>3341</v>
      </c>
      <c r="C856" s="1358" t="s">
        <v>2761</v>
      </c>
      <c r="D856" s="1886" t="s">
        <v>2885</v>
      </c>
      <c r="E856" s="1994">
        <v>1910.4</v>
      </c>
      <c r="F856" s="2006" t="s">
        <v>4102</v>
      </c>
      <c r="G856" s="1996">
        <v>1910.4</v>
      </c>
      <c r="H856" s="460">
        <f t="shared" si="19"/>
        <v>0</v>
      </c>
      <c r="I856" s="1886" t="s">
        <v>1584</v>
      </c>
    </row>
    <row r="857" spans="1:9" x14ac:dyDescent="0.25">
      <c r="A857" s="1332"/>
      <c r="B857" s="589" t="s">
        <v>3342</v>
      </c>
      <c r="C857" s="1358" t="s">
        <v>2761</v>
      </c>
      <c r="D857" s="1886" t="s">
        <v>3372</v>
      </c>
      <c r="E857" s="1994">
        <v>1288</v>
      </c>
      <c r="F857" s="1822">
        <v>41743</v>
      </c>
      <c r="G857" s="1996">
        <v>1288</v>
      </c>
      <c r="H857" s="460">
        <f t="shared" si="19"/>
        <v>0</v>
      </c>
      <c r="I857" s="1886" t="s">
        <v>1584</v>
      </c>
    </row>
    <row r="858" spans="1:9" x14ac:dyDescent="0.25">
      <c r="A858" s="1332"/>
      <c r="B858" s="589" t="s">
        <v>3343</v>
      </c>
      <c r="C858" s="1358" t="s">
        <v>2761</v>
      </c>
      <c r="D858" s="1886" t="s">
        <v>25</v>
      </c>
      <c r="E858" s="1994">
        <v>3927</v>
      </c>
      <c r="F858" s="1822">
        <v>41741</v>
      </c>
      <c r="G858" s="1535">
        <v>3927</v>
      </c>
      <c r="H858" s="460">
        <f t="shared" si="19"/>
        <v>0</v>
      </c>
      <c r="I858" s="1886"/>
    </row>
    <row r="859" spans="1:9" x14ac:dyDescent="0.25">
      <c r="A859" s="1332"/>
      <c r="B859" s="589" t="s">
        <v>3344</v>
      </c>
      <c r="C859" s="1358" t="s">
        <v>2761</v>
      </c>
      <c r="D859" s="1886" t="s">
        <v>1884</v>
      </c>
      <c r="E859" s="1994">
        <v>16479</v>
      </c>
      <c r="F859" s="1822">
        <v>41741</v>
      </c>
      <c r="G859" s="1535">
        <v>16479</v>
      </c>
      <c r="H859" s="460">
        <f t="shared" si="19"/>
        <v>0</v>
      </c>
      <c r="I859" s="1886"/>
    </row>
    <row r="860" spans="1:9" x14ac:dyDescent="0.25">
      <c r="A860" s="1332"/>
      <c r="B860" s="589" t="s">
        <v>3345</v>
      </c>
      <c r="C860" s="1358" t="s">
        <v>2761</v>
      </c>
      <c r="D860" s="1886" t="s">
        <v>825</v>
      </c>
      <c r="E860" s="1994">
        <v>13230</v>
      </c>
      <c r="F860" s="1822">
        <v>41743</v>
      </c>
      <c r="G860" s="1535">
        <v>13230</v>
      </c>
      <c r="H860" s="460">
        <f t="shared" si="19"/>
        <v>0</v>
      </c>
      <c r="I860" s="1886" t="s">
        <v>825</v>
      </c>
    </row>
    <row r="861" spans="1:9" x14ac:dyDescent="0.25">
      <c r="A861" s="1332"/>
      <c r="B861" s="589" t="s">
        <v>3346</v>
      </c>
      <c r="C861" s="1358" t="s">
        <v>2761</v>
      </c>
      <c r="D861" s="1886" t="s">
        <v>974</v>
      </c>
      <c r="E861" s="1994">
        <v>9384</v>
      </c>
      <c r="F861" s="1822">
        <v>41754</v>
      </c>
      <c r="G861" s="1535">
        <v>9384</v>
      </c>
      <c r="H861" s="460">
        <f t="shared" si="19"/>
        <v>0</v>
      </c>
      <c r="I861" s="1886" t="s">
        <v>1584</v>
      </c>
    </row>
    <row r="862" spans="1:9" x14ac:dyDescent="0.25">
      <c r="A862" s="1332"/>
      <c r="B862" s="589" t="s">
        <v>3347</v>
      </c>
      <c r="C862" s="1358" t="s">
        <v>2761</v>
      </c>
      <c r="D862" s="1886" t="s">
        <v>1465</v>
      </c>
      <c r="E862" s="1994">
        <v>6431</v>
      </c>
      <c r="F862" s="1822">
        <v>41744</v>
      </c>
      <c r="G862" s="1535">
        <v>6431</v>
      </c>
      <c r="H862" s="460">
        <f t="shared" si="19"/>
        <v>0</v>
      </c>
      <c r="I862" s="1886" t="s">
        <v>19</v>
      </c>
    </row>
    <row r="863" spans="1:9" x14ac:dyDescent="0.25">
      <c r="A863" s="1332"/>
      <c r="B863" s="589" t="s">
        <v>3348</v>
      </c>
      <c r="C863" s="1358" t="s">
        <v>2761</v>
      </c>
      <c r="D863" s="1886" t="s">
        <v>960</v>
      </c>
      <c r="E863" s="1994">
        <v>2584</v>
      </c>
      <c r="F863" s="1822">
        <v>41741</v>
      </c>
      <c r="G863" s="1535">
        <v>2584</v>
      </c>
      <c r="H863" s="460">
        <f t="shared" si="19"/>
        <v>0</v>
      </c>
      <c r="I863" s="1886"/>
    </row>
    <row r="864" spans="1:9" x14ac:dyDescent="0.25">
      <c r="A864" s="1332"/>
      <c r="B864" s="589" t="s">
        <v>3349</v>
      </c>
      <c r="C864" s="1358" t="s">
        <v>2761</v>
      </c>
      <c r="D864" s="1886" t="s">
        <v>2886</v>
      </c>
      <c r="E864" s="1994">
        <v>3442</v>
      </c>
      <c r="F864" s="1822">
        <v>41741</v>
      </c>
      <c r="G864" s="1535">
        <v>3442</v>
      </c>
      <c r="H864" s="460">
        <f t="shared" si="19"/>
        <v>0</v>
      </c>
      <c r="I864" s="1886"/>
    </row>
    <row r="865" spans="1:9" x14ac:dyDescent="0.25">
      <c r="A865" s="1332"/>
      <c r="B865" s="589" t="s">
        <v>3350</v>
      </c>
      <c r="C865" s="1358" t="s">
        <v>2761</v>
      </c>
      <c r="D865" s="1886" t="s">
        <v>957</v>
      </c>
      <c r="E865" s="1994">
        <v>9438.5</v>
      </c>
      <c r="F865" s="1822">
        <v>41743</v>
      </c>
      <c r="G865" s="1996">
        <v>9438.5</v>
      </c>
      <c r="H865" s="460">
        <f t="shared" si="19"/>
        <v>0</v>
      </c>
      <c r="I865" s="1886" t="s">
        <v>1003</v>
      </c>
    </row>
    <row r="866" spans="1:9" x14ac:dyDescent="0.25">
      <c r="A866" s="1332"/>
      <c r="B866" s="589" t="s">
        <v>3351</v>
      </c>
      <c r="C866" s="1358" t="s">
        <v>2761</v>
      </c>
      <c r="D866" s="1886" t="s">
        <v>641</v>
      </c>
      <c r="E866" s="1994">
        <v>9888</v>
      </c>
      <c r="F866" s="1822">
        <v>41743</v>
      </c>
      <c r="G866" s="1996">
        <v>9888</v>
      </c>
      <c r="H866" s="460">
        <f t="shared" si="19"/>
        <v>0</v>
      </c>
      <c r="I866" s="1886" t="s">
        <v>825</v>
      </c>
    </row>
    <row r="867" spans="1:9" x14ac:dyDescent="0.25">
      <c r="A867" s="1332"/>
      <c r="B867" s="589" t="s">
        <v>3352</v>
      </c>
      <c r="C867" s="1358" t="s">
        <v>2761</v>
      </c>
      <c r="D867" s="1886" t="s">
        <v>842</v>
      </c>
      <c r="E867" s="1994">
        <v>1551.5</v>
      </c>
      <c r="F867" s="1822">
        <v>41743</v>
      </c>
      <c r="G867" s="1996">
        <v>1551.5</v>
      </c>
      <c r="H867" s="460">
        <f t="shared" si="19"/>
        <v>0</v>
      </c>
      <c r="I867" s="1886" t="s">
        <v>825</v>
      </c>
    </row>
    <row r="868" spans="1:9" x14ac:dyDescent="0.25">
      <c r="A868" s="1332"/>
      <c r="B868" s="589" t="s">
        <v>3353</v>
      </c>
      <c r="C868" s="1358" t="s">
        <v>2761</v>
      </c>
      <c r="D868" s="1886" t="s">
        <v>641</v>
      </c>
      <c r="E868" s="1994">
        <v>7379.4</v>
      </c>
      <c r="F868" s="1822">
        <v>41743</v>
      </c>
      <c r="G868" s="1996">
        <v>7379.4</v>
      </c>
      <c r="H868" s="460">
        <f t="shared" si="19"/>
        <v>0</v>
      </c>
      <c r="I868" s="1886" t="s">
        <v>825</v>
      </c>
    </row>
    <row r="869" spans="1:9" x14ac:dyDescent="0.25">
      <c r="A869" s="1332"/>
      <c r="B869" s="589" t="s">
        <v>3354</v>
      </c>
      <c r="C869" s="1358" t="s">
        <v>2761</v>
      </c>
      <c r="D869" s="1886" t="s">
        <v>825</v>
      </c>
      <c r="E869" s="1994">
        <v>3345</v>
      </c>
      <c r="F869" s="1822">
        <v>41743</v>
      </c>
      <c r="G869" s="1996">
        <v>3345</v>
      </c>
      <c r="H869" s="460">
        <f t="shared" si="19"/>
        <v>0</v>
      </c>
      <c r="I869" s="1886" t="s">
        <v>825</v>
      </c>
    </row>
    <row r="870" spans="1:9" x14ac:dyDescent="0.25">
      <c r="A870" s="1332"/>
      <c r="B870" s="589" t="s">
        <v>3355</v>
      </c>
      <c r="C870" s="1358" t="s">
        <v>2761</v>
      </c>
      <c r="D870" s="1886" t="s">
        <v>2241</v>
      </c>
      <c r="E870" s="1994">
        <v>735</v>
      </c>
      <c r="F870" s="1822">
        <v>41743</v>
      </c>
      <c r="G870" s="1996">
        <v>735</v>
      </c>
      <c r="H870" s="460">
        <f t="shared" si="19"/>
        <v>0</v>
      </c>
      <c r="I870" s="1886"/>
    </row>
    <row r="871" spans="1:9" x14ac:dyDescent="0.25">
      <c r="A871" s="1332"/>
      <c r="B871" s="589" t="s">
        <v>1928</v>
      </c>
      <c r="C871" s="1358" t="s">
        <v>2761</v>
      </c>
      <c r="D871" s="1886" t="s">
        <v>3374</v>
      </c>
      <c r="E871" s="1994">
        <v>8942.5</v>
      </c>
      <c r="F871" s="1822">
        <v>41743</v>
      </c>
      <c r="G871" s="1535">
        <v>8942.5</v>
      </c>
      <c r="H871" s="460">
        <f t="shared" si="19"/>
        <v>0</v>
      </c>
      <c r="I871" s="1886" t="s">
        <v>825</v>
      </c>
    </row>
    <row r="872" spans="1:9" x14ac:dyDescent="0.25">
      <c r="A872" s="1332"/>
      <c r="B872" s="589" t="s">
        <v>3356</v>
      </c>
      <c r="C872" s="1358" t="s">
        <v>2761</v>
      </c>
      <c r="D872" s="1886" t="s">
        <v>419</v>
      </c>
      <c r="E872" s="1994">
        <v>18188.5</v>
      </c>
      <c r="F872" s="1822">
        <v>41741</v>
      </c>
      <c r="G872" s="1535">
        <v>18188.5</v>
      </c>
      <c r="H872" s="460">
        <f t="shared" si="19"/>
        <v>0</v>
      </c>
      <c r="I872" s="1886" t="s">
        <v>2227</v>
      </c>
    </row>
    <row r="873" spans="1:9" x14ac:dyDescent="0.25">
      <c r="A873" s="1332"/>
      <c r="B873" s="589" t="s">
        <v>1929</v>
      </c>
      <c r="C873" s="1358" t="s">
        <v>2761</v>
      </c>
      <c r="D873" s="1886" t="s">
        <v>259</v>
      </c>
      <c r="E873" s="1994">
        <v>839.2</v>
      </c>
      <c r="F873" s="1822">
        <v>41741</v>
      </c>
      <c r="G873" s="1535">
        <v>839.2</v>
      </c>
      <c r="H873" s="460">
        <f t="shared" si="19"/>
        <v>0</v>
      </c>
      <c r="I873" s="1886"/>
    </row>
    <row r="874" spans="1:9" x14ac:dyDescent="0.25">
      <c r="A874" s="1332"/>
      <c r="B874" s="589" t="s">
        <v>3357</v>
      </c>
      <c r="C874" s="1358" t="s">
        <v>2761</v>
      </c>
      <c r="D874" s="1886" t="s">
        <v>389</v>
      </c>
      <c r="E874" s="1994">
        <v>14697.6</v>
      </c>
      <c r="F874" s="1822">
        <v>41743</v>
      </c>
      <c r="G874" s="1535">
        <v>14697.6</v>
      </c>
      <c r="H874" s="460">
        <f t="shared" si="19"/>
        <v>0</v>
      </c>
      <c r="I874" s="1886" t="s">
        <v>825</v>
      </c>
    </row>
    <row r="875" spans="1:9" x14ac:dyDescent="0.25">
      <c r="A875" s="1332"/>
      <c r="B875" s="589" t="s">
        <v>3358</v>
      </c>
      <c r="C875" s="1358" t="s">
        <v>2761</v>
      </c>
      <c r="D875" s="1886" t="s">
        <v>999</v>
      </c>
      <c r="E875" s="1994">
        <v>4888</v>
      </c>
      <c r="F875" s="1822">
        <v>41741</v>
      </c>
      <c r="G875" s="1535">
        <v>4888</v>
      </c>
      <c r="H875" s="460">
        <f t="shared" si="19"/>
        <v>0</v>
      </c>
      <c r="I875" s="1886" t="s">
        <v>38</v>
      </c>
    </row>
    <row r="876" spans="1:9" x14ac:dyDescent="0.25">
      <c r="A876" s="1332"/>
      <c r="B876" s="589" t="s">
        <v>3359</v>
      </c>
      <c r="C876" s="1358" t="s">
        <v>2761</v>
      </c>
      <c r="D876" s="1886" t="s">
        <v>951</v>
      </c>
      <c r="E876" s="1994">
        <v>16166.5</v>
      </c>
      <c r="F876" s="1822">
        <v>41743</v>
      </c>
      <c r="G876" s="1535">
        <v>16166.5</v>
      </c>
      <c r="H876" s="460">
        <f t="shared" si="19"/>
        <v>0</v>
      </c>
      <c r="I876" s="1886" t="s">
        <v>825</v>
      </c>
    </row>
    <row r="877" spans="1:9" x14ac:dyDescent="0.25">
      <c r="A877" s="1332"/>
      <c r="B877" s="589" t="s">
        <v>3360</v>
      </c>
      <c r="C877" s="1358" t="s">
        <v>2761</v>
      </c>
      <c r="D877" s="1892" t="s">
        <v>2229</v>
      </c>
      <c r="E877" s="1995">
        <v>0</v>
      </c>
      <c r="F877" s="1822"/>
      <c r="G877" s="1535">
        <v>0</v>
      </c>
      <c r="H877" s="460">
        <f t="shared" si="19"/>
        <v>0</v>
      </c>
      <c r="I877" s="1886" t="s">
        <v>2235</v>
      </c>
    </row>
    <row r="878" spans="1:9" x14ac:dyDescent="0.25">
      <c r="A878" s="1332"/>
      <c r="B878" s="589" t="s">
        <v>3361</v>
      </c>
      <c r="C878" s="1358" t="s">
        <v>2761</v>
      </c>
      <c r="D878" s="1886" t="s">
        <v>1924</v>
      </c>
      <c r="E878" s="1994">
        <v>5556.6</v>
      </c>
      <c r="F878" s="1822">
        <v>41743</v>
      </c>
      <c r="G878" s="1535">
        <v>5556.6</v>
      </c>
      <c r="H878" s="460">
        <f t="shared" si="19"/>
        <v>0</v>
      </c>
      <c r="I878" s="1886" t="s">
        <v>1584</v>
      </c>
    </row>
    <row r="879" spans="1:9" x14ac:dyDescent="0.25">
      <c r="A879" s="1332"/>
      <c r="B879" s="589" t="s">
        <v>3362</v>
      </c>
      <c r="C879" s="1358" t="s">
        <v>2761</v>
      </c>
      <c r="D879" s="1886" t="s">
        <v>3153</v>
      </c>
      <c r="E879" s="1994">
        <v>2448</v>
      </c>
      <c r="F879" s="1822">
        <v>41743</v>
      </c>
      <c r="G879" s="1535">
        <v>2448</v>
      </c>
      <c r="H879" s="460">
        <f t="shared" si="19"/>
        <v>0</v>
      </c>
      <c r="I879" s="1886" t="s">
        <v>1584</v>
      </c>
    </row>
    <row r="880" spans="1:9" x14ac:dyDescent="0.25">
      <c r="A880" s="1332"/>
      <c r="B880" s="589" t="s">
        <v>3363</v>
      </c>
      <c r="C880" s="1358" t="s">
        <v>2761</v>
      </c>
      <c r="D880" s="1886" t="s">
        <v>2232</v>
      </c>
      <c r="E880" s="1994">
        <v>1127</v>
      </c>
      <c r="F880" s="1822">
        <v>41743</v>
      </c>
      <c r="G880" s="1535">
        <v>1127</v>
      </c>
      <c r="H880" s="460">
        <f t="shared" si="19"/>
        <v>0</v>
      </c>
      <c r="I880" s="1886" t="s">
        <v>1584</v>
      </c>
    </row>
    <row r="881" spans="1:9" x14ac:dyDescent="0.25">
      <c r="A881" s="1332"/>
      <c r="B881" s="589" t="s">
        <v>1930</v>
      </c>
      <c r="C881" s="1358" t="s">
        <v>2761</v>
      </c>
      <c r="D881" s="1886" t="s">
        <v>297</v>
      </c>
      <c r="E881" s="1994">
        <v>125</v>
      </c>
      <c r="F881" s="1822">
        <v>41741</v>
      </c>
      <c r="G881" s="1535">
        <v>125</v>
      </c>
      <c r="H881" s="460">
        <f t="shared" si="19"/>
        <v>0</v>
      </c>
      <c r="I881" s="1886"/>
    </row>
    <row r="882" spans="1:9" x14ac:dyDescent="0.25">
      <c r="A882" s="1332"/>
      <c r="B882" s="589" t="s">
        <v>3364</v>
      </c>
      <c r="C882" s="1358" t="s">
        <v>2761</v>
      </c>
      <c r="D882" s="1886" t="s">
        <v>748</v>
      </c>
      <c r="E882" s="1994">
        <v>165268.4</v>
      </c>
      <c r="F882" s="1822">
        <v>41752</v>
      </c>
      <c r="G882" s="1535">
        <v>165268.4</v>
      </c>
      <c r="H882" s="460">
        <f t="shared" si="19"/>
        <v>0</v>
      </c>
      <c r="I882" s="1886" t="s">
        <v>2228</v>
      </c>
    </row>
    <row r="883" spans="1:9" x14ac:dyDescent="0.25">
      <c r="A883" s="1332"/>
      <c r="B883" s="589" t="s">
        <v>791</v>
      </c>
      <c r="C883" s="1358" t="s">
        <v>2761</v>
      </c>
      <c r="D883" s="1886" t="s">
        <v>2233</v>
      </c>
      <c r="E883" s="1994">
        <v>12789</v>
      </c>
      <c r="F883" s="2000" t="s">
        <v>3708</v>
      </c>
      <c r="G883" s="1535">
        <v>12789</v>
      </c>
      <c r="H883" s="460">
        <f t="shared" si="19"/>
        <v>0</v>
      </c>
      <c r="I883" s="1886" t="s">
        <v>38</v>
      </c>
    </row>
    <row r="884" spans="1:9" x14ac:dyDescent="0.25">
      <c r="A884" s="1332"/>
      <c r="B884" s="589" t="s">
        <v>3365</v>
      </c>
      <c r="C884" s="1358" t="s">
        <v>2761</v>
      </c>
      <c r="D884" s="1886" t="s">
        <v>19</v>
      </c>
      <c r="E884" s="1994">
        <v>402.5</v>
      </c>
      <c r="F884" s="1822">
        <v>41741</v>
      </c>
      <c r="G884" s="1535">
        <v>402.5</v>
      </c>
      <c r="H884" s="460">
        <f t="shared" si="19"/>
        <v>0</v>
      </c>
      <c r="I884" s="1886" t="s">
        <v>19</v>
      </c>
    </row>
    <row r="885" spans="1:9" x14ac:dyDescent="0.25">
      <c r="A885" s="1332"/>
      <c r="B885" s="589" t="s">
        <v>3366</v>
      </c>
      <c r="C885" s="1358" t="s">
        <v>2761</v>
      </c>
      <c r="D885" s="1886" t="s">
        <v>703</v>
      </c>
      <c r="E885" s="1994">
        <v>11619</v>
      </c>
      <c r="F885" s="1822">
        <v>41741</v>
      </c>
      <c r="G885" s="1535">
        <v>11619</v>
      </c>
      <c r="H885" s="460">
        <f t="shared" si="19"/>
        <v>0</v>
      </c>
      <c r="I885" s="1886" t="s">
        <v>1003</v>
      </c>
    </row>
    <row r="886" spans="1:9" x14ac:dyDescent="0.25">
      <c r="A886" s="1332"/>
      <c r="B886" s="589" t="s">
        <v>3367</v>
      </c>
      <c r="C886" s="1358" t="s">
        <v>2761</v>
      </c>
      <c r="D886" s="1886" t="s">
        <v>971</v>
      </c>
      <c r="E886" s="1994">
        <v>30456</v>
      </c>
      <c r="F886" s="1822">
        <v>41741</v>
      </c>
      <c r="G886" s="1535">
        <v>30456</v>
      </c>
      <c r="H886" s="460">
        <f t="shared" si="19"/>
        <v>0</v>
      </c>
      <c r="I886" s="1886" t="s">
        <v>19</v>
      </c>
    </row>
    <row r="887" spans="1:9" x14ac:dyDescent="0.25">
      <c r="A887" s="1332"/>
      <c r="B887" s="589" t="s">
        <v>3368</v>
      </c>
      <c r="C887" s="1358" t="s">
        <v>2761</v>
      </c>
      <c r="D887" s="1886" t="s">
        <v>845</v>
      </c>
      <c r="E887" s="1994">
        <v>2876.5</v>
      </c>
      <c r="F887" s="1822">
        <v>41741</v>
      </c>
      <c r="G887" s="1535">
        <v>2876.5</v>
      </c>
      <c r="H887" s="460">
        <f t="shared" si="19"/>
        <v>0</v>
      </c>
      <c r="I887" s="1886" t="s">
        <v>2228</v>
      </c>
    </row>
    <row r="888" spans="1:9" x14ac:dyDescent="0.25">
      <c r="A888" s="1332"/>
      <c r="B888" s="589" t="s">
        <v>3369</v>
      </c>
      <c r="C888" s="1358" t="s">
        <v>2761</v>
      </c>
      <c r="D888" s="1886" t="s">
        <v>1554</v>
      </c>
      <c r="E888" s="1994">
        <v>3195</v>
      </c>
      <c r="F888" s="1822">
        <v>41741</v>
      </c>
      <c r="G888" s="1535">
        <v>3195</v>
      </c>
      <c r="H888" s="460">
        <f t="shared" si="19"/>
        <v>0</v>
      </c>
      <c r="I888" s="1886"/>
    </row>
    <row r="889" spans="1:9" x14ac:dyDescent="0.25">
      <c r="A889" s="1332"/>
      <c r="B889" s="589" t="s">
        <v>3370</v>
      </c>
      <c r="C889" s="1358" t="s">
        <v>2761</v>
      </c>
      <c r="D889" s="1886" t="s">
        <v>19</v>
      </c>
      <c r="E889" s="1994">
        <v>879.55</v>
      </c>
      <c r="F889" s="1822">
        <v>41741</v>
      </c>
      <c r="G889" s="1535">
        <v>879.55</v>
      </c>
      <c r="H889" s="460">
        <f t="shared" si="19"/>
        <v>0</v>
      </c>
      <c r="I889" s="1886" t="s">
        <v>19</v>
      </c>
    </row>
    <row r="890" spans="1:9" x14ac:dyDescent="0.25">
      <c r="A890" s="1332"/>
      <c r="B890" s="589" t="s">
        <v>3371</v>
      </c>
      <c r="C890" s="1358" t="s">
        <v>2761</v>
      </c>
      <c r="D890" s="1886" t="s">
        <v>512</v>
      </c>
      <c r="E890" s="1994">
        <v>1229</v>
      </c>
      <c r="F890" s="1822">
        <v>41741</v>
      </c>
      <c r="G890" s="1535">
        <v>1229</v>
      </c>
      <c r="H890" s="460">
        <f t="shared" si="19"/>
        <v>0</v>
      </c>
      <c r="I890" s="1886"/>
    </row>
    <row r="891" spans="1:9" x14ac:dyDescent="0.25">
      <c r="A891" s="1332"/>
      <c r="B891" s="540"/>
      <c r="C891" s="1358"/>
      <c r="D891" s="352" t="s">
        <v>506</v>
      </c>
      <c r="E891" s="76"/>
      <c r="F891" s="721"/>
      <c r="G891" s="76"/>
      <c r="H891" s="460"/>
    </row>
    <row r="892" spans="1:9" x14ac:dyDescent="0.25">
      <c r="A892" s="715"/>
      <c r="B892" s="1356"/>
      <c r="C892" s="1336"/>
      <c r="D892" s="352" t="s">
        <v>513</v>
      </c>
      <c r="E892" s="76"/>
      <c r="F892" s="721"/>
      <c r="G892" s="76"/>
      <c r="H892" s="1351"/>
    </row>
    <row r="893" spans="1:9" x14ac:dyDescent="0.25">
      <c r="A893" s="1332"/>
      <c r="B893" s="540"/>
      <c r="C893" s="1357"/>
      <c r="D893" s="717" t="s">
        <v>514</v>
      </c>
      <c r="E893" s="217"/>
      <c r="F893" s="1396"/>
      <c r="G893" s="217"/>
      <c r="H893" s="217"/>
    </row>
    <row r="894" spans="1:9" ht="18.75" x14ac:dyDescent="0.3">
      <c r="A894" s="2319" t="str">
        <f>A825</f>
        <v>REMISIONES DE    ABRIL         2 0 1 4</v>
      </c>
      <c r="B894" s="2319"/>
      <c r="C894" s="2319"/>
      <c r="D894" s="2319"/>
      <c r="E894" s="2319"/>
      <c r="F894" s="2319"/>
      <c r="G894" s="1051"/>
      <c r="H894" s="717"/>
    </row>
    <row r="895" spans="1:9" ht="35.25" thickBot="1" x14ac:dyDescent="0.35">
      <c r="A895" s="721" t="s">
        <v>0</v>
      </c>
      <c r="B895" s="1334" t="s">
        <v>1</v>
      </c>
      <c r="C895" s="1529"/>
      <c r="D895" s="1326" t="s">
        <v>1461</v>
      </c>
      <c r="E895" s="5" t="s">
        <v>2</v>
      </c>
      <c r="F895" s="1565" t="s">
        <v>6</v>
      </c>
      <c r="G895" s="1566" t="s">
        <v>7</v>
      </c>
      <c r="H895" s="1567" t="s">
        <v>8</v>
      </c>
    </row>
    <row r="896" spans="1:9" ht="15.75" thickTop="1" x14ac:dyDescent="0.25">
      <c r="A896" s="1332">
        <v>41741</v>
      </c>
      <c r="B896" s="589" t="s">
        <v>3375</v>
      </c>
      <c r="C896" s="1358" t="s">
        <v>2761</v>
      </c>
      <c r="D896" s="1886" t="s">
        <v>11</v>
      </c>
      <c r="E896" s="1994">
        <v>17940</v>
      </c>
      <c r="F896" s="1822">
        <v>41750</v>
      </c>
      <c r="G896" s="1535">
        <v>17940</v>
      </c>
      <c r="H896" s="1997">
        <f t="shared" ref="H896:H959" si="20">E896-G896</f>
        <v>0</v>
      </c>
      <c r="I896" s="1886"/>
    </row>
    <row r="897" spans="1:9" x14ac:dyDescent="0.25">
      <c r="A897" s="1332"/>
      <c r="B897" s="589" t="s">
        <v>3376</v>
      </c>
      <c r="C897" s="1358" t="s">
        <v>2761</v>
      </c>
      <c r="D897" s="1886" t="s">
        <v>2234</v>
      </c>
      <c r="E897" s="1994">
        <v>3593.15</v>
      </c>
      <c r="F897" s="1822">
        <v>41743</v>
      </c>
      <c r="G897" s="1535">
        <v>3593.15</v>
      </c>
      <c r="H897" s="539">
        <f t="shared" si="20"/>
        <v>0</v>
      </c>
      <c r="I897" s="1886" t="s">
        <v>2227</v>
      </c>
    </row>
    <row r="898" spans="1:9" x14ac:dyDescent="0.25">
      <c r="A898" s="1332"/>
      <c r="B898" s="589" t="s">
        <v>3377</v>
      </c>
      <c r="C898" s="1358" t="s">
        <v>2761</v>
      </c>
      <c r="D898" s="1886" t="s">
        <v>1887</v>
      </c>
      <c r="E898" s="1994">
        <v>5696.4</v>
      </c>
      <c r="F898" s="1822">
        <v>41743</v>
      </c>
      <c r="G898" s="1535">
        <v>5696.4</v>
      </c>
      <c r="H898" s="539">
        <f t="shared" si="20"/>
        <v>0</v>
      </c>
      <c r="I898" s="1886" t="s">
        <v>2227</v>
      </c>
    </row>
    <row r="899" spans="1:9" x14ac:dyDescent="0.25">
      <c r="A899" s="1332"/>
      <c r="B899" s="589" t="s">
        <v>3378</v>
      </c>
      <c r="C899" s="1358" t="s">
        <v>2761</v>
      </c>
      <c r="D899" s="1886" t="s">
        <v>2703</v>
      </c>
      <c r="E899" s="1994">
        <v>3264.15</v>
      </c>
      <c r="F899" s="1822">
        <v>41743</v>
      </c>
      <c r="G899" s="1535">
        <v>3264.15</v>
      </c>
      <c r="H899" s="460">
        <f t="shared" si="20"/>
        <v>0</v>
      </c>
      <c r="I899" s="1886" t="s">
        <v>2227</v>
      </c>
    </row>
    <row r="900" spans="1:9" x14ac:dyDescent="0.25">
      <c r="A900" s="1332"/>
      <c r="B900" s="589" t="s">
        <v>3379</v>
      </c>
      <c r="C900" s="1358" t="s">
        <v>2761</v>
      </c>
      <c r="D900" s="1886" t="s">
        <v>685</v>
      </c>
      <c r="E900" s="1994">
        <v>939.4</v>
      </c>
      <c r="F900" s="1822">
        <v>41743</v>
      </c>
      <c r="G900" s="1535">
        <v>939.4</v>
      </c>
      <c r="H900" s="539">
        <f t="shared" si="20"/>
        <v>0</v>
      </c>
      <c r="I900" s="1886" t="s">
        <v>2227</v>
      </c>
    </row>
    <row r="901" spans="1:9" x14ac:dyDescent="0.25">
      <c r="A901" s="1332"/>
      <c r="B901" s="589" t="s">
        <v>3380</v>
      </c>
      <c r="C901" s="1358" t="s">
        <v>2761</v>
      </c>
      <c r="D901" s="1886" t="s">
        <v>69</v>
      </c>
      <c r="E901" s="1994">
        <v>5078.1899999999996</v>
      </c>
      <c r="F901" s="1822">
        <v>41743</v>
      </c>
      <c r="G901" s="1535">
        <v>5078.1899999999996</v>
      </c>
      <c r="H901" s="539">
        <f t="shared" si="20"/>
        <v>0</v>
      </c>
      <c r="I901" s="1886" t="s">
        <v>2227</v>
      </c>
    </row>
    <row r="902" spans="1:9" x14ac:dyDescent="0.25">
      <c r="A902" s="1332"/>
      <c r="B902" s="589" t="s">
        <v>2236</v>
      </c>
      <c r="C902" s="1358" t="s">
        <v>2761</v>
      </c>
      <c r="D902" s="1886" t="s">
        <v>863</v>
      </c>
      <c r="E902" s="1994">
        <v>521</v>
      </c>
      <c r="F902" s="1822">
        <v>41743</v>
      </c>
      <c r="G902" s="1535">
        <v>521</v>
      </c>
      <c r="H902" s="539">
        <f t="shared" si="20"/>
        <v>0</v>
      </c>
      <c r="I902" s="1886" t="s">
        <v>2227</v>
      </c>
    </row>
    <row r="903" spans="1:9" x14ac:dyDescent="0.25">
      <c r="A903" s="1332"/>
      <c r="B903" s="589" t="s">
        <v>3381</v>
      </c>
      <c r="C903" s="1358" t="s">
        <v>2761</v>
      </c>
      <c r="D903" s="1886" t="s">
        <v>3432</v>
      </c>
      <c r="E903" s="1994">
        <v>655.20000000000005</v>
      </c>
      <c r="F903" s="1822">
        <v>41743</v>
      </c>
      <c r="G903" s="1535">
        <v>655.20000000000005</v>
      </c>
      <c r="H903" s="539">
        <f t="shared" si="20"/>
        <v>0</v>
      </c>
      <c r="I903" s="1886" t="s">
        <v>2227</v>
      </c>
    </row>
    <row r="904" spans="1:9" x14ac:dyDescent="0.25">
      <c r="A904" s="1332"/>
      <c r="B904" s="589" t="s">
        <v>3382</v>
      </c>
      <c r="C904" s="1358" t="s">
        <v>2761</v>
      </c>
      <c r="D904" s="1886" t="s">
        <v>503</v>
      </c>
      <c r="E904" s="1994">
        <v>852.2</v>
      </c>
      <c r="F904" s="1822">
        <v>41743</v>
      </c>
      <c r="G904" s="1535">
        <v>852.2</v>
      </c>
      <c r="H904" s="539">
        <f t="shared" si="20"/>
        <v>0</v>
      </c>
      <c r="I904" s="1886" t="s">
        <v>2227</v>
      </c>
    </row>
    <row r="905" spans="1:9" x14ac:dyDescent="0.25">
      <c r="A905" s="1332"/>
      <c r="B905" s="589" t="s">
        <v>3383</v>
      </c>
      <c r="C905" s="1358" t="s">
        <v>2761</v>
      </c>
      <c r="D905" s="1886" t="s">
        <v>497</v>
      </c>
      <c r="E905" s="1994">
        <v>7462</v>
      </c>
      <c r="F905" s="1822">
        <v>41744</v>
      </c>
      <c r="G905" s="1535">
        <v>7462</v>
      </c>
      <c r="H905" s="539">
        <f t="shared" si="20"/>
        <v>0</v>
      </c>
      <c r="I905" s="1886" t="s">
        <v>2227</v>
      </c>
    </row>
    <row r="906" spans="1:9" x14ac:dyDescent="0.25">
      <c r="A906" s="1332"/>
      <c r="B906" s="589" t="s">
        <v>3384</v>
      </c>
      <c r="C906" s="1358" t="s">
        <v>2761</v>
      </c>
      <c r="D906" s="1886" t="s">
        <v>44</v>
      </c>
      <c r="E906" s="1994">
        <v>2355</v>
      </c>
      <c r="F906" s="1822">
        <v>41741</v>
      </c>
      <c r="G906" s="1535">
        <v>2355</v>
      </c>
      <c r="H906" s="539">
        <f t="shared" si="20"/>
        <v>0</v>
      </c>
      <c r="I906" s="1886"/>
    </row>
    <row r="907" spans="1:9" x14ac:dyDescent="0.25">
      <c r="A907" s="1332"/>
      <c r="B907" s="589" t="s">
        <v>3385</v>
      </c>
      <c r="C907" s="1358" t="s">
        <v>2761</v>
      </c>
      <c r="D907" s="1886" t="s">
        <v>744</v>
      </c>
      <c r="E907" s="1994">
        <v>16494.5</v>
      </c>
      <c r="F907" s="1822">
        <v>41743</v>
      </c>
      <c r="G907" s="1535">
        <v>16494.5</v>
      </c>
      <c r="H907" s="539">
        <f t="shared" si="20"/>
        <v>0</v>
      </c>
      <c r="I907" s="1886" t="s">
        <v>2227</v>
      </c>
    </row>
    <row r="908" spans="1:9" x14ac:dyDescent="0.25">
      <c r="A908" s="1332"/>
      <c r="B908" s="589" t="s">
        <v>2237</v>
      </c>
      <c r="C908" s="1358" t="s">
        <v>2761</v>
      </c>
      <c r="D908" s="1886" t="s">
        <v>3433</v>
      </c>
      <c r="E908" s="1994">
        <v>2815</v>
      </c>
      <c r="F908" s="1822">
        <v>41741</v>
      </c>
      <c r="G908" s="1535">
        <v>2815</v>
      </c>
      <c r="H908" s="539">
        <f t="shared" si="20"/>
        <v>0</v>
      </c>
      <c r="I908" s="1886"/>
    </row>
    <row r="909" spans="1:9" x14ac:dyDescent="0.25">
      <c r="A909" s="1332"/>
      <c r="B909" s="589" t="s">
        <v>3386</v>
      </c>
      <c r="C909" s="1358" t="s">
        <v>2761</v>
      </c>
      <c r="D909" s="1886" t="s">
        <v>206</v>
      </c>
      <c r="E909" s="1994">
        <v>4587.2</v>
      </c>
      <c r="F909" s="1822">
        <v>41743</v>
      </c>
      <c r="G909" s="1996">
        <v>4587.2</v>
      </c>
      <c r="H909" s="460">
        <f t="shared" si="20"/>
        <v>0</v>
      </c>
      <c r="I909" s="1886" t="s">
        <v>1003</v>
      </c>
    </row>
    <row r="910" spans="1:9" x14ac:dyDescent="0.25">
      <c r="A910" s="1332"/>
      <c r="B910" s="589" t="s">
        <v>3387</v>
      </c>
      <c r="C910" s="1358" t="s">
        <v>2761</v>
      </c>
      <c r="D910" s="1886" t="s">
        <v>72</v>
      </c>
      <c r="E910" s="1994">
        <v>26075.599999999999</v>
      </c>
      <c r="F910" s="1822">
        <v>41743</v>
      </c>
      <c r="G910" s="1996">
        <v>26075.599999999999</v>
      </c>
      <c r="H910" s="539">
        <f t="shared" si="20"/>
        <v>0</v>
      </c>
      <c r="I910" s="1886" t="s">
        <v>1003</v>
      </c>
    </row>
    <row r="911" spans="1:9" x14ac:dyDescent="0.25">
      <c r="A911" s="1332"/>
      <c r="B911" s="589" t="s">
        <v>3388</v>
      </c>
      <c r="C911" s="1358" t="s">
        <v>2761</v>
      </c>
      <c r="D911" s="1886" t="s">
        <v>2379</v>
      </c>
      <c r="E911" s="2033">
        <v>3171</v>
      </c>
      <c r="F911" s="2135" t="s">
        <v>4046</v>
      </c>
      <c r="G911" s="1535">
        <v>3171</v>
      </c>
      <c r="H911" s="539">
        <f t="shared" si="20"/>
        <v>0</v>
      </c>
      <c r="I911" s="1886" t="s">
        <v>19</v>
      </c>
    </row>
    <row r="912" spans="1:9" x14ac:dyDescent="0.25">
      <c r="A912" s="1332">
        <v>41742</v>
      </c>
      <c r="B912" s="589" t="s">
        <v>3389</v>
      </c>
      <c r="C912" s="1358" t="s">
        <v>2761</v>
      </c>
      <c r="D912" s="1886" t="s">
        <v>604</v>
      </c>
      <c r="E912" s="1994">
        <v>10906.4</v>
      </c>
      <c r="F912" s="1822">
        <v>41743</v>
      </c>
      <c r="G912" s="1535">
        <v>10906.4</v>
      </c>
      <c r="H912" s="539">
        <f t="shared" si="20"/>
        <v>0</v>
      </c>
      <c r="I912" s="1886" t="s">
        <v>2228</v>
      </c>
    </row>
    <row r="913" spans="1:9" x14ac:dyDescent="0.25">
      <c r="A913" s="1332"/>
      <c r="B913" s="589" t="s">
        <v>3390</v>
      </c>
      <c r="C913" s="1358" t="s">
        <v>2761</v>
      </c>
      <c r="D913" s="1886" t="s">
        <v>3514</v>
      </c>
      <c r="E913" s="1994">
        <v>45397.599999999999</v>
      </c>
      <c r="F913" s="2006" t="s">
        <v>4078</v>
      </c>
      <c r="G913" s="1535">
        <v>45397.599999999999</v>
      </c>
      <c r="H913" s="539">
        <f t="shared" si="20"/>
        <v>0</v>
      </c>
      <c r="I913" s="1887" t="s">
        <v>38</v>
      </c>
    </row>
    <row r="914" spans="1:9" x14ac:dyDescent="0.25">
      <c r="A914" s="1332"/>
      <c r="B914" s="589" t="s">
        <v>3391</v>
      </c>
      <c r="C914" s="1358" t="s">
        <v>2761</v>
      </c>
      <c r="D914" s="1886" t="s">
        <v>783</v>
      </c>
      <c r="E914" s="1994">
        <v>36030</v>
      </c>
      <c r="F914" s="1822">
        <v>41753</v>
      </c>
      <c r="G914" s="1535">
        <v>36030</v>
      </c>
      <c r="H914" s="539">
        <f t="shared" si="20"/>
        <v>0</v>
      </c>
      <c r="I914" s="1886" t="s">
        <v>38</v>
      </c>
    </row>
    <row r="915" spans="1:9" x14ac:dyDescent="0.25">
      <c r="A915" s="1332"/>
      <c r="B915" s="589" t="s">
        <v>3392</v>
      </c>
      <c r="C915" s="1358" t="s">
        <v>2761</v>
      </c>
      <c r="D915" s="1886" t="s">
        <v>748</v>
      </c>
      <c r="E915" s="1994">
        <v>1145.0999999999999</v>
      </c>
      <c r="F915" s="1822">
        <v>41752</v>
      </c>
      <c r="G915" s="1535">
        <v>1145.0999999999999</v>
      </c>
      <c r="H915" s="539">
        <f t="shared" si="20"/>
        <v>0</v>
      </c>
      <c r="I915" s="1886" t="s">
        <v>2228</v>
      </c>
    </row>
    <row r="916" spans="1:9" x14ac:dyDescent="0.25">
      <c r="A916" s="1332"/>
      <c r="B916" s="589" t="s">
        <v>795</v>
      </c>
      <c r="C916" s="1358" t="s">
        <v>2761</v>
      </c>
      <c r="D916" s="1886" t="s">
        <v>2961</v>
      </c>
      <c r="E916" s="1994">
        <v>1727.25</v>
      </c>
      <c r="F916" s="1822">
        <v>41742</v>
      </c>
      <c r="G916" s="1535">
        <v>1727.25</v>
      </c>
      <c r="H916" s="539">
        <f t="shared" si="20"/>
        <v>0</v>
      </c>
      <c r="I916" s="1886"/>
    </row>
    <row r="917" spans="1:9" x14ac:dyDescent="0.25">
      <c r="A917" s="1332"/>
      <c r="B917" s="589" t="s">
        <v>3393</v>
      </c>
      <c r="C917" s="1358" t="s">
        <v>2761</v>
      </c>
      <c r="D917" s="1886" t="s">
        <v>19</v>
      </c>
      <c r="E917" s="1994">
        <v>60</v>
      </c>
      <c r="F917" s="1822">
        <v>41742</v>
      </c>
      <c r="G917" s="1535">
        <v>60</v>
      </c>
      <c r="H917" s="539">
        <f t="shared" si="20"/>
        <v>0</v>
      </c>
      <c r="I917" s="1886" t="s">
        <v>19</v>
      </c>
    </row>
    <row r="918" spans="1:9" x14ac:dyDescent="0.25">
      <c r="A918" s="1332"/>
      <c r="B918" s="589" t="s">
        <v>3394</v>
      </c>
      <c r="C918" s="1358" t="s">
        <v>2761</v>
      </c>
      <c r="D918" s="1886" t="s">
        <v>623</v>
      </c>
      <c r="E918" s="1994">
        <v>15168</v>
      </c>
      <c r="F918" s="1822">
        <v>41742</v>
      </c>
      <c r="G918" s="1535">
        <v>15168</v>
      </c>
      <c r="H918" s="539">
        <f t="shared" si="20"/>
        <v>0</v>
      </c>
      <c r="I918" s="1886"/>
    </row>
    <row r="919" spans="1:9" x14ac:dyDescent="0.25">
      <c r="A919" s="1332"/>
      <c r="B919" s="589" t="s">
        <v>3395</v>
      </c>
      <c r="C919" s="1358" t="s">
        <v>2761</v>
      </c>
      <c r="D919" s="1886" t="s">
        <v>19</v>
      </c>
      <c r="E919" s="1994">
        <v>497</v>
      </c>
      <c r="F919" s="1822">
        <v>41742</v>
      </c>
      <c r="G919" s="1535">
        <v>497</v>
      </c>
      <c r="H919" s="460">
        <f t="shared" si="20"/>
        <v>0</v>
      </c>
      <c r="I919" s="1886" t="s">
        <v>19</v>
      </c>
    </row>
    <row r="920" spans="1:9" x14ac:dyDescent="0.25">
      <c r="A920" s="1332"/>
      <c r="B920" s="589" t="s">
        <v>3396</v>
      </c>
      <c r="C920" s="1358" t="s">
        <v>2761</v>
      </c>
      <c r="D920" s="1886" t="s">
        <v>19</v>
      </c>
      <c r="E920" s="1994">
        <v>1116.5</v>
      </c>
      <c r="F920" s="1822">
        <v>41742</v>
      </c>
      <c r="G920" s="1535">
        <v>1116.5</v>
      </c>
      <c r="H920" s="539">
        <f t="shared" si="20"/>
        <v>0</v>
      </c>
      <c r="I920" s="1886" t="s">
        <v>19</v>
      </c>
    </row>
    <row r="921" spans="1:9" x14ac:dyDescent="0.25">
      <c r="A921" s="1332"/>
      <c r="B921" s="589" t="s">
        <v>3397</v>
      </c>
      <c r="C921" s="1358" t="s">
        <v>2761</v>
      </c>
      <c r="D921" s="1886" t="s">
        <v>1554</v>
      </c>
      <c r="E921" s="1994">
        <v>5185</v>
      </c>
      <c r="F921" s="1822">
        <v>41742</v>
      </c>
      <c r="G921" s="1535">
        <v>5185</v>
      </c>
      <c r="H921" s="539">
        <f t="shared" si="20"/>
        <v>0</v>
      </c>
      <c r="I921" s="1886"/>
    </row>
    <row r="922" spans="1:9" x14ac:dyDescent="0.25">
      <c r="A922" s="1332"/>
      <c r="B922" s="589" t="s">
        <v>3398</v>
      </c>
      <c r="C922" s="1358" t="s">
        <v>2761</v>
      </c>
      <c r="D922" s="1886" t="s">
        <v>433</v>
      </c>
      <c r="E922" s="1994">
        <v>8611.2000000000007</v>
      </c>
      <c r="F922" s="2000" t="s">
        <v>3660</v>
      </c>
      <c r="G922" s="1535">
        <v>8611.2000000000007</v>
      </c>
      <c r="H922" s="460">
        <f t="shared" si="20"/>
        <v>0</v>
      </c>
      <c r="I922" s="1886" t="s">
        <v>1003</v>
      </c>
    </row>
    <row r="923" spans="1:9" x14ac:dyDescent="0.25">
      <c r="A923" s="1332"/>
      <c r="B923" s="589" t="s">
        <v>3399</v>
      </c>
      <c r="C923" s="1358" t="s">
        <v>2761</v>
      </c>
      <c r="D923" s="1886" t="s">
        <v>185</v>
      </c>
      <c r="E923" s="1994">
        <v>29006.5</v>
      </c>
      <c r="F923" s="1822">
        <v>41742</v>
      </c>
      <c r="G923" s="1535">
        <v>29006.5</v>
      </c>
      <c r="H923" s="539">
        <f t="shared" si="20"/>
        <v>0</v>
      </c>
      <c r="I923" s="1886" t="s">
        <v>825</v>
      </c>
    </row>
    <row r="924" spans="1:9" x14ac:dyDescent="0.25">
      <c r="A924" s="1332"/>
      <c r="B924" s="589" t="s">
        <v>3400</v>
      </c>
      <c r="C924" s="1358" t="s">
        <v>2761</v>
      </c>
      <c r="D924" s="1886" t="s">
        <v>3515</v>
      </c>
      <c r="E924" s="1994">
        <v>12674</v>
      </c>
      <c r="F924" s="2006" t="s">
        <v>4000</v>
      </c>
      <c r="G924" s="1535">
        <v>12674</v>
      </c>
      <c r="H924" s="460">
        <f t="shared" si="20"/>
        <v>0</v>
      </c>
      <c r="I924" s="1886"/>
    </row>
    <row r="925" spans="1:9" x14ac:dyDescent="0.25">
      <c r="A925" s="1332"/>
      <c r="B925" s="589" t="s">
        <v>3401</v>
      </c>
      <c r="C925" s="1358" t="s">
        <v>2761</v>
      </c>
      <c r="D925" s="1886" t="s">
        <v>497</v>
      </c>
      <c r="E925" s="1994">
        <v>13165.2</v>
      </c>
      <c r="F925" s="1822">
        <v>41742</v>
      </c>
      <c r="G925" s="1535">
        <v>13165.2</v>
      </c>
      <c r="H925" s="539">
        <f t="shared" si="20"/>
        <v>0</v>
      </c>
      <c r="I925" s="1886" t="s">
        <v>825</v>
      </c>
    </row>
    <row r="926" spans="1:9" x14ac:dyDescent="0.25">
      <c r="A926" s="1332"/>
      <c r="B926" s="589" t="s">
        <v>3402</v>
      </c>
      <c r="C926" s="1358" t="s">
        <v>2761</v>
      </c>
      <c r="D926" s="1886" t="s">
        <v>524</v>
      </c>
      <c r="E926" s="1994">
        <v>2674</v>
      </c>
      <c r="F926" s="1822">
        <v>41742</v>
      </c>
      <c r="G926" s="1535">
        <v>2674</v>
      </c>
      <c r="H926" s="460">
        <f t="shared" si="20"/>
        <v>0</v>
      </c>
      <c r="I926" s="1886"/>
    </row>
    <row r="927" spans="1:9" x14ac:dyDescent="0.25">
      <c r="A927" s="1332"/>
      <c r="B927" s="589" t="s">
        <v>797</v>
      </c>
      <c r="C927" s="1358" t="s">
        <v>2761</v>
      </c>
      <c r="D927" s="1886" t="s">
        <v>44</v>
      </c>
      <c r="E927" s="1994">
        <v>2525</v>
      </c>
      <c r="F927" s="1822">
        <v>41742</v>
      </c>
      <c r="G927" s="1535">
        <v>2525</v>
      </c>
      <c r="H927" s="539">
        <f t="shared" si="20"/>
        <v>0</v>
      </c>
      <c r="I927" s="1886"/>
    </row>
    <row r="928" spans="1:9" x14ac:dyDescent="0.25">
      <c r="A928" s="1332"/>
      <c r="B928" s="589" t="s">
        <v>3403</v>
      </c>
      <c r="C928" s="1358" t="s">
        <v>2761</v>
      </c>
      <c r="D928" s="1886" t="s">
        <v>1884</v>
      </c>
      <c r="E928" s="1994">
        <v>14693</v>
      </c>
      <c r="F928" s="1822">
        <v>41742</v>
      </c>
      <c r="G928" s="1535">
        <v>14693</v>
      </c>
      <c r="H928" s="539">
        <f t="shared" si="20"/>
        <v>0</v>
      </c>
      <c r="I928" s="1886"/>
    </row>
    <row r="929" spans="1:9" x14ac:dyDescent="0.25">
      <c r="A929" s="1332"/>
      <c r="B929" s="589" t="s">
        <v>3404</v>
      </c>
      <c r="C929" s="1358" t="s">
        <v>2761</v>
      </c>
      <c r="D929" s="1886" t="s">
        <v>1477</v>
      </c>
      <c r="E929" s="1994">
        <v>2354</v>
      </c>
      <c r="F929" s="1822">
        <v>41742</v>
      </c>
      <c r="G929" s="1535">
        <v>2354</v>
      </c>
      <c r="H929" s="539">
        <f t="shared" si="20"/>
        <v>0</v>
      </c>
      <c r="I929" s="1886" t="s">
        <v>2228</v>
      </c>
    </row>
    <row r="930" spans="1:9" x14ac:dyDescent="0.25">
      <c r="A930" s="1332"/>
      <c r="B930" s="589" t="s">
        <v>3405</v>
      </c>
      <c r="C930" s="1358" t="s">
        <v>2761</v>
      </c>
      <c r="D930" s="1886" t="s">
        <v>3516</v>
      </c>
      <c r="E930" s="1994">
        <v>4460</v>
      </c>
      <c r="F930" s="1822">
        <v>41742</v>
      </c>
      <c r="G930" s="1535">
        <v>4460</v>
      </c>
      <c r="H930" s="539">
        <f t="shared" si="20"/>
        <v>0</v>
      </c>
      <c r="I930" s="1886"/>
    </row>
    <row r="931" spans="1:9" x14ac:dyDescent="0.25">
      <c r="A931" s="1332"/>
      <c r="B931" s="589" t="s">
        <v>3406</v>
      </c>
      <c r="C931" s="1358" t="s">
        <v>2761</v>
      </c>
      <c r="D931" s="1886" t="s">
        <v>19</v>
      </c>
      <c r="E931" s="1994">
        <v>4202</v>
      </c>
      <c r="F931" s="1822">
        <v>41742</v>
      </c>
      <c r="G931" s="1535">
        <v>4202</v>
      </c>
      <c r="H931" s="539">
        <f t="shared" si="20"/>
        <v>0</v>
      </c>
      <c r="I931" s="1886" t="s">
        <v>19</v>
      </c>
    </row>
    <row r="932" spans="1:9" x14ac:dyDescent="0.25">
      <c r="A932" s="1332"/>
      <c r="B932" s="589" t="s">
        <v>3407</v>
      </c>
      <c r="C932" s="1358" t="s">
        <v>2761</v>
      </c>
      <c r="D932" s="1886" t="s">
        <v>2090</v>
      </c>
      <c r="E932" s="1994">
        <v>1470</v>
      </c>
      <c r="F932" s="1822">
        <v>41743</v>
      </c>
      <c r="G932" s="1535">
        <v>1470</v>
      </c>
      <c r="H932" s="539">
        <f t="shared" si="20"/>
        <v>0</v>
      </c>
      <c r="I932" s="1886" t="s">
        <v>1003</v>
      </c>
    </row>
    <row r="933" spans="1:9" x14ac:dyDescent="0.25">
      <c r="A933" s="1332"/>
      <c r="B933" s="589" t="s">
        <v>3408</v>
      </c>
      <c r="C933" s="1358" t="s">
        <v>2761</v>
      </c>
      <c r="D933" s="1886" t="s">
        <v>2238</v>
      </c>
      <c r="E933" s="1994">
        <v>6956</v>
      </c>
      <c r="F933" s="1822">
        <v>41743</v>
      </c>
      <c r="G933" s="1535">
        <v>6956</v>
      </c>
      <c r="H933" s="539">
        <f t="shared" si="20"/>
        <v>0</v>
      </c>
      <c r="I933" s="1886" t="s">
        <v>1003</v>
      </c>
    </row>
    <row r="934" spans="1:9" x14ac:dyDescent="0.25">
      <c r="A934" s="1332"/>
      <c r="B934" s="589" t="s">
        <v>3409</v>
      </c>
      <c r="C934" s="1358" t="s">
        <v>2761</v>
      </c>
      <c r="D934" s="1886" t="s">
        <v>58</v>
      </c>
      <c r="E934" s="1994">
        <v>5534</v>
      </c>
      <c r="F934" s="1822">
        <v>41743</v>
      </c>
      <c r="G934" s="1535">
        <v>5534</v>
      </c>
      <c r="H934" s="460">
        <f t="shared" si="20"/>
        <v>0</v>
      </c>
      <c r="I934" s="1886" t="s">
        <v>1003</v>
      </c>
    </row>
    <row r="935" spans="1:9" x14ac:dyDescent="0.25">
      <c r="A935" s="1332"/>
      <c r="B935" s="589" t="s">
        <v>3410</v>
      </c>
      <c r="C935" s="1358" t="s">
        <v>2761</v>
      </c>
      <c r="D935" s="1886" t="s">
        <v>463</v>
      </c>
      <c r="E935" s="1994">
        <v>3451</v>
      </c>
      <c r="F935" s="1822">
        <v>41743</v>
      </c>
      <c r="G935" s="1535">
        <v>3451</v>
      </c>
      <c r="H935" s="539">
        <f t="shared" si="20"/>
        <v>0</v>
      </c>
      <c r="I935" s="1886" t="s">
        <v>1003</v>
      </c>
    </row>
    <row r="936" spans="1:9" x14ac:dyDescent="0.25">
      <c r="A936" s="1332"/>
      <c r="B936" s="589" t="s">
        <v>3411</v>
      </c>
      <c r="C936" s="1358" t="s">
        <v>2761</v>
      </c>
      <c r="D936" s="1886" t="s">
        <v>19</v>
      </c>
      <c r="E936" s="1994">
        <v>256</v>
      </c>
      <c r="F936" s="1822">
        <v>41742</v>
      </c>
      <c r="G936" s="1535">
        <v>256</v>
      </c>
      <c r="H936" s="539">
        <f t="shared" si="20"/>
        <v>0</v>
      </c>
      <c r="I936" s="1886" t="s">
        <v>19</v>
      </c>
    </row>
    <row r="937" spans="1:9" x14ac:dyDescent="0.25">
      <c r="A937" s="1332"/>
      <c r="B937" s="589" t="s">
        <v>3412</v>
      </c>
      <c r="C937" s="1358" t="s">
        <v>2761</v>
      </c>
      <c r="D937" s="1886" t="s">
        <v>2090</v>
      </c>
      <c r="E937" s="1994">
        <v>2203</v>
      </c>
      <c r="F937" s="1822">
        <v>41743</v>
      </c>
      <c r="G937" s="1996">
        <v>2203</v>
      </c>
      <c r="H937" s="539">
        <f t="shared" si="20"/>
        <v>0</v>
      </c>
      <c r="I937" s="1886" t="s">
        <v>1003</v>
      </c>
    </row>
    <row r="938" spans="1:9" x14ac:dyDescent="0.25">
      <c r="A938" s="1332"/>
      <c r="B938" s="589" t="s">
        <v>3413</v>
      </c>
      <c r="C938" s="1358" t="s">
        <v>2761</v>
      </c>
      <c r="D938" s="1886" t="s">
        <v>1924</v>
      </c>
      <c r="E938" s="1994">
        <v>3000</v>
      </c>
      <c r="F938" s="1822">
        <v>41743</v>
      </c>
      <c r="G938" s="1996">
        <v>3000</v>
      </c>
      <c r="H938" s="539">
        <f t="shared" si="20"/>
        <v>0</v>
      </c>
      <c r="I938" s="1886" t="s">
        <v>1003</v>
      </c>
    </row>
    <row r="939" spans="1:9" x14ac:dyDescent="0.25">
      <c r="A939" s="1332"/>
      <c r="B939" s="589" t="s">
        <v>3414</v>
      </c>
      <c r="C939" s="1358" t="s">
        <v>2761</v>
      </c>
      <c r="D939" s="1886" t="s">
        <v>957</v>
      </c>
      <c r="E939" s="1994">
        <v>9021</v>
      </c>
      <c r="F939" s="1822">
        <v>41743</v>
      </c>
      <c r="G939" s="1996">
        <v>9021</v>
      </c>
      <c r="H939" s="460">
        <f t="shared" si="20"/>
        <v>0</v>
      </c>
      <c r="I939" s="1886" t="s">
        <v>1003</v>
      </c>
    </row>
    <row r="940" spans="1:9" x14ac:dyDescent="0.25">
      <c r="A940" s="1332"/>
      <c r="B940" s="589" t="s">
        <v>3415</v>
      </c>
      <c r="C940" s="1358" t="s">
        <v>2761</v>
      </c>
      <c r="D940" s="1886" t="s">
        <v>419</v>
      </c>
      <c r="E940" s="1994">
        <v>18483</v>
      </c>
      <c r="F940" s="1822">
        <v>41743</v>
      </c>
      <c r="G940" s="1996">
        <v>18483</v>
      </c>
      <c r="H940" s="539">
        <f t="shared" si="20"/>
        <v>0</v>
      </c>
      <c r="I940" s="1886" t="s">
        <v>1003</v>
      </c>
    </row>
    <row r="941" spans="1:9" x14ac:dyDescent="0.25">
      <c r="A941" s="1332"/>
      <c r="B941" s="589" t="s">
        <v>3416</v>
      </c>
      <c r="C941" s="1358" t="s">
        <v>2761</v>
      </c>
      <c r="D941" s="1886" t="s">
        <v>2886</v>
      </c>
      <c r="E941" s="1994">
        <v>9530</v>
      </c>
      <c r="F941" s="1822">
        <v>41742</v>
      </c>
      <c r="G941" s="1535">
        <v>9530</v>
      </c>
      <c r="H941" s="539">
        <f t="shared" si="20"/>
        <v>0</v>
      </c>
      <c r="I941" s="1886"/>
    </row>
    <row r="942" spans="1:9" x14ac:dyDescent="0.25">
      <c r="A942" s="1332"/>
      <c r="B942" s="589" t="s">
        <v>3417</v>
      </c>
      <c r="C942" s="1358" t="s">
        <v>2761</v>
      </c>
      <c r="D942" s="1886" t="s">
        <v>972</v>
      </c>
      <c r="E942" s="1994">
        <v>451</v>
      </c>
      <c r="F942" s="1822">
        <v>41742</v>
      </c>
      <c r="G942" s="1535">
        <v>451</v>
      </c>
      <c r="H942" s="460">
        <f t="shared" si="20"/>
        <v>0</v>
      </c>
      <c r="I942" s="1886"/>
    </row>
    <row r="943" spans="1:9" x14ac:dyDescent="0.25">
      <c r="A943" s="1332"/>
      <c r="B943" s="589" t="s">
        <v>3418</v>
      </c>
      <c r="C943" s="1358" t="s">
        <v>2761</v>
      </c>
      <c r="D943" s="1886" t="s">
        <v>1554</v>
      </c>
      <c r="E943" s="1994">
        <v>2001.6</v>
      </c>
      <c r="F943" s="1822">
        <v>41742</v>
      </c>
      <c r="G943" s="1535">
        <v>2001.6</v>
      </c>
      <c r="H943" s="539">
        <f t="shared" si="20"/>
        <v>0</v>
      </c>
      <c r="I943" s="1886"/>
    </row>
    <row r="944" spans="1:9" x14ac:dyDescent="0.25">
      <c r="A944" s="1332"/>
      <c r="B944" s="589" t="s">
        <v>3419</v>
      </c>
      <c r="C944" s="1358" t="s">
        <v>2761</v>
      </c>
      <c r="D944" s="1886" t="s">
        <v>1554</v>
      </c>
      <c r="E944" s="1994">
        <v>453.6</v>
      </c>
      <c r="F944" s="1822">
        <v>41742</v>
      </c>
      <c r="G944" s="1535">
        <v>453.6</v>
      </c>
      <c r="H944" s="539">
        <f t="shared" si="20"/>
        <v>0</v>
      </c>
      <c r="I944" s="1886"/>
    </row>
    <row r="945" spans="1:9" x14ac:dyDescent="0.25">
      <c r="A945" s="1332"/>
      <c r="B945" s="589" t="s">
        <v>3420</v>
      </c>
      <c r="C945" s="1358" t="s">
        <v>2761</v>
      </c>
      <c r="D945" s="1886" t="s">
        <v>206</v>
      </c>
      <c r="E945" s="1994">
        <v>3786</v>
      </c>
      <c r="F945" s="2000" t="s">
        <v>3884</v>
      </c>
      <c r="G945" s="1535">
        <v>3786</v>
      </c>
      <c r="H945" s="460">
        <f t="shared" si="20"/>
        <v>0</v>
      </c>
      <c r="I945" s="1886" t="s">
        <v>2228</v>
      </c>
    </row>
    <row r="946" spans="1:9" x14ac:dyDescent="0.25">
      <c r="A946" s="1332"/>
      <c r="B946" s="589" t="s">
        <v>3421</v>
      </c>
      <c r="C946" s="1358" t="s">
        <v>2761</v>
      </c>
      <c r="D946" s="1886" t="s">
        <v>28</v>
      </c>
      <c r="E946" s="1994">
        <v>22563.85</v>
      </c>
      <c r="F946" s="2000" t="s">
        <v>3727</v>
      </c>
      <c r="G946" s="1535">
        <v>22563.85</v>
      </c>
      <c r="H946" s="460">
        <f t="shared" si="20"/>
        <v>0</v>
      </c>
      <c r="I946" s="1886" t="s">
        <v>2228</v>
      </c>
    </row>
    <row r="947" spans="1:9" x14ac:dyDescent="0.25">
      <c r="A947" s="1332"/>
      <c r="B947" s="589" t="s">
        <v>3422</v>
      </c>
      <c r="C947" s="1358" t="s">
        <v>2761</v>
      </c>
      <c r="D947" s="1892" t="s">
        <v>2229</v>
      </c>
      <c r="E947" s="1995">
        <v>0</v>
      </c>
      <c r="F947" s="1822"/>
      <c r="G947" s="1535"/>
      <c r="H947" s="539">
        <f t="shared" si="20"/>
        <v>0</v>
      </c>
      <c r="I947" s="1886" t="s">
        <v>2235</v>
      </c>
    </row>
    <row r="948" spans="1:9" x14ac:dyDescent="0.25">
      <c r="A948" s="1332"/>
      <c r="B948" s="589" t="s">
        <v>3423</v>
      </c>
      <c r="C948" s="1358" t="s">
        <v>2761</v>
      </c>
      <c r="D948" s="1886" t="s">
        <v>19</v>
      </c>
      <c r="E948" s="1994">
        <v>385</v>
      </c>
      <c r="F948" s="1822">
        <v>41742</v>
      </c>
      <c r="G948" s="1535">
        <v>385</v>
      </c>
      <c r="H948" s="539">
        <f t="shared" si="20"/>
        <v>0</v>
      </c>
      <c r="I948" s="1886" t="s">
        <v>19</v>
      </c>
    </row>
    <row r="949" spans="1:9" x14ac:dyDescent="0.25">
      <c r="A949" s="1332"/>
      <c r="B949" s="589" t="s">
        <v>3424</v>
      </c>
      <c r="C949" s="1358" t="s">
        <v>2761</v>
      </c>
      <c r="D949" s="1886" t="s">
        <v>48</v>
      </c>
      <c r="E949" s="1994">
        <v>30935.4</v>
      </c>
      <c r="F949" s="2006">
        <v>41777</v>
      </c>
      <c r="G949" s="2183">
        <v>30935.4</v>
      </c>
      <c r="H949" s="539">
        <f t="shared" si="20"/>
        <v>0</v>
      </c>
      <c r="I949" s="1886" t="s">
        <v>2228</v>
      </c>
    </row>
    <row r="950" spans="1:9" x14ac:dyDescent="0.25">
      <c r="A950" s="1332"/>
      <c r="B950" s="589" t="s">
        <v>799</v>
      </c>
      <c r="C950" s="1358" t="s">
        <v>2761</v>
      </c>
      <c r="D950" s="1886" t="s">
        <v>19</v>
      </c>
      <c r="E950" s="1994">
        <v>762</v>
      </c>
      <c r="F950" s="1822">
        <v>41742</v>
      </c>
      <c r="G950" s="1535">
        <v>762</v>
      </c>
      <c r="H950" s="539">
        <f t="shared" si="20"/>
        <v>0</v>
      </c>
      <c r="I950" s="1886" t="s">
        <v>19</v>
      </c>
    </row>
    <row r="951" spans="1:9" x14ac:dyDescent="0.25">
      <c r="A951" s="1332"/>
      <c r="B951" s="589" t="s">
        <v>3425</v>
      </c>
      <c r="C951" s="1358" t="s">
        <v>2761</v>
      </c>
      <c r="D951" s="1886" t="s">
        <v>257</v>
      </c>
      <c r="E951" s="1994">
        <v>3075.2</v>
      </c>
      <c r="F951" s="1822">
        <v>41742</v>
      </c>
      <c r="G951" s="1535">
        <v>3075.2</v>
      </c>
      <c r="H951" s="460">
        <f t="shared" si="20"/>
        <v>0</v>
      </c>
      <c r="I951" s="1886"/>
    </row>
    <row r="952" spans="1:9" x14ac:dyDescent="0.25">
      <c r="A952" s="1332"/>
      <c r="B952" s="589" t="s">
        <v>3426</v>
      </c>
      <c r="C952" s="1358" t="s">
        <v>2761</v>
      </c>
      <c r="D952" s="1886" t="s">
        <v>969</v>
      </c>
      <c r="E952" s="1994">
        <v>2546</v>
      </c>
      <c r="F952" s="1822">
        <v>41742</v>
      </c>
      <c r="G952" s="1535">
        <v>2546</v>
      </c>
      <c r="H952" s="460">
        <f t="shared" si="20"/>
        <v>0</v>
      </c>
      <c r="I952" s="1886"/>
    </row>
    <row r="953" spans="1:9" x14ac:dyDescent="0.25">
      <c r="A953" s="1332"/>
      <c r="B953" s="589" t="s">
        <v>3427</v>
      </c>
      <c r="C953" s="1358" t="s">
        <v>2761</v>
      </c>
      <c r="D953" s="1886" t="s">
        <v>377</v>
      </c>
      <c r="E953" s="1994">
        <v>3379</v>
      </c>
      <c r="F953" s="1822">
        <v>41742</v>
      </c>
      <c r="G953" s="1535">
        <v>3379</v>
      </c>
      <c r="H953" s="460">
        <f t="shared" si="20"/>
        <v>0</v>
      </c>
      <c r="I953" s="1886"/>
    </row>
    <row r="954" spans="1:9" x14ac:dyDescent="0.25">
      <c r="A954" s="1332"/>
      <c r="B954" s="589" t="s">
        <v>800</v>
      </c>
      <c r="C954" s="1358" t="s">
        <v>2761</v>
      </c>
      <c r="D954" s="1886" t="s">
        <v>3517</v>
      </c>
      <c r="E954" s="1994">
        <v>2875.6</v>
      </c>
      <c r="F954" s="1822">
        <v>41742</v>
      </c>
      <c r="G954" s="1535">
        <v>2875.6</v>
      </c>
      <c r="H954" s="460">
        <f t="shared" si="20"/>
        <v>0</v>
      </c>
      <c r="I954" s="1886"/>
    </row>
    <row r="955" spans="1:9" x14ac:dyDescent="0.25">
      <c r="A955" s="1332"/>
      <c r="B955" s="589" t="s">
        <v>801</v>
      </c>
      <c r="C955" s="1358" t="s">
        <v>2761</v>
      </c>
      <c r="D955" s="1886" t="s">
        <v>3518</v>
      </c>
      <c r="E955" s="1994">
        <v>18224</v>
      </c>
      <c r="F955" s="1822">
        <v>41742</v>
      </c>
      <c r="G955" s="1535">
        <v>18224</v>
      </c>
      <c r="H955" s="460">
        <f t="shared" si="20"/>
        <v>0</v>
      </c>
      <c r="I955" s="1886"/>
    </row>
    <row r="956" spans="1:9" x14ac:dyDescent="0.25">
      <c r="A956" s="1332"/>
      <c r="B956" s="589" t="s">
        <v>3428</v>
      </c>
      <c r="C956" s="1358" t="s">
        <v>2761</v>
      </c>
      <c r="D956" s="1886" t="s">
        <v>2961</v>
      </c>
      <c r="E956" s="1994">
        <v>1957.5</v>
      </c>
      <c r="F956" s="1822">
        <v>41742</v>
      </c>
      <c r="G956" s="1535">
        <v>1957.5</v>
      </c>
      <c r="H956" s="460">
        <f t="shared" si="20"/>
        <v>0</v>
      </c>
      <c r="I956" s="1886"/>
    </row>
    <row r="957" spans="1:9" x14ac:dyDescent="0.25">
      <c r="A957" s="1332"/>
      <c r="B957" s="589" t="s">
        <v>3429</v>
      </c>
      <c r="C957" s="1358" t="s">
        <v>2761</v>
      </c>
      <c r="D957" s="1886" t="s">
        <v>627</v>
      </c>
      <c r="E957" s="1994">
        <v>5890</v>
      </c>
      <c r="F957" s="1822">
        <v>41743</v>
      </c>
      <c r="G957" s="1535">
        <v>5890</v>
      </c>
      <c r="H957" s="460">
        <f t="shared" si="20"/>
        <v>0</v>
      </c>
      <c r="I957" s="1886" t="s">
        <v>825</v>
      </c>
    </row>
    <row r="958" spans="1:9" x14ac:dyDescent="0.25">
      <c r="A958" s="1332"/>
      <c r="B958" s="589" t="s">
        <v>3430</v>
      </c>
      <c r="C958" s="1358" t="s">
        <v>2761</v>
      </c>
      <c r="D958" s="1886" t="s">
        <v>2242</v>
      </c>
      <c r="E958" s="1994">
        <v>6657.6</v>
      </c>
      <c r="F958" s="1822">
        <v>41742</v>
      </c>
      <c r="G958" s="1535">
        <v>6657.6</v>
      </c>
      <c r="H958" s="460">
        <f t="shared" si="20"/>
        <v>0</v>
      </c>
      <c r="I958" s="1886"/>
    </row>
    <row r="959" spans="1:9" x14ac:dyDescent="0.25">
      <c r="A959" s="1332"/>
      <c r="B959" s="589" t="s">
        <v>3431</v>
      </c>
      <c r="C959" s="1358" t="s">
        <v>2761</v>
      </c>
      <c r="D959" s="1886" t="s">
        <v>19</v>
      </c>
      <c r="E959" s="1994">
        <v>630</v>
      </c>
      <c r="F959" s="1822">
        <v>41742</v>
      </c>
      <c r="G959" s="1535">
        <v>630</v>
      </c>
      <c r="H959" s="460">
        <f t="shared" si="20"/>
        <v>0</v>
      </c>
      <c r="I959" s="1886" t="s">
        <v>19</v>
      </c>
    </row>
    <row r="960" spans="1:9" x14ac:dyDescent="0.25">
      <c r="A960" s="1332"/>
      <c r="B960" s="589"/>
      <c r="C960" s="1358"/>
      <c r="D960" s="520" t="s">
        <v>614</v>
      </c>
      <c r="E960" s="139"/>
      <c r="F960" s="715"/>
      <c r="G960" s="139"/>
      <c r="H960" s="539"/>
    </row>
    <row r="961" spans="1:9" x14ac:dyDescent="0.25">
      <c r="A961" s="715"/>
      <c r="B961" s="1356"/>
      <c r="C961" s="1336"/>
      <c r="D961" s="352" t="s">
        <v>820</v>
      </c>
      <c r="E961" s="76"/>
      <c r="F961" s="721"/>
      <c r="G961" s="76"/>
      <c r="H961" s="1351"/>
    </row>
    <row r="962" spans="1:9" x14ac:dyDescent="0.25">
      <c r="A962" s="1332"/>
      <c r="B962" s="540"/>
      <c r="C962" s="1357"/>
      <c r="D962" s="717" t="s">
        <v>636</v>
      </c>
      <c r="E962" s="217"/>
      <c r="F962" s="1396"/>
      <c r="G962" s="217"/>
      <c r="H962" s="217"/>
    </row>
    <row r="963" spans="1:9" ht="18.75" x14ac:dyDescent="0.3">
      <c r="A963" s="2319" t="str">
        <f>A894</f>
        <v>REMISIONES DE    ABRIL         2 0 1 4</v>
      </c>
      <c r="B963" s="2319"/>
      <c r="C963" s="2319"/>
      <c r="D963" s="2319"/>
      <c r="E963" s="2319"/>
      <c r="F963" s="2319"/>
      <c r="G963" s="1051"/>
      <c r="H963" s="717"/>
    </row>
    <row r="964" spans="1:9" ht="35.25" thickBot="1" x14ac:dyDescent="0.35">
      <c r="A964" s="721" t="s">
        <v>0</v>
      </c>
      <c r="B964" s="1334" t="s">
        <v>1</v>
      </c>
      <c r="C964" s="1529"/>
      <c r="D964" s="1326" t="s">
        <v>1461</v>
      </c>
      <c r="E964" s="5" t="s">
        <v>2</v>
      </c>
      <c r="F964" s="1341" t="s">
        <v>6</v>
      </c>
      <c r="G964" s="1328" t="s">
        <v>7</v>
      </c>
      <c r="H964" s="1329" t="s">
        <v>8</v>
      </c>
    </row>
    <row r="965" spans="1:9" ht="15.75" thickTop="1" x14ac:dyDescent="0.25">
      <c r="A965" s="1332">
        <v>41742</v>
      </c>
      <c r="B965" s="589" t="s">
        <v>3453</v>
      </c>
      <c r="C965" s="1358" t="s">
        <v>2761</v>
      </c>
      <c r="D965" s="1886" t="s">
        <v>19</v>
      </c>
      <c r="E965" s="1887">
        <v>221</v>
      </c>
      <c r="F965" s="1888">
        <v>41742</v>
      </c>
      <c r="G965" s="1403">
        <v>221</v>
      </c>
      <c r="H965" s="583">
        <f t="shared" ref="H965:H1028" si="21">E965-G965</f>
        <v>0</v>
      </c>
      <c r="I965" s="1886" t="s">
        <v>19</v>
      </c>
    </row>
    <row r="966" spans="1:9" x14ac:dyDescent="0.25">
      <c r="A966" s="1332"/>
      <c r="B966" s="589" t="s">
        <v>3454</v>
      </c>
      <c r="C966" s="1358" t="s">
        <v>2761</v>
      </c>
      <c r="D966" s="1886" t="s">
        <v>2238</v>
      </c>
      <c r="E966" s="1887">
        <v>3356</v>
      </c>
      <c r="F966" s="1889">
        <v>41743</v>
      </c>
      <c r="G966" s="1890">
        <v>3356</v>
      </c>
      <c r="H966" s="539">
        <f t="shared" si="21"/>
        <v>0</v>
      </c>
      <c r="I966" s="1886" t="s">
        <v>825</v>
      </c>
    </row>
    <row r="967" spans="1:9" x14ac:dyDescent="0.25">
      <c r="A967" s="1332">
        <v>41653</v>
      </c>
      <c r="B967" s="589" t="s">
        <v>3455</v>
      </c>
      <c r="C967" s="1358" t="s">
        <v>2761</v>
      </c>
      <c r="D967" s="1886" t="s">
        <v>772</v>
      </c>
      <c r="E967" s="1994">
        <v>274</v>
      </c>
      <c r="F967" s="1822">
        <v>41743</v>
      </c>
      <c r="G967" s="1535">
        <v>274</v>
      </c>
      <c r="H967" s="539">
        <f t="shared" si="21"/>
        <v>0</v>
      </c>
      <c r="I967" s="1886"/>
    </row>
    <row r="968" spans="1:9" x14ac:dyDescent="0.25">
      <c r="A968" s="1332"/>
      <c r="B968" s="589" t="s">
        <v>3456</v>
      </c>
      <c r="C968" s="1358" t="s">
        <v>2761</v>
      </c>
      <c r="D968" s="1892" t="s">
        <v>2229</v>
      </c>
      <c r="E968" s="1995">
        <v>0</v>
      </c>
      <c r="F968" s="1822"/>
      <c r="G968" s="1535">
        <v>0</v>
      </c>
      <c r="H968" s="539">
        <f t="shared" si="21"/>
        <v>0</v>
      </c>
      <c r="I968" s="1887" t="s">
        <v>2235</v>
      </c>
    </row>
    <row r="969" spans="1:9" x14ac:dyDescent="0.25">
      <c r="A969" s="1332"/>
      <c r="B969" s="589" t="s">
        <v>3457</v>
      </c>
      <c r="C969" s="1358" t="s">
        <v>2761</v>
      </c>
      <c r="D969" s="1886" t="s">
        <v>68</v>
      </c>
      <c r="E969" s="1994">
        <v>1911.6</v>
      </c>
      <c r="F969" s="1822">
        <v>41743</v>
      </c>
      <c r="G969" s="1535">
        <v>1911.6</v>
      </c>
      <c r="H969" s="539">
        <f t="shared" si="21"/>
        <v>0</v>
      </c>
      <c r="I969" s="1886"/>
    </row>
    <row r="970" spans="1:9" x14ac:dyDescent="0.25">
      <c r="A970" s="1332"/>
      <c r="B970" s="589" t="s">
        <v>3458</v>
      </c>
      <c r="C970" s="1358" t="s">
        <v>2761</v>
      </c>
      <c r="D970" s="1886" t="s">
        <v>1554</v>
      </c>
      <c r="E970" s="1994">
        <v>6653.5</v>
      </c>
      <c r="F970" s="1822">
        <v>41743</v>
      </c>
      <c r="G970" s="1535">
        <v>6653.5</v>
      </c>
      <c r="H970" s="539">
        <f t="shared" si="21"/>
        <v>0</v>
      </c>
      <c r="I970" s="1886" t="s">
        <v>19</v>
      </c>
    </row>
    <row r="971" spans="1:9" x14ac:dyDescent="0.25">
      <c r="A971" s="1332"/>
      <c r="B971" s="589" t="s">
        <v>3459</v>
      </c>
      <c r="C971" s="1358" t="s">
        <v>2761</v>
      </c>
      <c r="D971" s="1886" t="s">
        <v>1554</v>
      </c>
      <c r="E971" s="1994">
        <v>152</v>
      </c>
      <c r="F971" s="1822">
        <v>41743</v>
      </c>
      <c r="G971" s="1535">
        <v>152</v>
      </c>
      <c r="H971" s="539">
        <f t="shared" si="21"/>
        <v>0</v>
      </c>
      <c r="I971" s="1886" t="s">
        <v>19</v>
      </c>
    </row>
    <row r="972" spans="1:9" x14ac:dyDescent="0.25">
      <c r="A972" s="1332"/>
      <c r="B972" s="589" t="s">
        <v>3460</v>
      </c>
      <c r="C972" s="1358" t="s">
        <v>2761</v>
      </c>
      <c r="D972" s="1892" t="s">
        <v>2229</v>
      </c>
      <c r="E972" s="1995">
        <v>0</v>
      </c>
      <c r="F972" s="1822"/>
      <c r="G972" s="1535">
        <v>0</v>
      </c>
      <c r="H972" s="539">
        <f t="shared" si="21"/>
        <v>0</v>
      </c>
      <c r="I972" s="1886" t="s">
        <v>2235</v>
      </c>
    </row>
    <row r="973" spans="1:9" x14ac:dyDescent="0.25">
      <c r="A973" s="1332"/>
      <c r="B973" s="589" t="s">
        <v>3461</v>
      </c>
      <c r="C973" s="1358" t="s">
        <v>2761</v>
      </c>
      <c r="D973" s="1886" t="s">
        <v>1465</v>
      </c>
      <c r="E973" s="1994">
        <v>1351</v>
      </c>
      <c r="F973" s="2006" t="s">
        <v>4057</v>
      </c>
      <c r="G973" s="1535">
        <v>1351</v>
      </c>
      <c r="H973" s="460">
        <f t="shared" si="21"/>
        <v>0</v>
      </c>
      <c r="I973" s="1886" t="s">
        <v>19</v>
      </c>
    </row>
    <row r="974" spans="1:9" x14ac:dyDescent="0.25">
      <c r="A974" s="1332"/>
      <c r="B974" s="589" t="s">
        <v>3462</v>
      </c>
      <c r="C974" s="1358" t="s">
        <v>2761</v>
      </c>
      <c r="D974" s="1886" t="s">
        <v>19</v>
      </c>
      <c r="E974" s="1994">
        <v>2305</v>
      </c>
      <c r="F974" s="1822">
        <v>41743</v>
      </c>
      <c r="G974" s="1535">
        <v>2305</v>
      </c>
      <c r="H974" s="539">
        <f t="shared" si="21"/>
        <v>0</v>
      </c>
      <c r="I974" s="1886" t="s">
        <v>19</v>
      </c>
    </row>
    <row r="975" spans="1:9" x14ac:dyDescent="0.25">
      <c r="A975" s="1332"/>
      <c r="B975" s="589" t="s">
        <v>3463</v>
      </c>
      <c r="C975" s="1358" t="s">
        <v>2761</v>
      </c>
      <c r="D975" s="1886" t="s">
        <v>524</v>
      </c>
      <c r="E975" s="1994">
        <v>433</v>
      </c>
      <c r="F975" s="1822">
        <v>41743</v>
      </c>
      <c r="G975" s="1535">
        <v>433</v>
      </c>
      <c r="H975" s="539">
        <f t="shared" si="21"/>
        <v>0</v>
      </c>
      <c r="I975" s="1886" t="s">
        <v>19</v>
      </c>
    </row>
    <row r="976" spans="1:9" x14ac:dyDescent="0.25">
      <c r="A976" s="1332"/>
      <c r="B976" s="589" t="s">
        <v>3464</v>
      </c>
      <c r="C976" s="1358" t="s">
        <v>2761</v>
      </c>
      <c r="D976" s="1886" t="s">
        <v>1477</v>
      </c>
      <c r="E976" s="1994">
        <v>2352</v>
      </c>
      <c r="F976" s="1822">
        <v>41743</v>
      </c>
      <c r="G976" s="1535">
        <v>2352</v>
      </c>
      <c r="H976" s="539">
        <f t="shared" si="21"/>
        <v>0</v>
      </c>
      <c r="I976" s="1886" t="s">
        <v>1003</v>
      </c>
    </row>
    <row r="977" spans="1:9" x14ac:dyDescent="0.25">
      <c r="A977" s="1332"/>
      <c r="B977" s="589" t="s">
        <v>3465</v>
      </c>
      <c r="C977" s="1358" t="s">
        <v>2761</v>
      </c>
      <c r="D977" s="1886" t="s">
        <v>999</v>
      </c>
      <c r="E977" s="1994">
        <v>8806</v>
      </c>
      <c r="F977" s="1822">
        <v>41743</v>
      </c>
      <c r="G977" s="1535">
        <v>8806</v>
      </c>
      <c r="H977" s="539">
        <f t="shared" si="21"/>
        <v>0</v>
      </c>
      <c r="I977" s="1886" t="s">
        <v>1003</v>
      </c>
    </row>
    <row r="978" spans="1:9" x14ac:dyDescent="0.25">
      <c r="A978" s="1332"/>
      <c r="B978" s="589" t="s">
        <v>3466</v>
      </c>
      <c r="C978" s="1358" t="s">
        <v>2761</v>
      </c>
      <c r="D978" s="1886" t="s">
        <v>655</v>
      </c>
      <c r="E978" s="1994">
        <v>8779.6</v>
      </c>
      <c r="F978" s="1822">
        <v>41743</v>
      </c>
      <c r="G978" s="1535">
        <v>8779.6</v>
      </c>
      <c r="H978" s="539">
        <f t="shared" si="21"/>
        <v>0</v>
      </c>
      <c r="I978" s="1886"/>
    </row>
    <row r="979" spans="1:9" x14ac:dyDescent="0.25">
      <c r="A979" s="1332"/>
      <c r="B979" s="589" t="s">
        <v>3467</v>
      </c>
      <c r="C979" s="1358" t="s">
        <v>2761</v>
      </c>
      <c r="D979" s="1886" t="s">
        <v>25</v>
      </c>
      <c r="E979" s="1994">
        <v>1975.5</v>
      </c>
      <c r="F979" s="1822">
        <v>41743</v>
      </c>
      <c r="G979" s="1535">
        <v>1975.5</v>
      </c>
      <c r="H979" s="539">
        <f t="shared" si="21"/>
        <v>0</v>
      </c>
      <c r="I979" s="1886"/>
    </row>
    <row r="980" spans="1:9" x14ac:dyDescent="0.25">
      <c r="A980" s="1332"/>
      <c r="B980" s="589" t="s">
        <v>3468</v>
      </c>
      <c r="C980" s="1358" t="s">
        <v>2761</v>
      </c>
      <c r="D980" s="1886" t="s">
        <v>1884</v>
      </c>
      <c r="E980" s="1994">
        <v>6808</v>
      </c>
      <c r="F980" s="1822">
        <v>41743</v>
      </c>
      <c r="G980" s="1535">
        <v>6808</v>
      </c>
      <c r="H980" s="539">
        <f t="shared" si="21"/>
        <v>0</v>
      </c>
      <c r="I980" s="1886" t="s">
        <v>19</v>
      </c>
    </row>
    <row r="981" spans="1:9" x14ac:dyDescent="0.25">
      <c r="A981" s="1332"/>
      <c r="B981" s="589" t="s">
        <v>3469</v>
      </c>
      <c r="C981" s="1358" t="s">
        <v>2761</v>
      </c>
      <c r="D981" s="1886" t="s">
        <v>19</v>
      </c>
      <c r="E981" s="1994">
        <v>501.6</v>
      </c>
      <c r="F981" s="1822">
        <v>41743</v>
      </c>
      <c r="G981" s="1535">
        <v>501.6</v>
      </c>
      <c r="H981" s="539">
        <f t="shared" si="21"/>
        <v>0</v>
      </c>
      <c r="I981" s="1886" t="s">
        <v>19</v>
      </c>
    </row>
    <row r="982" spans="1:9" x14ac:dyDescent="0.25">
      <c r="A982" s="1332"/>
      <c r="B982" s="589" t="s">
        <v>3470</v>
      </c>
      <c r="C982" s="1358" t="s">
        <v>2761</v>
      </c>
      <c r="D982" s="1886" t="s">
        <v>297</v>
      </c>
      <c r="E982" s="1994">
        <v>2482.5</v>
      </c>
      <c r="F982" s="1822">
        <v>41743</v>
      </c>
      <c r="G982" s="1535">
        <v>2482.5</v>
      </c>
      <c r="H982" s="539">
        <f t="shared" si="21"/>
        <v>0</v>
      </c>
      <c r="I982" s="1886"/>
    </row>
    <row r="983" spans="1:9" x14ac:dyDescent="0.25">
      <c r="A983" s="1332"/>
      <c r="B983" s="589" t="s">
        <v>3471</v>
      </c>
      <c r="C983" s="1358" t="s">
        <v>2761</v>
      </c>
      <c r="D983" s="1886" t="s">
        <v>748</v>
      </c>
      <c r="E983" s="1994">
        <v>232826.55</v>
      </c>
      <c r="F983" s="1822">
        <v>41752</v>
      </c>
      <c r="G983" s="1535">
        <v>232826.55</v>
      </c>
      <c r="H983" s="539">
        <f t="shared" si="21"/>
        <v>0</v>
      </c>
      <c r="I983" s="1886" t="s">
        <v>38</v>
      </c>
    </row>
    <row r="984" spans="1:9" x14ac:dyDescent="0.25">
      <c r="A984" s="1332"/>
      <c r="B984" s="589" t="s">
        <v>3472</v>
      </c>
      <c r="C984" s="1358" t="s">
        <v>2761</v>
      </c>
      <c r="D984" s="1886" t="s">
        <v>3372</v>
      </c>
      <c r="E984" s="1994">
        <v>1242</v>
      </c>
      <c r="F984" s="1822">
        <v>41743</v>
      </c>
      <c r="G984" s="1535">
        <v>1242</v>
      </c>
      <c r="H984" s="539">
        <f t="shared" si="21"/>
        <v>0</v>
      </c>
      <c r="I984" s="1886" t="s">
        <v>600</v>
      </c>
    </row>
    <row r="985" spans="1:9" x14ac:dyDescent="0.25">
      <c r="A985" s="1332"/>
      <c r="B985" s="589" t="s">
        <v>3473</v>
      </c>
      <c r="C985" s="1358" t="s">
        <v>2761</v>
      </c>
      <c r="D985" s="1886" t="s">
        <v>2232</v>
      </c>
      <c r="E985" s="1994">
        <v>980</v>
      </c>
      <c r="F985" s="1822">
        <v>41743</v>
      </c>
      <c r="G985" s="1535">
        <v>980</v>
      </c>
      <c r="H985" s="539">
        <f t="shared" si="21"/>
        <v>0</v>
      </c>
      <c r="I985" s="1886" t="s">
        <v>600</v>
      </c>
    </row>
    <row r="986" spans="1:9" x14ac:dyDescent="0.25">
      <c r="A986" s="1332"/>
      <c r="B986" s="589" t="s">
        <v>3474</v>
      </c>
      <c r="C986" s="1358" t="s">
        <v>2761</v>
      </c>
      <c r="D986" s="1886" t="s">
        <v>58</v>
      </c>
      <c r="E986" s="1994">
        <v>5875</v>
      </c>
      <c r="F986" s="1822">
        <v>41743</v>
      </c>
      <c r="G986" s="1535">
        <v>5875</v>
      </c>
      <c r="H986" s="460">
        <f t="shared" si="21"/>
        <v>0</v>
      </c>
      <c r="I986" s="1886" t="s">
        <v>600</v>
      </c>
    </row>
    <row r="987" spans="1:9" x14ac:dyDescent="0.25">
      <c r="A987" s="1332"/>
      <c r="B987" s="589" t="s">
        <v>3475</v>
      </c>
      <c r="C987" s="1358" t="s">
        <v>2761</v>
      </c>
      <c r="D987" s="1886" t="s">
        <v>36</v>
      </c>
      <c r="E987" s="1994">
        <v>2022.5</v>
      </c>
      <c r="F987" s="1822">
        <v>41743</v>
      </c>
      <c r="G987" s="1535">
        <v>2022.5</v>
      </c>
      <c r="H987" s="460">
        <f t="shared" si="21"/>
        <v>0</v>
      </c>
      <c r="I987" s="1886" t="s">
        <v>600</v>
      </c>
    </row>
    <row r="988" spans="1:9" x14ac:dyDescent="0.25">
      <c r="A988" s="1332"/>
      <c r="B988" s="589" t="s">
        <v>3476</v>
      </c>
      <c r="C988" s="1358" t="s">
        <v>2761</v>
      </c>
      <c r="D988" s="1886" t="s">
        <v>28</v>
      </c>
      <c r="E988" s="1994">
        <v>14048.4</v>
      </c>
      <c r="F988" s="2000" t="s">
        <v>3833</v>
      </c>
      <c r="G988" s="1535">
        <v>14048.4</v>
      </c>
      <c r="H988" s="460">
        <f t="shared" si="21"/>
        <v>0</v>
      </c>
      <c r="I988" s="1886" t="s">
        <v>2228</v>
      </c>
    </row>
    <row r="989" spans="1:9" x14ac:dyDescent="0.25">
      <c r="A989" s="1332"/>
      <c r="B989" s="589" t="s">
        <v>3477</v>
      </c>
      <c r="C989" s="1358" t="s">
        <v>2761</v>
      </c>
      <c r="D989" s="1886" t="s">
        <v>2090</v>
      </c>
      <c r="E989" s="1994">
        <v>975.25</v>
      </c>
      <c r="F989" s="1822">
        <v>41743</v>
      </c>
      <c r="G989" s="1535">
        <v>975.25</v>
      </c>
      <c r="H989" s="460">
        <f t="shared" si="21"/>
        <v>0</v>
      </c>
      <c r="I989" s="1886" t="s">
        <v>600</v>
      </c>
    </row>
    <row r="990" spans="1:9" x14ac:dyDescent="0.25">
      <c r="A990" s="1332"/>
      <c r="B990" s="589" t="s">
        <v>3478</v>
      </c>
      <c r="C990" s="1358" t="s">
        <v>2761</v>
      </c>
      <c r="D990" s="1886" t="s">
        <v>1028</v>
      </c>
      <c r="E990" s="1994">
        <v>3329</v>
      </c>
      <c r="F990" s="1822">
        <v>41743</v>
      </c>
      <c r="G990" s="1535">
        <v>3329</v>
      </c>
      <c r="H990" s="460">
        <f t="shared" si="21"/>
        <v>0</v>
      </c>
      <c r="I990" s="1886"/>
    </row>
    <row r="991" spans="1:9" x14ac:dyDescent="0.25">
      <c r="A991" s="1332"/>
      <c r="B991" s="589" t="s">
        <v>3479</v>
      </c>
      <c r="C991" s="1358" t="s">
        <v>2761</v>
      </c>
      <c r="D991" s="1886" t="s">
        <v>48</v>
      </c>
      <c r="E991" s="1994">
        <v>28404</v>
      </c>
      <c r="F991" s="2006">
        <v>41777</v>
      </c>
      <c r="G991" s="2183">
        <v>28404</v>
      </c>
      <c r="H991" s="460">
        <f t="shared" si="21"/>
        <v>0</v>
      </c>
      <c r="I991" s="1886" t="s">
        <v>2228</v>
      </c>
    </row>
    <row r="992" spans="1:9" x14ac:dyDescent="0.25">
      <c r="A992" s="1332"/>
      <c r="B992" s="589" t="s">
        <v>3480</v>
      </c>
      <c r="C992" s="1358" t="s">
        <v>2761</v>
      </c>
      <c r="D992" s="1886" t="s">
        <v>2238</v>
      </c>
      <c r="E992" s="1994">
        <v>1221.5</v>
      </c>
      <c r="F992" s="1822">
        <v>41743</v>
      </c>
      <c r="G992" s="1535">
        <v>1221.5</v>
      </c>
      <c r="H992" s="460">
        <f t="shared" si="21"/>
        <v>0</v>
      </c>
      <c r="I992" s="1886" t="s">
        <v>600</v>
      </c>
    </row>
    <row r="993" spans="1:9" x14ac:dyDescent="0.25">
      <c r="A993" s="1332"/>
      <c r="B993" s="589" t="s">
        <v>3481</v>
      </c>
      <c r="C993" s="1358" t="s">
        <v>2761</v>
      </c>
      <c r="D993" s="1886" t="s">
        <v>2231</v>
      </c>
      <c r="E993" s="1994">
        <v>38378</v>
      </c>
      <c r="F993" s="1822">
        <v>41743</v>
      </c>
      <c r="G993" s="1535">
        <v>38378</v>
      </c>
      <c r="H993" s="460">
        <f t="shared" si="21"/>
        <v>0</v>
      </c>
      <c r="I993" s="1886" t="s">
        <v>600</v>
      </c>
    </row>
    <row r="994" spans="1:9" x14ac:dyDescent="0.25">
      <c r="A994" s="1332"/>
      <c r="B994" s="589" t="s">
        <v>3482</v>
      </c>
      <c r="C994" s="1358" t="s">
        <v>2761</v>
      </c>
      <c r="D994" s="1886" t="s">
        <v>2817</v>
      </c>
      <c r="E994" s="1994">
        <v>1555</v>
      </c>
      <c r="F994" s="1822">
        <v>41743</v>
      </c>
      <c r="G994" s="1535">
        <v>1555</v>
      </c>
      <c r="H994" s="460">
        <f t="shared" si="21"/>
        <v>0</v>
      </c>
      <c r="I994" s="1886" t="s">
        <v>1003</v>
      </c>
    </row>
    <row r="995" spans="1:9" x14ac:dyDescent="0.25">
      <c r="A995" s="1332"/>
      <c r="B995" s="589" t="s">
        <v>3483</v>
      </c>
      <c r="C995" s="1358" t="s">
        <v>2761</v>
      </c>
      <c r="D995" s="1886" t="s">
        <v>3079</v>
      </c>
      <c r="E995" s="1994">
        <v>1695</v>
      </c>
      <c r="F995" s="1822">
        <v>41743</v>
      </c>
      <c r="G995" s="1535">
        <v>1695</v>
      </c>
      <c r="H995" s="460">
        <f t="shared" si="21"/>
        <v>0</v>
      </c>
      <c r="I995" s="1886" t="s">
        <v>1003</v>
      </c>
    </row>
    <row r="996" spans="1:9" x14ac:dyDescent="0.25">
      <c r="A996" s="1332"/>
      <c r="B996" s="589" t="s">
        <v>3484</v>
      </c>
      <c r="C996" s="1358" t="s">
        <v>2761</v>
      </c>
      <c r="D996" s="1892" t="s">
        <v>2229</v>
      </c>
      <c r="E996" s="1995">
        <v>0</v>
      </c>
      <c r="F996" s="1822"/>
      <c r="G996" s="1535">
        <v>0</v>
      </c>
      <c r="H996" s="460">
        <f t="shared" si="21"/>
        <v>0</v>
      </c>
      <c r="I996" s="1886" t="s">
        <v>2235</v>
      </c>
    </row>
    <row r="997" spans="1:9" x14ac:dyDescent="0.25">
      <c r="A997" s="1332"/>
      <c r="B997" s="589" t="s">
        <v>3485</v>
      </c>
      <c r="C997" s="1358" t="s">
        <v>2761</v>
      </c>
      <c r="D997" s="1886" t="s">
        <v>512</v>
      </c>
      <c r="E997" s="1994">
        <v>9388.4</v>
      </c>
      <c r="F997" s="1822">
        <v>41743</v>
      </c>
      <c r="G997" s="1535">
        <v>9388.4</v>
      </c>
      <c r="H997" s="460">
        <f t="shared" si="21"/>
        <v>0</v>
      </c>
      <c r="I997" s="1886" t="s">
        <v>600</v>
      </c>
    </row>
    <row r="998" spans="1:9" x14ac:dyDescent="0.25">
      <c r="A998" s="1332"/>
      <c r="B998" s="589" t="s">
        <v>3486</v>
      </c>
      <c r="C998" s="1358" t="s">
        <v>2761</v>
      </c>
      <c r="D998" s="1886" t="s">
        <v>2885</v>
      </c>
      <c r="E998" s="1994">
        <v>1578.4</v>
      </c>
      <c r="F998" s="2006" t="s">
        <v>4104</v>
      </c>
      <c r="G998" s="1535">
        <v>1578.4</v>
      </c>
      <c r="H998" s="460">
        <f t="shared" si="21"/>
        <v>0</v>
      </c>
      <c r="I998" s="1886" t="s">
        <v>600</v>
      </c>
    </row>
    <row r="999" spans="1:9" x14ac:dyDescent="0.25">
      <c r="A999" s="1332"/>
      <c r="B999" s="589" t="s">
        <v>3487</v>
      </c>
      <c r="C999" s="1358" t="s">
        <v>2761</v>
      </c>
      <c r="D999" s="1886" t="s">
        <v>419</v>
      </c>
      <c r="E999" s="1994">
        <v>4496.5</v>
      </c>
      <c r="F999" s="1822">
        <v>41743</v>
      </c>
      <c r="G999" s="1535">
        <v>4496.5</v>
      </c>
      <c r="H999" s="460">
        <f t="shared" si="21"/>
        <v>0</v>
      </c>
      <c r="I999" s="1886" t="s">
        <v>600</v>
      </c>
    </row>
    <row r="1000" spans="1:9" x14ac:dyDescent="0.25">
      <c r="A1000" s="1332"/>
      <c r="B1000" s="589" t="s">
        <v>3488</v>
      </c>
      <c r="C1000" s="1358" t="s">
        <v>2761</v>
      </c>
      <c r="D1000" s="1886" t="s">
        <v>463</v>
      </c>
      <c r="E1000" s="1994">
        <v>2496</v>
      </c>
      <c r="F1000" s="1822">
        <v>41743</v>
      </c>
      <c r="G1000" s="1535">
        <v>2496</v>
      </c>
      <c r="H1000" s="460">
        <f t="shared" si="21"/>
        <v>0</v>
      </c>
      <c r="I1000" s="1886" t="s">
        <v>600</v>
      </c>
    </row>
    <row r="1001" spans="1:9" x14ac:dyDescent="0.25">
      <c r="A1001" s="1332"/>
      <c r="B1001" s="589" t="s">
        <v>802</v>
      </c>
      <c r="C1001" s="1358" t="s">
        <v>2761</v>
      </c>
      <c r="D1001" s="1886" t="s">
        <v>957</v>
      </c>
      <c r="E1001" s="1994">
        <v>5501.5</v>
      </c>
      <c r="F1001" s="1822">
        <v>41743</v>
      </c>
      <c r="G1001" s="1535">
        <v>5501.5</v>
      </c>
      <c r="H1001" s="460">
        <f t="shared" si="21"/>
        <v>0</v>
      </c>
      <c r="I1001" s="1886" t="s">
        <v>1003</v>
      </c>
    </row>
    <row r="1002" spans="1:9" x14ac:dyDescent="0.25">
      <c r="A1002" s="1332"/>
      <c r="B1002" s="589" t="s">
        <v>3489</v>
      </c>
      <c r="C1002" s="1358" t="s">
        <v>2761</v>
      </c>
      <c r="D1002" s="1886" t="s">
        <v>377</v>
      </c>
      <c r="E1002" s="1994">
        <v>3721</v>
      </c>
      <c r="F1002" s="1822">
        <v>41743</v>
      </c>
      <c r="G1002" s="1535">
        <v>3721</v>
      </c>
      <c r="H1002" s="460">
        <f t="shared" si="21"/>
        <v>0</v>
      </c>
      <c r="I1002" s="1886"/>
    </row>
    <row r="1003" spans="1:9" x14ac:dyDescent="0.25">
      <c r="A1003" s="1332"/>
      <c r="B1003" s="589" t="s">
        <v>3490</v>
      </c>
      <c r="C1003" s="1358" t="s">
        <v>2761</v>
      </c>
      <c r="D1003" s="1886" t="s">
        <v>19</v>
      </c>
      <c r="E1003" s="1994">
        <v>1361</v>
      </c>
      <c r="F1003" s="1822">
        <v>41743</v>
      </c>
      <c r="G1003" s="1535">
        <v>1361</v>
      </c>
      <c r="H1003" s="460">
        <f t="shared" si="21"/>
        <v>0</v>
      </c>
      <c r="I1003" s="1886" t="s">
        <v>19</v>
      </c>
    </row>
    <row r="1004" spans="1:9" x14ac:dyDescent="0.25">
      <c r="A1004" s="1332"/>
      <c r="B1004" s="589" t="s">
        <v>3491</v>
      </c>
      <c r="C1004" s="1358" t="s">
        <v>2761</v>
      </c>
      <c r="D1004" s="1896" t="s">
        <v>973</v>
      </c>
      <c r="E1004" s="2002">
        <v>106074</v>
      </c>
      <c r="F1004" s="2054">
        <v>41753</v>
      </c>
      <c r="G1004" s="1535">
        <v>106074</v>
      </c>
      <c r="H1004" s="460">
        <f t="shared" si="21"/>
        <v>0</v>
      </c>
      <c r="I1004" s="1886" t="s">
        <v>19</v>
      </c>
    </row>
    <row r="1005" spans="1:9" x14ac:dyDescent="0.25">
      <c r="A1005" s="1332"/>
      <c r="B1005" s="589" t="s">
        <v>3492</v>
      </c>
      <c r="C1005" s="1358" t="s">
        <v>2761</v>
      </c>
      <c r="D1005" s="1886" t="s">
        <v>2823</v>
      </c>
      <c r="E1005" s="1994">
        <v>14376.6</v>
      </c>
      <c r="F1005" s="1822">
        <v>41744</v>
      </c>
      <c r="G1005" s="1535">
        <v>14376.6</v>
      </c>
      <c r="H1005" s="460">
        <f t="shared" si="21"/>
        <v>0</v>
      </c>
      <c r="I1005" s="1886" t="s">
        <v>2227</v>
      </c>
    </row>
    <row r="1006" spans="1:9" x14ac:dyDescent="0.25">
      <c r="A1006" s="1332"/>
      <c r="B1006" s="589" t="s">
        <v>3493</v>
      </c>
      <c r="C1006" s="1358" t="s">
        <v>2761</v>
      </c>
      <c r="D1006" s="1886" t="s">
        <v>1887</v>
      </c>
      <c r="E1006" s="1994">
        <v>5504</v>
      </c>
      <c r="F1006" s="1822">
        <v>41744</v>
      </c>
      <c r="G1006" s="1996">
        <v>5504</v>
      </c>
      <c r="H1006" s="460">
        <f t="shared" si="21"/>
        <v>0</v>
      </c>
      <c r="I1006" s="1886" t="s">
        <v>2227</v>
      </c>
    </row>
    <row r="1007" spans="1:9" x14ac:dyDescent="0.25">
      <c r="A1007" s="1332"/>
      <c r="B1007" s="589" t="s">
        <v>3494</v>
      </c>
      <c r="C1007" s="1358" t="s">
        <v>2761</v>
      </c>
      <c r="D1007" s="1886" t="s">
        <v>867</v>
      </c>
      <c r="E1007" s="1994">
        <v>4876.6000000000004</v>
      </c>
      <c r="F1007" s="1822">
        <v>41744</v>
      </c>
      <c r="G1007" s="1996">
        <v>4876.6000000000004</v>
      </c>
      <c r="H1007" s="460">
        <f t="shared" si="21"/>
        <v>0</v>
      </c>
      <c r="I1007" s="1886" t="s">
        <v>2227</v>
      </c>
    </row>
    <row r="1008" spans="1:9" x14ac:dyDescent="0.25">
      <c r="A1008" s="1332"/>
      <c r="B1008" s="589" t="s">
        <v>3495</v>
      </c>
      <c r="C1008" s="1358" t="s">
        <v>2761</v>
      </c>
      <c r="D1008" s="1886" t="s">
        <v>3007</v>
      </c>
      <c r="E1008" s="1994">
        <v>1367.6</v>
      </c>
      <c r="F1008" s="1822">
        <v>41744</v>
      </c>
      <c r="G1008" s="1996">
        <v>1367.6</v>
      </c>
      <c r="H1008" s="460">
        <f t="shared" si="21"/>
        <v>0</v>
      </c>
      <c r="I1008" s="1886" t="s">
        <v>2227</v>
      </c>
    </row>
    <row r="1009" spans="1:9" x14ac:dyDescent="0.25">
      <c r="A1009" s="1332"/>
      <c r="B1009" s="589" t="s">
        <v>3496</v>
      </c>
      <c r="C1009" s="1358" t="s">
        <v>2761</v>
      </c>
      <c r="D1009" s="1886" t="s">
        <v>2234</v>
      </c>
      <c r="E1009" s="1994">
        <v>2181</v>
      </c>
      <c r="F1009" s="1822">
        <v>41744</v>
      </c>
      <c r="G1009" s="1996">
        <v>2181</v>
      </c>
      <c r="H1009" s="460">
        <f t="shared" si="21"/>
        <v>0</v>
      </c>
      <c r="I1009" s="1886" t="s">
        <v>2227</v>
      </c>
    </row>
    <row r="1010" spans="1:9" x14ac:dyDescent="0.25">
      <c r="A1010" s="1332"/>
      <c r="B1010" s="589" t="s">
        <v>3497</v>
      </c>
      <c r="C1010" s="1358" t="s">
        <v>2761</v>
      </c>
      <c r="D1010" s="1886" t="s">
        <v>687</v>
      </c>
      <c r="E1010" s="1994">
        <v>1539.2</v>
      </c>
      <c r="F1010" s="1822">
        <v>41744</v>
      </c>
      <c r="G1010" s="1996">
        <v>1539.2</v>
      </c>
      <c r="H1010" s="460">
        <f t="shared" si="21"/>
        <v>0</v>
      </c>
      <c r="I1010" s="1886" t="s">
        <v>2227</v>
      </c>
    </row>
    <row r="1011" spans="1:9" x14ac:dyDescent="0.25">
      <c r="A1011" s="1332"/>
      <c r="B1011" s="589" t="s">
        <v>3498</v>
      </c>
      <c r="C1011" s="1358" t="s">
        <v>2761</v>
      </c>
      <c r="D1011" s="1886" t="s">
        <v>1503</v>
      </c>
      <c r="E1011" s="1994">
        <v>1755</v>
      </c>
      <c r="F1011" s="2043" t="s">
        <v>3596</v>
      </c>
      <c r="G1011" s="1996">
        <v>1755</v>
      </c>
      <c r="H1011" s="460">
        <f t="shared" si="21"/>
        <v>0</v>
      </c>
      <c r="I1011" s="1886" t="s">
        <v>2227</v>
      </c>
    </row>
    <row r="1012" spans="1:9" x14ac:dyDescent="0.25">
      <c r="A1012" s="1332"/>
      <c r="B1012" s="589" t="s">
        <v>3499</v>
      </c>
      <c r="C1012" s="1358" t="s">
        <v>2761</v>
      </c>
      <c r="D1012" s="1886" t="s">
        <v>68</v>
      </c>
      <c r="E1012" s="1994">
        <v>1195.2</v>
      </c>
      <c r="F1012" s="1822">
        <v>41744</v>
      </c>
      <c r="G1012" s="1996">
        <v>1195.2</v>
      </c>
      <c r="H1012" s="460">
        <f t="shared" si="21"/>
        <v>0</v>
      </c>
      <c r="I1012" s="1886" t="s">
        <v>2227</v>
      </c>
    </row>
    <row r="1013" spans="1:9" x14ac:dyDescent="0.25">
      <c r="A1013" s="1332"/>
      <c r="B1013" s="589" t="s">
        <v>3500</v>
      </c>
      <c r="C1013" s="1358" t="s">
        <v>2761</v>
      </c>
      <c r="D1013" s="1886" t="s">
        <v>2703</v>
      </c>
      <c r="E1013" s="1994">
        <v>1800</v>
      </c>
      <c r="F1013" s="1822">
        <v>41744</v>
      </c>
      <c r="G1013" s="1996">
        <v>1800</v>
      </c>
      <c r="H1013" s="539">
        <f t="shared" si="21"/>
        <v>0</v>
      </c>
      <c r="I1013" s="1886" t="s">
        <v>2227</v>
      </c>
    </row>
    <row r="1014" spans="1:9" x14ac:dyDescent="0.25">
      <c r="A1014" s="1332"/>
      <c r="B1014" s="589" t="s">
        <v>3501</v>
      </c>
      <c r="C1014" s="1358" t="s">
        <v>2761</v>
      </c>
      <c r="D1014" s="1886" t="s">
        <v>186</v>
      </c>
      <c r="E1014" s="1994">
        <v>8952</v>
      </c>
      <c r="F1014" s="1822">
        <v>41744</v>
      </c>
      <c r="G1014" s="1996">
        <v>8952</v>
      </c>
      <c r="H1014" s="539">
        <f t="shared" si="21"/>
        <v>0</v>
      </c>
      <c r="I1014" s="1886" t="s">
        <v>2227</v>
      </c>
    </row>
    <row r="1015" spans="1:9" x14ac:dyDescent="0.25">
      <c r="A1015" s="1332"/>
      <c r="B1015" s="589" t="s">
        <v>3502</v>
      </c>
      <c r="C1015" s="1358" t="s">
        <v>2761</v>
      </c>
      <c r="D1015" s="1886" t="s">
        <v>685</v>
      </c>
      <c r="E1015" s="1994">
        <v>1579.2</v>
      </c>
      <c r="F1015" s="1822">
        <v>41744</v>
      </c>
      <c r="G1015" s="1996">
        <v>1579.2</v>
      </c>
      <c r="H1015" s="539">
        <f t="shared" si="21"/>
        <v>0</v>
      </c>
      <c r="I1015" s="1886" t="s">
        <v>2227</v>
      </c>
    </row>
    <row r="1016" spans="1:9" x14ac:dyDescent="0.25">
      <c r="A1016" s="1332"/>
      <c r="B1016" s="589" t="s">
        <v>3503</v>
      </c>
      <c r="C1016" s="1358" t="s">
        <v>2761</v>
      </c>
      <c r="D1016" s="1886" t="s">
        <v>3568</v>
      </c>
      <c r="E1016" s="1994">
        <v>3848</v>
      </c>
      <c r="F1016" s="1822">
        <v>41744</v>
      </c>
      <c r="G1016" s="1996">
        <v>3848</v>
      </c>
      <c r="H1016" s="539">
        <f t="shared" si="21"/>
        <v>0</v>
      </c>
      <c r="I1016" s="1886" t="s">
        <v>2227</v>
      </c>
    </row>
    <row r="1017" spans="1:9" x14ac:dyDescent="0.25">
      <c r="A1017" s="1332"/>
      <c r="B1017" s="589" t="s">
        <v>804</v>
      </c>
      <c r="C1017" s="1358" t="s">
        <v>2761</v>
      </c>
      <c r="D1017" s="1886" t="s">
        <v>2933</v>
      </c>
      <c r="E1017" s="1994">
        <v>4388.2</v>
      </c>
      <c r="F1017" s="1822">
        <v>41744</v>
      </c>
      <c r="G1017" s="1996">
        <v>4388.2</v>
      </c>
      <c r="H1017" s="460">
        <f t="shared" si="21"/>
        <v>0</v>
      </c>
      <c r="I1017" s="1886" t="s">
        <v>2227</v>
      </c>
    </row>
    <row r="1018" spans="1:9" x14ac:dyDescent="0.25">
      <c r="A1018" s="1332"/>
      <c r="B1018" s="589" t="s">
        <v>2240</v>
      </c>
      <c r="C1018" s="1358" t="s">
        <v>2761</v>
      </c>
      <c r="D1018" s="1886" t="s">
        <v>3569</v>
      </c>
      <c r="E1018" s="1994">
        <v>1192</v>
      </c>
      <c r="F1018" s="1822">
        <v>41744</v>
      </c>
      <c r="G1018" s="1996">
        <v>1192</v>
      </c>
      <c r="H1018" s="539">
        <f t="shared" si="21"/>
        <v>0</v>
      </c>
      <c r="I1018" s="1886" t="s">
        <v>2227</v>
      </c>
    </row>
    <row r="1019" spans="1:9" x14ac:dyDescent="0.25">
      <c r="A1019" s="1332"/>
      <c r="B1019" s="589" t="s">
        <v>3504</v>
      </c>
      <c r="C1019" s="1358" t="s">
        <v>2761</v>
      </c>
      <c r="D1019" s="1886" t="s">
        <v>69</v>
      </c>
      <c r="E1019" s="1994">
        <v>1793.6</v>
      </c>
      <c r="F1019" s="1822">
        <v>41744</v>
      </c>
      <c r="G1019" s="1996">
        <v>1793.6</v>
      </c>
      <c r="H1019" s="539">
        <f t="shared" si="21"/>
        <v>0</v>
      </c>
      <c r="I1019" s="1886" t="s">
        <v>2227</v>
      </c>
    </row>
    <row r="1020" spans="1:9" x14ac:dyDescent="0.25">
      <c r="A1020" s="1332"/>
      <c r="B1020" s="589" t="s">
        <v>3505</v>
      </c>
      <c r="C1020" s="1358" t="s">
        <v>2761</v>
      </c>
      <c r="D1020" s="1886" t="s">
        <v>297</v>
      </c>
      <c r="E1020" s="1994">
        <v>1725</v>
      </c>
      <c r="F1020" s="1822">
        <v>41743</v>
      </c>
      <c r="G1020" s="1535">
        <v>1725</v>
      </c>
      <c r="H1020" s="539">
        <f t="shared" si="21"/>
        <v>0</v>
      </c>
      <c r="I1020" s="1886"/>
    </row>
    <row r="1021" spans="1:9" x14ac:dyDescent="0.25">
      <c r="A1021" s="1332"/>
      <c r="B1021" s="589" t="s">
        <v>3506</v>
      </c>
      <c r="C1021" s="1358" t="s">
        <v>2761</v>
      </c>
      <c r="D1021" s="1886" t="s">
        <v>974</v>
      </c>
      <c r="E1021" s="1994">
        <v>9702</v>
      </c>
      <c r="F1021" s="1822">
        <v>41754</v>
      </c>
      <c r="G1021" s="1535">
        <v>9702</v>
      </c>
      <c r="H1021" s="460">
        <f t="shared" si="21"/>
        <v>0</v>
      </c>
      <c r="I1021" s="1886" t="s">
        <v>1003</v>
      </c>
    </row>
    <row r="1022" spans="1:9" x14ac:dyDescent="0.25">
      <c r="A1022" s="1332"/>
      <c r="B1022" s="589" t="s">
        <v>3507</v>
      </c>
      <c r="C1022" s="1358" t="s">
        <v>2761</v>
      </c>
      <c r="D1022" s="1886" t="s">
        <v>972</v>
      </c>
      <c r="E1022" s="1994">
        <v>990</v>
      </c>
      <c r="F1022" s="1822">
        <v>41743</v>
      </c>
      <c r="G1022" s="1535">
        <v>990</v>
      </c>
      <c r="H1022" s="460">
        <f t="shared" si="21"/>
        <v>0</v>
      </c>
      <c r="I1022" s="1886"/>
    </row>
    <row r="1023" spans="1:9" x14ac:dyDescent="0.25">
      <c r="A1023" s="1332"/>
      <c r="B1023" s="589" t="s">
        <v>3508</v>
      </c>
      <c r="C1023" s="1358" t="s">
        <v>2761</v>
      </c>
      <c r="D1023" s="1886" t="s">
        <v>1510</v>
      </c>
      <c r="E1023" s="1994">
        <v>11448</v>
      </c>
      <c r="F1023" s="1822">
        <v>41743</v>
      </c>
      <c r="G1023" s="1535">
        <v>11448</v>
      </c>
      <c r="H1023" s="539">
        <f t="shared" si="21"/>
        <v>0</v>
      </c>
      <c r="I1023" s="1886"/>
    </row>
    <row r="1024" spans="1:9" x14ac:dyDescent="0.25">
      <c r="A1024" s="1332"/>
      <c r="B1024" s="589" t="s">
        <v>3509</v>
      </c>
      <c r="C1024" s="1358" t="s">
        <v>2761</v>
      </c>
      <c r="D1024" s="1886" t="s">
        <v>3570</v>
      </c>
      <c r="E1024" s="1994">
        <v>5569.2</v>
      </c>
      <c r="F1024" s="1822">
        <v>41743</v>
      </c>
      <c r="G1024" s="1535">
        <v>5569.2</v>
      </c>
      <c r="H1024" s="539">
        <f t="shared" si="21"/>
        <v>0</v>
      </c>
      <c r="I1024" s="1886" t="s">
        <v>1003</v>
      </c>
    </row>
    <row r="1025" spans="1:9" x14ac:dyDescent="0.25">
      <c r="A1025" s="1332"/>
      <c r="B1025" s="589" t="s">
        <v>3510</v>
      </c>
      <c r="C1025" s="1358" t="s">
        <v>2761</v>
      </c>
      <c r="D1025" s="1886" t="s">
        <v>2961</v>
      </c>
      <c r="E1025" s="1994">
        <v>684</v>
      </c>
      <c r="F1025" s="1822">
        <v>41743</v>
      </c>
      <c r="G1025" s="1535">
        <v>684</v>
      </c>
      <c r="H1025" s="539">
        <f t="shared" si="21"/>
        <v>0</v>
      </c>
      <c r="I1025" s="1886" t="s">
        <v>19</v>
      </c>
    </row>
    <row r="1026" spans="1:9" x14ac:dyDescent="0.25">
      <c r="A1026" s="1332"/>
      <c r="B1026" s="589" t="s">
        <v>3511</v>
      </c>
      <c r="C1026" s="1358" t="s">
        <v>2761</v>
      </c>
      <c r="D1026" s="1886" t="s">
        <v>3571</v>
      </c>
      <c r="E1026" s="1994">
        <v>1377</v>
      </c>
      <c r="F1026" s="1822">
        <v>41743</v>
      </c>
      <c r="G1026" s="1535">
        <v>1377</v>
      </c>
      <c r="H1026" s="539">
        <f t="shared" si="21"/>
        <v>0</v>
      </c>
      <c r="I1026" s="1886"/>
    </row>
    <row r="1027" spans="1:9" x14ac:dyDescent="0.25">
      <c r="A1027" s="1332"/>
      <c r="B1027" s="589" t="s">
        <v>3512</v>
      </c>
      <c r="C1027" s="1358" t="s">
        <v>2761</v>
      </c>
      <c r="D1027" s="1886" t="s">
        <v>861</v>
      </c>
      <c r="E1027" s="1994">
        <v>15773</v>
      </c>
      <c r="F1027" s="2001" t="s">
        <v>3577</v>
      </c>
      <c r="G1027" s="1535">
        <v>15773</v>
      </c>
      <c r="H1027" s="539">
        <f t="shared" si="21"/>
        <v>0</v>
      </c>
      <c r="I1027" s="1886" t="s">
        <v>1003</v>
      </c>
    </row>
    <row r="1028" spans="1:9" x14ac:dyDescent="0.25">
      <c r="A1028" s="1332"/>
      <c r="B1028" s="589" t="s">
        <v>3513</v>
      </c>
      <c r="C1028" s="1358" t="s">
        <v>2761</v>
      </c>
      <c r="D1028" s="1886" t="s">
        <v>19</v>
      </c>
      <c r="E1028" s="1994">
        <v>2115</v>
      </c>
      <c r="F1028" s="1822">
        <v>41743</v>
      </c>
      <c r="G1028" s="1535">
        <v>2115</v>
      </c>
      <c r="H1028" s="539">
        <f t="shared" si="21"/>
        <v>0</v>
      </c>
      <c r="I1028" s="1886" t="s">
        <v>19</v>
      </c>
    </row>
    <row r="1029" spans="1:9" x14ac:dyDescent="0.25">
      <c r="A1029" s="715"/>
      <c r="B1029" s="1356"/>
      <c r="C1029" s="1336"/>
      <c r="D1029" s="520" t="s">
        <v>506</v>
      </c>
      <c r="E1029" s="139"/>
      <c r="F1029" s="715"/>
      <c r="G1029" s="139"/>
      <c r="H1029" s="539"/>
    </row>
    <row r="1030" spans="1:9" x14ac:dyDescent="0.25">
      <c r="A1030" s="715"/>
      <c r="B1030" s="1356"/>
      <c r="C1030" s="1336"/>
      <c r="D1030" s="352" t="s">
        <v>513</v>
      </c>
      <c r="E1030" s="76"/>
      <c r="F1030" s="721"/>
      <c r="G1030" s="76"/>
      <c r="H1030" s="1351"/>
    </row>
    <row r="1031" spans="1:9" x14ac:dyDescent="0.25">
      <c r="A1031" s="1332"/>
      <c r="B1031" s="540"/>
      <c r="C1031" s="1357"/>
      <c r="D1031" s="717" t="s">
        <v>514</v>
      </c>
      <c r="E1031" s="217"/>
      <c r="F1031" s="1396"/>
      <c r="G1031" s="217"/>
      <c r="H1031" s="217"/>
    </row>
    <row r="1032" spans="1:9" ht="18.75" x14ac:dyDescent="0.3">
      <c r="A1032" s="2319" t="str">
        <f>A963</f>
        <v>REMISIONES DE    ABRIL         2 0 1 4</v>
      </c>
      <c r="B1032" s="2319"/>
      <c r="C1032" s="2319"/>
      <c r="D1032" s="2319"/>
      <c r="E1032" s="2319"/>
      <c r="F1032" s="2319"/>
      <c r="G1032" s="1051"/>
      <c r="H1032" s="717"/>
    </row>
    <row r="1033" spans="1:9" ht="35.25" thickBot="1" x14ac:dyDescent="0.35">
      <c r="A1033" s="716" t="s">
        <v>0</v>
      </c>
      <c r="B1033" s="1325" t="s">
        <v>1</v>
      </c>
      <c r="C1033" s="1526"/>
      <c r="D1033" s="1326" t="s">
        <v>1461</v>
      </c>
      <c r="E1033" s="5" t="s">
        <v>2</v>
      </c>
      <c r="F1033" s="1459" t="s">
        <v>6</v>
      </c>
      <c r="G1033" s="2079" t="s">
        <v>7</v>
      </c>
      <c r="H1033" s="1329" t="s">
        <v>8</v>
      </c>
    </row>
    <row r="1034" spans="1:9" ht="15.75" thickTop="1" x14ac:dyDescent="0.25">
      <c r="A1034" s="1330">
        <v>41743</v>
      </c>
      <c r="B1034" s="1359" t="s">
        <v>3525</v>
      </c>
      <c r="C1034" s="1358" t="s">
        <v>2761</v>
      </c>
      <c r="D1034" s="1886" t="s">
        <v>1548</v>
      </c>
      <c r="E1034" s="2002">
        <v>38465</v>
      </c>
      <c r="F1034" s="2135" t="s">
        <v>3988</v>
      </c>
      <c r="G1034" s="1535">
        <v>38465</v>
      </c>
      <c r="H1034" s="460">
        <f t="shared" ref="H1034:H1097" si="22">E1034-G1034</f>
        <v>0</v>
      </c>
      <c r="I1034" s="1886"/>
    </row>
    <row r="1035" spans="1:9" x14ac:dyDescent="0.25">
      <c r="A1035" s="1332"/>
      <c r="B1035" s="589" t="s">
        <v>3526</v>
      </c>
      <c r="C1035" s="1358" t="s">
        <v>2761</v>
      </c>
      <c r="D1035" s="1886" t="s">
        <v>351</v>
      </c>
      <c r="E1035" s="1994">
        <v>35549.699999999997</v>
      </c>
      <c r="F1035" s="2006" t="s">
        <v>3990</v>
      </c>
      <c r="G1035" s="1535">
        <v>35549.699999999997</v>
      </c>
      <c r="H1035" s="460">
        <f t="shared" si="22"/>
        <v>0</v>
      </c>
      <c r="I1035" s="1886"/>
    </row>
    <row r="1036" spans="1:9" x14ac:dyDescent="0.25">
      <c r="A1036" s="1332"/>
      <c r="B1036" s="589" t="s">
        <v>3527</v>
      </c>
      <c r="C1036" s="1358" t="s">
        <v>2761</v>
      </c>
      <c r="D1036" s="1886" t="s">
        <v>377</v>
      </c>
      <c r="E1036" s="1994">
        <v>6860</v>
      </c>
      <c r="F1036" s="1822">
        <v>41745</v>
      </c>
      <c r="G1036" s="1535">
        <v>6860</v>
      </c>
      <c r="H1036" s="539">
        <f t="shared" si="22"/>
        <v>0</v>
      </c>
      <c r="I1036" s="1886"/>
    </row>
    <row r="1037" spans="1:9" x14ac:dyDescent="0.25">
      <c r="A1037" s="1332"/>
      <c r="B1037" s="589" t="s">
        <v>3528</v>
      </c>
      <c r="C1037" s="1358" t="s">
        <v>2761</v>
      </c>
      <c r="D1037" s="1886" t="s">
        <v>2827</v>
      </c>
      <c r="E1037" s="1994">
        <v>16850</v>
      </c>
      <c r="F1037" s="1822">
        <v>41752</v>
      </c>
      <c r="G1037" s="1535">
        <v>16850</v>
      </c>
      <c r="H1037" s="539">
        <f t="shared" si="22"/>
        <v>0</v>
      </c>
      <c r="I1037" s="1886"/>
    </row>
    <row r="1038" spans="1:9" x14ac:dyDescent="0.25">
      <c r="A1038" s="1332"/>
      <c r="B1038" s="589" t="s">
        <v>3529</v>
      </c>
      <c r="C1038" s="1358" t="s">
        <v>2761</v>
      </c>
      <c r="D1038" s="1886" t="s">
        <v>497</v>
      </c>
      <c r="E1038" s="1994">
        <v>15139.2</v>
      </c>
      <c r="F1038" s="1822">
        <v>41745</v>
      </c>
      <c r="G1038" s="1535">
        <v>15139.2</v>
      </c>
      <c r="H1038" s="460">
        <f t="shared" si="22"/>
        <v>0</v>
      </c>
      <c r="I1038" s="1886"/>
    </row>
    <row r="1039" spans="1:9" x14ac:dyDescent="0.25">
      <c r="A1039" s="1332"/>
      <c r="B1039" s="589" t="s">
        <v>3530</v>
      </c>
      <c r="C1039" s="1358" t="s">
        <v>2761</v>
      </c>
      <c r="D1039" s="1886" t="s">
        <v>400</v>
      </c>
      <c r="E1039" s="1994">
        <v>94082.63</v>
      </c>
      <c r="F1039" s="2001" t="s">
        <v>3623</v>
      </c>
      <c r="G1039" s="1535">
        <v>94082.63</v>
      </c>
      <c r="H1039" s="539">
        <f t="shared" si="22"/>
        <v>0</v>
      </c>
      <c r="I1039" s="1886"/>
    </row>
    <row r="1040" spans="1:9" x14ac:dyDescent="0.25">
      <c r="A1040" s="1332"/>
      <c r="B1040" s="589" t="s">
        <v>3531</v>
      </c>
      <c r="C1040" s="1358" t="s">
        <v>2761</v>
      </c>
      <c r="D1040" s="1886" t="s">
        <v>69</v>
      </c>
      <c r="E1040" s="1994">
        <v>10475</v>
      </c>
      <c r="F1040" s="1822">
        <v>41745</v>
      </c>
      <c r="G1040" s="1535">
        <v>10475</v>
      </c>
      <c r="H1040" s="460">
        <f t="shared" si="22"/>
        <v>0</v>
      </c>
      <c r="I1040" s="1886"/>
    </row>
    <row r="1041" spans="1:9" x14ac:dyDescent="0.25">
      <c r="A1041" s="1332"/>
      <c r="B1041" s="589" t="s">
        <v>3532</v>
      </c>
      <c r="C1041" s="1358" t="s">
        <v>2761</v>
      </c>
      <c r="D1041" s="1886" t="s">
        <v>3572</v>
      </c>
      <c r="E1041" s="1994">
        <v>17004</v>
      </c>
      <c r="F1041" s="1822">
        <v>41745</v>
      </c>
      <c r="G1041" s="1996">
        <v>17004</v>
      </c>
      <c r="H1041" s="539">
        <f t="shared" si="22"/>
        <v>0</v>
      </c>
      <c r="I1041" s="1886"/>
    </row>
    <row r="1042" spans="1:9" x14ac:dyDescent="0.25">
      <c r="A1042" s="1332"/>
      <c r="B1042" s="589" t="s">
        <v>3533</v>
      </c>
      <c r="C1042" s="1358" t="s">
        <v>2761</v>
      </c>
      <c r="D1042" s="1886" t="s">
        <v>979</v>
      </c>
      <c r="E1042" s="1994">
        <v>42934</v>
      </c>
      <c r="F1042" s="1822">
        <v>41745</v>
      </c>
      <c r="G1042" s="1996">
        <v>42934</v>
      </c>
      <c r="H1042" s="539">
        <f t="shared" si="22"/>
        <v>0</v>
      </c>
      <c r="I1042" s="1886"/>
    </row>
    <row r="1043" spans="1:9" x14ac:dyDescent="0.25">
      <c r="A1043" s="1332"/>
      <c r="B1043" s="589" t="s">
        <v>3534</v>
      </c>
      <c r="C1043" s="1358" t="s">
        <v>2761</v>
      </c>
      <c r="D1043" s="1886" t="s">
        <v>9</v>
      </c>
      <c r="E1043" s="1994">
        <v>866.5</v>
      </c>
      <c r="F1043" s="2001" t="s">
        <v>3625</v>
      </c>
      <c r="G1043" s="1996">
        <v>866.5</v>
      </c>
      <c r="H1043" s="539">
        <f t="shared" si="22"/>
        <v>0</v>
      </c>
      <c r="I1043" s="1887"/>
    </row>
    <row r="1044" spans="1:9" x14ac:dyDescent="0.25">
      <c r="A1044" s="1332"/>
      <c r="B1044" s="589" t="s">
        <v>3535</v>
      </c>
      <c r="C1044" s="1358" t="s">
        <v>2761</v>
      </c>
      <c r="D1044" s="1886" t="s">
        <v>978</v>
      </c>
      <c r="E1044" s="1994">
        <v>4070</v>
      </c>
      <c r="F1044" s="1822">
        <v>41745</v>
      </c>
      <c r="G1044" s="1996">
        <v>4070</v>
      </c>
      <c r="H1044" s="539">
        <f t="shared" si="22"/>
        <v>0</v>
      </c>
      <c r="I1044" s="1886"/>
    </row>
    <row r="1045" spans="1:9" x14ac:dyDescent="0.25">
      <c r="A1045" s="1332"/>
      <c r="B1045" s="589" t="s">
        <v>3536</v>
      </c>
      <c r="C1045" s="1358" t="s">
        <v>2761</v>
      </c>
      <c r="D1045" s="1886" t="s">
        <v>2826</v>
      </c>
      <c r="E1045" s="1994">
        <v>9997</v>
      </c>
      <c r="F1045" s="1822">
        <v>41745</v>
      </c>
      <c r="G1045" s="1996">
        <v>9997</v>
      </c>
      <c r="H1045" s="539">
        <f t="shared" si="22"/>
        <v>0</v>
      </c>
      <c r="I1045" s="1886"/>
    </row>
    <row r="1046" spans="1:9" x14ac:dyDescent="0.25">
      <c r="A1046" s="1332"/>
      <c r="B1046" s="589" t="s">
        <v>3537</v>
      </c>
      <c r="C1046" s="1358" t="s">
        <v>2761</v>
      </c>
      <c r="D1046" s="1886" t="s">
        <v>303</v>
      </c>
      <c r="E1046" s="1994">
        <v>27885.599999999999</v>
      </c>
      <c r="F1046" s="2000" t="s">
        <v>3875</v>
      </c>
      <c r="G1046" s="1535">
        <v>27885.599999999999</v>
      </c>
      <c r="H1046" s="460">
        <f t="shared" si="22"/>
        <v>0</v>
      </c>
      <c r="I1046" s="1886"/>
    </row>
    <row r="1047" spans="1:9" x14ac:dyDescent="0.25">
      <c r="A1047" s="1332"/>
      <c r="B1047" s="589" t="s">
        <v>3538</v>
      </c>
      <c r="C1047" s="1358" t="s">
        <v>2761</v>
      </c>
      <c r="D1047" s="1886" t="s">
        <v>703</v>
      </c>
      <c r="E1047" s="1994">
        <v>12332.4</v>
      </c>
      <c r="F1047" s="1822">
        <v>41743</v>
      </c>
      <c r="G1047" s="1535">
        <v>12332.4</v>
      </c>
      <c r="H1047" s="460">
        <f t="shared" si="22"/>
        <v>0</v>
      </c>
      <c r="I1047" s="1886"/>
    </row>
    <row r="1048" spans="1:9" x14ac:dyDescent="0.25">
      <c r="A1048" s="1332"/>
      <c r="B1048" s="589" t="s">
        <v>3539</v>
      </c>
      <c r="C1048" s="1358" t="s">
        <v>2761</v>
      </c>
      <c r="D1048" s="1892" t="s">
        <v>2229</v>
      </c>
      <c r="E1048" s="1995">
        <v>0</v>
      </c>
      <c r="F1048" s="1822"/>
      <c r="G1048" s="1535">
        <v>0</v>
      </c>
      <c r="H1048" s="460">
        <f t="shared" si="22"/>
        <v>0</v>
      </c>
      <c r="I1048" s="1886"/>
    </row>
    <row r="1049" spans="1:9" x14ac:dyDescent="0.25">
      <c r="A1049" s="1332"/>
      <c r="B1049" s="589" t="s">
        <v>3540</v>
      </c>
      <c r="C1049" s="1358" t="s">
        <v>2761</v>
      </c>
      <c r="D1049" s="1886" t="s">
        <v>206</v>
      </c>
      <c r="E1049" s="1994">
        <v>2088</v>
      </c>
      <c r="F1049" s="1822">
        <v>41743</v>
      </c>
      <c r="G1049" s="1535">
        <v>2088</v>
      </c>
      <c r="H1049" s="460">
        <f t="shared" si="22"/>
        <v>0</v>
      </c>
      <c r="I1049" s="1886"/>
    </row>
    <row r="1050" spans="1:9" x14ac:dyDescent="0.25">
      <c r="A1050" s="1332"/>
      <c r="B1050" s="589" t="s">
        <v>805</v>
      </c>
      <c r="C1050" s="1358" t="s">
        <v>2761</v>
      </c>
      <c r="D1050" s="1886" t="s">
        <v>206</v>
      </c>
      <c r="E1050" s="1994">
        <v>2218.4</v>
      </c>
      <c r="F1050" s="1822">
        <v>41753</v>
      </c>
      <c r="G1050" s="1535">
        <v>2218.4</v>
      </c>
      <c r="H1050" s="460">
        <f t="shared" si="22"/>
        <v>0</v>
      </c>
      <c r="I1050" s="1886"/>
    </row>
    <row r="1051" spans="1:9" x14ac:dyDescent="0.25">
      <c r="A1051" s="1332"/>
      <c r="B1051" s="589" t="s">
        <v>3541</v>
      </c>
      <c r="C1051" s="1358" t="s">
        <v>2761</v>
      </c>
      <c r="D1051" s="1886" t="s">
        <v>28</v>
      </c>
      <c r="E1051" s="1994">
        <v>1920</v>
      </c>
      <c r="F1051" s="1822">
        <v>41743</v>
      </c>
      <c r="G1051" s="1535">
        <v>1920</v>
      </c>
      <c r="H1051" s="460">
        <f t="shared" si="22"/>
        <v>0</v>
      </c>
      <c r="I1051" s="1886"/>
    </row>
    <row r="1052" spans="1:9" x14ac:dyDescent="0.25">
      <c r="A1052" s="1332"/>
      <c r="B1052" s="589" t="s">
        <v>3542</v>
      </c>
      <c r="C1052" s="1358" t="s">
        <v>2761</v>
      </c>
      <c r="D1052" s="1886" t="s">
        <v>969</v>
      </c>
      <c r="E1052" s="1994">
        <v>408</v>
      </c>
      <c r="F1052" s="1822">
        <v>41743</v>
      </c>
      <c r="G1052" s="1535">
        <v>408</v>
      </c>
      <c r="H1052" s="460">
        <f t="shared" si="22"/>
        <v>0</v>
      </c>
      <c r="I1052" s="1886"/>
    </row>
    <row r="1053" spans="1:9" x14ac:dyDescent="0.25">
      <c r="A1053" s="1332"/>
      <c r="B1053" s="589" t="s">
        <v>3543</v>
      </c>
      <c r="C1053" s="1358" t="s">
        <v>2761</v>
      </c>
      <c r="D1053" s="1886" t="s">
        <v>44</v>
      </c>
      <c r="E1053" s="1994">
        <v>753.5</v>
      </c>
      <c r="F1053" s="1822">
        <v>41743</v>
      </c>
      <c r="G1053" s="1535">
        <v>753.5</v>
      </c>
      <c r="H1053" s="460">
        <f t="shared" si="22"/>
        <v>0</v>
      </c>
      <c r="I1053" s="1886"/>
    </row>
    <row r="1054" spans="1:9" x14ac:dyDescent="0.25">
      <c r="A1054" s="1332"/>
      <c r="B1054" s="589" t="s">
        <v>3544</v>
      </c>
      <c r="C1054" s="1358" t="s">
        <v>2761</v>
      </c>
      <c r="D1054" s="1886" t="s">
        <v>3517</v>
      </c>
      <c r="E1054" s="1994">
        <v>3077</v>
      </c>
      <c r="F1054" s="1822">
        <v>41743</v>
      </c>
      <c r="G1054" s="1535">
        <v>3077</v>
      </c>
      <c r="H1054" s="460">
        <f t="shared" si="22"/>
        <v>0</v>
      </c>
      <c r="I1054" s="1886"/>
    </row>
    <row r="1055" spans="1:9" x14ac:dyDescent="0.25">
      <c r="A1055" s="1332"/>
      <c r="B1055" s="589" t="s">
        <v>3545</v>
      </c>
      <c r="C1055" s="1358" t="s">
        <v>2761</v>
      </c>
      <c r="D1055" s="1886" t="s">
        <v>404</v>
      </c>
      <c r="E1055" s="1994">
        <v>202821.2</v>
      </c>
      <c r="F1055" s="2006" t="s">
        <v>3876</v>
      </c>
      <c r="G1055" s="1535">
        <v>202821.2</v>
      </c>
      <c r="H1055" s="460">
        <f t="shared" si="22"/>
        <v>0</v>
      </c>
      <c r="I1055" s="1886"/>
    </row>
    <row r="1056" spans="1:9" x14ac:dyDescent="0.25">
      <c r="A1056" s="1332"/>
      <c r="B1056" s="589" t="s">
        <v>3546</v>
      </c>
      <c r="C1056" s="1358" t="s">
        <v>2761</v>
      </c>
      <c r="D1056" s="1886" t="s">
        <v>2827</v>
      </c>
      <c r="E1056" s="1994">
        <v>44947.73</v>
      </c>
      <c r="F1056" s="2135" t="s">
        <v>4085</v>
      </c>
      <c r="G1056" s="1535">
        <v>44947.73</v>
      </c>
      <c r="H1056" s="460">
        <f t="shared" si="22"/>
        <v>0</v>
      </c>
      <c r="I1056" s="1886"/>
    </row>
    <row r="1057" spans="1:9" x14ac:dyDescent="0.25">
      <c r="A1057" s="1332"/>
      <c r="B1057" s="589" t="s">
        <v>3547</v>
      </c>
      <c r="C1057" s="1358" t="s">
        <v>2761</v>
      </c>
      <c r="D1057" s="1886" t="s">
        <v>21</v>
      </c>
      <c r="E1057" s="1994">
        <v>32272.5</v>
      </c>
      <c r="F1057" s="1822">
        <v>41752</v>
      </c>
      <c r="G1057" s="1535">
        <v>32272.5</v>
      </c>
      <c r="H1057" s="460">
        <f t="shared" si="22"/>
        <v>0</v>
      </c>
      <c r="I1057" s="1886"/>
    </row>
    <row r="1058" spans="1:9" x14ac:dyDescent="0.25">
      <c r="A1058" s="1332"/>
      <c r="B1058" s="589" t="s">
        <v>3548</v>
      </c>
      <c r="C1058" s="1358" t="s">
        <v>2761</v>
      </c>
      <c r="D1058" s="1886" t="s">
        <v>604</v>
      </c>
      <c r="E1058" s="1994">
        <v>10400</v>
      </c>
      <c r="F1058" s="1822">
        <v>41744</v>
      </c>
      <c r="G1058" s="1535">
        <v>10400</v>
      </c>
      <c r="H1058" s="460">
        <f t="shared" si="22"/>
        <v>0</v>
      </c>
      <c r="I1058" s="1886"/>
    </row>
    <row r="1059" spans="1:9" x14ac:dyDescent="0.25">
      <c r="A1059" s="1332"/>
      <c r="B1059" s="589" t="s">
        <v>3549</v>
      </c>
      <c r="C1059" s="1358" t="s">
        <v>2761</v>
      </c>
      <c r="D1059" s="1886" t="s">
        <v>780</v>
      </c>
      <c r="E1059" s="1994">
        <v>24909.599999999999</v>
      </c>
      <c r="F1059" s="1822">
        <v>41744</v>
      </c>
      <c r="G1059" s="1535">
        <v>24909.599999999999</v>
      </c>
      <c r="H1059" s="460">
        <f t="shared" si="22"/>
        <v>0</v>
      </c>
      <c r="I1059" s="1886"/>
    </row>
    <row r="1060" spans="1:9" x14ac:dyDescent="0.25">
      <c r="A1060" s="1332"/>
      <c r="B1060" s="589" t="s">
        <v>3550</v>
      </c>
      <c r="C1060" s="1358" t="s">
        <v>2761</v>
      </c>
      <c r="D1060" s="1886" t="s">
        <v>419</v>
      </c>
      <c r="E1060" s="1994">
        <v>26369</v>
      </c>
      <c r="F1060" s="1822">
        <v>41745</v>
      </c>
      <c r="G1060" s="1535">
        <v>26369</v>
      </c>
      <c r="H1060" s="460">
        <f t="shared" si="22"/>
        <v>0</v>
      </c>
      <c r="I1060" s="1886"/>
    </row>
    <row r="1061" spans="1:9" x14ac:dyDescent="0.25">
      <c r="A1061" s="1332"/>
      <c r="B1061" s="589" t="s">
        <v>3551</v>
      </c>
      <c r="C1061" s="1358" t="s">
        <v>2761</v>
      </c>
      <c r="D1061" s="1886" t="s">
        <v>946</v>
      </c>
      <c r="E1061" s="2033">
        <v>8223</v>
      </c>
      <c r="F1061" s="1822">
        <v>41745</v>
      </c>
      <c r="G1061" s="1535">
        <v>8223</v>
      </c>
      <c r="H1061" s="460">
        <f t="shared" si="22"/>
        <v>0</v>
      </c>
      <c r="I1061" s="1886"/>
    </row>
    <row r="1062" spans="1:9" x14ac:dyDescent="0.25">
      <c r="A1062" s="1332">
        <v>41744</v>
      </c>
      <c r="B1062" s="589" t="s">
        <v>3552</v>
      </c>
      <c r="C1062" s="1358" t="s">
        <v>2761</v>
      </c>
      <c r="D1062" s="1247" t="s">
        <v>3581</v>
      </c>
      <c r="E1062" s="1964">
        <v>1342</v>
      </c>
      <c r="F1062" s="451">
        <v>41745</v>
      </c>
      <c r="G1062" s="139">
        <v>1342</v>
      </c>
      <c r="H1062" s="460">
        <f t="shared" si="22"/>
        <v>0</v>
      </c>
      <c r="I1062" s="583" t="s">
        <v>38</v>
      </c>
    </row>
    <row r="1063" spans="1:9" x14ac:dyDescent="0.25">
      <c r="A1063" s="1332"/>
      <c r="B1063" s="589" t="s">
        <v>3553</v>
      </c>
      <c r="C1063" s="1358" t="s">
        <v>2761</v>
      </c>
      <c r="D1063" s="1247" t="s">
        <v>19</v>
      </c>
      <c r="E1063" s="1964">
        <v>532</v>
      </c>
      <c r="F1063" s="451">
        <v>41744</v>
      </c>
      <c r="G1063" s="139">
        <v>532</v>
      </c>
      <c r="H1063" s="460">
        <f t="shared" si="22"/>
        <v>0</v>
      </c>
      <c r="I1063" s="1247" t="s">
        <v>19</v>
      </c>
    </row>
    <row r="1064" spans="1:9" x14ac:dyDescent="0.25">
      <c r="A1064" s="1332"/>
      <c r="B1064" s="589" t="s">
        <v>3554</v>
      </c>
      <c r="C1064" s="1358" t="s">
        <v>2761</v>
      </c>
      <c r="D1064" s="1247" t="s">
        <v>470</v>
      </c>
      <c r="E1064" s="1964">
        <v>32987</v>
      </c>
      <c r="F1064" s="451">
        <v>41744</v>
      </c>
      <c r="G1064" s="139">
        <v>32987</v>
      </c>
      <c r="H1064" s="460">
        <f t="shared" si="22"/>
        <v>0</v>
      </c>
      <c r="I1064" s="1247" t="s">
        <v>2228</v>
      </c>
    </row>
    <row r="1065" spans="1:9" x14ac:dyDescent="0.25">
      <c r="A1065" s="1332"/>
      <c r="B1065" s="589" t="s">
        <v>3555</v>
      </c>
      <c r="C1065" s="1358" t="s">
        <v>2761</v>
      </c>
      <c r="D1065" s="1247" t="s">
        <v>1477</v>
      </c>
      <c r="E1065" s="1964">
        <v>3504</v>
      </c>
      <c r="F1065" s="451">
        <v>41744</v>
      </c>
      <c r="G1065" s="139">
        <v>3504</v>
      </c>
      <c r="H1065" s="460">
        <f t="shared" si="22"/>
        <v>0</v>
      </c>
      <c r="I1065" s="1247" t="s">
        <v>2228</v>
      </c>
    </row>
    <row r="1066" spans="1:9" x14ac:dyDescent="0.25">
      <c r="A1066" s="1332"/>
      <c r="B1066" s="589" t="s">
        <v>3556</v>
      </c>
      <c r="C1066" s="1358" t="s">
        <v>2761</v>
      </c>
      <c r="D1066" s="1247" t="s">
        <v>1554</v>
      </c>
      <c r="E1066" s="1964">
        <v>6299</v>
      </c>
      <c r="F1066" s="451">
        <v>41744</v>
      </c>
      <c r="G1066" s="139">
        <v>6299</v>
      </c>
      <c r="H1066" s="460">
        <f t="shared" si="22"/>
        <v>0</v>
      </c>
      <c r="I1066" s="1247"/>
    </row>
    <row r="1067" spans="1:9" x14ac:dyDescent="0.25">
      <c r="A1067" s="1332"/>
      <c r="B1067" s="589" t="s">
        <v>3557</v>
      </c>
      <c r="C1067" s="1358" t="s">
        <v>2761</v>
      </c>
      <c r="D1067" s="1247" t="s">
        <v>19</v>
      </c>
      <c r="E1067" s="1964">
        <v>1387</v>
      </c>
      <c r="F1067" s="451">
        <v>41744</v>
      </c>
      <c r="G1067" s="139">
        <v>1387</v>
      </c>
      <c r="H1067" s="460">
        <f t="shared" si="22"/>
        <v>0</v>
      </c>
      <c r="I1067" s="1247" t="s">
        <v>19</v>
      </c>
    </row>
    <row r="1068" spans="1:9" x14ac:dyDescent="0.25">
      <c r="A1068" s="1332"/>
      <c r="B1068" s="589" t="s">
        <v>3558</v>
      </c>
      <c r="C1068" s="1358" t="s">
        <v>2761</v>
      </c>
      <c r="D1068" s="1247" t="s">
        <v>1465</v>
      </c>
      <c r="E1068" s="1964">
        <v>2039.55</v>
      </c>
      <c r="F1068" s="2144" t="s">
        <v>4060</v>
      </c>
      <c r="G1068" s="139">
        <v>2039.55</v>
      </c>
      <c r="H1068" s="460">
        <f t="shared" si="22"/>
        <v>0</v>
      </c>
      <c r="I1068" s="1247"/>
    </row>
    <row r="1069" spans="1:9" x14ac:dyDescent="0.25">
      <c r="A1069" s="1332"/>
      <c r="B1069" s="589" t="s">
        <v>3559</v>
      </c>
      <c r="C1069" s="1358" t="s">
        <v>2761</v>
      </c>
      <c r="D1069" s="1247" t="s">
        <v>524</v>
      </c>
      <c r="E1069" s="1964">
        <v>1941</v>
      </c>
      <c r="F1069" s="451">
        <v>41744</v>
      </c>
      <c r="G1069" s="139">
        <v>1941</v>
      </c>
      <c r="H1069" s="460">
        <f t="shared" si="22"/>
        <v>0</v>
      </c>
      <c r="I1069" s="1247"/>
    </row>
    <row r="1070" spans="1:9" x14ac:dyDescent="0.25">
      <c r="A1070" s="1332"/>
      <c r="B1070" s="589" t="s">
        <v>3560</v>
      </c>
      <c r="C1070" s="1358" t="s">
        <v>2761</v>
      </c>
      <c r="D1070" s="1247" t="s">
        <v>667</v>
      </c>
      <c r="E1070" s="1964">
        <v>6411</v>
      </c>
      <c r="F1070" s="451">
        <v>41744</v>
      </c>
      <c r="G1070" s="139">
        <v>6411</v>
      </c>
      <c r="H1070" s="460">
        <f t="shared" si="22"/>
        <v>0</v>
      </c>
      <c r="I1070" s="1247"/>
    </row>
    <row r="1071" spans="1:9" x14ac:dyDescent="0.25">
      <c r="A1071" s="1332"/>
      <c r="B1071" s="589" t="s">
        <v>3561</v>
      </c>
      <c r="C1071" s="1358" t="s">
        <v>2761</v>
      </c>
      <c r="D1071" s="1247" t="s">
        <v>604</v>
      </c>
      <c r="E1071" s="1964">
        <v>2400</v>
      </c>
      <c r="F1071" s="451">
        <v>41744</v>
      </c>
      <c r="G1071" s="139">
        <v>2400</v>
      </c>
      <c r="H1071" s="460">
        <f t="shared" si="22"/>
        <v>0</v>
      </c>
      <c r="I1071" s="1247" t="s">
        <v>825</v>
      </c>
    </row>
    <row r="1072" spans="1:9" x14ac:dyDescent="0.25">
      <c r="A1072" s="1332"/>
      <c r="B1072" s="589" t="s">
        <v>3562</v>
      </c>
      <c r="C1072" s="1358" t="s">
        <v>2761</v>
      </c>
      <c r="D1072" s="1247" t="s">
        <v>463</v>
      </c>
      <c r="E1072" s="1964">
        <v>2681</v>
      </c>
      <c r="F1072" s="451">
        <v>41744</v>
      </c>
      <c r="G1072" s="139">
        <v>2681</v>
      </c>
      <c r="H1072" s="460">
        <f t="shared" si="22"/>
        <v>0</v>
      </c>
      <c r="I1072" s="1247" t="s">
        <v>600</v>
      </c>
    </row>
    <row r="1073" spans="1:9" x14ac:dyDescent="0.25">
      <c r="A1073" s="1332"/>
      <c r="B1073" s="589" t="s">
        <v>3563</v>
      </c>
      <c r="C1073" s="1358" t="s">
        <v>2761</v>
      </c>
      <c r="D1073" s="1247" t="s">
        <v>2232</v>
      </c>
      <c r="E1073" s="1964">
        <v>1440</v>
      </c>
      <c r="F1073" s="451">
        <v>41744</v>
      </c>
      <c r="G1073" s="139">
        <v>1440</v>
      </c>
      <c r="H1073" s="460">
        <f t="shared" si="22"/>
        <v>0</v>
      </c>
      <c r="I1073" s="1247" t="s">
        <v>600</v>
      </c>
    </row>
    <row r="1074" spans="1:9" x14ac:dyDescent="0.25">
      <c r="A1074" s="1332"/>
      <c r="B1074" s="589" t="s">
        <v>3564</v>
      </c>
      <c r="C1074" s="1358" t="s">
        <v>2761</v>
      </c>
      <c r="D1074" s="1247" t="s">
        <v>2238</v>
      </c>
      <c r="E1074" s="1964">
        <v>7440</v>
      </c>
      <c r="F1074" s="451">
        <v>41744</v>
      </c>
      <c r="G1074" s="139">
        <v>7440</v>
      </c>
      <c r="H1074" s="460">
        <f t="shared" si="22"/>
        <v>0</v>
      </c>
      <c r="I1074" s="1247" t="s">
        <v>600</v>
      </c>
    </row>
    <row r="1075" spans="1:9" x14ac:dyDescent="0.25">
      <c r="A1075" s="1332"/>
      <c r="B1075" s="589" t="s">
        <v>3565</v>
      </c>
      <c r="C1075" s="1358" t="s">
        <v>2761</v>
      </c>
      <c r="D1075" s="1247" t="s">
        <v>377</v>
      </c>
      <c r="E1075" s="1964">
        <v>4126.6000000000004</v>
      </c>
      <c r="F1075" s="451">
        <v>41744</v>
      </c>
      <c r="G1075" s="139">
        <v>4126.6000000000004</v>
      </c>
      <c r="H1075" s="460">
        <f t="shared" si="22"/>
        <v>0</v>
      </c>
      <c r="I1075" s="1247"/>
    </row>
    <row r="1076" spans="1:9" x14ac:dyDescent="0.25">
      <c r="A1076" s="1332"/>
      <c r="B1076" s="589" t="s">
        <v>3566</v>
      </c>
      <c r="C1076" s="1358" t="s">
        <v>2761</v>
      </c>
      <c r="D1076" s="1247" t="s">
        <v>672</v>
      </c>
      <c r="E1076" s="1964">
        <v>28865.16</v>
      </c>
      <c r="F1076" s="452" t="s">
        <v>3688</v>
      </c>
      <c r="G1076" s="139">
        <v>28865.16</v>
      </c>
      <c r="H1076" s="460">
        <f t="shared" si="22"/>
        <v>0</v>
      </c>
      <c r="I1076" s="1247"/>
    </row>
    <row r="1077" spans="1:9" x14ac:dyDescent="0.25">
      <c r="A1077" s="1332"/>
      <c r="B1077" s="589" t="s">
        <v>3567</v>
      </c>
      <c r="C1077" s="1358" t="s">
        <v>2761</v>
      </c>
      <c r="D1077" s="1247" t="s">
        <v>512</v>
      </c>
      <c r="E1077" s="1964">
        <v>4158.3999999999996</v>
      </c>
      <c r="F1077" s="451">
        <v>41744</v>
      </c>
      <c r="G1077" s="139">
        <v>4158.3999999999996</v>
      </c>
      <c r="H1077" s="460">
        <f>E1077-G1077</f>
        <v>0</v>
      </c>
      <c r="I1077" s="1247" t="s">
        <v>600</v>
      </c>
    </row>
    <row r="1078" spans="1:9" x14ac:dyDescent="0.25">
      <c r="A1078" s="1332"/>
      <c r="B1078" s="589" t="s">
        <v>2243</v>
      </c>
      <c r="C1078" s="1358" t="s">
        <v>2761</v>
      </c>
      <c r="D1078" s="1247" t="s">
        <v>3582</v>
      </c>
      <c r="E1078" s="1964">
        <v>2000</v>
      </c>
      <c r="F1078" s="1744" t="s">
        <v>4075</v>
      </c>
      <c r="G1078" s="139">
        <v>2000</v>
      </c>
      <c r="H1078" s="460">
        <f t="shared" si="22"/>
        <v>0</v>
      </c>
      <c r="I1078" s="1247" t="s">
        <v>600</v>
      </c>
    </row>
    <row r="1079" spans="1:9" x14ac:dyDescent="0.25">
      <c r="A1079" s="1332"/>
      <c r="B1079" s="589" t="s">
        <v>2244</v>
      </c>
      <c r="C1079" s="1358" t="s">
        <v>2761</v>
      </c>
      <c r="D1079" s="1247" t="s">
        <v>2231</v>
      </c>
      <c r="E1079" s="1964">
        <v>36315.199999999997</v>
      </c>
      <c r="F1079" s="451">
        <v>41744</v>
      </c>
      <c r="G1079" s="139">
        <v>36315.199999999997</v>
      </c>
      <c r="H1079" s="460">
        <f t="shared" si="22"/>
        <v>0</v>
      </c>
      <c r="I1079" s="1247" t="s">
        <v>600</v>
      </c>
    </row>
    <row r="1080" spans="1:9" x14ac:dyDescent="0.25">
      <c r="A1080" s="1332"/>
      <c r="B1080" s="589" t="s">
        <v>2245</v>
      </c>
      <c r="C1080" s="1358" t="s">
        <v>2761</v>
      </c>
      <c r="D1080" s="1247" t="s">
        <v>957</v>
      </c>
      <c r="E1080" s="1964">
        <v>7055.4</v>
      </c>
      <c r="F1080" s="451">
        <v>41744</v>
      </c>
      <c r="G1080" s="139">
        <v>7055.4</v>
      </c>
      <c r="H1080" s="460">
        <f t="shared" si="22"/>
        <v>0</v>
      </c>
      <c r="I1080" s="1247" t="s">
        <v>1003</v>
      </c>
    </row>
    <row r="1081" spans="1:9" x14ac:dyDescent="0.25">
      <c r="A1081" s="1332"/>
      <c r="B1081" s="589" t="s">
        <v>2246</v>
      </c>
      <c r="C1081" s="1358" t="s">
        <v>2761</v>
      </c>
      <c r="D1081" s="1247" t="s">
        <v>419</v>
      </c>
      <c r="E1081" s="1964">
        <v>9359</v>
      </c>
      <c r="F1081" s="451">
        <v>41744</v>
      </c>
      <c r="G1081" s="139">
        <v>9359</v>
      </c>
      <c r="H1081" s="460">
        <f t="shared" si="22"/>
        <v>0</v>
      </c>
      <c r="I1081" s="1247" t="s">
        <v>600</v>
      </c>
    </row>
    <row r="1082" spans="1:9" x14ac:dyDescent="0.25">
      <c r="A1082" s="1332"/>
      <c r="B1082" s="589" t="s">
        <v>2247</v>
      </c>
      <c r="C1082" s="1358" t="s">
        <v>2761</v>
      </c>
      <c r="D1082" s="1247" t="s">
        <v>999</v>
      </c>
      <c r="E1082" s="1964">
        <v>3769.5</v>
      </c>
      <c r="F1082" s="451">
        <v>41744</v>
      </c>
      <c r="G1082" s="139">
        <v>3769.5</v>
      </c>
      <c r="H1082" s="460">
        <f t="shared" si="22"/>
        <v>0</v>
      </c>
      <c r="I1082" s="1247" t="s">
        <v>1003</v>
      </c>
    </row>
    <row r="1083" spans="1:9" x14ac:dyDescent="0.25">
      <c r="A1083" s="1332"/>
      <c r="B1083" s="589" t="s">
        <v>2248</v>
      </c>
      <c r="C1083" s="1358" t="s">
        <v>2761</v>
      </c>
      <c r="D1083" s="1247" t="s">
        <v>2885</v>
      </c>
      <c r="E1083" s="1964">
        <v>1287</v>
      </c>
      <c r="F1083" s="1744" t="s">
        <v>4106</v>
      </c>
      <c r="G1083" s="139">
        <v>1287</v>
      </c>
      <c r="H1083" s="460">
        <f t="shared" si="22"/>
        <v>0</v>
      </c>
      <c r="I1083" s="1247" t="s">
        <v>600</v>
      </c>
    </row>
    <row r="1084" spans="1:9" x14ac:dyDescent="0.25">
      <c r="A1084" s="1332"/>
      <c r="B1084" s="589" t="s">
        <v>2249</v>
      </c>
      <c r="C1084" s="1358" t="s">
        <v>2761</v>
      </c>
      <c r="D1084" s="1247" t="s">
        <v>2090</v>
      </c>
      <c r="E1084" s="1964">
        <v>940</v>
      </c>
      <c r="F1084" s="451">
        <v>41744</v>
      </c>
      <c r="G1084" s="139">
        <v>940</v>
      </c>
      <c r="H1084" s="460">
        <f t="shared" si="22"/>
        <v>0</v>
      </c>
      <c r="I1084" s="1247" t="s">
        <v>600</v>
      </c>
    </row>
    <row r="1085" spans="1:9" x14ac:dyDescent="0.25">
      <c r="A1085" s="1332"/>
      <c r="B1085" s="589" t="s">
        <v>2250</v>
      </c>
      <c r="C1085" s="1358" t="s">
        <v>2761</v>
      </c>
      <c r="D1085" s="1247" t="s">
        <v>965</v>
      </c>
      <c r="E1085" s="1964">
        <v>4548.6000000000004</v>
      </c>
      <c r="F1085" s="451">
        <v>41744</v>
      </c>
      <c r="G1085" s="139">
        <v>4548.6000000000004</v>
      </c>
      <c r="H1085" s="460">
        <f t="shared" si="22"/>
        <v>0</v>
      </c>
      <c r="I1085" s="1247" t="s">
        <v>1003</v>
      </c>
    </row>
    <row r="1086" spans="1:9" x14ac:dyDescent="0.25">
      <c r="A1086" s="1332"/>
      <c r="B1086" s="589" t="s">
        <v>2251</v>
      </c>
      <c r="C1086" s="1358" t="s">
        <v>2761</v>
      </c>
      <c r="D1086" s="1247" t="s">
        <v>389</v>
      </c>
      <c r="E1086" s="1964">
        <v>20459</v>
      </c>
      <c r="F1086" s="451">
        <v>41745</v>
      </c>
      <c r="G1086" s="139">
        <v>20459</v>
      </c>
      <c r="H1086" s="460">
        <f t="shared" si="22"/>
        <v>0</v>
      </c>
      <c r="I1086" s="1247" t="s">
        <v>825</v>
      </c>
    </row>
    <row r="1087" spans="1:9" x14ac:dyDescent="0.25">
      <c r="A1087" s="1332"/>
      <c r="B1087" s="589" t="s">
        <v>2252</v>
      </c>
      <c r="C1087" s="1358" t="s">
        <v>2761</v>
      </c>
      <c r="D1087" s="1247" t="s">
        <v>2704</v>
      </c>
      <c r="E1087" s="1964">
        <v>15435</v>
      </c>
      <c r="F1087" s="347" t="s">
        <v>4205</v>
      </c>
      <c r="G1087" s="139">
        <v>15435</v>
      </c>
      <c r="H1087" s="460">
        <f t="shared" si="22"/>
        <v>0</v>
      </c>
      <c r="I1087" s="1247" t="s">
        <v>825</v>
      </c>
    </row>
    <row r="1088" spans="1:9" x14ac:dyDescent="0.25">
      <c r="A1088" s="1332"/>
      <c r="B1088" s="589" t="s">
        <v>2253</v>
      </c>
      <c r="C1088" s="1358" t="s">
        <v>2761</v>
      </c>
      <c r="D1088" s="1247" t="s">
        <v>3593</v>
      </c>
      <c r="E1088" s="1964">
        <v>1310.5</v>
      </c>
      <c r="F1088" s="451">
        <v>41744</v>
      </c>
      <c r="G1088" s="139">
        <v>1310.5</v>
      </c>
      <c r="H1088" s="460">
        <f t="shared" si="22"/>
        <v>0</v>
      </c>
      <c r="I1088" s="1247" t="s">
        <v>1003</v>
      </c>
    </row>
    <row r="1089" spans="1:9" x14ac:dyDescent="0.25">
      <c r="A1089" s="1332"/>
      <c r="B1089" s="589" t="s">
        <v>2254</v>
      </c>
      <c r="C1089" s="1358" t="s">
        <v>2761</v>
      </c>
      <c r="D1089" s="1247" t="s">
        <v>1924</v>
      </c>
      <c r="E1089" s="1964">
        <v>14161.5</v>
      </c>
      <c r="F1089" s="451">
        <v>41744</v>
      </c>
      <c r="G1089" s="139">
        <v>14161.5</v>
      </c>
      <c r="H1089" s="460">
        <f t="shared" si="22"/>
        <v>0</v>
      </c>
      <c r="I1089" s="1247" t="s">
        <v>1003</v>
      </c>
    </row>
    <row r="1090" spans="1:9" x14ac:dyDescent="0.25">
      <c r="A1090" s="1332"/>
      <c r="B1090" s="589" t="s">
        <v>2255</v>
      </c>
      <c r="C1090" s="1358" t="s">
        <v>2761</v>
      </c>
      <c r="D1090" s="1247" t="s">
        <v>969</v>
      </c>
      <c r="E1090" s="1964">
        <v>1791</v>
      </c>
      <c r="F1090" s="451">
        <v>41744</v>
      </c>
      <c r="G1090" s="139">
        <v>1791</v>
      </c>
      <c r="H1090" s="460">
        <f t="shared" si="22"/>
        <v>0</v>
      </c>
      <c r="I1090" s="1247"/>
    </row>
    <row r="1091" spans="1:9" x14ac:dyDescent="0.25">
      <c r="A1091" s="1332"/>
      <c r="B1091" s="589" t="s">
        <v>2256</v>
      </c>
      <c r="C1091" s="1358" t="s">
        <v>2761</v>
      </c>
      <c r="D1091" s="1247" t="s">
        <v>3583</v>
      </c>
      <c r="E1091" s="1964">
        <v>2834</v>
      </c>
      <c r="F1091" s="451">
        <v>41744</v>
      </c>
      <c r="G1091" s="139">
        <v>2834</v>
      </c>
      <c r="H1091" s="460">
        <f t="shared" si="22"/>
        <v>0</v>
      </c>
      <c r="I1091" s="1247"/>
    </row>
    <row r="1092" spans="1:9" x14ac:dyDescent="0.25">
      <c r="A1092" s="1332"/>
      <c r="B1092" s="589" t="s">
        <v>2257</v>
      </c>
      <c r="C1092" s="1358" t="s">
        <v>2761</v>
      </c>
      <c r="D1092" s="1247" t="s">
        <v>48</v>
      </c>
      <c r="E1092" s="1964">
        <v>27095.25</v>
      </c>
      <c r="F1092" s="1744">
        <v>41777</v>
      </c>
      <c r="G1092" s="389">
        <v>27095.25</v>
      </c>
      <c r="H1092" s="460">
        <f t="shared" si="22"/>
        <v>0</v>
      </c>
      <c r="I1092" s="1247" t="s">
        <v>2228</v>
      </c>
    </row>
    <row r="1093" spans="1:9" x14ac:dyDescent="0.25">
      <c r="A1093" s="1332"/>
      <c r="B1093" s="589" t="s">
        <v>2258</v>
      </c>
      <c r="C1093" s="1358" t="s">
        <v>2761</v>
      </c>
      <c r="D1093" s="1247" t="s">
        <v>1617</v>
      </c>
      <c r="E1093" s="1964">
        <v>8701.2000000000007</v>
      </c>
      <c r="F1093" s="451">
        <v>41745</v>
      </c>
      <c r="G1093" s="139">
        <v>8701.2000000000007</v>
      </c>
      <c r="H1093" s="460">
        <f t="shared" si="22"/>
        <v>0</v>
      </c>
      <c r="I1093" s="1247" t="s">
        <v>825</v>
      </c>
    </row>
    <row r="1094" spans="1:9" x14ac:dyDescent="0.25">
      <c r="A1094" s="1332"/>
      <c r="B1094" s="589" t="s">
        <v>2259</v>
      </c>
      <c r="C1094" s="1358" t="s">
        <v>2761</v>
      </c>
      <c r="D1094" s="1247" t="s">
        <v>3584</v>
      </c>
      <c r="E1094" s="1964">
        <v>3866.5</v>
      </c>
      <c r="F1094" s="451">
        <v>41744</v>
      </c>
      <c r="G1094" s="139">
        <v>3866.5</v>
      </c>
      <c r="H1094" s="539">
        <f t="shared" si="22"/>
        <v>0</v>
      </c>
      <c r="I1094" s="1247"/>
    </row>
    <row r="1095" spans="1:9" x14ac:dyDescent="0.25">
      <c r="A1095" s="1332"/>
      <c r="B1095" s="589" t="s">
        <v>2260</v>
      </c>
      <c r="C1095" s="1358" t="s">
        <v>2761</v>
      </c>
      <c r="D1095" s="1247" t="s">
        <v>2705</v>
      </c>
      <c r="E1095" s="1964">
        <v>36368.85</v>
      </c>
      <c r="F1095" s="347" t="s">
        <v>4179</v>
      </c>
      <c r="G1095" s="389">
        <v>36368.85</v>
      </c>
      <c r="H1095" s="460">
        <f t="shared" si="22"/>
        <v>0</v>
      </c>
      <c r="I1095" s="1247" t="s">
        <v>825</v>
      </c>
    </row>
    <row r="1096" spans="1:9" x14ac:dyDescent="0.25">
      <c r="A1096" s="1332"/>
      <c r="B1096" s="589" t="s">
        <v>2261</v>
      </c>
      <c r="C1096" s="1358" t="s">
        <v>2761</v>
      </c>
      <c r="D1096" s="1896" t="s">
        <v>57</v>
      </c>
      <c r="E1096" s="2002">
        <v>4510</v>
      </c>
      <c r="F1096" s="1822">
        <v>41745</v>
      </c>
      <c r="G1096" s="1535">
        <v>4510</v>
      </c>
      <c r="H1096" s="539">
        <f t="shared" si="22"/>
        <v>0</v>
      </c>
      <c r="I1096" s="1896" t="s">
        <v>825</v>
      </c>
    </row>
    <row r="1097" spans="1:9" x14ac:dyDescent="0.25">
      <c r="A1097" s="1332"/>
      <c r="B1097" s="589" t="s">
        <v>2262</v>
      </c>
      <c r="C1097" s="1358" t="s">
        <v>2761</v>
      </c>
      <c r="D1097" s="1247" t="s">
        <v>641</v>
      </c>
      <c r="E1097" s="1964">
        <v>13176.6</v>
      </c>
      <c r="F1097" s="451">
        <v>41745</v>
      </c>
      <c r="G1097" s="139">
        <v>13176.6</v>
      </c>
      <c r="H1097" s="460">
        <f t="shared" si="22"/>
        <v>0</v>
      </c>
      <c r="I1097" s="1247" t="s">
        <v>825</v>
      </c>
    </row>
    <row r="1098" spans="1:9" x14ac:dyDescent="0.25">
      <c r="A1098" s="1332"/>
      <c r="B1098" s="540"/>
      <c r="C1098" s="1358"/>
      <c r="D1098" s="520" t="s">
        <v>506</v>
      </c>
      <c r="E1098" s="76"/>
      <c r="F1098" s="721"/>
      <c r="G1098" s="139"/>
      <c r="H1098" s="460"/>
    </row>
    <row r="1099" spans="1:9" x14ac:dyDescent="0.25">
      <c r="A1099" s="1360"/>
      <c r="B1099" s="1361"/>
      <c r="C1099" s="1362"/>
      <c r="D1099" s="520" t="s">
        <v>514</v>
      </c>
      <c r="E1099" s="76"/>
      <c r="F1099" s="721"/>
      <c r="G1099" s="76"/>
      <c r="H1099" s="1351"/>
    </row>
    <row r="1100" spans="1:9" x14ac:dyDescent="0.25">
      <c r="A1100" s="1816"/>
      <c r="B1100" s="1817"/>
      <c r="C1100" s="1818"/>
      <c r="D1100" s="520" t="s">
        <v>513</v>
      </c>
      <c r="E1100" s="76"/>
      <c r="F1100" s="721"/>
      <c r="G1100" s="76"/>
      <c r="H1100" s="1351"/>
    </row>
    <row r="1101" spans="1:9" ht="18.75" x14ac:dyDescent="0.3">
      <c r="A1101" s="2319" t="str">
        <f>A1032</f>
        <v>REMISIONES DE    ABRIL         2 0 1 4</v>
      </c>
      <c r="B1101" s="2319"/>
      <c r="C1101" s="2319"/>
      <c r="D1101" s="2319"/>
      <c r="E1101" s="2319"/>
      <c r="F1101" s="2319"/>
      <c r="G1101" s="1051"/>
      <c r="H1101" s="717"/>
    </row>
    <row r="1102" spans="1:9" ht="35.25" thickBot="1" x14ac:dyDescent="0.35">
      <c r="A1102" s="716" t="s">
        <v>0</v>
      </c>
      <c r="B1102" s="1325" t="s">
        <v>1</v>
      </c>
      <c r="C1102" s="1526"/>
      <c r="D1102" s="1326" t="s">
        <v>1461</v>
      </c>
      <c r="E1102" s="5" t="s">
        <v>2</v>
      </c>
      <c r="F1102" s="1565" t="s">
        <v>6</v>
      </c>
      <c r="G1102" s="1566" t="s">
        <v>7</v>
      </c>
      <c r="H1102" s="1567" t="s">
        <v>8</v>
      </c>
    </row>
    <row r="1103" spans="1:9" ht="15.75" thickTop="1" x14ac:dyDescent="0.25">
      <c r="A1103" s="1332">
        <v>41744</v>
      </c>
      <c r="B1103" s="589" t="s">
        <v>2263</v>
      </c>
      <c r="C1103" s="1358" t="s">
        <v>2761</v>
      </c>
      <c r="D1103" s="1896" t="s">
        <v>842</v>
      </c>
      <c r="E1103" s="2002">
        <v>2470</v>
      </c>
      <c r="F1103" s="1822">
        <v>41745</v>
      </c>
      <c r="G1103" s="1535">
        <v>2470</v>
      </c>
      <c r="H1103" s="2004">
        <f t="shared" ref="H1103:H1166" si="23">E1103-G1103</f>
        <v>0</v>
      </c>
      <c r="I1103" s="1896" t="s">
        <v>825</v>
      </c>
    </row>
    <row r="1104" spans="1:9" x14ac:dyDescent="0.25">
      <c r="A1104" s="1332"/>
      <c r="B1104" s="589" t="s">
        <v>2264</v>
      </c>
      <c r="C1104" s="1358" t="s">
        <v>2761</v>
      </c>
      <c r="D1104" s="1247" t="s">
        <v>961</v>
      </c>
      <c r="E1104" s="1964">
        <v>3658.4</v>
      </c>
      <c r="F1104" s="451">
        <v>41745</v>
      </c>
      <c r="G1104" s="139">
        <v>3658.4</v>
      </c>
      <c r="H1104" s="460">
        <f t="shared" si="23"/>
        <v>0</v>
      </c>
      <c r="I1104" s="1247" t="s">
        <v>825</v>
      </c>
    </row>
    <row r="1105" spans="1:9" x14ac:dyDescent="0.25">
      <c r="A1105" s="1332"/>
      <c r="B1105" s="589" t="s">
        <v>2265</v>
      </c>
      <c r="C1105" s="1358" t="s">
        <v>2761</v>
      </c>
      <c r="D1105" s="1247" t="s">
        <v>825</v>
      </c>
      <c r="E1105" s="1964">
        <v>14828.2</v>
      </c>
      <c r="F1105" s="451">
        <v>41745</v>
      </c>
      <c r="G1105" s="139">
        <v>14828.2</v>
      </c>
      <c r="H1105" s="460">
        <f t="shared" si="23"/>
        <v>0</v>
      </c>
      <c r="I1105" s="1247" t="s">
        <v>825</v>
      </c>
    </row>
    <row r="1106" spans="1:9" x14ac:dyDescent="0.25">
      <c r="A1106" s="1332"/>
      <c r="B1106" s="589" t="s">
        <v>2266</v>
      </c>
      <c r="C1106" s="1358" t="s">
        <v>2761</v>
      </c>
      <c r="D1106" s="1247" t="s">
        <v>3594</v>
      </c>
      <c r="E1106" s="1964">
        <v>1150</v>
      </c>
      <c r="F1106" s="451">
        <v>41744</v>
      </c>
      <c r="G1106" s="139">
        <v>1150</v>
      </c>
      <c r="H1106" s="460">
        <f t="shared" si="23"/>
        <v>0</v>
      </c>
      <c r="I1106" s="1247" t="s">
        <v>2227</v>
      </c>
    </row>
    <row r="1107" spans="1:9" x14ac:dyDescent="0.25">
      <c r="A1107" s="1332"/>
      <c r="B1107" s="589" t="s">
        <v>2267</v>
      </c>
      <c r="C1107" s="1358" t="s">
        <v>2761</v>
      </c>
      <c r="D1107" s="1247" t="s">
        <v>1924</v>
      </c>
      <c r="E1107" s="1964">
        <v>3668.5</v>
      </c>
      <c r="F1107" s="451">
        <v>41744</v>
      </c>
      <c r="G1107" s="139">
        <v>3668.5</v>
      </c>
      <c r="H1107" s="460">
        <f t="shared" si="23"/>
        <v>0</v>
      </c>
      <c r="I1107" s="1247" t="s">
        <v>2227</v>
      </c>
    </row>
    <row r="1108" spans="1:9" x14ac:dyDescent="0.25">
      <c r="A1108" s="1332"/>
      <c r="B1108" s="589" t="s">
        <v>2268</v>
      </c>
      <c r="C1108" s="1358" t="s">
        <v>2761</v>
      </c>
      <c r="D1108" s="1247" t="s">
        <v>2817</v>
      </c>
      <c r="E1108" s="1964">
        <v>1517.5</v>
      </c>
      <c r="F1108" s="451">
        <v>41744</v>
      </c>
      <c r="G1108" s="139">
        <v>1517.5</v>
      </c>
      <c r="H1108" s="460">
        <f t="shared" si="23"/>
        <v>0</v>
      </c>
      <c r="I1108" s="1247" t="s">
        <v>2227</v>
      </c>
    </row>
    <row r="1109" spans="1:9" x14ac:dyDescent="0.25">
      <c r="A1109" s="1332"/>
      <c r="B1109" s="589" t="s">
        <v>2269</v>
      </c>
      <c r="C1109" s="1358" t="s">
        <v>2761</v>
      </c>
      <c r="D1109" s="1247" t="s">
        <v>3585</v>
      </c>
      <c r="E1109" s="1964">
        <v>645.20000000000005</v>
      </c>
      <c r="F1109" s="451">
        <v>41744</v>
      </c>
      <c r="G1109" s="139">
        <v>645.20000000000005</v>
      </c>
      <c r="H1109" s="460">
        <f t="shared" si="23"/>
        <v>0</v>
      </c>
      <c r="I1109" s="1247" t="s">
        <v>2227</v>
      </c>
    </row>
    <row r="1110" spans="1:9" x14ac:dyDescent="0.25">
      <c r="A1110" s="1332"/>
      <c r="B1110" s="589" t="s">
        <v>2270</v>
      </c>
      <c r="C1110" s="1358" t="s">
        <v>2761</v>
      </c>
      <c r="D1110" s="1247" t="s">
        <v>3570</v>
      </c>
      <c r="E1110" s="1964">
        <v>103251.3</v>
      </c>
      <c r="F1110" s="451">
        <v>41745</v>
      </c>
      <c r="G1110" s="139">
        <v>103251.3</v>
      </c>
      <c r="H1110" s="460">
        <f t="shared" si="23"/>
        <v>0</v>
      </c>
      <c r="I1110" s="1247"/>
    </row>
    <row r="1111" spans="1:9" x14ac:dyDescent="0.25">
      <c r="A1111" s="1332"/>
      <c r="B1111" s="589" t="s">
        <v>2271</v>
      </c>
      <c r="C1111" s="1358" t="s">
        <v>2761</v>
      </c>
      <c r="D1111" s="1247" t="s">
        <v>684</v>
      </c>
      <c r="E1111" s="1964">
        <v>10576.64</v>
      </c>
      <c r="F1111" s="451">
        <v>41745</v>
      </c>
      <c r="G1111" s="139">
        <v>10576.64</v>
      </c>
      <c r="H1111" s="460">
        <f t="shared" si="23"/>
        <v>0</v>
      </c>
      <c r="I1111" s="1247" t="s">
        <v>825</v>
      </c>
    </row>
    <row r="1112" spans="1:9" x14ac:dyDescent="0.25">
      <c r="A1112" s="1332"/>
      <c r="B1112" s="589" t="s">
        <v>2272</v>
      </c>
      <c r="C1112" s="1358" t="s">
        <v>2761</v>
      </c>
      <c r="D1112" s="1247" t="s">
        <v>69</v>
      </c>
      <c r="E1112" s="1964">
        <v>871</v>
      </c>
      <c r="F1112" s="451">
        <v>41745</v>
      </c>
      <c r="G1112" s="139">
        <v>871</v>
      </c>
      <c r="H1112" s="460">
        <f t="shared" si="23"/>
        <v>0</v>
      </c>
      <c r="I1112" s="1247" t="s">
        <v>825</v>
      </c>
    </row>
    <row r="1113" spans="1:9" x14ac:dyDescent="0.25">
      <c r="A1113" s="1332"/>
      <c r="B1113" s="589" t="s">
        <v>2273</v>
      </c>
      <c r="C1113" s="1358" t="s">
        <v>2761</v>
      </c>
      <c r="D1113" s="1247" t="s">
        <v>3586</v>
      </c>
      <c r="E1113" s="1964">
        <v>34413.4</v>
      </c>
      <c r="F1113" s="451">
        <v>41744</v>
      </c>
      <c r="G1113" s="139">
        <v>34413.4</v>
      </c>
      <c r="H1113" s="460">
        <f t="shared" si="23"/>
        <v>0</v>
      </c>
      <c r="I1113" s="1247"/>
    </row>
    <row r="1114" spans="1:9" x14ac:dyDescent="0.25">
      <c r="A1114" s="1332"/>
      <c r="B1114" s="589" t="s">
        <v>2274</v>
      </c>
      <c r="C1114" s="1358" t="s">
        <v>2761</v>
      </c>
      <c r="D1114" s="1247" t="s">
        <v>748</v>
      </c>
      <c r="E1114" s="1964">
        <v>2915.2</v>
      </c>
      <c r="F1114" s="451">
        <v>41744</v>
      </c>
      <c r="G1114" s="139">
        <v>2915.2</v>
      </c>
      <c r="H1114" s="460">
        <f t="shared" si="23"/>
        <v>0</v>
      </c>
      <c r="I1114" s="1247"/>
    </row>
    <row r="1115" spans="1:9" x14ac:dyDescent="0.25">
      <c r="A1115" s="1332"/>
      <c r="B1115" s="589" t="s">
        <v>2275</v>
      </c>
      <c r="C1115" s="1358" t="s">
        <v>2761</v>
      </c>
      <c r="D1115" s="1897" t="s">
        <v>2229</v>
      </c>
      <c r="E1115" s="2087">
        <v>0</v>
      </c>
      <c r="F1115" s="451"/>
      <c r="G1115" s="139"/>
      <c r="H1115" s="460">
        <f>E1115-G1115</f>
        <v>0</v>
      </c>
      <c r="I1115" s="1247" t="s">
        <v>2235</v>
      </c>
    </row>
    <row r="1116" spans="1:9" x14ac:dyDescent="0.25">
      <c r="A1116" s="1332"/>
      <c r="B1116" s="589" t="s">
        <v>2276</v>
      </c>
      <c r="C1116" s="1358" t="s">
        <v>2761</v>
      </c>
      <c r="D1116" s="1247" t="s">
        <v>3587</v>
      </c>
      <c r="E1116" s="1964">
        <v>4107.1000000000004</v>
      </c>
      <c r="F1116" s="451">
        <v>41744</v>
      </c>
      <c r="G1116" s="139">
        <v>4107.1000000000004</v>
      </c>
      <c r="H1116" s="460">
        <f>E1116-G1116</f>
        <v>0</v>
      </c>
      <c r="I1116" s="1247"/>
    </row>
    <row r="1117" spans="1:9" x14ac:dyDescent="0.25">
      <c r="A1117" s="1332"/>
      <c r="B1117" s="589" t="s">
        <v>2277</v>
      </c>
      <c r="C1117" s="1358" t="s">
        <v>2761</v>
      </c>
      <c r="D1117" s="1247" t="s">
        <v>19</v>
      </c>
      <c r="E1117" s="1964">
        <v>220</v>
      </c>
      <c r="F1117" s="451">
        <v>41744</v>
      </c>
      <c r="G1117" s="139">
        <v>220</v>
      </c>
      <c r="H1117" s="460">
        <f t="shared" si="23"/>
        <v>0</v>
      </c>
      <c r="I1117" s="1247" t="s">
        <v>19</v>
      </c>
    </row>
    <row r="1118" spans="1:9" x14ac:dyDescent="0.25">
      <c r="A1118" s="1332"/>
      <c r="B1118" s="589" t="s">
        <v>2278</v>
      </c>
      <c r="C1118" s="1358" t="s">
        <v>2761</v>
      </c>
      <c r="D1118" s="1247" t="s">
        <v>3588</v>
      </c>
      <c r="E1118" s="1964">
        <v>5712.55</v>
      </c>
      <c r="F1118" s="2144" t="s">
        <v>3992</v>
      </c>
      <c r="G1118" s="139">
        <v>5712.55</v>
      </c>
      <c r="H1118" s="460">
        <f t="shared" si="23"/>
        <v>0</v>
      </c>
      <c r="I1118" s="1247"/>
    </row>
    <row r="1119" spans="1:9" x14ac:dyDescent="0.25">
      <c r="A1119" s="1332"/>
      <c r="B1119" s="589" t="s">
        <v>2279</v>
      </c>
      <c r="C1119" s="1358" t="s">
        <v>2761</v>
      </c>
      <c r="D1119" s="1247" t="s">
        <v>951</v>
      </c>
      <c r="E1119" s="1964">
        <v>10529.8</v>
      </c>
      <c r="F1119" s="452" t="s">
        <v>3651</v>
      </c>
      <c r="G1119" s="139">
        <v>10529.8</v>
      </c>
      <c r="H1119" s="460">
        <f t="shared" si="23"/>
        <v>0</v>
      </c>
      <c r="I1119" s="1247" t="s">
        <v>825</v>
      </c>
    </row>
    <row r="1120" spans="1:9" x14ac:dyDescent="0.25">
      <c r="A1120" s="1332"/>
      <c r="B1120" s="589" t="s">
        <v>2280</v>
      </c>
      <c r="C1120" s="1358" t="s">
        <v>2761</v>
      </c>
      <c r="D1120" s="1247" t="s">
        <v>19</v>
      </c>
      <c r="E1120" s="1964">
        <v>1492.5</v>
      </c>
      <c r="F1120" s="451">
        <v>41744</v>
      </c>
      <c r="G1120" s="139">
        <v>1492.5</v>
      </c>
      <c r="H1120" s="460">
        <f t="shared" si="23"/>
        <v>0</v>
      </c>
      <c r="I1120" s="1247" t="s">
        <v>19</v>
      </c>
    </row>
    <row r="1121" spans="1:9" x14ac:dyDescent="0.25">
      <c r="A1121" s="1332"/>
      <c r="B1121" s="589" t="s">
        <v>2281</v>
      </c>
      <c r="C1121" s="1358" t="s">
        <v>2761</v>
      </c>
      <c r="D1121" s="1247" t="s">
        <v>19</v>
      </c>
      <c r="E1121" s="1964">
        <v>230.5</v>
      </c>
      <c r="F1121" s="451">
        <v>41744</v>
      </c>
      <c r="G1121" s="139">
        <v>230.5</v>
      </c>
      <c r="H1121" s="460">
        <f t="shared" si="23"/>
        <v>0</v>
      </c>
      <c r="I1121" s="1247" t="s">
        <v>19</v>
      </c>
    </row>
    <row r="1122" spans="1:9" x14ac:dyDescent="0.25">
      <c r="A1122" s="1332"/>
      <c r="B1122" s="589" t="s">
        <v>2282</v>
      </c>
      <c r="C1122" s="1358" t="s">
        <v>2761</v>
      </c>
      <c r="D1122" s="1247" t="s">
        <v>809</v>
      </c>
      <c r="E1122" s="1964">
        <v>2509.5</v>
      </c>
      <c r="F1122" s="451">
        <v>41744</v>
      </c>
      <c r="G1122" s="139">
        <v>2509.5</v>
      </c>
      <c r="H1122" s="460">
        <f t="shared" si="23"/>
        <v>0</v>
      </c>
      <c r="I1122" s="1247"/>
    </row>
    <row r="1123" spans="1:9" x14ac:dyDescent="0.25">
      <c r="A1123" s="1332"/>
      <c r="B1123" s="589" t="s">
        <v>2283</v>
      </c>
      <c r="C1123" s="1358" t="s">
        <v>2761</v>
      </c>
      <c r="D1123" s="1247" t="s">
        <v>997</v>
      </c>
      <c r="E1123" s="1964">
        <v>17948</v>
      </c>
      <c r="F1123" s="451">
        <v>41745</v>
      </c>
      <c r="G1123" s="139">
        <v>17948</v>
      </c>
      <c r="H1123" s="460">
        <f t="shared" si="23"/>
        <v>0</v>
      </c>
      <c r="I1123" s="1247" t="s">
        <v>1003</v>
      </c>
    </row>
    <row r="1124" spans="1:9" x14ac:dyDescent="0.25">
      <c r="A1124" s="1332"/>
      <c r="B1124" s="589" t="s">
        <v>2284</v>
      </c>
      <c r="C1124" s="1358" t="s">
        <v>2761</v>
      </c>
      <c r="D1124" s="1247" t="s">
        <v>69</v>
      </c>
      <c r="E1124" s="1964">
        <v>1472.6</v>
      </c>
      <c r="F1124" s="451">
        <v>41746</v>
      </c>
      <c r="G1124" s="139">
        <v>1472.6</v>
      </c>
      <c r="H1124" s="460">
        <f t="shared" si="23"/>
        <v>0</v>
      </c>
      <c r="I1124" s="1247" t="s">
        <v>2227</v>
      </c>
    </row>
    <row r="1125" spans="1:9" x14ac:dyDescent="0.25">
      <c r="A1125" s="1332"/>
      <c r="B1125" s="589" t="s">
        <v>2285</v>
      </c>
      <c r="C1125" s="1358" t="s">
        <v>2761</v>
      </c>
      <c r="D1125" s="1247" t="s">
        <v>3155</v>
      </c>
      <c r="E1125" s="1964">
        <v>14573</v>
      </c>
      <c r="F1125" s="451">
        <v>41745</v>
      </c>
      <c r="G1125" s="139">
        <v>14573</v>
      </c>
      <c r="H1125" s="460">
        <f t="shared" si="23"/>
        <v>0</v>
      </c>
      <c r="I1125" s="1247" t="s">
        <v>2228</v>
      </c>
    </row>
    <row r="1126" spans="1:9" x14ac:dyDescent="0.25">
      <c r="A1126" s="1332"/>
      <c r="B1126" s="589" t="s">
        <v>2286</v>
      </c>
      <c r="C1126" s="1358" t="s">
        <v>2761</v>
      </c>
      <c r="D1126" s="1247" t="s">
        <v>3074</v>
      </c>
      <c r="E1126" s="1964">
        <v>3208</v>
      </c>
      <c r="F1126" s="451">
        <v>41744</v>
      </c>
      <c r="G1126" s="139">
        <v>3208</v>
      </c>
      <c r="H1126" s="460">
        <f t="shared" si="23"/>
        <v>0</v>
      </c>
      <c r="I1126" s="1247"/>
    </row>
    <row r="1127" spans="1:9" x14ac:dyDescent="0.25">
      <c r="A1127" s="1332"/>
      <c r="B1127" s="589" t="s">
        <v>2287</v>
      </c>
      <c r="C1127" s="1358" t="s">
        <v>2761</v>
      </c>
      <c r="D1127" s="1247" t="s">
        <v>3589</v>
      </c>
      <c r="E1127" s="1964">
        <v>1199</v>
      </c>
      <c r="F1127" s="451">
        <v>41746</v>
      </c>
      <c r="G1127" s="139">
        <v>1199</v>
      </c>
      <c r="H1127" s="460">
        <f t="shared" si="23"/>
        <v>0</v>
      </c>
      <c r="I1127" s="1247" t="s">
        <v>2227</v>
      </c>
    </row>
    <row r="1128" spans="1:9" x14ac:dyDescent="0.25">
      <c r="A1128" s="1332"/>
      <c r="B1128" s="589" t="s">
        <v>2288</v>
      </c>
      <c r="C1128" s="1358" t="s">
        <v>2761</v>
      </c>
      <c r="D1128" s="1247" t="s">
        <v>685</v>
      </c>
      <c r="E1128" s="1964">
        <v>1045</v>
      </c>
      <c r="F1128" s="451">
        <v>41746</v>
      </c>
      <c r="G1128" s="139">
        <v>1045</v>
      </c>
      <c r="H1128" s="460">
        <f t="shared" si="23"/>
        <v>0</v>
      </c>
      <c r="I1128" s="1247" t="s">
        <v>2227</v>
      </c>
    </row>
    <row r="1129" spans="1:9" x14ac:dyDescent="0.25">
      <c r="A1129" s="1332"/>
      <c r="B1129" s="589" t="s">
        <v>2289</v>
      </c>
      <c r="C1129" s="1358" t="s">
        <v>2761</v>
      </c>
      <c r="D1129" s="1247" t="s">
        <v>3590</v>
      </c>
      <c r="E1129" s="1964">
        <v>1995</v>
      </c>
      <c r="F1129" s="451">
        <v>41746</v>
      </c>
      <c r="G1129" s="139">
        <v>1995</v>
      </c>
      <c r="H1129" s="460">
        <f t="shared" si="23"/>
        <v>0</v>
      </c>
      <c r="I1129" s="1247" t="s">
        <v>2227</v>
      </c>
    </row>
    <row r="1130" spans="1:9" x14ac:dyDescent="0.25">
      <c r="A1130" s="1332"/>
      <c r="B1130" s="589" t="s">
        <v>2290</v>
      </c>
      <c r="C1130" s="1358" t="s">
        <v>2761</v>
      </c>
      <c r="D1130" s="1247" t="s">
        <v>3591</v>
      </c>
      <c r="E1130" s="1964">
        <v>4314.6000000000004</v>
      </c>
      <c r="F1130" s="451">
        <v>41746</v>
      </c>
      <c r="G1130" s="139">
        <v>4314.6000000000004</v>
      </c>
      <c r="H1130" s="460">
        <f t="shared" si="23"/>
        <v>0</v>
      </c>
      <c r="I1130" s="1247" t="s">
        <v>2227</v>
      </c>
    </row>
    <row r="1131" spans="1:9" x14ac:dyDescent="0.25">
      <c r="A1131" s="1332"/>
      <c r="B1131" s="589" t="s">
        <v>2291</v>
      </c>
      <c r="C1131" s="1358" t="s">
        <v>2761</v>
      </c>
      <c r="D1131" s="1247" t="s">
        <v>3592</v>
      </c>
      <c r="E1131" s="1964">
        <v>13476.5</v>
      </c>
      <c r="F1131" s="451">
        <v>41746</v>
      </c>
      <c r="G1131" s="139">
        <v>13476.5</v>
      </c>
      <c r="H1131" s="460">
        <f t="shared" si="23"/>
        <v>0</v>
      </c>
      <c r="I1131" s="1247" t="s">
        <v>2227</v>
      </c>
    </row>
    <row r="1132" spans="1:9" x14ac:dyDescent="0.25">
      <c r="A1132" s="1332"/>
      <c r="B1132" s="589" t="s">
        <v>2292</v>
      </c>
      <c r="C1132" s="1358" t="s">
        <v>2761</v>
      </c>
      <c r="D1132" s="1247" t="s">
        <v>19</v>
      </c>
      <c r="E1132" s="1964">
        <v>1570</v>
      </c>
      <c r="F1132" s="451">
        <v>41744</v>
      </c>
      <c r="G1132" s="139">
        <v>1570</v>
      </c>
      <c r="H1132" s="460">
        <f t="shared" si="23"/>
        <v>0</v>
      </c>
      <c r="I1132" s="1247" t="s">
        <v>19</v>
      </c>
    </row>
    <row r="1133" spans="1:9" x14ac:dyDescent="0.25">
      <c r="A1133" s="1332">
        <v>41745</v>
      </c>
      <c r="B1133" s="589" t="s">
        <v>806</v>
      </c>
      <c r="C1133" s="1358" t="s">
        <v>2761</v>
      </c>
      <c r="D1133" s="1247" t="s">
        <v>28</v>
      </c>
      <c r="E1133" s="1964">
        <v>25942.7</v>
      </c>
      <c r="F1133" s="451">
        <v>41745</v>
      </c>
      <c r="G1133" s="139">
        <v>25942.7</v>
      </c>
      <c r="H1133" s="460">
        <f t="shared" si="23"/>
        <v>0</v>
      </c>
      <c r="I1133" s="583" t="s">
        <v>600</v>
      </c>
    </row>
    <row r="1134" spans="1:9" x14ac:dyDescent="0.25">
      <c r="A1134" s="1332"/>
      <c r="B1134" s="589" t="s">
        <v>2293</v>
      </c>
      <c r="C1134" s="1358" t="s">
        <v>2761</v>
      </c>
      <c r="D1134" s="1247" t="s">
        <v>604</v>
      </c>
      <c r="E1134" s="1964">
        <v>10400</v>
      </c>
      <c r="F1134" s="451">
        <v>41745</v>
      </c>
      <c r="G1134" s="139">
        <v>10400</v>
      </c>
      <c r="H1134" s="460">
        <f t="shared" si="23"/>
        <v>0</v>
      </c>
      <c r="I1134" s="1247" t="s">
        <v>600</v>
      </c>
    </row>
    <row r="1135" spans="1:9" x14ac:dyDescent="0.25">
      <c r="A1135" s="1332"/>
      <c r="B1135" s="589" t="s">
        <v>2294</v>
      </c>
      <c r="C1135" s="1358" t="s">
        <v>2761</v>
      </c>
      <c r="D1135" s="1247" t="s">
        <v>206</v>
      </c>
      <c r="E1135" s="1964">
        <v>2331.1999999999998</v>
      </c>
      <c r="F1135" s="451">
        <v>41745</v>
      </c>
      <c r="G1135" s="139">
        <v>2331.1999999999998</v>
      </c>
      <c r="H1135" s="460">
        <f t="shared" si="23"/>
        <v>0</v>
      </c>
      <c r="I1135" s="1247" t="s">
        <v>600</v>
      </c>
    </row>
    <row r="1136" spans="1:9" x14ac:dyDescent="0.25">
      <c r="A1136" s="1332"/>
      <c r="B1136" s="589" t="s">
        <v>2295</v>
      </c>
      <c r="C1136" s="1358" t="s">
        <v>2761</v>
      </c>
      <c r="D1136" s="1247" t="s">
        <v>600</v>
      </c>
      <c r="E1136" s="1964">
        <v>66</v>
      </c>
      <c r="F1136" s="451">
        <v>41745</v>
      </c>
      <c r="G1136" s="139">
        <v>66</v>
      </c>
      <c r="H1136" s="460">
        <f t="shared" si="23"/>
        <v>0</v>
      </c>
      <c r="I1136" s="1247"/>
    </row>
    <row r="1137" spans="1:9" x14ac:dyDescent="0.25">
      <c r="A1137" s="1332"/>
      <c r="B1137" s="589" t="s">
        <v>2296</v>
      </c>
      <c r="C1137" s="1358" t="s">
        <v>2761</v>
      </c>
      <c r="D1137" s="1247" t="s">
        <v>404</v>
      </c>
      <c r="E1137" s="1964">
        <v>203235.4</v>
      </c>
      <c r="F1137" s="1744" t="s">
        <v>3878</v>
      </c>
      <c r="G1137" s="139">
        <v>203235.4</v>
      </c>
      <c r="H1137" s="460">
        <f t="shared" si="23"/>
        <v>0</v>
      </c>
      <c r="I1137" s="1247"/>
    </row>
    <row r="1138" spans="1:9" x14ac:dyDescent="0.25">
      <c r="A1138" s="1332"/>
      <c r="B1138" s="589" t="s">
        <v>2297</v>
      </c>
      <c r="C1138" s="1358" t="s">
        <v>2761</v>
      </c>
      <c r="D1138" s="1247" t="s">
        <v>3597</v>
      </c>
      <c r="E1138" s="1964">
        <v>3424.5</v>
      </c>
      <c r="F1138" s="451">
        <v>41745</v>
      </c>
      <c r="G1138" s="139">
        <v>3424.5</v>
      </c>
      <c r="H1138" s="460">
        <f t="shared" si="23"/>
        <v>0</v>
      </c>
      <c r="I1138" s="1247"/>
    </row>
    <row r="1139" spans="1:9" x14ac:dyDescent="0.25">
      <c r="A1139" s="1332"/>
      <c r="B1139" s="589" t="s">
        <v>2298</v>
      </c>
      <c r="C1139" s="1358" t="s">
        <v>2761</v>
      </c>
      <c r="D1139" s="1247" t="s">
        <v>3570</v>
      </c>
      <c r="E1139" s="1964">
        <v>19254.2</v>
      </c>
      <c r="F1139" s="451">
        <v>41745</v>
      </c>
      <c r="G1139" s="139">
        <v>19254.2</v>
      </c>
      <c r="H1139" s="460">
        <f t="shared" si="23"/>
        <v>0</v>
      </c>
      <c r="I1139" s="1247"/>
    </row>
    <row r="1140" spans="1:9" x14ac:dyDescent="0.25">
      <c r="A1140" s="1332"/>
      <c r="B1140" s="589" t="s">
        <v>2299</v>
      </c>
      <c r="C1140" s="1358" t="s">
        <v>2761</v>
      </c>
      <c r="D1140" s="1247" t="s">
        <v>524</v>
      </c>
      <c r="E1140" s="1964">
        <v>374.5</v>
      </c>
      <c r="F1140" s="451">
        <v>41745</v>
      </c>
      <c r="G1140" s="139">
        <v>374.5</v>
      </c>
      <c r="H1140" s="460">
        <f t="shared" si="23"/>
        <v>0</v>
      </c>
      <c r="I1140" s="1247"/>
    </row>
    <row r="1141" spans="1:9" x14ac:dyDescent="0.25">
      <c r="A1141" s="1332"/>
      <c r="B1141" s="589" t="s">
        <v>2300</v>
      </c>
      <c r="C1141" s="1358" t="s">
        <v>2761</v>
      </c>
      <c r="D1141" s="1247" t="s">
        <v>3598</v>
      </c>
      <c r="E1141" s="1964">
        <v>9821.5</v>
      </c>
      <c r="F1141" s="1744" t="s">
        <v>3998</v>
      </c>
      <c r="G1141" s="139">
        <v>9821.5</v>
      </c>
      <c r="H1141" s="460">
        <f t="shared" si="23"/>
        <v>0</v>
      </c>
      <c r="I1141" s="1247"/>
    </row>
    <row r="1142" spans="1:9" x14ac:dyDescent="0.25">
      <c r="A1142" s="1332"/>
      <c r="B1142" s="589" t="s">
        <v>2301</v>
      </c>
      <c r="C1142" s="1358" t="s">
        <v>2761</v>
      </c>
      <c r="D1142" s="1247" t="s">
        <v>999</v>
      </c>
      <c r="E1142" s="1964">
        <v>2350</v>
      </c>
      <c r="F1142" s="451">
        <v>41745</v>
      </c>
      <c r="G1142" s="139">
        <v>2350</v>
      </c>
      <c r="H1142" s="460">
        <f t="shared" si="23"/>
        <v>0</v>
      </c>
      <c r="I1142" s="1247" t="s">
        <v>1003</v>
      </c>
    </row>
    <row r="1143" spans="1:9" x14ac:dyDescent="0.25">
      <c r="A1143" s="1332"/>
      <c r="B1143" s="589" t="s">
        <v>2302</v>
      </c>
      <c r="C1143" s="1358" t="s">
        <v>2761</v>
      </c>
      <c r="D1143" s="1247" t="s">
        <v>2233</v>
      </c>
      <c r="E1143" s="1964">
        <v>33786</v>
      </c>
      <c r="F1143" s="451">
        <v>41751</v>
      </c>
      <c r="G1143" s="139">
        <v>33786</v>
      </c>
      <c r="H1143" s="460">
        <f t="shared" si="23"/>
        <v>0</v>
      </c>
      <c r="I1143" s="1247" t="s">
        <v>1003</v>
      </c>
    </row>
    <row r="1144" spans="1:9" x14ac:dyDescent="0.25">
      <c r="A1144" s="1332"/>
      <c r="B1144" s="589" t="s">
        <v>2303</v>
      </c>
      <c r="C1144" s="1358" t="s">
        <v>2761</v>
      </c>
      <c r="D1144" s="1247" t="s">
        <v>3570</v>
      </c>
      <c r="E1144" s="1964">
        <v>66474</v>
      </c>
      <c r="F1144" s="451">
        <v>41745</v>
      </c>
      <c r="G1144" s="139">
        <v>66474</v>
      </c>
      <c r="H1144" s="460">
        <f t="shared" si="23"/>
        <v>0</v>
      </c>
      <c r="I1144" s="1247"/>
    </row>
    <row r="1145" spans="1:9" x14ac:dyDescent="0.25">
      <c r="A1145" s="1332"/>
      <c r="B1145" s="589" t="s">
        <v>2304</v>
      </c>
      <c r="C1145" s="1358" t="s">
        <v>2761</v>
      </c>
      <c r="D1145" s="1247" t="s">
        <v>2961</v>
      </c>
      <c r="E1145" s="1964">
        <v>1481</v>
      </c>
      <c r="F1145" s="451">
        <v>41745</v>
      </c>
      <c r="G1145" s="139">
        <v>1481</v>
      </c>
      <c r="H1145" s="460">
        <f t="shared" si="23"/>
        <v>0</v>
      </c>
      <c r="I1145" s="1247"/>
    </row>
    <row r="1146" spans="1:9" x14ac:dyDescent="0.25">
      <c r="A1146" s="1332"/>
      <c r="B1146" s="589" t="s">
        <v>2305</v>
      </c>
      <c r="C1146" s="1358" t="s">
        <v>2761</v>
      </c>
      <c r="D1146" s="1247" t="s">
        <v>973</v>
      </c>
      <c r="E1146" s="1964">
        <v>161035</v>
      </c>
      <c r="F1146" s="451">
        <v>41733</v>
      </c>
      <c r="G1146" s="139">
        <v>161035</v>
      </c>
      <c r="H1146" s="460">
        <f t="shared" si="23"/>
        <v>0</v>
      </c>
      <c r="I1146" s="1247"/>
    </row>
    <row r="1147" spans="1:9" x14ac:dyDescent="0.25">
      <c r="A1147" s="1332"/>
      <c r="B1147" s="589" t="s">
        <v>2306</v>
      </c>
      <c r="C1147" s="1358" t="s">
        <v>2761</v>
      </c>
      <c r="D1147" s="1247" t="s">
        <v>973</v>
      </c>
      <c r="E1147" s="1964">
        <v>121517.5</v>
      </c>
      <c r="F1147" s="451">
        <v>41753</v>
      </c>
      <c r="G1147" s="139">
        <v>121517.5</v>
      </c>
      <c r="H1147" s="460">
        <f t="shared" si="23"/>
        <v>0</v>
      </c>
      <c r="I1147" s="1247"/>
    </row>
    <row r="1148" spans="1:9" x14ac:dyDescent="0.25">
      <c r="A1148" s="1332"/>
      <c r="B1148" s="589" t="s">
        <v>807</v>
      </c>
      <c r="C1148" s="1358" t="s">
        <v>2761</v>
      </c>
      <c r="D1148" s="1247" t="s">
        <v>973</v>
      </c>
      <c r="E1148" s="1964">
        <v>227766</v>
      </c>
      <c r="F1148" s="451">
        <v>41753</v>
      </c>
      <c r="G1148" s="139">
        <v>227766</v>
      </c>
      <c r="H1148" s="460">
        <f t="shared" si="23"/>
        <v>0</v>
      </c>
      <c r="I1148" s="1247"/>
    </row>
    <row r="1149" spans="1:9" x14ac:dyDescent="0.25">
      <c r="A1149" s="1332"/>
      <c r="B1149" s="589" t="s">
        <v>2307</v>
      </c>
      <c r="C1149" s="1358" t="s">
        <v>2761</v>
      </c>
      <c r="D1149" s="1247" t="s">
        <v>973</v>
      </c>
      <c r="E1149" s="1964">
        <v>374493</v>
      </c>
      <c r="F1149" s="451">
        <v>41753</v>
      </c>
      <c r="G1149" s="139">
        <v>374493</v>
      </c>
      <c r="H1149" s="460">
        <f t="shared" si="23"/>
        <v>0</v>
      </c>
      <c r="I1149" s="1247"/>
    </row>
    <row r="1150" spans="1:9" x14ac:dyDescent="0.25">
      <c r="A1150" s="1332"/>
      <c r="B1150" s="589" t="s">
        <v>2308</v>
      </c>
      <c r="C1150" s="1358" t="s">
        <v>2761</v>
      </c>
      <c r="D1150" s="1247" t="s">
        <v>3599</v>
      </c>
      <c r="E1150" s="1964">
        <v>4758.3999999999996</v>
      </c>
      <c r="F1150" s="451">
        <v>41745</v>
      </c>
      <c r="G1150" s="139">
        <v>4758.3999999999996</v>
      </c>
      <c r="H1150" s="460">
        <f t="shared" si="23"/>
        <v>0</v>
      </c>
      <c r="I1150" s="1247" t="s">
        <v>3603</v>
      </c>
    </row>
    <row r="1151" spans="1:9" x14ac:dyDescent="0.25">
      <c r="A1151" s="1332"/>
      <c r="B1151" s="589" t="s">
        <v>2309</v>
      </c>
      <c r="C1151" s="1358" t="s">
        <v>2761</v>
      </c>
      <c r="D1151" s="1247" t="s">
        <v>655</v>
      </c>
      <c r="E1151" s="1964">
        <v>4446</v>
      </c>
      <c r="F1151" s="451">
        <v>41745</v>
      </c>
      <c r="G1151" s="139">
        <v>4446</v>
      </c>
      <c r="H1151" s="460">
        <f t="shared" si="23"/>
        <v>0</v>
      </c>
      <c r="I1151" s="1247"/>
    </row>
    <row r="1152" spans="1:9" x14ac:dyDescent="0.25">
      <c r="A1152" s="1332"/>
      <c r="B1152" s="589" t="s">
        <v>2310</v>
      </c>
      <c r="C1152" s="1358" t="s">
        <v>2761</v>
      </c>
      <c r="D1152" s="1247" t="s">
        <v>600</v>
      </c>
      <c r="E1152" s="1964">
        <v>358.5</v>
      </c>
      <c r="F1152" s="451">
        <v>41745</v>
      </c>
      <c r="G1152" s="139">
        <v>358.5</v>
      </c>
      <c r="H1152" s="460">
        <f t="shared" si="23"/>
        <v>0</v>
      </c>
      <c r="I1152" s="1247"/>
    </row>
    <row r="1153" spans="1:9" x14ac:dyDescent="0.25">
      <c r="A1153" s="1332"/>
      <c r="B1153" s="589" t="s">
        <v>2311</v>
      </c>
      <c r="C1153" s="1358" t="s">
        <v>2761</v>
      </c>
      <c r="D1153" s="1247" t="s">
        <v>3600</v>
      </c>
      <c r="E1153" s="1964">
        <v>5419</v>
      </c>
      <c r="F1153" s="451">
        <v>41751</v>
      </c>
      <c r="G1153" s="139">
        <v>5419</v>
      </c>
      <c r="H1153" s="460">
        <f t="shared" si="23"/>
        <v>0</v>
      </c>
      <c r="I1153" s="1247"/>
    </row>
    <row r="1154" spans="1:9" x14ac:dyDescent="0.25">
      <c r="A1154" s="1332"/>
      <c r="B1154" s="589" t="s">
        <v>2312</v>
      </c>
      <c r="C1154" s="1358" t="s">
        <v>2761</v>
      </c>
      <c r="D1154" s="1247" t="s">
        <v>48</v>
      </c>
      <c r="E1154" s="1964">
        <v>145375</v>
      </c>
      <c r="F1154" s="1744">
        <v>41777</v>
      </c>
      <c r="G1154" s="389">
        <v>145375</v>
      </c>
      <c r="H1154" s="460">
        <f t="shared" si="23"/>
        <v>0</v>
      </c>
      <c r="I1154" s="1247" t="s">
        <v>2228</v>
      </c>
    </row>
    <row r="1155" spans="1:9" x14ac:dyDescent="0.25">
      <c r="A1155" s="1332"/>
      <c r="B1155" s="589" t="s">
        <v>2313</v>
      </c>
      <c r="C1155" s="1358" t="s">
        <v>2761</v>
      </c>
      <c r="D1155" s="1247" t="s">
        <v>3585</v>
      </c>
      <c r="E1155" s="1964">
        <v>707.2</v>
      </c>
      <c r="F1155" s="451">
        <v>41745</v>
      </c>
      <c r="G1155" s="139">
        <v>707.2</v>
      </c>
      <c r="H1155" s="460">
        <f t="shared" si="23"/>
        <v>0</v>
      </c>
      <c r="I1155" s="1247" t="s">
        <v>825</v>
      </c>
    </row>
    <row r="1156" spans="1:9" x14ac:dyDescent="0.25">
      <c r="A1156" s="1332"/>
      <c r="B1156" s="589" t="s">
        <v>2314</v>
      </c>
      <c r="C1156" s="1358" t="s">
        <v>2761</v>
      </c>
      <c r="D1156" s="1247" t="s">
        <v>2818</v>
      </c>
      <c r="E1156" s="1964">
        <v>1971.2</v>
      </c>
      <c r="F1156" s="451">
        <v>41745</v>
      </c>
      <c r="G1156" s="139">
        <v>1971.2</v>
      </c>
      <c r="H1156" s="460">
        <f t="shared" si="23"/>
        <v>0</v>
      </c>
      <c r="I1156" s="1247" t="s">
        <v>825</v>
      </c>
    </row>
    <row r="1157" spans="1:9" x14ac:dyDescent="0.25">
      <c r="A1157" s="1332"/>
      <c r="B1157" s="589" t="s">
        <v>2317</v>
      </c>
      <c r="C1157" s="1358" t="s">
        <v>2761</v>
      </c>
      <c r="D1157" s="1247" t="s">
        <v>19</v>
      </c>
      <c r="E1157" s="1964">
        <v>3114</v>
      </c>
      <c r="F1157" s="451">
        <v>41745</v>
      </c>
      <c r="G1157" s="139">
        <v>3114</v>
      </c>
      <c r="H1157" s="460">
        <f t="shared" si="23"/>
        <v>0</v>
      </c>
      <c r="I1157" s="1247" t="s">
        <v>19</v>
      </c>
    </row>
    <row r="1158" spans="1:9" x14ac:dyDescent="0.25">
      <c r="A1158" s="1332"/>
      <c r="B1158" s="589" t="s">
        <v>2318</v>
      </c>
      <c r="C1158" s="1358" t="s">
        <v>2761</v>
      </c>
      <c r="D1158" s="1247" t="s">
        <v>1924</v>
      </c>
      <c r="E1158" s="1964">
        <v>5998.4</v>
      </c>
      <c r="F1158" s="451">
        <v>41745</v>
      </c>
      <c r="G1158" s="139">
        <v>5998.4</v>
      </c>
      <c r="H1158" s="460">
        <f t="shared" si="23"/>
        <v>0</v>
      </c>
      <c r="I1158" s="1247" t="s">
        <v>825</v>
      </c>
    </row>
    <row r="1159" spans="1:9" x14ac:dyDescent="0.25">
      <c r="A1159" s="1332"/>
      <c r="B1159" s="589" t="s">
        <v>2319</v>
      </c>
      <c r="C1159" s="1358" t="s">
        <v>2761</v>
      </c>
      <c r="D1159" s="1247" t="s">
        <v>3601</v>
      </c>
      <c r="E1159" s="1964">
        <v>3432</v>
      </c>
      <c r="F1159" s="451">
        <v>41745</v>
      </c>
      <c r="G1159" s="139">
        <v>3432</v>
      </c>
      <c r="H1159" s="460">
        <f t="shared" si="23"/>
        <v>0</v>
      </c>
      <c r="I1159" s="1247" t="s">
        <v>825</v>
      </c>
    </row>
    <row r="1160" spans="1:9" x14ac:dyDescent="0.25">
      <c r="A1160" s="1332"/>
      <c r="B1160" s="589" t="s">
        <v>2320</v>
      </c>
      <c r="C1160" s="1358" t="s">
        <v>2761</v>
      </c>
      <c r="D1160" s="1247" t="s">
        <v>1477</v>
      </c>
      <c r="E1160" s="1964">
        <v>2920</v>
      </c>
      <c r="F1160" s="451">
        <v>41745</v>
      </c>
      <c r="G1160" s="139">
        <v>2920</v>
      </c>
      <c r="H1160" s="460">
        <f t="shared" si="23"/>
        <v>0</v>
      </c>
      <c r="I1160" s="1247" t="s">
        <v>825</v>
      </c>
    </row>
    <row r="1161" spans="1:9" x14ac:dyDescent="0.25">
      <c r="A1161" s="1332"/>
      <c r="B1161" s="589" t="s">
        <v>2321</v>
      </c>
      <c r="C1161" s="1358" t="s">
        <v>2761</v>
      </c>
      <c r="D1161" s="1247" t="s">
        <v>3570</v>
      </c>
      <c r="E1161" s="1964">
        <v>14778</v>
      </c>
      <c r="F1161" s="451">
        <v>41745</v>
      </c>
      <c r="G1161" s="139">
        <v>14778</v>
      </c>
      <c r="H1161" s="460">
        <f t="shared" si="23"/>
        <v>0</v>
      </c>
      <c r="I1161" s="1247"/>
    </row>
    <row r="1162" spans="1:9" x14ac:dyDescent="0.25">
      <c r="A1162" s="1332"/>
      <c r="B1162" s="589" t="s">
        <v>2322</v>
      </c>
      <c r="C1162" s="1358" t="s">
        <v>2761</v>
      </c>
      <c r="D1162" s="1247" t="s">
        <v>3602</v>
      </c>
      <c r="E1162" s="1964">
        <v>33494.5</v>
      </c>
      <c r="F1162" s="451">
        <v>41745</v>
      </c>
      <c r="G1162" s="139">
        <v>33494.5</v>
      </c>
      <c r="H1162" s="460">
        <f t="shared" si="23"/>
        <v>0</v>
      </c>
      <c r="I1162" s="1247"/>
    </row>
    <row r="1163" spans="1:9" x14ac:dyDescent="0.25">
      <c r="A1163" s="1332"/>
      <c r="B1163" s="589" t="s">
        <v>2323</v>
      </c>
      <c r="C1163" s="1358" t="s">
        <v>2761</v>
      </c>
      <c r="D1163" s="1247" t="s">
        <v>2231</v>
      </c>
      <c r="E1163" s="1964">
        <v>9220</v>
      </c>
      <c r="F1163" s="451">
        <v>41746</v>
      </c>
      <c r="G1163" s="139">
        <v>9220</v>
      </c>
      <c r="H1163" s="460">
        <f t="shared" si="23"/>
        <v>0</v>
      </c>
      <c r="I1163" s="1247" t="s">
        <v>600</v>
      </c>
    </row>
    <row r="1164" spans="1:9" x14ac:dyDescent="0.25">
      <c r="A1164" s="1332"/>
      <c r="B1164" s="589" t="s">
        <v>2324</v>
      </c>
      <c r="C1164" s="1358" t="s">
        <v>2761</v>
      </c>
      <c r="D1164" s="1247" t="s">
        <v>2232</v>
      </c>
      <c r="E1164" s="1964">
        <v>960</v>
      </c>
      <c r="F1164" s="451">
        <v>41745</v>
      </c>
      <c r="G1164" s="139">
        <v>960</v>
      </c>
      <c r="H1164" s="460">
        <f t="shared" si="23"/>
        <v>0</v>
      </c>
      <c r="I1164" s="1247" t="s">
        <v>600</v>
      </c>
    </row>
    <row r="1165" spans="1:9" x14ac:dyDescent="0.25">
      <c r="A1165" s="1332"/>
      <c r="B1165" s="589" t="s">
        <v>2325</v>
      </c>
      <c r="C1165" s="1358" t="s">
        <v>2761</v>
      </c>
      <c r="D1165" s="1247" t="s">
        <v>775</v>
      </c>
      <c r="E1165" s="1964">
        <v>5047</v>
      </c>
      <c r="F1165" s="451">
        <v>41745</v>
      </c>
      <c r="G1165" s="139">
        <v>5047</v>
      </c>
      <c r="H1165" s="460">
        <f t="shared" si="23"/>
        <v>0</v>
      </c>
      <c r="I1165" s="1247" t="s">
        <v>600</v>
      </c>
    </row>
    <row r="1166" spans="1:9" x14ac:dyDescent="0.25">
      <c r="A1166" s="1332"/>
      <c r="B1166" s="589" t="s">
        <v>2326</v>
      </c>
      <c r="C1166" s="1358" t="s">
        <v>2761</v>
      </c>
      <c r="D1166" s="1247" t="s">
        <v>2885</v>
      </c>
      <c r="E1166" s="1964">
        <v>1391.6</v>
      </c>
      <c r="F1166" s="1744" t="s">
        <v>4110</v>
      </c>
      <c r="G1166" s="139">
        <v>1391.6</v>
      </c>
      <c r="H1166" s="460">
        <f t="shared" si="23"/>
        <v>0</v>
      </c>
      <c r="I1166" s="1247" t="s">
        <v>600</v>
      </c>
    </row>
    <row r="1167" spans="1:9" x14ac:dyDescent="0.25">
      <c r="A1167" s="1332"/>
      <c r="B1167" s="540"/>
      <c r="C1167" s="1358"/>
      <c r="D1167" s="352" t="s">
        <v>614</v>
      </c>
      <c r="E1167" s="76"/>
      <c r="F1167" s="721"/>
      <c r="G1167" s="76"/>
      <c r="H1167" s="460">
        <f t="shared" ref="H1167:H1168" si="24">E1167-G1167</f>
        <v>0</v>
      </c>
    </row>
    <row r="1168" spans="1:9" x14ac:dyDescent="0.25">
      <c r="A1168" s="1360"/>
      <c r="B1168" s="1361"/>
      <c r="C1168" s="1362"/>
      <c r="D1168" s="352" t="s">
        <v>636</v>
      </c>
      <c r="E1168" s="76"/>
      <c r="F1168" s="721"/>
      <c r="G1168" s="76"/>
      <c r="H1168" s="539">
        <f t="shared" si="24"/>
        <v>0</v>
      </c>
    </row>
    <row r="1169" spans="1:9" x14ac:dyDescent="0.25">
      <c r="A1169" s="1332"/>
      <c r="B1169" s="540"/>
      <c r="C1169" s="1357"/>
      <c r="D1169" s="717" t="s">
        <v>614</v>
      </c>
      <c r="E1169" s="217"/>
      <c r="F1169" s="1396"/>
      <c r="G1169" s="217"/>
      <c r="H1169" s="217"/>
    </row>
    <row r="1170" spans="1:9" ht="18.75" x14ac:dyDescent="0.3">
      <c r="A1170" s="2319" t="str">
        <f>A1101</f>
        <v>REMISIONES DE    ABRIL         2 0 1 4</v>
      </c>
      <c r="B1170" s="2319"/>
      <c r="C1170" s="2319"/>
      <c r="D1170" s="2319"/>
      <c r="E1170" s="2319"/>
      <c r="F1170" s="2319"/>
      <c r="G1170" s="1051"/>
      <c r="H1170" s="717"/>
    </row>
    <row r="1171" spans="1:9" ht="35.25" thickBot="1" x14ac:dyDescent="0.35">
      <c r="A1171" s="721" t="s">
        <v>0</v>
      </c>
      <c r="B1171" s="1334" t="s">
        <v>1</v>
      </c>
      <c r="C1171" s="1529"/>
      <c r="D1171" s="1326" t="s">
        <v>1461</v>
      </c>
      <c r="E1171" s="5" t="s">
        <v>2</v>
      </c>
      <c r="F1171" s="1565" t="s">
        <v>6</v>
      </c>
      <c r="G1171" s="1566" t="s">
        <v>7</v>
      </c>
      <c r="H1171" s="1567" t="s">
        <v>8</v>
      </c>
    </row>
    <row r="1172" spans="1:9" ht="15.75" thickTop="1" x14ac:dyDescent="0.25">
      <c r="A1172" s="1332">
        <v>41745</v>
      </c>
      <c r="B1172" s="589" t="s">
        <v>2327</v>
      </c>
      <c r="C1172" s="1358" t="s">
        <v>2761</v>
      </c>
      <c r="D1172" s="1896" t="s">
        <v>2930</v>
      </c>
      <c r="E1172" s="2002">
        <v>517</v>
      </c>
      <c r="F1172" s="1822">
        <v>41745</v>
      </c>
      <c r="G1172" s="1535">
        <v>517</v>
      </c>
      <c r="H1172" s="1997">
        <f t="shared" ref="H1172:H1235" si="25">E1172-G1172</f>
        <v>0</v>
      </c>
      <c r="I1172" s="1896" t="s">
        <v>600</v>
      </c>
    </row>
    <row r="1173" spans="1:9" x14ac:dyDescent="0.25">
      <c r="A1173" s="1332"/>
      <c r="B1173" s="589" t="s">
        <v>2328</v>
      </c>
      <c r="C1173" s="1358" t="s">
        <v>2761</v>
      </c>
      <c r="D1173" s="1247" t="s">
        <v>512</v>
      </c>
      <c r="E1173" s="1964">
        <v>4658.5</v>
      </c>
      <c r="F1173" s="451">
        <v>41745</v>
      </c>
      <c r="G1173" s="139">
        <v>4658.5</v>
      </c>
      <c r="H1173" s="539">
        <f t="shared" si="25"/>
        <v>0</v>
      </c>
      <c r="I1173" s="1247" t="s">
        <v>600</v>
      </c>
    </row>
    <row r="1174" spans="1:9" x14ac:dyDescent="0.25">
      <c r="A1174" s="1332"/>
      <c r="B1174" s="589" t="s">
        <v>2329</v>
      </c>
      <c r="C1174" s="1358" t="s">
        <v>2761</v>
      </c>
      <c r="D1174" s="1896" t="s">
        <v>463</v>
      </c>
      <c r="E1174" s="2002">
        <v>2496</v>
      </c>
      <c r="F1174" s="1822">
        <v>41745</v>
      </c>
      <c r="G1174" s="1535">
        <v>2496</v>
      </c>
      <c r="H1174" s="539">
        <f t="shared" si="25"/>
        <v>0</v>
      </c>
      <c r="I1174" s="1896" t="s">
        <v>600</v>
      </c>
    </row>
    <row r="1175" spans="1:9" x14ac:dyDescent="0.25">
      <c r="A1175" s="1332"/>
      <c r="B1175" s="589" t="s">
        <v>2330</v>
      </c>
      <c r="C1175" s="1358" t="s">
        <v>2761</v>
      </c>
      <c r="D1175" s="1247" t="s">
        <v>419</v>
      </c>
      <c r="E1175" s="1964">
        <v>8976</v>
      </c>
      <c r="F1175" s="451">
        <v>41745</v>
      </c>
      <c r="G1175" s="139">
        <v>8976</v>
      </c>
      <c r="H1175" s="539">
        <f t="shared" si="25"/>
        <v>0</v>
      </c>
      <c r="I1175" s="1247" t="s">
        <v>600</v>
      </c>
    </row>
    <row r="1176" spans="1:9" x14ac:dyDescent="0.25">
      <c r="A1176" s="1332"/>
      <c r="B1176" s="589" t="s">
        <v>2331</v>
      </c>
      <c r="C1176" s="1358" t="s">
        <v>2761</v>
      </c>
      <c r="D1176" s="1247" t="s">
        <v>2090</v>
      </c>
      <c r="E1176" s="1964">
        <v>1187</v>
      </c>
      <c r="F1176" s="451">
        <v>41745</v>
      </c>
      <c r="G1176" s="139">
        <v>1187</v>
      </c>
      <c r="H1176" s="460">
        <f t="shared" si="25"/>
        <v>0</v>
      </c>
      <c r="I1176" s="1247" t="s">
        <v>600</v>
      </c>
    </row>
    <row r="1177" spans="1:9" x14ac:dyDescent="0.25">
      <c r="A1177" s="1332"/>
      <c r="B1177" s="589" t="s">
        <v>2332</v>
      </c>
      <c r="C1177" s="1358" t="s">
        <v>2761</v>
      </c>
      <c r="D1177" s="1247" t="s">
        <v>3594</v>
      </c>
      <c r="E1177" s="1964">
        <v>747.5</v>
      </c>
      <c r="F1177" s="451">
        <v>41745</v>
      </c>
      <c r="G1177" s="139">
        <v>747.5</v>
      </c>
      <c r="H1177" s="460">
        <f t="shared" si="25"/>
        <v>0</v>
      </c>
      <c r="I1177" s="1247" t="s">
        <v>600</v>
      </c>
    </row>
    <row r="1178" spans="1:9" x14ac:dyDescent="0.25">
      <c r="A1178" s="1332"/>
      <c r="B1178" s="589" t="s">
        <v>2333</v>
      </c>
      <c r="C1178" s="1358" t="s">
        <v>2761</v>
      </c>
      <c r="D1178" s="1247" t="s">
        <v>809</v>
      </c>
      <c r="E1178" s="1964">
        <v>33380.65</v>
      </c>
      <c r="F1178" s="2090" t="s">
        <v>3646</v>
      </c>
      <c r="G1178" s="139">
        <v>33380.65</v>
      </c>
      <c r="H1178" s="460">
        <f t="shared" si="25"/>
        <v>0</v>
      </c>
      <c r="I1178" s="1247" t="s">
        <v>38</v>
      </c>
    </row>
    <row r="1179" spans="1:9" x14ac:dyDescent="0.25">
      <c r="A1179" s="1332"/>
      <c r="B1179" s="589" t="s">
        <v>2334</v>
      </c>
      <c r="C1179" s="1358" t="s">
        <v>2761</v>
      </c>
      <c r="D1179" s="1247" t="s">
        <v>3604</v>
      </c>
      <c r="E1179" s="1964">
        <v>1245.5</v>
      </c>
      <c r="F1179" s="451">
        <v>41745</v>
      </c>
      <c r="G1179" s="139">
        <v>1245.5</v>
      </c>
      <c r="H1179" s="460">
        <f t="shared" si="25"/>
        <v>0</v>
      </c>
      <c r="I1179" s="1247"/>
    </row>
    <row r="1180" spans="1:9" x14ac:dyDescent="0.25">
      <c r="A1180" s="1332"/>
      <c r="B1180" s="589" t="s">
        <v>2335</v>
      </c>
      <c r="C1180" s="1358" t="s">
        <v>2761</v>
      </c>
      <c r="D1180" s="1247" t="s">
        <v>3605</v>
      </c>
      <c r="E1180" s="1964">
        <v>5420</v>
      </c>
      <c r="F1180" s="2091" t="s">
        <v>3780</v>
      </c>
      <c r="G1180" s="139">
        <v>5420</v>
      </c>
      <c r="H1180" s="460">
        <f t="shared" si="25"/>
        <v>0</v>
      </c>
      <c r="I1180" s="1247"/>
    </row>
    <row r="1181" spans="1:9" x14ac:dyDescent="0.25">
      <c r="A1181" s="1332"/>
      <c r="B1181" s="589" t="s">
        <v>2336</v>
      </c>
      <c r="C1181" s="1358" t="s">
        <v>2761</v>
      </c>
      <c r="D1181" s="1247" t="s">
        <v>3570</v>
      </c>
      <c r="E1181" s="1964">
        <v>19928</v>
      </c>
      <c r="F1181" s="451">
        <v>41745</v>
      </c>
      <c r="G1181" s="139">
        <v>19928</v>
      </c>
      <c r="H1181" s="460">
        <f t="shared" si="25"/>
        <v>0</v>
      </c>
      <c r="I1181" s="1247"/>
    </row>
    <row r="1182" spans="1:9" x14ac:dyDescent="0.25">
      <c r="A1182" s="1332"/>
      <c r="B1182" s="589" t="s">
        <v>2337</v>
      </c>
      <c r="C1182" s="1358" t="s">
        <v>2761</v>
      </c>
      <c r="D1182" s="1247" t="s">
        <v>2374</v>
      </c>
      <c r="E1182" s="1964">
        <v>11169.6</v>
      </c>
      <c r="F1182" s="451">
        <v>41746</v>
      </c>
      <c r="G1182" s="139">
        <v>11169.6</v>
      </c>
      <c r="H1182" s="460">
        <f t="shared" si="25"/>
        <v>0</v>
      </c>
      <c r="I1182" s="1247" t="s">
        <v>38</v>
      </c>
    </row>
    <row r="1183" spans="1:9" x14ac:dyDescent="0.25">
      <c r="A1183" s="1332"/>
      <c r="B1183" s="589" t="s">
        <v>2338</v>
      </c>
      <c r="C1183" s="1358" t="s">
        <v>2761</v>
      </c>
      <c r="D1183" s="1247" t="s">
        <v>821</v>
      </c>
      <c r="E1183" s="1964">
        <v>5710</v>
      </c>
      <c r="F1183" s="451">
        <v>41746</v>
      </c>
      <c r="G1183" s="139">
        <v>5710</v>
      </c>
      <c r="H1183" s="460">
        <f t="shared" si="25"/>
        <v>0</v>
      </c>
      <c r="I1183" s="1247" t="s">
        <v>38</v>
      </c>
    </row>
    <row r="1184" spans="1:9" x14ac:dyDescent="0.25">
      <c r="A1184" s="1332"/>
      <c r="B1184" s="589" t="s">
        <v>2339</v>
      </c>
      <c r="C1184" s="1358" t="s">
        <v>2761</v>
      </c>
      <c r="D1184" s="1247" t="s">
        <v>1554</v>
      </c>
      <c r="E1184" s="1964">
        <v>1905</v>
      </c>
      <c r="F1184" s="451">
        <v>41745</v>
      </c>
      <c r="G1184" s="139">
        <v>1905</v>
      </c>
      <c r="H1184" s="460">
        <f t="shared" si="25"/>
        <v>0</v>
      </c>
      <c r="I1184" s="1247"/>
    </row>
    <row r="1185" spans="1:9" x14ac:dyDescent="0.25">
      <c r="A1185" s="1332"/>
      <c r="B1185" s="589" t="s">
        <v>2340</v>
      </c>
      <c r="C1185" s="1358" t="s">
        <v>2761</v>
      </c>
      <c r="D1185" s="1247" t="s">
        <v>3570</v>
      </c>
      <c r="E1185" s="1964">
        <v>920</v>
      </c>
      <c r="F1185" s="451">
        <v>41745</v>
      </c>
      <c r="G1185" s="139">
        <v>920</v>
      </c>
      <c r="H1185" s="460">
        <f t="shared" si="25"/>
        <v>0</v>
      </c>
      <c r="I1185" s="1247"/>
    </row>
    <row r="1186" spans="1:9" x14ac:dyDescent="0.25">
      <c r="A1186" s="1332"/>
      <c r="B1186" s="589" t="s">
        <v>810</v>
      </c>
      <c r="C1186" s="1358" t="s">
        <v>2761</v>
      </c>
      <c r="D1186" s="1247" t="s">
        <v>3606</v>
      </c>
      <c r="E1186" s="1964">
        <v>2476</v>
      </c>
      <c r="F1186" s="451">
        <v>41745</v>
      </c>
      <c r="G1186" s="139">
        <v>2476</v>
      </c>
      <c r="H1186" s="460">
        <f t="shared" si="25"/>
        <v>0</v>
      </c>
      <c r="I1186" s="1247"/>
    </row>
    <row r="1187" spans="1:9" x14ac:dyDescent="0.25">
      <c r="A1187" s="1332"/>
      <c r="B1187" s="589" t="s">
        <v>2341</v>
      </c>
      <c r="C1187" s="1358" t="s">
        <v>2761</v>
      </c>
      <c r="D1187" s="1247" t="s">
        <v>751</v>
      </c>
      <c r="E1187" s="1964">
        <v>1183</v>
      </c>
      <c r="F1187" s="451">
        <v>41746</v>
      </c>
      <c r="G1187" s="139">
        <v>1183</v>
      </c>
      <c r="H1187" s="460">
        <f t="shared" si="25"/>
        <v>0</v>
      </c>
      <c r="I1187" s="1247" t="s">
        <v>38</v>
      </c>
    </row>
    <row r="1188" spans="1:9" x14ac:dyDescent="0.25">
      <c r="A1188" s="1332"/>
      <c r="B1188" s="589" t="s">
        <v>2342</v>
      </c>
      <c r="C1188" s="1358" t="s">
        <v>2761</v>
      </c>
      <c r="D1188" s="1247" t="s">
        <v>703</v>
      </c>
      <c r="E1188" s="1964">
        <v>21806.2</v>
      </c>
      <c r="F1188" s="451">
        <v>41746</v>
      </c>
      <c r="G1188" s="139">
        <v>21806.2</v>
      </c>
      <c r="H1188" s="460">
        <f t="shared" si="25"/>
        <v>0</v>
      </c>
      <c r="I1188" s="1247" t="s">
        <v>38</v>
      </c>
    </row>
    <row r="1189" spans="1:9" x14ac:dyDescent="0.25">
      <c r="A1189" s="1332"/>
      <c r="B1189" s="589" t="s">
        <v>2343</v>
      </c>
      <c r="C1189" s="1358" t="s">
        <v>2761</v>
      </c>
      <c r="D1189" s="1247" t="s">
        <v>3607</v>
      </c>
      <c r="E1189" s="1964">
        <v>4919.6000000000004</v>
      </c>
      <c r="F1189" s="451">
        <v>41745</v>
      </c>
      <c r="G1189" s="139">
        <v>4919.6000000000004</v>
      </c>
      <c r="H1189" s="460">
        <f t="shared" si="25"/>
        <v>0</v>
      </c>
      <c r="I1189" s="1247"/>
    </row>
    <row r="1190" spans="1:9" x14ac:dyDescent="0.25">
      <c r="A1190" s="1332"/>
      <c r="B1190" s="589" t="s">
        <v>2344</v>
      </c>
      <c r="C1190" s="1358" t="s">
        <v>2761</v>
      </c>
      <c r="D1190" s="1247" t="s">
        <v>3608</v>
      </c>
      <c r="E1190" s="1964">
        <v>3741.2</v>
      </c>
      <c r="F1190" s="451">
        <v>41746</v>
      </c>
      <c r="G1190" s="139">
        <v>3741.2</v>
      </c>
      <c r="H1190" s="460">
        <f t="shared" si="25"/>
        <v>0</v>
      </c>
      <c r="I1190" s="1247" t="s">
        <v>2227</v>
      </c>
    </row>
    <row r="1191" spans="1:9" x14ac:dyDescent="0.25">
      <c r="A1191" s="1332"/>
      <c r="B1191" s="589" t="s">
        <v>2345</v>
      </c>
      <c r="C1191" s="1358" t="s">
        <v>2761</v>
      </c>
      <c r="D1191" s="1247" t="s">
        <v>69</v>
      </c>
      <c r="E1191" s="1964">
        <v>1896.5</v>
      </c>
      <c r="F1191" s="451">
        <v>41746</v>
      </c>
      <c r="G1191" s="139">
        <v>1896.5</v>
      </c>
      <c r="H1191" s="460">
        <f t="shared" si="25"/>
        <v>0</v>
      </c>
      <c r="I1191" s="1247" t="s">
        <v>2227</v>
      </c>
    </row>
    <row r="1192" spans="1:9" x14ac:dyDescent="0.25">
      <c r="A1192" s="1332"/>
      <c r="B1192" s="589" t="s">
        <v>811</v>
      </c>
      <c r="C1192" s="1358" t="s">
        <v>2761</v>
      </c>
      <c r="D1192" s="1247" t="s">
        <v>3007</v>
      </c>
      <c r="E1192" s="1964">
        <v>2132</v>
      </c>
      <c r="F1192" s="451">
        <v>41746</v>
      </c>
      <c r="G1192" s="139">
        <v>2132</v>
      </c>
      <c r="H1192" s="460">
        <f t="shared" si="25"/>
        <v>0</v>
      </c>
      <c r="I1192" s="1247" t="s">
        <v>2227</v>
      </c>
    </row>
    <row r="1193" spans="1:9" x14ac:dyDescent="0.25">
      <c r="A1193" s="1332"/>
      <c r="B1193" s="589" t="s">
        <v>812</v>
      </c>
      <c r="C1193" s="1358" t="s">
        <v>2761</v>
      </c>
      <c r="D1193" s="1247" t="s">
        <v>2703</v>
      </c>
      <c r="E1193" s="1964">
        <v>1788.5</v>
      </c>
      <c r="F1193" s="451">
        <v>41746</v>
      </c>
      <c r="G1193" s="139">
        <v>1788.5</v>
      </c>
      <c r="H1193" s="460">
        <f t="shared" si="25"/>
        <v>0</v>
      </c>
      <c r="I1193" s="1247" t="s">
        <v>2227</v>
      </c>
    </row>
    <row r="1194" spans="1:9" x14ac:dyDescent="0.25">
      <c r="A1194" s="1332"/>
      <c r="B1194" s="589" t="s">
        <v>2346</v>
      </c>
      <c r="C1194" s="1358" t="s">
        <v>2761</v>
      </c>
      <c r="D1194" s="1247" t="s">
        <v>3609</v>
      </c>
      <c r="E1194" s="1964">
        <v>2604</v>
      </c>
      <c r="F1194" s="451">
        <v>41745</v>
      </c>
      <c r="G1194" s="139">
        <v>2604</v>
      </c>
      <c r="H1194" s="460">
        <f t="shared" si="25"/>
        <v>0</v>
      </c>
      <c r="I1194" s="1247"/>
    </row>
    <row r="1195" spans="1:9" x14ac:dyDescent="0.25">
      <c r="A1195" s="1332"/>
      <c r="B1195" s="589" t="s">
        <v>2347</v>
      </c>
      <c r="C1195" s="1358" t="s">
        <v>2761</v>
      </c>
      <c r="D1195" s="1247" t="s">
        <v>745</v>
      </c>
      <c r="E1195" s="1964">
        <v>19296</v>
      </c>
      <c r="F1195" s="452" t="s">
        <v>3782</v>
      </c>
      <c r="G1195" s="139">
        <v>19296</v>
      </c>
      <c r="H1195" s="460">
        <f t="shared" si="25"/>
        <v>0</v>
      </c>
      <c r="I1195" s="1247"/>
    </row>
    <row r="1196" spans="1:9" x14ac:dyDescent="0.25">
      <c r="A1196" s="1332"/>
      <c r="B1196" s="589" t="s">
        <v>2348</v>
      </c>
      <c r="C1196" s="1358" t="s">
        <v>2761</v>
      </c>
      <c r="D1196" s="1247" t="s">
        <v>497</v>
      </c>
      <c r="E1196" s="1964">
        <v>46474.6</v>
      </c>
      <c r="F1196" s="451">
        <v>41746</v>
      </c>
      <c r="G1196" s="139">
        <v>46474.6</v>
      </c>
      <c r="H1196" s="460">
        <f t="shared" si="25"/>
        <v>0</v>
      </c>
      <c r="I1196" s="1247" t="s">
        <v>1003</v>
      </c>
    </row>
    <row r="1197" spans="1:9" x14ac:dyDescent="0.25">
      <c r="A1197" s="1332"/>
      <c r="B1197" s="589" t="s">
        <v>2349</v>
      </c>
      <c r="C1197" s="1358" t="s">
        <v>2761</v>
      </c>
      <c r="D1197" s="1247" t="s">
        <v>2961</v>
      </c>
      <c r="E1197" s="1964">
        <v>1081.5</v>
      </c>
      <c r="F1197" s="451">
        <v>41745</v>
      </c>
      <c r="G1197" s="139">
        <v>1081.5</v>
      </c>
      <c r="H1197" s="460">
        <f t="shared" si="25"/>
        <v>0</v>
      </c>
      <c r="I1197" s="1247"/>
    </row>
    <row r="1198" spans="1:9" x14ac:dyDescent="0.25">
      <c r="A1198" s="1332"/>
      <c r="B1198" s="589" t="s">
        <v>2350</v>
      </c>
      <c r="C1198" s="1358" t="s">
        <v>2761</v>
      </c>
      <c r="D1198" s="1247" t="s">
        <v>595</v>
      </c>
      <c r="E1198" s="1964">
        <v>2472</v>
      </c>
      <c r="F1198" s="451">
        <v>41746</v>
      </c>
      <c r="G1198" s="139">
        <v>2472</v>
      </c>
      <c r="H1198" s="460">
        <f t="shared" si="25"/>
        <v>0</v>
      </c>
      <c r="I1198" s="1247" t="s">
        <v>1003</v>
      </c>
    </row>
    <row r="1199" spans="1:9" x14ac:dyDescent="0.25">
      <c r="A1199" s="1332"/>
      <c r="B1199" s="589" t="s">
        <v>2351</v>
      </c>
      <c r="C1199" s="1358" t="s">
        <v>2761</v>
      </c>
      <c r="D1199" s="1247" t="s">
        <v>641</v>
      </c>
      <c r="E1199" s="1964">
        <v>23165.5</v>
      </c>
      <c r="F1199" s="451">
        <v>41745</v>
      </c>
      <c r="G1199" s="139">
        <v>23165.5</v>
      </c>
      <c r="H1199" s="460">
        <f t="shared" si="25"/>
        <v>0</v>
      </c>
      <c r="I1199" s="1247"/>
    </row>
    <row r="1200" spans="1:9" x14ac:dyDescent="0.25">
      <c r="A1200" s="1332"/>
      <c r="B1200" s="589" t="s">
        <v>2352</v>
      </c>
      <c r="C1200" s="1358" t="s">
        <v>2761</v>
      </c>
      <c r="D1200" s="1247" t="s">
        <v>641</v>
      </c>
      <c r="E1200" s="1964">
        <v>6476</v>
      </c>
      <c r="F1200" s="451">
        <v>41745</v>
      </c>
      <c r="G1200" s="139">
        <v>6476</v>
      </c>
      <c r="H1200" s="460">
        <f t="shared" si="25"/>
        <v>0</v>
      </c>
      <c r="I1200" s="1247"/>
    </row>
    <row r="1201" spans="1:9" x14ac:dyDescent="0.25">
      <c r="A1201" s="1332"/>
      <c r="B1201" s="589" t="s">
        <v>2353</v>
      </c>
      <c r="C1201" s="1358" t="s">
        <v>2761</v>
      </c>
      <c r="D1201" s="1247" t="s">
        <v>1028</v>
      </c>
      <c r="E1201" s="1964">
        <v>5558</v>
      </c>
      <c r="F1201" s="451">
        <v>41745</v>
      </c>
      <c r="G1201" s="139">
        <v>5558</v>
      </c>
      <c r="H1201" s="460">
        <f t="shared" si="25"/>
        <v>0</v>
      </c>
      <c r="I1201" s="1247" t="s">
        <v>19</v>
      </c>
    </row>
    <row r="1202" spans="1:9" x14ac:dyDescent="0.25">
      <c r="A1202" s="1332"/>
      <c r="B1202" s="589" t="s">
        <v>2354</v>
      </c>
      <c r="C1202" s="1358" t="s">
        <v>2761</v>
      </c>
      <c r="D1202" s="1247" t="s">
        <v>360</v>
      </c>
      <c r="E1202" s="1964">
        <v>1969</v>
      </c>
      <c r="F1202" s="451">
        <v>41745</v>
      </c>
      <c r="G1202" s="139">
        <v>1969</v>
      </c>
      <c r="H1202" s="460">
        <f t="shared" si="25"/>
        <v>0</v>
      </c>
      <c r="I1202" s="1247"/>
    </row>
    <row r="1203" spans="1:9" x14ac:dyDescent="0.25">
      <c r="A1203" s="1332">
        <v>41746</v>
      </c>
      <c r="B1203" s="589" t="s">
        <v>2355</v>
      </c>
      <c r="C1203" s="1358" t="s">
        <v>2761</v>
      </c>
      <c r="D1203" s="1247" t="s">
        <v>604</v>
      </c>
      <c r="E1203" s="1964">
        <v>7886</v>
      </c>
      <c r="F1203" s="451">
        <v>41746</v>
      </c>
      <c r="G1203" s="139">
        <v>7886</v>
      </c>
      <c r="H1203" s="460">
        <f t="shared" si="25"/>
        <v>0</v>
      </c>
      <c r="I1203" s="583" t="s">
        <v>825</v>
      </c>
    </row>
    <row r="1204" spans="1:9" x14ac:dyDescent="0.25">
      <c r="A1204" s="1332"/>
      <c r="B1204" s="589" t="s">
        <v>2356</v>
      </c>
      <c r="C1204" s="1358" t="s">
        <v>2761</v>
      </c>
      <c r="D1204" s="1247" t="s">
        <v>3630</v>
      </c>
      <c r="E1204" s="1964">
        <v>4500</v>
      </c>
      <c r="F1204" s="451">
        <v>41746</v>
      </c>
      <c r="G1204" s="139">
        <v>4500</v>
      </c>
      <c r="H1204" s="460">
        <f>E1204-G1204</f>
        <v>0</v>
      </c>
      <c r="I1204" s="1247" t="s">
        <v>600</v>
      </c>
    </row>
    <row r="1205" spans="1:9" x14ac:dyDescent="0.25">
      <c r="A1205" s="1332"/>
      <c r="B1205" s="589" t="s">
        <v>2357</v>
      </c>
      <c r="C1205" s="1358" t="s">
        <v>2761</v>
      </c>
      <c r="D1205" s="1247" t="s">
        <v>259</v>
      </c>
      <c r="E1205" s="1964">
        <v>23.5</v>
      </c>
      <c r="F1205" s="451">
        <v>41746</v>
      </c>
      <c r="G1205" s="139">
        <v>23.5</v>
      </c>
      <c r="H1205" s="460">
        <f t="shared" si="25"/>
        <v>0</v>
      </c>
      <c r="I1205" s="1247"/>
    </row>
    <row r="1206" spans="1:9" x14ac:dyDescent="0.25">
      <c r="A1206" s="1332"/>
      <c r="B1206" s="589" t="s">
        <v>2358</v>
      </c>
      <c r="C1206" s="1358" t="s">
        <v>2761</v>
      </c>
      <c r="D1206" s="1247" t="s">
        <v>973</v>
      </c>
      <c r="E1206" s="1964">
        <v>63188</v>
      </c>
      <c r="F1206" s="451">
        <v>41753</v>
      </c>
      <c r="G1206" s="139">
        <v>63188</v>
      </c>
      <c r="H1206" s="460">
        <f t="shared" si="25"/>
        <v>0</v>
      </c>
      <c r="I1206" s="1247" t="s">
        <v>2228</v>
      </c>
    </row>
    <row r="1207" spans="1:9" x14ac:dyDescent="0.25">
      <c r="A1207" s="1332"/>
      <c r="B1207" s="589" t="s">
        <v>2359</v>
      </c>
      <c r="C1207" s="1358" t="s">
        <v>2761</v>
      </c>
      <c r="D1207" s="1247" t="s">
        <v>3591</v>
      </c>
      <c r="E1207" s="1964">
        <v>4893</v>
      </c>
      <c r="F1207" s="451">
        <v>41746</v>
      </c>
      <c r="G1207" s="139">
        <v>4893</v>
      </c>
      <c r="H1207" s="460">
        <f t="shared" si="25"/>
        <v>0</v>
      </c>
      <c r="I1207" s="1247" t="s">
        <v>825</v>
      </c>
    </row>
    <row r="1208" spans="1:9" x14ac:dyDescent="0.25">
      <c r="A1208" s="1332"/>
      <c r="B1208" s="589" t="s">
        <v>2360</v>
      </c>
      <c r="C1208" s="1358" t="s">
        <v>2761</v>
      </c>
      <c r="D1208" s="1247" t="s">
        <v>703</v>
      </c>
      <c r="E1208" s="1964">
        <v>10103</v>
      </c>
      <c r="F1208" s="451">
        <v>41750</v>
      </c>
      <c r="G1208" s="139">
        <v>10103</v>
      </c>
      <c r="H1208" s="460">
        <f t="shared" si="25"/>
        <v>0</v>
      </c>
      <c r="I1208" s="1247" t="s">
        <v>2228</v>
      </c>
    </row>
    <row r="1209" spans="1:9" x14ac:dyDescent="0.25">
      <c r="A1209" s="1332"/>
      <c r="B1209" s="589" t="s">
        <v>2361</v>
      </c>
      <c r="C1209" s="1358" t="s">
        <v>2761</v>
      </c>
      <c r="D1209" s="1247" t="s">
        <v>3631</v>
      </c>
      <c r="E1209" s="1964">
        <v>105698</v>
      </c>
      <c r="F1209" s="1744">
        <v>41777</v>
      </c>
      <c r="G1209" s="389">
        <v>105698</v>
      </c>
      <c r="H1209" s="460">
        <f t="shared" si="25"/>
        <v>0</v>
      </c>
      <c r="I1209" s="1247" t="s">
        <v>2228</v>
      </c>
    </row>
    <row r="1210" spans="1:9" x14ac:dyDescent="0.25">
      <c r="A1210" s="1332"/>
      <c r="B1210" s="589" t="s">
        <v>2362</v>
      </c>
      <c r="C1210" s="1358" t="s">
        <v>2761</v>
      </c>
      <c r="D1210" s="1247" t="s">
        <v>297</v>
      </c>
      <c r="E1210" s="1964">
        <v>23112</v>
      </c>
      <c r="F1210" s="451">
        <v>41746</v>
      </c>
      <c r="G1210" s="139">
        <v>23112</v>
      </c>
      <c r="H1210" s="460">
        <f t="shared" si="25"/>
        <v>0</v>
      </c>
      <c r="I1210" s="1247"/>
    </row>
    <row r="1211" spans="1:9" x14ac:dyDescent="0.25">
      <c r="A1211" s="1332"/>
      <c r="B1211" s="589" t="s">
        <v>2363</v>
      </c>
      <c r="C1211" s="1358" t="s">
        <v>2761</v>
      </c>
      <c r="D1211" s="1247" t="s">
        <v>617</v>
      </c>
      <c r="E1211" s="1964">
        <v>4295</v>
      </c>
      <c r="F1211" s="2091" t="s">
        <v>3783</v>
      </c>
      <c r="G1211" s="139">
        <v>4295</v>
      </c>
      <c r="H1211" s="460">
        <f t="shared" si="25"/>
        <v>0</v>
      </c>
      <c r="I1211" s="1247"/>
    </row>
    <row r="1212" spans="1:9" x14ac:dyDescent="0.25">
      <c r="A1212" s="1332"/>
      <c r="B1212" s="589" t="s">
        <v>2364</v>
      </c>
      <c r="C1212" s="1358" t="s">
        <v>2761</v>
      </c>
      <c r="D1212" s="1247" t="s">
        <v>19</v>
      </c>
      <c r="E1212" s="1964">
        <v>3956</v>
      </c>
      <c r="F1212" s="451">
        <v>41746</v>
      </c>
      <c r="G1212" s="139">
        <v>3956</v>
      </c>
      <c r="H1212" s="460">
        <f t="shared" si="25"/>
        <v>0</v>
      </c>
      <c r="I1212" s="1247" t="s">
        <v>19</v>
      </c>
    </row>
    <row r="1213" spans="1:9" x14ac:dyDescent="0.25">
      <c r="A1213" s="1332"/>
      <c r="B1213" s="589" t="s">
        <v>2729</v>
      </c>
      <c r="C1213" s="1358" t="s">
        <v>2761</v>
      </c>
      <c r="D1213" s="1247" t="s">
        <v>19</v>
      </c>
      <c r="E1213" s="1964">
        <v>2441</v>
      </c>
      <c r="F1213" s="451">
        <v>41746</v>
      </c>
      <c r="G1213" s="139">
        <v>2441</v>
      </c>
      <c r="H1213" s="460">
        <f t="shared" si="25"/>
        <v>0</v>
      </c>
      <c r="I1213" s="1247" t="s">
        <v>19</v>
      </c>
    </row>
    <row r="1214" spans="1:9" x14ac:dyDescent="0.25">
      <c r="A1214" s="1332"/>
      <c r="B1214" s="589" t="s">
        <v>2730</v>
      </c>
      <c r="C1214" s="1358" t="s">
        <v>2761</v>
      </c>
      <c r="D1214" s="1247" t="s">
        <v>3591</v>
      </c>
      <c r="E1214" s="1964">
        <v>7761.5</v>
      </c>
      <c r="F1214" s="451">
        <v>41746</v>
      </c>
      <c r="G1214" s="139">
        <v>7761.5</v>
      </c>
      <c r="H1214" s="460">
        <f t="shared" si="25"/>
        <v>0</v>
      </c>
      <c r="I1214" s="1247" t="s">
        <v>825</v>
      </c>
    </row>
    <row r="1215" spans="1:9" x14ac:dyDescent="0.25">
      <c r="A1215" s="1332"/>
      <c r="B1215" s="589" t="s">
        <v>2731</v>
      </c>
      <c r="C1215" s="1358" t="s">
        <v>2761</v>
      </c>
      <c r="D1215" s="1247" t="s">
        <v>600</v>
      </c>
      <c r="E1215" s="1964">
        <v>678</v>
      </c>
      <c r="F1215" s="451">
        <v>41746</v>
      </c>
      <c r="G1215" s="139">
        <v>678</v>
      </c>
      <c r="H1215" s="460">
        <f t="shared" si="25"/>
        <v>0</v>
      </c>
      <c r="I1215" s="1247"/>
    </row>
    <row r="1216" spans="1:9" x14ac:dyDescent="0.25">
      <c r="A1216" s="1332"/>
      <c r="B1216" s="589" t="s">
        <v>2732</v>
      </c>
      <c r="C1216" s="1358" t="s">
        <v>2761</v>
      </c>
      <c r="D1216" s="1247" t="s">
        <v>751</v>
      </c>
      <c r="E1216" s="1964">
        <v>12977.5</v>
      </c>
      <c r="F1216" s="451">
        <v>41746</v>
      </c>
      <c r="G1216" s="139">
        <v>12977.5</v>
      </c>
      <c r="H1216" s="460">
        <f t="shared" si="25"/>
        <v>0</v>
      </c>
      <c r="I1216" s="1247" t="s">
        <v>2228</v>
      </c>
    </row>
    <row r="1217" spans="1:9" x14ac:dyDescent="0.25">
      <c r="A1217" s="1332"/>
      <c r="B1217" s="589" t="s">
        <v>2733</v>
      </c>
      <c r="C1217" s="1358" t="s">
        <v>2761</v>
      </c>
      <c r="D1217" s="1247" t="s">
        <v>748</v>
      </c>
      <c r="E1217" s="1964">
        <v>190888.85</v>
      </c>
      <c r="F1217" s="1744">
        <v>41781</v>
      </c>
      <c r="G1217" s="389">
        <v>190888.85</v>
      </c>
      <c r="H1217" s="460">
        <f t="shared" si="25"/>
        <v>0</v>
      </c>
      <c r="I1217" s="1247" t="s">
        <v>38</v>
      </c>
    </row>
    <row r="1218" spans="1:9" x14ac:dyDescent="0.25">
      <c r="A1218" s="1332"/>
      <c r="B1218" s="589" t="s">
        <v>2734</v>
      </c>
      <c r="C1218" s="1358" t="s">
        <v>2761</v>
      </c>
      <c r="D1218" s="1247" t="s">
        <v>971</v>
      </c>
      <c r="E1218" s="1964">
        <v>17991</v>
      </c>
      <c r="F1218" s="451">
        <v>41746</v>
      </c>
      <c r="G1218" s="139">
        <v>17991</v>
      </c>
      <c r="H1218" s="460">
        <f t="shared" si="25"/>
        <v>0</v>
      </c>
      <c r="I1218" s="1247"/>
    </row>
    <row r="1219" spans="1:9" x14ac:dyDescent="0.25">
      <c r="A1219" s="1332"/>
      <c r="B1219" s="589" t="s">
        <v>2735</v>
      </c>
      <c r="C1219" s="1358" t="s">
        <v>2761</v>
      </c>
      <c r="D1219" s="1247" t="s">
        <v>3632</v>
      </c>
      <c r="E1219" s="1964">
        <v>5322.8</v>
      </c>
      <c r="F1219" s="1744" t="s">
        <v>4040</v>
      </c>
      <c r="G1219" s="139">
        <v>5322.8</v>
      </c>
      <c r="H1219" s="460">
        <f t="shared" si="25"/>
        <v>0</v>
      </c>
      <c r="I1219" s="1247" t="s">
        <v>825</v>
      </c>
    </row>
    <row r="1220" spans="1:9" x14ac:dyDescent="0.25">
      <c r="A1220" s="1332"/>
      <c r="B1220" s="589" t="s">
        <v>2365</v>
      </c>
      <c r="C1220" s="1358" t="s">
        <v>2761</v>
      </c>
      <c r="D1220" s="1247" t="s">
        <v>751</v>
      </c>
      <c r="E1220" s="1964">
        <v>563</v>
      </c>
      <c r="F1220" s="451">
        <v>41746</v>
      </c>
      <c r="G1220" s="139">
        <v>563</v>
      </c>
      <c r="H1220" s="460">
        <f t="shared" si="25"/>
        <v>0</v>
      </c>
      <c r="I1220" s="1247" t="s">
        <v>2228</v>
      </c>
    </row>
    <row r="1221" spans="1:9" x14ac:dyDescent="0.25">
      <c r="A1221" s="1332"/>
      <c r="B1221" s="589" t="s">
        <v>2736</v>
      </c>
      <c r="C1221" s="1358" t="s">
        <v>2761</v>
      </c>
      <c r="D1221" s="1247" t="s">
        <v>1618</v>
      </c>
      <c r="E1221" s="1964">
        <v>427</v>
      </c>
      <c r="F1221" s="451">
        <v>41746</v>
      </c>
      <c r="G1221" s="139">
        <v>427</v>
      </c>
      <c r="H1221" s="460">
        <f t="shared" si="25"/>
        <v>0</v>
      </c>
      <c r="I1221" s="1247" t="s">
        <v>825</v>
      </c>
    </row>
    <row r="1222" spans="1:9" x14ac:dyDescent="0.25">
      <c r="A1222" s="1332"/>
      <c r="B1222" s="589" t="s">
        <v>2737</v>
      </c>
      <c r="C1222" s="1358" t="s">
        <v>2761</v>
      </c>
      <c r="D1222" s="1897" t="s">
        <v>2229</v>
      </c>
      <c r="E1222" s="2087">
        <v>0</v>
      </c>
      <c r="F1222" s="451"/>
      <c r="G1222" s="139"/>
      <c r="H1222" s="460">
        <f t="shared" si="25"/>
        <v>0</v>
      </c>
      <c r="I1222" s="1247" t="s">
        <v>998</v>
      </c>
    </row>
    <row r="1223" spans="1:9" x14ac:dyDescent="0.25">
      <c r="A1223" s="1332"/>
      <c r="B1223" s="589" t="s">
        <v>2738</v>
      </c>
      <c r="C1223" s="1358" t="s">
        <v>2761</v>
      </c>
      <c r="D1223" s="1247" t="s">
        <v>419</v>
      </c>
      <c r="E1223" s="1964">
        <v>18181</v>
      </c>
      <c r="F1223" s="451">
        <v>41746</v>
      </c>
      <c r="G1223" s="139">
        <v>18181</v>
      </c>
      <c r="H1223" s="460">
        <f t="shared" si="25"/>
        <v>0</v>
      </c>
      <c r="I1223" s="1247" t="s">
        <v>600</v>
      </c>
    </row>
    <row r="1224" spans="1:9" x14ac:dyDescent="0.25">
      <c r="A1224" s="1332"/>
      <c r="B1224" s="589" t="s">
        <v>2739</v>
      </c>
      <c r="C1224" s="1358" t="s">
        <v>2761</v>
      </c>
      <c r="D1224" s="1247" t="s">
        <v>2090</v>
      </c>
      <c r="E1224" s="1964">
        <v>1814.2</v>
      </c>
      <c r="F1224" s="451">
        <v>41746</v>
      </c>
      <c r="G1224" s="139">
        <v>1814.2</v>
      </c>
      <c r="H1224" s="460">
        <f t="shared" si="25"/>
        <v>0</v>
      </c>
      <c r="I1224" s="1247" t="s">
        <v>600</v>
      </c>
    </row>
    <row r="1225" spans="1:9" x14ac:dyDescent="0.25">
      <c r="A1225" s="1332"/>
      <c r="B1225" s="589" t="s">
        <v>2740</v>
      </c>
      <c r="C1225" s="1358" t="s">
        <v>2761</v>
      </c>
      <c r="D1225" s="1247" t="s">
        <v>1556</v>
      </c>
      <c r="E1225" s="1964">
        <v>3035.2</v>
      </c>
      <c r="F1225" s="451">
        <v>41746</v>
      </c>
      <c r="G1225" s="139">
        <v>3035.2</v>
      </c>
      <c r="H1225" s="460">
        <f t="shared" si="25"/>
        <v>0</v>
      </c>
      <c r="I1225" s="1247" t="s">
        <v>600</v>
      </c>
    </row>
    <row r="1226" spans="1:9" x14ac:dyDescent="0.25">
      <c r="A1226" s="1332"/>
      <c r="B1226" s="589" t="s">
        <v>2741</v>
      </c>
      <c r="C1226" s="1358" t="s">
        <v>2761</v>
      </c>
      <c r="D1226" s="1247" t="s">
        <v>377</v>
      </c>
      <c r="E1226" s="1964">
        <v>5454</v>
      </c>
      <c r="F1226" s="451">
        <v>41746</v>
      </c>
      <c r="G1226" s="139">
        <v>5454</v>
      </c>
      <c r="H1226" s="460">
        <f t="shared" si="25"/>
        <v>0</v>
      </c>
      <c r="I1226" s="1247"/>
    </row>
    <row r="1227" spans="1:9" x14ac:dyDescent="0.25">
      <c r="A1227" s="1332"/>
      <c r="B1227" s="589" t="s">
        <v>814</v>
      </c>
      <c r="C1227" s="1358" t="s">
        <v>2761</v>
      </c>
      <c r="D1227" s="1247" t="s">
        <v>3594</v>
      </c>
      <c r="E1227" s="1964">
        <v>1304</v>
      </c>
      <c r="F1227" s="451">
        <v>41746</v>
      </c>
      <c r="G1227" s="139">
        <v>1304</v>
      </c>
      <c r="H1227" s="460">
        <f t="shared" si="25"/>
        <v>0</v>
      </c>
      <c r="I1227" s="1247" t="s">
        <v>600</v>
      </c>
    </row>
    <row r="1228" spans="1:9" x14ac:dyDescent="0.25">
      <c r="A1228" s="1332"/>
      <c r="B1228" s="589" t="s">
        <v>2742</v>
      </c>
      <c r="C1228" s="1358" t="s">
        <v>2761</v>
      </c>
      <c r="D1228" s="1247" t="s">
        <v>597</v>
      </c>
      <c r="E1228" s="1964">
        <v>4172</v>
      </c>
      <c r="F1228" s="451">
        <v>41746</v>
      </c>
      <c r="G1228" s="139">
        <v>4172</v>
      </c>
      <c r="H1228" s="460">
        <f t="shared" si="25"/>
        <v>0</v>
      </c>
      <c r="I1228" s="1247" t="s">
        <v>600</v>
      </c>
    </row>
    <row r="1229" spans="1:9" x14ac:dyDescent="0.25">
      <c r="A1229" s="1332"/>
      <c r="B1229" s="589" t="s">
        <v>2743</v>
      </c>
      <c r="C1229" s="1358" t="s">
        <v>2761</v>
      </c>
      <c r="D1229" s="1247" t="s">
        <v>3633</v>
      </c>
      <c r="E1229" s="1964">
        <v>23013.5</v>
      </c>
      <c r="F1229" s="451">
        <v>41748</v>
      </c>
      <c r="G1229" s="139">
        <v>23013.5</v>
      </c>
      <c r="H1229" s="460">
        <f t="shared" si="25"/>
        <v>0</v>
      </c>
      <c r="I1229" s="1247" t="s">
        <v>2227</v>
      </c>
    </row>
    <row r="1230" spans="1:9" x14ac:dyDescent="0.25">
      <c r="A1230" s="1332"/>
      <c r="B1230" s="589" t="s">
        <v>2744</v>
      </c>
      <c r="C1230" s="1358" t="s">
        <v>2761</v>
      </c>
      <c r="D1230" s="1247" t="s">
        <v>2238</v>
      </c>
      <c r="E1230" s="1964">
        <v>10408</v>
      </c>
      <c r="F1230" s="451">
        <v>41746</v>
      </c>
      <c r="G1230" s="139">
        <v>10408</v>
      </c>
      <c r="H1230" s="460">
        <f t="shared" si="25"/>
        <v>0</v>
      </c>
      <c r="I1230" s="1247" t="s">
        <v>600</v>
      </c>
    </row>
    <row r="1231" spans="1:9" x14ac:dyDescent="0.25">
      <c r="A1231" s="1332"/>
      <c r="B1231" s="589" t="s">
        <v>2745</v>
      </c>
      <c r="C1231" s="1358" t="s">
        <v>2761</v>
      </c>
      <c r="D1231" s="1247" t="s">
        <v>499</v>
      </c>
      <c r="E1231" s="1964">
        <v>1358</v>
      </c>
      <c r="F1231" s="451">
        <v>41746</v>
      </c>
      <c r="G1231" s="139">
        <v>1358</v>
      </c>
      <c r="H1231" s="460">
        <f t="shared" si="25"/>
        <v>0</v>
      </c>
      <c r="I1231" s="1247" t="s">
        <v>600</v>
      </c>
    </row>
    <row r="1232" spans="1:9" x14ac:dyDescent="0.25">
      <c r="A1232" s="1332"/>
      <c r="B1232" s="589" t="s">
        <v>2746</v>
      </c>
      <c r="C1232" s="1358" t="s">
        <v>2761</v>
      </c>
      <c r="D1232" s="1247" t="s">
        <v>463</v>
      </c>
      <c r="E1232" s="1964">
        <v>4953.5</v>
      </c>
      <c r="F1232" s="451">
        <v>41746</v>
      </c>
      <c r="G1232" s="139">
        <v>4953.5</v>
      </c>
      <c r="H1232" s="460">
        <f t="shared" si="25"/>
        <v>0</v>
      </c>
      <c r="I1232" s="1247" t="s">
        <v>600</v>
      </c>
    </row>
    <row r="1233" spans="1:9" x14ac:dyDescent="0.25">
      <c r="A1233" s="1332"/>
      <c r="B1233" s="589" t="s">
        <v>2747</v>
      </c>
      <c r="C1233" s="1358" t="s">
        <v>2761</v>
      </c>
      <c r="D1233" s="1247" t="s">
        <v>3634</v>
      </c>
      <c r="E1233" s="1964">
        <v>7480</v>
      </c>
      <c r="F1233" s="451">
        <v>41748</v>
      </c>
      <c r="G1233" s="139">
        <v>7480</v>
      </c>
      <c r="H1233" s="460">
        <f t="shared" si="25"/>
        <v>0</v>
      </c>
      <c r="I1233" s="1247" t="s">
        <v>2227</v>
      </c>
    </row>
    <row r="1234" spans="1:9" x14ac:dyDescent="0.25">
      <c r="A1234" s="1332"/>
      <c r="B1234" s="589" t="s">
        <v>2748</v>
      </c>
      <c r="C1234" s="1358" t="s">
        <v>2761</v>
      </c>
      <c r="D1234" s="1247" t="s">
        <v>3635</v>
      </c>
      <c r="E1234" s="1964">
        <v>2635</v>
      </c>
      <c r="F1234" s="451">
        <v>41748</v>
      </c>
      <c r="G1234" s="139">
        <v>2635</v>
      </c>
      <c r="H1234" s="460">
        <f t="shared" si="25"/>
        <v>0</v>
      </c>
      <c r="I1234" s="1247" t="s">
        <v>2227</v>
      </c>
    </row>
    <row r="1235" spans="1:9" x14ac:dyDescent="0.25">
      <c r="A1235" s="1332"/>
      <c r="B1235" s="589"/>
      <c r="C1235" s="1358"/>
      <c r="D1235" s="352" t="s">
        <v>614</v>
      </c>
      <c r="E1235" s="76"/>
      <c r="F1235" s="543"/>
      <c r="G1235" s="76"/>
      <c r="H1235" s="539">
        <f t="shared" si="25"/>
        <v>0</v>
      </c>
    </row>
    <row r="1236" spans="1:9" x14ac:dyDescent="0.25">
      <c r="A1236" s="1332"/>
      <c r="B1236" s="540"/>
      <c r="C1236" s="1358"/>
      <c r="D1236" s="352" t="s">
        <v>614</v>
      </c>
      <c r="E1236" s="76"/>
      <c r="F1236" s="721"/>
      <c r="G1236" s="76"/>
      <c r="H1236" s="539"/>
    </row>
    <row r="1237" spans="1:9" x14ac:dyDescent="0.25">
      <c r="A1237" s="1360"/>
      <c r="B1237" s="1361"/>
      <c r="C1237" s="1362"/>
      <c r="D1237" s="352" t="s">
        <v>820</v>
      </c>
      <c r="E1237" s="76"/>
      <c r="F1237" s="721"/>
      <c r="G1237" s="76"/>
      <c r="H1237" s="1351"/>
    </row>
    <row r="1238" spans="1:9" x14ac:dyDescent="0.25">
      <c r="A1238" s="1332"/>
      <c r="B1238" s="540"/>
      <c r="C1238" s="1357"/>
      <c r="D1238" s="717" t="s">
        <v>61</v>
      </c>
      <c r="E1238" s="217"/>
      <c r="F1238" s="1396"/>
      <c r="G1238" s="217"/>
      <c r="H1238" s="217"/>
    </row>
    <row r="1239" spans="1:9" ht="18.75" x14ac:dyDescent="0.3">
      <c r="A1239" s="2319" t="str">
        <f>A1170</f>
        <v>REMISIONES DE    ABRIL         2 0 1 4</v>
      </c>
      <c r="B1239" s="2319"/>
      <c r="C1239" s="2319"/>
      <c r="D1239" s="2319"/>
      <c r="E1239" s="2319"/>
      <c r="F1239" s="2319"/>
      <c r="G1239" s="1051"/>
      <c r="H1239" s="717"/>
    </row>
    <row r="1240" spans="1:9" ht="35.25" thickBot="1" x14ac:dyDescent="0.35">
      <c r="A1240" s="716" t="s">
        <v>0</v>
      </c>
      <c r="B1240" s="1325" t="s">
        <v>1</v>
      </c>
      <c r="C1240" s="1526"/>
      <c r="D1240" s="1326" t="s">
        <v>1461</v>
      </c>
      <c r="E1240" s="5" t="s">
        <v>2</v>
      </c>
      <c r="F1240" s="1565" t="s">
        <v>6</v>
      </c>
      <c r="G1240" s="1566" t="s">
        <v>7</v>
      </c>
      <c r="H1240" s="1567" t="s">
        <v>8</v>
      </c>
    </row>
    <row r="1241" spans="1:9" ht="15.75" thickTop="1" x14ac:dyDescent="0.25">
      <c r="A1241" s="1330">
        <v>41746</v>
      </c>
      <c r="B1241" s="1359" t="s">
        <v>2749</v>
      </c>
      <c r="C1241" s="1358" t="s">
        <v>2761</v>
      </c>
      <c r="D1241" s="1247" t="s">
        <v>684</v>
      </c>
      <c r="E1241" s="1964">
        <v>14136</v>
      </c>
      <c r="F1241" s="451">
        <v>41748</v>
      </c>
      <c r="G1241" s="139">
        <v>14136</v>
      </c>
      <c r="H1241" s="1997">
        <f>E1241-G1241</f>
        <v>0</v>
      </c>
      <c r="I1241" s="1247" t="s">
        <v>2227</v>
      </c>
    </row>
    <row r="1242" spans="1:9" x14ac:dyDescent="0.25">
      <c r="A1242" s="1332"/>
      <c r="B1242" s="589" t="s">
        <v>2750</v>
      </c>
      <c r="C1242" s="1358" t="s">
        <v>2761</v>
      </c>
      <c r="D1242" s="1247" t="s">
        <v>3636</v>
      </c>
      <c r="E1242" s="1964">
        <v>4069</v>
      </c>
      <c r="F1242" s="2144" t="s">
        <v>4044</v>
      </c>
      <c r="G1242" s="139">
        <v>4069</v>
      </c>
      <c r="H1242" s="539">
        <f t="shared" ref="H1242:H1304" si="26">E1242-G1242</f>
        <v>0</v>
      </c>
      <c r="I1242" s="1247"/>
    </row>
    <row r="1243" spans="1:9" x14ac:dyDescent="0.25">
      <c r="A1243" s="1332"/>
      <c r="B1243" s="589" t="s">
        <v>2751</v>
      </c>
      <c r="C1243" s="1358" t="s">
        <v>2761</v>
      </c>
      <c r="D1243" s="1896" t="s">
        <v>641</v>
      </c>
      <c r="E1243" s="2002">
        <v>19705.72</v>
      </c>
      <c r="F1243" s="2043" t="s">
        <v>3652</v>
      </c>
      <c r="G1243" s="1535">
        <v>19705.72</v>
      </c>
      <c r="H1243" s="539">
        <f t="shared" si="26"/>
        <v>0</v>
      </c>
      <c r="I1243" s="1896" t="s">
        <v>2227</v>
      </c>
    </row>
    <row r="1244" spans="1:9" x14ac:dyDescent="0.25">
      <c r="A1244" s="1332"/>
      <c r="B1244" s="589" t="s">
        <v>815</v>
      </c>
      <c r="C1244" s="1358" t="s">
        <v>2761</v>
      </c>
      <c r="D1244" s="1247" t="s">
        <v>522</v>
      </c>
      <c r="E1244" s="1964">
        <v>11144</v>
      </c>
      <c r="F1244" s="451">
        <v>41746</v>
      </c>
      <c r="G1244" s="139">
        <v>11144</v>
      </c>
      <c r="H1244" s="460">
        <f t="shared" si="26"/>
        <v>0</v>
      </c>
      <c r="I1244" s="1247" t="s">
        <v>600</v>
      </c>
    </row>
    <row r="1245" spans="1:9" x14ac:dyDescent="0.25">
      <c r="A1245" s="1332"/>
      <c r="B1245" s="589" t="s">
        <v>2752</v>
      </c>
      <c r="C1245" s="1358" t="s">
        <v>2761</v>
      </c>
      <c r="D1245" s="1896" t="s">
        <v>1557</v>
      </c>
      <c r="E1245" s="2002">
        <v>3675</v>
      </c>
      <c r="F1245" s="1822">
        <v>41746</v>
      </c>
      <c r="G1245" s="1535">
        <v>3675</v>
      </c>
      <c r="H1245" s="460">
        <f t="shared" si="26"/>
        <v>0</v>
      </c>
      <c r="I1245" s="1896"/>
    </row>
    <row r="1246" spans="1:9" x14ac:dyDescent="0.25">
      <c r="A1246" s="1332"/>
      <c r="B1246" s="589" t="s">
        <v>2753</v>
      </c>
      <c r="C1246" s="1358" t="s">
        <v>2761</v>
      </c>
      <c r="D1246" s="1247" t="s">
        <v>470</v>
      </c>
      <c r="E1246" s="1964">
        <v>18091</v>
      </c>
      <c r="F1246" s="451">
        <v>41746</v>
      </c>
      <c r="G1246" s="139">
        <v>18091</v>
      </c>
      <c r="H1246" s="460">
        <f t="shared" si="26"/>
        <v>0</v>
      </c>
      <c r="I1246" s="1247"/>
    </row>
    <row r="1247" spans="1:9" x14ac:dyDescent="0.25">
      <c r="A1247" s="1332"/>
      <c r="B1247" s="589" t="s">
        <v>2754</v>
      </c>
      <c r="C1247" s="1358" t="s">
        <v>2761</v>
      </c>
      <c r="D1247" s="1247" t="s">
        <v>973</v>
      </c>
      <c r="E1247" s="1964">
        <v>44007</v>
      </c>
      <c r="F1247" s="451">
        <v>41753</v>
      </c>
      <c r="G1247" s="139">
        <v>44007</v>
      </c>
      <c r="H1247" s="460">
        <f t="shared" si="26"/>
        <v>0</v>
      </c>
      <c r="I1247" s="1247"/>
    </row>
    <row r="1248" spans="1:9" x14ac:dyDescent="0.25">
      <c r="A1248" s="1332"/>
      <c r="B1248" s="589" t="s">
        <v>2755</v>
      </c>
      <c r="C1248" s="1358" t="s">
        <v>2761</v>
      </c>
      <c r="D1248" s="1247" t="s">
        <v>3632</v>
      </c>
      <c r="E1248" s="1964">
        <v>1484</v>
      </c>
      <c r="F1248" s="451">
        <v>41746</v>
      </c>
      <c r="G1248" s="139">
        <v>1484</v>
      </c>
      <c r="H1248" s="460">
        <f t="shared" si="26"/>
        <v>0</v>
      </c>
      <c r="I1248" s="1247" t="s">
        <v>600</v>
      </c>
    </row>
    <row r="1249" spans="1:9" x14ac:dyDescent="0.25">
      <c r="A1249" s="1332"/>
      <c r="B1249" s="589" t="s">
        <v>2756</v>
      </c>
      <c r="C1249" s="1358" t="s">
        <v>2761</v>
      </c>
      <c r="D1249" s="1247" t="s">
        <v>3637</v>
      </c>
      <c r="E1249" s="1964">
        <v>1011.5</v>
      </c>
      <c r="F1249" s="451">
        <v>41746</v>
      </c>
      <c r="G1249" s="139">
        <v>1011.5</v>
      </c>
      <c r="H1249" s="460">
        <f t="shared" si="26"/>
        <v>0</v>
      </c>
      <c r="I1249" s="1247" t="s">
        <v>600</v>
      </c>
    </row>
    <row r="1250" spans="1:9" x14ac:dyDescent="0.25">
      <c r="A1250" s="1332"/>
      <c r="B1250" s="589" t="s">
        <v>2366</v>
      </c>
      <c r="C1250" s="1358" t="s">
        <v>2761</v>
      </c>
      <c r="D1250" s="1247" t="s">
        <v>419</v>
      </c>
      <c r="E1250" s="1964">
        <v>4805</v>
      </c>
      <c r="F1250" s="451">
        <v>41746</v>
      </c>
      <c r="G1250" s="139">
        <v>4805</v>
      </c>
      <c r="H1250" s="460">
        <f t="shared" si="26"/>
        <v>0</v>
      </c>
      <c r="I1250" s="1247" t="s">
        <v>600</v>
      </c>
    </row>
    <row r="1251" spans="1:9" x14ac:dyDescent="0.25">
      <c r="A1251" s="1332"/>
      <c r="B1251" s="589" t="s">
        <v>2757</v>
      </c>
      <c r="C1251" s="1358" t="s">
        <v>2761</v>
      </c>
      <c r="D1251" s="1247" t="s">
        <v>19</v>
      </c>
      <c r="E1251" s="1964">
        <v>1310.5</v>
      </c>
      <c r="F1251" s="451">
        <v>41746</v>
      </c>
      <c r="G1251" s="139">
        <v>1310.5</v>
      </c>
      <c r="H1251" s="460">
        <f t="shared" si="26"/>
        <v>0</v>
      </c>
      <c r="I1251" s="1247" t="s">
        <v>19</v>
      </c>
    </row>
    <row r="1252" spans="1:9" x14ac:dyDescent="0.25">
      <c r="A1252" s="1332"/>
      <c r="B1252" s="589" t="s">
        <v>229</v>
      </c>
      <c r="C1252" s="1358" t="s">
        <v>2761</v>
      </c>
      <c r="D1252" s="1247" t="s">
        <v>45</v>
      </c>
      <c r="E1252" s="1964">
        <v>25714.15</v>
      </c>
      <c r="F1252" s="451">
        <v>41753</v>
      </c>
      <c r="G1252" s="139">
        <v>25714.15</v>
      </c>
      <c r="H1252" s="460">
        <f t="shared" si="26"/>
        <v>0</v>
      </c>
      <c r="I1252" s="1247"/>
    </row>
    <row r="1253" spans="1:9" x14ac:dyDescent="0.25">
      <c r="A1253" s="1332"/>
      <c r="B1253" s="589" t="s">
        <v>2758</v>
      </c>
      <c r="C1253" s="1358" t="s">
        <v>2761</v>
      </c>
      <c r="D1253" s="1247" t="s">
        <v>19</v>
      </c>
      <c r="E1253" s="1964">
        <v>1263</v>
      </c>
      <c r="F1253" s="451">
        <v>41746</v>
      </c>
      <c r="G1253" s="139">
        <v>1263</v>
      </c>
      <c r="H1253" s="460">
        <f t="shared" si="26"/>
        <v>0</v>
      </c>
      <c r="I1253" s="1247" t="s">
        <v>19</v>
      </c>
    </row>
    <row r="1254" spans="1:9" x14ac:dyDescent="0.25">
      <c r="A1254" s="1332"/>
      <c r="B1254" s="589" t="s">
        <v>2759</v>
      </c>
      <c r="C1254" s="1358" t="s">
        <v>2761</v>
      </c>
      <c r="D1254" s="1247" t="s">
        <v>297</v>
      </c>
      <c r="E1254" s="1964">
        <v>7268</v>
      </c>
      <c r="F1254" s="451">
        <v>41746</v>
      </c>
      <c r="G1254" s="139">
        <v>7268</v>
      </c>
      <c r="H1254" s="460">
        <f t="shared" si="26"/>
        <v>0</v>
      </c>
      <c r="I1254" s="1247"/>
    </row>
    <row r="1255" spans="1:9" x14ac:dyDescent="0.25">
      <c r="A1255" s="1332"/>
      <c r="B1255" s="589" t="s">
        <v>2760</v>
      </c>
      <c r="C1255" s="1358" t="s">
        <v>2761</v>
      </c>
      <c r="D1255" s="1247" t="s">
        <v>2238</v>
      </c>
      <c r="E1255" s="1964">
        <v>4321</v>
      </c>
      <c r="F1255" s="451">
        <v>41750</v>
      </c>
      <c r="G1255" s="139">
        <v>4321</v>
      </c>
      <c r="H1255" s="460">
        <f t="shared" si="26"/>
        <v>0</v>
      </c>
      <c r="I1255" s="1247" t="s">
        <v>1003</v>
      </c>
    </row>
    <row r="1256" spans="1:9" x14ac:dyDescent="0.25">
      <c r="A1256" s="1332"/>
      <c r="B1256" s="589" t="s">
        <v>816</v>
      </c>
      <c r="C1256" s="1358" t="s">
        <v>2761</v>
      </c>
      <c r="D1256" s="1247" t="s">
        <v>1477</v>
      </c>
      <c r="E1256" s="1964">
        <v>1752</v>
      </c>
      <c r="F1256" s="451">
        <v>41748</v>
      </c>
      <c r="G1256" s="139">
        <v>1752</v>
      </c>
      <c r="H1256" s="460">
        <f t="shared" si="26"/>
        <v>0</v>
      </c>
      <c r="I1256" s="1247" t="s">
        <v>825</v>
      </c>
    </row>
    <row r="1257" spans="1:9" x14ac:dyDescent="0.25">
      <c r="A1257" s="1332"/>
      <c r="B1257" s="540" t="s">
        <v>1852</v>
      </c>
      <c r="C1257" s="2088" t="s">
        <v>3629</v>
      </c>
      <c r="D1257" s="1247" t="s">
        <v>32</v>
      </c>
      <c r="E1257" s="1964">
        <v>14527</v>
      </c>
      <c r="F1257" s="452" t="s">
        <v>3785</v>
      </c>
      <c r="G1257" s="139">
        <v>14527</v>
      </c>
      <c r="H1257" s="460">
        <f t="shared" si="26"/>
        <v>0</v>
      </c>
      <c r="I1257" s="1247" t="s">
        <v>825</v>
      </c>
    </row>
    <row r="1258" spans="1:9" x14ac:dyDescent="0.25">
      <c r="A1258" s="1332"/>
      <c r="B1258" s="540" t="s">
        <v>1853</v>
      </c>
      <c r="C1258" s="2088" t="s">
        <v>3629</v>
      </c>
      <c r="D1258" s="1247" t="s">
        <v>3638</v>
      </c>
      <c r="E1258" s="1964">
        <v>1438</v>
      </c>
      <c r="F1258" s="451">
        <v>41748</v>
      </c>
      <c r="G1258" s="139">
        <v>1438</v>
      </c>
      <c r="H1258" s="460">
        <f t="shared" si="26"/>
        <v>0</v>
      </c>
      <c r="I1258" s="1247" t="s">
        <v>825</v>
      </c>
    </row>
    <row r="1259" spans="1:9" x14ac:dyDescent="0.25">
      <c r="A1259" s="1332"/>
      <c r="B1259" s="540" t="s">
        <v>2762</v>
      </c>
      <c r="C1259" s="2088" t="s">
        <v>3629</v>
      </c>
      <c r="D1259" s="1247" t="s">
        <v>3639</v>
      </c>
      <c r="E1259" s="1964">
        <v>7013</v>
      </c>
      <c r="F1259" s="451">
        <v>41746</v>
      </c>
      <c r="G1259" s="139">
        <v>7013</v>
      </c>
      <c r="H1259" s="460">
        <f t="shared" si="26"/>
        <v>0</v>
      </c>
      <c r="I1259" s="1247"/>
    </row>
    <row r="1260" spans="1:9" x14ac:dyDescent="0.25">
      <c r="A1260" s="1332"/>
      <c r="B1260" s="540" t="s">
        <v>1855</v>
      </c>
      <c r="C1260" s="2088" t="s">
        <v>3629</v>
      </c>
      <c r="D1260" s="1247" t="s">
        <v>2234</v>
      </c>
      <c r="E1260" s="1964">
        <v>4473</v>
      </c>
      <c r="F1260" s="451">
        <v>41748</v>
      </c>
      <c r="G1260" s="139">
        <v>4473</v>
      </c>
      <c r="H1260" s="460">
        <f t="shared" si="26"/>
        <v>0</v>
      </c>
      <c r="I1260" s="1247" t="s">
        <v>825</v>
      </c>
    </row>
    <row r="1261" spans="1:9" x14ac:dyDescent="0.25">
      <c r="A1261" s="1332"/>
      <c r="B1261" s="540" t="s">
        <v>1856</v>
      </c>
      <c r="C1261" s="2088" t="s">
        <v>3629</v>
      </c>
      <c r="D1261" s="1247" t="s">
        <v>3640</v>
      </c>
      <c r="E1261" s="1964">
        <v>5355</v>
      </c>
      <c r="F1261" s="451">
        <v>41748</v>
      </c>
      <c r="G1261" s="139">
        <v>5355</v>
      </c>
      <c r="H1261" s="460">
        <f t="shared" si="26"/>
        <v>0</v>
      </c>
      <c r="I1261" s="1247" t="s">
        <v>825</v>
      </c>
    </row>
    <row r="1262" spans="1:9" x14ac:dyDescent="0.25">
      <c r="A1262" s="1332"/>
      <c r="B1262" s="540" t="s">
        <v>1857</v>
      </c>
      <c r="C1262" s="2088" t="s">
        <v>3629</v>
      </c>
      <c r="D1262" s="1247" t="s">
        <v>3155</v>
      </c>
      <c r="E1262" s="1964">
        <v>23479.200000000001</v>
      </c>
      <c r="F1262" s="451">
        <v>41746</v>
      </c>
      <c r="G1262" s="139">
        <v>23479.200000000001</v>
      </c>
      <c r="H1262" s="460">
        <f t="shared" si="26"/>
        <v>0</v>
      </c>
      <c r="I1262" s="1247"/>
    </row>
    <row r="1263" spans="1:9" x14ac:dyDescent="0.25">
      <c r="A1263" s="1332"/>
      <c r="B1263" s="540" t="s">
        <v>2763</v>
      </c>
      <c r="C1263" s="2088" t="s">
        <v>3629</v>
      </c>
      <c r="D1263" s="1247" t="s">
        <v>685</v>
      </c>
      <c r="E1263" s="1964">
        <v>1371</v>
      </c>
      <c r="F1263" s="451">
        <v>41748</v>
      </c>
      <c r="G1263" s="139">
        <v>1371</v>
      </c>
      <c r="H1263" s="460">
        <f t="shared" si="26"/>
        <v>0</v>
      </c>
      <c r="I1263" s="1247" t="s">
        <v>825</v>
      </c>
    </row>
    <row r="1264" spans="1:9" x14ac:dyDescent="0.25">
      <c r="A1264" s="1332"/>
      <c r="B1264" s="540" t="s">
        <v>2764</v>
      </c>
      <c r="C1264" s="2088" t="s">
        <v>3629</v>
      </c>
      <c r="D1264" s="1247" t="s">
        <v>64</v>
      </c>
      <c r="E1264" s="1964">
        <v>47589.8</v>
      </c>
      <c r="F1264" s="2091" t="s">
        <v>3764</v>
      </c>
      <c r="G1264" s="139">
        <v>47589.8</v>
      </c>
      <c r="H1264" s="460">
        <f t="shared" si="26"/>
        <v>0</v>
      </c>
      <c r="I1264" s="1247"/>
    </row>
    <row r="1265" spans="1:10" x14ac:dyDescent="0.25">
      <c r="A1265" s="1332"/>
      <c r="B1265" s="540" t="s">
        <v>2765</v>
      </c>
      <c r="C1265" s="2088" t="s">
        <v>3629</v>
      </c>
      <c r="D1265" s="1247" t="s">
        <v>69</v>
      </c>
      <c r="E1265" s="1964">
        <v>1341</v>
      </c>
      <c r="F1265" s="451">
        <v>41748</v>
      </c>
      <c r="G1265" s="139">
        <v>1341</v>
      </c>
      <c r="H1265" s="460">
        <f t="shared" si="26"/>
        <v>0</v>
      </c>
      <c r="I1265" s="1247" t="s">
        <v>825</v>
      </c>
    </row>
    <row r="1266" spans="1:10" x14ac:dyDescent="0.25">
      <c r="A1266" s="1332"/>
      <c r="B1266" s="540" t="s">
        <v>817</v>
      </c>
      <c r="C1266" s="2088" t="s">
        <v>3629</v>
      </c>
      <c r="D1266" s="1247" t="s">
        <v>497</v>
      </c>
      <c r="E1266" s="1964">
        <v>4758</v>
      </c>
      <c r="F1266" s="451">
        <v>41748</v>
      </c>
      <c r="G1266" s="139">
        <v>4758</v>
      </c>
      <c r="H1266" s="460">
        <f t="shared" si="26"/>
        <v>0</v>
      </c>
      <c r="I1266" s="1247" t="s">
        <v>825</v>
      </c>
    </row>
    <row r="1267" spans="1:10" x14ac:dyDescent="0.25">
      <c r="A1267" s="1332"/>
      <c r="B1267" s="540" t="s">
        <v>2766</v>
      </c>
      <c r="C1267" s="2088" t="s">
        <v>3629</v>
      </c>
      <c r="D1267" s="1247" t="s">
        <v>996</v>
      </c>
      <c r="E1267" s="1964">
        <v>69351</v>
      </c>
      <c r="F1267" s="2091" t="s">
        <v>3654</v>
      </c>
      <c r="G1267" s="139">
        <v>69351</v>
      </c>
      <c r="H1267" s="460">
        <f t="shared" si="26"/>
        <v>0</v>
      </c>
      <c r="I1267" s="1247" t="s">
        <v>600</v>
      </c>
    </row>
    <row r="1268" spans="1:10" x14ac:dyDescent="0.25">
      <c r="A1268" s="1332"/>
      <c r="B1268" s="540" t="s">
        <v>1858</v>
      </c>
      <c r="C1268" s="2088" t="s">
        <v>3629</v>
      </c>
      <c r="D1268" s="1247" t="s">
        <v>19</v>
      </c>
      <c r="E1268" s="1964">
        <v>793.4</v>
      </c>
      <c r="F1268" s="451">
        <v>41746</v>
      </c>
      <c r="G1268" s="139">
        <v>793.4</v>
      </c>
      <c r="H1268" s="460">
        <f t="shared" si="26"/>
        <v>0</v>
      </c>
      <c r="I1268" s="1247" t="s">
        <v>19</v>
      </c>
      <c r="J1268" s="1749"/>
    </row>
    <row r="1269" spans="1:10" x14ac:dyDescent="0.25">
      <c r="A1269" s="1332"/>
      <c r="B1269" s="540" t="s">
        <v>818</v>
      </c>
      <c r="C1269" s="2088" t="s">
        <v>3629</v>
      </c>
      <c r="D1269" s="1247" t="s">
        <v>3517</v>
      </c>
      <c r="E1269" s="1964">
        <v>3197.6</v>
      </c>
      <c r="F1269" s="451">
        <v>41746</v>
      </c>
      <c r="G1269" s="139">
        <v>3197.6</v>
      </c>
      <c r="H1269" s="460">
        <f t="shared" si="26"/>
        <v>0</v>
      </c>
      <c r="I1269" s="1247"/>
    </row>
    <row r="1270" spans="1:10" x14ac:dyDescent="0.25">
      <c r="A1270" s="1332"/>
      <c r="B1270" s="540" t="s">
        <v>2767</v>
      </c>
      <c r="C1270" s="2088" t="s">
        <v>3629</v>
      </c>
      <c r="D1270" s="1247" t="s">
        <v>3641</v>
      </c>
      <c r="E1270" s="1964">
        <v>43086</v>
      </c>
      <c r="F1270" s="451">
        <v>41754</v>
      </c>
      <c r="G1270" s="139">
        <v>43086</v>
      </c>
      <c r="H1270" s="460">
        <f t="shared" si="26"/>
        <v>0</v>
      </c>
      <c r="I1270" s="1247" t="s">
        <v>38</v>
      </c>
    </row>
    <row r="1271" spans="1:10" x14ac:dyDescent="0.25">
      <c r="A1271" s="1332"/>
      <c r="B1271" s="540" t="s">
        <v>2768</v>
      </c>
      <c r="C1271" s="2088" t="s">
        <v>3629</v>
      </c>
      <c r="D1271" s="1247" t="s">
        <v>672</v>
      </c>
      <c r="E1271" s="1964">
        <v>478</v>
      </c>
      <c r="F1271" s="451">
        <v>41750</v>
      </c>
      <c r="G1271" s="139">
        <v>478</v>
      </c>
      <c r="H1271" s="460">
        <f t="shared" si="26"/>
        <v>0</v>
      </c>
      <c r="I1271" s="1247" t="s">
        <v>1003</v>
      </c>
    </row>
    <row r="1272" spans="1:10" x14ac:dyDescent="0.25">
      <c r="A1272" s="1332"/>
      <c r="B1272" s="540" t="s">
        <v>2769</v>
      </c>
      <c r="C1272" s="2088" t="s">
        <v>3629</v>
      </c>
      <c r="D1272" s="1247" t="s">
        <v>13</v>
      </c>
      <c r="E1272" s="1964">
        <v>22864</v>
      </c>
      <c r="F1272" s="451">
        <v>41750</v>
      </c>
      <c r="G1272" s="139">
        <v>22864</v>
      </c>
      <c r="H1272" s="460">
        <f t="shared" si="26"/>
        <v>0</v>
      </c>
      <c r="I1272" s="1247" t="s">
        <v>1003</v>
      </c>
    </row>
    <row r="1273" spans="1:10" x14ac:dyDescent="0.25">
      <c r="A1273" s="1332"/>
      <c r="B1273" s="540" t="s">
        <v>2770</v>
      </c>
      <c r="C1273" s="2088" t="s">
        <v>3629</v>
      </c>
      <c r="D1273" s="1247" t="s">
        <v>19</v>
      </c>
      <c r="E1273" s="1964">
        <v>3280</v>
      </c>
      <c r="F1273" s="451">
        <v>41746</v>
      </c>
      <c r="G1273" s="139">
        <v>3280</v>
      </c>
      <c r="H1273" s="460">
        <f t="shared" si="26"/>
        <v>0</v>
      </c>
      <c r="I1273" s="1247" t="s">
        <v>19</v>
      </c>
    </row>
    <row r="1274" spans="1:10" x14ac:dyDescent="0.25">
      <c r="A1274" s="1332"/>
      <c r="B1274" s="540" t="s">
        <v>2771</v>
      </c>
      <c r="C1274" s="2088" t="s">
        <v>3629</v>
      </c>
      <c r="D1274" s="1247" t="s">
        <v>44</v>
      </c>
      <c r="E1274" s="1964">
        <v>2257</v>
      </c>
      <c r="F1274" s="451">
        <v>41746</v>
      </c>
      <c r="G1274" s="139">
        <v>2257</v>
      </c>
      <c r="H1274" s="460">
        <f t="shared" si="26"/>
        <v>0</v>
      </c>
      <c r="I1274" s="1247"/>
    </row>
    <row r="1275" spans="1:10" x14ac:dyDescent="0.25">
      <c r="A1275" s="1332"/>
      <c r="B1275" s="540" t="s">
        <v>2772</v>
      </c>
      <c r="C1275" s="2088" t="s">
        <v>3629</v>
      </c>
      <c r="D1275" s="1247" t="s">
        <v>973</v>
      </c>
      <c r="E1275" s="2089">
        <v>13065.5</v>
      </c>
      <c r="F1275" s="451">
        <v>41753</v>
      </c>
      <c r="G1275" s="139">
        <v>13065.5</v>
      </c>
      <c r="H1275" s="460">
        <f t="shared" si="26"/>
        <v>0</v>
      </c>
      <c r="I1275" s="1247" t="s">
        <v>2228</v>
      </c>
    </row>
    <row r="1276" spans="1:10" x14ac:dyDescent="0.25">
      <c r="A1276" s="1332">
        <v>41748</v>
      </c>
      <c r="B1276" s="540" t="s">
        <v>2773</v>
      </c>
      <c r="C1276" s="2088" t="s">
        <v>3629</v>
      </c>
      <c r="D1276" s="1886" t="s">
        <v>1477</v>
      </c>
      <c r="E1276" s="1994">
        <v>3504</v>
      </c>
      <c r="F1276" s="1822">
        <v>41748</v>
      </c>
      <c r="G1276" s="1535">
        <v>3504</v>
      </c>
      <c r="H1276" s="460">
        <f t="shared" si="26"/>
        <v>0</v>
      </c>
      <c r="I1276" s="1886" t="s">
        <v>600</v>
      </c>
    </row>
    <row r="1277" spans="1:10" x14ac:dyDescent="0.25">
      <c r="A1277" s="1332"/>
      <c r="B1277" s="540" t="s">
        <v>2774</v>
      </c>
      <c r="C1277" s="2088" t="s">
        <v>3629</v>
      </c>
      <c r="D1277" s="1886" t="s">
        <v>604</v>
      </c>
      <c r="E1277" s="1994">
        <v>13200</v>
      </c>
      <c r="F1277" s="1822">
        <v>41748</v>
      </c>
      <c r="G1277" s="1535">
        <v>13200</v>
      </c>
      <c r="H1277" s="460">
        <f t="shared" si="26"/>
        <v>0</v>
      </c>
      <c r="I1277" s="1887" t="s">
        <v>600</v>
      </c>
    </row>
    <row r="1278" spans="1:10" x14ac:dyDescent="0.25">
      <c r="A1278" s="1332"/>
      <c r="B1278" s="540" t="s">
        <v>2775</v>
      </c>
      <c r="C1278" s="2088" t="s">
        <v>3629</v>
      </c>
      <c r="D1278" s="1886" t="s">
        <v>2826</v>
      </c>
      <c r="E1278" s="1994">
        <v>1040</v>
      </c>
      <c r="F1278" s="1822">
        <v>41748</v>
      </c>
      <c r="G1278" s="1535">
        <v>1040</v>
      </c>
      <c r="H1278" s="460">
        <f t="shared" si="26"/>
        <v>0</v>
      </c>
      <c r="I1278" s="1886" t="s">
        <v>600</v>
      </c>
    </row>
    <row r="1279" spans="1:10" x14ac:dyDescent="0.25">
      <c r="A1279" s="1332"/>
      <c r="B1279" s="540" t="s">
        <v>1859</v>
      </c>
      <c r="C1279" s="2088" t="s">
        <v>3629</v>
      </c>
      <c r="D1279" s="1886" t="s">
        <v>45</v>
      </c>
      <c r="E1279" s="1994">
        <v>644287.52</v>
      </c>
      <c r="F1279" s="2034"/>
      <c r="G1279" s="2035"/>
      <c r="H1279" s="460">
        <f t="shared" si="26"/>
        <v>644287.52</v>
      </c>
      <c r="I1279" s="1886"/>
    </row>
    <row r="1280" spans="1:10" x14ac:dyDescent="0.25">
      <c r="A1280" s="1332"/>
      <c r="B1280" s="540" t="s">
        <v>2776</v>
      </c>
      <c r="C1280" s="2088" t="s">
        <v>3629</v>
      </c>
      <c r="D1280" s="1886" t="s">
        <v>1924</v>
      </c>
      <c r="E1280" s="1994">
        <v>4554</v>
      </c>
      <c r="F1280" s="1822">
        <v>41750</v>
      </c>
      <c r="G1280" s="1535">
        <v>4554</v>
      </c>
      <c r="H1280" s="460">
        <f t="shared" si="26"/>
        <v>0</v>
      </c>
      <c r="I1280" s="1886"/>
    </row>
    <row r="1281" spans="1:9" x14ac:dyDescent="0.25">
      <c r="A1281" s="1332"/>
      <c r="B1281" s="540" t="s">
        <v>2367</v>
      </c>
      <c r="C1281" s="2088" t="s">
        <v>3629</v>
      </c>
      <c r="D1281" s="1886" t="s">
        <v>604</v>
      </c>
      <c r="E1281" s="1994">
        <v>2400</v>
      </c>
      <c r="F1281" s="1822">
        <v>41748</v>
      </c>
      <c r="G1281" s="1535">
        <v>2400</v>
      </c>
      <c r="H1281" s="460">
        <f t="shared" si="26"/>
        <v>0</v>
      </c>
      <c r="I1281" s="1886" t="s">
        <v>600</v>
      </c>
    </row>
    <row r="1282" spans="1:9" x14ac:dyDescent="0.25">
      <c r="A1282" s="1332"/>
      <c r="B1282" s="540" t="s">
        <v>2777</v>
      </c>
      <c r="C1282" s="2088" t="s">
        <v>3629</v>
      </c>
      <c r="D1282" s="1886" t="s">
        <v>1028</v>
      </c>
      <c r="E1282" s="1994">
        <v>11184.3</v>
      </c>
      <c r="F1282" s="1822">
        <v>41748</v>
      </c>
      <c r="G1282" s="1535">
        <v>11184.3</v>
      </c>
      <c r="H1282" s="460">
        <f t="shared" si="26"/>
        <v>0</v>
      </c>
      <c r="I1282" s="1886"/>
    </row>
    <row r="1283" spans="1:9" x14ac:dyDescent="0.25">
      <c r="A1283" s="1332"/>
      <c r="B1283" s="540" t="s">
        <v>2778</v>
      </c>
      <c r="C1283" s="2088" t="s">
        <v>3629</v>
      </c>
      <c r="D1283" s="1886" t="s">
        <v>1028</v>
      </c>
      <c r="E1283" s="1994">
        <v>871</v>
      </c>
      <c r="F1283" s="1822">
        <v>41748</v>
      </c>
      <c r="G1283" s="1535">
        <v>871</v>
      </c>
      <c r="H1283" s="460">
        <f t="shared" si="26"/>
        <v>0</v>
      </c>
      <c r="I1283" s="1886"/>
    </row>
    <row r="1284" spans="1:9" x14ac:dyDescent="0.25">
      <c r="A1284" s="1332"/>
      <c r="B1284" s="540" t="s">
        <v>2779</v>
      </c>
      <c r="C1284" s="2088" t="s">
        <v>3629</v>
      </c>
      <c r="D1284" s="1886" t="s">
        <v>19</v>
      </c>
      <c r="E1284" s="1994">
        <v>7878</v>
      </c>
      <c r="F1284" s="1822">
        <v>41748</v>
      </c>
      <c r="G1284" s="1535">
        <v>7878</v>
      </c>
      <c r="H1284" s="460">
        <f t="shared" si="26"/>
        <v>0</v>
      </c>
      <c r="I1284" s="1886" t="s">
        <v>19</v>
      </c>
    </row>
    <row r="1285" spans="1:9" x14ac:dyDescent="0.25">
      <c r="A1285" s="1332"/>
      <c r="B1285" s="540" t="s">
        <v>2780</v>
      </c>
      <c r="C1285" s="2088" t="s">
        <v>3629</v>
      </c>
      <c r="D1285" s="1886" t="s">
        <v>809</v>
      </c>
      <c r="E1285" s="1994">
        <v>36974</v>
      </c>
      <c r="F1285" s="1822">
        <v>41748</v>
      </c>
      <c r="G1285" s="1535">
        <v>36974</v>
      </c>
      <c r="H1285" s="460">
        <f t="shared" si="26"/>
        <v>0</v>
      </c>
      <c r="I1285" s="1886"/>
    </row>
    <row r="1286" spans="1:9" x14ac:dyDescent="0.25">
      <c r="A1286" s="1332"/>
      <c r="B1286" s="540" t="s">
        <v>2781</v>
      </c>
      <c r="C1286" s="2088" t="s">
        <v>3629</v>
      </c>
      <c r="D1286" s="1886" t="s">
        <v>3632</v>
      </c>
      <c r="E1286" s="1994">
        <v>1910</v>
      </c>
      <c r="F1286" s="1822">
        <v>41748</v>
      </c>
      <c r="G1286" s="1535">
        <v>1910</v>
      </c>
      <c r="H1286" s="460">
        <f t="shared" si="26"/>
        <v>0</v>
      </c>
      <c r="I1286" s="1886"/>
    </row>
    <row r="1287" spans="1:9" x14ac:dyDescent="0.25">
      <c r="A1287" s="1332"/>
      <c r="B1287" s="540" t="s">
        <v>1860</v>
      </c>
      <c r="C1287" s="2088" t="s">
        <v>3629</v>
      </c>
      <c r="D1287" s="1886" t="s">
        <v>303</v>
      </c>
      <c r="E1287" s="1994">
        <v>33636</v>
      </c>
      <c r="F1287" s="2135" t="s">
        <v>4219</v>
      </c>
      <c r="G1287" s="2183">
        <v>33636</v>
      </c>
      <c r="H1287" s="460">
        <f t="shared" si="26"/>
        <v>0</v>
      </c>
      <c r="I1287" s="1886" t="s">
        <v>2228</v>
      </c>
    </row>
    <row r="1288" spans="1:9" x14ac:dyDescent="0.25">
      <c r="A1288" s="1332"/>
      <c r="B1288" s="540" t="s">
        <v>2782</v>
      </c>
      <c r="C1288" s="2088" t="s">
        <v>3629</v>
      </c>
      <c r="D1288" s="1886" t="s">
        <v>3632</v>
      </c>
      <c r="E1288" s="1994">
        <v>391</v>
      </c>
      <c r="F1288" s="1822">
        <v>41748</v>
      </c>
      <c r="G1288" s="1535">
        <v>391</v>
      </c>
      <c r="H1288" s="460">
        <f t="shared" si="26"/>
        <v>0</v>
      </c>
      <c r="I1288" s="1886"/>
    </row>
    <row r="1289" spans="1:9" x14ac:dyDescent="0.25">
      <c r="A1289" s="1332"/>
      <c r="B1289" s="540" t="s">
        <v>1861</v>
      </c>
      <c r="C1289" s="2088" t="s">
        <v>3629</v>
      </c>
      <c r="D1289" s="1886" t="s">
        <v>28</v>
      </c>
      <c r="E1289" s="1994">
        <v>28963</v>
      </c>
      <c r="F1289" s="1822">
        <v>41748</v>
      </c>
      <c r="G1289" s="1535">
        <v>28963</v>
      </c>
      <c r="H1289" s="460">
        <f t="shared" si="26"/>
        <v>0</v>
      </c>
      <c r="I1289" s="1886" t="s">
        <v>2228</v>
      </c>
    </row>
    <row r="1290" spans="1:9" x14ac:dyDescent="0.25">
      <c r="A1290" s="1332"/>
      <c r="B1290" s="540" t="s">
        <v>1862</v>
      </c>
      <c r="C1290" s="2088" t="s">
        <v>3629</v>
      </c>
      <c r="D1290" s="1886" t="s">
        <v>963</v>
      </c>
      <c r="E1290" s="1994">
        <v>4282</v>
      </c>
      <c r="F1290" s="1822">
        <v>41748</v>
      </c>
      <c r="G1290" s="1535">
        <v>4282</v>
      </c>
      <c r="H1290" s="460">
        <f t="shared" si="26"/>
        <v>0</v>
      </c>
      <c r="I1290" s="1886"/>
    </row>
    <row r="1291" spans="1:9" x14ac:dyDescent="0.25">
      <c r="A1291" s="1332"/>
      <c r="B1291" s="540" t="s">
        <v>2783</v>
      </c>
      <c r="C1291" s="2088" t="s">
        <v>3629</v>
      </c>
      <c r="D1291" s="1886" t="s">
        <v>206</v>
      </c>
      <c r="E1291" s="1994">
        <v>5652</v>
      </c>
      <c r="F1291" s="1822">
        <v>41748</v>
      </c>
      <c r="G1291" s="1535">
        <v>5652</v>
      </c>
      <c r="H1291" s="460">
        <f t="shared" si="26"/>
        <v>0</v>
      </c>
      <c r="I1291" s="1886"/>
    </row>
    <row r="1292" spans="1:9" x14ac:dyDescent="0.25">
      <c r="A1292" s="1332"/>
      <c r="B1292" s="540" t="s">
        <v>2784</v>
      </c>
      <c r="C1292" s="2088" t="s">
        <v>3629</v>
      </c>
      <c r="D1292" s="1886" t="s">
        <v>1884</v>
      </c>
      <c r="E1292" s="1994">
        <v>11440</v>
      </c>
      <c r="F1292" s="2006" t="s">
        <v>4136</v>
      </c>
      <c r="G1292" s="1535">
        <v>11440</v>
      </c>
      <c r="H1292" s="460">
        <f t="shared" si="26"/>
        <v>0</v>
      </c>
      <c r="I1292" s="1886" t="s">
        <v>19</v>
      </c>
    </row>
    <row r="1293" spans="1:9" x14ac:dyDescent="0.25">
      <c r="A1293" s="1332"/>
      <c r="B1293" s="540" t="s">
        <v>2368</v>
      </c>
      <c r="C1293" s="2088" t="s">
        <v>3629</v>
      </c>
      <c r="D1293" s="1886" t="s">
        <v>1924</v>
      </c>
      <c r="E1293" s="1994">
        <v>18184.5</v>
      </c>
      <c r="F1293" s="1822">
        <v>41759</v>
      </c>
      <c r="G1293" s="1535">
        <v>18184.5</v>
      </c>
      <c r="H1293" s="460">
        <f t="shared" si="26"/>
        <v>0</v>
      </c>
      <c r="I1293" s="1886" t="s">
        <v>1003</v>
      </c>
    </row>
    <row r="1294" spans="1:9" x14ac:dyDescent="0.25">
      <c r="A1294" s="1332"/>
      <c r="B1294" s="540" t="s">
        <v>2785</v>
      </c>
      <c r="C1294" s="2088" t="s">
        <v>3629</v>
      </c>
      <c r="D1294" s="1886" t="s">
        <v>19</v>
      </c>
      <c r="E1294" s="1994">
        <v>395</v>
      </c>
      <c r="F1294" s="1822">
        <v>41748</v>
      </c>
      <c r="G1294" s="1535">
        <v>395</v>
      </c>
      <c r="H1294" s="460">
        <f t="shared" si="26"/>
        <v>0</v>
      </c>
      <c r="I1294" s="1886" t="s">
        <v>19</v>
      </c>
    </row>
    <row r="1295" spans="1:9" x14ac:dyDescent="0.25">
      <c r="A1295" s="1332"/>
      <c r="B1295" s="540" t="s">
        <v>2786</v>
      </c>
      <c r="C1295" s="2088" t="s">
        <v>3629</v>
      </c>
      <c r="D1295" s="1886" t="s">
        <v>19</v>
      </c>
      <c r="E1295" s="1994">
        <v>348</v>
      </c>
      <c r="F1295" s="1822">
        <v>41748</v>
      </c>
      <c r="G1295" s="1535">
        <v>348</v>
      </c>
      <c r="H1295" s="460">
        <f t="shared" si="26"/>
        <v>0</v>
      </c>
      <c r="I1295" s="1886" t="s">
        <v>19</v>
      </c>
    </row>
    <row r="1296" spans="1:9" x14ac:dyDescent="0.25">
      <c r="A1296" s="1332"/>
      <c r="B1296" s="540" t="s">
        <v>1863</v>
      </c>
      <c r="C1296" s="2088" t="s">
        <v>3629</v>
      </c>
      <c r="D1296" s="1886" t="s">
        <v>19</v>
      </c>
      <c r="E1296" s="1994">
        <v>2511</v>
      </c>
      <c r="F1296" s="1822">
        <v>41748</v>
      </c>
      <c r="G1296" s="1535">
        <v>2511</v>
      </c>
      <c r="H1296" s="460">
        <f t="shared" si="26"/>
        <v>0</v>
      </c>
      <c r="I1296" s="1886" t="s">
        <v>19</v>
      </c>
    </row>
    <row r="1297" spans="1:10" x14ac:dyDescent="0.25">
      <c r="A1297" s="1332"/>
      <c r="B1297" s="540" t="s">
        <v>1864</v>
      </c>
      <c r="C1297" s="2088" t="s">
        <v>3629</v>
      </c>
      <c r="D1297" s="1886" t="s">
        <v>19</v>
      </c>
      <c r="E1297" s="1994">
        <v>359</v>
      </c>
      <c r="F1297" s="1822">
        <v>41748</v>
      </c>
      <c r="G1297" s="1535">
        <v>359</v>
      </c>
      <c r="H1297" s="460">
        <f t="shared" si="26"/>
        <v>0</v>
      </c>
      <c r="I1297" s="1886" t="s">
        <v>19</v>
      </c>
    </row>
    <row r="1298" spans="1:10" x14ac:dyDescent="0.25">
      <c r="A1298" s="1332"/>
      <c r="B1298" s="540" t="s">
        <v>1865</v>
      </c>
      <c r="C1298" s="2088" t="s">
        <v>3629</v>
      </c>
      <c r="D1298" s="1886" t="s">
        <v>1513</v>
      </c>
      <c r="E1298" s="1994">
        <v>1849</v>
      </c>
      <c r="F1298" s="1822">
        <v>41748</v>
      </c>
      <c r="G1298" s="1535">
        <v>1849</v>
      </c>
      <c r="H1298" s="460">
        <f t="shared" si="26"/>
        <v>0</v>
      </c>
      <c r="I1298" s="1886"/>
    </row>
    <row r="1299" spans="1:10" x14ac:dyDescent="0.25">
      <c r="A1299" s="1332"/>
      <c r="B1299" s="540" t="s">
        <v>1866</v>
      </c>
      <c r="C1299" s="2088" t="s">
        <v>3629</v>
      </c>
      <c r="D1299" s="1886" t="s">
        <v>604</v>
      </c>
      <c r="E1299" s="1994">
        <v>10400</v>
      </c>
      <c r="F1299" s="1822">
        <v>41748</v>
      </c>
      <c r="G1299" s="1535">
        <v>10400</v>
      </c>
      <c r="H1299" s="460">
        <f t="shared" si="26"/>
        <v>0</v>
      </c>
      <c r="I1299" s="1886"/>
      <c r="J1299" s="261"/>
    </row>
    <row r="1300" spans="1:10" x14ac:dyDescent="0.25">
      <c r="A1300" s="1332"/>
      <c r="B1300" s="540" t="s">
        <v>1867</v>
      </c>
      <c r="C1300" s="2088" t="s">
        <v>3629</v>
      </c>
      <c r="D1300" s="1886" t="s">
        <v>3599</v>
      </c>
      <c r="E1300" s="1994">
        <v>10116</v>
      </c>
      <c r="F1300" s="2034"/>
      <c r="G1300" s="2035"/>
      <c r="H1300" s="460">
        <f t="shared" si="26"/>
        <v>10116</v>
      </c>
      <c r="I1300" s="1886"/>
    </row>
    <row r="1301" spans="1:10" x14ac:dyDescent="0.25">
      <c r="A1301" s="1332"/>
      <c r="B1301" s="540" t="s">
        <v>2787</v>
      </c>
      <c r="C1301" s="2088" t="s">
        <v>3629</v>
      </c>
      <c r="D1301" s="1886" t="s">
        <v>419</v>
      </c>
      <c r="E1301" s="1994">
        <v>26818</v>
      </c>
      <c r="F1301" s="1822">
        <v>41750</v>
      </c>
      <c r="G1301" s="1535">
        <v>26818</v>
      </c>
      <c r="H1301" s="460">
        <f t="shared" si="26"/>
        <v>0</v>
      </c>
      <c r="I1301" s="1886" t="s">
        <v>1003</v>
      </c>
    </row>
    <row r="1302" spans="1:10" x14ac:dyDescent="0.25">
      <c r="A1302" s="1332"/>
      <c r="B1302" s="540" t="s">
        <v>2788</v>
      </c>
      <c r="C1302" s="2088" t="s">
        <v>3629</v>
      </c>
      <c r="D1302" s="1886" t="s">
        <v>19</v>
      </c>
      <c r="E1302" s="1994">
        <v>1792</v>
      </c>
      <c r="F1302" s="1822">
        <v>41748</v>
      </c>
      <c r="G1302" s="1535">
        <v>1792</v>
      </c>
      <c r="H1302" s="460">
        <f t="shared" si="26"/>
        <v>0</v>
      </c>
      <c r="I1302" s="1886" t="s">
        <v>19</v>
      </c>
    </row>
    <row r="1303" spans="1:10" x14ac:dyDescent="0.25">
      <c r="A1303" s="1332"/>
      <c r="B1303" s="540" t="s">
        <v>2789</v>
      </c>
      <c r="C1303" s="2088" t="s">
        <v>3629</v>
      </c>
      <c r="D1303" s="1886" t="s">
        <v>957</v>
      </c>
      <c r="E1303" s="1994">
        <v>17179.8</v>
      </c>
      <c r="F1303" s="2000" t="s">
        <v>3765</v>
      </c>
      <c r="G1303" s="1535">
        <v>17179.8</v>
      </c>
      <c r="H1303" s="460">
        <f t="shared" si="26"/>
        <v>0</v>
      </c>
      <c r="I1303" s="1886" t="s">
        <v>1003</v>
      </c>
    </row>
    <row r="1304" spans="1:10" x14ac:dyDescent="0.25">
      <c r="A1304" s="1332"/>
      <c r="B1304" s="540" t="s">
        <v>2790</v>
      </c>
      <c r="C1304" s="2088" t="s">
        <v>3629</v>
      </c>
      <c r="D1304" s="1886" t="s">
        <v>3599</v>
      </c>
      <c r="E1304" s="1994">
        <v>1665</v>
      </c>
      <c r="F1304" s="1822">
        <v>41748</v>
      </c>
      <c r="G1304" s="1535">
        <v>1665</v>
      </c>
      <c r="H1304" s="460">
        <f t="shared" si="26"/>
        <v>0</v>
      </c>
      <c r="I1304" s="1886"/>
    </row>
    <row r="1305" spans="1:10" x14ac:dyDescent="0.25">
      <c r="A1305" s="1332"/>
      <c r="B1305" s="540"/>
      <c r="C1305" s="1358"/>
      <c r="D1305" s="520" t="s">
        <v>614</v>
      </c>
      <c r="E1305" s="139"/>
      <c r="F1305" s="715"/>
      <c r="G1305" s="139"/>
      <c r="H1305" s="460"/>
    </row>
    <row r="1306" spans="1:10" x14ac:dyDescent="0.25">
      <c r="A1306" s="1360"/>
      <c r="B1306" s="1361"/>
      <c r="C1306" s="1362"/>
      <c r="D1306" s="352" t="s">
        <v>636</v>
      </c>
      <c r="E1306" s="76"/>
      <c r="F1306" s="721"/>
      <c r="G1306" s="76"/>
      <c r="H1306" s="1351"/>
    </row>
    <row r="1307" spans="1:10" x14ac:dyDescent="0.25">
      <c r="A1307" s="1332"/>
      <c r="B1307" s="540"/>
      <c r="C1307" s="1357"/>
      <c r="D1307" s="717" t="s">
        <v>614</v>
      </c>
      <c r="E1307" s="217"/>
      <c r="F1307" s="1396"/>
      <c r="G1307" s="217"/>
      <c r="H1307" s="217"/>
    </row>
    <row r="1308" spans="1:10" ht="18.75" x14ac:dyDescent="0.3">
      <c r="A1308" s="2319" t="str">
        <f>A1239</f>
        <v>REMISIONES DE    ABRIL         2 0 1 4</v>
      </c>
      <c r="B1308" s="2319"/>
      <c r="C1308" s="2319"/>
      <c r="D1308" s="2319"/>
      <c r="E1308" s="2319"/>
      <c r="F1308" s="2319"/>
      <c r="G1308" s="1051"/>
      <c r="H1308" s="717"/>
    </row>
    <row r="1309" spans="1:10" ht="35.25" thickBot="1" x14ac:dyDescent="0.35">
      <c r="A1309" s="716" t="s">
        <v>0</v>
      </c>
      <c r="B1309" s="1325" t="s">
        <v>1</v>
      </c>
      <c r="C1309" s="1526"/>
      <c r="D1309" s="1564" t="s">
        <v>1461</v>
      </c>
      <c r="E1309" s="396" t="s">
        <v>2</v>
      </c>
      <c r="F1309" s="1565" t="s">
        <v>6</v>
      </c>
      <c r="G1309" s="1566" t="s">
        <v>7</v>
      </c>
      <c r="H1309" s="1567" t="s">
        <v>8</v>
      </c>
    </row>
    <row r="1310" spans="1:10" ht="15.75" thickTop="1" x14ac:dyDescent="0.25">
      <c r="A1310" s="1330">
        <v>41748</v>
      </c>
      <c r="B1310" s="1331" t="s">
        <v>2791</v>
      </c>
      <c r="C1310" s="2088" t="s">
        <v>3629</v>
      </c>
      <c r="D1310" s="1886" t="s">
        <v>19</v>
      </c>
      <c r="E1310" s="1994">
        <v>10928</v>
      </c>
      <c r="F1310" s="1822">
        <v>41748</v>
      </c>
      <c r="G1310" s="1535">
        <v>10928</v>
      </c>
      <c r="H1310" s="2004">
        <f t="shared" ref="H1310:H1373" si="27">E1310-G1310</f>
        <v>0</v>
      </c>
      <c r="I1310" s="1886" t="s">
        <v>19</v>
      </c>
    </row>
    <row r="1311" spans="1:10" x14ac:dyDescent="0.25">
      <c r="A1311" s="1332"/>
      <c r="B1311" s="540" t="s">
        <v>2792</v>
      </c>
      <c r="C1311" s="2088" t="s">
        <v>3629</v>
      </c>
      <c r="D1311" s="1886" t="s">
        <v>2704</v>
      </c>
      <c r="E1311" s="1994">
        <v>27432</v>
      </c>
      <c r="F1311" s="2139" t="s">
        <v>4206</v>
      </c>
      <c r="G1311" s="1535">
        <v>27432</v>
      </c>
      <c r="H1311" s="460">
        <f t="shared" si="27"/>
        <v>0</v>
      </c>
      <c r="I1311" s="1886" t="s">
        <v>825</v>
      </c>
    </row>
    <row r="1312" spans="1:10" x14ac:dyDescent="0.25">
      <c r="A1312" s="1332"/>
      <c r="B1312" s="540" t="s">
        <v>1868</v>
      </c>
      <c r="C1312" s="2088" t="s">
        <v>3629</v>
      </c>
      <c r="D1312" s="1886" t="s">
        <v>2961</v>
      </c>
      <c r="E1312" s="1994">
        <v>8029</v>
      </c>
      <c r="F1312" s="1822">
        <v>41748</v>
      </c>
      <c r="G1312" s="1535">
        <v>8029</v>
      </c>
      <c r="H1312" s="539">
        <f t="shared" si="27"/>
        <v>0</v>
      </c>
      <c r="I1312" s="1886"/>
    </row>
    <row r="1313" spans="1:9" x14ac:dyDescent="0.25">
      <c r="A1313" s="1332"/>
      <c r="B1313" s="540" t="s">
        <v>1869</v>
      </c>
      <c r="C1313" s="2088" t="s">
        <v>3629</v>
      </c>
      <c r="D1313" s="1886" t="s">
        <v>2887</v>
      </c>
      <c r="E1313" s="1994">
        <v>308</v>
      </c>
      <c r="F1313" s="1822">
        <v>41748</v>
      </c>
      <c r="G1313" s="1535">
        <v>308</v>
      </c>
      <c r="H1313" s="460">
        <f t="shared" si="27"/>
        <v>0</v>
      </c>
      <c r="I1313" s="1886"/>
    </row>
    <row r="1314" spans="1:9" x14ac:dyDescent="0.25">
      <c r="A1314" s="1332"/>
      <c r="B1314" s="540" t="s">
        <v>1870</v>
      </c>
      <c r="C1314" s="2088" t="s">
        <v>3629</v>
      </c>
      <c r="D1314" s="1886" t="s">
        <v>664</v>
      </c>
      <c r="E1314" s="1994">
        <v>32425</v>
      </c>
      <c r="F1314" s="1822">
        <v>41750</v>
      </c>
      <c r="G1314" s="1535">
        <v>32425</v>
      </c>
      <c r="H1314" s="460">
        <f t="shared" si="27"/>
        <v>0</v>
      </c>
      <c r="I1314" s="1886" t="s">
        <v>600</v>
      </c>
    </row>
    <row r="1315" spans="1:9" x14ac:dyDescent="0.25">
      <c r="A1315" s="1332"/>
      <c r="B1315" s="540" t="s">
        <v>1871</v>
      </c>
      <c r="C1315" s="2088" t="s">
        <v>3629</v>
      </c>
      <c r="D1315" s="1886" t="s">
        <v>522</v>
      </c>
      <c r="E1315" s="1994">
        <v>13955</v>
      </c>
      <c r="F1315" s="1822">
        <v>41750</v>
      </c>
      <c r="G1315" s="1535">
        <v>13955</v>
      </c>
      <c r="H1315" s="460">
        <f t="shared" si="27"/>
        <v>0</v>
      </c>
      <c r="I1315" s="1886" t="s">
        <v>600</v>
      </c>
    </row>
    <row r="1316" spans="1:9" x14ac:dyDescent="0.25">
      <c r="A1316" s="1332"/>
      <c r="B1316" s="540" t="s">
        <v>1872</v>
      </c>
      <c r="C1316" s="2088" t="s">
        <v>3629</v>
      </c>
      <c r="D1316" s="1886" t="s">
        <v>2705</v>
      </c>
      <c r="E1316" s="1994">
        <v>35938</v>
      </c>
      <c r="F1316" s="2139" t="s">
        <v>4180</v>
      </c>
      <c r="G1316" s="2183">
        <v>35938</v>
      </c>
      <c r="H1316" s="460">
        <f t="shared" si="27"/>
        <v>0</v>
      </c>
      <c r="I1316" s="1886" t="s">
        <v>825</v>
      </c>
    </row>
    <row r="1317" spans="1:9" x14ac:dyDescent="0.25">
      <c r="A1317" s="1332"/>
      <c r="B1317" s="540" t="s">
        <v>2793</v>
      </c>
      <c r="C1317" s="2088" t="s">
        <v>3629</v>
      </c>
      <c r="D1317" s="1886" t="s">
        <v>1445</v>
      </c>
      <c r="E1317" s="1994">
        <v>19097</v>
      </c>
      <c r="F1317" s="2139" t="s">
        <v>4181</v>
      </c>
      <c r="G1317" s="2183">
        <v>19097</v>
      </c>
      <c r="H1317" s="460">
        <f t="shared" si="27"/>
        <v>0</v>
      </c>
      <c r="I1317" s="1886" t="s">
        <v>825</v>
      </c>
    </row>
    <row r="1318" spans="1:9" x14ac:dyDescent="0.25">
      <c r="A1318" s="1332"/>
      <c r="B1318" s="540" t="s">
        <v>2794</v>
      </c>
      <c r="C1318" s="2088" t="s">
        <v>3629</v>
      </c>
      <c r="D1318" s="1886" t="s">
        <v>1617</v>
      </c>
      <c r="E1318" s="1994">
        <v>5955</v>
      </c>
      <c r="F1318" s="1822">
        <v>41750</v>
      </c>
      <c r="G1318" s="1535">
        <v>5955</v>
      </c>
      <c r="H1318" s="460">
        <f t="shared" si="27"/>
        <v>0</v>
      </c>
      <c r="I1318" s="1886" t="s">
        <v>825</v>
      </c>
    </row>
    <row r="1319" spans="1:9" x14ac:dyDescent="0.25">
      <c r="A1319" s="1332"/>
      <c r="B1319" s="540" t="s">
        <v>1873</v>
      </c>
      <c r="C1319" s="2088" t="s">
        <v>3629</v>
      </c>
      <c r="D1319" s="1886" t="s">
        <v>775</v>
      </c>
      <c r="E1319" s="1994">
        <v>3525</v>
      </c>
      <c r="F1319" s="1822">
        <v>41750</v>
      </c>
      <c r="G1319" s="1996">
        <v>3525</v>
      </c>
      <c r="H1319" s="460">
        <f t="shared" si="27"/>
        <v>0</v>
      </c>
      <c r="I1319" s="1886" t="s">
        <v>600</v>
      </c>
    </row>
    <row r="1320" spans="1:9" x14ac:dyDescent="0.25">
      <c r="A1320" s="1332"/>
      <c r="B1320" s="540" t="s">
        <v>1874</v>
      </c>
      <c r="C1320" s="2088" t="s">
        <v>3629</v>
      </c>
      <c r="D1320" s="1886" t="s">
        <v>2238</v>
      </c>
      <c r="E1320" s="1994">
        <v>5861</v>
      </c>
      <c r="F1320" s="1822">
        <v>41750</v>
      </c>
      <c r="G1320" s="1996">
        <v>5861</v>
      </c>
      <c r="H1320" s="460">
        <f t="shared" si="27"/>
        <v>0</v>
      </c>
      <c r="I1320" s="1886" t="s">
        <v>600</v>
      </c>
    </row>
    <row r="1321" spans="1:9" x14ac:dyDescent="0.25">
      <c r="A1321" s="1332"/>
      <c r="B1321" s="540" t="s">
        <v>2795</v>
      </c>
      <c r="C1321" s="2088" t="s">
        <v>3629</v>
      </c>
      <c r="D1321" s="1886" t="s">
        <v>1577</v>
      </c>
      <c r="E1321" s="1994">
        <v>4553</v>
      </c>
      <c r="F1321" s="1822">
        <v>41750</v>
      </c>
      <c r="G1321" s="1996">
        <v>4553</v>
      </c>
      <c r="H1321" s="460">
        <f t="shared" si="27"/>
        <v>0</v>
      </c>
      <c r="I1321" s="1886" t="s">
        <v>600</v>
      </c>
    </row>
    <row r="1322" spans="1:9" x14ac:dyDescent="0.25">
      <c r="A1322" s="1332"/>
      <c r="B1322" s="540" t="s">
        <v>2796</v>
      </c>
      <c r="C1322" s="2088" t="s">
        <v>3629</v>
      </c>
      <c r="D1322" s="1886" t="s">
        <v>960</v>
      </c>
      <c r="E1322" s="1994">
        <v>4492</v>
      </c>
      <c r="F1322" s="1822">
        <v>41748</v>
      </c>
      <c r="G1322" s="1535">
        <v>4492</v>
      </c>
      <c r="H1322" s="460">
        <f t="shared" si="27"/>
        <v>0</v>
      </c>
      <c r="I1322" s="1886"/>
    </row>
    <row r="1323" spans="1:9" x14ac:dyDescent="0.25">
      <c r="A1323" s="1332"/>
      <c r="B1323" s="540" t="s">
        <v>2797</v>
      </c>
      <c r="C1323" s="2088" t="s">
        <v>3629</v>
      </c>
      <c r="D1323" s="1886" t="s">
        <v>2379</v>
      </c>
      <c r="E1323" s="1994">
        <v>6821.5</v>
      </c>
      <c r="F1323" s="2135" t="s">
        <v>4048</v>
      </c>
      <c r="G1323" s="1535">
        <v>6821.5</v>
      </c>
      <c r="H1323" s="460">
        <f t="shared" si="27"/>
        <v>0</v>
      </c>
      <c r="I1323" s="1886" t="s">
        <v>19</v>
      </c>
    </row>
    <row r="1324" spans="1:9" x14ac:dyDescent="0.25">
      <c r="A1324" s="1332"/>
      <c r="B1324" s="540" t="s">
        <v>2798</v>
      </c>
      <c r="C1324" s="2088" t="s">
        <v>3629</v>
      </c>
      <c r="D1324" s="1886" t="s">
        <v>835</v>
      </c>
      <c r="E1324" s="1994">
        <v>6392</v>
      </c>
      <c r="F1324" s="1822">
        <v>41750</v>
      </c>
      <c r="G1324" s="1535">
        <v>6392</v>
      </c>
      <c r="H1324" s="460">
        <f t="shared" si="27"/>
        <v>0</v>
      </c>
      <c r="I1324" s="1886" t="s">
        <v>600</v>
      </c>
    </row>
    <row r="1325" spans="1:9" x14ac:dyDescent="0.25">
      <c r="A1325" s="1332"/>
      <c r="B1325" s="540" t="s">
        <v>2799</v>
      </c>
      <c r="C1325" s="2088" t="s">
        <v>3629</v>
      </c>
      <c r="D1325" s="1886" t="s">
        <v>19</v>
      </c>
      <c r="E1325" s="1994">
        <v>639</v>
      </c>
      <c r="F1325" s="1822">
        <v>41748</v>
      </c>
      <c r="G1325" s="1535">
        <v>639</v>
      </c>
      <c r="H1325" s="460">
        <f t="shared" si="27"/>
        <v>0</v>
      </c>
      <c r="I1325" s="1886" t="s">
        <v>19</v>
      </c>
    </row>
    <row r="1326" spans="1:9" x14ac:dyDescent="0.25">
      <c r="A1326" s="1332"/>
      <c r="B1326" s="540" t="s">
        <v>1875</v>
      </c>
      <c r="C1326" s="2088" t="s">
        <v>3629</v>
      </c>
      <c r="D1326" s="1886" t="s">
        <v>684</v>
      </c>
      <c r="E1326" s="1994">
        <v>23027</v>
      </c>
      <c r="F1326" s="1822">
        <v>41750</v>
      </c>
      <c r="G1326" s="1535">
        <v>23027</v>
      </c>
      <c r="H1326" s="460">
        <f t="shared" si="27"/>
        <v>0</v>
      </c>
      <c r="I1326" s="1886" t="s">
        <v>825</v>
      </c>
    </row>
    <row r="1327" spans="1:9" x14ac:dyDescent="0.25">
      <c r="A1327" s="1332"/>
      <c r="B1327" s="540" t="s">
        <v>2800</v>
      </c>
      <c r="C1327" s="2088" t="s">
        <v>3629</v>
      </c>
      <c r="D1327" s="1886" t="s">
        <v>19</v>
      </c>
      <c r="E1327" s="1994">
        <v>2042</v>
      </c>
      <c r="F1327" s="1822">
        <v>41748</v>
      </c>
      <c r="G1327" s="1535">
        <v>2042</v>
      </c>
      <c r="H1327" s="460">
        <f t="shared" si="27"/>
        <v>0</v>
      </c>
      <c r="I1327" s="1886" t="s">
        <v>19</v>
      </c>
    </row>
    <row r="1328" spans="1:9" x14ac:dyDescent="0.25">
      <c r="A1328" s="1332"/>
      <c r="B1328" s="540" t="s">
        <v>1876</v>
      </c>
      <c r="C1328" s="2088" t="s">
        <v>3629</v>
      </c>
      <c r="D1328" s="1886" t="s">
        <v>463</v>
      </c>
      <c r="E1328" s="1994">
        <v>4932</v>
      </c>
      <c r="F1328" s="1822">
        <v>41750</v>
      </c>
      <c r="G1328" s="1535">
        <v>4932</v>
      </c>
      <c r="H1328" s="460">
        <f t="shared" si="27"/>
        <v>0</v>
      </c>
      <c r="I1328" s="1886" t="s">
        <v>600</v>
      </c>
    </row>
    <row r="1329" spans="1:9" x14ac:dyDescent="0.25">
      <c r="A1329" s="1332"/>
      <c r="B1329" s="540" t="s">
        <v>2801</v>
      </c>
      <c r="C1329" s="2088" t="s">
        <v>3629</v>
      </c>
      <c r="D1329" s="1886" t="s">
        <v>377</v>
      </c>
      <c r="E1329" s="1994">
        <v>1657</v>
      </c>
      <c r="F1329" s="1822">
        <v>41748</v>
      </c>
      <c r="G1329" s="1535">
        <v>1657</v>
      </c>
      <c r="H1329" s="460">
        <f t="shared" si="27"/>
        <v>0</v>
      </c>
      <c r="I1329" s="1886"/>
    </row>
    <row r="1330" spans="1:9" x14ac:dyDescent="0.25">
      <c r="A1330" s="1332"/>
      <c r="B1330" s="540" t="s">
        <v>2802</v>
      </c>
      <c r="C1330" s="2088" t="s">
        <v>3629</v>
      </c>
      <c r="D1330" s="1886" t="s">
        <v>19</v>
      </c>
      <c r="E1330" s="1994">
        <v>1114</v>
      </c>
      <c r="F1330" s="1822">
        <v>41748</v>
      </c>
      <c r="G1330" s="1535">
        <v>1114</v>
      </c>
      <c r="H1330" s="460">
        <f t="shared" si="27"/>
        <v>0</v>
      </c>
      <c r="I1330" s="1886" t="s">
        <v>19</v>
      </c>
    </row>
    <row r="1331" spans="1:9" x14ac:dyDescent="0.25">
      <c r="A1331" s="1332"/>
      <c r="B1331" s="540" t="s">
        <v>2803</v>
      </c>
      <c r="C1331" s="2088" t="s">
        <v>3629</v>
      </c>
      <c r="D1331" s="1886" t="s">
        <v>69</v>
      </c>
      <c r="E1331" s="1994">
        <v>2836</v>
      </c>
      <c r="F1331" s="1822">
        <v>41750</v>
      </c>
      <c r="G1331" s="1996">
        <v>2836</v>
      </c>
      <c r="H1331" s="460">
        <f t="shared" si="27"/>
        <v>0</v>
      </c>
      <c r="I1331" s="1886" t="s">
        <v>825</v>
      </c>
    </row>
    <row r="1332" spans="1:9" x14ac:dyDescent="0.25">
      <c r="A1332" s="1332"/>
      <c r="B1332" s="540" t="s">
        <v>2804</v>
      </c>
      <c r="C1332" s="2088" t="s">
        <v>3629</v>
      </c>
      <c r="D1332" s="1886" t="s">
        <v>641</v>
      </c>
      <c r="E1332" s="1994">
        <v>1112</v>
      </c>
      <c r="F1332" s="1822">
        <v>41750</v>
      </c>
      <c r="G1332" s="1996">
        <v>1112</v>
      </c>
      <c r="H1332" s="460">
        <f t="shared" si="27"/>
        <v>0</v>
      </c>
      <c r="I1332" s="1886" t="s">
        <v>825</v>
      </c>
    </row>
    <row r="1333" spans="1:9" x14ac:dyDescent="0.25">
      <c r="A1333" s="1332"/>
      <c r="B1333" s="540" t="s">
        <v>1877</v>
      </c>
      <c r="C1333" s="2088" t="s">
        <v>3629</v>
      </c>
      <c r="D1333" s="1886" t="s">
        <v>19</v>
      </c>
      <c r="E1333" s="1994">
        <v>192</v>
      </c>
      <c r="F1333" s="1822">
        <v>41748</v>
      </c>
      <c r="G1333" s="1535">
        <v>192</v>
      </c>
      <c r="H1333" s="460">
        <f t="shared" si="27"/>
        <v>0</v>
      </c>
      <c r="I1333" s="1886" t="s">
        <v>19</v>
      </c>
    </row>
    <row r="1334" spans="1:9" x14ac:dyDescent="0.25">
      <c r="A1334" s="1332"/>
      <c r="B1334" s="540" t="s">
        <v>1937</v>
      </c>
      <c r="C1334" s="2088" t="s">
        <v>3629</v>
      </c>
      <c r="D1334" s="1886" t="s">
        <v>825</v>
      </c>
      <c r="E1334" s="1994">
        <v>28209</v>
      </c>
      <c r="F1334" s="1822">
        <v>41750</v>
      </c>
      <c r="G1334" s="1996">
        <v>28209</v>
      </c>
      <c r="H1334" s="460">
        <f t="shared" si="27"/>
        <v>0</v>
      </c>
      <c r="I1334" s="1886" t="s">
        <v>825</v>
      </c>
    </row>
    <row r="1335" spans="1:9" x14ac:dyDescent="0.25">
      <c r="A1335" s="1332"/>
      <c r="B1335" s="540" t="s">
        <v>2805</v>
      </c>
      <c r="C1335" s="2088" t="s">
        <v>3629</v>
      </c>
      <c r="D1335" s="1886" t="s">
        <v>3647</v>
      </c>
      <c r="E1335" s="1994">
        <v>907</v>
      </c>
      <c r="F1335" s="1822">
        <v>41750</v>
      </c>
      <c r="G1335" s="1996">
        <v>907</v>
      </c>
      <c r="H1335" s="460">
        <f t="shared" si="27"/>
        <v>0</v>
      </c>
      <c r="I1335" s="1886" t="s">
        <v>38</v>
      </c>
    </row>
    <row r="1336" spans="1:9" x14ac:dyDescent="0.25">
      <c r="A1336" s="1332"/>
      <c r="B1336" s="540" t="s">
        <v>1938</v>
      </c>
      <c r="C1336" s="2088" t="s">
        <v>3629</v>
      </c>
      <c r="D1336" s="1886" t="s">
        <v>1924</v>
      </c>
      <c r="E1336" s="1994">
        <v>5888</v>
      </c>
      <c r="F1336" s="1822">
        <v>41750</v>
      </c>
      <c r="G1336" s="1996">
        <v>5888</v>
      </c>
      <c r="H1336" s="460">
        <f t="shared" si="27"/>
        <v>0</v>
      </c>
      <c r="I1336" s="1886" t="s">
        <v>38</v>
      </c>
    </row>
    <row r="1337" spans="1:9" x14ac:dyDescent="0.25">
      <c r="A1337" s="1332"/>
      <c r="B1337" s="540" t="s">
        <v>1939</v>
      </c>
      <c r="C1337" s="2088" t="s">
        <v>3629</v>
      </c>
      <c r="D1337" s="1886" t="s">
        <v>845</v>
      </c>
      <c r="E1337" s="1994">
        <v>2904.5</v>
      </c>
      <c r="F1337" s="1822">
        <v>41750</v>
      </c>
      <c r="G1337" s="1996">
        <v>2904.5</v>
      </c>
      <c r="H1337" s="460">
        <f t="shared" si="27"/>
        <v>0</v>
      </c>
      <c r="I1337" s="1886" t="s">
        <v>38</v>
      </c>
    </row>
    <row r="1338" spans="1:9" x14ac:dyDescent="0.25">
      <c r="A1338" s="1332"/>
      <c r="B1338" s="540" t="s">
        <v>2806</v>
      </c>
      <c r="C1338" s="2088" t="s">
        <v>3629</v>
      </c>
      <c r="D1338" s="1886" t="s">
        <v>57</v>
      </c>
      <c r="E1338" s="1994">
        <v>3523</v>
      </c>
      <c r="F1338" s="1822">
        <v>41750</v>
      </c>
      <c r="G1338" s="1996">
        <v>3523</v>
      </c>
      <c r="H1338" s="460">
        <f t="shared" si="27"/>
        <v>0</v>
      </c>
      <c r="I1338" s="1886" t="s">
        <v>825</v>
      </c>
    </row>
    <row r="1339" spans="1:9" x14ac:dyDescent="0.25">
      <c r="A1339" s="1332"/>
      <c r="B1339" s="540" t="s">
        <v>2807</v>
      </c>
      <c r="C1339" s="2088" t="s">
        <v>3629</v>
      </c>
      <c r="D1339" s="1886" t="s">
        <v>44</v>
      </c>
      <c r="E1339" s="1994">
        <v>2360</v>
      </c>
      <c r="F1339" s="1822">
        <v>41748</v>
      </c>
      <c r="G1339" s="1535">
        <v>2360</v>
      </c>
      <c r="H1339" s="460">
        <f t="shared" si="27"/>
        <v>0</v>
      </c>
      <c r="I1339" s="1886"/>
    </row>
    <row r="1340" spans="1:9" x14ac:dyDescent="0.25">
      <c r="A1340" s="1332"/>
      <c r="B1340" s="540" t="s">
        <v>2808</v>
      </c>
      <c r="C1340" s="2088" t="s">
        <v>3629</v>
      </c>
      <c r="D1340" s="1886" t="s">
        <v>951</v>
      </c>
      <c r="E1340" s="1994">
        <v>7696</v>
      </c>
      <c r="F1340" s="1822">
        <v>41750</v>
      </c>
      <c r="G1340" s="1535">
        <v>7696</v>
      </c>
      <c r="H1340" s="460">
        <f t="shared" si="27"/>
        <v>0</v>
      </c>
      <c r="I1340" s="1886" t="s">
        <v>825</v>
      </c>
    </row>
    <row r="1341" spans="1:9" x14ac:dyDescent="0.25">
      <c r="A1341" s="1332"/>
      <c r="B1341" s="540" t="s">
        <v>2809</v>
      </c>
      <c r="C1341" s="2088" t="s">
        <v>3629</v>
      </c>
      <c r="D1341" s="1886" t="s">
        <v>19</v>
      </c>
      <c r="E1341" s="1994">
        <v>688</v>
      </c>
      <c r="F1341" s="1822">
        <v>41748</v>
      </c>
      <c r="G1341" s="1535">
        <v>688</v>
      </c>
      <c r="H1341" s="460">
        <f t="shared" si="27"/>
        <v>0</v>
      </c>
      <c r="I1341" s="1886" t="s">
        <v>19</v>
      </c>
    </row>
    <row r="1342" spans="1:9" x14ac:dyDescent="0.25">
      <c r="A1342" s="1332"/>
      <c r="B1342" s="540" t="s">
        <v>2810</v>
      </c>
      <c r="C1342" s="2088" t="s">
        <v>3629</v>
      </c>
      <c r="D1342" s="1886" t="s">
        <v>19</v>
      </c>
      <c r="E1342" s="1994">
        <v>7087.5</v>
      </c>
      <c r="F1342" s="1822">
        <v>41748</v>
      </c>
      <c r="G1342" s="1535">
        <v>7087.5</v>
      </c>
      <c r="H1342" s="460">
        <f t="shared" si="27"/>
        <v>0</v>
      </c>
      <c r="I1342" s="1886" t="s">
        <v>19</v>
      </c>
    </row>
    <row r="1343" spans="1:9" x14ac:dyDescent="0.25">
      <c r="A1343" s="1332"/>
      <c r="B1343" s="540" t="s">
        <v>1940</v>
      </c>
      <c r="C1343" s="2088" t="s">
        <v>3629</v>
      </c>
      <c r="D1343" s="1886" t="s">
        <v>1554</v>
      </c>
      <c r="E1343" s="1994">
        <v>2501.5</v>
      </c>
      <c r="F1343" s="1822">
        <v>41748</v>
      </c>
      <c r="G1343" s="1535">
        <v>2501.5</v>
      </c>
      <c r="H1343" s="460">
        <f t="shared" si="27"/>
        <v>0</v>
      </c>
      <c r="I1343" s="1886"/>
    </row>
    <row r="1344" spans="1:9" x14ac:dyDescent="0.25">
      <c r="A1344" s="1332"/>
      <c r="B1344" s="540" t="s">
        <v>2811</v>
      </c>
      <c r="C1344" s="2088" t="s">
        <v>3629</v>
      </c>
      <c r="D1344" s="1886" t="s">
        <v>2315</v>
      </c>
      <c r="E1344" s="1994">
        <v>2376</v>
      </c>
      <c r="F1344" s="1822">
        <v>41748</v>
      </c>
      <c r="G1344" s="1535">
        <v>2376</v>
      </c>
      <c r="H1344" s="460">
        <f t="shared" si="27"/>
        <v>0</v>
      </c>
      <c r="I1344" s="1886"/>
    </row>
    <row r="1345" spans="1:9" x14ac:dyDescent="0.25">
      <c r="A1345" s="1332"/>
      <c r="B1345" s="540" t="s">
        <v>2812</v>
      </c>
      <c r="C1345" s="2088" t="s">
        <v>3629</v>
      </c>
      <c r="D1345" s="1886" t="s">
        <v>999</v>
      </c>
      <c r="E1345" s="1994">
        <v>3579</v>
      </c>
      <c r="F1345" s="1822">
        <v>41748</v>
      </c>
      <c r="G1345" s="1535">
        <v>3579</v>
      </c>
      <c r="H1345" s="460">
        <f t="shared" si="27"/>
        <v>0</v>
      </c>
      <c r="I1345" s="1886" t="s">
        <v>2228</v>
      </c>
    </row>
    <row r="1346" spans="1:9" x14ac:dyDescent="0.25">
      <c r="A1346" s="1332"/>
      <c r="B1346" s="540" t="s">
        <v>2813</v>
      </c>
      <c r="C1346" s="2088" t="s">
        <v>3629</v>
      </c>
      <c r="D1346" s="1886" t="s">
        <v>2315</v>
      </c>
      <c r="E1346" s="1994">
        <v>680</v>
      </c>
      <c r="F1346" s="1822">
        <v>41748</v>
      </c>
      <c r="G1346" s="1535">
        <v>680</v>
      </c>
      <c r="H1346" s="460">
        <f t="shared" si="27"/>
        <v>0</v>
      </c>
      <c r="I1346" s="1886"/>
    </row>
    <row r="1347" spans="1:9" x14ac:dyDescent="0.25">
      <c r="A1347" s="1332"/>
      <c r="B1347" s="540" t="s">
        <v>2814</v>
      </c>
      <c r="C1347" s="2088" t="s">
        <v>3629</v>
      </c>
      <c r="D1347" s="1886" t="s">
        <v>2238</v>
      </c>
      <c r="E1347" s="1994">
        <v>2393</v>
      </c>
      <c r="F1347" s="1822">
        <v>41749</v>
      </c>
      <c r="G1347" s="1535">
        <v>2393</v>
      </c>
      <c r="H1347" s="460">
        <f t="shared" si="27"/>
        <v>0</v>
      </c>
      <c r="I1347" s="1886" t="s">
        <v>2228</v>
      </c>
    </row>
    <row r="1348" spans="1:9" x14ac:dyDescent="0.25">
      <c r="A1348" s="1332"/>
      <c r="B1348" s="540" t="s">
        <v>2815</v>
      </c>
      <c r="C1348" s="2088" t="s">
        <v>3629</v>
      </c>
      <c r="D1348" s="1886" t="s">
        <v>19</v>
      </c>
      <c r="E1348" s="1994">
        <v>806</v>
      </c>
      <c r="F1348" s="1822">
        <v>41748</v>
      </c>
      <c r="G1348" s="1535">
        <v>806</v>
      </c>
      <c r="H1348" s="460">
        <f t="shared" si="27"/>
        <v>0</v>
      </c>
      <c r="I1348" s="1886" t="s">
        <v>19</v>
      </c>
    </row>
    <row r="1349" spans="1:9" x14ac:dyDescent="0.25">
      <c r="A1349" s="1332"/>
      <c r="B1349" s="540" t="s">
        <v>2816</v>
      </c>
      <c r="C1349" s="2088" t="s">
        <v>3629</v>
      </c>
      <c r="D1349" s="1886" t="s">
        <v>11</v>
      </c>
      <c r="E1349" s="1994">
        <v>12242.5</v>
      </c>
      <c r="F1349" s="1822">
        <v>41759</v>
      </c>
      <c r="G1349" s="1535">
        <v>12242.5</v>
      </c>
      <c r="H1349" s="460">
        <f t="shared" si="27"/>
        <v>0</v>
      </c>
      <c r="I1349" s="1886" t="s">
        <v>19</v>
      </c>
    </row>
    <row r="1350" spans="1:9" x14ac:dyDescent="0.25">
      <c r="A1350" s="1332"/>
      <c r="B1350" s="540" t="s">
        <v>2839</v>
      </c>
      <c r="C1350" s="2088" t="s">
        <v>3629</v>
      </c>
      <c r="D1350" s="1886" t="s">
        <v>2234</v>
      </c>
      <c r="E1350" s="1994">
        <v>6759</v>
      </c>
      <c r="F1350" s="1822">
        <v>41750</v>
      </c>
      <c r="G1350" s="1996">
        <v>6759</v>
      </c>
      <c r="H1350" s="460">
        <f t="shared" si="27"/>
        <v>0</v>
      </c>
      <c r="I1350" s="1886" t="s">
        <v>2228</v>
      </c>
    </row>
    <row r="1351" spans="1:9" x14ac:dyDescent="0.25">
      <c r="A1351" s="1332"/>
      <c r="B1351" s="540" t="s">
        <v>2840</v>
      </c>
      <c r="C1351" s="2088" t="s">
        <v>3629</v>
      </c>
      <c r="D1351" s="1886" t="s">
        <v>2703</v>
      </c>
      <c r="E1351" s="1994">
        <v>2556</v>
      </c>
      <c r="F1351" s="1822">
        <v>41750</v>
      </c>
      <c r="G1351" s="1996">
        <v>2556</v>
      </c>
      <c r="H1351" s="460">
        <f t="shared" si="27"/>
        <v>0</v>
      </c>
      <c r="I1351" s="1886" t="s">
        <v>2228</v>
      </c>
    </row>
    <row r="1352" spans="1:9" x14ac:dyDescent="0.25">
      <c r="A1352" s="1332"/>
      <c r="B1352" s="540" t="s">
        <v>2841</v>
      </c>
      <c r="C1352" s="2088" t="s">
        <v>3629</v>
      </c>
      <c r="D1352" s="1886" t="s">
        <v>3648</v>
      </c>
      <c r="E1352" s="1994">
        <v>9384</v>
      </c>
      <c r="F1352" s="1822">
        <v>41750</v>
      </c>
      <c r="G1352" s="1996">
        <v>9384</v>
      </c>
      <c r="H1352" s="460">
        <f t="shared" si="27"/>
        <v>0</v>
      </c>
      <c r="I1352" s="1886" t="s">
        <v>2228</v>
      </c>
    </row>
    <row r="1353" spans="1:9" x14ac:dyDescent="0.25">
      <c r="A1353" s="1332"/>
      <c r="B1353" s="540" t="s">
        <v>1941</v>
      </c>
      <c r="C1353" s="2088" t="s">
        <v>3629</v>
      </c>
      <c r="D1353" s="1886" t="s">
        <v>2931</v>
      </c>
      <c r="E1353" s="1994">
        <v>15193</v>
      </c>
      <c r="F1353" s="1822">
        <v>41750</v>
      </c>
      <c r="G1353" s="1996">
        <v>15193</v>
      </c>
      <c r="H1353" s="460">
        <f t="shared" si="27"/>
        <v>0</v>
      </c>
      <c r="I1353" s="1886" t="s">
        <v>2228</v>
      </c>
    </row>
    <row r="1354" spans="1:9" x14ac:dyDescent="0.25">
      <c r="A1354" s="1332"/>
      <c r="B1354" s="540" t="s">
        <v>2842</v>
      </c>
      <c r="C1354" s="2088" t="s">
        <v>3629</v>
      </c>
      <c r="D1354" s="1886" t="s">
        <v>497</v>
      </c>
      <c r="E1354" s="1994">
        <v>9715</v>
      </c>
      <c r="F1354" s="1822">
        <v>41750</v>
      </c>
      <c r="G1354" s="1996">
        <v>9715</v>
      </c>
      <c r="H1354" s="460">
        <f t="shared" si="27"/>
        <v>0</v>
      </c>
      <c r="I1354" s="1886" t="s">
        <v>2228</v>
      </c>
    </row>
    <row r="1355" spans="1:9" x14ac:dyDescent="0.25">
      <c r="A1355" s="1332"/>
      <c r="B1355" s="540" t="s">
        <v>2843</v>
      </c>
      <c r="C1355" s="2088" t="s">
        <v>3629</v>
      </c>
      <c r="D1355" s="1886" t="s">
        <v>3649</v>
      </c>
      <c r="E1355" s="1994">
        <v>5323</v>
      </c>
      <c r="F1355" s="1822">
        <v>41750</v>
      </c>
      <c r="G1355" s="1996">
        <v>5323</v>
      </c>
      <c r="H1355" s="460">
        <f t="shared" si="27"/>
        <v>0</v>
      </c>
      <c r="I1355" s="1886" t="s">
        <v>2228</v>
      </c>
    </row>
    <row r="1356" spans="1:9" x14ac:dyDescent="0.25">
      <c r="A1356" s="1332"/>
      <c r="B1356" s="540" t="s">
        <v>2844</v>
      </c>
      <c r="C1356" s="2088" t="s">
        <v>3629</v>
      </c>
      <c r="D1356" s="1886" t="s">
        <v>685</v>
      </c>
      <c r="E1356" s="1994">
        <v>1376</v>
      </c>
      <c r="F1356" s="1822">
        <v>41750</v>
      </c>
      <c r="G1356" s="1996">
        <v>1376</v>
      </c>
      <c r="H1356" s="460">
        <f t="shared" si="27"/>
        <v>0</v>
      </c>
      <c r="I1356" s="1886" t="s">
        <v>2228</v>
      </c>
    </row>
    <row r="1357" spans="1:9" x14ac:dyDescent="0.25">
      <c r="A1357" s="1332"/>
      <c r="B1357" s="540" t="s">
        <v>2845</v>
      </c>
      <c r="C1357" s="2088" t="s">
        <v>3629</v>
      </c>
      <c r="D1357" s="1886" t="s">
        <v>54</v>
      </c>
      <c r="E1357" s="1994">
        <v>6736</v>
      </c>
      <c r="F1357" s="1822">
        <v>41750</v>
      </c>
      <c r="G1357" s="1996">
        <v>6736</v>
      </c>
      <c r="H1357" s="460">
        <f t="shared" si="27"/>
        <v>0</v>
      </c>
      <c r="I1357" s="1886" t="s">
        <v>2228</v>
      </c>
    </row>
    <row r="1358" spans="1:9" x14ac:dyDescent="0.25">
      <c r="A1358" s="1332"/>
      <c r="B1358" s="540" t="s">
        <v>2846</v>
      </c>
      <c r="C1358" s="2088" t="s">
        <v>3629</v>
      </c>
      <c r="D1358" s="1886" t="s">
        <v>69</v>
      </c>
      <c r="E1358" s="1994">
        <v>2619.5</v>
      </c>
      <c r="F1358" s="1822">
        <v>41750</v>
      </c>
      <c r="G1358" s="1996">
        <v>2619.5</v>
      </c>
      <c r="H1358" s="460">
        <f t="shared" si="27"/>
        <v>0</v>
      </c>
      <c r="I1358" s="1886" t="s">
        <v>2228</v>
      </c>
    </row>
    <row r="1359" spans="1:9" x14ac:dyDescent="0.25">
      <c r="A1359" s="1332"/>
      <c r="B1359" s="540" t="s">
        <v>2847</v>
      </c>
      <c r="C1359" s="2088" t="s">
        <v>3629</v>
      </c>
      <c r="D1359" s="1886" t="s">
        <v>809</v>
      </c>
      <c r="E1359" s="2033">
        <v>31527.5</v>
      </c>
      <c r="F1359" s="1822">
        <v>41759</v>
      </c>
      <c r="G1359" s="1535">
        <v>31527.5</v>
      </c>
      <c r="H1359" s="460">
        <f t="shared" si="27"/>
        <v>0</v>
      </c>
      <c r="I1359" s="1886" t="s">
        <v>2227</v>
      </c>
    </row>
    <row r="1360" spans="1:9" x14ac:dyDescent="0.25">
      <c r="A1360" s="1332">
        <v>41749</v>
      </c>
      <c r="B1360" s="540" t="s">
        <v>2848</v>
      </c>
      <c r="C1360" s="2088" t="s">
        <v>3629</v>
      </c>
      <c r="D1360" s="1247" t="s">
        <v>19</v>
      </c>
      <c r="E1360" s="1964">
        <v>722</v>
      </c>
      <c r="F1360" s="451">
        <v>41749</v>
      </c>
      <c r="G1360" s="139">
        <v>722</v>
      </c>
      <c r="H1360" s="460">
        <f t="shared" si="27"/>
        <v>0</v>
      </c>
      <c r="I1360" s="583" t="s">
        <v>19</v>
      </c>
    </row>
    <row r="1361" spans="1:9" x14ac:dyDescent="0.25">
      <c r="A1361" s="1332"/>
      <c r="B1361" s="540" t="s">
        <v>2849</v>
      </c>
      <c r="C1361" s="2088" t="s">
        <v>3629</v>
      </c>
      <c r="D1361" s="1247" t="s">
        <v>973</v>
      </c>
      <c r="E1361" s="1964">
        <v>30369.5</v>
      </c>
      <c r="F1361" s="451">
        <v>41753</v>
      </c>
      <c r="G1361" s="139">
        <v>30369.5</v>
      </c>
      <c r="H1361" s="460">
        <f t="shared" si="27"/>
        <v>0</v>
      </c>
      <c r="I1361" s="1247" t="s">
        <v>1003</v>
      </c>
    </row>
    <row r="1362" spans="1:9" x14ac:dyDescent="0.25">
      <c r="A1362" s="1332"/>
      <c r="B1362" s="540" t="s">
        <v>2850</v>
      </c>
      <c r="C1362" s="2088" t="s">
        <v>3629</v>
      </c>
      <c r="D1362" s="1247" t="s">
        <v>19</v>
      </c>
      <c r="E1362" s="1964">
        <v>206</v>
      </c>
      <c r="F1362" s="451">
        <v>41749</v>
      </c>
      <c r="G1362" s="139">
        <v>206</v>
      </c>
      <c r="H1362" s="460">
        <f t="shared" si="27"/>
        <v>0</v>
      </c>
      <c r="I1362" s="1247" t="s">
        <v>19</v>
      </c>
    </row>
    <row r="1363" spans="1:9" x14ac:dyDescent="0.25">
      <c r="A1363" s="1332"/>
      <c r="B1363" s="540" t="s">
        <v>2851</v>
      </c>
      <c r="C1363" s="2088" t="s">
        <v>3629</v>
      </c>
      <c r="D1363" s="1247" t="s">
        <v>19</v>
      </c>
      <c r="E1363" s="1964">
        <v>855</v>
      </c>
      <c r="F1363" s="451">
        <v>41749</v>
      </c>
      <c r="G1363" s="139">
        <v>855</v>
      </c>
      <c r="H1363" s="460">
        <f t="shared" si="27"/>
        <v>0</v>
      </c>
      <c r="I1363" s="1247" t="s">
        <v>19</v>
      </c>
    </row>
    <row r="1364" spans="1:9" x14ac:dyDescent="0.25">
      <c r="A1364" s="1332"/>
      <c r="B1364" s="540" t="s">
        <v>2852</v>
      </c>
      <c r="C1364" s="2088" t="s">
        <v>3629</v>
      </c>
      <c r="D1364" s="1247" t="s">
        <v>604</v>
      </c>
      <c r="E1364" s="1964">
        <v>7347</v>
      </c>
      <c r="F1364" s="451">
        <v>41749</v>
      </c>
      <c r="G1364" s="139">
        <v>7347</v>
      </c>
      <c r="H1364" s="460">
        <f t="shared" si="27"/>
        <v>0</v>
      </c>
      <c r="I1364" s="1247" t="s">
        <v>1003</v>
      </c>
    </row>
    <row r="1365" spans="1:9" x14ac:dyDescent="0.25">
      <c r="A1365" s="1332"/>
      <c r="B1365" s="540" t="s">
        <v>2853</v>
      </c>
      <c r="C1365" s="2088" t="s">
        <v>3629</v>
      </c>
      <c r="D1365" s="1247" t="s">
        <v>1477</v>
      </c>
      <c r="E1365" s="1964">
        <v>1160</v>
      </c>
      <c r="F1365" s="451">
        <v>41749</v>
      </c>
      <c r="G1365" s="139">
        <v>1160</v>
      </c>
      <c r="H1365" s="460">
        <f t="shared" si="27"/>
        <v>0</v>
      </c>
      <c r="I1365" s="1247" t="s">
        <v>1003</v>
      </c>
    </row>
    <row r="1366" spans="1:9" x14ac:dyDescent="0.25">
      <c r="A1366" s="1332"/>
      <c r="B1366" s="540" t="s">
        <v>2854</v>
      </c>
      <c r="C1366" s="2088" t="s">
        <v>3629</v>
      </c>
      <c r="D1366" s="1247" t="s">
        <v>419</v>
      </c>
      <c r="E1366" s="1964">
        <v>6741</v>
      </c>
      <c r="F1366" s="451">
        <v>41750</v>
      </c>
      <c r="G1366" s="139">
        <v>6741</v>
      </c>
      <c r="H1366" s="460">
        <f t="shared" si="27"/>
        <v>0</v>
      </c>
      <c r="I1366" s="1247" t="s">
        <v>600</v>
      </c>
    </row>
    <row r="1367" spans="1:9" x14ac:dyDescent="0.25">
      <c r="A1367" s="1332"/>
      <c r="B1367" s="540" t="s">
        <v>2855</v>
      </c>
      <c r="C1367" s="2088" t="s">
        <v>3629</v>
      </c>
      <c r="D1367" s="1247" t="s">
        <v>19</v>
      </c>
      <c r="E1367" s="1964">
        <v>5533</v>
      </c>
      <c r="F1367" s="451">
        <v>41749</v>
      </c>
      <c r="G1367" s="139">
        <v>5533</v>
      </c>
      <c r="H1367" s="460">
        <f t="shared" si="27"/>
        <v>0</v>
      </c>
      <c r="I1367" s="1247" t="s">
        <v>19</v>
      </c>
    </row>
    <row r="1368" spans="1:9" x14ac:dyDescent="0.25">
      <c r="A1368" s="1332"/>
      <c r="B1368" s="540" t="s">
        <v>2856</v>
      </c>
      <c r="C1368" s="2088" t="s">
        <v>3629</v>
      </c>
      <c r="D1368" s="1247" t="s">
        <v>604</v>
      </c>
      <c r="E1368" s="1964">
        <v>3931</v>
      </c>
      <c r="F1368" s="451">
        <v>41750</v>
      </c>
      <c r="G1368" s="139">
        <v>3931</v>
      </c>
      <c r="H1368" s="460">
        <f t="shared" si="27"/>
        <v>0</v>
      </c>
      <c r="I1368" s="1247" t="s">
        <v>600</v>
      </c>
    </row>
    <row r="1369" spans="1:9" x14ac:dyDescent="0.25">
      <c r="A1369" s="1332"/>
      <c r="B1369" s="540" t="s">
        <v>1942</v>
      </c>
      <c r="C1369" s="2088" t="s">
        <v>3629</v>
      </c>
      <c r="D1369" s="1247" t="s">
        <v>19</v>
      </c>
      <c r="E1369" s="1964">
        <v>2100</v>
      </c>
      <c r="F1369" s="451">
        <v>41749</v>
      </c>
      <c r="G1369" s="139">
        <v>2100</v>
      </c>
      <c r="H1369" s="460">
        <f t="shared" si="27"/>
        <v>0</v>
      </c>
      <c r="I1369" s="1247" t="s">
        <v>19</v>
      </c>
    </row>
    <row r="1370" spans="1:9" x14ac:dyDescent="0.25">
      <c r="A1370" s="1332"/>
      <c r="B1370" s="540" t="s">
        <v>1943</v>
      </c>
      <c r="C1370" s="2088" t="s">
        <v>3629</v>
      </c>
      <c r="D1370" s="1247" t="s">
        <v>1554</v>
      </c>
      <c r="E1370" s="1964">
        <v>6053</v>
      </c>
      <c r="F1370" s="451">
        <v>41749</v>
      </c>
      <c r="G1370" s="139">
        <v>6053</v>
      </c>
      <c r="H1370" s="460">
        <f t="shared" si="27"/>
        <v>0</v>
      </c>
      <c r="I1370" s="1247"/>
    </row>
    <row r="1371" spans="1:9" x14ac:dyDescent="0.25">
      <c r="A1371" s="1332"/>
      <c r="B1371" s="540" t="s">
        <v>1944</v>
      </c>
      <c r="C1371" s="2088" t="s">
        <v>3629</v>
      </c>
      <c r="D1371" s="1247" t="s">
        <v>3655</v>
      </c>
      <c r="E1371" s="1964">
        <v>8412.5</v>
      </c>
      <c r="F1371" s="451">
        <v>41749</v>
      </c>
      <c r="G1371" s="139">
        <v>8412.5</v>
      </c>
      <c r="H1371" s="460">
        <f t="shared" si="27"/>
        <v>0</v>
      </c>
      <c r="I1371" s="1247"/>
    </row>
    <row r="1372" spans="1:9" x14ac:dyDescent="0.25">
      <c r="A1372" s="1332"/>
      <c r="B1372" s="540" t="s">
        <v>1945</v>
      </c>
      <c r="C1372" s="2088" t="s">
        <v>3629</v>
      </c>
      <c r="D1372" s="1247" t="s">
        <v>28</v>
      </c>
      <c r="E1372" s="1964">
        <v>29565.5</v>
      </c>
      <c r="F1372" s="451">
        <v>41750</v>
      </c>
      <c r="G1372" s="139">
        <v>29565.5</v>
      </c>
      <c r="H1372" s="460">
        <f t="shared" si="27"/>
        <v>0</v>
      </c>
      <c r="I1372" s="1247" t="s">
        <v>2228</v>
      </c>
    </row>
    <row r="1373" spans="1:9" x14ac:dyDescent="0.25">
      <c r="A1373" s="1332"/>
      <c r="B1373" s="540" t="s">
        <v>2857</v>
      </c>
      <c r="C1373" s="2088" t="s">
        <v>3629</v>
      </c>
      <c r="D1373" s="1247" t="s">
        <v>48</v>
      </c>
      <c r="E1373" s="1964">
        <v>28254</v>
      </c>
      <c r="F1373" s="2144" t="s">
        <v>4217</v>
      </c>
      <c r="G1373" s="389">
        <v>28254</v>
      </c>
      <c r="H1373" s="460">
        <f t="shared" si="27"/>
        <v>0</v>
      </c>
      <c r="I1373" s="1247" t="s">
        <v>2228</v>
      </c>
    </row>
    <row r="1374" spans="1:9" x14ac:dyDescent="0.25">
      <c r="A1374" s="1332"/>
      <c r="B1374" s="540"/>
      <c r="C1374" s="1358"/>
      <c r="D1374" s="520" t="s">
        <v>614</v>
      </c>
      <c r="E1374" s="139"/>
      <c r="F1374" s="715"/>
      <c r="G1374" s="139"/>
      <c r="H1374" s="460"/>
    </row>
    <row r="1375" spans="1:9" x14ac:dyDescent="0.25">
      <c r="A1375" s="715"/>
      <c r="B1375" s="1356"/>
      <c r="C1375" s="1336"/>
      <c r="D1375" s="352" t="s">
        <v>636</v>
      </c>
      <c r="E1375" s="76"/>
      <c r="F1375" s="721"/>
      <c r="G1375" s="76"/>
      <c r="H1375" s="1351"/>
    </row>
    <row r="1376" spans="1:9" x14ac:dyDescent="0.25">
      <c r="A1376" s="1332"/>
      <c r="B1376" s="540"/>
      <c r="C1376" s="1357"/>
      <c r="D1376" s="717" t="s">
        <v>614</v>
      </c>
      <c r="E1376" s="217"/>
      <c r="F1376" s="1396"/>
      <c r="G1376" s="217"/>
      <c r="H1376" s="217"/>
    </row>
    <row r="1377" spans="1:9" ht="18.75" x14ac:dyDescent="0.3">
      <c r="A1377" s="2319" t="str">
        <f>A1308</f>
        <v>REMISIONES DE    ABRIL         2 0 1 4</v>
      </c>
      <c r="B1377" s="2319"/>
      <c r="C1377" s="2319"/>
      <c r="D1377" s="2319"/>
      <c r="E1377" s="2319"/>
      <c r="F1377" s="2319"/>
      <c r="G1377" s="1051"/>
      <c r="H1377" s="717"/>
    </row>
    <row r="1378" spans="1:9" ht="35.25" thickBot="1" x14ac:dyDescent="0.35">
      <c r="A1378" s="721" t="s">
        <v>0</v>
      </c>
      <c r="B1378" s="1334" t="s">
        <v>1</v>
      </c>
      <c r="C1378" s="1529"/>
      <c r="D1378" s="1326" t="s">
        <v>1461</v>
      </c>
      <c r="E1378" s="5" t="s">
        <v>2</v>
      </c>
      <c r="F1378" s="1565" t="s">
        <v>6</v>
      </c>
      <c r="G1378" s="1566" t="s">
        <v>7</v>
      </c>
      <c r="H1378" s="1567" t="s">
        <v>8</v>
      </c>
    </row>
    <row r="1379" spans="1:9" ht="15.75" thickTop="1" x14ac:dyDescent="0.25">
      <c r="A1379" s="1332">
        <v>41749</v>
      </c>
      <c r="B1379" s="540" t="s">
        <v>2858</v>
      </c>
      <c r="C1379" s="2088" t="s">
        <v>3629</v>
      </c>
      <c r="D1379" s="1247" t="s">
        <v>19</v>
      </c>
      <c r="E1379" s="1964">
        <v>1459</v>
      </c>
      <c r="F1379" s="451">
        <v>41749</v>
      </c>
      <c r="G1379" s="139">
        <v>1459</v>
      </c>
      <c r="H1379" s="1997">
        <f t="shared" ref="H1379:H1442" si="28">E1379-G1379</f>
        <v>0</v>
      </c>
      <c r="I1379" s="1247" t="s">
        <v>19</v>
      </c>
    </row>
    <row r="1380" spans="1:9" x14ac:dyDescent="0.25">
      <c r="A1380" s="1332"/>
      <c r="B1380" s="540" t="s">
        <v>2859</v>
      </c>
      <c r="C1380" s="2088" t="s">
        <v>3629</v>
      </c>
      <c r="D1380" s="1247" t="s">
        <v>470</v>
      </c>
      <c r="E1380" s="1964">
        <v>9126</v>
      </c>
      <c r="F1380" s="451">
        <v>41749</v>
      </c>
      <c r="G1380" s="139">
        <v>9126</v>
      </c>
      <c r="H1380" s="539">
        <f t="shared" si="28"/>
        <v>0</v>
      </c>
      <c r="I1380" s="1247" t="s">
        <v>1003</v>
      </c>
    </row>
    <row r="1381" spans="1:9" x14ac:dyDescent="0.25">
      <c r="A1381" s="1332"/>
      <c r="B1381" s="540" t="s">
        <v>2860</v>
      </c>
      <c r="C1381" s="2088" t="s">
        <v>3629</v>
      </c>
      <c r="D1381" s="1247" t="s">
        <v>19</v>
      </c>
      <c r="E1381" s="1964">
        <v>442</v>
      </c>
      <c r="F1381" s="451">
        <v>41749</v>
      </c>
      <c r="G1381" s="139">
        <v>442</v>
      </c>
      <c r="H1381" s="539">
        <f t="shared" si="28"/>
        <v>0</v>
      </c>
      <c r="I1381" s="1247" t="s">
        <v>19</v>
      </c>
    </row>
    <row r="1382" spans="1:9" x14ac:dyDescent="0.25">
      <c r="A1382" s="1332"/>
      <c r="B1382" s="540" t="s">
        <v>2861</v>
      </c>
      <c r="C1382" s="2088" t="s">
        <v>3629</v>
      </c>
      <c r="D1382" s="1247" t="s">
        <v>751</v>
      </c>
      <c r="E1382" s="1964">
        <v>8651.6</v>
      </c>
      <c r="F1382" s="451">
        <v>41750</v>
      </c>
      <c r="G1382" s="139">
        <v>8651.6</v>
      </c>
      <c r="H1382" s="539">
        <f t="shared" si="28"/>
        <v>0</v>
      </c>
      <c r="I1382" s="1247" t="s">
        <v>2228</v>
      </c>
    </row>
    <row r="1383" spans="1:9" x14ac:dyDescent="0.25">
      <c r="A1383" s="1332"/>
      <c r="B1383" s="540" t="s">
        <v>1949</v>
      </c>
      <c r="C1383" s="2088" t="s">
        <v>3629</v>
      </c>
      <c r="D1383" s="1247" t="s">
        <v>1477</v>
      </c>
      <c r="E1383" s="1964">
        <v>584</v>
      </c>
      <c r="F1383" s="451">
        <v>41750</v>
      </c>
      <c r="G1383" s="139">
        <v>584</v>
      </c>
      <c r="H1383" s="539">
        <f t="shared" si="28"/>
        <v>0</v>
      </c>
      <c r="I1383" s="1247" t="s">
        <v>825</v>
      </c>
    </row>
    <row r="1384" spans="1:9" x14ac:dyDescent="0.25">
      <c r="A1384" s="1332"/>
      <c r="B1384" s="540" t="s">
        <v>892</v>
      </c>
      <c r="C1384" s="2088" t="s">
        <v>3629</v>
      </c>
      <c r="D1384" s="1247" t="s">
        <v>3584</v>
      </c>
      <c r="E1384" s="1964">
        <v>2965.6</v>
      </c>
      <c r="F1384" s="451">
        <v>41749</v>
      </c>
      <c r="G1384" s="139">
        <v>2965.6</v>
      </c>
      <c r="H1384" s="539">
        <f t="shared" si="28"/>
        <v>0</v>
      </c>
      <c r="I1384" s="1247" t="s">
        <v>825</v>
      </c>
    </row>
    <row r="1385" spans="1:9" x14ac:dyDescent="0.25">
      <c r="A1385" s="1332"/>
      <c r="B1385" s="540" t="s">
        <v>897</v>
      </c>
      <c r="C1385" s="2088" t="s">
        <v>3629</v>
      </c>
      <c r="D1385" s="1247" t="s">
        <v>3655</v>
      </c>
      <c r="E1385" s="1964">
        <v>7369.2</v>
      </c>
      <c r="F1385" s="451">
        <v>41750</v>
      </c>
      <c r="G1385" s="139">
        <v>7369.2</v>
      </c>
      <c r="H1385" s="539">
        <f t="shared" si="28"/>
        <v>0</v>
      </c>
      <c r="I1385" s="1247" t="s">
        <v>2228</v>
      </c>
    </row>
    <row r="1386" spans="1:9" x14ac:dyDescent="0.25">
      <c r="A1386" s="1332"/>
      <c r="B1386" s="540" t="s">
        <v>2862</v>
      </c>
      <c r="C1386" s="2088" t="s">
        <v>3629</v>
      </c>
      <c r="D1386" s="1247" t="s">
        <v>206</v>
      </c>
      <c r="E1386" s="1964">
        <v>4455</v>
      </c>
      <c r="F1386" s="451">
        <v>41750</v>
      </c>
      <c r="G1386" s="139">
        <v>4455</v>
      </c>
      <c r="H1386" s="539">
        <f t="shared" si="28"/>
        <v>0</v>
      </c>
      <c r="I1386" s="1247" t="s">
        <v>2228</v>
      </c>
    </row>
    <row r="1387" spans="1:9" x14ac:dyDescent="0.25">
      <c r="A1387" s="1332"/>
      <c r="B1387" s="540" t="s">
        <v>2863</v>
      </c>
      <c r="C1387" s="2088" t="s">
        <v>3629</v>
      </c>
      <c r="D1387" s="1247" t="s">
        <v>19</v>
      </c>
      <c r="E1387" s="1964">
        <v>709</v>
      </c>
      <c r="F1387" s="451">
        <v>41749</v>
      </c>
      <c r="G1387" s="139">
        <v>709</v>
      </c>
      <c r="H1387" s="460">
        <f t="shared" si="28"/>
        <v>0</v>
      </c>
      <c r="I1387" s="1247" t="s">
        <v>19</v>
      </c>
    </row>
    <row r="1388" spans="1:9" x14ac:dyDescent="0.25">
      <c r="A1388" s="1332"/>
      <c r="B1388" s="540" t="s">
        <v>2864</v>
      </c>
      <c r="C1388" s="2088" t="s">
        <v>3629</v>
      </c>
      <c r="D1388" s="1247" t="s">
        <v>3656</v>
      </c>
      <c r="E1388" s="1964">
        <v>3530</v>
      </c>
      <c r="F1388" s="451">
        <v>41749</v>
      </c>
      <c r="G1388" s="139">
        <v>3530</v>
      </c>
      <c r="H1388" s="460">
        <f t="shared" si="28"/>
        <v>0</v>
      </c>
      <c r="I1388" s="1247"/>
    </row>
    <row r="1389" spans="1:9" x14ac:dyDescent="0.25">
      <c r="A1389" s="1332"/>
      <c r="B1389" s="540" t="s">
        <v>2865</v>
      </c>
      <c r="C1389" s="2088" t="s">
        <v>3629</v>
      </c>
      <c r="D1389" s="1247" t="s">
        <v>1028</v>
      </c>
      <c r="E1389" s="1964">
        <v>4526</v>
      </c>
      <c r="F1389" s="451">
        <v>41749</v>
      </c>
      <c r="G1389" s="139">
        <v>4526</v>
      </c>
      <c r="H1389" s="460">
        <f t="shared" si="28"/>
        <v>0</v>
      </c>
      <c r="I1389" s="1247"/>
    </row>
    <row r="1390" spans="1:9" x14ac:dyDescent="0.25">
      <c r="A1390" s="1332"/>
      <c r="B1390" s="540" t="s">
        <v>2866</v>
      </c>
      <c r="C1390" s="2088" t="s">
        <v>3629</v>
      </c>
      <c r="D1390" s="1247" t="s">
        <v>957</v>
      </c>
      <c r="E1390" s="1964">
        <v>17320</v>
      </c>
      <c r="F1390" s="451">
        <v>41753</v>
      </c>
      <c r="G1390" s="139">
        <v>17320</v>
      </c>
      <c r="H1390" s="460">
        <f t="shared" si="28"/>
        <v>0</v>
      </c>
      <c r="I1390" s="1247" t="s">
        <v>1003</v>
      </c>
    </row>
    <row r="1391" spans="1:9" x14ac:dyDescent="0.25">
      <c r="A1391" s="1332"/>
      <c r="B1391" s="540" t="s">
        <v>2867</v>
      </c>
      <c r="C1391" s="2088" t="s">
        <v>3629</v>
      </c>
      <c r="D1391" s="1247" t="s">
        <v>3604</v>
      </c>
      <c r="E1391" s="1964">
        <v>130</v>
      </c>
      <c r="F1391" s="451">
        <v>41749</v>
      </c>
      <c r="G1391" s="139">
        <v>130</v>
      </c>
      <c r="H1391" s="460">
        <f t="shared" si="28"/>
        <v>0</v>
      </c>
      <c r="I1391" s="1247"/>
    </row>
    <row r="1392" spans="1:9" x14ac:dyDescent="0.25">
      <c r="A1392" s="1332"/>
      <c r="B1392" s="540" t="s">
        <v>2868</v>
      </c>
      <c r="C1392" s="2088" t="s">
        <v>3629</v>
      </c>
      <c r="D1392" s="1247" t="s">
        <v>2886</v>
      </c>
      <c r="E1392" s="1964">
        <v>11969.5</v>
      </c>
      <c r="F1392" s="451">
        <v>41749</v>
      </c>
      <c r="G1392" s="139">
        <v>11969.5</v>
      </c>
      <c r="H1392" s="460">
        <f t="shared" si="28"/>
        <v>0</v>
      </c>
      <c r="I1392" s="1247"/>
    </row>
    <row r="1393" spans="1:9" x14ac:dyDescent="0.25">
      <c r="A1393" s="1332"/>
      <c r="B1393" s="540" t="s">
        <v>2869</v>
      </c>
      <c r="C1393" s="2088" t="s">
        <v>3629</v>
      </c>
      <c r="D1393" s="1247" t="s">
        <v>2930</v>
      </c>
      <c r="E1393" s="1964">
        <v>389</v>
      </c>
      <c r="F1393" s="451">
        <v>41750</v>
      </c>
      <c r="G1393" s="139">
        <v>389</v>
      </c>
      <c r="H1393" s="460">
        <f t="shared" si="28"/>
        <v>0</v>
      </c>
      <c r="I1393" s="1247" t="s">
        <v>825</v>
      </c>
    </row>
    <row r="1394" spans="1:9" x14ac:dyDescent="0.25">
      <c r="A1394" s="1332"/>
      <c r="B1394" s="540" t="s">
        <v>1950</v>
      </c>
      <c r="C1394" s="2088" t="s">
        <v>3629</v>
      </c>
      <c r="D1394" s="1247" t="s">
        <v>775</v>
      </c>
      <c r="E1394" s="1964">
        <v>2773</v>
      </c>
      <c r="F1394" s="2090" t="s">
        <v>3689</v>
      </c>
      <c r="G1394" s="139">
        <v>2773</v>
      </c>
      <c r="H1394" s="460">
        <f t="shared" si="28"/>
        <v>0</v>
      </c>
      <c r="I1394" s="1247" t="s">
        <v>825</v>
      </c>
    </row>
    <row r="1395" spans="1:9" x14ac:dyDescent="0.25">
      <c r="A1395" s="1332"/>
      <c r="B1395" s="540" t="s">
        <v>1951</v>
      </c>
      <c r="C1395" s="2088" t="s">
        <v>3629</v>
      </c>
      <c r="D1395" s="1247" t="s">
        <v>3584</v>
      </c>
      <c r="E1395" s="1964">
        <v>1025.5</v>
      </c>
      <c r="F1395" s="451">
        <v>41749</v>
      </c>
      <c r="G1395" s="139">
        <v>1025.5</v>
      </c>
      <c r="H1395" s="460">
        <f t="shared" si="28"/>
        <v>0</v>
      </c>
      <c r="I1395" s="1247"/>
    </row>
    <row r="1396" spans="1:9" x14ac:dyDescent="0.25">
      <c r="A1396" s="1332"/>
      <c r="B1396" s="540" t="s">
        <v>1952</v>
      </c>
      <c r="C1396" s="2088" t="s">
        <v>3629</v>
      </c>
      <c r="D1396" s="1247" t="s">
        <v>512</v>
      </c>
      <c r="E1396" s="1964">
        <v>3567.2</v>
      </c>
      <c r="F1396" s="451">
        <v>41750</v>
      </c>
      <c r="G1396" s="139">
        <v>3567.2</v>
      </c>
      <c r="H1396" s="460">
        <f t="shared" si="28"/>
        <v>0</v>
      </c>
      <c r="I1396" s="1247" t="s">
        <v>825</v>
      </c>
    </row>
    <row r="1397" spans="1:9" x14ac:dyDescent="0.25">
      <c r="A1397" s="1332"/>
      <c r="B1397" s="540" t="s">
        <v>1953</v>
      </c>
      <c r="C1397" s="2088" t="s">
        <v>3629</v>
      </c>
      <c r="D1397" s="1897" t="s">
        <v>3702</v>
      </c>
      <c r="E1397" s="2087">
        <v>0</v>
      </c>
      <c r="F1397" s="2092" t="s">
        <v>3701</v>
      </c>
      <c r="G1397" s="2093"/>
      <c r="H1397" s="460">
        <f t="shared" si="28"/>
        <v>0</v>
      </c>
      <c r="I1397" s="1247" t="s">
        <v>825</v>
      </c>
    </row>
    <row r="1398" spans="1:9" x14ac:dyDescent="0.25">
      <c r="A1398" s="1332"/>
      <c r="B1398" s="540" t="s">
        <v>888</v>
      </c>
      <c r="C1398" s="2088" t="s">
        <v>3629</v>
      </c>
      <c r="D1398" s="1247" t="s">
        <v>803</v>
      </c>
      <c r="E1398" s="1964">
        <v>2095.1999999999998</v>
      </c>
      <c r="F1398" s="451">
        <v>41750</v>
      </c>
      <c r="G1398" s="139">
        <v>2095.1999999999998</v>
      </c>
      <c r="H1398" s="460">
        <f t="shared" si="28"/>
        <v>0</v>
      </c>
      <c r="I1398" s="1247" t="s">
        <v>825</v>
      </c>
    </row>
    <row r="1399" spans="1:9" x14ac:dyDescent="0.25">
      <c r="A1399" s="1332"/>
      <c r="B1399" s="540" t="s">
        <v>2369</v>
      </c>
      <c r="C1399" s="2088" t="s">
        <v>3629</v>
      </c>
      <c r="D1399" s="1896" t="s">
        <v>1884</v>
      </c>
      <c r="E1399" s="2002">
        <v>10915.2</v>
      </c>
      <c r="F1399" s="1822">
        <v>41749</v>
      </c>
      <c r="G1399" s="1535">
        <v>10915.2</v>
      </c>
      <c r="H1399" s="460">
        <f t="shared" si="28"/>
        <v>0</v>
      </c>
      <c r="I1399" s="1896"/>
    </row>
    <row r="1400" spans="1:9" x14ac:dyDescent="0.25">
      <c r="A1400" s="1332"/>
      <c r="B1400" s="540" t="s">
        <v>2870</v>
      </c>
      <c r="C1400" s="2088" t="s">
        <v>3629</v>
      </c>
      <c r="D1400" s="1247" t="s">
        <v>971</v>
      </c>
      <c r="E1400" s="1964">
        <v>21285</v>
      </c>
      <c r="F1400" s="451">
        <v>41749</v>
      </c>
      <c r="G1400" s="139">
        <v>21285</v>
      </c>
      <c r="H1400" s="460">
        <f t="shared" si="28"/>
        <v>0</v>
      </c>
      <c r="I1400" s="1247"/>
    </row>
    <row r="1401" spans="1:9" x14ac:dyDescent="0.25">
      <c r="A1401" s="1332"/>
      <c r="B1401" s="540" t="s">
        <v>1954</v>
      </c>
      <c r="C1401" s="2088" t="s">
        <v>3629</v>
      </c>
      <c r="D1401" s="1896" t="s">
        <v>44</v>
      </c>
      <c r="E1401" s="2002">
        <v>1910</v>
      </c>
      <c r="F1401" s="1822">
        <v>41749</v>
      </c>
      <c r="G1401" s="1535">
        <v>1910</v>
      </c>
      <c r="H1401" s="460">
        <f t="shared" si="28"/>
        <v>0</v>
      </c>
      <c r="I1401" s="1896"/>
    </row>
    <row r="1402" spans="1:9" x14ac:dyDescent="0.25">
      <c r="A1402" s="1332"/>
      <c r="B1402" s="540" t="s">
        <v>1955</v>
      </c>
      <c r="C1402" s="2088" t="s">
        <v>3629</v>
      </c>
      <c r="D1402" s="1247" t="s">
        <v>463</v>
      </c>
      <c r="E1402" s="1964">
        <v>4862.5</v>
      </c>
      <c r="F1402" s="451">
        <v>41750</v>
      </c>
      <c r="G1402" s="139">
        <v>4862.5</v>
      </c>
      <c r="H1402" s="460">
        <f t="shared" si="28"/>
        <v>0</v>
      </c>
      <c r="I1402" s="1247" t="s">
        <v>825</v>
      </c>
    </row>
    <row r="1403" spans="1:9" x14ac:dyDescent="0.25">
      <c r="A1403" s="1332"/>
      <c r="B1403" s="540" t="s">
        <v>2871</v>
      </c>
      <c r="C1403" s="2088" t="s">
        <v>3629</v>
      </c>
      <c r="D1403" s="1247" t="s">
        <v>377</v>
      </c>
      <c r="E1403" s="1964">
        <v>4680</v>
      </c>
      <c r="F1403" s="451">
        <v>41749</v>
      </c>
      <c r="G1403" s="139">
        <v>4680</v>
      </c>
      <c r="H1403" s="460">
        <f t="shared" si="28"/>
        <v>0</v>
      </c>
      <c r="I1403" s="1247"/>
    </row>
    <row r="1404" spans="1:9" x14ac:dyDescent="0.25">
      <c r="A1404" s="1332"/>
      <c r="B1404" s="540" t="s">
        <v>2872</v>
      </c>
      <c r="C1404" s="2088" t="s">
        <v>3629</v>
      </c>
      <c r="D1404" s="1247" t="s">
        <v>522</v>
      </c>
      <c r="E1404" s="1964">
        <v>8669</v>
      </c>
      <c r="F1404" s="451">
        <v>41750</v>
      </c>
      <c r="G1404" s="139">
        <v>8669</v>
      </c>
      <c r="H1404" s="460">
        <f t="shared" si="28"/>
        <v>0</v>
      </c>
      <c r="I1404" s="1247" t="s">
        <v>825</v>
      </c>
    </row>
    <row r="1405" spans="1:9" x14ac:dyDescent="0.25">
      <c r="A1405" s="1332"/>
      <c r="B1405" s="540" t="s">
        <v>2873</v>
      </c>
      <c r="C1405" s="2088" t="s">
        <v>3629</v>
      </c>
      <c r="D1405" s="1247" t="s">
        <v>470</v>
      </c>
      <c r="E1405" s="1964">
        <v>15975</v>
      </c>
      <c r="F1405" s="451">
        <v>41749</v>
      </c>
      <c r="G1405" s="139">
        <v>15975</v>
      </c>
      <c r="H1405" s="460">
        <f t="shared" si="28"/>
        <v>0</v>
      </c>
      <c r="I1405" s="1247" t="s">
        <v>600</v>
      </c>
    </row>
    <row r="1406" spans="1:9" x14ac:dyDescent="0.25">
      <c r="A1406" s="1332"/>
      <c r="B1406" s="540" t="s">
        <v>2874</v>
      </c>
      <c r="C1406" s="2088" t="s">
        <v>3629</v>
      </c>
      <c r="D1406" s="1247" t="s">
        <v>2231</v>
      </c>
      <c r="E1406" s="1964">
        <v>28400</v>
      </c>
      <c r="F1406" s="451">
        <v>41750</v>
      </c>
      <c r="G1406" s="139">
        <v>28400</v>
      </c>
      <c r="H1406" s="460">
        <f t="shared" si="28"/>
        <v>0</v>
      </c>
      <c r="I1406" s="1247" t="s">
        <v>825</v>
      </c>
    </row>
    <row r="1407" spans="1:9" x14ac:dyDescent="0.25">
      <c r="A1407" s="1332"/>
      <c r="B1407" s="540" t="s">
        <v>1956</v>
      </c>
      <c r="C1407" s="2088" t="s">
        <v>3629</v>
      </c>
      <c r="D1407" s="1247" t="s">
        <v>3657</v>
      </c>
      <c r="E1407" s="1964">
        <v>4201.2</v>
      </c>
      <c r="F1407" s="451">
        <v>41749</v>
      </c>
      <c r="G1407" s="139">
        <v>4201.2</v>
      </c>
      <c r="H1407" s="460">
        <f t="shared" si="28"/>
        <v>0</v>
      </c>
      <c r="I1407" s="1247" t="s">
        <v>600</v>
      </c>
    </row>
    <row r="1408" spans="1:9" x14ac:dyDescent="0.25">
      <c r="A1408" s="1332"/>
      <c r="B1408" s="540" t="s">
        <v>1957</v>
      </c>
      <c r="C1408" s="2088" t="s">
        <v>3629</v>
      </c>
      <c r="D1408" s="1247" t="s">
        <v>951</v>
      </c>
      <c r="E1408" s="1964">
        <v>6487.2</v>
      </c>
      <c r="F1408" s="451">
        <v>41749</v>
      </c>
      <c r="G1408" s="139">
        <v>6487.2</v>
      </c>
      <c r="H1408" s="460">
        <f t="shared" si="28"/>
        <v>0</v>
      </c>
      <c r="I1408" s="1247"/>
    </row>
    <row r="1409" spans="1:9" x14ac:dyDescent="0.25">
      <c r="A1409" s="1332"/>
      <c r="B1409" s="540" t="s">
        <v>1958</v>
      </c>
      <c r="C1409" s="2088" t="s">
        <v>3629</v>
      </c>
      <c r="D1409" s="1247" t="s">
        <v>25</v>
      </c>
      <c r="E1409" s="1964">
        <v>6325.6</v>
      </c>
      <c r="F1409" s="451">
        <v>41749</v>
      </c>
      <c r="G1409" s="139">
        <v>6325.6</v>
      </c>
      <c r="H1409" s="460">
        <f t="shared" si="28"/>
        <v>0</v>
      </c>
      <c r="I1409" s="1247"/>
    </row>
    <row r="1410" spans="1:9" x14ac:dyDescent="0.25">
      <c r="A1410" s="1332"/>
      <c r="B1410" s="540" t="s">
        <v>2875</v>
      </c>
      <c r="C1410" s="2088" t="s">
        <v>3629</v>
      </c>
      <c r="D1410" s="1247" t="s">
        <v>951</v>
      </c>
      <c r="E1410" s="1964">
        <v>4183</v>
      </c>
      <c r="F1410" s="451">
        <v>41749</v>
      </c>
      <c r="G1410" s="139">
        <v>4183</v>
      </c>
      <c r="H1410" s="460">
        <f t="shared" si="28"/>
        <v>0</v>
      </c>
      <c r="I1410" s="1247"/>
    </row>
    <row r="1411" spans="1:9" x14ac:dyDescent="0.25">
      <c r="A1411" s="1332"/>
      <c r="B1411" s="540" t="s">
        <v>2876</v>
      </c>
      <c r="C1411" s="2088" t="s">
        <v>3629</v>
      </c>
      <c r="D1411" s="1247" t="s">
        <v>2961</v>
      </c>
      <c r="E1411" s="1964">
        <v>1713</v>
      </c>
      <c r="F1411" s="451">
        <v>41749</v>
      </c>
      <c r="G1411" s="139">
        <v>1713</v>
      </c>
      <c r="H1411" s="460">
        <f t="shared" si="28"/>
        <v>0</v>
      </c>
      <c r="I1411" s="1247"/>
    </row>
    <row r="1412" spans="1:9" x14ac:dyDescent="0.25">
      <c r="A1412" s="1332"/>
      <c r="B1412" s="540" t="s">
        <v>2877</v>
      </c>
      <c r="C1412" s="2088" t="s">
        <v>3629</v>
      </c>
      <c r="D1412" s="1247" t="s">
        <v>748</v>
      </c>
      <c r="E1412" s="1964">
        <v>35681.800000000003</v>
      </c>
      <c r="F1412" s="1744">
        <v>41781</v>
      </c>
      <c r="G1412" s="389">
        <v>35681.800000000003</v>
      </c>
      <c r="H1412" s="460">
        <f t="shared" si="28"/>
        <v>0</v>
      </c>
      <c r="I1412" s="1247"/>
    </row>
    <row r="1413" spans="1:9" x14ac:dyDescent="0.25">
      <c r="A1413" s="1332"/>
      <c r="B1413" s="540" t="s">
        <v>2878</v>
      </c>
      <c r="C1413" s="2088" t="s">
        <v>3629</v>
      </c>
      <c r="D1413" s="1247" t="s">
        <v>259</v>
      </c>
      <c r="E1413" s="1964">
        <v>1737.5</v>
      </c>
      <c r="F1413" s="451">
        <v>41749</v>
      </c>
      <c r="G1413" s="139">
        <v>1737.5</v>
      </c>
      <c r="H1413" s="460">
        <f t="shared" si="28"/>
        <v>0</v>
      </c>
      <c r="I1413" s="1247"/>
    </row>
    <row r="1414" spans="1:9" x14ac:dyDescent="0.25">
      <c r="A1414" s="1332"/>
      <c r="B1414" s="540" t="s">
        <v>2879</v>
      </c>
      <c r="C1414" s="2088" t="s">
        <v>3629</v>
      </c>
      <c r="D1414" s="1247" t="s">
        <v>19</v>
      </c>
      <c r="E1414" s="1964">
        <v>1056</v>
      </c>
      <c r="F1414" s="451">
        <v>41749</v>
      </c>
      <c r="G1414" s="139">
        <v>1056</v>
      </c>
      <c r="H1414" s="460">
        <f t="shared" si="28"/>
        <v>0</v>
      </c>
      <c r="I1414" s="1247" t="s">
        <v>19</v>
      </c>
    </row>
    <row r="1415" spans="1:9" x14ac:dyDescent="0.25">
      <c r="A1415" s="1332"/>
      <c r="B1415" s="540" t="s">
        <v>2880</v>
      </c>
      <c r="C1415" s="2088" t="s">
        <v>3629</v>
      </c>
      <c r="D1415" s="1247" t="s">
        <v>360</v>
      </c>
      <c r="E1415" s="1964">
        <v>2098</v>
      </c>
      <c r="F1415" s="451">
        <v>41749</v>
      </c>
      <c r="G1415" s="139">
        <v>2098</v>
      </c>
      <c r="H1415" s="460">
        <f t="shared" si="28"/>
        <v>0</v>
      </c>
      <c r="I1415" s="1247"/>
    </row>
    <row r="1416" spans="1:9" x14ac:dyDescent="0.25">
      <c r="A1416" s="1332"/>
      <c r="B1416" s="540" t="s">
        <v>2881</v>
      </c>
      <c r="C1416" s="2088" t="s">
        <v>3629</v>
      </c>
      <c r="D1416" s="1247" t="s">
        <v>3374</v>
      </c>
      <c r="E1416" s="1964">
        <v>18350</v>
      </c>
      <c r="F1416" s="451">
        <v>41751</v>
      </c>
      <c r="G1416" s="139">
        <v>18350</v>
      </c>
      <c r="H1416" s="460">
        <f t="shared" si="28"/>
        <v>0</v>
      </c>
      <c r="I1416" s="1247" t="s">
        <v>1003</v>
      </c>
    </row>
    <row r="1417" spans="1:9" x14ac:dyDescent="0.25">
      <c r="A1417" s="1332"/>
      <c r="B1417" s="540" t="s">
        <v>2882</v>
      </c>
      <c r="C1417" s="2088" t="s">
        <v>3629</v>
      </c>
      <c r="D1417" s="1247" t="s">
        <v>697</v>
      </c>
      <c r="E1417" s="1964">
        <v>399</v>
      </c>
      <c r="F1417" s="451">
        <v>41749</v>
      </c>
      <c r="G1417" s="139">
        <v>399</v>
      </c>
      <c r="H1417" s="460">
        <f t="shared" si="28"/>
        <v>0</v>
      </c>
      <c r="I1417" s="1247"/>
    </row>
    <row r="1418" spans="1:9" x14ac:dyDescent="0.25">
      <c r="A1418" s="1332">
        <v>41750</v>
      </c>
      <c r="B1418" s="540" t="s">
        <v>2883</v>
      </c>
      <c r="C1418" s="2088" t="s">
        <v>3629</v>
      </c>
      <c r="D1418" s="1247" t="s">
        <v>2828</v>
      </c>
      <c r="E1418" s="1964">
        <v>4569.6000000000004</v>
      </c>
      <c r="F1418" s="451">
        <v>41750</v>
      </c>
      <c r="G1418" s="139">
        <v>4569.6000000000004</v>
      </c>
      <c r="H1418" s="460">
        <f t="shared" si="28"/>
        <v>0</v>
      </c>
      <c r="I1418" s="583"/>
    </row>
    <row r="1419" spans="1:9" x14ac:dyDescent="0.25">
      <c r="A1419" s="1332"/>
      <c r="B1419" s="540" t="s">
        <v>2891</v>
      </c>
      <c r="C1419" s="2088" t="s">
        <v>3629</v>
      </c>
      <c r="D1419" s="1247" t="s">
        <v>1887</v>
      </c>
      <c r="E1419" s="1964">
        <v>3661</v>
      </c>
      <c r="F1419" s="451">
        <v>41750</v>
      </c>
      <c r="G1419" s="139">
        <v>3661</v>
      </c>
      <c r="H1419" s="460">
        <f t="shared" si="28"/>
        <v>0</v>
      </c>
      <c r="I1419" s="1247" t="s">
        <v>825</v>
      </c>
    </row>
    <row r="1420" spans="1:9" x14ac:dyDescent="0.25">
      <c r="A1420" s="1332"/>
      <c r="B1420" s="540" t="s">
        <v>2892</v>
      </c>
      <c r="C1420" s="2088" t="s">
        <v>3629</v>
      </c>
      <c r="D1420" s="1247" t="s">
        <v>3661</v>
      </c>
      <c r="E1420" s="1964">
        <v>9191</v>
      </c>
      <c r="F1420" s="2144" t="s">
        <v>4010</v>
      </c>
      <c r="G1420" s="139">
        <v>9191</v>
      </c>
      <c r="H1420" s="460">
        <f t="shared" si="28"/>
        <v>0</v>
      </c>
      <c r="I1420" s="1247"/>
    </row>
    <row r="1421" spans="1:9" x14ac:dyDescent="0.25">
      <c r="A1421" s="1332"/>
      <c r="B1421" s="540" t="s">
        <v>2893</v>
      </c>
      <c r="C1421" s="2088" t="s">
        <v>3629</v>
      </c>
      <c r="D1421" s="1247" t="s">
        <v>1477</v>
      </c>
      <c r="E1421" s="1964">
        <v>2920</v>
      </c>
      <c r="F1421" s="451">
        <v>41750</v>
      </c>
      <c r="G1421" s="139">
        <v>2920</v>
      </c>
      <c r="H1421" s="460">
        <f t="shared" si="28"/>
        <v>0</v>
      </c>
      <c r="I1421" s="1247" t="s">
        <v>2227</v>
      </c>
    </row>
    <row r="1422" spans="1:9" x14ac:dyDescent="0.25">
      <c r="A1422" s="1332"/>
      <c r="B1422" s="540" t="s">
        <v>2894</v>
      </c>
      <c r="C1422" s="2088" t="s">
        <v>3629</v>
      </c>
      <c r="D1422" s="1247" t="s">
        <v>1028</v>
      </c>
      <c r="E1422" s="1964">
        <v>9178.4</v>
      </c>
      <c r="F1422" s="451">
        <v>41750</v>
      </c>
      <c r="G1422" s="139">
        <v>9178.4</v>
      </c>
      <c r="H1422" s="460">
        <f t="shared" si="28"/>
        <v>0</v>
      </c>
      <c r="I1422" s="1247"/>
    </row>
    <row r="1423" spans="1:9" x14ac:dyDescent="0.25">
      <c r="A1423" s="1332"/>
      <c r="B1423" s="540" t="s">
        <v>2895</v>
      </c>
      <c r="C1423" s="2088" t="s">
        <v>3629</v>
      </c>
      <c r="D1423" s="1247" t="s">
        <v>973</v>
      </c>
      <c r="E1423" s="1964">
        <v>97531</v>
      </c>
      <c r="F1423" s="1744">
        <v>41772</v>
      </c>
      <c r="G1423" s="389">
        <v>97531</v>
      </c>
      <c r="H1423" s="460">
        <f t="shared" si="28"/>
        <v>0</v>
      </c>
      <c r="I1423" s="1247" t="s">
        <v>2227</v>
      </c>
    </row>
    <row r="1424" spans="1:9" x14ac:dyDescent="0.25">
      <c r="A1424" s="1332"/>
      <c r="B1424" s="540" t="s">
        <v>2896</v>
      </c>
      <c r="C1424" s="2088" t="s">
        <v>3629</v>
      </c>
      <c r="D1424" s="1247" t="s">
        <v>1554</v>
      </c>
      <c r="E1424" s="1964">
        <v>6009.5</v>
      </c>
      <c r="F1424" s="451">
        <v>41750</v>
      </c>
      <c r="G1424" s="139">
        <v>6009.5</v>
      </c>
      <c r="H1424" s="460">
        <f t="shared" si="28"/>
        <v>0</v>
      </c>
      <c r="I1424" s="1247"/>
    </row>
    <row r="1425" spans="1:9" x14ac:dyDescent="0.25">
      <c r="A1425" s="1332"/>
      <c r="B1425" s="540" t="s">
        <v>752</v>
      </c>
      <c r="C1425" s="2088" t="s">
        <v>3629</v>
      </c>
      <c r="D1425" s="1247" t="s">
        <v>1031</v>
      </c>
      <c r="E1425" s="1964">
        <v>4950.6000000000004</v>
      </c>
      <c r="F1425" s="451">
        <v>41750</v>
      </c>
      <c r="G1425" s="139">
        <v>4950.6000000000004</v>
      </c>
      <c r="H1425" s="460">
        <f t="shared" si="28"/>
        <v>0</v>
      </c>
      <c r="I1425" s="1247"/>
    </row>
    <row r="1426" spans="1:9" x14ac:dyDescent="0.25">
      <c r="A1426" s="1332"/>
      <c r="B1426" s="540" t="s">
        <v>2370</v>
      </c>
      <c r="C1426" s="2088" t="s">
        <v>3629</v>
      </c>
      <c r="D1426" s="1247" t="s">
        <v>1031</v>
      </c>
      <c r="E1426" s="1964">
        <v>18822</v>
      </c>
      <c r="F1426" s="451">
        <v>41750</v>
      </c>
      <c r="G1426" s="139">
        <v>18822</v>
      </c>
      <c r="H1426" s="460">
        <f t="shared" si="28"/>
        <v>0</v>
      </c>
      <c r="I1426" s="1247"/>
    </row>
    <row r="1427" spans="1:9" x14ac:dyDescent="0.25">
      <c r="A1427" s="1332"/>
      <c r="B1427" s="540" t="s">
        <v>2897</v>
      </c>
      <c r="C1427" s="2088" t="s">
        <v>3629</v>
      </c>
      <c r="D1427" s="1247" t="s">
        <v>748</v>
      </c>
      <c r="E1427" s="1964">
        <v>38450</v>
      </c>
      <c r="F1427" s="1744">
        <v>41781</v>
      </c>
      <c r="G1427" s="389">
        <v>38450</v>
      </c>
      <c r="H1427" s="460">
        <f t="shared" si="28"/>
        <v>0</v>
      </c>
      <c r="I1427" s="1247" t="s">
        <v>1003</v>
      </c>
    </row>
    <row r="1428" spans="1:9" x14ac:dyDescent="0.25">
      <c r="A1428" s="1332"/>
      <c r="B1428" s="540" t="s">
        <v>2898</v>
      </c>
      <c r="C1428" s="2088" t="s">
        <v>3629</v>
      </c>
      <c r="D1428" s="1247" t="s">
        <v>19</v>
      </c>
      <c r="E1428" s="1964">
        <v>365</v>
      </c>
      <c r="F1428" s="451">
        <v>41750</v>
      </c>
      <c r="G1428" s="139">
        <v>365</v>
      </c>
      <c r="H1428" s="460">
        <f t="shared" si="28"/>
        <v>0</v>
      </c>
      <c r="I1428" s="1247" t="s">
        <v>19</v>
      </c>
    </row>
    <row r="1429" spans="1:9" x14ac:dyDescent="0.25">
      <c r="A1429" s="1332"/>
      <c r="B1429" s="540" t="s">
        <v>2899</v>
      </c>
      <c r="C1429" s="2088" t="s">
        <v>3629</v>
      </c>
      <c r="D1429" s="1247" t="s">
        <v>3662</v>
      </c>
      <c r="E1429" s="1964">
        <v>1577</v>
      </c>
      <c r="F1429" s="451">
        <v>41750</v>
      </c>
      <c r="G1429" s="139">
        <v>1577</v>
      </c>
      <c r="H1429" s="460">
        <f t="shared" si="28"/>
        <v>0</v>
      </c>
      <c r="I1429" s="1247" t="s">
        <v>2227</v>
      </c>
    </row>
    <row r="1430" spans="1:9" x14ac:dyDescent="0.25">
      <c r="A1430" s="1332"/>
      <c r="B1430" s="540" t="s">
        <v>1959</v>
      </c>
      <c r="C1430" s="2088" t="s">
        <v>3629</v>
      </c>
      <c r="D1430" s="1247" t="s">
        <v>3663</v>
      </c>
      <c r="E1430" s="1964">
        <v>2134</v>
      </c>
      <c r="F1430" s="451">
        <v>41750</v>
      </c>
      <c r="G1430" s="139">
        <v>2134</v>
      </c>
      <c r="H1430" s="460">
        <f t="shared" si="28"/>
        <v>0</v>
      </c>
      <c r="I1430" s="1247" t="s">
        <v>2227</v>
      </c>
    </row>
    <row r="1431" spans="1:9" x14ac:dyDescent="0.25">
      <c r="A1431" s="1332"/>
      <c r="B1431" s="540" t="s">
        <v>2900</v>
      </c>
      <c r="C1431" s="2088" t="s">
        <v>3629</v>
      </c>
      <c r="D1431" s="1247" t="s">
        <v>3664</v>
      </c>
      <c r="E1431" s="1964">
        <v>21690</v>
      </c>
      <c r="F1431" s="451">
        <v>41752</v>
      </c>
      <c r="G1431" s="139">
        <v>21690</v>
      </c>
      <c r="H1431" s="460">
        <f t="shared" si="28"/>
        <v>0</v>
      </c>
      <c r="I1431" s="1247" t="s">
        <v>38</v>
      </c>
    </row>
    <row r="1432" spans="1:9" x14ac:dyDescent="0.25">
      <c r="A1432" s="1332"/>
      <c r="B1432" s="540" t="s">
        <v>2901</v>
      </c>
      <c r="C1432" s="2088" t="s">
        <v>3629</v>
      </c>
      <c r="D1432" s="1247" t="s">
        <v>3665</v>
      </c>
      <c r="E1432" s="1964">
        <v>1010</v>
      </c>
      <c r="F1432" s="451">
        <v>41750</v>
      </c>
      <c r="G1432" s="139">
        <v>1010</v>
      </c>
      <c r="H1432" s="460">
        <f t="shared" si="28"/>
        <v>0</v>
      </c>
      <c r="I1432" s="1247"/>
    </row>
    <row r="1433" spans="1:9" x14ac:dyDescent="0.25">
      <c r="A1433" s="1332"/>
      <c r="B1433" s="540" t="s">
        <v>2371</v>
      </c>
      <c r="C1433" s="2088" t="s">
        <v>3629</v>
      </c>
      <c r="D1433" s="1247" t="s">
        <v>524</v>
      </c>
      <c r="E1433" s="1964">
        <v>2957</v>
      </c>
      <c r="F1433" s="451">
        <v>41750</v>
      </c>
      <c r="G1433" s="139">
        <v>2957</v>
      </c>
      <c r="H1433" s="460">
        <f t="shared" si="28"/>
        <v>0</v>
      </c>
      <c r="I1433" s="1247"/>
    </row>
    <row r="1434" spans="1:9" x14ac:dyDescent="0.25">
      <c r="A1434" s="1332"/>
      <c r="B1434" s="540" t="s">
        <v>2372</v>
      </c>
      <c r="C1434" s="2088" t="s">
        <v>3629</v>
      </c>
      <c r="D1434" s="1247" t="s">
        <v>965</v>
      </c>
      <c r="E1434" s="1964">
        <v>4875</v>
      </c>
      <c r="F1434" s="451">
        <v>41750</v>
      </c>
      <c r="G1434" s="139">
        <v>4875</v>
      </c>
      <c r="H1434" s="460">
        <f t="shared" si="28"/>
        <v>0</v>
      </c>
      <c r="I1434" s="1247"/>
    </row>
    <row r="1435" spans="1:9" x14ac:dyDescent="0.25">
      <c r="A1435" s="1332"/>
      <c r="B1435" s="540" t="s">
        <v>2902</v>
      </c>
      <c r="C1435" s="2088" t="s">
        <v>3629</v>
      </c>
      <c r="D1435" s="1247" t="s">
        <v>3666</v>
      </c>
      <c r="E1435" s="1964">
        <v>7344</v>
      </c>
      <c r="F1435" s="451">
        <v>41750</v>
      </c>
      <c r="G1435" s="139">
        <v>7344</v>
      </c>
      <c r="H1435" s="460">
        <f t="shared" si="28"/>
        <v>0</v>
      </c>
      <c r="I1435" s="1247"/>
    </row>
    <row r="1436" spans="1:9" x14ac:dyDescent="0.25">
      <c r="A1436" s="1332"/>
      <c r="B1436" s="540" t="s">
        <v>2903</v>
      </c>
      <c r="C1436" s="2088" t="s">
        <v>3629</v>
      </c>
      <c r="D1436" s="1247" t="s">
        <v>1884</v>
      </c>
      <c r="E1436" s="1964">
        <v>7421</v>
      </c>
      <c r="F1436" s="451">
        <v>41750</v>
      </c>
      <c r="G1436" s="139">
        <v>7421</v>
      </c>
      <c r="H1436" s="460">
        <f t="shared" si="28"/>
        <v>0</v>
      </c>
      <c r="I1436" s="1247"/>
    </row>
    <row r="1437" spans="1:9" x14ac:dyDescent="0.25">
      <c r="A1437" s="1332"/>
      <c r="B1437" s="540" t="s">
        <v>2904</v>
      </c>
      <c r="C1437" s="2088" t="s">
        <v>3629</v>
      </c>
      <c r="D1437" s="1247" t="s">
        <v>2374</v>
      </c>
      <c r="E1437" s="1964">
        <v>10220</v>
      </c>
      <c r="F1437" s="451">
        <v>41751</v>
      </c>
      <c r="G1437" s="139">
        <v>10220</v>
      </c>
      <c r="H1437" s="460">
        <f t="shared" si="28"/>
        <v>0</v>
      </c>
      <c r="I1437" s="1247" t="s">
        <v>2228</v>
      </c>
    </row>
    <row r="1438" spans="1:9" x14ac:dyDescent="0.25">
      <c r="A1438" s="1332"/>
      <c r="B1438" s="540" t="s">
        <v>1960</v>
      </c>
      <c r="C1438" s="2088" t="s">
        <v>3629</v>
      </c>
      <c r="D1438" s="1247" t="s">
        <v>303</v>
      </c>
      <c r="E1438" s="1964">
        <v>29714.5</v>
      </c>
      <c r="F1438" s="2202" t="s">
        <v>4230</v>
      </c>
      <c r="G1438" s="2198">
        <v>1000</v>
      </c>
      <c r="H1438" s="2197">
        <f t="shared" si="28"/>
        <v>28714.5</v>
      </c>
      <c r="I1438" s="1247" t="s">
        <v>2228</v>
      </c>
    </row>
    <row r="1439" spans="1:9" x14ac:dyDescent="0.25">
      <c r="A1439" s="1332"/>
      <c r="B1439" s="540" t="s">
        <v>2905</v>
      </c>
      <c r="C1439" s="2088" t="s">
        <v>3629</v>
      </c>
      <c r="D1439" s="1247" t="s">
        <v>48</v>
      </c>
      <c r="E1439" s="1964">
        <v>27634.95</v>
      </c>
      <c r="F1439" s="1744">
        <v>41777</v>
      </c>
      <c r="G1439" s="389">
        <v>27634.95</v>
      </c>
      <c r="H1439" s="460">
        <f t="shared" si="28"/>
        <v>0</v>
      </c>
      <c r="I1439" s="1247" t="s">
        <v>2228</v>
      </c>
    </row>
    <row r="1440" spans="1:9" x14ac:dyDescent="0.25">
      <c r="A1440" s="1332"/>
      <c r="B1440" s="540" t="s">
        <v>1961</v>
      </c>
      <c r="C1440" s="2088" t="s">
        <v>3629</v>
      </c>
      <c r="D1440" s="1247" t="s">
        <v>28</v>
      </c>
      <c r="E1440" s="1964">
        <v>29849</v>
      </c>
      <c r="F1440" s="452" t="s">
        <v>3880</v>
      </c>
      <c r="G1440" s="139">
        <v>29849</v>
      </c>
      <c r="H1440" s="460">
        <f t="shared" si="28"/>
        <v>0</v>
      </c>
      <c r="I1440" s="1247" t="s">
        <v>2228</v>
      </c>
    </row>
    <row r="1441" spans="1:9" x14ac:dyDescent="0.25">
      <c r="A1441" s="1332"/>
      <c r="B1441" s="540" t="s">
        <v>1962</v>
      </c>
      <c r="C1441" s="2088" t="s">
        <v>3629</v>
      </c>
      <c r="D1441" s="1247" t="s">
        <v>997</v>
      </c>
      <c r="E1441" s="1964">
        <v>19208</v>
      </c>
      <c r="F1441" s="451">
        <v>41752</v>
      </c>
      <c r="G1441" s="139">
        <v>19208</v>
      </c>
      <c r="H1441" s="460">
        <f t="shared" si="28"/>
        <v>0</v>
      </c>
      <c r="I1441" s="1247" t="s">
        <v>38</v>
      </c>
    </row>
    <row r="1442" spans="1:9" x14ac:dyDescent="0.25">
      <c r="A1442" s="1332"/>
      <c r="B1442" s="540" t="s">
        <v>2906</v>
      </c>
      <c r="C1442" s="2088" t="s">
        <v>3629</v>
      </c>
      <c r="D1442" s="1247" t="s">
        <v>3155</v>
      </c>
      <c r="E1442" s="1964">
        <v>11904</v>
      </c>
      <c r="F1442" s="451">
        <v>41752</v>
      </c>
      <c r="G1442" s="139">
        <v>11904</v>
      </c>
      <c r="H1442" s="460">
        <f t="shared" si="28"/>
        <v>0</v>
      </c>
      <c r="I1442" s="1247" t="s">
        <v>38</v>
      </c>
    </row>
    <row r="1443" spans="1:9" x14ac:dyDescent="0.25">
      <c r="A1443" s="1332"/>
      <c r="B1443" s="540"/>
      <c r="C1443" s="1358"/>
      <c r="D1443" s="352" t="s">
        <v>506</v>
      </c>
      <c r="E1443" s="76"/>
      <c r="F1443" s="721"/>
      <c r="G1443" s="76"/>
      <c r="H1443" s="460">
        <f t="shared" ref="H1443:H1444" si="29">E1443-G1443</f>
        <v>0</v>
      </c>
    </row>
    <row r="1444" spans="1:9" x14ac:dyDescent="0.25">
      <c r="A1444" s="715"/>
      <c r="B1444" s="1356"/>
      <c r="C1444" s="1336"/>
      <c r="D1444" s="352" t="s">
        <v>513</v>
      </c>
      <c r="E1444" s="76"/>
      <c r="F1444" s="721"/>
      <c r="G1444" s="76"/>
      <c r="H1444" s="1883">
        <f t="shared" si="29"/>
        <v>0</v>
      </c>
    </row>
    <row r="1445" spans="1:9" x14ac:dyDescent="0.25">
      <c r="A1445" s="715"/>
      <c r="B1445" s="1356"/>
      <c r="C1445" s="1336"/>
      <c r="D1445" s="352" t="s">
        <v>506</v>
      </c>
      <c r="E1445" s="76"/>
      <c r="F1445" s="721"/>
      <c r="G1445" s="76"/>
      <c r="H1445" s="1351"/>
    </row>
    <row r="1446" spans="1:9" ht="18.75" x14ac:dyDescent="0.3">
      <c r="A1446" s="2319" t="str">
        <f>A1377</f>
        <v>REMISIONES DE    ABRIL         2 0 1 4</v>
      </c>
      <c r="B1446" s="2319"/>
      <c r="C1446" s="2319"/>
      <c r="D1446" s="2319"/>
      <c r="E1446" s="2319"/>
      <c r="F1446" s="2319"/>
      <c r="G1446" s="1051"/>
      <c r="H1446" s="717"/>
    </row>
    <row r="1447" spans="1:9" ht="35.25" thickBot="1" x14ac:dyDescent="0.35">
      <c r="A1447" s="716" t="s">
        <v>0</v>
      </c>
      <c r="B1447" s="1325" t="s">
        <v>1</v>
      </c>
      <c r="C1447" s="1526"/>
      <c r="D1447" s="1326" t="s">
        <v>1461</v>
      </c>
      <c r="E1447" s="5" t="s">
        <v>2</v>
      </c>
      <c r="F1447" s="1565" t="s">
        <v>6</v>
      </c>
      <c r="G1447" s="1566" t="s">
        <v>7</v>
      </c>
      <c r="H1447" s="1567" t="s">
        <v>8</v>
      </c>
    </row>
    <row r="1448" spans="1:9" ht="15.75" thickTop="1" x14ac:dyDescent="0.25">
      <c r="A1448" s="1330">
        <v>41750</v>
      </c>
      <c r="B1448" s="1331" t="s">
        <v>2907</v>
      </c>
      <c r="C1448" s="2088" t="s">
        <v>3629</v>
      </c>
      <c r="D1448" s="1247" t="s">
        <v>780</v>
      </c>
      <c r="E1448" s="1964">
        <v>9009.5</v>
      </c>
      <c r="F1448" s="2091" t="s">
        <v>3729</v>
      </c>
      <c r="G1448" s="139">
        <v>9009.5</v>
      </c>
      <c r="H1448" s="2004">
        <f t="shared" ref="H1448:H1492" si="30">E1448-G1448</f>
        <v>0</v>
      </c>
      <c r="I1448" s="1247" t="s">
        <v>2228</v>
      </c>
    </row>
    <row r="1449" spans="1:9" x14ac:dyDescent="0.25">
      <c r="A1449" s="1332"/>
      <c r="B1449" s="540" t="s">
        <v>2908</v>
      </c>
      <c r="C1449" s="2088" t="s">
        <v>3629</v>
      </c>
      <c r="D1449" s="1247" t="s">
        <v>648</v>
      </c>
      <c r="E1449" s="1964">
        <v>2808</v>
      </c>
      <c r="F1449" s="451">
        <v>41750</v>
      </c>
      <c r="G1449" s="139">
        <v>2808</v>
      </c>
      <c r="H1449" s="460">
        <f t="shared" si="30"/>
        <v>0</v>
      </c>
      <c r="I1449" s="1247" t="s">
        <v>19</v>
      </c>
    </row>
    <row r="1450" spans="1:9" x14ac:dyDescent="0.25">
      <c r="A1450" s="1332"/>
      <c r="B1450" s="540" t="s">
        <v>2376</v>
      </c>
      <c r="C1450" s="2088" t="s">
        <v>3629</v>
      </c>
      <c r="D1450" s="1247" t="s">
        <v>3655</v>
      </c>
      <c r="E1450" s="1964">
        <v>12126.5</v>
      </c>
      <c r="F1450" s="451">
        <v>41751</v>
      </c>
      <c r="G1450" s="139">
        <v>12126.5</v>
      </c>
      <c r="H1450" s="539">
        <f t="shared" si="30"/>
        <v>0</v>
      </c>
      <c r="I1450" s="1247"/>
    </row>
    <row r="1451" spans="1:9" x14ac:dyDescent="0.25">
      <c r="A1451" s="1332"/>
      <c r="B1451" s="540" t="s">
        <v>2909</v>
      </c>
      <c r="C1451" s="2088" t="s">
        <v>3629</v>
      </c>
      <c r="D1451" s="1247" t="s">
        <v>206</v>
      </c>
      <c r="E1451" s="1964">
        <v>5454</v>
      </c>
      <c r="F1451" s="452" t="s">
        <v>3881</v>
      </c>
      <c r="G1451" s="139">
        <v>5454</v>
      </c>
      <c r="H1451" s="460">
        <f t="shared" si="30"/>
        <v>0</v>
      </c>
      <c r="I1451" s="1247" t="s">
        <v>2228</v>
      </c>
    </row>
    <row r="1452" spans="1:9" x14ac:dyDescent="0.25">
      <c r="A1452" s="1332"/>
      <c r="B1452" s="540" t="s">
        <v>2910</v>
      </c>
      <c r="C1452" s="2088" t="s">
        <v>3629</v>
      </c>
      <c r="D1452" s="1247" t="s">
        <v>19</v>
      </c>
      <c r="E1452" s="1964">
        <v>309</v>
      </c>
      <c r="F1452" s="451">
        <v>41750</v>
      </c>
      <c r="G1452" s="139">
        <v>309</v>
      </c>
      <c r="H1452" s="460">
        <f t="shared" si="30"/>
        <v>0</v>
      </c>
      <c r="I1452" s="1247" t="s">
        <v>19</v>
      </c>
    </row>
    <row r="1453" spans="1:9" x14ac:dyDescent="0.25">
      <c r="A1453" s="1332"/>
      <c r="B1453" s="540" t="s">
        <v>2911</v>
      </c>
      <c r="C1453" s="2088" t="s">
        <v>3629</v>
      </c>
      <c r="D1453" s="1247" t="s">
        <v>751</v>
      </c>
      <c r="E1453" s="1964">
        <v>11197</v>
      </c>
      <c r="F1453" s="451">
        <v>41751</v>
      </c>
      <c r="G1453" s="139">
        <v>11197</v>
      </c>
      <c r="H1453" s="460">
        <f t="shared" si="30"/>
        <v>0</v>
      </c>
      <c r="I1453" s="1247" t="s">
        <v>2228</v>
      </c>
    </row>
    <row r="1454" spans="1:9" x14ac:dyDescent="0.25">
      <c r="A1454" s="1332"/>
      <c r="B1454" s="540" t="s">
        <v>2912</v>
      </c>
      <c r="C1454" s="2088" t="s">
        <v>3629</v>
      </c>
      <c r="D1454" s="1247" t="s">
        <v>419</v>
      </c>
      <c r="E1454" s="1964">
        <v>10877</v>
      </c>
      <c r="F1454" s="451">
        <v>41752</v>
      </c>
      <c r="G1454" s="139">
        <v>10877</v>
      </c>
      <c r="H1454" s="460">
        <f t="shared" si="30"/>
        <v>0</v>
      </c>
      <c r="I1454" s="1247" t="s">
        <v>38</v>
      </c>
    </row>
    <row r="1455" spans="1:9" x14ac:dyDescent="0.25">
      <c r="A1455" s="1332"/>
      <c r="B1455" s="540" t="s">
        <v>2913</v>
      </c>
      <c r="C1455" s="2088" t="s">
        <v>3629</v>
      </c>
      <c r="D1455" s="1247" t="s">
        <v>999</v>
      </c>
      <c r="E1455" s="1964">
        <v>3864</v>
      </c>
      <c r="F1455" s="451">
        <v>41751</v>
      </c>
      <c r="G1455" s="139">
        <v>3864</v>
      </c>
      <c r="H1455" s="460">
        <f t="shared" si="30"/>
        <v>0</v>
      </c>
      <c r="I1455" s="1247" t="s">
        <v>1003</v>
      </c>
    </row>
    <row r="1456" spans="1:9" x14ac:dyDescent="0.25">
      <c r="A1456" s="1332"/>
      <c r="B1456" s="540" t="s">
        <v>2914</v>
      </c>
      <c r="C1456" s="2088" t="s">
        <v>3629</v>
      </c>
      <c r="D1456" s="1247" t="s">
        <v>684</v>
      </c>
      <c r="E1456" s="1964">
        <v>23046</v>
      </c>
      <c r="F1456" s="2090" t="s">
        <v>3711</v>
      </c>
      <c r="G1456" s="139">
        <v>23046</v>
      </c>
      <c r="H1456" s="460">
        <f t="shared" si="30"/>
        <v>0</v>
      </c>
      <c r="I1456" s="1247" t="s">
        <v>1003</v>
      </c>
    </row>
    <row r="1457" spans="1:9" x14ac:dyDescent="0.25">
      <c r="A1457" s="1332"/>
      <c r="B1457" s="540" t="s">
        <v>2915</v>
      </c>
      <c r="C1457" s="2088" t="s">
        <v>3629</v>
      </c>
      <c r="D1457" s="1896" t="s">
        <v>3667</v>
      </c>
      <c r="E1457" s="2002">
        <v>5793.1</v>
      </c>
      <c r="F1457" s="1822">
        <v>41751</v>
      </c>
      <c r="G1457" s="1535">
        <v>5793.1</v>
      </c>
      <c r="H1457" s="460">
        <f t="shared" si="30"/>
        <v>0</v>
      </c>
      <c r="I1457" s="1896" t="s">
        <v>1003</v>
      </c>
    </row>
    <row r="1458" spans="1:9" x14ac:dyDescent="0.25">
      <c r="A1458" s="1332"/>
      <c r="B1458" s="540" t="s">
        <v>2916</v>
      </c>
      <c r="C1458" s="2088" t="s">
        <v>3629</v>
      </c>
      <c r="D1458" s="1247" t="s">
        <v>3668</v>
      </c>
      <c r="E1458" s="1964">
        <v>1560</v>
      </c>
      <c r="F1458" s="451">
        <v>41750</v>
      </c>
      <c r="G1458" s="139">
        <v>1560</v>
      </c>
      <c r="H1458" s="460">
        <f t="shared" si="30"/>
        <v>0</v>
      </c>
      <c r="I1458" s="1247" t="s">
        <v>2227</v>
      </c>
    </row>
    <row r="1459" spans="1:9" x14ac:dyDescent="0.25">
      <c r="A1459" s="1332"/>
      <c r="B1459" s="540" t="s">
        <v>2917</v>
      </c>
      <c r="C1459" s="2088" t="s">
        <v>3629</v>
      </c>
      <c r="D1459" s="1896" t="s">
        <v>470</v>
      </c>
      <c r="E1459" s="2002">
        <v>17317</v>
      </c>
      <c r="F1459" s="1822">
        <v>41750</v>
      </c>
      <c r="G1459" s="1535">
        <v>17317</v>
      </c>
      <c r="H1459" s="460">
        <f t="shared" si="30"/>
        <v>0</v>
      </c>
      <c r="I1459" s="1896" t="s">
        <v>2227</v>
      </c>
    </row>
    <row r="1460" spans="1:9" x14ac:dyDescent="0.25">
      <c r="A1460" s="1332"/>
      <c r="B1460" s="540" t="s">
        <v>2918</v>
      </c>
      <c r="C1460" s="2088" t="s">
        <v>3629</v>
      </c>
      <c r="D1460" s="1247" t="s">
        <v>951</v>
      </c>
      <c r="E1460" s="1964">
        <v>10055</v>
      </c>
      <c r="F1460" s="451">
        <v>41751</v>
      </c>
      <c r="G1460" s="139">
        <v>10055</v>
      </c>
      <c r="H1460" s="460">
        <f t="shared" si="30"/>
        <v>0</v>
      </c>
      <c r="I1460" s="1247" t="s">
        <v>1003</v>
      </c>
    </row>
    <row r="1461" spans="1:9" x14ac:dyDescent="0.25">
      <c r="A1461" s="1332"/>
      <c r="B1461" s="540" t="s">
        <v>2919</v>
      </c>
      <c r="C1461" s="2088" t="s">
        <v>3629</v>
      </c>
      <c r="D1461" s="1247" t="s">
        <v>3587</v>
      </c>
      <c r="E1461" s="1964">
        <v>3471</v>
      </c>
      <c r="F1461" s="451">
        <v>41750</v>
      </c>
      <c r="G1461" s="139">
        <v>3471</v>
      </c>
      <c r="H1461" s="460">
        <f t="shared" si="30"/>
        <v>0</v>
      </c>
      <c r="I1461" s="1247"/>
    </row>
    <row r="1462" spans="1:9" x14ac:dyDescent="0.25">
      <c r="A1462" s="1332"/>
      <c r="B1462" s="540" t="s">
        <v>2920</v>
      </c>
      <c r="C1462" s="2088" t="s">
        <v>3629</v>
      </c>
      <c r="D1462" s="1247" t="s">
        <v>3669</v>
      </c>
      <c r="E1462" s="1964">
        <v>9491</v>
      </c>
      <c r="F1462" s="451">
        <v>41750</v>
      </c>
      <c r="G1462" s="139">
        <v>9491</v>
      </c>
      <c r="H1462" s="460">
        <f t="shared" si="30"/>
        <v>0</v>
      </c>
      <c r="I1462" s="1247"/>
    </row>
    <row r="1463" spans="1:9" x14ac:dyDescent="0.25">
      <c r="A1463" s="1332"/>
      <c r="B1463" s="540" t="s">
        <v>2921</v>
      </c>
      <c r="C1463" s="2088" t="s">
        <v>3629</v>
      </c>
      <c r="D1463" s="1247" t="s">
        <v>3670</v>
      </c>
      <c r="E1463" s="1964">
        <v>33478</v>
      </c>
      <c r="F1463" s="451">
        <v>41751</v>
      </c>
      <c r="G1463" s="139">
        <v>33478</v>
      </c>
      <c r="H1463" s="460">
        <f t="shared" si="30"/>
        <v>0</v>
      </c>
      <c r="I1463" s="1247" t="s">
        <v>825</v>
      </c>
    </row>
    <row r="1464" spans="1:9" x14ac:dyDescent="0.25">
      <c r="A1464" s="1332"/>
      <c r="B1464" s="540" t="s">
        <v>2922</v>
      </c>
      <c r="C1464" s="2088" t="s">
        <v>3629</v>
      </c>
      <c r="D1464" s="1247" t="s">
        <v>655</v>
      </c>
      <c r="E1464" s="1964">
        <v>7713</v>
      </c>
      <c r="F1464" s="451">
        <v>41751</v>
      </c>
      <c r="G1464" s="139">
        <v>7713</v>
      </c>
      <c r="H1464" s="460">
        <f t="shared" si="30"/>
        <v>0</v>
      </c>
      <c r="I1464" s="1247" t="s">
        <v>1003</v>
      </c>
    </row>
    <row r="1465" spans="1:9" x14ac:dyDescent="0.25">
      <c r="A1465" s="1332"/>
      <c r="B1465" s="540" t="s">
        <v>2377</v>
      </c>
      <c r="C1465" s="2088" t="s">
        <v>3629</v>
      </c>
      <c r="D1465" s="1247" t="s">
        <v>842</v>
      </c>
      <c r="E1465" s="1964">
        <v>2705</v>
      </c>
      <c r="F1465" s="451">
        <v>41751</v>
      </c>
      <c r="G1465" s="139">
        <v>2705</v>
      </c>
      <c r="H1465" s="460">
        <f t="shared" si="30"/>
        <v>0</v>
      </c>
      <c r="I1465" s="1247" t="s">
        <v>1003</v>
      </c>
    </row>
    <row r="1466" spans="1:9" x14ac:dyDescent="0.25">
      <c r="A1466" s="1332"/>
      <c r="B1466" s="540" t="s">
        <v>2923</v>
      </c>
      <c r="C1466" s="2088" t="s">
        <v>3629</v>
      </c>
      <c r="D1466" s="1247" t="s">
        <v>377</v>
      </c>
      <c r="E1466" s="1964">
        <v>6092</v>
      </c>
      <c r="F1466" s="451">
        <v>41750</v>
      </c>
      <c r="G1466" s="139">
        <v>6092</v>
      </c>
      <c r="H1466" s="460">
        <f t="shared" si="30"/>
        <v>0</v>
      </c>
      <c r="I1466" s="1247"/>
    </row>
    <row r="1467" spans="1:9" x14ac:dyDescent="0.25">
      <c r="A1467" s="1332"/>
      <c r="B1467" s="540" t="s">
        <v>1964</v>
      </c>
      <c r="C1467" s="2088" t="s">
        <v>3629</v>
      </c>
      <c r="D1467" s="1247" t="s">
        <v>19</v>
      </c>
      <c r="E1467" s="1964">
        <v>1426</v>
      </c>
      <c r="F1467" s="451">
        <v>41750</v>
      </c>
      <c r="G1467" s="139">
        <v>1426</v>
      </c>
      <c r="H1467" s="460">
        <f t="shared" si="30"/>
        <v>0</v>
      </c>
      <c r="I1467" s="1247" t="s">
        <v>19</v>
      </c>
    </row>
    <row r="1468" spans="1:9" x14ac:dyDescent="0.25">
      <c r="A1468" s="1332"/>
      <c r="B1468" s="540" t="s">
        <v>1965</v>
      </c>
      <c r="C1468" s="2088" t="s">
        <v>3629</v>
      </c>
      <c r="D1468" s="1247" t="s">
        <v>957</v>
      </c>
      <c r="E1468" s="1964">
        <v>6859</v>
      </c>
      <c r="F1468" s="452" t="s">
        <v>3786</v>
      </c>
      <c r="G1468" s="139">
        <v>6859</v>
      </c>
      <c r="H1468" s="460">
        <f t="shared" si="30"/>
        <v>0</v>
      </c>
      <c r="I1468" s="1247" t="s">
        <v>1003</v>
      </c>
    </row>
    <row r="1469" spans="1:9" x14ac:dyDescent="0.25">
      <c r="A1469" s="1332"/>
      <c r="B1469" s="540" t="s">
        <v>1966</v>
      </c>
      <c r="C1469" s="2088" t="s">
        <v>3629</v>
      </c>
      <c r="D1469" s="1247" t="s">
        <v>861</v>
      </c>
      <c r="E1469" s="1964">
        <v>13963.5</v>
      </c>
      <c r="F1469" s="1744" t="s">
        <v>4073</v>
      </c>
      <c r="G1469" s="139">
        <v>13963.5</v>
      </c>
      <c r="H1469" s="460">
        <f t="shared" si="30"/>
        <v>0</v>
      </c>
      <c r="I1469" s="1247" t="s">
        <v>1003</v>
      </c>
    </row>
    <row r="1470" spans="1:9" x14ac:dyDescent="0.25">
      <c r="A1470" s="1332"/>
      <c r="B1470" s="540" t="s">
        <v>2924</v>
      </c>
      <c r="C1470" s="2088" t="s">
        <v>3629</v>
      </c>
      <c r="D1470" s="1247" t="s">
        <v>3671</v>
      </c>
      <c r="E1470" s="1964">
        <v>1539</v>
      </c>
      <c r="F1470" s="451">
        <v>41750</v>
      </c>
      <c r="G1470" s="139">
        <v>1539</v>
      </c>
      <c r="H1470" s="460">
        <f t="shared" si="30"/>
        <v>0</v>
      </c>
      <c r="I1470" s="1247"/>
    </row>
    <row r="1471" spans="1:9" x14ac:dyDescent="0.25">
      <c r="A1471" s="1332"/>
      <c r="B1471" s="540" t="s">
        <v>1967</v>
      </c>
      <c r="C1471" s="2088" t="s">
        <v>3629</v>
      </c>
      <c r="D1471" s="1247" t="s">
        <v>3671</v>
      </c>
      <c r="E1471" s="1964">
        <v>365</v>
      </c>
      <c r="F1471" s="451">
        <v>41751</v>
      </c>
      <c r="G1471" s="139">
        <v>365</v>
      </c>
      <c r="H1471" s="460">
        <f t="shared" si="30"/>
        <v>0</v>
      </c>
      <c r="I1471" s="1247" t="s">
        <v>825</v>
      </c>
    </row>
    <row r="1472" spans="1:9" x14ac:dyDescent="0.25">
      <c r="A1472" s="1332"/>
      <c r="B1472" s="540" t="s">
        <v>1968</v>
      </c>
      <c r="C1472" s="2088" t="s">
        <v>3629</v>
      </c>
      <c r="D1472" s="1247" t="s">
        <v>512</v>
      </c>
      <c r="E1472" s="1964">
        <v>7634</v>
      </c>
      <c r="F1472" s="451">
        <v>41751</v>
      </c>
      <c r="G1472" s="139">
        <v>7634</v>
      </c>
      <c r="H1472" s="460">
        <f t="shared" si="30"/>
        <v>0</v>
      </c>
      <c r="I1472" s="1247" t="s">
        <v>825</v>
      </c>
    </row>
    <row r="1473" spans="1:9" x14ac:dyDescent="0.25">
      <c r="A1473" s="1332"/>
      <c r="B1473" s="540" t="s">
        <v>1969</v>
      </c>
      <c r="C1473" s="2088" t="s">
        <v>3629</v>
      </c>
      <c r="D1473" s="1247" t="s">
        <v>2232</v>
      </c>
      <c r="E1473" s="1964">
        <v>1175</v>
      </c>
      <c r="F1473" s="451">
        <v>41751</v>
      </c>
      <c r="G1473" s="139">
        <v>1175</v>
      </c>
      <c r="H1473" s="460">
        <f t="shared" si="30"/>
        <v>0</v>
      </c>
      <c r="I1473" s="1247" t="s">
        <v>825</v>
      </c>
    </row>
    <row r="1474" spans="1:9" x14ac:dyDescent="0.25">
      <c r="A1474" s="1332"/>
      <c r="B1474" s="540" t="s">
        <v>1970</v>
      </c>
      <c r="C1474" s="2088" t="s">
        <v>3629</v>
      </c>
      <c r="D1474" s="1247" t="s">
        <v>2238</v>
      </c>
      <c r="E1474" s="1964">
        <v>7892</v>
      </c>
      <c r="F1474" s="451">
        <v>41751</v>
      </c>
      <c r="G1474" s="139">
        <v>7892</v>
      </c>
      <c r="H1474" s="460">
        <f t="shared" si="30"/>
        <v>0</v>
      </c>
      <c r="I1474" s="1247" t="s">
        <v>825</v>
      </c>
    </row>
    <row r="1475" spans="1:9" x14ac:dyDescent="0.25">
      <c r="A1475" s="1332"/>
      <c r="B1475" s="540" t="s">
        <v>1971</v>
      </c>
      <c r="C1475" s="2088" t="s">
        <v>3629</v>
      </c>
      <c r="D1475" s="1247" t="s">
        <v>3672</v>
      </c>
      <c r="E1475" s="1964">
        <v>1016</v>
      </c>
      <c r="F1475" s="451">
        <v>41751</v>
      </c>
      <c r="G1475" s="139">
        <v>1016</v>
      </c>
      <c r="H1475" s="460">
        <f t="shared" si="30"/>
        <v>0</v>
      </c>
      <c r="I1475" s="1247" t="s">
        <v>825</v>
      </c>
    </row>
    <row r="1476" spans="1:9" x14ac:dyDescent="0.25">
      <c r="A1476" s="1332"/>
      <c r="B1476" s="540" t="s">
        <v>2925</v>
      </c>
      <c r="C1476" s="2088" t="s">
        <v>3629</v>
      </c>
      <c r="D1476" s="1247" t="s">
        <v>2090</v>
      </c>
      <c r="E1476" s="1964">
        <v>1150</v>
      </c>
      <c r="F1476" s="451">
        <v>41751</v>
      </c>
      <c r="G1476" s="139">
        <v>1150</v>
      </c>
      <c r="H1476" s="460">
        <f t="shared" si="30"/>
        <v>0</v>
      </c>
      <c r="I1476" s="1247" t="s">
        <v>825</v>
      </c>
    </row>
    <row r="1477" spans="1:9" x14ac:dyDescent="0.25">
      <c r="A1477" s="1332"/>
      <c r="B1477" s="540" t="s">
        <v>2926</v>
      </c>
      <c r="C1477" s="2088" t="s">
        <v>3629</v>
      </c>
      <c r="D1477" s="1247" t="s">
        <v>36</v>
      </c>
      <c r="E1477" s="1964">
        <v>2159.5</v>
      </c>
      <c r="F1477" s="2144" t="s">
        <v>4077</v>
      </c>
      <c r="G1477" s="139">
        <v>2159.5</v>
      </c>
      <c r="H1477" s="460">
        <f t="shared" si="30"/>
        <v>0</v>
      </c>
      <c r="I1477" s="1247" t="s">
        <v>825</v>
      </c>
    </row>
    <row r="1478" spans="1:9" x14ac:dyDescent="0.25">
      <c r="A1478" s="1332"/>
      <c r="B1478" s="540" t="s">
        <v>1972</v>
      </c>
      <c r="C1478" s="2088" t="s">
        <v>3629</v>
      </c>
      <c r="D1478" s="1247" t="s">
        <v>3673</v>
      </c>
      <c r="E1478" s="1964">
        <v>2312</v>
      </c>
      <c r="F1478" s="451">
        <v>41751</v>
      </c>
      <c r="G1478" s="139">
        <v>2312</v>
      </c>
      <c r="H1478" s="460">
        <f t="shared" si="30"/>
        <v>0</v>
      </c>
      <c r="I1478" s="1247" t="s">
        <v>825</v>
      </c>
    </row>
    <row r="1479" spans="1:9" x14ac:dyDescent="0.25">
      <c r="A1479" s="1332"/>
      <c r="B1479" s="540" t="s">
        <v>2927</v>
      </c>
      <c r="C1479" s="2088" t="s">
        <v>3629</v>
      </c>
      <c r="D1479" s="1247" t="s">
        <v>3674</v>
      </c>
      <c r="E1479" s="1964">
        <v>5659</v>
      </c>
      <c r="F1479" s="451">
        <v>41751</v>
      </c>
      <c r="G1479" s="139">
        <v>5659</v>
      </c>
      <c r="H1479" s="460">
        <f t="shared" si="30"/>
        <v>0</v>
      </c>
      <c r="I1479" s="1247" t="s">
        <v>1003</v>
      </c>
    </row>
    <row r="1480" spans="1:9" x14ac:dyDescent="0.25">
      <c r="A1480" s="1332"/>
      <c r="B1480" s="540" t="s">
        <v>1973</v>
      </c>
      <c r="C1480" s="2088" t="s">
        <v>3629</v>
      </c>
      <c r="D1480" s="1247" t="s">
        <v>463</v>
      </c>
      <c r="E1480" s="1964">
        <v>2253</v>
      </c>
      <c r="F1480" s="451">
        <v>41751</v>
      </c>
      <c r="G1480" s="139">
        <v>2253</v>
      </c>
      <c r="H1480" s="460">
        <f t="shared" si="30"/>
        <v>0</v>
      </c>
      <c r="I1480" s="1247" t="s">
        <v>825</v>
      </c>
    </row>
    <row r="1481" spans="1:9" x14ac:dyDescent="0.25">
      <c r="A1481" s="1332"/>
      <c r="B1481" s="540" t="s">
        <v>1974</v>
      </c>
      <c r="C1481" s="2088" t="s">
        <v>3629</v>
      </c>
      <c r="D1481" s="1247" t="s">
        <v>2885</v>
      </c>
      <c r="E1481" s="1964">
        <v>1565</v>
      </c>
      <c r="F1481" s="1744" t="s">
        <v>4112</v>
      </c>
      <c r="G1481" s="139">
        <v>1565</v>
      </c>
      <c r="H1481" s="460">
        <f t="shared" si="30"/>
        <v>0</v>
      </c>
      <c r="I1481" s="1247" t="s">
        <v>825</v>
      </c>
    </row>
    <row r="1482" spans="1:9" x14ac:dyDescent="0.25">
      <c r="A1482" s="1332"/>
      <c r="B1482" s="540" t="s">
        <v>2928</v>
      </c>
      <c r="C1482" s="2088" t="s">
        <v>3629</v>
      </c>
      <c r="D1482" s="1247" t="s">
        <v>867</v>
      </c>
      <c r="E1482" s="1964">
        <v>1148</v>
      </c>
      <c r="F1482" s="451">
        <v>41751</v>
      </c>
      <c r="G1482" s="139">
        <v>1148</v>
      </c>
      <c r="H1482" s="460">
        <f t="shared" si="30"/>
        <v>0</v>
      </c>
      <c r="I1482" s="1247" t="s">
        <v>825</v>
      </c>
    </row>
    <row r="1483" spans="1:9" x14ac:dyDescent="0.25">
      <c r="A1483" s="1332"/>
      <c r="B1483" s="540" t="s">
        <v>2929</v>
      </c>
      <c r="C1483" s="2088" t="s">
        <v>3629</v>
      </c>
      <c r="D1483" s="1247" t="s">
        <v>3675</v>
      </c>
      <c r="E1483" s="1964">
        <v>1533.5</v>
      </c>
      <c r="F1483" s="451">
        <v>41751</v>
      </c>
      <c r="G1483" s="139">
        <v>1533.5</v>
      </c>
      <c r="H1483" s="460">
        <f t="shared" si="30"/>
        <v>0</v>
      </c>
      <c r="I1483" s="1247" t="s">
        <v>825</v>
      </c>
    </row>
    <row r="1484" spans="1:9" x14ac:dyDescent="0.25">
      <c r="A1484" s="1332"/>
      <c r="B1484" s="540" t="s">
        <v>1975</v>
      </c>
      <c r="C1484" s="2088" t="s">
        <v>3629</v>
      </c>
      <c r="D1484" s="1247" t="s">
        <v>3676</v>
      </c>
      <c r="E1484" s="1964">
        <v>1502</v>
      </c>
      <c r="F1484" s="451">
        <v>41751</v>
      </c>
      <c r="G1484" s="139">
        <v>1502</v>
      </c>
      <c r="H1484" s="460">
        <f t="shared" si="30"/>
        <v>0</v>
      </c>
      <c r="I1484" s="1247" t="s">
        <v>825</v>
      </c>
    </row>
    <row r="1485" spans="1:9" x14ac:dyDescent="0.25">
      <c r="A1485" s="1332"/>
      <c r="B1485" s="540" t="s">
        <v>1976</v>
      </c>
      <c r="C1485" s="2088" t="s">
        <v>3629</v>
      </c>
      <c r="D1485" s="1247" t="s">
        <v>2238</v>
      </c>
      <c r="E1485" s="1964">
        <v>4455</v>
      </c>
      <c r="F1485" s="451">
        <v>41750</v>
      </c>
      <c r="G1485" s="139">
        <v>4455</v>
      </c>
      <c r="H1485" s="460">
        <f t="shared" si="30"/>
        <v>0</v>
      </c>
      <c r="I1485" s="1247" t="s">
        <v>849</v>
      </c>
    </row>
    <row r="1486" spans="1:9" x14ac:dyDescent="0.25">
      <c r="A1486" s="1332"/>
      <c r="B1486" s="540" t="s">
        <v>1977</v>
      </c>
      <c r="C1486" s="2088" t="s">
        <v>3629</v>
      </c>
      <c r="D1486" s="1247" t="s">
        <v>971</v>
      </c>
      <c r="E1486" s="1964">
        <v>35271</v>
      </c>
      <c r="F1486" s="1744" t="s">
        <v>4012</v>
      </c>
      <c r="G1486" s="139">
        <v>35271</v>
      </c>
      <c r="H1486" s="460">
        <f t="shared" si="30"/>
        <v>0</v>
      </c>
      <c r="I1486" s="1247"/>
    </row>
    <row r="1487" spans="1:9" x14ac:dyDescent="0.25">
      <c r="A1487" s="1332"/>
      <c r="B1487" s="540" t="s">
        <v>1978</v>
      </c>
      <c r="C1487" s="2088" t="s">
        <v>3629</v>
      </c>
      <c r="D1487" s="1247" t="s">
        <v>44</v>
      </c>
      <c r="E1487" s="1964">
        <v>876</v>
      </c>
      <c r="F1487" s="451">
        <v>41750</v>
      </c>
      <c r="G1487" s="139">
        <v>876</v>
      </c>
      <c r="H1487" s="460">
        <f t="shared" si="30"/>
        <v>0</v>
      </c>
      <c r="I1487" s="1247"/>
    </row>
    <row r="1488" spans="1:9" x14ac:dyDescent="0.25">
      <c r="A1488" s="1332"/>
      <c r="B1488" s="540" t="s">
        <v>1979</v>
      </c>
      <c r="C1488" s="2088" t="s">
        <v>3629</v>
      </c>
      <c r="D1488" s="1247" t="s">
        <v>297</v>
      </c>
      <c r="E1488" s="1964">
        <v>6896</v>
      </c>
      <c r="F1488" s="451">
        <v>41750</v>
      </c>
      <c r="G1488" s="139">
        <v>6896</v>
      </c>
      <c r="H1488" s="460">
        <f t="shared" si="30"/>
        <v>0</v>
      </c>
      <c r="I1488" s="1247"/>
    </row>
    <row r="1489" spans="1:9" x14ac:dyDescent="0.25">
      <c r="A1489" s="1332"/>
      <c r="B1489" s="540" t="s">
        <v>1980</v>
      </c>
      <c r="C1489" s="2088" t="s">
        <v>3629</v>
      </c>
      <c r="D1489" s="1247" t="s">
        <v>672</v>
      </c>
      <c r="E1489" s="1964">
        <v>7339</v>
      </c>
      <c r="F1489" s="451">
        <v>41750</v>
      </c>
      <c r="G1489" s="139">
        <v>7339</v>
      </c>
      <c r="H1489" s="460">
        <f t="shared" si="30"/>
        <v>0</v>
      </c>
      <c r="I1489" s="1247"/>
    </row>
    <row r="1490" spans="1:9" x14ac:dyDescent="0.25">
      <c r="A1490" s="1332"/>
      <c r="B1490" s="540" t="s">
        <v>1981</v>
      </c>
      <c r="C1490" s="2088" t="s">
        <v>3629</v>
      </c>
      <c r="D1490" s="1247" t="s">
        <v>1887</v>
      </c>
      <c r="E1490" s="1964">
        <v>2147</v>
      </c>
      <c r="F1490" s="451">
        <v>41751</v>
      </c>
      <c r="G1490" s="139">
        <v>2147</v>
      </c>
      <c r="H1490" s="460">
        <f t="shared" si="30"/>
        <v>0</v>
      </c>
      <c r="I1490" s="1247" t="s">
        <v>2227</v>
      </c>
    </row>
    <row r="1491" spans="1:9" x14ac:dyDescent="0.25">
      <c r="A1491" s="1332"/>
      <c r="B1491" s="540" t="s">
        <v>1982</v>
      </c>
      <c r="C1491" s="2088" t="s">
        <v>3629</v>
      </c>
      <c r="D1491" s="1247" t="s">
        <v>2234</v>
      </c>
      <c r="E1491" s="1964">
        <v>2268</v>
      </c>
      <c r="F1491" s="451">
        <v>41751</v>
      </c>
      <c r="G1491" s="139">
        <v>2268</v>
      </c>
      <c r="H1491" s="460">
        <f t="shared" si="30"/>
        <v>0</v>
      </c>
      <c r="I1491" s="1247" t="s">
        <v>2227</v>
      </c>
    </row>
    <row r="1492" spans="1:9" x14ac:dyDescent="0.25">
      <c r="A1492" s="1332"/>
      <c r="B1492" s="540" t="s">
        <v>1983</v>
      </c>
      <c r="C1492" s="2088" t="s">
        <v>3629</v>
      </c>
      <c r="D1492" s="1247" t="s">
        <v>3590</v>
      </c>
      <c r="E1492" s="1964">
        <v>2466</v>
      </c>
      <c r="F1492" s="451">
        <v>41751</v>
      </c>
      <c r="G1492" s="139">
        <v>2466</v>
      </c>
      <c r="H1492" s="460">
        <f t="shared" si="30"/>
        <v>0</v>
      </c>
      <c r="I1492" s="1247" t="s">
        <v>2227</v>
      </c>
    </row>
    <row r="1493" spans="1:9" x14ac:dyDescent="0.25">
      <c r="A1493" s="1332"/>
      <c r="B1493" s="540" t="s">
        <v>1984</v>
      </c>
      <c r="C1493" s="2088" t="s">
        <v>3629</v>
      </c>
      <c r="D1493" s="1247" t="s">
        <v>3677</v>
      </c>
      <c r="E1493" s="1964">
        <v>675</v>
      </c>
      <c r="F1493" s="451">
        <v>41751</v>
      </c>
      <c r="G1493" s="139">
        <v>675</v>
      </c>
      <c r="H1493" s="460">
        <f>E1493-G1493</f>
        <v>0</v>
      </c>
      <c r="I1493" s="1247" t="s">
        <v>2227</v>
      </c>
    </row>
    <row r="1494" spans="1:9" x14ac:dyDescent="0.25">
      <c r="A1494" s="1332"/>
      <c r="B1494" s="540" t="s">
        <v>1985</v>
      </c>
      <c r="C1494" s="2088" t="s">
        <v>3629</v>
      </c>
      <c r="D1494" s="1247" t="s">
        <v>3678</v>
      </c>
      <c r="E1494" s="1964">
        <v>2042</v>
      </c>
      <c r="F1494" s="451">
        <v>41751</v>
      </c>
      <c r="G1494" s="139">
        <v>2042</v>
      </c>
      <c r="H1494" s="460">
        <f>E1494-G1494</f>
        <v>0</v>
      </c>
      <c r="I1494" s="1247" t="s">
        <v>2227</v>
      </c>
    </row>
    <row r="1495" spans="1:9" x14ac:dyDescent="0.25">
      <c r="A1495" s="1332"/>
      <c r="B1495" s="540" t="s">
        <v>753</v>
      </c>
      <c r="C1495" s="2088" t="s">
        <v>3629</v>
      </c>
      <c r="D1495" s="1247" t="s">
        <v>973</v>
      </c>
      <c r="E1495" s="1964">
        <v>41649</v>
      </c>
      <c r="F1495" s="1744">
        <v>41772</v>
      </c>
      <c r="G1495" s="389">
        <v>41649</v>
      </c>
      <c r="H1495" s="460">
        <f>E1495-G1495</f>
        <v>0</v>
      </c>
      <c r="I1495" s="1247" t="s">
        <v>849</v>
      </c>
    </row>
    <row r="1496" spans="1:9" x14ac:dyDescent="0.25">
      <c r="A1496" s="1332"/>
      <c r="B1496" s="540" t="s">
        <v>1986</v>
      </c>
      <c r="C1496" s="2088" t="s">
        <v>3629</v>
      </c>
      <c r="D1496" s="1247" t="s">
        <v>685</v>
      </c>
      <c r="E1496" s="1964">
        <v>1249</v>
      </c>
      <c r="F1496" s="451">
        <v>41751</v>
      </c>
      <c r="G1496" s="139">
        <v>1249</v>
      </c>
      <c r="H1496" s="460">
        <f>E1496-G1496</f>
        <v>0</v>
      </c>
      <c r="I1496" s="1247" t="s">
        <v>2227</v>
      </c>
    </row>
    <row r="1497" spans="1:9" x14ac:dyDescent="0.25">
      <c r="A1497" s="1332"/>
      <c r="B1497" s="540" t="s">
        <v>1987</v>
      </c>
      <c r="C1497" s="2088" t="s">
        <v>3629</v>
      </c>
      <c r="D1497" s="1247" t="s">
        <v>973</v>
      </c>
      <c r="E1497" s="1964">
        <v>540888</v>
      </c>
      <c r="F1497" s="1744">
        <v>41772</v>
      </c>
      <c r="G1497" s="389">
        <v>540888</v>
      </c>
      <c r="H1497" s="460">
        <f t="shared" ref="H1497:H1513" si="31">E1497-G1497</f>
        <v>0</v>
      </c>
      <c r="I1497" s="1247" t="s">
        <v>849</v>
      </c>
    </row>
    <row r="1498" spans="1:9" x14ac:dyDescent="0.25">
      <c r="A1498" s="1332"/>
      <c r="B1498" s="540" t="s">
        <v>1988</v>
      </c>
      <c r="C1498" s="2088" t="s">
        <v>3629</v>
      </c>
      <c r="D1498" s="1897" t="s">
        <v>3703</v>
      </c>
      <c r="E1498" s="2087">
        <v>0</v>
      </c>
      <c r="F1498" s="2092" t="s">
        <v>3704</v>
      </c>
      <c r="G1498" s="2093"/>
      <c r="H1498" s="460">
        <f t="shared" si="31"/>
        <v>0</v>
      </c>
      <c r="I1498" s="1247" t="s">
        <v>2227</v>
      </c>
    </row>
    <row r="1499" spans="1:9" x14ac:dyDescent="0.25">
      <c r="A1499" s="1332"/>
      <c r="B1499" s="540" t="s">
        <v>1989</v>
      </c>
      <c r="C1499" s="2088" t="s">
        <v>3629</v>
      </c>
      <c r="D1499" s="1247" t="s">
        <v>3007</v>
      </c>
      <c r="E1499" s="1964">
        <v>1085</v>
      </c>
      <c r="F1499" s="451">
        <v>41751</v>
      </c>
      <c r="G1499" s="139">
        <v>1085</v>
      </c>
      <c r="H1499" s="460">
        <f t="shared" si="31"/>
        <v>0</v>
      </c>
      <c r="I1499" s="1247" t="s">
        <v>2227</v>
      </c>
    </row>
    <row r="1500" spans="1:9" x14ac:dyDescent="0.25">
      <c r="A1500" s="1332"/>
      <c r="B1500" s="540" t="s">
        <v>1990</v>
      </c>
      <c r="C1500" s="2088" t="s">
        <v>3629</v>
      </c>
      <c r="D1500" s="1247" t="s">
        <v>1577</v>
      </c>
      <c r="E1500" s="1964">
        <v>9216</v>
      </c>
      <c r="F1500" s="451">
        <v>41751</v>
      </c>
      <c r="G1500" s="139">
        <v>9216</v>
      </c>
      <c r="H1500" s="460">
        <f t="shared" si="31"/>
        <v>0</v>
      </c>
      <c r="I1500" s="1247" t="s">
        <v>2227</v>
      </c>
    </row>
    <row r="1501" spans="1:9" x14ac:dyDescent="0.25">
      <c r="A1501" s="1332"/>
      <c r="B1501" s="540" t="s">
        <v>1991</v>
      </c>
      <c r="C1501" s="2088" t="s">
        <v>3629</v>
      </c>
      <c r="D1501" s="1247" t="s">
        <v>10</v>
      </c>
      <c r="E1501" s="1964">
        <v>15513</v>
      </c>
      <c r="F1501" s="451">
        <v>41751</v>
      </c>
      <c r="G1501" s="139">
        <v>15513</v>
      </c>
      <c r="H1501" s="460">
        <f t="shared" si="31"/>
        <v>0</v>
      </c>
      <c r="I1501" s="1247" t="s">
        <v>2227</v>
      </c>
    </row>
    <row r="1502" spans="1:9" x14ac:dyDescent="0.25">
      <c r="A1502" s="1332"/>
      <c r="B1502" s="540" t="s">
        <v>1992</v>
      </c>
      <c r="C1502" s="2088" t="s">
        <v>3629</v>
      </c>
      <c r="D1502" s="1247" t="s">
        <v>604</v>
      </c>
      <c r="E1502" s="1964">
        <v>6261</v>
      </c>
      <c r="F1502" s="451">
        <v>41751</v>
      </c>
      <c r="G1502" s="139">
        <v>6261</v>
      </c>
      <c r="H1502" s="460">
        <f t="shared" si="31"/>
        <v>0</v>
      </c>
      <c r="I1502" s="1247" t="s">
        <v>2227</v>
      </c>
    </row>
    <row r="1503" spans="1:9" x14ac:dyDescent="0.25">
      <c r="A1503" s="1332"/>
      <c r="B1503" s="540" t="s">
        <v>1993</v>
      </c>
      <c r="C1503" s="2088" t="s">
        <v>3629</v>
      </c>
      <c r="D1503" s="1897" t="s">
        <v>3705</v>
      </c>
      <c r="E1503" s="2087">
        <v>0</v>
      </c>
      <c r="F1503" s="2092" t="s">
        <v>3704</v>
      </c>
      <c r="G1503" s="2093"/>
      <c r="H1503" s="460">
        <f t="shared" si="31"/>
        <v>0</v>
      </c>
      <c r="I1503" s="1247" t="s">
        <v>2227</v>
      </c>
    </row>
    <row r="1504" spans="1:9" x14ac:dyDescent="0.25">
      <c r="A1504" s="1332"/>
      <c r="B1504" s="540" t="s">
        <v>1994</v>
      </c>
      <c r="C1504" s="2088" t="s">
        <v>3629</v>
      </c>
      <c r="D1504" s="1247" t="s">
        <v>259</v>
      </c>
      <c r="E1504" s="1964">
        <v>1675</v>
      </c>
      <c r="F1504" s="451">
        <v>41750</v>
      </c>
      <c r="G1504" s="139">
        <v>1675</v>
      </c>
      <c r="H1504" s="460">
        <f t="shared" si="31"/>
        <v>0</v>
      </c>
      <c r="I1504" s="1247"/>
    </row>
    <row r="1505" spans="1:9" x14ac:dyDescent="0.25">
      <c r="A1505" s="1332"/>
      <c r="B1505" s="540" t="s">
        <v>1995</v>
      </c>
      <c r="C1505" s="2088" t="s">
        <v>3629</v>
      </c>
      <c r="D1505" s="1247" t="s">
        <v>3679</v>
      </c>
      <c r="E1505" s="1964">
        <v>13284</v>
      </c>
      <c r="F1505" s="451">
        <v>41750</v>
      </c>
      <c r="G1505" s="139">
        <v>13284</v>
      </c>
      <c r="H1505" s="460">
        <f t="shared" si="31"/>
        <v>0</v>
      </c>
      <c r="I1505" s="1247"/>
    </row>
    <row r="1506" spans="1:9" x14ac:dyDescent="0.25">
      <c r="A1506" s="1332"/>
      <c r="B1506" s="540" t="s">
        <v>1996</v>
      </c>
      <c r="C1506" s="2088" t="s">
        <v>3629</v>
      </c>
      <c r="D1506" s="1247" t="s">
        <v>524</v>
      </c>
      <c r="E1506" s="1964">
        <v>386.5</v>
      </c>
      <c r="F1506" s="451">
        <v>41750</v>
      </c>
      <c r="G1506" s="139">
        <v>386.5</v>
      </c>
      <c r="H1506" s="460">
        <f t="shared" si="31"/>
        <v>0</v>
      </c>
      <c r="I1506" s="1247"/>
    </row>
    <row r="1507" spans="1:9" x14ac:dyDescent="0.25">
      <c r="A1507" s="1332"/>
      <c r="B1507" s="540" t="s">
        <v>1997</v>
      </c>
      <c r="C1507" s="2088" t="s">
        <v>3629</v>
      </c>
      <c r="D1507" s="1247" t="s">
        <v>3680</v>
      </c>
      <c r="E1507" s="1964">
        <v>15271.2</v>
      </c>
      <c r="F1507" s="2091" t="s">
        <v>3712</v>
      </c>
      <c r="G1507" s="139">
        <v>15271.2</v>
      </c>
      <c r="H1507" s="460">
        <f t="shared" si="31"/>
        <v>0</v>
      </c>
      <c r="I1507" s="1247" t="s">
        <v>2227</v>
      </c>
    </row>
    <row r="1508" spans="1:9" x14ac:dyDescent="0.25">
      <c r="A1508" s="1332"/>
      <c r="B1508" s="540" t="s">
        <v>1998</v>
      </c>
      <c r="C1508" s="2088" t="s">
        <v>3629</v>
      </c>
      <c r="D1508" s="1247" t="s">
        <v>497</v>
      </c>
      <c r="E1508" s="1964">
        <v>9417.4</v>
      </c>
      <c r="F1508" s="451">
        <v>41752</v>
      </c>
      <c r="G1508" s="139">
        <v>9417.4</v>
      </c>
      <c r="H1508" s="460">
        <f t="shared" si="31"/>
        <v>0</v>
      </c>
      <c r="I1508" s="1247" t="s">
        <v>38</v>
      </c>
    </row>
    <row r="1509" spans="1:9" x14ac:dyDescent="0.25">
      <c r="A1509" s="1332"/>
      <c r="B1509" s="540" t="s">
        <v>1999</v>
      </c>
      <c r="C1509" s="2088" t="s">
        <v>3629</v>
      </c>
      <c r="D1509" s="1247" t="s">
        <v>979</v>
      </c>
      <c r="E1509" s="1964">
        <v>9409.2000000000007</v>
      </c>
      <c r="F1509" s="451">
        <v>41752</v>
      </c>
      <c r="G1509" s="139">
        <v>9409.2000000000007</v>
      </c>
      <c r="H1509" s="460">
        <f t="shared" si="31"/>
        <v>0</v>
      </c>
      <c r="I1509" s="1247" t="s">
        <v>38</v>
      </c>
    </row>
    <row r="1510" spans="1:9" x14ac:dyDescent="0.25">
      <c r="A1510" s="1332"/>
      <c r="B1510" s="540" t="s">
        <v>2000</v>
      </c>
      <c r="C1510" s="2088" t="s">
        <v>3629</v>
      </c>
      <c r="D1510" s="1247" t="s">
        <v>400</v>
      </c>
      <c r="E1510" s="1964">
        <v>76004.5</v>
      </c>
      <c r="F1510" s="1744" t="s">
        <v>3883</v>
      </c>
      <c r="G1510" s="139">
        <v>76004.5</v>
      </c>
      <c r="H1510" s="539">
        <f t="shared" si="31"/>
        <v>0</v>
      </c>
      <c r="I1510" s="1247" t="s">
        <v>38</v>
      </c>
    </row>
    <row r="1511" spans="1:9" x14ac:dyDescent="0.25">
      <c r="A1511" s="1332"/>
      <c r="B1511" s="540" t="s">
        <v>2001</v>
      </c>
      <c r="C1511" s="2088" t="s">
        <v>3629</v>
      </c>
      <c r="D1511" s="1247" t="s">
        <v>400</v>
      </c>
      <c r="E1511" s="1964">
        <v>39299.300000000003</v>
      </c>
      <c r="F1511" s="1744" t="s">
        <v>3834</v>
      </c>
      <c r="G1511" s="139">
        <v>39299.300000000003</v>
      </c>
      <c r="H1511" s="539">
        <f t="shared" si="31"/>
        <v>0</v>
      </c>
      <c r="I1511" s="1247" t="s">
        <v>3681</v>
      </c>
    </row>
    <row r="1512" spans="1:9" x14ac:dyDescent="0.25">
      <c r="A1512" s="1332"/>
      <c r="B1512" s="540"/>
      <c r="C1512" s="1358"/>
      <c r="D1512" s="352" t="s">
        <v>636</v>
      </c>
      <c r="E1512" s="76"/>
      <c r="F1512" s="721"/>
      <c r="G1512" s="76"/>
      <c r="H1512" s="539">
        <f t="shared" si="31"/>
        <v>0</v>
      </c>
    </row>
    <row r="1513" spans="1:9" x14ac:dyDescent="0.25">
      <c r="A1513" s="715"/>
      <c r="B1513" s="402"/>
      <c r="C1513" s="1335"/>
      <c r="D1513" s="352" t="s">
        <v>614</v>
      </c>
      <c r="E1513" s="1363"/>
      <c r="F1513" s="1364"/>
      <c r="G1513" s="1365"/>
      <c r="H1513" s="1351">
        <f t="shared" si="31"/>
        <v>0</v>
      </c>
    </row>
    <row r="1514" spans="1:9" x14ac:dyDescent="0.25">
      <c r="A1514" s="1332"/>
      <c r="B1514" s="1366"/>
      <c r="C1514" s="589"/>
      <c r="D1514" s="717" t="s">
        <v>636</v>
      </c>
      <c r="E1514" s="1397"/>
      <c r="F1514" s="1398"/>
      <c r="G1514" s="1399"/>
      <c r="H1514" s="217"/>
    </row>
    <row r="1515" spans="1:9" ht="18.75" x14ac:dyDescent="0.3">
      <c r="A1515" s="2319" t="str">
        <f>A1446</f>
        <v>REMISIONES DE    ABRIL         2 0 1 4</v>
      </c>
      <c r="B1515" s="2319"/>
      <c r="C1515" s="2319"/>
      <c r="D1515" s="2319"/>
      <c r="E1515" s="2319"/>
      <c r="F1515" s="2319"/>
      <c r="G1515" s="1051"/>
      <c r="H1515" s="717"/>
    </row>
    <row r="1516" spans="1:9" ht="35.25" thickBot="1" x14ac:dyDescent="0.35">
      <c r="A1516" s="716" t="s">
        <v>0</v>
      </c>
      <c r="B1516" s="1325" t="s">
        <v>1</v>
      </c>
      <c r="C1516" s="1526"/>
      <c r="D1516" s="1326" t="s">
        <v>1461</v>
      </c>
      <c r="E1516" s="5" t="s">
        <v>2</v>
      </c>
      <c r="F1516" s="1459" t="s">
        <v>6</v>
      </c>
      <c r="G1516" s="2079" t="s">
        <v>7</v>
      </c>
      <c r="H1516" s="1329" t="s">
        <v>8</v>
      </c>
    </row>
    <row r="1517" spans="1:9" ht="15.75" thickTop="1" x14ac:dyDescent="0.25">
      <c r="A1517" s="1330">
        <v>41750</v>
      </c>
      <c r="B1517" s="1331" t="s">
        <v>2002</v>
      </c>
      <c r="C1517" s="2088" t="s">
        <v>3629</v>
      </c>
      <c r="D1517" s="1247" t="s">
        <v>3004</v>
      </c>
      <c r="E1517" s="1964">
        <v>11762.2</v>
      </c>
      <c r="F1517" s="451">
        <v>41752</v>
      </c>
      <c r="G1517" s="139">
        <v>11762.2</v>
      </c>
      <c r="H1517" s="539">
        <f t="shared" ref="H1517:H1580" si="32">E1517-G1517</f>
        <v>0</v>
      </c>
      <c r="I1517" s="1247" t="s">
        <v>38</v>
      </c>
    </row>
    <row r="1518" spans="1:9" x14ac:dyDescent="0.25">
      <c r="A1518" s="1332"/>
      <c r="B1518" s="582" t="s">
        <v>2003</v>
      </c>
      <c r="C1518" s="2088" t="s">
        <v>3629</v>
      </c>
      <c r="D1518" s="1247" t="s">
        <v>3006</v>
      </c>
      <c r="E1518" s="1964">
        <v>6614.2</v>
      </c>
      <c r="F1518" s="451">
        <v>41752</v>
      </c>
      <c r="G1518" s="139">
        <v>6614.2</v>
      </c>
      <c r="H1518" s="539">
        <f t="shared" si="32"/>
        <v>0</v>
      </c>
      <c r="I1518" s="1247" t="s">
        <v>38</v>
      </c>
    </row>
    <row r="1519" spans="1:9" x14ac:dyDescent="0.25">
      <c r="A1519" s="1332"/>
      <c r="B1519" s="582" t="s">
        <v>2004</v>
      </c>
      <c r="C1519" s="2088" t="s">
        <v>3629</v>
      </c>
      <c r="D1519" s="1247" t="s">
        <v>946</v>
      </c>
      <c r="E1519" s="1964">
        <v>19328.599999999999</v>
      </c>
      <c r="F1519" s="2091" t="s">
        <v>3731</v>
      </c>
      <c r="G1519" s="139">
        <v>19328.599999999999</v>
      </c>
      <c r="H1519" s="460">
        <f t="shared" si="32"/>
        <v>0</v>
      </c>
      <c r="I1519" s="1247" t="s">
        <v>38</v>
      </c>
    </row>
    <row r="1520" spans="1:9" x14ac:dyDescent="0.25">
      <c r="A1520" s="1332"/>
      <c r="B1520" s="582" t="s">
        <v>2005</v>
      </c>
      <c r="C1520" s="2088" t="s">
        <v>3629</v>
      </c>
      <c r="D1520" s="1247" t="s">
        <v>946</v>
      </c>
      <c r="E1520" s="1964">
        <v>16264.1</v>
      </c>
      <c r="F1520" s="2091" t="s">
        <v>3733</v>
      </c>
      <c r="G1520" s="139">
        <v>16264.1</v>
      </c>
      <c r="H1520" s="460">
        <f t="shared" si="32"/>
        <v>0</v>
      </c>
      <c r="I1520" s="1247" t="s">
        <v>38</v>
      </c>
    </row>
    <row r="1521" spans="1:9" x14ac:dyDescent="0.25">
      <c r="A1521" s="1332"/>
      <c r="B1521" s="582" t="s">
        <v>2006</v>
      </c>
      <c r="C1521" s="2088" t="s">
        <v>3629</v>
      </c>
      <c r="D1521" s="1247" t="s">
        <v>3572</v>
      </c>
      <c r="E1521" s="1964">
        <v>5261</v>
      </c>
      <c r="F1521" s="451">
        <v>41752</v>
      </c>
      <c r="G1521" s="139">
        <v>5261</v>
      </c>
      <c r="H1521" s="460">
        <f t="shared" si="32"/>
        <v>0</v>
      </c>
      <c r="I1521" s="1247" t="s">
        <v>38</v>
      </c>
    </row>
    <row r="1522" spans="1:9" x14ac:dyDescent="0.25">
      <c r="A1522" s="1332"/>
      <c r="B1522" s="582" t="s">
        <v>2007</v>
      </c>
      <c r="C1522" s="2088" t="s">
        <v>3629</v>
      </c>
      <c r="D1522" s="1247" t="s">
        <v>351</v>
      </c>
      <c r="E1522" s="1964">
        <v>20015.2</v>
      </c>
      <c r="F1522" s="1744" t="s">
        <v>4063</v>
      </c>
      <c r="G1522" s="139">
        <v>20015.2</v>
      </c>
      <c r="H1522" s="460">
        <f t="shared" si="32"/>
        <v>0</v>
      </c>
      <c r="I1522" s="1247" t="s">
        <v>38</v>
      </c>
    </row>
    <row r="1523" spans="1:9" x14ac:dyDescent="0.25">
      <c r="A1523" s="1332"/>
      <c r="B1523" s="582" t="s">
        <v>2008</v>
      </c>
      <c r="C1523" s="2088" t="s">
        <v>3629</v>
      </c>
      <c r="D1523" s="1247" t="s">
        <v>351</v>
      </c>
      <c r="E1523" s="1964">
        <v>7685</v>
      </c>
      <c r="F1523" s="1744" t="s">
        <v>4065</v>
      </c>
      <c r="G1523" s="139">
        <v>7685</v>
      </c>
      <c r="H1523" s="460">
        <f t="shared" si="32"/>
        <v>0</v>
      </c>
      <c r="I1523" s="1247" t="s">
        <v>38</v>
      </c>
    </row>
    <row r="1524" spans="1:9" x14ac:dyDescent="0.25">
      <c r="A1524" s="1332"/>
      <c r="B1524" s="582" t="s">
        <v>2009</v>
      </c>
      <c r="C1524" s="2088" t="s">
        <v>3629</v>
      </c>
      <c r="D1524" s="1247" t="s">
        <v>2826</v>
      </c>
      <c r="E1524" s="1964">
        <v>4764</v>
      </c>
      <c r="F1524" s="451">
        <v>41752</v>
      </c>
      <c r="G1524" s="139">
        <v>4764</v>
      </c>
      <c r="H1524" s="460">
        <f t="shared" si="32"/>
        <v>0</v>
      </c>
      <c r="I1524" s="1247" t="s">
        <v>38</v>
      </c>
    </row>
    <row r="1525" spans="1:9" x14ac:dyDescent="0.25">
      <c r="A1525" s="1332"/>
      <c r="B1525" s="582" t="s">
        <v>2010</v>
      </c>
      <c r="C1525" s="2088" t="s">
        <v>3629</v>
      </c>
      <c r="D1525" s="1247" t="s">
        <v>19</v>
      </c>
      <c r="E1525" s="1964">
        <v>921.6</v>
      </c>
      <c r="F1525" s="451">
        <v>41750</v>
      </c>
      <c r="G1525" s="139">
        <v>921.6</v>
      </c>
      <c r="H1525" s="460">
        <f t="shared" si="32"/>
        <v>0</v>
      </c>
      <c r="I1525" s="1247" t="s">
        <v>19</v>
      </c>
    </row>
    <row r="1526" spans="1:9" x14ac:dyDescent="0.25">
      <c r="A1526" s="1332"/>
      <c r="B1526" s="582" t="s">
        <v>2011</v>
      </c>
      <c r="C1526" s="2088" t="s">
        <v>3629</v>
      </c>
      <c r="D1526" s="1247" t="s">
        <v>2827</v>
      </c>
      <c r="E1526" s="1964">
        <v>26947</v>
      </c>
      <c r="F1526" s="451">
        <v>41755</v>
      </c>
      <c r="G1526" s="139">
        <v>26947</v>
      </c>
      <c r="H1526" s="460">
        <f t="shared" si="32"/>
        <v>0</v>
      </c>
      <c r="I1526" s="1247" t="s">
        <v>38</v>
      </c>
    </row>
    <row r="1527" spans="1:9" x14ac:dyDescent="0.25">
      <c r="A1527" s="1332"/>
      <c r="B1527" s="582" t="s">
        <v>2012</v>
      </c>
      <c r="C1527" s="2088" t="s">
        <v>3629</v>
      </c>
      <c r="D1527" s="1247" t="s">
        <v>3682</v>
      </c>
      <c r="E1527" s="1964">
        <v>9735</v>
      </c>
      <c r="F1527" s="2144" t="s">
        <v>4067</v>
      </c>
      <c r="G1527" s="139">
        <v>9735</v>
      </c>
      <c r="H1527" s="460">
        <f t="shared" si="32"/>
        <v>0</v>
      </c>
      <c r="I1527" s="1247" t="s">
        <v>38</v>
      </c>
    </row>
    <row r="1528" spans="1:9" x14ac:dyDescent="0.25">
      <c r="A1528" s="1332"/>
      <c r="B1528" s="582" t="s">
        <v>2013</v>
      </c>
      <c r="C1528" s="2088" t="s">
        <v>3629</v>
      </c>
      <c r="D1528" s="1247" t="s">
        <v>497</v>
      </c>
      <c r="E1528" s="1964">
        <v>3689</v>
      </c>
      <c r="F1528" s="451">
        <v>41752</v>
      </c>
      <c r="G1528" s="139">
        <v>3689</v>
      </c>
      <c r="H1528" s="460">
        <f t="shared" si="32"/>
        <v>0</v>
      </c>
      <c r="I1528" s="1247"/>
    </row>
    <row r="1529" spans="1:9" x14ac:dyDescent="0.25">
      <c r="A1529" s="1332"/>
      <c r="B1529" s="582" t="s">
        <v>2014</v>
      </c>
      <c r="C1529" s="2088" t="s">
        <v>3629</v>
      </c>
      <c r="D1529" s="1247" t="s">
        <v>775</v>
      </c>
      <c r="E1529" s="1964">
        <v>7295</v>
      </c>
      <c r="F1529" s="451">
        <v>41750</v>
      </c>
      <c r="G1529" s="139">
        <v>7295</v>
      </c>
      <c r="H1529" s="460">
        <f t="shared" si="32"/>
        <v>0</v>
      </c>
      <c r="I1529" s="1247"/>
    </row>
    <row r="1530" spans="1:9" x14ac:dyDescent="0.25">
      <c r="A1530" s="1332"/>
      <c r="B1530" s="582" t="s">
        <v>2015</v>
      </c>
      <c r="C1530" s="2088" t="s">
        <v>3629</v>
      </c>
      <c r="D1530" s="1247" t="s">
        <v>2379</v>
      </c>
      <c r="E1530" s="1964">
        <v>3842.3</v>
      </c>
      <c r="F1530" s="2144" t="s">
        <v>4036</v>
      </c>
      <c r="G1530" s="139">
        <v>3842.3</v>
      </c>
      <c r="H1530" s="460">
        <f t="shared" si="32"/>
        <v>0</v>
      </c>
      <c r="I1530" s="1247"/>
    </row>
    <row r="1531" spans="1:9" x14ac:dyDescent="0.25">
      <c r="A1531" s="1332"/>
      <c r="B1531" s="582" t="s">
        <v>2016</v>
      </c>
      <c r="C1531" s="2088" t="s">
        <v>3629</v>
      </c>
      <c r="D1531" s="1247" t="s">
        <v>3683</v>
      </c>
      <c r="E1531" s="1964">
        <v>5111</v>
      </c>
      <c r="F1531" s="347" t="s">
        <v>4192</v>
      </c>
      <c r="G1531" s="389">
        <v>5111</v>
      </c>
      <c r="H1531" s="460">
        <f t="shared" si="32"/>
        <v>0</v>
      </c>
      <c r="I1531" s="1247"/>
    </row>
    <row r="1532" spans="1:9" x14ac:dyDescent="0.25">
      <c r="A1532" s="1332"/>
      <c r="B1532" s="582" t="s">
        <v>2017</v>
      </c>
      <c r="C1532" s="2088" t="s">
        <v>3629</v>
      </c>
      <c r="D1532" s="1247" t="s">
        <v>2379</v>
      </c>
      <c r="E1532" s="1964">
        <v>4739</v>
      </c>
      <c r="F1532" s="2144" t="s">
        <v>4038</v>
      </c>
      <c r="G1532" s="139">
        <v>4739</v>
      </c>
      <c r="H1532" s="460">
        <f t="shared" si="32"/>
        <v>0</v>
      </c>
      <c r="I1532" s="1247"/>
    </row>
    <row r="1533" spans="1:9" x14ac:dyDescent="0.25">
      <c r="A1533" s="1332"/>
      <c r="B1533" s="582" t="s">
        <v>2018</v>
      </c>
      <c r="C1533" s="2088" t="s">
        <v>3629</v>
      </c>
      <c r="D1533" s="1247" t="s">
        <v>3606</v>
      </c>
      <c r="E1533" s="1964">
        <v>7225.5</v>
      </c>
      <c r="F1533" s="451">
        <v>41750</v>
      </c>
      <c r="G1533" s="139">
        <v>7225.5</v>
      </c>
      <c r="H1533" s="460">
        <f t="shared" si="32"/>
        <v>0</v>
      </c>
      <c r="I1533" s="1247"/>
    </row>
    <row r="1534" spans="1:9" x14ac:dyDescent="0.25">
      <c r="A1534" s="1332"/>
      <c r="B1534" s="582" t="s">
        <v>2019</v>
      </c>
      <c r="C1534" s="2088" t="s">
        <v>3629</v>
      </c>
      <c r="D1534" s="1247" t="s">
        <v>601</v>
      </c>
      <c r="E1534" s="2089">
        <v>8004</v>
      </c>
      <c r="F1534" s="451">
        <v>41750</v>
      </c>
      <c r="G1534" s="139">
        <v>8004</v>
      </c>
      <c r="H1534" s="460">
        <f t="shared" si="32"/>
        <v>0</v>
      </c>
      <c r="I1534" s="1247"/>
    </row>
    <row r="1535" spans="1:9" x14ac:dyDescent="0.25">
      <c r="A1535" s="1332">
        <v>41751</v>
      </c>
      <c r="B1535" s="582" t="s">
        <v>2020</v>
      </c>
      <c r="C1535" s="2088" t="s">
        <v>3629</v>
      </c>
      <c r="D1535" s="1247" t="s">
        <v>601</v>
      </c>
      <c r="E1535" s="1964">
        <v>7347.5</v>
      </c>
      <c r="F1535" s="451">
        <v>41751</v>
      </c>
      <c r="G1535" s="139">
        <v>7347.5</v>
      </c>
      <c r="H1535" s="460">
        <f t="shared" si="32"/>
        <v>0</v>
      </c>
      <c r="I1535" s="583"/>
    </row>
    <row r="1536" spans="1:9" x14ac:dyDescent="0.25">
      <c r="A1536" s="1332"/>
      <c r="B1536" s="582" t="s">
        <v>2021</v>
      </c>
      <c r="C1536" s="2088" t="s">
        <v>3629</v>
      </c>
      <c r="D1536" s="1247" t="s">
        <v>9</v>
      </c>
      <c r="E1536" s="1964">
        <v>8464</v>
      </c>
      <c r="F1536" s="1744" t="s">
        <v>3836</v>
      </c>
      <c r="G1536" s="139">
        <v>8464</v>
      </c>
      <c r="H1536" s="460">
        <f t="shared" si="32"/>
        <v>0</v>
      </c>
      <c r="I1536" s="1247" t="s">
        <v>38</v>
      </c>
    </row>
    <row r="1537" spans="1:9" x14ac:dyDescent="0.25">
      <c r="A1537" s="1332"/>
      <c r="B1537" s="582" t="s">
        <v>2022</v>
      </c>
      <c r="C1537" s="2088" t="s">
        <v>3629</v>
      </c>
      <c r="D1537" s="1247" t="s">
        <v>2827</v>
      </c>
      <c r="E1537" s="1964">
        <v>1285.5</v>
      </c>
      <c r="F1537" s="451">
        <v>41752</v>
      </c>
      <c r="G1537" s="139">
        <v>1285.5</v>
      </c>
      <c r="H1537" s="460">
        <f t="shared" si="32"/>
        <v>0</v>
      </c>
      <c r="I1537" s="1247" t="s">
        <v>38</v>
      </c>
    </row>
    <row r="1538" spans="1:9" x14ac:dyDescent="0.25">
      <c r="A1538" s="1332"/>
      <c r="B1538" s="582" t="s">
        <v>2023</v>
      </c>
      <c r="C1538" s="2088" t="s">
        <v>3629</v>
      </c>
      <c r="D1538" s="1247" t="s">
        <v>3290</v>
      </c>
      <c r="E1538" s="1964">
        <v>1190.4000000000001</v>
      </c>
      <c r="F1538" s="451">
        <v>41751</v>
      </c>
      <c r="G1538" s="139">
        <v>1190.4000000000001</v>
      </c>
      <c r="H1538" s="460">
        <f t="shared" si="32"/>
        <v>0</v>
      </c>
      <c r="I1538" s="1247" t="s">
        <v>2228</v>
      </c>
    </row>
    <row r="1539" spans="1:9" x14ac:dyDescent="0.25">
      <c r="A1539" s="1332"/>
      <c r="B1539" s="582" t="s">
        <v>2024</v>
      </c>
      <c r="C1539" s="2088" t="s">
        <v>3629</v>
      </c>
      <c r="D1539" s="1247" t="s">
        <v>72</v>
      </c>
      <c r="E1539" s="1964">
        <v>8140</v>
      </c>
      <c r="F1539" s="451">
        <v>41752</v>
      </c>
      <c r="G1539" s="139">
        <v>8140</v>
      </c>
      <c r="H1539" s="460">
        <f t="shared" si="32"/>
        <v>0</v>
      </c>
      <c r="I1539" s="1247" t="s">
        <v>600</v>
      </c>
    </row>
    <row r="1540" spans="1:9" x14ac:dyDescent="0.25">
      <c r="A1540" s="1332"/>
      <c r="B1540" s="582" t="s">
        <v>2025</v>
      </c>
      <c r="C1540" s="2088" t="s">
        <v>3629</v>
      </c>
      <c r="D1540" s="1247" t="s">
        <v>1031</v>
      </c>
      <c r="E1540" s="1964">
        <v>9224.5</v>
      </c>
      <c r="F1540" s="451">
        <v>41720</v>
      </c>
      <c r="G1540" s="139">
        <v>9224.5</v>
      </c>
      <c r="H1540" s="460">
        <f t="shared" si="32"/>
        <v>0</v>
      </c>
      <c r="I1540" s="1247"/>
    </row>
    <row r="1541" spans="1:9" x14ac:dyDescent="0.25">
      <c r="A1541" s="1332"/>
      <c r="B1541" s="582" t="s">
        <v>2026</v>
      </c>
      <c r="C1541" s="2088" t="s">
        <v>3629</v>
      </c>
      <c r="D1541" s="1247" t="s">
        <v>1554</v>
      </c>
      <c r="E1541" s="1964">
        <v>4896</v>
      </c>
      <c r="F1541" s="451">
        <v>41751</v>
      </c>
      <c r="G1541" s="139">
        <v>4896</v>
      </c>
      <c r="H1541" s="460">
        <f t="shared" si="32"/>
        <v>0</v>
      </c>
      <c r="I1541" s="1247"/>
    </row>
    <row r="1542" spans="1:9" x14ac:dyDescent="0.25">
      <c r="A1542" s="1332"/>
      <c r="B1542" s="582" t="s">
        <v>2027</v>
      </c>
      <c r="C1542" s="2088" t="s">
        <v>3629</v>
      </c>
      <c r="D1542" s="1247" t="s">
        <v>3691</v>
      </c>
      <c r="E1542" s="1964">
        <v>6311</v>
      </c>
      <c r="F1542" s="451">
        <v>41751</v>
      </c>
      <c r="G1542" s="139">
        <v>6311</v>
      </c>
      <c r="H1542" s="460">
        <f t="shared" si="32"/>
        <v>0</v>
      </c>
      <c r="I1542" s="1247"/>
    </row>
    <row r="1543" spans="1:9" x14ac:dyDescent="0.25">
      <c r="A1543" s="1332"/>
      <c r="B1543" s="582" t="s">
        <v>2028</v>
      </c>
      <c r="C1543" s="2088" t="s">
        <v>3629</v>
      </c>
      <c r="D1543" s="1247" t="s">
        <v>2231</v>
      </c>
      <c r="E1543" s="1964">
        <v>7257</v>
      </c>
      <c r="F1543" s="451">
        <v>41751</v>
      </c>
      <c r="G1543" s="139">
        <v>7257</v>
      </c>
      <c r="H1543" s="460">
        <f t="shared" si="32"/>
        <v>0</v>
      </c>
      <c r="I1543" s="1247" t="s">
        <v>825</v>
      </c>
    </row>
    <row r="1544" spans="1:9" x14ac:dyDescent="0.25">
      <c r="A1544" s="1332"/>
      <c r="B1544" s="582" t="s">
        <v>2029</v>
      </c>
      <c r="C1544" s="2088" t="s">
        <v>3629</v>
      </c>
      <c r="D1544" s="1247" t="s">
        <v>3691</v>
      </c>
      <c r="E1544" s="1964">
        <v>12867.4</v>
      </c>
      <c r="F1544" s="451">
        <v>41751</v>
      </c>
      <c r="G1544" s="139">
        <v>12867.4</v>
      </c>
      <c r="H1544" s="460">
        <f t="shared" si="32"/>
        <v>0</v>
      </c>
      <c r="I1544" s="1247"/>
    </row>
    <row r="1545" spans="1:9" x14ac:dyDescent="0.25">
      <c r="A1545" s="1332"/>
      <c r="B1545" s="582" t="s">
        <v>2030</v>
      </c>
      <c r="C1545" s="2088" t="s">
        <v>3629</v>
      </c>
      <c r="D1545" s="1247" t="s">
        <v>19</v>
      </c>
      <c r="E1545" s="1964">
        <v>145</v>
      </c>
      <c r="F1545" s="451">
        <v>41751</v>
      </c>
      <c r="G1545" s="139">
        <v>145</v>
      </c>
      <c r="H1545" s="460">
        <f t="shared" si="32"/>
        <v>0</v>
      </c>
      <c r="I1545" s="1247" t="s">
        <v>19</v>
      </c>
    </row>
    <row r="1546" spans="1:9" x14ac:dyDescent="0.25">
      <c r="A1546" s="1332"/>
      <c r="B1546" s="582" t="s">
        <v>2031</v>
      </c>
      <c r="C1546" s="2088" t="s">
        <v>3629</v>
      </c>
      <c r="D1546" s="1247" t="s">
        <v>68</v>
      </c>
      <c r="E1546" s="1964">
        <v>3228</v>
      </c>
      <c r="F1546" s="451">
        <v>41751</v>
      </c>
      <c r="G1546" s="139">
        <v>3228</v>
      </c>
      <c r="H1546" s="460">
        <f t="shared" si="32"/>
        <v>0</v>
      </c>
      <c r="I1546" s="1247"/>
    </row>
    <row r="1547" spans="1:9" x14ac:dyDescent="0.25">
      <c r="A1547" s="1332"/>
      <c r="B1547" s="582" t="s">
        <v>2032</v>
      </c>
      <c r="C1547" s="2088" t="s">
        <v>3629</v>
      </c>
      <c r="D1547" s="1247" t="s">
        <v>19</v>
      </c>
      <c r="E1547" s="1964">
        <v>453.5</v>
      </c>
      <c r="F1547" s="451">
        <v>41751</v>
      </c>
      <c r="G1547" s="139">
        <v>453.5</v>
      </c>
      <c r="H1547" s="460">
        <f t="shared" si="32"/>
        <v>0</v>
      </c>
      <c r="I1547" s="1247" t="s">
        <v>19</v>
      </c>
    </row>
    <row r="1548" spans="1:9" x14ac:dyDescent="0.25">
      <c r="A1548" s="1332"/>
      <c r="B1548" s="582" t="s">
        <v>2033</v>
      </c>
      <c r="C1548" s="2088" t="s">
        <v>3629</v>
      </c>
      <c r="D1548" s="1247" t="s">
        <v>3692</v>
      </c>
      <c r="E1548" s="1964">
        <v>1771</v>
      </c>
      <c r="F1548" s="451">
        <v>41751</v>
      </c>
      <c r="G1548" s="139">
        <v>1771</v>
      </c>
      <c r="H1548" s="460">
        <f t="shared" si="32"/>
        <v>0</v>
      </c>
      <c r="I1548" s="1247"/>
    </row>
    <row r="1549" spans="1:9" x14ac:dyDescent="0.25">
      <c r="A1549" s="1332"/>
      <c r="B1549" s="582" t="s">
        <v>2034</v>
      </c>
      <c r="C1549" s="2088" t="s">
        <v>3629</v>
      </c>
      <c r="D1549" s="1247" t="s">
        <v>1558</v>
      </c>
      <c r="E1549" s="1964">
        <v>30175.599999999999</v>
      </c>
      <c r="F1549" s="451">
        <v>41751</v>
      </c>
      <c r="G1549" s="139">
        <v>30175.599999999999</v>
      </c>
      <c r="H1549" s="460">
        <f t="shared" si="32"/>
        <v>0</v>
      </c>
      <c r="I1549" s="1247"/>
    </row>
    <row r="1550" spans="1:9" x14ac:dyDescent="0.25">
      <c r="A1550" s="1332"/>
      <c r="B1550" s="582" t="s">
        <v>2035</v>
      </c>
      <c r="C1550" s="2088" t="s">
        <v>3629</v>
      </c>
      <c r="D1550" s="1247" t="s">
        <v>1465</v>
      </c>
      <c r="E1550" s="1964">
        <v>6357</v>
      </c>
      <c r="F1550" s="2144" t="s">
        <v>4223</v>
      </c>
      <c r="G1550" s="139">
        <v>6357</v>
      </c>
      <c r="H1550" s="460">
        <f t="shared" si="32"/>
        <v>0</v>
      </c>
      <c r="I1550" s="1247"/>
    </row>
    <row r="1551" spans="1:9" x14ac:dyDescent="0.25">
      <c r="A1551" s="1332"/>
      <c r="B1551" s="582" t="s">
        <v>2036</v>
      </c>
      <c r="C1551" s="2088" t="s">
        <v>3629</v>
      </c>
      <c r="D1551" s="1247" t="s">
        <v>25</v>
      </c>
      <c r="E1551" s="1964">
        <v>6028</v>
      </c>
      <c r="F1551" s="1744"/>
      <c r="G1551" s="2151"/>
      <c r="H1551" s="2143">
        <f t="shared" si="32"/>
        <v>6028</v>
      </c>
      <c r="I1551" s="1247"/>
    </row>
    <row r="1552" spans="1:9" x14ac:dyDescent="0.25">
      <c r="A1552" s="1332"/>
      <c r="B1552" s="582" t="s">
        <v>2037</v>
      </c>
      <c r="C1552" s="2088" t="s">
        <v>3629</v>
      </c>
      <c r="D1552" s="1247" t="s">
        <v>1884</v>
      </c>
      <c r="E1552" s="1964">
        <v>7646</v>
      </c>
      <c r="F1552" s="1744" t="s">
        <v>4137</v>
      </c>
      <c r="G1552" s="139">
        <v>7646</v>
      </c>
      <c r="H1552" s="460">
        <f t="shared" si="32"/>
        <v>0</v>
      </c>
      <c r="I1552" s="1247"/>
    </row>
    <row r="1553" spans="1:9" x14ac:dyDescent="0.25">
      <c r="A1553" s="1332"/>
      <c r="B1553" s="582" t="s">
        <v>2038</v>
      </c>
      <c r="C1553" s="2088" t="s">
        <v>3629</v>
      </c>
      <c r="D1553" s="1247" t="s">
        <v>2821</v>
      </c>
      <c r="E1553" s="1964">
        <v>19499.400000000001</v>
      </c>
      <c r="F1553" s="451">
        <v>41751</v>
      </c>
      <c r="G1553" s="139">
        <v>19499.400000000001</v>
      </c>
      <c r="H1553" s="460">
        <f t="shared" si="32"/>
        <v>0</v>
      </c>
      <c r="I1553" s="1247"/>
    </row>
    <row r="1554" spans="1:9" x14ac:dyDescent="0.25">
      <c r="A1554" s="1332"/>
      <c r="B1554" s="582" t="s">
        <v>730</v>
      </c>
      <c r="C1554" s="2088" t="s">
        <v>3629</v>
      </c>
      <c r="D1554" s="1247" t="s">
        <v>1884</v>
      </c>
      <c r="E1554" s="1964">
        <v>120</v>
      </c>
      <c r="F1554" s="451">
        <v>41751</v>
      </c>
      <c r="G1554" s="139">
        <v>120</v>
      </c>
      <c r="H1554" s="460">
        <f t="shared" si="32"/>
        <v>0</v>
      </c>
      <c r="I1554" s="1247"/>
    </row>
    <row r="1555" spans="1:9" x14ac:dyDescent="0.25">
      <c r="A1555" s="1332"/>
      <c r="B1555" s="582" t="s">
        <v>2959</v>
      </c>
      <c r="C1555" s="2088" t="s">
        <v>3629</v>
      </c>
      <c r="D1555" s="1247" t="s">
        <v>19</v>
      </c>
      <c r="E1555" s="1964">
        <v>911.63</v>
      </c>
      <c r="F1555" s="451">
        <v>41751</v>
      </c>
      <c r="G1555" s="139">
        <v>911.63</v>
      </c>
      <c r="H1555" s="460">
        <f t="shared" si="32"/>
        <v>0</v>
      </c>
      <c r="I1555" s="1247" t="s">
        <v>19</v>
      </c>
    </row>
    <row r="1556" spans="1:9" x14ac:dyDescent="0.25">
      <c r="A1556" s="1332"/>
      <c r="B1556" s="582" t="s">
        <v>2960</v>
      </c>
      <c r="C1556" s="2088" t="s">
        <v>3629</v>
      </c>
      <c r="D1556" s="1247" t="s">
        <v>748</v>
      </c>
      <c r="E1556" s="1964">
        <v>80281.5</v>
      </c>
      <c r="F1556" s="1744">
        <v>41781</v>
      </c>
      <c r="G1556" s="389">
        <v>80281.5</v>
      </c>
      <c r="H1556" s="460">
        <f t="shared" si="32"/>
        <v>0</v>
      </c>
      <c r="I1556" s="1247"/>
    </row>
    <row r="1557" spans="1:9" x14ac:dyDescent="0.25">
      <c r="A1557" s="1332"/>
      <c r="B1557" s="582" t="s">
        <v>731</v>
      </c>
      <c r="C1557" s="2088" t="s">
        <v>3629</v>
      </c>
      <c r="D1557" s="1247" t="s">
        <v>377</v>
      </c>
      <c r="E1557" s="1964">
        <v>5361</v>
      </c>
      <c r="F1557" s="451">
        <v>41751</v>
      </c>
      <c r="G1557" s="139">
        <v>5361</v>
      </c>
      <c r="H1557" s="460">
        <f t="shared" si="32"/>
        <v>0</v>
      </c>
      <c r="I1557" s="1247"/>
    </row>
    <row r="1558" spans="1:9" x14ac:dyDescent="0.25">
      <c r="A1558" s="1332"/>
      <c r="B1558" s="582" t="s">
        <v>732</v>
      </c>
      <c r="C1558" s="2088" t="s">
        <v>3629</v>
      </c>
      <c r="D1558" s="1247" t="s">
        <v>867</v>
      </c>
      <c r="E1558" s="1964">
        <v>2963.6</v>
      </c>
      <c r="F1558" s="2144" t="s">
        <v>4122</v>
      </c>
      <c r="G1558" s="139">
        <v>2963.6</v>
      </c>
      <c r="H1558" s="460">
        <f t="shared" si="32"/>
        <v>0</v>
      </c>
      <c r="I1558" s="1247" t="s">
        <v>825</v>
      </c>
    </row>
    <row r="1559" spans="1:9" x14ac:dyDescent="0.25">
      <c r="A1559" s="1332"/>
      <c r="B1559" s="582" t="s">
        <v>733</v>
      </c>
      <c r="C1559" s="2088" t="s">
        <v>3629</v>
      </c>
      <c r="D1559" s="1247" t="s">
        <v>1577</v>
      </c>
      <c r="E1559" s="1964">
        <v>17299</v>
      </c>
      <c r="F1559" s="451">
        <v>41751</v>
      </c>
      <c r="G1559" s="139">
        <v>17299</v>
      </c>
      <c r="H1559" s="460">
        <f t="shared" si="32"/>
        <v>0</v>
      </c>
      <c r="I1559" s="1247" t="s">
        <v>825</v>
      </c>
    </row>
    <row r="1560" spans="1:9" x14ac:dyDescent="0.25">
      <c r="A1560" s="1332"/>
      <c r="B1560" s="582" t="s">
        <v>734</v>
      </c>
      <c r="C1560" s="2088" t="s">
        <v>3629</v>
      </c>
      <c r="D1560" s="1247" t="s">
        <v>645</v>
      </c>
      <c r="E1560" s="1964">
        <v>14878</v>
      </c>
      <c r="F1560" s="451">
        <v>41751</v>
      </c>
      <c r="G1560" s="139">
        <v>14878</v>
      </c>
      <c r="H1560" s="460">
        <f t="shared" si="32"/>
        <v>0</v>
      </c>
      <c r="I1560" s="1247" t="s">
        <v>825</v>
      </c>
    </row>
    <row r="1561" spans="1:9" x14ac:dyDescent="0.25">
      <c r="A1561" s="1332"/>
      <c r="B1561" s="582" t="s">
        <v>735</v>
      </c>
      <c r="C1561" s="2088" t="s">
        <v>3629</v>
      </c>
      <c r="D1561" s="1247" t="s">
        <v>2961</v>
      </c>
      <c r="E1561" s="1964">
        <v>750</v>
      </c>
      <c r="F1561" s="451">
        <v>41751</v>
      </c>
      <c r="G1561" s="139">
        <v>750</v>
      </c>
      <c r="H1561" s="460">
        <f t="shared" si="32"/>
        <v>0</v>
      </c>
      <c r="I1561" s="1247"/>
    </row>
    <row r="1562" spans="1:9" x14ac:dyDescent="0.25">
      <c r="A1562" s="1332"/>
      <c r="B1562" s="582" t="s">
        <v>736</v>
      </c>
      <c r="C1562" s="2088" t="s">
        <v>3629</v>
      </c>
      <c r="D1562" s="1247" t="s">
        <v>824</v>
      </c>
      <c r="E1562" s="1964">
        <v>630</v>
      </c>
      <c r="F1562" s="451">
        <v>41751</v>
      </c>
      <c r="G1562" s="139">
        <v>630</v>
      </c>
      <c r="H1562" s="460">
        <f t="shared" si="32"/>
        <v>0</v>
      </c>
      <c r="I1562" s="1247" t="s">
        <v>2228</v>
      </c>
    </row>
    <row r="1563" spans="1:9" x14ac:dyDescent="0.25">
      <c r="A1563" s="1332"/>
      <c r="B1563" s="582" t="s">
        <v>73</v>
      </c>
      <c r="C1563" s="2088" t="s">
        <v>3629</v>
      </c>
      <c r="D1563" s="1247" t="s">
        <v>1924</v>
      </c>
      <c r="E1563" s="1964">
        <v>3211</v>
      </c>
      <c r="F1563" s="451">
        <v>41751</v>
      </c>
      <c r="G1563" s="139">
        <v>3211</v>
      </c>
      <c r="H1563" s="460">
        <f t="shared" si="32"/>
        <v>0</v>
      </c>
      <c r="I1563" s="1247" t="s">
        <v>2228</v>
      </c>
    </row>
    <row r="1564" spans="1:9" x14ac:dyDescent="0.25">
      <c r="A1564" s="1332"/>
      <c r="B1564" s="582" t="s">
        <v>2964</v>
      </c>
      <c r="C1564" s="2088" t="s">
        <v>3629</v>
      </c>
      <c r="D1564" s="1247" t="s">
        <v>3693</v>
      </c>
      <c r="E1564" s="1964">
        <v>1452</v>
      </c>
      <c r="F1564" s="451">
        <v>41751</v>
      </c>
      <c r="G1564" s="139">
        <v>1452</v>
      </c>
      <c r="H1564" s="460">
        <f t="shared" si="32"/>
        <v>0</v>
      </c>
      <c r="I1564" s="1247"/>
    </row>
    <row r="1565" spans="1:9" x14ac:dyDescent="0.25">
      <c r="A1565" s="1332"/>
      <c r="B1565" s="582" t="s">
        <v>2965</v>
      </c>
      <c r="C1565" s="2088" t="s">
        <v>3629</v>
      </c>
      <c r="D1565" s="1897" t="s">
        <v>3706</v>
      </c>
      <c r="E1565" s="2087">
        <v>0</v>
      </c>
      <c r="F1565" s="451"/>
      <c r="G1565" s="139"/>
      <c r="H1565" s="460">
        <f t="shared" si="32"/>
        <v>0</v>
      </c>
      <c r="I1565" s="1247" t="s">
        <v>825</v>
      </c>
    </row>
    <row r="1566" spans="1:9" x14ac:dyDescent="0.25">
      <c r="A1566" s="1332"/>
      <c r="B1566" s="582" t="s">
        <v>737</v>
      </c>
      <c r="C1566" s="2088" t="s">
        <v>3629</v>
      </c>
      <c r="D1566" s="1247" t="s">
        <v>1477</v>
      </c>
      <c r="E1566" s="1964">
        <v>3000</v>
      </c>
      <c r="F1566" s="451">
        <v>41751</v>
      </c>
      <c r="G1566" s="139">
        <v>3000</v>
      </c>
      <c r="H1566" s="460">
        <f t="shared" si="32"/>
        <v>0</v>
      </c>
      <c r="I1566" s="1247" t="s">
        <v>2228</v>
      </c>
    </row>
    <row r="1567" spans="1:9" x14ac:dyDescent="0.25">
      <c r="A1567" s="1332"/>
      <c r="B1567" s="582" t="s">
        <v>738</v>
      </c>
      <c r="C1567" s="2088" t="s">
        <v>3629</v>
      </c>
      <c r="D1567" s="1247" t="s">
        <v>3694</v>
      </c>
      <c r="E1567" s="1964">
        <v>29124</v>
      </c>
      <c r="F1567" s="451">
        <v>41751</v>
      </c>
      <c r="G1567" s="139">
        <v>29124</v>
      </c>
      <c r="H1567" s="460">
        <f t="shared" si="32"/>
        <v>0</v>
      </c>
      <c r="I1567" s="1247" t="s">
        <v>2227</v>
      </c>
    </row>
    <row r="1568" spans="1:9" x14ac:dyDescent="0.25">
      <c r="A1568" s="1332"/>
      <c r="B1568" s="582" t="s">
        <v>739</v>
      </c>
      <c r="C1568" s="2088" t="s">
        <v>3629</v>
      </c>
      <c r="D1568" s="1247" t="s">
        <v>19</v>
      </c>
      <c r="E1568" s="1964">
        <v>600</v>
      </c>
      <c r="F1568" s="451">
        <v>41751</v>
      </c>
      <c r="G1568" s="139">
        <v>600</v>
      </c>
      <c r="H1568" s="460">
        <f t="shared" si="32"/>
        <v>0</v>
      </c>
      <c r="I1568" s="1247" t="s">
        <v>19</v>
      </c>
    </row>
    <row r="1569" spans="1:9" x14ac:dyDescent="0.25">
      <c r="A1569" s="1332"/>
      <c r="B1569" s="582" t="s">
        <v>2966</v>
      </c>
      <c r="C1569" s="2088" t="s">
        <v>3629</v>
      </c>
      <c r="D1569" s="1896" t="s">
        <v>3700</v>
      </c>
      <c r="E1569" s="2002">
        <v>5948</v>
      </c>
      <c r="F1569" s="1822">
        <v>41752</v>
      </c>
      <c r="G1569" s="1535">
        <v>5948</v>
      </c>
      <c r="H1569" s="460">
        <f t="shared" si="32"/>
        <v>0</v>
      </c>
      <c r="I1569" s="1896" t="s">
        <v>600</v>
      </c>
    </row>
    <row r="1570" spans="1:9" x14ac:dyDescent="0.25">
      <c r="A1570" s="1332"/>
      <c r="B1570" s="582" t="s">
        <v>2967</v>
      </c>
      <c r="C1570" s="2088" t="s">
        <v>3629</v>
      </c>
      <c r="D1570" s="1247" t="s">
        <v>957</v>
      </c>
      <c r="E1570" s="1964">
        <v>6266.4</v>
      </c>
      <c r="F1570" s="451">
        <v>41753</v>
      </c>
      <c r="G1570" s="139">
        <v>6266.4</v>
      </c>
      <c r="H1570" s="460">
        <f t="shared" si="32"/>
        <v>0</v>
      </c>
      <c r="I1570" s="1247" t="s">
        <v>1003</v>
      </c>
    </row>
    <row r="1571" spans="1:9" x14ac:dyDescent="0.25">
      <c r="A1571" s="1332"/>
      <c r="B1571" s="582" t="s">
        <v>2968</v>
      </c>
      <c r="C1571" s="2088" t="s">
        <v>3629</v>
      </c>
      <c r="D1571" s="1896" t="s">
        <v>2886</v>
      </c>
      <c r="E1571" s="2002">
        <v>4311.3999999999996</v>
      </c>
      <c r="F1571" s="1822">
        <v>41751</v>
      </c>
      <c r="G1571" s="1535">
        <v>4311.3999999999996</v>
      </c>
      <c r="H1571" s="460">
        <f t="shared" si="32"/>
        <v>0</v>
      </c>
      <c r="I1571" s="1896" t="s">
        <v>1003</v>
      </c>
    </row>
    <row r="1572" spans="1:9" x14ac:dyDescent="0.25">
      <c r="A1572" s="1332"/>
      <c r="B1572" s="582" t="s">
        <v>2969</v>
      </c>
      <c r="C1572" s="2088" t="s">
        <v>3629</v>
      </c>
      <c r="D1572" s="1247" t="s">
        <v>470</v>
      </c>
      <c r="E1572" s="1964">
        <v>14249.7</v>
      </c>
      <c r="F1572" s="451">
        <v>41751</v>
      </c>
      <c r="G1572" s="139">
        <v>14249.7</v>
      </c>
      <c r="H1572" s="460">
        <f t="shared" si="32"/>
        <v>0</v>
      </c>
      <c r="I1572" s="1247" t="s">
        <v>2228</v>
      </c>
    </row>
    <row r="1573" spans="1:9" x14ac:dyDescent="0.25">
      <c r="A1573" s="1332"/>
      <c r="B1573" s="582" t="s">
        <v>2970</v>
      </c>
      <c r="C1573" s="2088" t="s">
        <v>3629</v>
      </c>
      <c r="D1573" s="1247" t="s">
        <v>3641</v>
      </c>
      <c r="E1573" s="1964">
        <v>9571.7999999999993</v>
      </c>
      <c r="F1573" s="2090" t="s">
        <v>3816</v>
      </c>
      <c r="G1573" s="139">
        <v>9571.7999999999993</v>
      </c>
      <c r="H1573" s="460">
        <f t="shared" si="32"/>
        <v>0</v>
      </c>
      <c r="I1573" s="1247" t="s">
        <v>1003</v>
      </c>
    </row>
    <row r="1574" spans="1:9" x14ac:dyDescent="0.25">
      <c r="A1574" s="1332"/>
      <c r="B1574" s="582" t="s">
        <v>740</v>
      </c>
      <c r="C1574" s="2088" t="s">
        <v>3629</v>
      </c>
      <c r="D1574" s="1247" t="s">
        <v>497</v>
      </c>
      <c r="E1574" s="1964">
        <v>86058</v>
      </c>
      <c r="F1574" s="2144" t="s">
        <v>4191</v>
      </c>
      <c r="G1574" s="389">
        <v>86058</v>
      </c>
      <c r="H1574" s="460">
        <f t="shared" si="32"/>
        <v>0</v>
      </c>
      <c r="I1574" s="1247" t="s">
        <v>600</v>
      </c>
    </row>
    <row r="1575" spans="1:9" x14ac:dyDescent="0.25">
      <c r="A1575" s="1332"/>
      <c r="B1575" s="582" t="s">
        <v>741</v>
      </c>
      <c r="C1575" s="2088" t="s">
        <v>3629</v>
      </c>
      <c r="D1575" s="1247" t="s">
        <v>2232</v>
      </c>
      <c r="E1575" s="1964">
        <v>940</v>
      </c>
      <c r="F1575" s="451">
        <v>41752</v>
      </c>
      <c r="G1575" s="139">
        <v>940</v>
      </c>
      <c r="H1575" s="460">
        <f t="shared" si="32"/>
        <v>0</v>
      </c>
      <c r="I1575" s="1247" t="s">
        <v>600</v>
      </c>
    </row>
    <row r="1576" spans="1:9" x14ac:dyDescent="0.25">
      <c r="A1576" s="1332"/>
      <c r="B1576" s="582" t="s">
        <v>742</v>
      </c>
      <c r="C1576" s="2088" t="s">
        <v>3629</v>
      </c>
      <c r="D1576" s="1247" t="s">
        <v>3695</v>
      </c>
      <c r="E1576" s="1964">
        <v>6876.5</v>
      </c>
      <c r="F1576" s="451">
        <v>41751</v>
      </c>
      <c r="G1576" s="139">
        <v>6876.5</v>
      </c>
      <c r="H1576" s="460">
        <f t="shared" si="32"/>
        <v>0</v>
      </c>
      <c r="I1576" s="1247"/>
    </row>
    <row r="1577" spans="1:9" x14ac:dyDescent="0.25">
      <c r="A1577" s="1332"/>
      <c r="B1577" s="582" t="s">
        <v>2971</v>
      </c>
      <c r="C1577" s="2088" t="s">
        <v>3629</v>
      </c>
      <c r="D1577" s="1247" t="s">
        <v>3586</v>
      </c>
      <c r="E1577" s="1964">
        <v>28161</v>
      </c>
      <c r="F1577" s="451">
        <v>41751</v>
      </c>
      <c r="G1577" s="139">
        <v>28161</v>
      </c>
      <c r="H1577" s="460">
        <f t="shared" si="32"/>
        <v>0</v>
      </c>
      <c r="I1577" s="1247"/>
    </row>
    <row r="1578" spans="1:9" x14ac:dyDescent="0.25">
      <c r="A1578" s="1332"/>
      <c r="B1578" s="582" t="s">
        <v>2972</v>
      </c>
      <c r="C1578" s="2088" t="s">
        <v>3629</v>
      </c>
      <c r="D1578" s="1247" t="s">
        <v>3586</v>
      </c>
      <c r="E1578" s="1964">
        <v>3205.4</v>
      </c>
      <c r="F1578" s="451">
        <v>41751</v>
      </c>
      <c r="G1578" s="139">
        <v>3205.4</v>
      </c>
      <c r="H1578" s="460">
        <f t="shared" si="32"/>
        <v>0</v>
      </c>
      <c r="I1578" s="1247"/>
    </row>
    <row r="1579" spans="1:9" x14ac:dyDescent="0.25">
      <c r="A1579" s="1332"/>
      <c r="B1579" s="582" t="s">
        <v>758</v>
      </c>
      <c r="C1579" s="2088" t="s">
        <v>3629</v>
      </c>
      <c r="D1579" s="1247" t="s">
        <v>2233</v>
      </c>
      <c r="E1579" s="1964">
        <v>10610</v>
      </c>
      <c r="F1579" s="451">
        <v>41753</v>
      </c>
      <c r="G1579" s="1297">
        <v>10080</v>
      </c>
      <c r="H1579" s="2055">
        <f t="shared" si="32"/>
        <v>530</v>
      </c>
      <c r="I1579" s="1247" t="s">
        <v>1003</v>
      </c>
    </row>
    <row r="1580" spans="1:9" x14ac:dyDescent="0.25">
      <c r="A1580" s="1332"/>
      <c r="B1580" s="589"/>
      <c r="C1580" s="1530"/>
      <c r="D1580" s="244" t="s">
        <v>513</v>
      </c>
      <c r="E1580" s="261"/>
      <c r="F1580" s="1744"/>
      <c r="G1580" s="389"/>
      <c r="H1580" s="460">
        <f t="shared" si="32"/>
        <v>0</v>
      </c>
    </row>
    <row r="1581" spans="1:9" x14ac:dyDescent="0.25">
      <c r="A1581" s="1332"/>
      <c r="B1581" s="1366"/>
      <c r="C1581" s="1530"/>
      <c r="D1581" s="352" t="s">
        <v>506</v>
      </c>
      <c r="E1581" s="1363"/>
      <c r="F1581" s="1364"/>
      <c r="G1581" s="1365"/>
      <c r="H1581" s="583"/>
    </row>
    <row r="1582" spans="1:9" x14ac:dyDescent="0.25">
      <c r="A1582" s="715"/>
      <c r="B1582" s="402"/>
      <c r="C1582" s="1335"/>
      <c r="D1582" s="352" t="s">
        <v>513</v>
      </c>
      <c r="E1582" s="1363"/>
      <c r="F1582" s="1364"/>
      <c r="G1582" s="1365"/>
      <c r="H1582" s="1883"/>
    </row>
    <row r="1583" spans="1:9" ht="18.75" x14ac:dyDescent="0.3">
      <c r="A1583" s="2319" t="str">
        <f>A1515</f>
        <v>REMISIONES DE    ABRIL         2 0 1 4</v>
      </c>
      <c r="B1583" s="2319"/>
      <c r="C1583" s="2319"/>
      <c r="D1583" s="2319"/>
      <c r="E1583" s="2319"/>
      <c r="F1583" s="2319"/>
      <c r="G1583" s="1051"/>
      <c r="H1583" s="717"/>
    </row>
    <row r="1584" spans="1:9" ht="35.25" thickBot="1" x14ac:dyDescent="0.35">
      <c r="A1584" s="716" t="s">
        <v>0</v>
      </c>
      <c r="B1584" s="1325" t="s">
        <v>1</v>
      </c>
      <c r="C1584" s="1526"/>
      <c r="D1584" s="1326" t="s">
        <v>1461</v>
      </c>
      <c r="E1584" s="5" t="s">
        <v>2</v>
      </c>
      <c r="F1584" s="1459" t="s">
        <v>6</v>
      </c>
      <c r="G1584" s="2079" t="s">
        <v>7</v>
      </c>
      <c r="H1584" s="1329" t="s">
        <v>8</v>
      </c>
    </row>
    <row r="1585" spans="1:9" ht="15.75" thickTop="1" x14ac:dyDescent="0.25">
      <c r="A1585" s="1330">
        <v>41751</v>
      </c>
      <c r="B1585" s="1331" t="s">
        <v>759</v>
      </c>
      <c r="C1585" s="2088" t="s">
        <v>3629</v>
      </c>
      <c r="D1585" s="1247" t="s">
        <v>999</v>
      </c>
      <c r="E1585" s="1964">
        <v>3976.2</v>
      </c>
      <c r="F1585" s="451">
        <v>41751</v>
      </c>
      <c r="G1585" s="139">
        <v>3976.2</v>
      </c>
      <c r="H1585" s="539">
        <f t="shared" ref="H1585:H1619" si="33">E1585-G1585</f>
        <v>0</v>
      </c>
      <c r="I1585" s="1247" t="s">
        <v>1003</v>
      </c>
    </row>
    <row r="1586" spans="1:9" x14ac:dyDescent="0.25">
      <c r="A1586" s="1332"/>
      <c r="B1586" s="540" t="s">
        <v>760</v>
      </c>
      <c r="C1586" s="2088" t="s">
        <v>3629</v>
      </c>
      <c r="D1586" s="1247" t="s">
        <v>463</v>
      </c>
      <c r="E1586" s="1964">
        <v>2630.4</v>
      </c>
      <c r="F1586" s="451">
        <v>41752</v>
      </c>
      <c r="G1586" s="139">
        <v>2630.4</v>
      </c>
      <c r="H1586" s="539">
        <f t="shared" si="33"/>
        <v>0</v>
      </c>
      <c r="I1586" s="1247" t="s">
        <v>600</v>
      </c>
    </row>
    <row r="1587" spans="1:9" x14ac:dyDescent="0.25">
      <c r="A1587" s="1332"/>
      <c r="B1587" s="540" t="s">
        <v>761</v>
      </c>
      <c r="C1587" s="2088" t="s">
        <v>3629</v>
      </c>
      <c r="D1587" s="1247" t="s">
        <v>497</v>
      </c>
      <c r="E1587" s="1964">
        <v>5209.5</v>
      </c>
      <c r="F1587" s="451">
        <v>41752</v>
      </c>
      <c r="G1587" s="139">
        <v>5209.5</v>
      </c>
      <c r="H1587" s="460">
        <f t="shared" si="33"/>
        <v>0</v>
      </c>
      <c r="I1587" s="1247" t="s">
        <v>600</v>
      </c>
    </row>
    <row r="1588" spans="1:9" x14ac:dyDescent="0.25">
      <c r="A1588" s="1332"/>
      <c r="B1588" s="540" t="s">
        <v>762</v>
      </c>
      <c r="C1588" s="2088" t="s">
        <v>3629</v>
      </c>
      <c r="D1588" s="1247" t="s">
        <v>3594</v>
      </c>
      <c r="E1588" s="1964">
        <v>1284</v>
      </c>
      <c r="F1588" s="2090" t="s">
        <v>3734</v>
      </c>
      <c r="G1588" s="139">
        <v>1064</v>
      </c>
      <c r="H1588" s="460">
        <f t="shared" si="33"/>
        <v>220</v>
      </c>
      <c r="I1588" s="1247" t="s">
        <v>600</v>
      </c>
    </row>
    <row r="1589" spans="1:9" x14ac:dyDescent="0.25">
      <c r="A1589" s="1332"/>
      <c r="B1589" s="540" t="s">
        <v>763</v>
      </c>
      <c r="C1589" s="2088" t="s">
        <v>3629</v>
      </c>
      <c r="D1589" s="1247" t="s">
        <v>996</v>
      </c>
      <c r="E1589" s="1964">
        <v>62825</v>
      </c>
      <c r="F1589" s="2091" t="s">
        <v>3736</v>
      </c>
      <c r="G1589" s="139">
        <v>62825</v>
      </c>
      <c r="H1589" s="460">
        <f t="shared" si="33"/>
        <v>0</v>
      </c>
      <c r="I1589" s="1247" t="s">
        <v>600</v>
      </c>
    </row>
    <row r="1590" spans="1:9" x14ac:dyDescent="0.25">
      <c r="A1590" s="1332"/>
      <c r="B1590" s="540" t="s">
        <v>2973</v>
      </c>
      <c r="C1590" s="2088" t="s">
        <v>3629</v>
      </c>
      <c r="D1590" s="1247" t="s">
        <v>775</v>
      </c>
      <c r="E1590" s="1964">
        <v>2674.5</v>
      </c>
      <c r="F1590" s="451">
        <v>41752</v>
      </c>
      <c r="G1590" s="139">
        <v>2674.5</v>
      </c>
      <c r="H1590" s="460">
        <f t="shared" si="33"/>
        <v>0</v>
      </c>
      <c r="I1590" s="1247" t="s">
        <v>600</v>
      </c>
    </row>
    <row r="1591" spans="1:9" x14ac:dyDescent="0.25">
      <c r="A1591" s="1332"/>
      <c r="B1591" s="540" t="s">
        <v>2974</v>
      </c>
      <c r="C1591" s="2088" t="s">
        <v>3629</v>
      </c>
      <c r="D1591" s="1247" t="s">
        <v>2885</v>
      </c>
      <c r="E1591" s="1964">
        <v>1083</v>
      </c>
      <c r="F1591" s="1744" t="s">
        <v>4114</v>
      </c>
      <c r="G1591" s="139">
        <v>1083</v>
      </c>
      <c r="H1591" s="460">
        <f t="shared" si="33"/>
        <v>0</v>
      </c>
      <c r="I1591" s="1247" t="s">
        <v>600</v>
      </c>
    </row>
    <row r="1592" spans="1:9" x14ac:dyDescent="0.25">
      <c r="A1592" s="1332"/>
      <c r="B1592" s="540" t="s">
        <v>764</v>
      </c>
      <c r="C1592" s="2088" t="s">
        <v>3629</v>
      </c>
      <c r="D1592" s="1247" t="s">
        <v>2090</v>
      </c>
      <c r="E1592" s="1964">
        <v>1109.25</v>
      </c>
      <c r="F1592" s="2144" t="s">
        <v>4068</v>
      </c>
      <c r="G1592" s="139">
        <v>1109.25</v>
      </c>
      <c r="H1592" s="460">
        <f t="shared" si="33"/>
        <v>0</v>
      </c>
      <c r="I1592" s="1247" t="s">
        <v>600</v>
      </c>
    </row>
    <row r="1593" spans="1:9" x14ac:dyDescent="0.25">
      <c r="A1593" s="1332"/>
      <c r="B1593" s="540" t="s">
        <v>2975</v>
      </c>
      <c r="C1593" s="2088" t="s">
        <v>3629</v>
      </c>
      <c r="D1593" s="1247" t="s">
        <v>3696</v>
      </c>
      <c r="E1593" s="1964">
        <v>1428</v>
      </c>
      <c r="F1593" s="451">
        <v>41752</v>
      </c>
      <c r="G1593" s="139">
        <v>1428</v>
      </c>
      <c r="H1593" s="460">
        <f t="shared" si="33"/>
        <v>0</v>
      </c>
      <c r="I1593" s="1247" t="s">
        <v>600</v>
      </c>
    </row>
    <row r="1594" spans="1:9" x14ac:dyDescent="0.25">
      <c r="A1594" s="1332"/>
      <c r="B1594" s="540" t="s">
        <v>765</v>
      </c>
      <c r="C1594" s="2088" t="s">
        <v>3629</v>
      </c>
      <c r="D1594" s="1247" t="s">
        <v>19</v>
      </c>
      <c r="E1594" s="1964">
        <v>734.4</v>
      </c>
      <c r="F1594" s="451">
        <v>41751</v>
      </c>
      <c r="G1594" s="139">
        <v>734.4</v>
      </c>
      <c r="H1594" s="460">
        <f t="shared" si="33"/>
        <v>0</v>
      </c>
      <c r="I1594" s="1247" t="s">
        <v>19</v>
      </c>
    </row>
    <row r="1595" spans="1:9" x14ac:dyDescent="0.25">
      <c r="A1595" s="1332"/>
      <c r="B1595" s="540" t="s">
        <v>766</v>
      </c>
      <c r="C1595" s="2088" t="s">
        <v>3629</v>
      </c>
      <c r="D1595" s="1247" t="s">
        <v>512</v>
      </c>
      <c r="E1595" s="1964">
        <v>6115.2</v>
      </c>
      <c r="F1595" s="451">
        <v>41752</v>
      </c>
      <c r="G1595" s="139">
        <v>6115.2</v>
      </c>
      <c r="H1595" s="460">
        <f t="shared" si="33"/>
        <v>0</v>
      </c>
      <c r="I1595" s="1247" t="s">
        <v>600</v>
      </c>
    </row>
    <row r="1596" spans="1:9" x14ac:dyDescent="0.25">
      <c r="A1596" s="1332"/>
      <c r="B1596" s="540" t="s">
        <v>767</v>
      </c>
      <c r="C1596" s="2088" t="s">
        <v>3629</v>
      </c>
      <c r="D1596" s="1247" t="s">
        <v>1542</v>
      </c>
      <c r="E1596" s="1964">
        <v>10410</v>
      </c>
      <c r="F1596" s="2090" t="s">
        <v>3737</v>
      </c>
      <c r="G1596" s="139">
        <v>10410</v>
      </c>
      <c r="H1596" s="460">
        <f t="shared" si="33"/>
        <v>0</v>
      </c>
      <c r="I1596" s="1247" t="s">
        <v>2228</v>
      </c>
    </row>
    <row r="1597" spans="1:9" x14ac:dyDescent="0.25">
      <c r="A1597" s="1332"/>
      <c r="B1597" s="540" t="s">
        <v>768</v>
      </c>
      <c r="C1597" s="2088" t="s">
        <v>3629</v>
      </c>
      <c r="D1597" s="1897" t="s">
        <v>2229</v>
      </c>
      <c r="E1597" s="2087">
        <v>0</v>
      </c>
      <c r="F1597" s="451"/>
      <c r="G1597" s="139"/>
      <c r="H1597" s="460">
        <f t="shared" si="33"/>
        <v>0</v>
      </c>
      <c r="I1597" s="1247" t="s">
        <v>2235</v>
      </c>
    </row>
    <row r="1598" spans="1:9" x14ac:dyDescent="0.25">
      <c r="A1598" s="1332"/>
      <c r="B1598" s="540" t="s">
        <v>769</v>
      </c>
      <c r="C1598" s="2088" t="s">
        <v>3629</v>
      </c>
      <c r="D1598" s="1247" t="s">
        <v>3697</v>
      </c>
      <c r="E1598" s="1964">
        <v>2287</v>
      </c>
      <c r="F1598" s="451">
        <v>41751</v>
      </c>
      <c r="G1598" s="139">
        <v>2287</v>
      </c>
      <c r="H1598" s="460">
        <f t="shared" si="33"/>
        <v>0</v>
      </c>
      <c r="I1598" s="1247"/>
    </row>
    <row r="1599" spans="1:9" x14ac:dyDescent="0.25">
      <c r="A1599" s="1332"/>
      <c r="B1599" s="540" t="s">
        <v>770</v>
      </c>
      <c r="C1599" s="2088" t="s">
        <v>3629</v>
      </c>
      <c r="D1599" s="1247" t="s">
        <v>729</v>
      </c>
      <c r="E1599" s="1964">
        <v>79031.8</v>
      </c>
      <c r="F1599" s="2144" t="s">
        <v>4081</v>
      </c>
      <c r="G1599" s="139">
        <v>79031.8</v>
      </c>
      <c r="H1599" s="460">
        <f t="shared" si="33"/>
        <v>0</v>
      </c>
      <c r="I1599" s="1247" t="s">
        <v>3699</v>
      </c>
    </row>
    <row r="1600" spans="1:9" x14ac:dyDescent="0.25">
      <c r="A1600" s="1332"/>
      <c r="B1600" s="540" t="s">
        <v>2976</v>
      </c>
      <c r="C1600" s="2088" t="s">
        <v>3629</v>
      </c>
      <c r="D1600" s="1247" t="s">
        <v>3698</v>
      </c>
      <c r="E1600" s="1964">
        <v>2722</v>
      </c>
      <c r="F1600" s="2144" t="s">
        <v>4050</v>
      </c>
      <c r="G1600" s="139">
        <v>2722</v>
      </c>
      <c r="H1600" s="460">
        <f t="shared" si="33"/>
        <v>0</v>
      </c>
      <c r="I1600" s="1247"/>
    </row>
    <row r="1601" spans="1:9" x14ac:dyDescent="0.25">
      <c r="A1601" s="1332"/>
      <c r="B1601" s="540" t="s">
        <v>2977</v>
      </c>
      <c r="C1601" s="2088" t="s">
        <v>3629</v>
      </c>
      <c r="D1601" s="1247" t="s">
        <v>297</v>
      </c>
      <c r="E1601" s="1964">
        <v>1719.5</v>
      </c>
      <c r="F1601" s="451">
        <v>41751</v>
      </c>
      <c r="G1601" s="139">
        <v>1719.5</v>
      </c>
      <c r="H1601" s="460">
        <f t="shared" si="33"/>
        <v>0</v>
      </c>
      <c r="I1601" s="1247"/>
    </row>
    <row r="1602" spans="1:9" x14ac:dyDescent="0.25">
      <c r="A1602" s="1332"/>
      <c r="B1602" s="540" t="s">
        <v>2978</v>
      </c>
      <c r="C1602" s="2088" t="s">
        <v>3629</v>
      </c>
      <c r="D1602" s="1247" t="s">
        <v>2961</v>
      </c>
      <c r="E1602" s="1964">
        <v>768.6</v>
      </c>
      <c r="F1602" s="451">
        <v>41751</v>
      </c>
      <c r="G1602" s="139">
        <v>768.6</v>
      </c>
      <c r="H1602" s="460">
        <f t="shared" si="33"/>
        <v>0</v>
      </c>
      <c r="I1602" s="1247"/>
    </row>
    <row r="1603" spans="1:9" x14ac:dyDescent="0.25">
      <c r="A1603" s="1332"/>
      <c r="B1603" s="540" t="s">
        <v>2979</v>
      </c>
      <c r="C1603" s="2088" t="s">
        <v>3629</v>
      </c>
      <c r="D1603" s="1247" t="s">
        <v>69</v>
      </c>
      <c r="E1603" s="1964">
        <v>3236</v>
      </c>
      <c r="F1603" s="451">
        <v>41751</v>
      </c>
      <c r="G1603" s="139">
        <v>3236</v>
      </c>
      <c r="H1603" s="460">
        <f t="shared" si="33"/>
        <v>0</v>
      </c>
      <c r="I1603" s="1247" t="s">
        <v>825</v>
      </c>
    </row>
    <row r="1604" spans="1:9" x14ac:dyDescent="0.25">
      <c r="A1604" s="1332"/>
      <c r="B1604" s="540" t="s">
        <v>2980</v>
      </c>
      <c r="C1604" s="2088" t="s">
        <v>3629</v>
      </c>
      <c r="D1604" s="1247" t="s">
        <v>186</v>
      </c>
      <c r="E1604" s="1964">
        <v>3351</v>
      </c>
      <c r="F1604" s="451">
        <v>41751</v>
      </c>
      <c r="G1604" s="139">
        <v>3351</v>
      </c>
      <c r="H1604" s="460">
        <f t="shared" si="33"/>
        <v>0</v>
      </c>
      <c r="I1604" s="1247" t="s">
        <v>825</v>
      </c>
    </row>
    <row r="1605" spans="1:9" x14ac:dyDescent="0.25">
      <c r="A1605" s="1332"/>
      <c r="B1605" s="540" t="s">
        <v>2981</v>
      </c>
      <c r="C1605" s="2088" t="s">
        <v>3629</v>
      </c>
      <c r="D1605" s="1247" t="s">
        <v>685</v>
      </c>
      <c r="E1605" s="1964">
        <v>1875</v>
      </c>
      <c r="F1605" s="451">
        <v>41751</v>
      </c>
      <c r="G1605" s="139">
        <v>1875</v>
      </c>
      <c r="H1605" s="460">
        <f t="shared" si="33"/>
        <v>0</v>
      </c>
      <c r="I1605" s="1247" t="s">
        <v>825</v>
      </c>
    </row>
    <row r="1606" spans="1:9" x14ac:dyDescent="0.25">
      <c r="A1606" s="1332"/>
      <c r="B1606" s="540" t="s">
        <v>2982</v>
      </c>
      <c r="C1606" s="2088" t="s">
        <v>3629</v>
      </c>
      <c r="D1606" s="1247" t="s">
        <v>3590</v>
      </c>
      <c r="E1606" s="1964">
        <v>2376</v>
      </c>
      <c r="F1606" s="451">
        <v>41751</v>
      </c>
      <c r="G1606" s="139">
        <v>2376</v>
      </c>
      <c r="H1606" s="460">
        <f t="shared" si="33"/>
        <v>0</v>
      </c>
      <c r="I1606" s="1247" t="s">
        <v>825</v>
      </c>
    </row>
    <row r="1607" spans="1:9" x14ac:dyDescent="0.25">
      <c r="A1607" s="1332"/>
      <c r="B1607" s="540" t="s">
        <v>2983</v>
      </c>
      <c r="C1607" s="2088" t="s">
        <v>3629</v>
      </c>
      <c r="D1607" s="1247" t="s">
        <v>604</v>
      </c>
      <c r="E1607" s="1964">
        <v>5000</v>
      </c>
      <c r="F1607" s="2144" t="s">
        <v>4161</v>
      </c>
      <c r="G1607" s="139">
        <v>5000</v>
      </c>
      <c r="H1607" s="460">
        <f t="shared" si="33"/>
        <v>0</v>
      </c>
      <c r="I1607" s="1247" t="s">
        <v>825</v>
      </c>
    </row>
    <row r="1608" spans="1:9" x14ac:dyDescent="0.25">
      <c r="A1608" s="1332"/>
      <c r="B1608" s="540" t="s">
        <v>2984</v>
      </c>
      <c r="C1608" s="2088" t="s">
        <v>3629</v>
      </c>
      <c r="D1608" s="1247" t="s">
        <v>404</v>
      </c>
      <c r="E1608" s="1964">
        <v>1900</v>
      </c>
      <c r="F1608" s="347" t="s">
        <v>4212</v>
      </c>
      <c r="G1608" s="389">
        <v>1900</v>
      </c>
      <c r="H1608" s="460">
        <f t="shared" si="33"/>
        <v>0</v>
      </c>
      <c r="I1608" s="1247"/>
    </row>
    <row r="1609" spans="1:9" x14ac:dyDescent="0.25">
      <c r="A1609" s="1332"/>
      <c r="B1609" s="540" t="s">
        <v>2985</v>
      </c>
      <c r="C1609" s="2088" t="s">
        <v>3629</v>
      </c>
      <c r="D1609" s="1247" t="s">
        <v>2885</v>
      </c>
      <c r="E1609" s="1964">
        <v>649</v>
      </c>
      <c r="F1609" s="1744" t="s">
        <v>4128</v>
      </c>
      <c r="G1609" s="139">
        <v>649</v>
      </c>
      <c r="H1609" s="460">
        <f t="shared" si="33"/>
        <v>0</v>
      </c>
      <c r="I1609" s="1247" t="s">
        <v>2228</v>
      </c>
    </row>
    <row r="1610" spans="1:9" x14ac:dyDescent="0.25">
      <c r="A1610" s="1332"/>
      <c r="B1610" s="540" t="s">
        <v>2986</v>
      </c>
      <c r="C1610" s="2088" t="s">
        <v>3629</v>
      </c>
      <c r="D1610" s="1247" t="s">
        <v>601</v>
      </c>
      <c r="E1610" s="1964">
        <v>8220</v>
      </c>
      <c r="F1610" s="2086"/>
      <c r="G1610" s="525"/>
      <c r="H1610" s="460">
        <f t="shared" si="33"/>
        <v>8220</v>
      </c>
      <c r="I1610" s="1247"/>
    </row>
    <row r="1611" spans="1:9" x14ac:dyDescent="0.25">
      <c r="A1611" s="1332">
        <v>41752</v>
      </c>
      <c r="B1611" s="540" t="s">
        <v>2987</v>
      </c>
      <c r="C1611" s="2088" t="s">
        <v>3629</v>
      </c>
      <c r="D1611" s="1247" t="s">
        <v>597</v>
      </c>
      <c r="E1611" s="1964">
        <v>4519.5</v>
      </c>
      <c r="F1611" s="451">
        <v>41752</v>
      </c>
      <c r="G1611" s="139">
        <v>4519.5</v>
      </c>
      <c r="H1611" s="460">
        <f t="shared" si="33"/>
        <v>0</v>
      </c>
      <c r="I1611" s="583"/>
    </row>
    <row r="1612" spans="1:9" x14ac:dyDescent="0.25">
      <c r="A1612" s="1332"/>
      <c r="B1612" s="540" t="s">
        <v>2988</v>
      </c>
      <c r="C1612" s="2088" t="s">
        <v>3629</v>
      </c>
      <c r="D1612" s="1247" t="s">
        <v>447</v>
      </c>
      <c r="E1612" s="1964">
        <v>4216.8</v>
      </c>
      <c r="F1612" s="2090" t="s">
        <v>3766</v>
      </c>
      <c r="G1612" s="139">
        <v>4216.8</v>
      </c>
      <c r="H1612" s="460">
        <f t="shared" si="33"/>
        <v>0</v>
      </c>
      <c r="I1612" s="1247" t="s">
        <v>2227</v>
      </c>
    </row>
    <row r="1613" spans="1:9" x14ac:dyDescent="0.25">
      <c r="A1613" s="1332"/>
      <c r="B1613" s="540" t="s">
        <v>2989</v>
      </c>
      <c r="C1613" s="2088" t="s">
        <v>3629</v>
      </c>
      <c r="D1613" s="1247" t="s">
        <v>45</v>
      </c>
      <c r="E1613" s="1964">
        <v>24831</v>
      </c>
      <c r="F1613" s="452" t="s">
        <v>3858</v>
      </c>
      <c r="G1613" s="139">
        <v>24831</v>
      </c>
      <c r="H1613" s="460">
        <f t="shared" si="33"/>
        <v>0</v>
      </c>
      <c r="I1613" s="1247" t="s">
        <v>1003</v>
      </c>
    </row>
    <row r="1614" spans="1:9" x14ac:dyDescent="0.25">
      <c r="A1614" s="1332"/>
      <c r="B1614" s="540" t="s">
        <v>2990</v>
      </c>
      <c r="C1614" s="2088" t="s">
        <v>3629</v>
      </c>
      <c r="D1614" s="1247" t="s">
        <v>3514</v>
      </c>
      <c r="E1614" s="1964">
        <v>52055</v>
      </c>
      <c r="F1614" s="1744" t="s">
        <v>4082</v>
      </c>
      <c r="G1614" s="139">
        <v>52055</v>
      </c>
      <c r="H1614" s="460">
        <f t="shared" si="33"/>
        <v>0</v>
      </c>
      <c r="I1614" s="1247" t="s">
        <v>1003</v>
      </c>
    </row>
    <row r="1615" spans="1:9" x14ac:dyDescent="0.25">
      <c r="A1615" s="1332"/>
      <c r="B1615" s="540" t="s">
        <v>2991</v>
      </c>
      <c r="C1615" s="2088" t="s">
        <v>3629</v>
      </c>
      <c r="D1615" s="1247" t="s">
        <v>48</v>
      </c>
      <c r="E1615" s="1964">
        <v>28100.5</v>
      </c>
      <c r="F1615" s="1744">
        <v>41777</v>
      </c>
      <c r="G1615" s="389">
        <v>28100.5</v>
      </c>
      <c r="H1615" s="460">
        <f t="shared" si="33"/>
        <v>0</v>
      </c>
      <c r="I1615" s="1247" t="s">
        <v>600</v>
      </c>
    </row>
    <row r="1616" spans="1:9" x14ac:dyDescent="0.25">
      <c r="A1616" s="1332"/>
      <c r="B1616" s="540" t="s">
        <v>2992</v>
      </c>
      <c r="C1616" s="2088" t="s">
        <v>3629</v>
      </c>
      <c r="D1616" s="1247" t="s">
        <v>28</v>
      </c>
      <c r="E1616" s="1964">
        <v>25968.5</v>
      </c>
      <c r="F1616" s="451">
        <v>41759</v>
      </c>
      <c r="G1616" s="139">
        <v>25968.5</v>
      </c>
      <c r="H1616" s="460">
        <f t="shared" si="33"/>
        <v>0</v>
      </c>
      <c r="I1616" s="1247" t="s">
        <v>600</v>
      </c>
    </row>
    <row r="1617" spans="1:9" x14ac:dyDescent="0.25">
      <c r="A1617" s="1332"/>
      <c r="B1617" s="540" t="s">
        <v>2993</v>
      </c>
      <c r="C1617" s="2088" t="s">
        <v>3629</v>
      </c>
      <c r="D1617" s="1247" t="s">
        <v>1554</v>
      </c>
      <c r="E1617" s="1964">
        <v>5589</v>
      </c>
      <c r="F1617" s="451">
        <v>41752</v>
      </c>
      <c r="G1617" s="139">
        <v>5589</v>
      </c>
      <c r="H1617" s="460">
        <f t="shared" si="33"/>
        <v>0</v>
      </c>
      <c r="I1617" s="1247"/>
    </row>
    <row r="1618" spans="1:9" x14ac:dyDescent="0.25">
      <c r="A1618" s="1332"/>
      <c r="B1618" s="540" t="s">
        <v>2994</v>
      </c>
      <c r="C1618" s="2088" t="s">
        <v>3629</v>
      </c>
      <c r="D1618" s="1247" t="s">
        <v>206</v>
      </c>
      <c r="E1618" s="1964">
        <v>6216</v>
      </c>
      <c r="F1618" s="451">
        <v>41752</v>
      </c>
      <c r="G1618" s="139">
        <v>6216</v>
      </c>
      <c r="H1618" s="460">
        <f t="shared" si="33"/>
        <v>0</v>
      </c>
      <c r="I1618" s="1247" t="s">
        <v>600</v>
      </c>
    </row>
    <row r="1619" spans="1:9" x14ac:dyDescent="0.25">
      <c r="A1619" s="1332"/>
      <c r="B1619" s="540" t="s">
        <v>2995</v>
      </c>
      <c r="C1619" s="2088" t="s">
        <v>3629</v>
      </c>
      <c r="D1619" s="1247" t="s">
        <v>470</v>
      </c>
      <c r="E1619" s="1964">
        <v>14189</v>
      </c>
      <c r="F1619" s="451">
        <v>41752</v>
      </c>
      <c r="G1619" s="139">
        <v>14189</v>
      </c>
      <c r="H1619" s="460">
        <f t="shared" si="33"/>
        <v>0</v>
      </c>
      <c r="I1619" s="1247"/>
    </row>
    <row r="1620" spans="1:9" x14ac:dyDescent="0.25">
      <c r="A1620" s="1332"/>
      <c r="B1620" s="540" t="s">
        <v>2996</v>
      </c>
      <c r="C1620" s="2088" t="s">
        <v>3629</v>
      </c>
      <c r="D1620" s="1247" t="s">
        <v>771</v>
      </c>
      <c r="E1620" s="1964">
        <v>10253</v>
      </c>
      <c r="F1620" s="451">
        <v>41754</v>
      </c>
      <c r="G1620" s="139">
        <v>10253</v>
      </c>
      <c r="H1620" s="460">
        <f>E1620-G1620</f>
        <v>0</v>
      </c>
      <c r="I1620" s="1247"/>
    </row>
    <row r="1621" spans="1:9" x14ac:dyDescent="0.25">
      <c r="A1621" s="1332"/>
      <c r="B1621" s="540" t="s">
        <v>2997</v>
      </c>
      <c r="C1621" s="2088" t="s">
        <v>3629</v>
      </c>
      <c r="D1621" s="1247" t="s">
        <v>601</v>
      </c>
      <c r="E1621" s="1964">
        <v>18303.5</v>
      </c>
      <c r="F1621" s="451">
        <v>41752</v>
      </c>
      <c r="G1621" s="139">
        <v>18303.5</v>
      </c>
      <c r="H1621" s="460">
        <f>E1621-G1621</f>
        <v>0</v>
      </c>
      <c r="I1621" s="1247"/>
    </row>
    <row r="1622" spans="1:9" x14ac:dyDescent="0.25">
      <c r="A1622" s="1332"/>
      <c r="B1622" s="540" t="s">
        <v>2998</v>
      </c>
      <c r="C1622" s="2088" t="s">
        <v>3629</v>
      </c>
      <c r="D1622" s="1247" t="s">
        <v>524</v>
      </c>
      <c r="E1622" s="1964">
        <v>1331</v>
      </c>
      <c r="F1622" s="451">
        <v>41752</v>
      </c>
      <c r="G1622" s="139">
        <v>1331</v>
      </c>
      <c r="H1622" s="460">
        <f>E1622-G1622</f>
        <v>0</v>
      </c>
      <c r="I1622" s="1247"/>
    </row>
    <row r="1623" spans="1:9" x14ac:dyDescent="0.25">
      <c r="A1623" s="1332"/>
      <c r="B1623" s="540" t="s">
        <v>2999</v>
      </c>
      <c r="C1623" s="2088" t="s">
        <v>3629</v>
      </c>
      <c r="D1623" s="1247" t="s">
        <v>524</v>
      </c>
      <c r="E1623" s="1964">
        <v>351</v>
      </c>
      <c r="F1623" s="451">
        <v>41752</v>
      </c>
      <c r="G1623" s="139">
        <v>351</v>
      </c>
      <c r="H1623" s="460">
        <f>E1623-G1623</f>
        <v>0</v>
      </c>
      <c r="I1623" s="1247"/>
    </row>
    <row r="1624" spans="1:9" x14ac:dyDescent="0.25">
      <c r="A1624" s="1332"/>
      <c r="B1624" s="540" t="s">
        <v>3000</v>
      </c>
      <c r="C1624" s="2088" t="s">
        <v>3629</v>
      </c>
      <c r="D1624" s="1247" t="s">
        <v>470</v>
      </c>
      <c r="E1624" s="1964">
        <v>29102</v>
      </c>
      <c r="F1624" s="2125" t="s">
        <v>3864</v>
      </c>
      <c r="G1624" s="139">
        <v>29102</v>
      </c>
      <c r="H1624" s="460">
        <f t="shared" ref="H1624:H1650" si="34">E1624-G1624</f>
        <v>0</v>
      </c>
      <c r="I1624" s="1247" t="s">
        <v>2227</v>
      </c>
    </row>
    <row r="1625" spans="1:9" x14ac:dyDescent="0.25">
      <c r="A1625" s="1332"/>
      <c r="B1625" s="540" t="s">
        <v>3001</v>
      </c>
      <c r="C1625" s="2088" t="s">
        <v>3629</v>
      </c>
      <c r="D1625" s="1247" t="s">
        <v>3679</v>
      </c>
      <c r="E1625" s="1964">
        <v>2286</v>
      </c>
      <c r="F1625" s="451">
        <v>41752</v>
      </c>
      <c r="G1625" s="139">
        <v>2286</v>
      </c>
      <c r="H1625" s="460">
        <f t="shared" si="34"/>
        <v>0</v>
      </c>
      <c r="I1625" s="1247"/>
    </row>
    <row r="1626" spans="1:9" x14ac:dyDescent="0.25">
      <c r="A1626" s="1332"/>
      <c r="B1626" s="540" t="s">
        <v>3002</v>
      </c>
      <c r="C1626" s="2088" t="s">
        <v>3629</v>
      </c>
      <c r="D1626" s="1247" t="s">
        <v>19</v>
      </c>
      <c r="E1626" s="1964">
        <v>1082</v>
      </c>
      <c r="F1626" s="451">
        <v>41752</v>
      </c>
      <c r="G1626" s="139">
        <v>1082</v>
      </c>
      <c r="H1626" s="460">
        <f t="shared" si="34"/>
        <v>0</v>
      </c>
      <c r="I1626" s="1247" t="s">
        <v>19</v>
      </c>
    </row>
    <row r="1627" spans="1:9" x14ac:dyDescent="0.25">
      <c r="A1627" s="1332"/>
      <c r="B1627" s="540" t="s">
        <v>3015</v>
      </c>
      <c r="C1627" s="2088" t="s">
        <v>3629</v>
      </c>
      <c r="D1627" s="1247" t="s">
        <v>667</v>
      </c>
      <c r="E1627" s="1964">
        <v>4412</v>
      </c>
      <c r="F1627" s="451">
        <v>41752</v>
      </c>
      <c r="G1627" s="139">
        <v>4412</v>
      </c>
      <c r="H1627" s="460">
        <f t="shared" si="34"/>
        <v>0</v>
      </c>
      <c r="I1627" s="1247"/>
    </row>
    <row r="1628" spans="1:9" x14ac:dyDescent="0.25">
      <c r="A1628" s="1332"/>
      <c r="B1628" s="540" t="s">
        <v>773</v>
      </c>
      <c r="C1628" s="2088" t="s">
        <v>3629</v>
      </c>
      <c r="D1628" s="1247" t="s">
        <v>957</v>
      </c>
      <c r="E1628" s="1964">
        <v>8227.5</v>
      </c>
      <c r="F1628" s="451">
        <v>41753</v>
      </c>
      <c r="G1628" s="139">
        <v>8227.5</v>
      </c>
      <c r="H1628" s="460">
        <f t="shared" si="34"/>
        <v>0</v>
      </c>
      <c r="I1628" s="1247" t="s">
        <v>1003</v>
      </c>
    </row>
    <row r="1629" spans="1:9" x14ac:dyDescent="0.25">
      <c r="A1629" s="1332"/>
      <c r="B1629" s="540" t="s">
        <v>3016</v>
      </c>
      <c r="C1629" s="2088" t="s">
        <v>3629</v>
      </c>
      <c r="D1629" s="1247" t="s">
        <v>3720</v>
      </c>
      <c r="E1629" s="1964">
        <v>3729</v>
      </c>
      <c r="F1629" s="451">
        <v>41752</v>
      </c>
      <c r="G1629" s="139">
        <v>3729</v>
      </c>
      <c r="H1629" s="460">
        <f t="shared" si="34"/>
        <v>0</v>
      </c>
      <c r="I1629" s="1247"/>
    </row>
    <row r="1630" spans="1:9" x14ac:dyDescent="0.25">
      <c r="A1630" s="1332"/>
      <c r="B1630" s="540" t="s">
        <v>3017</v>
      </c>
      <c r="C1630" s="2088" t="s">
        <v>3629</v>
      </c>
      <c r="D1630" s="1247" t="s">
        <v>3721</v>
      </c>
      <c r="E1630" s="1964">
        <v>33056</v>
      </c>
      <c r="F1630" s="451">
        <v>41752</v>
      </c>
      <c r="G1630" s="139">
        <v>33056</v>
      </c>
      <c r="H1630" s="460">
        <f t="shared" si="34"/>
        <v>0</v>
      </c>
      <c r="I1630" s="1247"/>
    </row>
    <row r="1631" spans="1:9" x14ac:dyDescent="0.25">
      <c r="A1631" s="1332"/>
      <c r="B1631" s="540" t="s">
        <v>3018</v>
      </c>
      <c r="C1631" s="2088" t="s">
        <v>3629</v>
      </c>
      <c r="D1631" s="1247" t="s">
        <v>1465</v>
      </c>
      <c r="E1631" s="1964">
        <v>8069.5</v>
      </c>
      <c r="F1631" s="451">
        <v>41753</v>
      </c>
      <c r="G1631" s="139">
        <v>8069.5</v>
      </c>
      <c r="H1631" s="460">
        <f t="shared" si="34"/>
        <v>0</v>
      </c>
      <c r="I1631" s="1247"/>
    </row>
    <row r="1632" spans="1:9" x14ac:dyDescent="0.25">
      <c r="A1632" s="1332"/>
      <c r="B1632" s="540" t="s">
        <v>3019</v>
      </c>
      <c r="C1632" s="2088" t="s">
        <v>3629</v>
      </c>
      <c r="D1632" s="1247" t="s">
        <v>3599</v>
      </c>
      <c r="E1632" s="1964">
        <v>3646</v>
      </c>
      <c r="F1632" s="451">
        <v>41752</v>
      </c>
      <c r="G1632" s="139">
        <v>3646</v>
      </c>
      <c r="H1632" s="460">
        <f t="shared" si="34"/>
        <v>0</v>
      </c>
      <c r="I1632" s="1247"/>
    </row>
    <row r="1633" spans="1:9" x14ac:dyDescent="0.25">
      <c r="A1633" s="1332"/>
      <c r="B1633" s="540" t="s">
        <v>3020</v>
      </c>
      <c r="C1633" s="2088" t="s">
        <v>3629</v>
      </c>
      <c r="D1633" s="1247" t="s">
        <v>419</v>
      </c>
      <c r="E1633" s="1964">
        <v>10896</v>
      </c>
      <c r="F1633" s="451">
        <v>41753</v>
      </c>
      <c r="G1633" s="139">
        <v>10896</v>
      </c>
      <c r="H1633" s="460">
        <f t="shared" si="34"/>
        <v>0</v>
      </c>
      <c r="I1633" s="1247" t="s">
        <v>1003</v>
      </c>
    </row>
    <row r="1634" spans="1:9" x14ac:dyDescent="0.25">
      <c r="A1634" s="1332"/>
      <c r="B1634" s="540" t="s">
        <v>3021</v>
      </c>
      <c r="C1634" s="2088" t="s">
        <v>3629</v>
      </c>
      <c r="D1634" s="1247" t="s">
        <v>19</v>
      </c>
      <c r="E1634" s="1964">
        <v>3758.5</v>
      </c>
      <c r="F1634" s="451">
        <v>41752</v>
      </c>
      <c r="G1634" s="139">
        <v>3758.5</v>
      </c>
      <c r="H1634" s="460">
        <f t="shared" si="34"/>
        <v>0</v>
      </c>
      <c r="I1634" s="1247" t="s">
        <v>19</v>
      </c>
    </row>
    <row r="1635" spans="1:9" x14ac:dyDescent="0.25">
      <c r="A1635" s="1332"/>
      <c r="B1635" s="540" t="s">
        <v>3022</v>
      </c>
      <c r="C1635" s="2088" t="s">
        <v>3629</v>
      </c>
      <c r="D1635" s="1247" t="s">
        <v>470</v>
      </c>
      <c r="E1635" s="1964">
        <v>7155</v>
      </c>
      <c r="F1635" s="451">
        <v>41759</v>
      </c>
      <c r="G1635" s="139">
        <v>7155</v>
      </c>
      <c r="H1635" s="460">
        <f t="shared" si="34"/>
        <v>0</v>
      </c>
      <c r="I1635" s="1247" t="s">
        <v>1003</v>
      </c>
    </row>
    <row r="1636" spans="1:9" x14ac:dyDescent="0.25">
      <c r="A1636" s="1332"/>
      <c r="B1636" s="540" t="s">
        <v>3023</v>
      </c>
      <c r="C1636" s="2088" t="s">
        <v>3629</v>
      </c>
      <c r="D1636" s="1247" t="s">
        <v>2231</v>
      </c>
      <c r="E1636" s="1964">
        <v>27819</v>
      </c>
      <c r="F1636" s="451">
        <v>41752</v>
      </c>
      <c r="G1636" s="139">
        <v>27819</v>
      </c>
      <c r="H1636" s="460">
        <f t="shared" si="34"/>
        <v>0</v>
      </c>
      <c r="I1636" s="1247"/>
    </row>
    <row r="1637" spans="1:9" x14ac:dyDescent="0.25">
      <c r="A1637" s="1332"/>
      <c r="B1637" s="540" t="s">
        <v>3024</v>
      </c>
      <c r="C1637" s="2088" t="s">
        <v>3629</v>
      </c>
      <c r="D1637" s="1247" t="s">
        <v>3597</v>
      </c>
      <c r="E1637" s="1964">
        <v>8759</v>
      </c>
      <c r="F1637" s="451">
        <v>41752</v>
      </c>
      <c r="G1637" s="139">
        <v>8759</v>
      </c>
      <c r="H1637" s="460">
        <f t="shared" si="34"/>
        <v>0</v>
      </c>
      <c r="I1637" s="1247"/>
    </row>
    <row r="1638" spans="1:9" x14ac:dyDescent="0.25">
      <c r="A1638" s="1332"/>
      <c r="B1638" s="540" t="s">
        <v>3025</v>
      </c>
      <c r="C1638" s="2088" t="s">
        <v>3629</v>
      </c>
      <c r="D1638" s="1247" t="s">
        <v>19</v>
      </c>
      <c r="E1638" s="1964">
        <v>7225</v>
      </c>
      <c r="F1638" s="451">
        <v>41752</v>
      </c>
      <c r="G1638" s="139">
        <v>7225</v>
      </c>
      <c r="H1638" s="460">
        <f t="shared" si="34"/>
        <v>0</v>
      </c>
      <c r="I1638" s="1247" t="s">
        <v>19</v>
      </c>
    </row>
    <row r="1639" spans="1:9" x14ac:dyDescent="0.25">
      <c r="A1639" s="1332"/>
      <c r="B1639" s="540" t="s">
        <v>3026</v>
      </c>
      <c r="C1639" s="2088" t="s">
        <v>3629</v>
      </c>
      <c r="D1639" s="1247" t="s">
        <v>511</v>
      </c>
      <c r="E1639" s="1964">
        <v>4911</v>
      </c>
      <c r="F1639" s="451">
        <v>41753</v>
      </c>
      <c r="G1639" s="139">
        <v>4911</v>
      </c>
      <c r="H1639" s="460">
        <f t="shared" si="34"/>
        <v>0</v>
      </c>
      <c r="I1639" s="1247" t="s">
        <v>1003</v>
      </c>
    </row>
    <row r="1640" spans="1:9" x14ac:dyDescent="0.25">
      <c r="A1640" s="1332"/>
      <c r="B1640" s="540" t="s">
        <v>3027</v>
      </c>
      <c r="C1640" s="2088" t="s">
        <v>3629</v>
      </c>
      <c r="D1640" s="1247" t="s">
        <v>1477</v>
      </c>
      <c r="E1640" s="1964">
        <v>2400</v>
      </c>
      <c r="F1640" s="451">
        <v>41752</v>
      </c>
      <c r="G1640" s="139">
        <v>2400</v>
      </c>
      <c r="H1640" s="460">
        <f t="shared" si="34"/>
        <v>0</v>
      </c>
      <c r="I1640" s="1247" t="s">
        <v>2228</v>
      </c>
    </row>
    <row r="1641" spans="1:9" x14ac:dyDescent="0.25">
      <c r="A1641" s="1332"/>
      <c r="B1641" s="540" t="s">
        <v>3028</v>
      </c>
      <c r="C1641" s="2088" t="s">
        <v>3629</v>
      </c>
      <c r="D1641" s="1247" t="s">
        <v>3722</v>
      </c>
      <c r="E1641" s="1964">
        <v>437</v>
      </c>
      <c r="F1641" s="451">
        <v>41753</v>
      </c>
      <c r="G1641" s="139">
        <v>437</v>
      </c>
      <c r="H1641" s="460">
        <f t="shared" si="34"/>
        <v>0</v>
      </c>
      <c r="I1641" s="1247" t="s">
        <v>1003</v>
      </c>
    </row>
    <row r="1642" spans="1:9" x14ac:dyDescent="0.25">
      <c r="A1642" s="1332"/>
      <c r="B1642" s="540" t="s">
        <v>3029</v>
      </c>
      <c r="C1642" s="2088" t="s">
        <v>3629</v>
      </c>
      <c r="D1642" s="1247" t="s">
        <v>3674</v>
      </c>
      <c r="E1642" s="1964">
        <v>5337</v>
      </c>
      <c r="F1642" s="451">
        <v>41752</v>
      </c>
      <c r="G1642" s="139">
        <v>5337</v>
      </c>
      <c r="H1642" s="460">
        <f t="shared" si="34"/>
        <v>0</v>
      </c>
      <c r="I1642" s="1247"/>
    </row>
    <row r="1643" spans="1:9" x14ac:dyDescent="0.25">
      <c r="A1643" s="1332"/>
      <c r="B1643" s="540" t="s">
        <v>3030</v>
      </c>
      <c r="C1643" s="2088" t="s">
        <v>3629</v>
      </c>
      <c r="D1643" s="1247" t="s">
        <v>3723</v>
      </c>
      <c r="E1643" s="1964">
        <v>2470.5</v>
      </c>
      <c r="F1643" s="451">
        <v>41753</v>
      </c>
      <c r="G1643" s="139">
        <v>2470.5</v>
      </c>
      <c r="H1643" s="460">
        <f t="shared" si="34"/>
        <v>0</v>
      </c>
      <c r="I1643" s="1247" t="s">
        <v>1003</v>
      </c>
    </row>
    <row r="1644" spans="1:9" x14ac:dyDescent="0.25">
      <c r="A1644" s="1332"/>
      <c r="B1644" s="540" t="s">
        <v>3031</v>
      </c>
      <c r="C1644" s="2088" t="s">
        <v>3629</v>
      </c>
      <c r="D1644" s="1247" t="s">
        <v>600</v>
      </c>
      <c r="E1644" s="1964">
        <v>5603</v>
      </c>
      <c r="F1644" s="451">
        <v>41752</v>
      </c>
      <c r="G1644" s="139">
        <v>5603</v>
      </c>
      <c r="H1644" s="460">
        <f t="shared" si="34"/>
        <v>0</v>
      </c>
      <c r="I1644" s="1247"/>
    </row>
    <row r="1645" spans="1:9" x14ac:dyDescent="0.25">
      <c r="A1645" s="1332"/>
      <c r="B1645" s="540" t="s">
        <v>3032</v>
      </c>
      <c r="C1645" s="2088" t="s">
        <v>3629</v>
      </c>
      <c r="D1645" s="1896" t="s">
        <v>72</v>
      </c>
      <c r="E1645" s="2002">
        <v>29651</v>
      </c>
      <c r="F1645" s="1822">
        <v>41752</v>
      </c>
      <c r="G1645" s="1535">
        <v>29651</v>
      </c>
      <c r="H1645" s="460">
        <f t="shared" si="34"/>
        <v>0</v>
      </c>
      <c r="I1645" s="1896"/>
    </row>
    <row r="1646" spans="1:9" x14ac:dyDescent="0.25">
      <c r="A1646" s="1332"/>
      <c r="B1646" s="540" t="s">
        <v>3033</v>
      </c>
      <c r="C1646" s="2088" t="s">
        <v>3629</v>
      </c>
      <c r="D1646" s="1247" t="s">
        <v>2373</v>
      </c>
      <c r="E1646" s="1964">
        <v>31690</v>
      </c>
      <c r="F1646" s="451">
        <v>41753</v>
      </c>
      <c r="G1646" s="139">
        <v>31690</v>
      </c>
      <c r="H1646" s="460">
        <f t="shared" si="34"/>
        <v>0</v>
      </c>
      <c r="I1646" s="1247" t="s">
        <v>2227</v>
      </c>
    </row>
    <row r="1647" spans="1:9" x14ac:dyDescent="0.25">
      <c r="A1647" s="1332"/>
      <c r="B1647" s="540" t="s">
        <v>2391</v>
      </c>
      <c r="C1647" s="2088" t="s">
        <v>3629</v>
      </c>
      <c r="D1647" s="1896" t="s">
        <v>648</v>
      </c>
      <c r="E1647" s="2002">
        <v>414</v>
      </c>
      <c r="F1647" s="1822">
        <v>41752</v>
      </c>
      <c r="G1647" s="1535">
        <v>414</v>
      </c>
      <c r="H1647" s="460">
        <f t="shared" si="34"/>
        <v>0</v>
      </c>
      <c r="I1647" s="1896"/>
    </row>
    <row r="1648" spans="1:9" x14ac:dyDescent="0.25">
      <c r="A1648" s="1332"/>
      <c r="B1648" s="540" t="s">
        <v>3034</v>
      </c>
      <c r="C1648" s="2088" t="s">
        <v>3629</v>
      </c>
      <c r="D1648" s="1247" t="s">
        <v>2233</v>
      </c>
      <c r="E1648" s="1964">
        <v>50095</v>
      </c>
      <c r="F1648" s="2144" t="s">
        <v>4199</v>
      </c>
      <c r="G1648" s="389">
        <v>50095</v>
      </c>
      <c r="H1648" s="460">
        <f t="shared" si="34"/>
        <v>0</v>
      </c>
      <c r="I1648" s="1247" t="s">
        <v>2228</v>
      </c>
    </row>
    <row r="1649" spans="1:9" x14ac:dyDescent="0.25">
      <c r="A1649" s="1332"/>
      <c r="B1649" s="540"/>
      <c r="C1649" s="1530"/>
      <c r="D1649" s="520" t="s">
        <v>820</v>
      </c>
      <c r="E1649" s="139"/>
      <c r="F1649" s="725"/>
      <c r="G1649" s="139"/>
      <c r="H1649" s="583">
        <f t="shared" si="34"/>
        <v>0</v>
      </c>
    </row>
    <row r="1650" spans="1:9" x14ac:dyDescent="0.25">
      <c r="A1650" s="715"/>
      <c r="B1650" s="1356"/>
      <c r="C1650" s="1335"/>
      <c r="D1650" s="520" t="s">
        <v>513</v>
      </c>
      <c r="E1650" s="139"/>
      <c r="F1650" s="725"/>
      <c r="G1650" s="139"/>
      <c r="H1650" s="1883">
        <f t="shared" si="34"/>
        <v>0</v>
      </c>
    </row>
    <row r="1651" spans="1:9" x14ac:dyDescent="0.25">
      <c r="A1651" s="715"/>
      <c r="B1651" s="1356"/>
      <c r="C1651" s="1335"/>
      <c r="D1651" s="520" t="s">
        <v>614</v>
      </c>
      <c r="E1651" s="139"/>
      <c r="F1651" s="725"/>
      <c r="G1651" s="139"/>
      <c r="H1651" s="1351"/>
    </row>
    <row r="1652" spans="1:9" ht="18.75" x14ac:dyDescent="0.3">
      <c r="A1652" s="2319" t="str">
        <f>A1583</f>
        <v>REMISIONES DE    ABRIL         2 0 1 4</v>
      </c>
      <c r="B1652" s="2319"/>
      <c r="C1652" s="2319"/>
      <c r="D1652" s="2319"/>
      <c r="E1652" s="2319"/>
      <c r="F1652" s="2319"/>
      <c r="G1652" s="1051"/>
      <c r="H1652" s="717"/>
    </row>
    <row r="1653" spans="1:9" ht="35.25" thickBot="1" x14ac:dyDescent="0.35">
      <c r="A1653" s="716" t="s">
        <v>0</v>
      </c>
      <c r="B1653" s="1325" t="s">
        <v>1</v>
      </c>
      <c r="C1653" s="1526"/>
      <c r="D1653" s="1326" t="s">
        <v>1461</v>
      </c>
      <c r="E1653" s="5" t="s">
        <v>2</v>
      </c>
      <c r="F1653" s="1565" t="s">
        <v>6</v>
      </c>
      <c r="G1653" s="2011" t="s">
        <v>7</v>
      </c>
      <c r="H1653" s="1567" t="s">
        <v>8</v>
      </c>
    </row>
    <row r="1654" spans="1:9" ht="15.75" thickTop="1" x14ac:dyDescent="0.25">
      <c r="A1654" s="1330">
        <v>41752</v>
      </c>
      <c r="B1654" s="1331" t="s">
        <v>3035</v>
      </c>
      <c r="C1654" s="2088" t="s">
        <v>3629</v>
      </c>
      <c r="D1654" s="1247" t="s">
        <v>2238</v>
      </c>
      <c r="E1654" s="1964">
        <v>6668</v>
      </c>
      <c r="F1654" s="451">
        <v>41753</v>
      </c>
      <c r="G1654" s="139">
        <v>6668</v>
      </c>
      <c r="H1654" s="1997">
        <f t="shared" ref="H1654:H1717" si="35">E1654-G1654</f>
        <v>0</v>
      </c>
      <c r="I1654" s="1247" t="s">
        <v>2227</v>
      </c>
    </row>
    <row r="1655" spans="1:9" x14ac:dyDescent="0.25">
      <c r="A1655" s="1332"/>
      <c r="B1655" s="540" t="s">
        <v>3036</v>
      </c>
      <c r="C1655" s="2088" t="s">
        <v>3629</v>
      </c>
      <c r="D1655" s="1247" t="s">
        <v>36</v>
      </c>
      <c r="E1655" s="1964">
        <v>4686</v>
      </c>
      <c r="F1655" s="2144" t="s">
        <v>4145</v>
      </c>
      <c r="G1655" s="139">
        <v>4686</v>
      </c>
      <c r="H1655" s="460">
        <f t="shared" si="35"/>
        <v>0</v>
      </c>
      <c r="I1655" s="1247" t="s">
        <v>2227</v>
      </c>
    </row>
    <row r="1656" spans="1:9" x14ac:dyDescent="0.25">
      <c r="A1656" s="1332"/>
      <c r="B1656" s="540" t="s">
        <v>3037</v>
      </c>
      <c r="C1656" s="2088" t="s">
        <v>3629</v>
      </c>
      <c r="D1656" s="1247" t="s">
        <v>58</v>
      </c>
      <c r="E1656" s="1964">
        <v>4723.5</v>
      </c>
      <c r="F1656" s="451">
        <v>41753</v>
      </c>
      <c r="G1656" s="139">
        <v>4723.5</v>
      </c>
      <c r="H1656" s="460">
        <f t="shared" si="35"/>
        <v>0</v>
      </c>
      <c r="I1656" s="1247" t="s">
        <v>2227</v>
      </c>
    </row>
    <row r="1657" spans="1:9" x14ac:dyDescent="0.25">
      <c r="A1657" s="1332"/>
      <c r="B1657" s="540" t="s">
        <v>3038</v>
      </c>
      <c r="C1657" s="2088" t="s">
        <v>3629</v>
      </c>
      <c r="D1657" s="1247" t="s">
        <v>2090</v>
      </c>
      <c r="E1657" s="1964">
        <v>1199</v>
      </c>
      <c r="F1657" s="451">
        <v>41753</v>
      </c>
      <c r="G1657" s="139">
        <v>1199</v>
      </c>
      <c r="H1657" s="460">
        <f t="shared" si="35"/>
        <v>0</v>
      </c>
      <c r="I1657" s="1247" t="s">
        <v>2227</v>
      </c>
    </row>
    <row r="1658" spans="1:9" x14ac:dyDescent="0.25">
      <c r="A1658" s="1332"/>
      <c r="B1658" s="540" t="s">
        <v>3039</v>
      </c>
      <c r="C1658" s="2088" t="s">
        <v>3629</v>
      </c>
      <c r="D1658" s="1247" t="s">
        <v>2232</v>
      </c>
      <c r="E1658" s="1964">
        <v>1410</v>
      </c>
      <c r="F1658" s="451">
        <v>41753</v>
      </c>
      <c r="G1658" s="139">
        <v>1410</v>
      </c>
      <c r="H1658" s="460">
        <f t="shared" si="35"/>
        <v>0</v>
      </c>
      <c r="I1658" s="1247" t="s">
        <v>2227</v>
      </c>
    </row>
    <row r="1659" spans="1:9" x14ac:dyDescent="0.25">
      <c r="A1659" s="1332"/>
      <c r="B1659" s="540" t="s">
        <v>3040</v>
      </c>
      <c r="C1659" s="2088" t="s">
        <v>3629</v>
      </c>
      <c r="D1659" s="1247" t="s">
        <v>2930</v>
      </c>
      <c r="E1659" s="1964">
        <v>498</v>
      </c>
      <c r="F1659" s="451">
        <v>41753</v>
      </c>
      <c r="G1659" s="139">
        <v>498</v>
      </c>
      <c r="H1659" s="460">
        <f t="shared" si="35"/>
        <v>0</v>
      </c>
      <c r="I1659" s="1247" t="s">
        <v>2227</v>
      </c>
    </row>
    <row r="1660" spans="1:9" x14ac:dyDescent="0.25">
      <c r="A1660" s="1332"/>
      <c r="B1660" s="540" t="s">
        <v>3041</v>
      </c>
      <c r="C1660" s="2088" t="s">
        <v>3629</v>
      </c>
      <c r="D1660" s="1897" t="s">
        <v>3754</v>
      </c>
      <c r="E1660" s="2087">
        <v>0</v>
      </c>
      <c r="F1660" s="451"/>
      <c r="G1660" s="139"/>
      <c r="H1660" s="460">
        <f t="shared" si="35"/>
        <v>0</v>
      </c>
      <c r="I1660" s="1247" t="s">
        <v>2227</v>
      </c>
    </row>
    <row r="1661" spans="1:9" x14ac:dyDescent="0.25">
      <c r="A1661" s="1332"/>
      <c r="B1661" s="540" t="s">
        <v>3042</v>
      </c>
      <c r="C1661" s="2088" t="s">
        <v>3629</v>
      </c>
      <c r="D1661" s="1247" t="s">
        <v>524</v>
      </c>
      <c r="E1661" s="1964">
        <v>1036</v>
      </c>
      <c r="F1661" s="451">
        <v>41752</v>
      </c>
      <c r="G1661" s="139">
        <v>1036</v>
      </c>
      <c r="H1661" s="460">
        <f t="shared" si="35"/>
        <v>0</v>
      </c>
      <c r="I1661" s="1247"/>
    </row>
    <row r="1662" spans="1:9" x14ac:dyDescent="0.25">
      <c r="A1662" s="1332"/>
      <c r="B1662" s="540" t="s">
        <v>3043</v>
      </c>
      <c r="C1662" s="2088" t="s">
        <v>3629</v>
      </c>
      <c r="D1662" s="1247" t="s">
        <v>512</v>
      </c>
      <c r="E1662" s="1964">
        <v>9928</v>
      </c>
      <c r="F1662" s="451">
        <v>41753</v>
      </c>
      <c r="G1662" s="139">
        <v>9928</v>
      </c>
      <c r="H1662" s="460">
        <f t="shared" si="35"/>
        <v>0</v>
      </c>
      <c r="I1662" s="1247" t="s">
        <v>2227</v>
      </c>
    </row>
    <row r="1663" spans="1:9" x14ac:dyDescent="0.25">
      <c r="A1663" s="1332"/>
      <c r="B1663" s="540" t="s">
        <v>3044</v>
      </c>
      <c r="C1663" s="2088" t="s">
        <v>3629</v>
      </c>
      <c r="D1663" s="1247" t="s">
        <v>3724</v>
      </c>
      <c r="E1663" s="1964">
        <v>6327</v>
      </c>
      <c r="F1663" s="2091" t="s">
        <v>3818</v>
      </c>
      <c r="G1663" s="139">
        <v>6327</v>
      </c>
      <c r="H1663" s="460">
        <f t="shared" si="35"/>
        <v>0</v>
      </c>
      <c r="I1663" s="1247"/>
    </row>
    <row r="1664" spans="1:9" x14ac:dyDescent="0.25">
      <c r="A1664" s="1332"/>
      <c r="B1664" s="540" t="s">
        <v>3045</v>
      </c>
      <c r="C1664" s="2088" t="s">
        <v>3629</v>
      </c>
      <c r="D1664" s="1247" t="s">
        <v>3516</v>
      </c>
      <c r="E1664" s="1964">
        <v>13239</v>
      </c>
      <c r="F1664" s="451">
        <v>41753</v>
      </c>
      <c r="G1664" s="139">
        <v>13239</v>
      </c>
      <c r="H1664" s="460">
        <f t="shared" si="35"/>
        <v>0</v>
      </c>
      <c r="I1664" s="1247"/>
    </row>
    <row r="1665" spans="1:9" x14ac:dyDescent="0.25">
      <c r="A1665" s="1332"/>
      <c r="B1665" s="540" t="s">
        <v>3046</v>
      </c>
      <c r="C1665" s="2088" t="s">
        <v>3629</v>
      </c>
      <c r="D1665" s="1247" t="s">
        <v>3597</v>
      </c>
      <c r="E1665" s="1964">
        <v>636</v>
      </c>
      <c r="F1665" s="451">
        <v>41752</v>
      </c>
      <c r="G1665" s="139">
        <v>636</v>
      </c>
      <c r="H1665" s="460">
        <f t="shared" si="35"/>
        <v>0</v>
      </c>
      <c r="I1665" s="1247"/>
    </row>
    <row r="1666" spans="1:9" x14ac:dyDescent="0.25">
      <c r="A1666" s="1332"/>
      <c r="B1666" s="540" t="s">
        <v>3047</v>
      </c>
      <c r="C1666" s="2088" t="s">
        <v>3629</v>
      </c>
      <c r="D1666" s="1247" t="s">
        <v>996</v>
      </c>
      <c r="E1666" s="1964">
        <v>10447</v>
      </c>
      <c r="F1666" s="2091" t="s">
        <v>3774</v>
      </c>
      <c r="G1666" s="139">
        <v>10447</v>
      </c>
      <c r="H1666" s="460">
        <f t="shared" si="35"/>
        <v>0</v>
      </c>
      <c r="I1666" s="1247" t="s">
        <v>2227</v>
      </c>
    </row>
    <row r="1667" spans="1:9" x14ac:dyDescent="0.25">
      <c r="A1667" s="1332"/>
      <c r="B1667" s="540" t="s">
        <v>3048</v>
      </c>
      <c r="C1667" s="2088" t="s">
        <v>3629</v>
      </c>
      <c r="D1667" s="1247" t="s">
        <v>19</v>
      </c>
      <c r="E1667" s="1964">
        <v>1389</v>
      </c>
      <c r="F1667" s="451">
        <v>41752</v>
      </c>
      <c r="G1667" s="139">
        <v>1389</v>
      </c>
      <c r="H1667" s="460">
        <f t="shared" si="35"/>
        <v>0</v>
      </c>
      <c r="I1667" s="1247" t="s">
        <v>19</v>
      </c>
    </row>
    <row r="1668" spans="1:9" x14ac:dyDescent="0.25">
      <c r="A1668" s="1332"/>
      <c r="B1668" s="540" t="s">
        <v>3049</v>
      </c>
      <c r="C1668" s="2088" t="s">
        <v>3629</v>
      </c>
      <c r="D1668" s="1247" t="s">
        <v>19</v>
      </c>
      <c r="E1668" s="1964">
        <v>313</v>
      </c>
      <c r="F1668" s="451">
        <v>41752</v>
      </c>
      <c r="G1668" s="139">
        <v>313</v>
      </c>
      <c r="H1668" s="460">
        <f t="shared" si="35"/>
        <v>0</v>
      </c>
      <c r="I1668" s="1247" t="s">
        <v>19</v>
      </c>
    </row>
    <row r="1669" spans="1:9" x14ac:dyDescent="0.25">
      <c r="A1669" s="1332"/>
      <c r="B1669" s="540" t="s">
        <v>3050</v>
      </c>
      <c r="C1669" s="2088" t="s">
        <v>3629</v>
      </c>
      <c r="D1669" s="1897" t="s">
        <v>3725</v>
      </c>
      <c r="E1669" s="2087">
        <v>0</v>
      </c>
      <c r="F1669" s="451"/>
      <c r="G1669" s="139"/>
      <c r="H1669" s="460">
        <f t="shared" si="35"/>
        <v>0</v>
      </c>
      <c r="I1669" s="1247" t="s">
        <v>998</v>
      </c>
    </row>
    <row r="1670" spans="1:9" x14ac:dyDescent="0.25">
      <c r="A1670" s="1332"/>
      <c r="B1670" s="540" t="s">
        <v>3051</v>
      </c>
      <c r="C1670" s="2088" t="s">
        <v>3629</v>
      </c>
      <c r="D1670" s="1247" t="s">
        <v>748</v>
      </c>
      <c r="E1670" s="1964">
        <v>244589</v>
      </c>
      <c r="F1670" s="1744">
        <v>41781</v>
      </c>
      <c r="G1670" s="389">
        <v>244589</v>
      </c>
      <c r="H1670" s="460">
        <f t="shared" si="35"/>
        <v>0</v>
      </c>
      <c r="I1670" s="1247"/>
    </row>
    <row r="1671" spans="1:9" x14ac:dyDescent="0.25">
      <c r="A1671" s="1332"/>
      <c r="B1671" s="540" t="s">
        <v>3052</v>
      </c>
      <c r="C1671" s="2088" t="s">
        <v>3629</v>
      </c>
      <c r="D1671" s="1247" t="s">
        <v>853</v>
      </c>
      <c r="E1671" s="1964">
        <v>4954</v>
      </c>
      <c r="F1671" s="451">
        <v>41752</v>
      </c>
      <c r="G1671" s="139">
        <v>4954</v>
      </c>
      <c r="H1671" s="460">
        <f t="shared" si="35"/>
        <v>0</v>
      </c>
      <c r="I1671" s="1247"/>
    </row>
    <row r="1672" spans="1:9" x14ac:dyDescent="0.25">
      <c r="A1672" s="1332"/>
      <c r="B1672" s="540" t="s">
        <v>2392</v>
      </c>
      <c r="C1672" s="2088" t="s">
        <v>3629</v>
      </c>
      <c r="D1672" s="1247" t="s">
        <v>19</v>
      </c>
      <c r="E1672" s="1964">
        <v>797</v>
      </c>
      <c r="F1672" s="451">
        <v>41752</v>
      </c>
      <c r="G1672" s="139">
        <v>797</v>
      </c>
      <c r="H1672" s="460">
        <f t="shared" si="35"/>
        <v>0</v>
      </c>
      <c r="I1672" s="1247" t="s">
        <v>19</v>
      </c>
    </row>
    <row r="1673" spans="1:9" x14ac:dyDescent="0.25">
      <c r="A1673" s="1332"/>
      <c r="B1673" s="540" t="s">
        <v>3053</v>
      </c>
      <c r="C1673" s="2088" t="s">
        <v>3629</v>
      </c>
      <c r="D1673" s="1247" t="s">
        <v>19</v>
      </c>
      <c r="E1673" s="1964">
        <v>5597</v>
      </c>
      <c r="F1673" s="451">
        <v>41752</v>
      </c>
      <c r="G1673" s="139">
        <v>5597</v>
      </c>
      <c r="H1673" s="460">
        <f t="shared" si="35"/>
        <v>0</v>
      </c>
      <c r="I1673" s="1247" t="s">
        <v>19</v>
      </c>
    </row>
    <row r="1674" spans="1:9" x14ac:dyDescent="0.25">
      <c r="A1674" s="1332"/>
      <c r="B1674" s="540" t="s">
        <v>3054</v>
      </c>
      <c r="C1674" s="2088" t="s">
        <v>3629</v>
      </c>
      <c r="D1674" s="1247" t="s">
        <v>19</v>
      </c>
      <c r="E1674" s="1964">
        <v>1557</v>
      </c>
      <c r="F1674" s="451">
        <v>41752</v>
      </c>
      <c r="G1674" s="139">
        <v>1557</v>
      </c>
      <c r="H1674" s="460">
        <f t="shared" si="35"/>
        <v>0</v>
      </c>
      <c r="I1674" s="1247" t="s">
        <v>19</v>
      </c>
    </row>
    <row r="1675" spans="1:9" x14ac:dyDescent="0.25">
      <c r="A1675" s="1332"/>
      <c r="B1675" s="540" t="s">
        <v>3055</v>
      </c>
      <c r="C1675" s="2088" t="s">
        <v>3629</v>
      </c>
      <c r="D1675" s="1247" t="s">
        <v>2228</v>
      </c>
      <c r="E1675" s="1964">
        <v>9244</v>
      </c>
      <c r="F1675" s="451">
        <v>41752</v>
      </c>
      <c r="G1675" s="139">
        <v>9244</v>
      </c>
      <c r="H1675" s="460">
        <f t="shared" si="35"/>
        <v>0</v>
      </c>
      <c r="I1675" s="1247"/>
    </row>
    <row r="1676" spans="1:9" x14ac:dyDescent="0.25">
      <c r="A1676" s="1332"/>
      <c r="B1676" s="540" t="s">
        <v>3056</v>
      </c>
      <c r="C1676" s="2088" t="s">
        <v>3629</v>
      </c>
      <c r="D1676" s="1247" t="s">
        <v>19</v>
      </c>
      <c r="E1676" s="1964">
        <v>1180</v>
      </c>
      <c r="F1676" s="451">
        <v>41752</v>
      </c>
      <c r="G1676" s="139">
        <v>1180</v>
      </c>
      <c r="H1676" s="460">
        <f t="shared" si="35"/>
        <v>0</v>
      </c>
      <c r="I1676" s="1247" t="s">
        <v>19</v>
      </c>
    </row>
    <row r="1677" spans="1:9" x14ac:dyDescent="0.25">
      <c r="A1677" s="1332"/>
      <c r="B1677" s="540" t="s">
        <v>3057</v>
      </c>
      <c r="C1677" s="2088" t="s">
        <v>3629</v>
      </c>
      <c r="D1677" s="1247" t="s">
        <v>19</v>
      </c>
      <c r="E1677" s="1964">
        <v>1152</v>
      </c>
      <c r="F1677" s="451">
        <v>41752</v>
      </c>
      <c r="G1677" s="139">
        <v>1152</v>
      </c>
      <c r="H1677" s="460">
        <f t="shared" si="35"/>
        <v>0</v>
      </c>
      <c r="I1677" s="1247" t="s">
        <v>19</v>
      </c>
    </row>
    <row r="1678" spans="1:9" x14ac:dyDescent="0.25">
      <c r="A1678" s="1332"/>
      <c r="B1678" s="540" t="s">
        <v>3058</v>
      </c>
      <c r="C1678" s="2088" t="s">
        <v>3629</v>
      </c>
      <c r="D1678" s="1247" t="s">
        <v>971</v>
      </c>
      <c r="E1678" s="1964">
        <v>45639</v>
      </c>
      <c r="F1678" s="451">
        <v>41752</v>
      </c>
      <c r="G1678" s="139">
        <v>45639</v>
      </c>
      <c r="H1678" s="460">
        <f t="shared" si="35"/>
        <v>0</v>
      </c>
      <c r="I1678" s="1247"/>
    </row>
    <row r="1679" spans="1:9" x14ac:dyDescent="0.25">
      <c r="A1679" s="1332"/>
      <c r="B1679" s="540" t="s">
        <v>774</v>
      </c>
      <c r="C1679" s="2088" t="s">
        <v>3629</v>
      </c>
      <c r="D1679" s="1247" t="s">
        <v>1577</v>
      </c>
      <c r="E1679" s="1964">
        <v>13385</v>
      </c>
      <c r="F1679" s="451">
        <v>41753</v>
      </c>
      <c r="G1679" s="139">
        <v>13385</v>
      </c>
      <c r="H1679" s="460">
        <f t="shared" si="35"/>
        <v>0</v>
      </c>
      <c r="I1679" s="1247" t="s">
        <v>600</v>
      </c>
    </row>
    <row r="1680" spans="1:9" x14ac:dyDescent="0.25">
      <c r="A1680" s="1332"/>
      <c r="B1680" s="540" t="s">
        <v>3059</v>
      </c>
      <c r="C1680" s="2088" t="s">
        <v>3629</v>
      </c>
      <c r="D1680" s="1247" t="s">
        <v>21</v>
      </c>
      <c r="E1680" s="1964">
        <v>24977</v>
      </c>
      <c r="F1680" s="1744">
        <v>41764</v>
      </c>
      <c r="G1680" s="389">
        <v>24977</v>
      </c>
      <c r="H1680" s="460">
        <f t="shared" si="35"/>
        <v>0</v>
      </c>
      <c r="I1680" s="1247" t="s">
        <v>2227</v>
      </c>
    </row>
    <row r="1681" spans="1:9" x14ac:dyDescent="0.25">
      <c r="A1681" s="1332"/>
      <c r="B1681" s="540" t="s">
        <v>230</v>
      </c>
      <c r="C1681" s="2088" t="s">
        <v>3629</v>
      </c>
      <c r="D1681" s="1247" t="s">
        <v>604</v>
      </c>
      <c r="E1681" s="1964">
        <v>2400</v>
      </c>
      <c r="F1681" s="451">
        <v>41753</v>
      </c>
      <c r="G1681" s="139">
        <v>2400</v>
      </c>
      <c r="H1681" s="460">
        <f t="shared" si="35"/>
        <v>0</v>
      </c>
      <c r="I1681" s="1247" t="s">
        <v>600</v>
      </c>
    </row>
    <row r="1682" spans="1:9" x14ac:dyDescent="0.25">
      <c r="A1682" s="1332"/>
      <c r="B1682" s="540" t="s">
        <v>3060</v>
      </c>
      <c r="C1682" s="2088" t="s">
        <v>3629</v>
      </c>
      <c r="D1682" s="1247" t="s">
        <v>601</v>
      </c>
      <c r="E1682" s="1964">
        <v>7526</v>
      </c>
      <c r="F1682" s="451">
        <v>41752</v>
      </c>
      <c r="G1682" s="139">
        <v>7526</v>
      </c>
      <c r="H1682" s="460">
        <f t="shared" si="35"/>
        <v>0</v>
      </c>
      <c r="I1682" s="1247"/>
    </row>
    <row r="1683" spans="1:9" x14ac:dyDescent="0.25">
      <c r="A1683" s="1332"/>
      <c r="B1683" s="540" t="s">
        <v>3061</v>
      </c>
      <c r="C1683" s="2088" t="s">
        <v>3629</v>
      </c>
      <c r="D1683" s="1247" t="s">
        <v>3155</v>
      </c>
      <c r="E1683" s="1964">
        <v>14631</v>
      </c>
      <c r="F1683" s="451">
        <v>41753</v>
      </c>
      <c r="G1683" s="139">
        <v>14631</v>
      </c>
      <c r="H1683" s="460">
        <f t="shared" si="35"/>
        <v>0</v>
      </c>
      <c r="I1683" s="1247" t="s">
        <v>2227</v>
      </c>
    </row>
    <row r="1684" spans="1:9" x14ac:dyDescent="0.25">
      <c r="A1684" s="1332"/>
      <c r="B1684" s="540" t="s">
        <v>3062</v>
      </c>
      <c r="C1684" s="2088" t="s">
        <v>3629</v>
      </c>
      <c r="D1684" s="1247" t="s">
        <v>297</v>
      </c>
      <c r="E1684" s="1964">
        <v>1578</v>
      </c>
      <c r="F1684" s="451">
        <v>41752</v>
      </c>
      <c r="G1684" s="139">
        <v>1578</v>
      </c>
      <c r="H1684" s="460">
        <f t="shared" si="35"/>
        <v>0</v>
      </c>
      <c r="I1684" s="1247"/>
    </row>
    <row r="1685" spans="1:9" x14ac:dyDescent="0.25">
      <c r="A1685" s="1332"/>
      <c r="B1685" s="540" t="s">
        <v>3063</v>
      </c>
      <c r="C1685" s="2088" t="s">
        <v>3629</v>
      </c>
      <c r="D1685" s="1247" t="s">
        <v>974</v>
      </c>
      <c r="E1685" s="1964">
        <v>37694</v>
      </c>
      <c r="F1685" s="451">
        <v>41754</v>
      </c>
      <c r="G1685" s="139">
        <v>37694</v>
      </c>
      <c r="H1685" s="460">
        <f t="shared" si="35"/>
        <v>0</v>
      </c>
      <c r="I1685" s="1247" t="s">
        <v>1003</v>
      </c>
    </row>
    <row r="1686" spans="1:9" x14ac:dyDescent="0.25">
      <c r="A1686" s="1332"/>
      <c r="B1686" s="540" t="s">
        <v>3064</v>
      </c>
      <c r="C1686" s="2088" t="s">
        <v>3629</v>
      </c>
      <c r="D1686" s="1247" t="s">
        <v>3636</v>
      </c>
      <c r="E1686" s="1964">
        <v>6728</v>
      </c>
      <c r="F1686" s="2144" t="s">
        <v>4070</v>
      </c>
      <c r="G1686" s="139">
        <v>6728</v>
      </c>
      <c r="H1686" s="460">
        <f t="shared" si="35"/>
        <v>0</v>
      </c>
      <c r="I1686" s="1247"/>
    </row>
    <row r="1687" spans="1:9" x14ac:dyDescent="0.25">
      <c r="A1687" s="1332"/>
      <c r="B1687" s="540" t="s">
        <v>3065</v>
      </c>
      <c r="C1687" s="2088" t="s">
        <v>3629</v>
      </c>
      <c r="D1687" s="1247" t="s">
        <v>845</v>
      </c>
      <c r="E1687" s="1964">
        <v>2002</v>
      </c>
      <c r="F1687" s="451">
        <v>41753</v>
      </c>
      <c r="G1687" s="139">
        <v>2002</v>
      </c>
      <c r="H1687" s="460">
        <f t="shared" si="35"/>
        <v>0</v>
      </c>
      <c r="I1687" s="1247" t="s">
        <v>1003</v>
      </c>
    </row>
    <row r="1688" spans="1:9" x14ac:dyDescent="0.25">
      <c r="A1688" s="1332"/>
      <c r="B1688" s="540" t="s">
        <v>3066</v>
      </c>
      <c r="C1688" s="2088" t="s">
        <v>3629</v>
      </c>
      <c r="D1688" s="1247" t="s">
        <v>28</v>
      </c>
      <c r="E1688" s="1964">
        <v>690</v>
      </c>
      <c r="F1688" s="451">
        <v>41752</v>
      </c>
      <c r="G1688" s="139">
        <v>690</v>
      </c>
      <c r="H1688" s="460">
        <f t="shared" si="35"/>
        <v>0</v>
      </c>
      <c r="I1688" s="1247"/>
    </row>
    <row r="1689" spans="1:9" x14ac:dyDescent="0.25">
      <c r="A1689" s="1332"/>
      <c r="B1689" s="540" t="s">
        <v>3067</v>
      </c>
      <c r="C1689" s="2088" t="s">
        <v>3629</v>
      </c>
      <c r="D1689" s="1247" t="s">
        <v>2961</v>
      </c>
      <c r="E1689" s="1964">
        <v>1501</v>
      </c>
      <c r="F1689" s="451">
        <v>41752</v>
      </c>
      <c r="G1689" s="139">
        <v>1501</v>
      </c>
      <c r="H1689" s="460">
        <f t="shared" si="35"/>
        <v>0</v>
      </c>
      <c r="I1689" s="1247"/>
    </row>
    <row r="1690" spans="1:9" x14ac:dyDescent="0.25">
      <c r="A1690" s="1332"/>
      <c r="B1690" s="540" t="s">
        <v>3068</v>
      </c>
      <c r="C1690" s="2088" t="s">
        <v>3629</v>
      </c>
      <c r="D1690" s="1247" t="s">
        <v>684</v>
      </c>
      <c r="E1690" s="1964">
        <v>16155</v>
      </c>
      <c r="F1690" s="451">
        <v>41753</v>
      </c>
      <c r="G1690" s="139">
        <v>16155</v>
      </c>
      <c r="H1690" s="460">
        <f t="shared" si="35"/>
        <v>0</v>
      </c>
      <c r="I1690" s="1247" t="s">
        <v>2228</v>
      </c>
    </row>
    <row r="1691" spans="1:9" x14ac:dyDescent="0.25">
      <c r="A1691" s="1332"/>
      <c r="B1691" s="540" t="s">
        <v>3069</v>
      </c>
      <c r="C1691" s="2088" t="s">
        <v>3629</v>
      </c>
      <c r="D1691" s="1247" t="s">
        <v>389</v>
      </c>
      <c r="E1691" s="1964">
        <v>25661.5</v>
      </c>
      <c r="F1691" s="451">
        <v>41753</v>
      </c>
      <c r="G1691" s="139">
        <v>25661.5</v>
      </c>
      <c r="H1691" s="460">
        <f t="shared" si="35"/>
        <v>0</v>
      </c>
      <c r="I1691" s="1247" t="s">
        <v>2228</v>
      </c>
    </row>
    <row r="1692" spans="1:9" x14ac:dyDescent="0.25">
      <c r="A1692" s="1332"/>
      <c r="B1692" s="540" t="s">
        <v>3070</v>
      </c>
      <c r="C1692" s="2088" t="s">
        <v>3629</v>
      </c>
      <c r="D1692" s="1247" t="s">
        <v>3292</v>
      </c>
      <c r="E1692" s="1964">
        <v>5221</v>
      </c>
      <c r="F1692" s="451">
        <v>41753</v>
      </c>
      <c r="G1692" s="139">
        <v>5221</v>
      </c>
      <c r="H1692" s="460">
        <f t="shared" si="35"/>
        <v>0</v>
      </c>
      <c r="I1692" s="1247" t="s">
        <v>2228</v>
      </c>
    </row>
    <row r="1693" spans="1:9" x14ac:dyDescent="0.25">
      <c r="A1693" s="1332"/>
      <c r="B1693" s="540" t="s">
        <v>3071</v>
      </c>
      <c r="C1693" s="2088" t="s">
        <v>3629</v>
      </c>
      <c r="D1693" s="1247" t="s">
        <v>655</v>
      </c>
      <c r="E1693" s="1964">
        <v>36097</v>
      </c>
      <c r="F1693" s="451">
        <v>41753</v>
      </c>
      <c r="G1693" s="139">
        <v>36097</v>
      </c>
      <c r="H1693" s="460">
        <f t="shared" si="35"/>
        <v>0</v>
      </c>
      <c r="I1693" s="1247" t="s">
        <v>2228</v>
      </c>
    </row>
    <row r="1694" spans="1:9" x14ac:dyDescent="0.25">
      <c r="A1694" s="1332"/>
      <c r="B1694" s="540" t="s">
        <v>3072</v>
      </c>
      <c r="C1694" s="2088" t="s">
        <v>3629</v>
      </c>
      <c r="D1694" s="1247" t="s">
        <v>19</v>
      </c>
      <c r="E1694" s="2089">
        <v>378</v>
      </c>
      <c r="F1694" s="451">
        <v>41752</v>
      </c>
      <c r="G1694" s="139">
        <v>378</v>
      </c>
      <c r="H1694" s="460">
        <f t="shared" si="35"/>
        <v>0</v>
      </c>
      <c r="I1694" s="1247" t="s">
        <v>2228</v>
      </c>
    </row>
    <row r="1695" spans="1:9" x14ac:dyDescent="0.25">
      <c r="A1695" s="1332">
        <v>41753</v>
      </c>
      <c r="B1695" s="540" t="s">
        <v>3073</v>
      </c>
      <c r="C1695" s="2088" t="s">
        <v>3629</v>
      </c>
      <c r="D1695" s="1247" t="s">
        <v>3634</v>
      </c>
      <c r="E1695" s="1964">
        <v>15296</v>
      </c>
      <c r="F1695" s="451">
        <v>41753</v>
      </c>
      <c r="G1695" s="139">
        <v>15296</v>
      </c>
      <c r="H1695" s="460">
        <f t="shared" si="35"/>
        <v>0</v>
      </c>
      <c r="I1695" s="583" t="s">
        <v>2228</v>
      </c>
    </row>
    <row r="1696" spans="1:9" x14ac:dyDescent="0.25">
      <c r="A1696" s="1332"/>
      <c r="B1696" s="540" t="s">
        <v>3098</v>
      </c>
      <c r="C1696" s="2088" t="s">
        <v>3629</v>
      </c>
      <c r="D1696" s="1247" t="s">
        <v>1445</v>
      </c>
      <c r="E1696" s="1964">
        <v>19411.5</v>
      </c>
      <c r="F1696" s="1744" t="s">
        <v>4182</v>
      </c>
      <c r="G1696" s="389">
        <v>19411.5</v>
      </c>
      <c r="H1696" s="460">
        <f t="shared" si="35"/>
        <v>0</v>
      </c>
      <c r="I1696" s="1247" t="s">
        <v>2228</v>
      </c>
    </row>
    <row r="1697" spans="1:9" x14ac:dyDescent="0.25">
      <c r="A1697" s="1332"/>
      <c r="B1697" s="540" t="s">
        <v>3099</v>
      </c>
      <c r="C1697" s="2088" t="s">
        <v>3629</v>
      </c>
      <c r="D1697" s="1897" t="s">
        <v>2229</v>
      </c>
      <c r="E1697" s="2087">
        <v>0</v>
      </c>
      <c r="F1697" s="451"/>
      <c r="G1697" s="139"/>
      <c r="H1697" s="460">
        <f t="shared" si="35"/>
        <v>0</v>
      </c>
      <c r="I1697" s="1247" t="s">
        <v>998</v>
      </c>
    </row>
    <row r="1698" spans="1:9" x14ac:dyDescent="0.25">
      <c r="A1698" s="1332"/>
      <c r="B1698" s="540" t="s">
        <v>3100</v>
      </c>
      <c r="C1698" s="2088" t="s">
        <v>3629</v>
      </c>
      <c r="D1698" s="1247" t="s">
        <v>3742</v>
      </c>
      <c r="E1698" s="1964">
        <v>32449</v>
      </c>
      <c r="F1698" s="1744" t="s">
        <v>4207</v>
      </c>
      <c r="G1698" s="389">
        <v>32449</v>
      </c>
      <c r="H1698" s="460">
        <f t="shared" si="35"/>
        <v>0</v>
      </c>
      <c r="I1698" s="1247" t="s">
        <v>2228</v>
      </c>
    </row>
    <row r="1699" spans="1:9" x14ac:dyDescent="0.25">
      <c r="A1699" s="1332"/>
      <c r="B1699" s="540" t="s">
        <v>3101</v>
      </c>
      <c r="C1699" s="2088" t="s">
        <v>3629</v>
      </c>
      <c r="D1699" s="1247" t="s">
        <v>3743</v>
      </c>
      <c r="E1699" s="1964">
        <v>57791.5</v>
      </c>
      <c r="F1699" s="1744" t="s">
        <v>4221</v>
      </c>
      <c r="G1699" s="389">
        <v>57791.5</v>
      </c>
      <c r="H1699" s="460">
        <f t="shared" si="35"/>
        <v>0</v>
      </c>
      <c r="I1699" s="1247" t="s">
        <v>2228</v>
      </c>
    </row>
    <row r="1700" spans="1:9" x14ac:dyDescent="0.25">
      <c r="A1700" s="1332"/>
      <c r="B1700" s="540" t="s">
        <v>3102</v>
      </c>
      <c r="C1700" s="2088" t="s">
        <v>3629</v>
      </c>
      <c r="D1700" s="1247" t="s">
        <v>13</v>
      </c>
      <c r="E1700" s="1964">
        <v>22865</v>
      </c>
      <c r="F1700" s="451">
        <v>41753</v>
      </c>
      <c r="G1700" s="139">
        <v>22865</v>
      </c>
      <c r="H1700" s="460">
        <f t="shared" si="35"/>
        <v>0</v>
      </c>
      <c r="I1700" s="1247" t="s">
        <v>849</v>
      </c>
    </row>
    <row r="1701" spans="1:9" x14ac:dyDescent="0.25">
      <c r="A1701" s="1332"/>
      <c r="B1701" s="540" t="s">
        <v>3103</v>
      </c>
      <c r="C1701" s="2088" t="s">
        <v>3629</v>
      </c>
      <c r="D1701" s="1247" t="s">
        <v>3515</v>
      </c>
      <c r="E1701" s="1964">
        <v>802</v>
      </c>
      <c r="F1701" s="451">
        <v>41753</v>
      </c>
      <c r="G1701" s="139">
        <v>802</v>
      </c>
      <c r="H1701" s="460">
        <f t="shared" si="35"/>
        <v>0</v>
      </c>
      <c r="I1701" s="1247"/>
    </row>
    <row r="1702" spans="1:9" x14ac:dyDescent="0.25">
      <c r="A1702" s="1332"/>
      <c r="B1702" s="540" t="s">
        <v>3104</v>
      </c>
      <c r="C1702" s="2088" t="s">
        <v>3629</v>
      </c>
      <c r="D1702" s="1247" t="s">
        <v>703</v>
      </c>
      <c r="E1702" s="1964">
        <v>14512.6</v>
      </c>
      <c r="F1702" s="451">
        <v>41753</v>
      </c>
      <c r="G1702" s="139">
        <v>14512.6</v>
      </c>
      <c r="H1702" s="460">
        <f t="shared" si="35"/>
        <v>0</v>
      </c>
      <c r="I1702" s="1247" t="s">
        <v>600</v>
      </c>
    </row>
    <row r="1703" spans="1:9" x14ac:dyDescent="0.25">
      <c r="A1703" s="1332"/>
      <c r="B1703" s="540" t="s">
        <v>908</v>
      </c>
      <c r="C1703" s="2088" t="s">
        <v>3629</v>
      </c>
      <c r="D1703" s="1247" t="s">
        <v>965</v>
      </c>
      <c r="E1703" s="1964">
        <v>2761</v>
      </c>
      <c r="F1703" s="451">
        <v>41753</v>
      </c>
      <c r="G1703" s="139">
        <v>2761</v>
      </c>
      <c r="H1703" s="460">
        <f t="shared" si="35"/>
        <v>0</v>
      </c>
      <c r="I1703" s="1247"/>
    </row>
    <row r="1704" spans="1:9" x14ac:dyDescent="0.25">
      <c r="A1704" s="1332"/>
      <c r="B1704" s="540" t="s">
        <v>3105</v>
      </c>
      <c r="C1704" s="2088" t="s">
        <v>3629</v>
      </c>
      <c r="D1704" s="1247" t="s">
        <v>19</v>
      </c>
      <c r="E1704" s="1964">
        <v>444</v>
      </c>
      <c r="F1704" s="451">
        <v>41753</v>
      </c>
      <c r="G1704" s="139">
        <v>444</v>
      </c>
      <c r="H1704" s="460">
        <f t="shared" si="35"/>
        <v>0</v>
      </c>
      <c r="I1704" s="1247" t="s">
        <v>19</v>
      </c>
    </row>
    <row r="1705" spans="1:9" x14ac:dyDescent="0.25">
      <c r="A1705" s="1332"/>
      <c r="B1705" s="540" t="s">
        <v>3106</v>
      </c>
      <c r="C1705" s="2088" t="s">
        <v>3629</v>
      </c>
      <c r="D1705" s="1247" t="s">
        <v>1465</v>
      </c>
      <c r="E1705" s="1964">
        <v>3109</v>
      </c>
      <c r="F1705" s="2144" t="s">
        <v>4117</v>
      </c>
      <c r="G1705" s="139">
        <v>3109</v>
      </c>
      <c r="H1705" s="460">
        <f t="shared" si="35"/>
        <v>0</v>
      </c>
      <c r="I1705" s="1247"/>
    </row>
    <row r="1706" spans="1:9" x14ac:dyDescent="0.25">
      <c r="A1706" s="1332"/>
      <c r="B1706" s="540" t="s">
        <v>3107</v>
      </c>
      <c r="C1706" s="2088" t="s">
        <v>3629</v>
      </c>
      <c r="D1706" s="1247" t="s">
        <v>1554</v>
      </c>
      <c r="E1706" s="1964">
        <v>4761</v>
      </c>
      <c r="F1706" s="451">
        <v>41753</v>
      </c>
      <c r="G1706" s="139">
        <v>4761</v>
      </c>
      <c r="H1706" s="460">
        <f t="shared" si="35"/>
        <v>0</v>
      </c>
      <c r="I1706" s="1247"/>
    </row>
    <row r="1707" spans="1:9" x14ac:dyDescent="0.25">
      <c r="A1707" s="1332"/>
      <c r="B1707" s="540" t="s">
        <v>3108</v>
      </c>
      <c r="C1707" s="2088" t="s">
        <v>3629</v>
      </c>
      <c r="D1707" s="1247" t="s">
        <v>648</v>
      </c>
      <c r="E1707" s="1964">
        <v>1770</v>
      </c>
      <c r="F1707" s="451">
        <v>41753</v>
      </c>
      <c r="G1707" s="139">
        <v>1770</v>
      </c>
      <c r="H1707" s="460">
        <f t="shared" si="35"/>
        <v>0</v>
      </c>
      <c r="I1707" s="1247"/>
    </row>
    <row r="1708" spans="1:9" x14ac:dyDescent="0.25">
      <c r="A1708" s="1332"/>
      <c r="B1708" s="540" t="s">
        <v>2393</v>
      </c>
      <c r="C1708" s="2088" t="s">
        <v>3629</v>
      </c>
      <c r="D1708" s="1247" t="s">
        <v>648</v>
      </c>
      <c r="E1708" s="1964">
        <v>733</v>
      </c>
      <c r="F1708" s="451">
        <v>41753</v>
      </c>
      <c r="G1708" s="139">
        <v>733</v>
      </c>
      <c r="H1708" s="460">
        <f t="shared" si="35"/>
        <v>0</v>
      </c>
      <c r="I1708" s="1247"/>
    </row>
    <row r="1709" spans="1:9" x14ac:dyDescent="0.25">
      <c r="A1709" s="1332"/>
      <c r="B1709" s="540" t="s">
        <v>3109</v>
      </c>
      <c r="C1709" s="2088" t="s">
        <v>3629</v>
      </c>
      <c r="D1709" s="1247" t="s">
        <v>470</v>
      </c>
      <c r="E1709" s="1964">
        <v>27663</v>
      </c>
      <c r="F1709" s="452" t="s">
        <v>3819</v>
      </c>
      <c r="G1709" s="139">
        <v>27663</v>
      </c>
      <c r="H1709" s="460">
        <f t="shared" si="35"/>
        <v>0</v>
      </c>
      <c r="I1709" s="1247" t="s">
        <v>825</v>
      </c>
    </row>
    <row r="1710" spans="1:9" x14ac:dyDescent="0.25">
      <c r="A1710" s="1332"/>
      <c r="B1710" s="540" t="s">
        <v>3110</v>
      </c>
      <c r="C1710" s="2088" t="s">
        <v>3629</v>
      </c>
      <c r="D1710" s="1247" t="s">
        <v>206</v>
      </c>
      <c r="E1710" s="1964">
        <v>3719</v>
      </c>
      <c r="F1710" s="1744">
        <v>41761</v>
      </c>
      <c r="G1710" s="389">
        <v>3719</v>
      </c>
      <c r="H1710" s="460">
        <f t="shared" si="35"/>
        <v>0</v>
      </c>
      <c r="I1710" s="1247" t="s">
        <v>600</v>
      </c>
    </row>
    <row r="1711" spans="1:9" x14ac:dyDescent="0.25">
      <c r="A1711" s="1332"/>
      <c r="B1711" s="540" t="s">
        <v>3111</v>
      </c>
      <c r="C1711" s="2088" t="s">
        <v>3629</v>
      </c>
      <c r="D1711" s="1247" t="s">
        <v>1558</v>
      </c>
      <c r="E1711" s="1964">
        <v>1634</v>
      </c>
      <c r="F1711" s="451">
        <v>41753</v>
      </c>
      <c r="G1711" s="139">
        <v>1634</v>
      </c>
      <c r="H1711" s="460">
        <f t="shared" si="35"/>
        <v>0</v>
      </c>
      <c r="I1711" s="1247"/>
    </row>
    <row r="1712" spans="1:9" x14ac:dyDescent="0.25">
      <c r="A1712" s="1332"/>
      <c r="B1712" s="540" t="s">
        <v>3112</v>
      </c>
      <c r="C1712" s="2088" t="s">
        <v>3629</v>
      </c>
      <c r="D1712" s="1247" t="s">
        <v>751</v>
      </c>
      <c r="E1712" s="1964">
        <v>996</v>
      </c>
      <c r="F1712" s="451">
        <v>41753</v>
      </c>
      <c r="G1712" s="139">
        <v>996</v>
      </c>
      <c r="H1712" s="460">
        <f t="shared" si="35"/>
        <v>0</v>
      </c>
      <c r="I1712" s="1247" t="s">
        <v>600</v>
      </c>
    </row>
    <row r="1713" spans="1:9" x14ac:dyDescent="0.25">
      <c r="A1713" s="1332"/>
      <c r="B1713" s="540" t="s">
        <v>3113</v>
      </c>
      <c r="C1713" s="2088" t="s">
        <v>3629</v>
      </c>
      <c r="D1713" s="1247" t="s">
        <v>1477</v>
      </c>
      <c r="E1713" s="1964">
        <v>3000</v>
      </c>
      <c r="F1713" s="451">
        <v>41753</v>
      </c>
      <c r="G1713" s="139">
        <v>3000</v>
      </c>
      <c r="H1713" s="460">
        <f t="shared" si="35"/>
        <v>0</v>
      </c>
      <c r="I1713" s="1247" t="s">
        <v>2228</v>
      </c>
    </row>
    <row r="1714" spans="1:9" x14ac:dyDescent="0.25">
      <c r="A1714" s="1332"/>
      <c r="B1714" s="540" t="s">
        <v>3114</v>
      </c>
      <c r="C1714" s="2088" t="s">
        <v>3629</v>
      </c>
      <c r="D1714" s="1247" t="s">
        <v>3744</v>
      </c>
      <c r="E1714" s="1964">
        <v>845.2</v>
      </c>
      <c r="F1714" s="451">
        <v>41753</v>
      </c>
      <c r="G1714" s="139">
        <v>845.2</v>
      </c>
      <c r="H1714" s="460">
        <f t="shared" si="35"/>
        <v>0</v>
      </c>
      <c r="I1714" s="1247"/>
    </row>
    <row r="1715" spans="1:9" x14ac:dyDescent="0.25">
      <c r="A1715" s="1332"/>
      <c r="B1715" s="540" t="s">
        <v>3115</v>
      </c>
      <c r="C1715" s="2088" t="s">
        <v>3629</v>
      </c>
      <c r="D1715" s="1247" t="s">
        <v>3745</v>
      </c>
      <c r="E1715" s="1964">
        <v>28570</v>
      </c>
      <c r="F1715" s="452" t="s">
        <v>3820</v>
      </c>
      <c r="G1715" s="139">
        <v>28570</v>
      </c>
      <c r="H1715" s="460">
        <f t="shared" si="35"/>
        <v>0</v>
      </c>
      <c r="I1715" s="1247" t="s">
        <v>2228</v>
      </c>
    </row>
    <row r="1716" spans="1:9" x14ac:dyDescent="0.25">
      <c r="A1716" s="1332"/>
      <c r="B1716" s="540" t="s">
        <v>3116</v>
      </c>
      <c r="C1716" s="2088" t="s">
        <v>3629</v>
      </c>
      <c r="D1716" s="1247" t="s">
        <v>965</v>
      </c>
      <c r="E1716" s="1964">
        <v>6704.2</v>
      </c>
      <c r="F1716" s="451">
        <v>41753</v>
      </c>
      <c r="G1716" s="139">
        <v>6704.2</v>
      </c>
      <c r="H1716" s="460">
        <f t="shared" si="35"/>
        <v>0</v>
      </c>
      <c r="I1716" s="1247"/>
    </row>
    <row r="1717" spans="1:9" x14ac:dyDescent="0.25">
      <c r="A1717" s="1332"/>
      <c r="B1717" s="540" t="s">
        <v>3117</v>
      </c>
      <c r="C1717" s="2088" t="s">
        <v>3629</v>
      </c>
      <c r="D1717" s="1247" t="s">
        <v>2885</v>
      </c>
      <c r="E1717" s="1964">
        <v>1646</v>
      </c>
      <c r="F1717" s="2144" t="s">
        <v>4116</v>
      </c>
      <c r="G1717" s="139">
        <v>1646</v>
      </c>
      <c r="H1717" s="460">
        <f t="shared" si="35"/>
        <v>0</v>
      </c>
      <c r="I1717" s="1247"/>
    </row>
    <row r="1718" spans="1:9" x14ac:dyDescent="0.25">
      <c r="A1718" s="1332"/>
      <c r="B1718" s="540"/>
      <c r="C1718" s="1530"/>
      <c r="D1718" s="520" t="s">
        <v>506</v>
      </c>
      <c r="E1718" s="139"/>
      <c r="F1718" s="725"/>
      <c r="G1718" s="139"/>
      <c r="H1718" s="460"/>
    </row>
    <row r="1719" spans="1:9" x14ac:dyDescent="0.25">
      <c r="A1719" s="715"/>
      <c r="B1719" s="1356"/>
      <c r="C1719" s="1335"/>
      <c r="D1719" s="520" t="s">
        <v>513</v>
      </c>
      <c r="E1719" s="139"/>
      <c r="F1719" s="725"/>
      <c r="G1719" s="139"/>
      <c r="H1719" s="1351"/>
    </row>
    <row r="1720" spans="1:9" x14ac:dyDescent="0.25">
      <c r="A1720" s="1332"/>
      <c r="B1720" s="540"/>
      <c r="C1720" s="589"/>
      <c r="D1720" s="1247" t="s">
        <v>506</v>
      </c>
      <c r="E1720" s="583"/>
      <c r="F1720" s="1374"/>
      <c r="G1720" s="583"/>
      <c r="H1720" s="217"/>
    </row>
    <row r="1721" spans="1:9" ht="18.75" x14ac:dyDescent="0.3">
      <c r="A1721" s="2319" t="str">
        <f>A1652</f>
        <v>REMISIONES DE    ABRIL         2 0 1 4</v>
      </c>
      <c r="B1721" s="2319"/>
      <c r="C1721" s="2319"/>
      <c r="D1721" s="2319"/>
      <c r="E1721" s="2319"/>
      <c r="F1721" s="2319"/>
      <c r="G1721" s="1051"/>
      <c r="H1721" s="717"/>
    </row>
    <row r="1722" spans="1:9" ht="35.25" thickBot="1" x14ac:dyDescent="0.35">
      <c r="A1722" s="716" t="s">
        <v>0</v>
      </c>
      <c r="B1722" s="1325" t="s">
        <v>1</v>
      </c>
      <c r="C1722" s="1526"/>
      <c r="D1722" s="1326" t="s">
        <v>1461</v>
      </c>
      <c r="E1722" s="5" t="s">
        <v>2</v>
      </c>
      <c r="F1722" s="1565" t="s">
        <v>6</v>
      </c>
      <c r="G1722" s="1566" t="s">
        <v>7</v>
      </c>
      <c r="H1722" s="1567" t="s">
        <v>8</v>
      </c>
    </row>
    <row r="1723" spans="1:9" ht="15.75" thickTop="1" x14ac:dyDescent="0.25">
      <c r="A1723" s="1330">
        <v>41753</v>
      </c>
      <c r="B1723" s="1331" t="s">
        <v>3118</v>
      </c>
      <c r="C1723" s="2088" t="s">
        <v>3629</v>
      </c>
      <c r="D1723" s="1247" t="s">
        <v>25</v>
      </c>
      <c r="E1723" s="1964">
        <v>1875.2</v>
      </c>
      <c r="F1723" s="451">
        <v>41753</v>
      </c>
      <c r="G1723" s="139">
        <v>1875.2</v>
      </c>
      <c r="H1723" s="2004">
        <f t="shared" ref="H1723:H1786" si="36">E1723-G1723</f>
        <v>0</v>
      </c>
      <c r="I1723" s="1247"/>
    </row>
    <row r="1724" spans="1:9" x14ac:dyDescent="0.25">
      <c r="A1724" s="1332"/>
      <c r="B1724" s="540" t="s">
        <v>3119</v>
      </c>
      <c r="C1724" s="2088" t="s">
        <v>3629</v>
      </c>
      <c r="D1724" s="1247" t="s">
        <v>999</v>
      </c>
      <c r="E1724" s="1964">
        <v>3627</v>
      </c>
      <c r="F1724" s="451">
        <v>41753</v>
      </c>
      <c r="G1724" s="139">
        <v>3627</v>
      </c>
      <c r="H1724" s="460">
        <f t="shared" si="36"/>
        <v>0</v>
      </c>
      <c r="I1724" s="1247" t="s">
        <v>1003</v>
      </c>
    </row>
    <row r="1725" spans="1:9" x14ac:dyDescent="0.25">
      <c r="A1725" s="1332"/>
      <c r="B1725" s="540" t="s">
        <v>3120</v>
      </c>
      <c r="C1725" s="2088" t="s">
        <v>3629</v>
      </c>
      <c r="D1725" s="1247" t="s">
        <v>1884</v>
      </c>
      <c r="E1725" s="1964">
        <v>8032.9</v>
      </c>
      <c r="F1725" s="451">
        <v>41753</v>
      </c>
      <c r="G1725" s="139">
        <v>8032.9</v>
      </c>
      <c r="H1725" s="460">
        <f t="shared" si="36"/>
        <v>0</v>
      </c>
      <c r="I1725" s="1247"/>
    </row>
    <row r="1726" spans="1:9" x14ac:dyDescent="0.25">
      <c r="A1726" s="1332"/>
      <c r="B1726" s="540" t="s">
        <v>3121</v>
      </c>
      <c r="C1726" s="2088" t="s">
        <v>3629</v>
      </c>
      <c r="D1726" s="1247" t="s">
        <v>3693</v>
      </c>
      <c r="E1726" s="1964">
        <v>1553</v>
      </c>
      <c r="F1726" s="451">
        <v>41753</v>
      </c>
      <c r="G1726" s="139">
        <v>1553</v>
      </c>
      <c r="H1726" s="460">
        <f t="shared" si="36"/>
        <v>0</v>
      </c>
      <c r="I1726" s="1247" t="s">
        <v>2228</v>
      </c>
    </row>
    <row r="1727" spans="1:9" x14ac:dyDescent="0.25">
      <c r="A1727" s="1332"/>
      <c r="B1727" s="540" t="s">
        <v>2395</v>
      </c>
      <c r="C1727" s="2088" t="s">
        <v>3629</v>
      </c>
      <c r="D1727" s="1247" t="s">
        <v>3674</v>
      </c>
      <c r="E1727" s="1964">
        <v>6192.6</v>
      </c>
      <c r="F1727" s="451">
        <v>41753</v>
      </c>
      <c r="G1727" s="139">
        <v>6192.6</v>
      </c>
      <c r="H1727" s="460">
        <f t="shared" si="36"/>
        <v>0</v>
      </c>
      <c r="I1727" s="1247" t="s">
        <v>1003</v>
      </c>
    </row>
    <row r="1728" spans="1:9" x14ac:dyDescent="0.25">
      <c r="A1728" s="1332"/>
      <c r="B1728" s="540" t="s">
        <v>3122</v>
      </c>
      <c r="C1728" s="2088" t="s">
        <v>3629</v>
      </c>
      <c r="D1728" s="1247" t="s">
        <v>1924</v>
      </c>
      <c r="E1728" s="1964">
        <v>3620</v>
      </c>
      <c r="F1728" s="451">
        <v>41753</v>
      </c>
      <c r="G1728" s="139">
        <v>3620</v>
      </c>
      <c r="H1728" s="460">
        <f t="shared" si="36"/>
        <v>0</v>
      </c>
      <c r="I1728" s="1247" t="s">
        <v>2228</v>
      </c>
    </row>
    <row r="1729" spans="1:9" x14ac:dyDescent="0.25">
      <c r="A1729" s="1332"/>
      <c r="B1729" s="540" t="s">
        <v>3123</v>
      </c>
      <c r="C1729" s="2088" t="s">
        <v>3629</v>
      </c>
      <c r="D1729" s="1247" t="s">
        <v>48</v>
      </c>
      <c r="E1729" s="1964">
        <v>42197.5</v>
      </c>
      <c r="F1729" s="1744">
        <v>41777</v>
      </c>
      <c r="G1729" s="389">
        <v>42197.5</v>
      </c>
      <c r="H1729" s="460">
        <f t="shared" si="36"/>
        <v>0</v>
      </c>
      <c r="I1729" s="1247" t="s">
        <v>600</v>
      </c>
    </row>
    <row r="1730" spans="1:9" x14ac:dyDescent="0.25">
      <c r="A1730" s="1332"/>
      <c r="B1730" s="540" t="s">
        <v>3124</v>
      </c>
      <c r="C1730" s="2088" t="s">
        <v>3629</v>
      </c>
      <c r="D1730" s="1247" t="s">
        <v>648</v>
      </c>
      <c r="E1730" s="1964">
        <v>2496.5</v>
      </c>
      <c r="F1730" s="451">
        <v>41753</v>
      </c>
      <c r="G1730" s="139">
        <v>2496.5</v>
      </c>
      <c r="H1730" s="460">
        <f t="shared" si="36"/>
        <v>0</v>
      </c>
      <c r="I1730" s="1247"/>
    </row>
    <row r="1731" spans="1:9" x14ac:dyDescent="0.25">
      <c r="A1731" s="1332"/>
      <c r="B1731" s="540" t="s">
        <v>3125</v>
      </c>
      <c r="C1731" s="2088" t="s">
        <v>3629</v>
      </c>
      <c r="D1731" s="1247" t="s">
        <v>2828</v>
      </c>
      <c r="E1731" s="1964">
        <v>9087</v>
      </c>
      <c r="F1731" s="451">
        <v>41753</v>
      </c>
      <c r="G1731" s="139">
        <v>9087</v>
      </c>
      <c r="H1731" s="460">
        <f t="shared" si="36"/>
        <v>0</v>
      </c>
      <c r="I1731" s="1247"/>
    </row>
    <row r="1732" spans="1:9" x14ac:dyDescent="0.25">
      <c r="A1732" s="1332"/>
      <c r="B1732" s="540" t="s">
        <v>3126</v>
      </c>
      <c r="C1732" s="2088" t="s">
        <v>3629</v>
      </c>
      <c r="D1732" s="1247" t="s">
        <v>463</v>
      </c>
      <c r="E1732" s="1964">
        <v>4771.2</v>
      </c>
      <c r="F1732" s="451">
        <v>41754</v>
      </c>
      <c r="G1732" s="139">
        <v>4771.2</v>
      </c>
      <c r="H1732" s="460">
        <f t="shared" si="36"/>
        <v>0</v>
      </c>
      <c r="I1732" s="1247" t="s">
        <v>2227</v>
      </c>
    </row>
    <row r="1733" spans="1:9" x14ac:dyDescent="0.25">
      <c r="A1733" s="1332"/>
      <c r="B1733" s="540" t="s">
        <v>3127</v>
      </c>
      <c r="C1733" s="2088" t="s">
        <v>3629</v>
      </c>
      <c r="D1733" s="1247" t="s">
        <v>2885</v>
      </c>
      <c r="E1733" s="1964">
        <v>1838.6</v>
      </c>
      <c r="F1733" s="451">
        <v>41754</v>
      </c>
      <c r="G1733" s="139">
        <v>1838.6</v>
      </c>
      <c r="H1733" s="460">
        <f t="shared" si="36"/>
        <v>0</v>
      </c>
      <c r="I1733" s="1247" t="s">
        <v>2227</v>
      </c>
    </row>
    <row r="1734" spans="1:9" x14ac:dyDescent="0.25">
      <c r="A1734" s="1332"/>
      <c r="B1734" s="540" t="s">
        <v>3128</v>
      </c>
      <c r="C1734" s="2088" t="s">
        <v>3629</v>
      </c>
      <c r="D1734" s="1896" t="s">
        <v>2232</v>
      </c>
      <c r="E1734" s="2002">
        <v>1410</v>
      </c>
      <c r="F1734" s="1822">
        <v>41754</v>
      </c>
      <c r="G1734" s="1535">
        <v>1410</v>
      </c>
      <c r="H1734" s="460">
        <f t="shared" si="36"/>
        <v>0</v>
      </c>
      <c r="I1734" s="1896" t="s">
        <v>2227</v>
      </c>
    </row>
    <row r="1735" spans="1:9" x14ac:dyDescent="0.25">
      <c r="A1735" s="1332"/>
      <c r="B1735" s="540" t="s">
        <v>3129</v>
      </c>
      <c r="C1735" s="2088" t="s">
        <v>3629</v>
      </c>
      <c r="D1735" s="1247" t="s">
        <v>2090</v>
      </c>
      <c r="E1735" s="1964">
        <v>1264.5</v>
      </c>
      <c r="F1735" s="451">
        <v>41754</v>
      </c>
      <c r="G1735" s="139">
        <v>1264.5</v>
      </c>
      <c r="H1735" s="460">
        <f t="shared" si="36"/>
        <v>0</v>
      </c>
      <c r="I1735" s="1247" t="s">
        <v>2227</v>
      </c>
    </row>
    <row r="1736" spans="1:9" x14ac:dyDescent="0.25">
      <c r="A1736" s="1332"/>
      <c r="B1736" s="540" t="s">
        <v>911</v>
      </c>
      <c r="C1736" s="2088" t="s">
        <v>3629</v>
      </c>
      <c r="D1736" s="1896" t="s">
        <v>58</v>
      </c>
      <c r="E1736" s="2002">
        <v>4411.5</v>
      </c>
      <c r="F1736" s="2135" t="s">
        <v>4229</v>
      </c>
      <c r="G1736" s="2183">
        <v>4411.5</v>
      </c>
      <c r="H1736" s="460">
        <f t="shared" si="36"/>
        <v>0</v>
      </c>
      <c r="I1736" s="1896" t="s">
        <v>2227</v>
      </c>
    </row>
    <row r="1737" spans="1:9" x14ac:dyDescent="0.25">
      <c r="A1737" s="1332"/>
      <c r="B1737" s="540" t="s">
        <v>3130</v>
      </c>
      <c r="C1737" s="2088" t="s">
        <v>3629</v>
      </c>
      <c r="D1737" s="1247" t="s">
        <v>3673</v>
      </c>
      <c r="E1737" s="1964">
        <v>4347.2</v>
      </c>
      <c r="F1737" s="451">
        <v>41754</v>
      </c>
      <c r="G1737" s="139">
        <v>4347.2</v>
      </c>
      <c r="H1737" s="460">
        <f t="shared" si="36"/>
        <v>0</v>
      </c>
      <c r="I1737" s="1247" t="s">
        <v>2227</v>
      </c>
    </row>
    <row r="1738" spans="1:9" x14ac:dyDescent="0.25">
      <c r="A1738" s="1332"/>
      <c r="B1738" s="540" t="s">
        <v>3131</v>
      </c>
      <c r="C1738" s="2088" t="s">
        <v>3629</v>
      </c>
      <c r="D1738" s="1247" t="s">
        <v>3746</v>
      </c>
      <c r="E1738" s="1964">
        <v>1425</v>
      </c>
      <c r="F1738" s="451">
        <v>41754</v>
      </c>
      <c r="G1738" s="139">
        <v>1425</v>
      </c>
      <c r="H1738" s="460">
        <f t="shared" si="36"/>
        <v>0</v>
      </c>
      <c r="I1738" s="1247" t="s">
        <v>2227</v>
      </c>
    </row>
    <row r="1739" spans="1:9" x14ac:dyDescent="0.25">
      <c r="A1739" s="1332"/>
      <c r="B1739" s="540" t="s">
        <v>2396</v>
      </c>
      <c r="C1739" s="2088" t="s">
        <v>3629</v>
      </c>
      <c r="D1739" s="1247" t="s">
        <v>3747</v>
      </c>
      <c r="E1739" s="1964">
        <v>269</v>
      </c>
      <c r="F1739" s="451">
        <v>41753</v>
      </c>
      <c r="G1739" s="139">
        <v>269</v>
      </c>
      <c r="H1739" s="460">
        <f t="shared" si="36"/>
        <v>0</v>
      </c>
      <c r="I1739" s="1247"/>
    </row>
    <row r="1740" spans="1:9" x14ac:dyDescent="0.25">
      <c r="A1740" s="1332"/>
      <c r="B1740" s="540" t="s">
        <v>3132</v>
      </c>
      <c r="C1740" s="2088" t="s">
        <v>3629</v>
      </c>
      <c r="D1740" s="1247" t="s">
        <v>821</v>
      </c>
      <c r="E1740" s="1964">
        <v>1983.5</v>
      </c>
      <c r="F1740" s="451">
        <v>41753</v>
      </c>
      <c r="G1740" s="139">
        <v>1983.5</v>
      </c>
      <c r="H1740" s="460">
        <f t="shared" si="36"/>
        <v>0</v>
      </c>
      <c r="I1740" s="1247"/>
    </row>
    <row r="1741" spans="1:9" x14ac:dyDescent="0.25">
      <c r="A1741" s="1332"/>
      <c r="B1741" s="540" t="s">
        <v>958</v>
      </c>
      <c r="C1741" s="2088" t="s">
        <v>3629</v>
      </c>
      <c r="D1741" s="1247" t="s">
        <v>1556</v>
      </c>
      <c r="E1741" s="1964">
        <v>1553</v>
      </c>
      <c r="F1741" s="2090" t="s">
        <v>3821</v>
      </c>
      <c r="G1741" s="139">
        <v>1553</v>
      </c>
      <c r="H1741" s="460">
        <f t="shared" si="36"/>
        <v>0</v>
      </c>
      <c r="I1741" s="1247" t="s">
        <v>2227</v>
      </c>
    </row>
    <row r="1742" spans="1:9" x14ac:dyDescent="0.25">
      <c r="A1742" s="1332"/>
      <c r="B1742" s="540" t="s">
        <v>3133</v>
      </c>
      <c r="C1742" s="2088" t="s">
        <v>3629</v>
      </c>
      <c r="D1742" s="1247" t="s">
        <v>377</v>
      </c>
      <c r="E1742" s="1964">
        <v>4509</v>
      </c>
      <c r="F1742" s="451">
        <v>41753</v>
      </c>
      <c r="G1742" s="139">
        <v>4509</v>
      </c>
      <c r="H1742" s="460">
        <f t="shared" si="36"/>
        <v>0</v>
      </c>
      <c r="I1742" s="1247"/>
    </row>
    <row r="1743" spans="1:9" x14ac:dyDescent="0.25">
      <c r="A1743" s="1332"/>
      <c r="B1743" s="540" t="s">
        <v>3134</v>
      </c>
      <c r="C1743" s="2088" t="s">
        <v>3629</v>
      </c>
      <c r="D1743" s="1247" t="s">
        <v>3667</v>
      </c>
      <c r="E1743" s="1964">
        <v>4688</v>
      </c>
      <c r="F1743" s="451">
        <v>41753</v>
      </c>
      <c r="G1743" s="139">
        <v>4688</v>
      </c>
      <c r="H1743" s="460">
        <f t="shared" si="36"/>
        <v>0</v>
      </c>
      <c r="I1743" s="1247" t="s">
        <v>1003</v>
      </c>
    </row>
    <row r="1744" spans="1:9" x14ac:dyDescent="0.25">
      <c r="A1744" s="1332"/>
      <c r="B1744" s="540" t="s">
        <v>3135</v>
      </c>
      <c r="C1744" s="2088" t="s">
        <v>3629</v>
      </c>
      <c r="D1744" s="1247" t="s">
        <v>297</v>
      </c>
      <c r="E1744" s="1964">
        <v>24093</v>
      </c>
      <c r="F1744" s="451">
        <v>41753</v>
      </c>
      <c r="G1744" s="139">
        <v>24093</v>
      </c>
      <c r="H1744" s="460">
        <f t="shared" si="36"/>
        <v>0</v>
      </c>
      <c r="I1744" s="1247"/>
    </row>
    <row r="1745" spans="1:9" x14ac:dyDescent="0.25">
      <c r="A1745" s="1332"/>
      <c r="B1745" s="540" t="s">
        <v>919</v>
      </c>
      <c r="C1745" s="2088" t="s">
        <v>3629</v>
      </c>
      <c r="D1745" s="1247" t="s">
        <v>957</v>
      </c>
      <c r="E1745" s="1964">
        <v>13967</v>
      </c>
      <c r="F1745" s="452" t="s">
        <v>3853</v>
      </c>
      <c r="G1745" s="139">
        <v>13967</v>
      </c>
      <c r="H1745" s="460">
        <f t="shared" si="36"/>
        <v>0</v>
      </c>
      <c r="I1745" s="1247" t="s">
        <v>1003</v>
      </c>
    </row>
    <row r="1746" spans="1:9" x14ac:dyDescent="0.25">
      <c r="A1746" s="1332"/>
      <c r="B1746" s="540" t="s">
        <v>959</v>
      </c>
      <c r="C1746" s="2088" t="s">
        <v>3629</v>
      </c>
      <c r="D1746" s="1247" t="s">
        <v>3748</v>
      </c>
      <c r="E1746" s="1964">
        <v>196</v>
      </c>
      <c r="F1746" s="451">
        <v>41753</v>
      </c>
      <c r="G1746" s="139">
        <v>196</v>
      </c>
      <c r="H1746" s="460">
        <f t="shared" si="36"/>
        <v>0</v>
      </c>
      <c r="I1746" s="1247"/>
    </row>
    <row r="1747" spans="1:9" x14ac:dyDescent="0.25">
      <c r="A1747" s="1332"/>
      <c r="B1747" s="540" t="s">
        <v>3136</v>
      </c>
      <c r="C1747" s="2088" t="s">
        <v>3629</v>
      </c>
      <c r="D1747" s="1247" t="s">
        <v>524</v>
      </c>
      <c r="E1747" s="1964">
        <v>633</v>
      </c>
      <c r="F1747" s="451">
        <v>41753</v>
      </c>
      <c r="G1747" s="139">
        <v>633</v>
      </c>
      <c r="H1747" s="460">
        <f t="shared" si="36"/>
        <v>0</v>
      </c>
      <c r="I1747" s="1247"/>
    </row>
    <row r="1748" spans="1:9" x14ac:dyDescent="0.25">
      <c r="A1748" s="1332"/>
      <c r="B1748" s="540" t="s">
        <v>3137</v>
      </c>
      <c r="C1748" s="2088" t="s">
        <v>3629</v>
      </c>
      <c r="D1748" s="1247" t="s">
        <v>19</v>
      </c>
      <c r="E1748" s="1964">
        <v>343</v>
      </c>
      <c r="F1748" s="451">
        <v>41753</v>
      </c>
      <c r="G1748" s="139">
        <v>343</v>
      </c>
      <c r="H1748" s="460">
        <f t="shared" si="36"/>
        <v>0</v>
      </c>
      <c r="I1748" s="1247" t="s">
        <v>19</v>
      </c>
    </row>
    <row r="1749" spans="1:9" x14ac:dyDescent="0.25">
      <c r="A1749" s="1332"/>
      <c r="B1749" s="540" t="s">
        <v>3138</v>
      </c>
      <c r="C1749" s="2088" t="s">
        <v>3629</v>
      </c>
      <c r="D1749" s="1247" t="s">
        <v>1554</v>
      </c>
      <c r="E1749" s="1964">
        <v>1066</v>
      </c>
      <c r="F1749" s="451">
        <v>41753</v>
      </c>
      <c r="G1749" s="139">
        <v>1066</v>
      </c>
      <c r="H1749" s="460">
        <f t="shared" si="36"/>
        <v>0</v>
      </c>
      <c r="I1749" s="1247"/>
    </row>
    <row r="1750" spans="1:9" x14ac:dyDescent="0.25">
      <c r="A1750" s="1332"/>
      <c r="B1750" s="540" t="s">
        <v>2397</v>
      </c>
      <c r="C1750" s="2088" t="s">
        <v>3629</v>
      </c>
      <c r="D1750" s="1247" t="s">
        <v>2234</v>
      </c>
      <c r="E1750" s="1964">
        <v>3654</v>
      </c>
      <c r="F1750" s="451">
        <v>41754</v>
      </c>
      <c r="G1750" s="139">
        <v>3654</v>
      </c>
      <c r="H1750" s="460">
        <f t="shared" si="36"/>
        <v>0</v>
      </c>
      <c r="I1750" s="1247" t="s">
        <v>825</v>
      </c>
    </row>
    <row r="1751" spans="1:9" x14ac:dyDescent="0.25">
      <c r="A1751" s="1332"/>
      <c r="B1751" s="540" t="s">
        <v>3139</v>
      </c>
      <c r="C1751" s="2088" t="s">
        <v>3629</v>
      </c>
      <c r="D1751" s="1247" t="s">
        <v>3590</v>
      </c>
      <c r="E1751" s="1964">
        <v>2367</v>
      </c>
      <c r="F1751" s="2144" t="s">
        <v>4163</v>
      </c>
      <c r="G1751" s="139">
        <v>2367</v>
      </c>
      <c r="H1751" s="460">
        <f t="shared" si="36"/>
        <v>0</v>
      </c>
      <c r="I1751" s="1247" t="s">
        <v>825</v>
      </c>
    </row>
    <row r="1752" spans="1:9" x14ac:dyDescent="0.25">
      <c r="A1752" s="1332"/>
      <c r="B1752" s="540" t="s">
        <v>3140</v>
      </c>
      <c r="C1752" s="2088" t="s">
        <v>3629</v>
      </c>
      <c r="D1752" s="1247" t="s">
        <v>3749</v>
      </c>
      <c r="E1752" s="1964">
        <v>1410</v>
      </c>
      <c r="F1752" s="451">
        <v>41754</v>
      </c>
      <c r="G1752" s="139">
        <v>1410</v>
      </c>
      <c r="H1752" s="460">
        <f t="shared" si="36"/>
        <v>0</v>
      </c>
      <c r="I1752" s="1247" t="s">
        <v>825</v>
      </c>
    </row>
    <row r="1753" spans="1:9" x14ac:dyDescent="0.25">
      <c r="A1753" s="1332"/>
      <c r="B1753" s="540" t="s">
        <v>3141</v>
      </c>
      <c r="C1753" s="2088" t="s">
        <v>3629</v>
      </c>
      <c r="D1753" s="1247" t="s">
        <v>685</v>
      </c>
      <c r="E1753" s="1964">
        <v>446.5</v>
      </c>
      <c r="F1753" s="451">
        <v>41754</v>
      </c>
      <c r="G1753" s="139">
        <v>446.5</v>
      </c>
      <c r="H1753" s="460">
        <f t="shared" si="36"/>
        <v>0</v>
      </c>
      <c r="I1753" s="1247" t="s">
        <v>825</v>
      </c>
    </row>
    <row r="1754" spans="1:9" x14ac:dyDescent="0.25">
      <c r="A1754" s="1332"/>
      <c r="B1754" s="540" t="s">
        <v>3142</v>
      </c>
      <c r="C1754" s="2088" t="s">
        <v>3629</v>
      </c>
      <c r="D1754" s="1247" t="s">
        <v>3750</v>
      </c>
      <c r="E1754" s="1964">
        <v>660</v>
      </c>
      <c r="F1754" s="451">
        <v>41754</v>
      </c>
      <c r="G1754" s="139">
        <v>660</v>
      </c>
      <c r="H1754" s="460">
        <f t="shared" si="36"/>
        <v>0</v>
      </c>
      <c r="I1754" s="1247" t="s">
        <v>825</v>
      </c>
    </row>
    <row r="1755" spans="1:9" x14ac:dyDescent="0.25">
      <c r="A1755" s="1332"/>
      <c r="B1755" s="540" t="s">
        <v>874</v>
      </c>
      <c r="C1755" s="2088" t="s">
        <v>3629</v>
      </c>
      <c r="D1755" s="1247" t="s">
        <v>2931</v>
      </c>
      <c r="E1755" s="1964">
        <v>14972</v>
      </c>
      <c r="F1755" s="451">
        <v>41754</v>
      </c>
      <c r="G1755" s="139">
        <v>14972</v>
      </c>
      <c r="H1755" s="460">
        <f t="shared" si="36"/>
        <v>0</v>
      </c>
      <c r="I1755" s="1247" t="s">
        <v>825</v>
      </c>
    </row>
    <row r="1756" spans="1:9" x14ac:dyDescent="0.25">
      <c r="A1756" s="1332"/>
      <c r="B1756" s="540" t="s">
        <v>3143</v>
      </c>
      <c r="C1756" s="2088" t="s">
        <v>3629</v>
      </c>
      <c r="D1756" s="1247" t="s">
        <v>1589</v>
      </c>
      <c r="E1756" s="1964">
        <v>3393</v>
      </c>
      <c r="F1756" s="451">
        <v>41754</v>
      </c>
      <c r="G1756" s="139">
        <v>3393</v>
      </c>
      <c r="H1756" s="460">
        <f t="shared" si="36"/>
        <v>0</v>
      </c>
      <c r="I1756" s="1247" t="s">
        <v>825</v>
      </c>
    </row>
    <row r="1757" spans="1:9" x14ac:dyDescent="0.25">
      <c r="A1757" s="1332"/>
      <c r="B1757" s="540" t="s">
        <v>3144</v>
      </c>
      <c r="C1757" s="2088" t="s">
        <v>3629</v>
      </c>
      <c r="D1757" s="1247" t="s">
        <v>687</v>
      </c>
      <c r="E1757" s="1964">
        <v>2131</v>
      </c>
      <c r="F1757" s="451">
        <v>41754</v>
      </c>
      <c r="G1757" s="139">
        <v>2131</v>
      </c>
      <c r="H1757" s="460">
        <f t="shared" si="36"/>
        <v>0</v>
      </c>
      <c r="I1757" s="1247" t="s">
        <v>825</v>
      </c>
    </row>
    <row r="1758" spans="1:9" x14ac:dyDescent="0.25">
      <c r="A1758" s="1332"/>
      <c r="B1758" s="540" t="s">
        <v>3145</v>
      </c>
      <c r="C1758" s="2088" t="s">
        <v>3629</v>
      </c>
      <c r="D1758" s="1247" t="s">
        <v>470</v>
      </c>
      <c r="E1758" s="1964">
        <v>4044</v>
      </c>
      <c r="F1758" s="451">
        <v>41754</v>
      </c>
      <c r="G1758" s="139">
        <v>4044</v>
      </c>
      <c r="H1758" s="460">
        <f t="shared" si="36"/>
        <v>0</v>
      </c>
      <c r="I1758" s="1247" t="s">
        <v>825</v>
      </c>
    </row>
    <row r="1759" spans="1:9" x14ac:dyDescent="0.25">
      <c r="A1759" s="1332"/>
      <c r="B1759" s="540" t="s">
        <v>3146</v>
      </c>
      <c r="C1759" s="2088" t="s">
        <v>3629</v>
      </c>
      <c r="D1759" s="1247" t="s">
        <v>3751</v>
      </c>
      <c r="E1759" s="1964">
        <v>4032</v>
      </c>
      <c r="F1759" s="2090" t="s">
        <v>3822</v>
      </c>
      <c r="G1759" s="139">
        <v>4032</v>
      </c>
      <c r="H1759" s="460">
        <f t="shared" si="36"/>
        <v>0</v>
      </c>
      <c r="I1759" s="1247" t="s">
        <v>825</v>
      </c>
    </row>
    <row r="1760" spans="1:9" x14ac:dyDescent="0.25">
      <c r="A1760" s="1332"/>
      <c r="B1760" s="540" t="s">
        <v>3147</v>
      </c>
      <c r="C1760" s="2088" t="s">
        <v>3629</v>
      </c>
      <c r="D1760" s="1247" t="s">
        <v>10</v>
      </c>
      <c r="E1760" s="1964">
        <v>27472.9</v>
      </c>
      <c r="F1760" s="2090" t="s">
        <v>3823</v>
      </c>
      <c r="G1760" s="139">
        <v>27472.9</v>
      </c>
      <c r="H1760" s="460">
        <f t="shared" si="36"/>
        <v>0</v>
      </c>
      <c r="I1760" s="1247" t="s">
        <v>825</v>
      </c>
    </row>
    <row r="1761" spans="1:9" x14ac:dyDescent="0.25">
      <c r="A1761" s="1332"/>
      <c r="B1761" s="540" t="s">
        <v>3148</v>
      </c>
      <c r="C1761" s="2088" t="s">
        <v>3629</v>
      </c>
      <c r="D1761" s="1247" t="s">
        <v>3007</v>
      </c>
      <c r="E1761" s="1964">
        <v>2835</v>
      </c>
      <c r="F1761" s="451">
        <v>41754</v>
      </c>
      <c r="G1761" s="139">
        <v>2835</v>
      </c>
      <c r="H1761" s="460">
        <f t="shared" si="36"/>
        <v>0</v>
      </c>
      <c r="I1761" s="1247" t="s">
        <v>825</v>
      </c>
    </row>
    <row r="1762" spans="1:9" x14ac:dyDescent="0.25">
      <c r="A1762" s="1332"/>
      <c r="B1762" s="540" t="s">
        <v>3149</v>
      </c>
      <c r="C1762" s="2088" t="s">
        <v>3629</v>
      </c>
      <c r="D1762" s="1247" t="s">
        <v>2818</v>
      </c>
      <c r="E1762" s="1964">
        <v>5513</v>
      </c>
      <c r="F1762" s="451">
        <v>41753</v>
      </c>
      <c r="G1762" s="139">
        <v>5513</v>
      </c>
      <c r="H1762" s="460">
        <f t="shared" si="36"/>
        <v>0</v>
      </c>
      <c r="I1762" s="1247" t="s">
        <v>2228</v>
      </c>
    </row>
    <row r="1763" spans="1:9" x14ac:dyDescent="0.25">
      <c r="A1763" s="1332"/>
      <c r="B1763" s="540" t="s">
        <v>3150</v>
      </c>
      <c r="C1763" s="2088" t="s">
        <v>3629</v>
      </c>
      <c r="D1763" s="1247" t="s">
        <v>3667</v>
      </c>
      <c r="E1763" s="1964">
        <v>441</v>
      </c>
      <c r="F1763" s="451">
        <v>41753</v>
      </c>
      <c r="G1763" s="139">
        <v>441</v>
      </c>
      <c r="H1763" s="460">
        <f t="shared" si="36"/>
        <v>0</v>
      </c>
      <c r="I1763" s="1247"/>
    </row>
    <row r="1764" spans="1:9" x14ac:dyDescent="0.25">
      <c r="A1764" s="1332"/>
      <c r="B1764" s="540" t="s">
        <v>3151</v>
      </c>
      <c r="C1764" s="2088" t="s">
        <v>3629</v>
      </c>
      <c r="D1764" s="1247" t="s">
        <v>19</v>
      </c>
      <c r="E1764" s="1964">
        <v>1431</v>
      </c>
      <c r="F1764" s="451">
        <v>41753</v>
      </c>
      <c r="G1764" s="139">
        <v>1431</v>
      </c>
      <c r="H1764" s="460">
        <f t="shared" si="36"/>
        <v>0</v>
      </c>
      <c r="I1764" s="1247" t="s">
        <v>19</v>
      </c>
    </row>
    <row r="1765" spans="1:9" x14ac:dyDescent="0.25">
      <c r="A1765" s="1332"/>
      <c r="B1765" s="540" t="s">
        <v>3173</v>
      </c>
      <c r="C1765" s="2088" t="s">
        <v>3629</v>
      </c>
      <c r="D1765" s="1247" t="s">
        <v>748</v>
      </c>
      <c r="E1765" s="1964">
        <v>15030</v>
      </c>
      <c r="F1765" s="1744">
        <v>41781</v>
      </c>
      <c r="G1765" s="389">
        <v>15030</v>
      </c>
      <c r="H1765" s="460">
        <f t="shared" si="36"/>
        <v>0</v>
      </c>
      <c r="I1765" s="1247"/>
    </row>
    <row r="1766" spans="1:9" x14ac:dyDescent="0.25">
      <c r="A1766" s="1332"/>
      <c r="B1766" s="540" t="s">
        <v>3174</v>
      </c>
      <c r="C1766" s="2088" t="s">
        <v>3629</v>
      </c>
      <c r="D1766" s="1247" t="s">
        <v>400</v>
      </c>
      <c r="E1766" s="1964">
        <v>118075.8</v>
      </c>
      <c r="F1766" s="1744" t="s">
        <v>3838</v>
      </c>
      <c r="G1766" s="139">
        <v>118075.8</v>
      </c>
      <c r="H1766" s="460">
        <f t="shared" si="36"/>
        <v>0</v>
      </c>
      <c r="I1766" s="1247" t="s">
        <v>38</v>
      </c>
    </row>
    <row r="1767" spans="1:9" x14ac:dyDescent="0.25">
      <c r="A1767" s="1332"/>
      <c r="B1767" s="540" t="s">
        <v>3175</v>
      </c>
      <c r="C1767" s="2088" t="s">
        <v>3629</v>
      </c>
      <c r="D1767" s="1247" t="s">
        <v>2827</v>
      </c>
      <c r="E1767" s="1964">
        <v>45710</v>
      </c>
      <c r="F1767" s="451">
        <v>41759</v>
      </c>
      <c r="G1767" s="139">
        <v>45710</v>
      </c>
      <c r="H1767" s="460">
        <f t="shared" si="36"/>
        <v>0</v>
      </c>
      <c r="I1767" s="1247" t="s">
        <v>38</v>
      </c>
    </row>
    <row r="1768" spans="1:9" x14ac:dyDescent="0.25">
      <c r="A1768" s="1332"/>
      <c r="B1768" s="540" t="s">
        <v>3176</v>
      </c>
      <c r="C1768" s="2088" t="s">
        <v>3629</v>
      </c>
      <c r="D1768" s="1247" t="s">
        <v>946</v>
      </c>
      <c r="E1768" s="1964">
        <v>11115.84</v>
      </c>
      <c r="F1768" s="1744" t="s">
        <v>3840</v>
      </c>
      <c r="G1768" s="139">
        <v>11115.84</v>
      </c>
      <c r="H1768" s="460">
        <f t="shared" si="36"/>
        <v>0</v>
      </c>
      <c r="I1768" s="1247" t="s">
        <v>38</v>
      </c>
    </row>
    <row r="1769" spans="1:9" x14ac:dyDescent="0.25">
      <c r="A1769" s="1332"/>
      <c r="B1769" s="540" t="s">
        <v>2398</v>
      </c>
      <c r="C1769" s="2088" t="s">
        <v>3629</v>
      </c>
      <c r="D1769" s="1247" t="s">
        <v>28</v>
      </c>
      <c r="E1769" s="1964">
        <v>460</v>
      </c>
      <c r="F1769" s="451">
        <v>41753</v>
      </c>
      <c r="G1769" s="139">
        <v>460</v>
      </c>
      <c r="H1769" s="460">
        <f t="shared" si="36"/>
        <v>0</v>
      </c>
      <c r="I1769" s="1247"/>
    </row>
    <row r="1770" spans="1:9" x14ac:dyDescent="0.25">
      <c r="A1770" s="1332"/>
      <c r="B1770" s="540" t="s">
        <v>3177</v>
      </c>
      <c r="C1770" s="2088" t="s">
        <v>3629</v>
      </c>
      <c r="D1770" s="1247" t="s">
        <v>3641</v>
      </c>
      <c r="E1770" s="1964">
        <v>43266.5</v>
      </c>
      <c r="F1770" s="451">
        <v>41754</v>
      </c>
      <c r="G1770" s="139">
        <v>43266.5</v>
      </c>
      <c r="H1770" s="460">
        <f t="shared" si="36"/>
        <v>0</v>
      </c>
      <c r="I1770" s="1247" t="s">
        <v>1003</v>
      </c>
    </row>
    <row r="1771" spans="1:9" x14ac:dyDescent="0.25">
      <c r="A1771" s="1332"/>
      <c r="B1771" s="540" t="s">
        <v>3178</v>
      </c>
      <c r="C1771" s="2088" t="s">
        <v>3629</v>
      </c>
      <c r="D1771" s="1247" t="s">
        <v>973</v>
      </c>
      <c r="E1771" s="1964">
        <v>16779</v>
      </c>
      <c r="F1771" s="1744">
        <v>41772</v>
      </c>
      <c r="G1771" s="389">
        <v>16779</v>
      </c>
      <c r="H1771" s="460">
        <f t="shared" si="36"/>
        <v>0</v>
      </c>
      <c r="I1771" s="1247" t="s">
        <v>1003</v>
      </c>
    </row>
    <row r="1772" spans="1:9" x14ac:dyDescent="0.25">
      <c r="A1772" s="1332"/>
      <c r="B1772" s="540" t="s">
        <v>3179</v>
      </c>
      <c r="C1772" s="2088" t="s">
        <v>3629</v>
      </c>
      <c r="D1772" s="1247" t="s">
        <v>3752</v>
      </c>
      <c r="E1772" s="1964">
        <v>17612</v>
      </c>
      <c r="F1772" s="451">
        <v>41755</v>
      </c>
      <c r="G1772" s="139">
        <v>17612</v>
      </c>
      <c r="H1772" s="460">
        <f t="shared" si="36"/>
        <v>0</v>
      </c>
      <c r="I1772" s="1247" t="s">
        <v>38</v>
      </c>
    </row>
    <row r="1773" spans="1:9" x14ac:dyDescent="0.25">
      <c r="A1773" s="1332"/>
      <c r="B1773" s="540" t="s">
        <v>3180</v>
      </c>
      <c r="C1773" s="2088" t="s">
        <v>3629</v>
      </c>
      <c r="D1773" s="1247" t="s">
        <v>604</v>
      </c>
      <c r="E1773" s="1964">
        <v>10761</v>
      </c>
      <c r="F1773" s="451">
        <v>41754</v>
      </c>
      <c r="G1773" s="139">
        <v>10761</v>
      </c>
      <c r="H1773" s="460">
        <f t="shared" si="36"/>
        <v>0</v>
      </c>
      <c r="I1773" s="1247" t="s">
        <v>1003</v>
      </c>
    </row>
    <row r="1774" spans="1:9" x14ac:dyDescent="0.25">
      <c r="A1774" s="1332"/>
      <c r="B1774" s="540" t="s">
        <v>3181</v>
      </c>
      <c r="C1774" s="2088" t="s">
        <v>3629</v>
      </c>
      <c r="D1774" s="1247" t="s">
        <v>297</v>
      </c>
      <c r="E1774" s="1964">
        <v>766</v>
      </c>
      <c r="F1774" s="451">
        <v>41753</v>
      </c>
      <c r="G1774" s="139">
        <v>766</v>
      </c>
      <c r="H1774" s="460">
        <f t="shared" si="36"/>
        <v>0</v>
      </c>
      <c r="I1774" s="1247"/>
    </row>
    <row r="1775" spans="1:9" x14ac:dyDescent="0.25">
      <c r="A1775" s="1332"/>
      <c r="B1775" s="540" t="s">
        <v>3182</v>
      </c>
      <c r="C1775" s="2088" t="s">
        <v>3629</v>
      </c>
      <c r="D1775" s="1247" t="s">
        <v>775</v>
      </c>
      <c r="E1775" s="1964">
        <v>10786</v>
      </c>
      <c r="F1775" s="451">
        <v>41755</v>
      </c>
      <c r="G1775" s="139">
        <v>10786</v>
      </c>
      <c r="H1775" s="460">
        <f t="shared" si="36"/>
        <v>0</v>
      </c>
      <c r="I1775" s="1247" t="s">
        <v>38</v>
      </c>
    </row>
    <row r="1776" spans="1:9" x14ac:dyDescent="0.25">
      <c r="A1776" s="1332"/>
      <c r="B1776" s="540" t="s">
        <v>3183</v>
      </c>
      <c r="C1776" s="2088" t="s">
        <v>3629</v>
      </c>
      <c r="D1776" s="1247" t="s">
        <v>623</v>
      </c>
      <c r="E1776" s="1964">
        <v>12544</v>
      </c>
      <c r="F1776" s="451">
        <v>41753</v>
      </c>
      <c r="G1776" s="139">
        <v>12544</v>
      </c>
      <c r="H1776" s="460">
        <f t="shared" si="36"/>
        <v>0</v>
      </c>
      <c r="I1776" s="1247"/>
    </row>
    <row r="1777" spans="1:9" x14ac:dyDescent="0.25">
      <c r="A1777" s="1332"/>
      <c r="B1777" s="540" t="s">
        <v>3184</v>
      </c>
      <c r="C1777" s="2088" t="s">
        <v>3629</v>
      </c>
      <c r="D1777" s="1247" t="s">
        <v>745</v>
      </c>
      <c r="E1777" s="1964">
        <v>2475</v>
      </c>
      <c r="F1777" s="451">
        <v>41753</v>
      </c>
      <c r="G1777" s="139">
        <v>2475</v>
      </c>
      <c r="H1777" s="460">
        <f t="shared" si="36"/>
        <v>0</v>
      </c>
      <c r="I1777" s="1247"/>
    </row>
    <row r="1778" spans="1:9" x14ac:dyDescent="0.25">
      <c r="A1778" s="1332"/>
      <c r="B1778" s="540" t="s">
        <v>3185</v>
      </c>
      <c r="C1778" s="2088" t="s">
        <v>3629</v>
      </c>
      <c r="D1778" s="1247" t="s">
        <v>351</v>
      </c>
      <c r="E1778" s="1964">
        <v>2829</v>
      </c>
      <c r="F1778" s="451">
        <v>41753</v>
      </c>
      <c r="G1778" s="139">
        <v>2829</v>
      </c>
      <c r="H1778" s="460">
        <f t="shared" si="36"/>
        <v>0</v>
      </c>
      <c r="I1778" s="1247"/>
    </row>
    <row r="1779" spans="1:9" x14ac:dyDescent="0.25">
      <c r="A1779" s="1332">
        <v>41754</v>
      </c>
      <c r="B1779" s="540" t="s">
        <v>3186</v>
      </c>
      <c r="C1779" s="2088" t="s">
        <v>3629</v>
      </c>
      <c r="D1779" s="1247" t="s">
        <v>3683</v>
      </c>
      <c r="E1779" s="583">
        <v>4598</v>
      </c>
      <c r="F1779" s="2191" t="s">
        <v>4193</v>
      </c>
      <c r="G1779" s="2192">
        <v>4598</v>
      </c>
      <c r="H1779" s="460">
        <f t="shared" si="36"/>
        <v>0</v>
      </c>
      <c r="I1779" s="583"/>
    </row>
    <row r="1780" spans="1:9" x14ac:dyDescent="0.25">
      <c r="A1780" s="1332"/>
      <c r="B1780" s="540" t="s">
        <v>3187</v>
      </c>
      <c r="C1780" s="2088" t="s">
        <v>3629</v>
      </c>
      <c r="D1780" s="1247" t="s">
        <v>978</v>
      </c>
      <c r="E1780" s="583">
        <v>6706.5</v>
      </c>
      <c r="F1780" s="2122">
        <v>41755</v>
      </c>
      <c r="G1780" s="583">
        <v>6706.5</v>
      </c>
      <c r="H1780" s="460">
        <f t="shared" si="36"/>
        <v>0</v>
      </c>
      <c r="I1780" s="1247" t="s">
        <v>38</v>
      </c>
    </row>
    <row r="1781" spans="1:9" x14ac:dyDescent="0.25">
      <c r="A1781" s="1332"/>
      <c r="B1781" s="540" t="s">
        <v>3188</v>
      </c>
      <c r="C1781" s="2088" t="s">
        <v>3629</v>
      </c>
      <c r="D1781" s="1247" t="s">
        <v>979</v>
      </c>
      <c r="E1781" s="583">
        <v>34609</v>
      </c>
      <c r="F1781" s="2122">
        <v>41755</v>
      </c>
      <c r="G1781" s="583">
        <v>34609</v>
      </c>
      <c r="H1781" s="460">
        <f t="shared" si="36"/>
        <v>0</v>
      </c>
      <c r="I1781" s="1247" t="s">
        <v>38</v>
      </c>
    </row>
    <row r="1782" spans="1:9" x14ac:dyDescent="0.25">
      <c r="A1782" s="1332"/>
      <c r="B1782" s="540" t="s">
        <v>3189</v>
      </c>
      <c r="C1782" s="2088" t="s">
        <v>3629</v>
      </c>
      <c r="D1782" s="1247" t="s">
        <v>676</v>
      </c>
      <c r="E1782" s="583">
        <v>4489</v>
      </c>
      <c r="F1782" s="2122">
        <v>41754</v>
      </c>
      <c r="G1782" s="583">
        <v>4489</v>
      </c>
      <c r="H1782" s="460">
        <f t="shared" si="36"/>
        <v>0</v>
      </c>
      <c r="I1782" s="1247" t="s">
        <v>600</v>
      </c>
    </row>
    <row r="1783" spans="1:9" x14ac:dyDescent="0.25">
      <c r="A1783" s="1332"/>
      <c r="B1783" s="540" t="s">
        <v>3190</v>
      </c>
      <c r="C1783" s="2088" t="s">
        <v>3629</v>
      </c>
      <c r="D1783" s="1247" t="s">
        <v>971</v>
      </c>
      <c r="E1783" s="583">
        <v>54453</v>
      </c>
      <c r="F1783" s="2122">
        <v>41754</v>
      </c>
      <c r="G1783" s="583">
        <v>54453</v>
      </c>
      <c r="H1783" s="460">
        <f t="shared" si="36"/>
        <v>0</v>
      </c>
      <c r="I1783" s="1247" t="s">
        <v>2228</v>
      </c>
    </row>
    <row r="1784" spans="1:9" x14ac:dyDescent="0.25">
      <c r="A1784" s="1332"/>
      <c r="B1784" s="540" t="s">
        <v>3191</v>
      </c>
      <c r="C1784" s="2088" t="s">
        <v>3629</v>
      </c>
      <c r="D1784" s="1247" t="s">
        <v>351</v>
      </c>
      <c r="E1784" s="583">
        <v>38550.5</v>
      </c>
      <c r="F1784" s="2122">
        <v>41755</v>
      </c>
      <c r="G1784" s="583">
        <v>38550.5</v>
      </c>
      <c r="H1784" s="460">
        <f t="shared" si="36"/>
        <v>0</v>
      </c>
      <c r="I1784" s="1247" t="s">
        <v>38</v>
      </c>
    </row>
    <row r="1785" spans="1:9" x14ac:dyDescent="0.25">
      <c r="A1785" s="1332"/>
      <c r="B1785" s="540" t="s">
        <v>56</v>
      </c>
      <c r="C1785" s="2088" t="s">
        <v>3629</v>
      </c>
      <c r="D1785" s="1247" t="s">
        <v>72</v>
      </c>
      <c r="E1785" s="583">
        <v>19342</v>
      </c>
      <c r="F1785" s="2160" t="s">
        <v>4152</v>
      </c>
      <c r="G1785" s="583">
        <v>19342</v>
      </c>
      <c r="H1785" s="460">
        <f t="shared" si="36"/>
        <v>0</v>
      </c>
      <c r="I1785" s="1247" t="s">
        <v>600</v>
      </c>
    </row>
    <row r="1786" spans="1:9" x14ac:dyDescent="0.25">
      <c r="A1786" s="1332"/>
      <c r="B1786" s="540" t="s">
        <v>3192</v>
      </c>
      <c r="C1786" s="2088" t="s">
        <v>3629</v>
      </c>
      <c r="D1786" s="1247" t="s">
        <v>377</v>
      </c>
      <c r="E1786" s="583">
        <v>21214</v>
      </c>
      <c r="F1786" s="2122">
        <v>41755</v>
      </c>
      <c r="G1786" s="583">
        <v>21214</v>
      </c>
      <c r="H1786" s="460">
        <f t="shared" si="36"/>
        <v>0</v>
      </c>
      <c r="I1786" s="1247" t="s">
        <v>38</v>
      </c>
    </row>
    <row r="1787" spans="1:9" x14ac:dyDescent="0.25">
      <c r="A1787" s="1332"/>
      <c r="B1787" s="540"/>
      <c r="C1787" s="1530"/>
      <c r="D1787" s="520" t="s">
        <v>506</v>
      </c>
      <c r="E1787" s="139"/>
      <c r="F1787" s="725"/>
      <c r="G1787" s="139"/>
      <c r="H1787" s="460"/>
    </row>
    <row r="1788" spans="1:9" x14ac:dyDescent="0.25">
      <c r="A1788" s="715"/>
      <c r="B1788" s="1356"/>
      <c r="C1788" s="1335"/>
      <c r="D1788" s="520" t="s">
        <v>513</v>
      </c>
      <c r="E1788" s="139"/>
      <c r="F1788" s="725"/>
      <c r="G1788" s="139"/>
      <c r="H1788" s="1351"/>
    </row>
    <row r="1789" spans="1:9" x14ac:dyDescent="0.25">
      <c r="A1789" s="1332"/>
      <c r="B1789" s="540"/>
      <c r="C1789" s="589"/>
      <c r="D1789" s="1247" t="s">
        <v>506</v>
      </c>
      <c r="E1789" s="583"/>
      <c r="F1789" s="1374"/>
      <c r="G1789" s="583"/>
      <c r="H1789" s="217"/>
    </row>
    <row r="1790" spans="1:9" ht="18.75" x14ac:dyDescent="0.3">
      <c r="A1790" s="2319" t="str">
        <f>A1721</f>
        <v>REMISIONES DE    ABRIL         2 0 1 4</v>
      </c>
      <c r="B1790" s="2319"/>
      <c r="C1790" s="2319"/>
      <c r="D1790" s="2319"/>
      <c r="E1790" s="2319"/>
      <c r="F1790" s="2319"/>
      <c r="G1790" s="1051"/>
      <c r="H1790" s="717"/>
    </row>
    <row r="1791" spans="1:9" ht="35.25" thickBot="1" x14ac:dyDescent="0.35">
      <c r="A1791" s="716" t="s">
        <v>0</v>
      </c>
      <c r="B1791" s="1325" t="s">
        <v>1</v>
      </c>
      <c r="C1791" s="1526"/>
      <c r="D1791" s="1326" t="s">
        <v>1461</v>
      </c>
      <c r="E1791" s="5" t="s">
        <v>2</v>
      </c>
      <c r="F1791" s="1598" t="s">
        <v>6</v>
      </c>
      <c r="G1791" s="1566" t="s">
        <v>7</v>
      </c>
      <c r="H1791" s="1567" t="s">
        <v>8</v>
      </c>
    </row>
    <row r="1792" spans="1:9" ht="15.75" thickTop="1" x14ac:dyDescent="0.25">
      <c r="A1792" s="1330">
        <v>41754</v>
      </c>
      <c r="B1792" s="1331" t="s">
        <v>3193</v>
      </c>
      <c r="C1792" s="2088" t="s">
        <v>3629</v>
      </c>
      <c r="D1792" s="1247" t="s">
        <v>648</v>
      </c>
      <c r="E1792" s="1964">
        <v>3876</v>
      </c>
      <c r="F1792" s="451">
        <v>41755</v>
      </c>
      <c r="G1792" s="139">
        <v>3876</v>
      </c>
      <c r="H1792" s="1997">
        <f t="shared" ref="H1792:H1855" si="37">E1792-G1792</f>
        <v>0</v>
      </c>
      <c r="I1792" s="1247" t="s">
        <v>38</v>
      </c>
    </row>
    <row r="1793" spans="1:9" x14ac:dyDescent="0.25">
      <c r="A1793" s="1332"/>
      <c r="B1793" s="540" t="s">
        <v>3194</v>
      </c>
      <c r="C1793" s="2088" t="s">
        <v>3629</v>
      </c>
      <c r="D1793" s="1247" t="s">
        <v>2826</v>
      </c>
      <c r="E1793" s="1964">
        <v>1911</v>
      </c>
      <c r="F1793" s="451">
        <v>41755</v>
      </c>
      <c r="G1793" s="139">
        <v>1911</v>
      </c>
      <c r="H1793" s="460">
        <f t="shared" si="37"/>
        <v>0</v>
      </c>
      <c r="I1793" s="1247" t="s">
        <v>38</v>
      </c>
    </row>
    <row r="1794" spans="1:9" x14ac:dyDescent="0.25">
      <c r="A1794" s="1332"/>
      <c r="B1794" s="540" t="s">
        <v>3195</v>
      </c>
      <c r="C1794" s="2088" t="s">
        <v>3629</v>
      </c>
      <c r="D1794" s="1247" t="s">
        <v>2709</v>
      </c>
      <c r="E1794" s="1964">
        <v>1000</v>
      </c>
      <c r="F1794" s="451">
        <v>41754</v>
      </c>
      <c r="G1794" s="139">
        <v>1000</v>
      </c>
      <c r="H1794" s="460">
        <f t="shared" si="37"/>
        <v>0</v>
      </c>
      <c r="I1794" s="1247"/>
    </row>
    <row r="1795" spans="1:9" x14ac:dyDescent="0.25">
      <c r="A1795" s="1332"/>
      <c r="B1795" s="540" t="s">
        <v>3196</v>
      </c>
      <c r="C1795" s="2088" t="s">
        <v>3629</v>
      </c>
      <c r="D1795" s="1247" t="s">
        <v>648</v>
      </c>
      <c r="E1795" s="1964">
        <v>6981</v>
      </c>
      <c r="F1795" s="451">
        <v>41755</v>
      </c>
      <c r="G1795" s="139">
        <v>6981</v>
      </c>
      <c r="H1795" s="460">
        <f t="shared" si="37"/>
        <v>0</v>
      </c>
      <c r="I1795" s="1247" t="s">
        <v>38</v>
      </c>
    </row>
    <row r="1796" spans="1:9" x14ac:dyDescent="0.25">
      <c r="A1796" s="1332"/>
      <c r="B1796" s="540" t="s">
        <v>3197</v>
      </c>
      <c r="C1796" s="2088" t="s">
        <v>3629</v>
      </c>
      <c r="D1796" s="1247" t="s">
        <v>597</v>
      </c>
      <c r="E1796" s="1964">
        <v>3203</v>
      </c>
      <c r="F1796" s="451">
        <v>41759</v>
      </c>
      <c r="G1796" s="139">
        <v>3203</v>
      </c>
      <c r="H1796" s="460">
        <f t="shared" si="37"/>
        <v>0</v>
      </c>
      <c r="I1796" s="1247"/>
    </row>
    <row r="1797" spans="1:9" x14ac:dyDescent="0.25">
      <c r="A1797" s="1332"/>
      <c r="B1797" s="540" t="s">
        <v>964</v>
      </c>
      <c r="C1797" s="2088" t="s">
        <v>3629</v>
      </c>
      <c r="D1797" s="1247" t="s">
        <v>1028</v>
      </c>
      <c r="E1797" s="2108">
        <v>6556.5</v>
      </c>
      <c r="F1797" s="451">
        <v>41754</v>
      </c>
      <c r="G1797" s="139">
        <v>6556.5</v>
      </c>
      <c r="H1797" s="460">
        <f t="shared" si="37"/>
        <v>0</v>
      </c>
      <c r="I1797" s="1247"/>
    </row>
    <row r="1798" spans="1:9" x14ac:dyDescent="0.25">
      <c r="A1798" s="1332"/>
      <c r="B1798" s="540" t="s">
        <v>3198</v>
      </c>
      <c r="C1798" s="2088" t="s">
        <v>3629</v>
      </c>
      <c r="D1798" s="1247" t="s">
        <v>1554</v>
      </c>
      <c r="E1798" s="1964">
        <v>4518</v>
      </c>
      <c r="F1798" s="451">
        <v>41754</v>
      </c>
      <c r="G1798" s="139">
        <v>4518</v>
      </c>
      <c r="H1798" s="460">
        <f t="shared" si="37"/>
        <v>0</v>
      </c>
      <c r="I1798" s="1247"/>
    </row>
    <row r="1799" spans="1:9" x14ac:dyDescent="0.25">
      <c r="A1799" s="1332"/>
      <c r="B1799" s="540" t="s">
        <v>3199</v>
      </c>
      <c r="C1799" s="2088" t="s">
        <v>3629</v>
      </c>
      <c r="D1799" s="1247" t="s">
        <v>19</v>
      </c>
      <c r="E1799" s="1964">
        <v>3876.6</v>
      </c>
      <c r="F1799" s="451">
        <v>41754</v>
      </c>
      <c r="G1799" s="139">
        <v>3876.6</v>
      </c>
      <c r="H1799" s="460">
        <f t="shared" si="37"/>
        <v>0</v>
      </c>
      <c r="I1799" s="1247" t="s">
        <v>19</v>
      </c>
    </row>
    <row r="1800" spans="1:9" x14ac:dyDescent="0.25">
      <c r="A1800" s="1332"/>
      <c r="B1800" s="540" t="s">
        <v>3200</v>
      </c>
      <c r="C1800" s="2088" t="s">
        <v>3629</v>
      </c>
      <c r="D1800" s="1247" t="s">
        <v>3514</v>
      </c>
      <c r="E1800" s="1964">
        <v>10221.5</v>
      </c>
      <c r="F1800" s="1744" t="s">
        <v>4123</v>
      </c>
      <c r="G1800" s="139">
        <v>10221.5</v>
      </c>
      <c r="H1800" s="460">
        <f t="shared" si="37"/>
        <v>0</v>
      </c>
      <c r="I1800" s="1247" t="s">
        <v>600</v>
      </c>
    </row>
    <row r="1801" spans="1:9" x14ac:dyDescent="0.25">
      <c r="A1801" s="1332"/>
      <c r="B1801" s="540" t="s">
        <v>3201</v>
      </c>
      <c r="C1801" s="2088" t="s">
        <v>3629</v>
      </c>
      <c r="D1801" s="1247" t="s">
        <v>3634</v>
      </c>
      <c r="E1801" s="1964">
        <v>5795</v>
      </c>
      <c r="F1801" s="451">
        <v>41754</v>
      </c>
      <c r="G1801" s="139">
        <v>5795</v>
      </c>
      <c r="H1801" s="460">
        <f t="shared" si="37"/>
        <v>0</v>
      </c>
      <c r="I1801" s="1247"/>
    </row>
    <row r="1802" spans="1:9" x14ac:dyDescent="0.25">
      <c r="A1802" s="1332"/>
      <c r="B1802" s="540" t="s">
        <v>3202</v>
      </c>
      <c r="C1802" s="2088" t="s">
        <v>3629</v>
      </c>
      <c r="D1802" s="1247" t="s">
        <v>206</v>
      </c>
      <c r="E1802" s="1964">
        <v>1097</v>
      </c>
      <c r="F1802" s="451">
        <v>41754</v>
      </c>
      <c r="G1802" s="139">
        <v>1097</v>
      </c>
      <c r="H1802" s="460">
        <f t="shared" si="37"/>
        <v>0</v>
      </c>
      <c r="I1802" s="1247"/>
    </row>
    <row r="1803" spans="1:9" x14ac:dyDescent="0.25">
      <c r="A1803" s="1332"/>
      <c r="B1803" s="540" t="s">
        <v>3203</v>
      </c>
      <c r="C1803" s="2088" t="s">
        <v>3629</v>
      </c>
      <c r="D1803" s="1247" t="s">
        <v>748</v>
      </c>
      <c r="E1803" s="1964">
        <v>210350.4</v>
      </c>
      <c r="F1803" s="1744">
        <v>41781</v>
      </c>
      <c r="G1803" s="389">
        <v>210350.4</v>
      </c>
      <c r="H1803" s="460">
        <f t="shared" si="37"/>
        <v>0</v>
      </c>
      <c r="I1803" s="1247" t="s">
        <v>2228</v>
      </c>
    </row>
    <row r="1804" spans="1:9" x14ac:dyDescent="0.25">
      <c r="A1804" s="1332"/>
      <c r="B1804" s="540" t="s">
        <v>3204</v>
      </c>
      <c r="C1804" s="2088" t="s">
        <v>3629</v>
      </c>
      <c r="D1804" s="1247" t="s">
        <v>3634</v>
      </c>
      <c r="E1804" s="1964">
        <v>9513</v>
      </c>
      <c r="F1804" s="451">
        <v>41758</v>
      </c>
      <c r="G1804" s="139">
        <v>9513</v>
      </c>
      <c r="H1804" s="460">
        <f t="shared" si="37"/>
        <v>0</v>
      </c>
      <c r="I1804" s="1247"/>
    </row>
    <row r="1805" spans="1:9" x14ac:dyDescent="0.25">
      <c r="A1805" s="1332"/>
      <c r="B1805" s="540" t="s">
        <v>3205</v>
      </c>
      <c r="C1805" s="2088" t="s">
        <v>3629</v>
      </c>
      <c r="D1805" s="1247" t="s">
        <v>3744</v>
      </c>
      <c r="E1805" s="1964">
        <v>362.5</v>
      </c>
      <c r="F1805" s="451">
        <v>41754</v>
      </c>
      <c r="G1805" s="139">
        <v>362.5</v>
      </c>
      <c r="H1805" s="460">
        <f t="shared" si="37"/>
        <v>0</v>
      </c>
      <c r="I1805" s="1247"/>
    </row>
    <row r="1806" spans="1:9" x14ac:dyDescent="0.25">
      <c r="A1806" s="1332"/>
      <c r="B1806" s="540" t="s">
        <v>3206</v>
      </c>
      <c r="C1806" s="2088" t="s">
        <v>3629</v>
      </c>
      <c r="D1806" s="1247" t="s">
        <v>2961</v>
      </c>
      <c r="E1806" s="1964">
        <v>2912.2</v>
      </c>
      <c r="F1806" s="451">
        <v>41754</v>
      </c>
      <c r="G1806" s="139">
        <v>2912.2</v>
      </c>
      <c r="H1806" s="460">
        <f t="shared" si="37"/>
        <v>0</v>
      </c>
      <c r="I1806" s="1247"/>
    </row>
    <row r="1807" spans="1:9" x14ac:dyDescent="0.25">
      <c r="A1807" s="1332"/>
      <c r="B1807" s="540" t="s">
        <v>3207</v>
      </c>
      <c r="C1807" s="2088" t="s">
        <v>3629</v>
      </c>
      <c r="D1807" s="1247" t="s">
        <v>19</v>
      </c>
      <c r="E1807" s="1964">
        <v>975</v>
      </c>
      <c r="F1807" s="451">
        <v>41754</v>
      </c>
      <c r="G1807" s="139">
        <v>975</v>
      </c>
      <c r="H1807" s="460">
        <f t="shared" si="37"/>
        <v>0</v>
      </c>
      <c r="I1807" s="1247" t="s">
        <v>19</v>
      </c>
    </row>
    <row r="1808" spans="1:9" x14ac:dyDescent="0.25">
      <c r="A1808" s="1332"/>
      <c r="B1808" s="540" t="s">
        <v>3208</v>
      </c>
      <c r="C1808" s="2088" t="s">
        <v>3629</v>
      </c>
      <c r="D1808" s="1247" t="s">
        <v>597</v>
      </c>
      <c r="E1808" s="1964">
        <v>4882.5</v>
      </c>
      <c r="F1808" s="451">
        <v>41754</v>
      </c>
      <c r="G1808" s="139">
        <v>4882.5</v>
      </c>
      <c r="H1808" s="460">
        <f t="shared" si="37"/>
        <v>0</v>
      </c>
      <c r="I1808" s="1247"/>
    </row>
    <row r="1809" spans="1:9" x14ac:dyDescent="0.25">
      <c r="A1809" s="1332"/>
      <c r="B1809" s="540" t="s">
        <v>3209</v>
      </c>
      <c r="C1809" s="2088" t="s">
        <v>3629</v>
      </c>
      <c r="D1809" s="1247" t="s">
        <v>3570</v>
      </c>
      <c r="E1809" s="1964">
        <v>48457.599999999999</v>
      </c>
      <c r="F1809" s="451">
        <v>41756</v>
      </c>
      <c r="G1809" s="139">
        <v>48457.599999999999</v>
      </c>
      <c r="H1809" s="460">
        <f t="shared" si="37"/>
        <v>0</v>
      </c>
      <c r="I1809" s="1247"/>
    </row>
    <row r="1810" spans="1:9" x14ac:dyDescent="0.25">
      <c r="A1810" s="1332"/>
      <c r="B1810" s="540" t="s">
        <v>3210</v>
      </c>
      <c r="C1810" s="2088" t="s">
        <v>3629</v>
      </c>
      <c r="D1810" s="1247" t="s">
        <v>25</v>
      </c>
      <c r="E1810" s="1964">
        <v>6414.6</v>
      </c>
      <c r="F1810" s="451">
        <v>41754</v>
      </c>
      <c r="G1810" s="139">
        <v>6414.6</v>
      </c>
      <c r="H1810" s="460">
        <f t="shared" si="37"/>
        <v>0</v>
      </c>
      <c r="I1810" s="1247"/>
    </row>
    <row r="1811" spans="1:9" x14ac:dyDescent="0.25">
      <c r="A1811" s="1332"/>
      <c r="B1811" s="540" t="s">
        <v>877</v>
      </c>
      <c r="C1811" s="2088" t="s">
        <v>3629</v>
      </c>
      <c r="D1811" s="1247" t="s">
        <v>1884</v>
      </c>
      <c r="E1811" s="1964">
        <v>8309.5</v>
      </c>
      <c r="F1811" s="1744" t="s">
        <v>4138</v>
      </c>
      <c r="G1811" s="139">
        <v>8309.5</v>
      </c>
      <c r="H1811" s="460">
        <f t="shared" si="37"/>
        <v>0</v>
      </c>
      <c r="I1811" s="1247"/>
    </row>
    <row r="1812" spans="1:9" x14ac:dyDescent="0.25">
      <c r="A1812" s="1332"/>
      <c r="B1812" s="540" t="s">
        <v>2399</v>
      </c>
      <c r="C1812" s="2088" t="s">
        <v>3629</v>
      </c>
      <c r="D1812" s="1247" t="s">
        <v>1465</v>
      </c>
      <c r="E1812" s="1964">
        <v>5195.6000000000004</v>
      </c>
      <c r="F1812" s="2091" t="s">
        <v>4168</v>
      </c>
      <c r="G1812" s="139">
        <v>5195.6000000000004</v>
      </c>
      <c r="H1812" s="460">
        <f t="shared" si="37"/>
        <v>0</v>
      </c>
      <c r="I1812" s="1247"/>
    </row>
    <row r="1813" spans="1:9" x14ac:dyDescent="0.25">
      <c r="A1813" s="1332"/>
      <c r="B1813" s="540" t="s">
        <v>3211</v>
      </c>
      <c r="C1813" s="2088" t="s">
        <v>3629</v>
      </c>
      <c r="D1813" s="1247" t="s">
        <v>3775</v>
      </c>
      <c r="E1813" s="1964">
        <v>2283.5</v>
      </c>
      <c r="F1813" s="451">
        <v>41754</v>
      </c>
      <c r="G1813" s="139">
        <v>2283.5</v>
      </c>
      <c r="H1813" s="460">
        <f t="shared" si="37"/>
        <v>0</v>
      </c>
      <c r="I1813" s="1247"/>
    </row>
    <row r="1814" spans="1:9" x14ac:dyDescent="0.25">
      <c r="A1814" s="1332"/>
      <c r="B1814" s="540" t="s">
        <v>3212</v>
      </c>
      <c r="C1814" s="2088" t="s">
        <v>3629</v>
      </c>
      <c r="D1814" s="1247" t="s">
        <v>3744</v>
      </c>
      <c r="E1814" s="1964">
        <v>409.4</v>
      </c>
      <c r="F1814" s="451">
        <v>41754</v>
      </c>
      <c r="G1814" s="139">
        <v>409.4</v>
      </c>
      <c r="H1814" s="460">
        <f t="shared" si="37"/>
        <v>0</v>
      </c>
      <c r="I1814" s="1247"/>
    </row>
    <row r="1815" spans="1:9" x14ac:dyDescent="0.25">
      <c r="A1815" s="1332"/>
      <c r="B1815" s="540" t="s">
        <v>3213</v>
      </c>
      <c r="C1815" s="2088" t="s">
        <v>3629</v>
      </c>
      <c r="D1815" s="1247" t="s">
        <v>771</v>
      </c>
      <c r="E1815" s="1964">
        <v>13745</v>
      </c>
      <c r="F1815" s="1744">
        <v>41766</v>
      </c>
      <c r="G1815" s="389">
        <v>13745</v>
      </c>
      <c r="H1815" s="460">
        <f t="shared" si="37"/>
        <v>0</v>
      </c>
      <c r="I1815" s="1247"/>
    </row>
    <row r="1816" spans="1:9" x14ac:dyDescent="0.25">
      <c r="A1816" s="1332"/>
      <c r="B1816" s="540" t="s">
        <v>3214</v>
      </c>
      <c r="C1816" s="2088" t="s">
        <v>3629</v>
      </c>
      <c r="D1816" s="1247" t="s">
        <v>1477</v>
      </c>
      <c r="E1816" s="1964">
        <v>4800</v>
      </c>
      <c r="F1816" s="451">
        <v>41754</v>
      </c>
      <c r="G1816" s="139">
        <v>4800</v>
      </c>
      <c r="H1816" s="460">
        <f t="shared" si="37"/>
        <v>0</v>
      </c>
      <c r="I1816" s="1247" t="s">
        <v>2227</v>
      </c>
    </row>
    <row r="1817" spans="1:9" x14ac:dyDescent="0.25">
      <c r="A1817" s="1332"/>
      <c r="B1817" s="540" t="s">
        <v>3215</v>
      </c>
      <c r="C1817" s="2088" t="s">
        <v>3629</v>
      </c>
      <c r="D1817" s="1247" t="s">
        <v>2090</v>
      </c>
      <c r="E1817" s="1964">
        <v>1175</v>
      </c>
      <c r="F1817" s="451">
        <v>41755</v>
      </c>
      <c r="G1817" s="139">
        <v>1175</v>
      </c>
      <c r="H1817" s="460">
        <f t="shared" si="37"/>
        <v>0</v>
      </c>
      <c r="I1817" s="1247" t="s">
        <v>600</v>
      </c>
    </row>
    <row r="1818" spans="1:9" x14ac:dyDescent="0.25">
      <c r="A1818" s="1332"/>
      <c r="B1818" s="540" t="s">
        <v>3216</v>
      </c>
      <c r="C1818" s="2088" t="s">
        <v>3629</v>
      </c>
      <c r="D1818" s="1896" t="s">
        <v>2232</v>
      </c>
      <c r="E1818" s="2002">
        <v>1175</v>
      </c>
      <c r="F1818" s="1822">
        <v>41755</v>
      </c>
      <c r="G1818" s="1535">
        <v>1175</v>
      </c>
      <c r="H1818" s="460">
        <f t="shared" si="37"/>
        <v>0</v>
      </c>
      <c r="I1818" s="1896" t="s">
        <v>600</v>
      </c>
    </row>
    <row r="1819" spans="1:9" x14ac:dyDescent="0.25">
      <c r="A1819" s="1332"/>
      <c r="B1819" s="540" t="s">
        <v>3217</v>
      </c>
      <c r="C1819" s="2088" t="s">
        <v>3629</v>
      </c>
      <c r="D1819" s="1247" t="s">
        <v>2886</v>
      </c>
      <c r="E1819" s="1964">
        <v>10482</v>
      </c>
      <c r="F1819" s="451">
        <v>41754</v>
      </c>
      <c r="G1819" s="139">
        <v>10482</v>
      </c>
      <c r="H1819" s="460">
        <f t="shared" si="37"/>
        <v>0</v>
      </c>
      <c r="I1819" s="1247"/>
    </row>
    <row r="1820" spans="1:9" x14ac:dyDescent="0.25">
      <c r="A1820" s="1332"/>
      <c r="B1820" s="540" t="s">
        <v>3218</v>
      </c>
      <c r="C1820" s="2088" t="s">
        <v>3629</v>
      </c>
      <c r="D1820" s="1896" t="s">
        <v>957</v>
      </c>
      <c r="E1820" s="2002">
        <v>8407</v>
      </c>
      <c r="F1820" s="1822">
        <v>41756</v>
      </c>
      <c r="G1820" s="1535">
        <v>8407</v>
      </c>
      <c r="H1820" s="460">
        <f t="shared" si="37"/>
        <v>0</v>
      </c>
      <c r="I1820" s="1896" t="s">
        <v>1003</v>
      </c>
    </row>
    <row r="1821" spans="1:9" x14ac:dyDescent="0.25">
      <c r="A1821" s="1332"/>
      <c r="B1821" s="540" t="s">
        <v>923</v>
      </c>
      <c r="C1821" s="2088" t="s">
        <v>3629</v>
      </c>
      <c r="D1821" s="1247" t="s">
        <v>2887</v>
      </c>
      <c r="E1821" s="1964">
        <v>1841</v>
      </c>
      <c r="F1821" s="451">
        <v>41754</v>
      </c>
      <c r="G1821" s="139">
        <v>1841</v>
      </c>
      <c r="H1821" s="460">
        <f t="shared" si="37"/>
        <v>0</v>
      </c>
      <c r="I1821" s="1247"/>
    </row>
    <row r="1822" spans="1:9" x14ac:dyDescent="0.25">
      <c r="A1822" s="1332"/>
      <c r="B1822" s="540" t="s">
        <v>3219</v>
      </c>
      <c r="C1822" s="2088" t="s">
        <v>3629</v>
      </c>
      <c r="D1822" s="1247" t="s">
        <v>642</v>
      </c>
      <c r="E1822" s="1964">
        <v>1042.2</v>
      </c>
      <c r="F1822" s="451">
        <v>41755</v>
      </c>
      <c r="G1822" s="139">
        <v>1042.2</v>
      </c>
      <c r="H1822" s="460">
        <f t="shared" si="37"/>
        <v>0</v>
      </c>
      <c r="I1822" s="1247" t="s">
        <v>600</v>
      </c>
    </row>
    <row r="1823" spans="1:9" x14ac:dyDescent="0.25">
      <c r="A1823" s="1332"/>
      <c r="B1823" s="540" t="s">
        <v>967</v>
      </c>
      <c r="C1823" s="2088" t="s">
        <v>3629</v>
      </c>
      <c r="D1823" s="1247" t="s">
        <v>999</v>
      </c>
      <c r="E1823" s="1964">
        <v>3717</v>
      </c>
      <c r="F1823" s="451">
        <v>41754</v>
      </c>
      <c r="G1823" s="139">
        <v>3717</v>
      </c>
      <c r="H1823" s="460">
        <f t="shared" si="37"/>
        <v>0</v>
      </c>
      <c r="I1823" s="1247" t="s">
        <v>1003</v>
      </c>
    </row>
    <row r="1824" spans="1:9" x14ac:dyDescent="0.25">
      <c r="A1824" s="1332"/>
      <c r="B1824" s="540" t="s">
        <v>3220</v>
      </c>
      <c r="C1824" s="2088" t="s">
        <v>3629</v>
      </c>
      <c r="D1824" s="1247" t="s">
        <v>19</v>
      </c>
      <c r="E1824" s="1964">
        <v>2756.1</v>
      </c>
      <c r="F1824" s="451">
        <v>41754</v>
      </c>
      <c r="G1824" s="139">
        <v>2756.1</v>
      </c>
      <c r="H1824" s="460">
        <f t="shared" si="37"/>
        <v>0</v>
      </c>
      <c r="I1824" s="1247" t="s">
        <v>19</v>
      </c>
    </row>
    <row r="1825" spans="1:9" x14ac:dyDescent="0.25">
      <c r="A1825" s="1332"/>
      <c r="B1825" s="540" t="s">
        <v>3221</v>
      </c>
      <c r="C1825" s="2088" t="s">
        <v>3629</v>
      </c>
      <c r="D1825" s="1247" t="s">
        <v>19</v>
      </c>
      <c r="E1825" s="1964">
        <v>3207.4</v>
      </c>
      <c r="F1825" s="451">
        <v>41754</v>
      </c>
      <c r="G1825" s="139">
        <v>3207.4</v>
      </c>
      <c r="H1825" s="460">
        <f t="shared" si="37"/>
        <v>0</v>
      </c>
      <c r="I1825" s="1247" t="s">
        <v>19</v>
      </c>
    </row>
    <row r="1826" spans="1:9" x14ac:dyDescent="0.25">
      <c r="A1826" s="1332"/>
      <c r="B1826" s="540" t="s">
        <v>3222</v>
      </c>
      <c r="C1826" s="2088" t="s">
        <v>3629</v>
      </c>
      <c r="D1826" s="1247" t="s">
        <v>3776</v>
      </c>
      <c r="E1826" s="1964">
        <v>5891</v>
      </c>
      <c r="F1826" s="451">
        <v>41755</v>
      </c>
      <c r="G1826" s="139">
        <v>5891</v>
      </c>
      <c r="H1826" s="460">
        <f t="shared" si="37"/>
        <v>0</v>
      </c>
      <c r="I1826" s="1247" t="s">
        <v>600</v>
      </c>
    </row>
    <row r="1827" spans="1:9" x14ac:dyDescent="0.25">
      <c r="A1827" s="1332"/>
      <c r="B1827" s="540" t="s">
        <v>3223</v>
      </c>
      <c r="C1827" s="2088" t="s">
        <v>3629</v>
      </c>
      <c r="D1827" s="1247" t="s">
        <v>2885</v>
      </c>
      <c r="E1827" s="1964">
        <v>1603.2</v>
      </c>
      <c r="F1827" s="451">
        <v>41755</v>
      </c>
      <c r="G1827" s="139">
        <v>1603.2</v>
      </c>
      <c r="H1827" s="460">
        <f t="shared" si="37"/>
        <v>0</v>
      </c>
      <c r="I1827" s="1247" t="s">
        <v>600</v>
      </c>
    </row>
    <row r="1828" spans="1:9" x14ac:dyDescent="0.25">
      <c r="A1828" s="1332"/>
      <c r="B1828" s="540" t="s">
        <v>3224</v>
      </c>
      <c r="C1828" s="2088" t="s">
        <v>3629</v>
      </c>
      <c r="D1828" s="1247" t="s">
        <v>2930</v>
      </c>
      <c r="E1828" s="1964">
        <v>537</v>
      </c>
      <c r="F1828" s="451">
        <v>41755</v>
      </c>
      <c r="G1828" s="139">
        <v>537</v>
      </c>
      <c r="H1828" s="460">
        <f t="shared" si="37"/>
        <v>0</v>
      </c>
      <c r="I1828" s="1247" t="s">
        <v>600</v>
      </c>
    </row>
    <row r="1829" spans="1:9" x14ac:dyDescent="0.25">
      <c r="A1829" s="1332"/>
      <c r="B1829" s="540" t="s">
        <v>968</v>
      </c>
      <c r="C1829" s="2088" t="s">
        <v>3629</v>
      </c>
      <c r="D1829" s="1247" t="s">
        <v>976</v>
      </c>
      <c r="E1829" s="1964">
        <v>2094.1999999999998</v>
      </c>
      <c r="F1829" s="451">
        <v>41754</v>
      </c>
      <c r="G1829" s="139">
        <v>2094.1999999999998</v>
      </c>
      <c r="H1829" s="460">
        <f t="shared" si="37"/>
        <v>0</v>
      </c>
      <c r="I1829" s="1247"/>
    </row>
    <row r="1830" spans="1:9" x14ac:dyDescent="0.25">
      <c r="A1830" s="1332"/>
      <c r="B1830" s="540" t="s">
        <v>3225</v>
      </c>
      <c r="C1830" s="2088" t="s">
        <v>3629</v>
      </c>
      <c r="D1830" s="1247" t="s">
        <v>511</v>
      </c>
      <c r="E1830" s="1964">
        <v>3930</v>
      </c>
      <c r="F1830" s="451">
        <v>41754</v>
      </c>
      <c r="G1830" s="139">
        <v>3930</v>
      </c>
      <c r="H1830" s="460">
        <f t="shared" si="37"/>
        <v>0</v>
      </c>
      <c r="I1830" s="1247" t="s">
        <v>2227</v>
      </c>
    </row>
    <row r="1831" spans="1:9" x14ac:dyDescent="0.25">
      <c r="A1831" s="1332"/>
      <c r="B1831" s="540" t="s">
        <v>3226</v>
      </c>
      <c r="C1831" s="2088" t="s">
        <v>3629</v>
      </c>
      <c r="D1831" s="1247" t="s">
        <v>1924</v>
      </c>
      <c r="E1831" s="1964">
        <v>3606.4</v>
      </c>
      <c r="F1831" s="451">
        <v>41754</v>
      </c>
      <c r="G1831" s="139">
        <v>3606.4</v>
      </c>
      <c r="H1831" s="460">
        <f t="shared" si="37"/>
        <v>0</v>
      </c>
      <c r="I1831" s="1247" t="s">
        <v>2227</v>
      </c>
    </row>
    <row r="1832" spans="1:9" x14ac:dyDescent="0.25">
      <c r="A1832" s="1332"/>
      <c r="B1832" s="540" t="s">
        <v>3227</v>
      </c>
      <c r="C1832" s="2088" t="s">
        <v>3629</v>
      </c>
      <c r="D1832" s="1247" t="s">
        <v>377</v>
      </c>
      <c r="E1832" s="1964">
        <v>5360.4</v>
      </c>
      <c r="F1832" s="451">
        <v>41754</v>
      </c>
      <c r="G1832" s="139">
        <v>5360.4</v>
      </c>
      <c r="H1832" s="460">
        <f t="shared" si="37"/>
        <v>0</v>
      </c>
      <c r="I1832" s="1247"/>
    </row>
    <row r="1833" spans="1:9" x14ac:dyDescent="0.25">
      <c r="A1833" s="1332"/>
      <c r="B1833" s="540" t="s">
        <v>3228</v>
      </c>
      <c r="C1833" s="2088" t="s">
        <v>3629</v>
      </c>
      <c r="D1833" s="1247" t="s">
        <v>3585</v>
      </c>
      <c r="E1833" s="1964">
        <v>603.20000000000005</v>
      </c>
      <c r="F1833" s="451">
        <v>41754</v>
      </c>
      <c r="G1833" s="139">
        <v>603.20000000000005</v>
      </c>
      <c r="H1833" s="460">
        <f t="shared" si="37"/>
        <v>0</v>
      </c>
      <c r="I1833" s="1247" t="s">
        <v>2227</v>
      </c>
    </row>
    <row r="1834" spans="1:9" x14ac:dyDescent="0.25">
      <c r="A1834" s="1332"/>
      <c r="B1834" s="540" t="s">
        <v>3229</v>
      </c>
      <c r="C1834" s="2088" t="s">
        <v>3629</v>
      </c>
      <c r="D1834" s="1247" t="s">
        <v>36</v>
      </c>
      <c r="E1834" s="1964">
        <v>3008</v>
      </c>
      <c r="F1834" s="2144" t="s">
        <v>4143</v>
      </c>
      <c r="G1834" s="139">
        <v>3008</v>
      </c>
      <c r="H1834" s="460">
        <f t="shared" si="37"/>
        <v>0</v>
      </c>
      <c r="I1834" s="1247" t="s">
        <v>600</v>
      </c>
    </row>
    <row r="1835" spans="1:9" x14ac:dyDescent="0.25">
      <c r="A1835" s="1332"/>
      <c r="B1835" s="540" t="s">
        <v>3230</v>
      </c>
      <c r="C1835" s="2088" t="s">
        <v>3629</v>
      </c>
      <c r="D1835" s="1247" t="s">
        <v>19</v>
      </c>
      <c r="E1835" s="1964">
        <v>1903</v>
      </c>
      <c r="F1835" s="451">
        <v>41754</v>
      </c>
      <c r="G1835" s="139">
        <v>1903</v>
      </c>
      <c r="H1835" s="460">
        <f t="shared" si="37"/>
        <v>0</v>
      </c>
      <c r="I1835" s="1247" t="s">
        <v>19</v>
      </c>
    </row>
    <row r="1836" spans="1:9" x14ac:dyDescent="0.25">
      <c r="A1836" s="1332"/>
      <c r="B1836" s="540" t="s">
        <v>3231</v>
      </c>
      <c r="C1836" s="2088" t="s">
        <v>3629</v>
      </c>
      <c r="D1836" s="1247" t="s">
        <v>600</v>
      </c>
      <c r="E1836" s="1964">
        <v>3206.4</v>
      </c>
      <c r="F1836" s="2144" t="s">
        <v>4124</v>
      </c>
      <c r="G1836" s="139">
        <v>3206.4</v>
      </c>
      <c r="H1836" s="460">
        <f t="shared" si="37"/>
        <v>0</v>
      </c>
      <c r="I1836" s="1247"/>
    </row>
    <row r="1837" spans="1:9" x14ac:dyDescent="0.25">
      <c r="A1837" s="1332"/>
      <c r="B1837" s="540" t="s">
        <v>3232</v>
      </c>
      <c r="C1837" s="2088" t="s">
        <v>3629</v>
      </c>
      <c r="D1837" s="1247" t="s">
        <v>2231</v>
      </c>
      <c r="E1837" s="1964">
        <v>10083</v>
      </c>
      <c r="F1837" s="451">
        <v>41757</v>
      </c>
      <c r="G1837" s="139">
        <v>10083</v>
      </c>
      <c r="H1837" s="460">
        <f t="shared" si="37"/>
        <v>0</v>
      </c>
      <c r="I1837" s="1247" t="s">
        <v>600</v>
      </c>
    </row>
    <row r="1838" spans="1:9" x14ac:dyDescent="0.25">
      <c r="A1838" s="1332"/>
      <c r="B1838" s="540" t="s">
        <v>970</v>
      </c>
      <c r="C1838" s="2088" t="s">
        <v>3629</v>
      </c>
      <c r="D1838" s="1247" t="s">
        <v>2238</v>
      </c>
      <c r="E1838" s="1964">
        <v>7875.6</v>
      </c>
      <c r="F1838" s="451">
        <v>41755</v>
      </c>
      <c r="G1838" s="139">
        <v>7875.6</v>
      </c>
      <c r="H1838" s="460">
        <f t="shared" si="37"/>
        <v>0</v>
      </c>
      <c r="I1838" s="1247" t="s">
        <v>600</v>
      </c>
    </row>
    <row r="1839" spans="1:9" x14ac:dyDescent="0.25">
      <c r="A1839" s="1332"/>
      <c r="B1839" s="540" t="s">
        <v>3233</v>
      </c>
      <c r="C1839" s="2088" t="s">
        <v>3629</v>
      </c>
      <c r="D1839" s="1247" t="s">
        <v>463</v>
      </c>
      <c r="E1839" s="1964">
        <v>4932</v>
      </c>
      <c r="F1839" s="451">
        <v>41755</v>
      </c>
      <c r="G1839" s="139">
        <v>4932</v>
      </c>
      <c r="H1839" s="460">
        <f t="shared" si="37"/>
        <v>0</v>
      </c>
      <c r="I1839" s="1247" t="s">
        <v>600</v>
      </c>
    </row>
    <row r="1840" spans="1:9" x14ac:dyDescent="0.25">
      <c r="A1840" s="1332"/>
      <c r="B1840" s="540" t="s">
        <v>3234</v>
      </c>
      <c r="C1840" s="2088" t="s">
        <v>3629</v>
      </c>
      <c r="D1840" s="1247" t="s">
        <v>973</v>
      </c>
      <c r="E1840" s="1964">
        <v>63033.599999999999</v>
      </c>
      <c r="F1840" s="1744">
        <v>41769</v>
      </c>
      <c r="G1840" s="389">
        <v>63033.599999999999</v>
      </c>
      <c r="H1840" s="460">
        <f t="shared" si="37"/>
        <v>0</v>
      </c>
      <c r="I1840" s="1247" t="s">
        <v>2228</v>
      </c>
    </row>
    <row r="1841" spans="1:9" x14ac:dyDescent="0.25">
      <c r="A1841" s="1332"/>
      <c r="B1841" s="540" t="s">
        <v>3235</v>
      </c>
      <c r="C1841" s="2088" t="s">
        <v>3629</v>
      </c>
      <c r="D1841" s="1247" t="s">
        <v>749</v>
      </c>
      <c r="E1841" s="1964">
        <v>95466.6</v>
      </c>
      <c r="F1841" s="2091" t="s">
        <v>4195</v>
      </c>
      <c r="G1841" s="389">
        <v>95466.6</v>
      </c>
      <c r="H1841" s="460">
        <f t="shared" si="37"/>
        <v>0</v>
      </c>
      <c r="I1841" s="1247" t="s">
        <v>2228</v>
      </c>
    </row>
    <row r="1842" spans="1:9" x14ac:dyDescent="0.25">
      <c r="A1842" s="1332"/>
      <c r="B1842" s="540" t="s">
        <v>3236</v>
      </c>
      <c r="C1842" s="2088" t="s">
        <v>3629</v>
      </c>
      <c r="D1842" s="1247" t="s">
        <v>2963</v>
      </c>
      <c r="E1842" s="1964">
        <v>747.5</v>
      </c>
      <c r="F1842" s="451">
        <v>41754</v>
      </c>
      <c r="G1842" s="139">
        <v>747.5</v>
      </c>
      <c r="H1842" s="460">
        <f t="shared" si="37"/>
        <v>0</v>
      </c>
      <c r="I1842" s="1247"/>
    </row>
    <row r="1843" spans="1:9" x14ac:dyDescent="0.25">
      <c r="A1843" s="1332"/>
      <c r="B1843" s="540" t="s">
        <v>3237</v>
      </c>
      <c r="C1843" s="2088" t="s">
        <v>3629</v>
      </c>
      <c r="D1843" s="1247" t="s">
        <v>44</v>
      </c>
      <c r="E1843" s="1964">
        <v>3009</v>
      </c>
      <c r="F1843" s="451">
        <v>41754</v>
      </c>
      <c r="G1843" s="139">
        <v>3009</v>
      </c>
      <c r="H1843" s="460">
        <f t="shared" si="37"/>
        <v>0</v>
      </c>
      <c r="I1843" s="1247"/>
    </row>
    <row r="1844" spans="1:9" x14ac:dyDescent="0.25">
      <c r="A1844" s="1332"/>
      <c r="B1844" s="540" t="s">
        <v>3238</v>
      </c>
      <c r="C1844" s="2088" t="s">
        <v>3629</v>
      </c>
      <c r="D1844" s="1247" t="s">
        <v>845</v>
      </c>
      <c r="E1844" s="1964">
        <v>1939.5</v>
      </c>
      <c r="F1844" s="451">
        <v>41754</v>
      </c>
      <c r="G1844" s="139">
        <v>1939.5</v>
      </c>
      <c r="H1844" s="460">
        <f t="shared" si="37"/>
        <v>0</v>
      </c>
      <c r="I1844" s="1247" t="s">
        <v>1003</v>
      </c>
    </row>
    <row r="1845" spans="1:9" x14ac:dyDescent="0.25">
      <c r="A1845" s="1332"/>
      <c r="B1845" s="540" t="s">
        <v>3239</v>
      </c>
      <c r="C1845" s="2088" t="s">
        <v>3629</v>
      </c>
      <c r="D1845" s="1247" t="s">
        <v>19</v>
      </c>
      <c r="E1845" s="1964">
        <v>945.6</v>
      </c>
      <c r="F1845" s="451">
        <v>41754</v>
      </c>
      <c r="G1845" s="139">
        <v>945.6</v>
      </c>
      <c r="H1845" s="460">
        <f t="shared" si="37"/>
        <v>0</v>
      </c>
      <c r="I1845" s="1247" t="s">
        <v>19</v>
      </c>
    </row>
    <row r="1846" spans="1:9" x14ac:dyDescent="0.25">
      <c r="A1846" s="1332"/>
      <c r="B1846" s="540" t="s">
        <v>3240</v>
      </c>
      <c r="C1846" s="2088" t="s">
        <v>3629</v>
      </c>
      <c r="D1846" s="1247" t="s">
        <v>19</v>
      </c>
      <c r="E1846" s="1964">
        <v>360</v>
      </c>
      <c r="F1846" s="451">
        <v>41754</v>
      </c>
      <c r="G1846" s="139">
        <v>360</v>
      </c>
      <c r="H1846" s="460">
        <f t="shared" si="37"/>
        <v>0</v>
      </c>
      <c r="I1846" s="1247" t="s">
        <v>19</v>
      </c>
    </row>
    <row r="1847" spans="1:9" x14ac:dyDescent="0.25">
      <c r="A1847" s="1332"/>
      <c r="B1847" s="540" t="s">
        <v>3241</v>
      </c>
      <c r="C1847" s="2088" t="s">
        <v>3629</v>
      </c>
      <c r="D1847" s="1247" t="s">
        <v>32</v>
      </c>
      <c r="E1847" s="1964">
        <v>14620.5</v>
      </c>
      <c r="F1847" s="451">
        <v>41759</v>
      </c>
      <c r="G1847" s="139">
        <v>14620.5</v>
      </c>
      <c r="H1847" s="460">
        <f t="shared" si="37"/>
        <v>0</v>
      </c>
      <c r="I1847" s="1247" t="s">
        <v>2227</v>
      </c>
    </row>
    <row r="1848" spans="1:9" x14ac:dyDescent="0.25">
      <c r="A1848" s="1332"/>
      <c r="B1848" s="540" t="s">
        <v>3242</v>
      </c>
      <c r="C1848" s="2088" t="s">
        <v>3629</v>
      </c>
      <c r="D1848" s="1247" t="s">
        <v>33</v>
      </c>
      <c r="E1848" s="1964">
        <v>18626</v>
      </c>
      <c r="F1848" s="451">
        <v>41759</v>
      </c>
      <c r="G1848" s="139">
        <v>18626</v>
      </c>
      <c r="H1848" s="460">
        <f t="shared" si="37"/>
        <v>0</v>
      </c>
      <c r="I1848" s="1247" t="s">
        <v>2227</v>
      </c>
    </row>
    <row r="1849" spans="1:9" x14ac:dyDescent="0.25">
      <c r="A1849" s="1332"/>
      <c r="B1849" s="540" t="s">
        <v>3243</v>
      </c>
      <c r="C1849" s="2088" t="s">
        <v>3629</v>
      </c>
      <c r="D1849" s="1247" t="s">
        <v>503</v>
      </c>
      <c r="E1849" s="1964">
        <v>816.6</v>
      </c>
      <c r="F1849" s="451">
        <v>41759</v>
      </c>
      <c r="G1849" s="139">
        <v>816.6</v>
      </c>
      <c r="H1849" s="460">
        <f t="shared" si="37"/>
        <v>0</v>
      </c>
      <c r="I1849" s="1247" t="s">
        <v>2227</v>
      </c>
    </row>
    <row r="1850" spans="1:9" x14ac:dyDescent="0.25">
      <c r="A1850" s="1332"/>
      <c r="B1850" s="540" t="s">
        <v>3244</v>
      </c>
      <c r="C1850" s="2088" t="s">
        <v>3629</v>
      </c>
      <c r="D1850" s="1247" t="s">
        <v>3777</v>
      </c>
      <c r="E1850" s="1964">
        <v>15065</v>
      </c>
      <c r="F1850" s="451">
        <v>41759</v>
      </c>
      <c r="G1850" s="139">
        <v>15065</v>
      </c>
      <c r="H1850" s="460">
        <f t="shared" si="37"/>
        <v>0</v>
      </c>
      <c r="I1850" s="1247" t="s">
        <v>2227</v>
      </c>
    </row>
    <row r="1851" spans="1:9" x14ac:dyDescent="0.25">
      <c r="A1851" s="1332"/>
      <c r="B1851" s="540" t="s">
        <v>3245</v>
      </c>
      <c r="C1851" s="2088" t="s">
        <v>3629</v>
      </c>
      <c r="D1851" s="1247" t="s">
        <v>3590</v>
      </c>
      <c r="E1851" s="1964">
        <v>2311</v>
      </c>
      <c r="F1851" s="451">
        <v>41759</v>
      </c>
      <c r="G1851" s="139">
        <v>2311</v>
      </c>
      <c r="H1851" s="460">
        <f t="shared" si="37"/>
        <v>0</v>
      </c>
      <c r="I1851" s="1247" t="s">
        <v>2227</v>
      </c>
    </row>
    <row r="1852" spans="1:9" x14ac:dyDescent="0.25">
      <c r="A1852" s="1332"/>
      <c r="B1852" s="540" t="s">
        <v>3246</v>
      </c>
      <c r="C1852" s="2088" t="s">
        <v>3629</v>
      </c>
      <c r="D1852" s="1247" t="s">
        <v>685</v>
      </c>
      <c r="E1852" s="1964">
        <v>1192</v>
      </c>
      <c r="F1852" s="451">
        <v>41759</v>
      </c>
      <c r="G1852" s="139">
        <v>1192</v>
      </c>
      <c r="H1852" s="460">
        <f t="shared" si="37"/>
        <v>0</v>
      </c>
      <c r="I1852" s="1247" t="s">
        <v>2227</v>
      </c>
    </row>
    <row r="1853" spans="1:9" x14ac:dyDescent="0.25">
      <c r="A1853" s="1332"/>
      <c r="B1853" s="540" t="s">
        <v>3247</v>
      </c>
      <c r="C1853" s="2088" t="s">
        <v>3629</v>
      </c>
      <c r="D1853" s="1247" t="s">
        <v>2234</v>
      </c>
      <c r="E1853" s="1964">
        <v>4552</v>
      </c>
      <c r="F1853" s="451">
        <v>41759</v>
      </c>
      <c r="G1853" s="139">
        <v>4552</v>
      </c>
      <c r="H1853" s="460">
        <f t="shared" si="37"/>
        <v>0</v>
      </c>
      <c r="I1853" s="1247" t="s">
        <v>2227</v>
      </c>
    </row>
    <row r="1854" spans="1:9" x14ac:dyDescent="0.25">
      <c r="A1854" s="1332"/>
      <c r="B1854" s="540" t="s">
        <v>3248</v>
      </c>
      <c r="C1854" s="2088" t="s">
        <v>3629</v>
      </c>
      <c r="D1854" s="1247" t="s">
        <v>748</v>
      </c>
      <c r="E1854" s="1964">
        <v>4443.67</v>
      </c>
      <c r="F1854" s="1744">
        <v>41781</v>
      </c>
      <c r="G1854" s="389">
        <v>4443.67</v>
      </c>
      <c r="H1854" s="460">
        <f t="shared" si="37"/>
        <v>0</v>
      </c>
      <c r="I1854" s="1247" t="s">
        <v>2227</v>
      </c>
    </row>
    <row r="1855" spans="1:9" x14ac:dyDescent="0.25">
      <c r="A1855" s="1332"/>
      <c r="B1855" s="540" t="s">
        <v>3249</v>
      </c>
      <c r="C1855" s="2088" t="s">
        <v>3629</v>
      </c>
      <c r="D1855" s="1247" t="s">
        <v>497</v>
      </c>
      <c r="E1855" s="1964">
        <v>3606.65</v>
      </c>
      <c r="F1855" s="451">
        <v>41759</v>
      </c>
      <c r="G1855" s="139">
        <v>3606.65</v>
      </c>
      <c r="H1855" s="460">
        <f t="shared" si="37"/>
        <v>0</v>
      </c>
      <c r="I1855" s="1247" t="s">
        <v>2227</v>
      </c>
    </row>
    <row r="1856" spans="1:9" x14ac:dyDescent="0.25">
      <c r="A1856" s="1332"/>
      <c r="B1856" s="540" t="s">
        <v>3250</v>
      </c>
      <c r="C1856" s="2088" t="s">
        <v>3629</v>
      </c>
      <c r="D1856" s="1247" t="s">
        <v>57</v>
      </c>
      <c r="E1856" s="1964">
        <v>27095</v>
      </c>
      <c r="F1856" s="452" t="s">
        <v>3842</v>
      </c>
      <c r="G1856" s="139">
        <v>27095</v>
      </c>
      <c r="H1856" s="460">
        <f t="shared" ref="H1856:H1857" si="38">E1856-G1856</f>
        <v>0</v>
      </c>
      <c r="I1856" s="1247" t="s">
        <v>1003</v>
      </c>
    </row>
    <row r="1857" spans="1:9" x14ac:dyDescent="0.25">
      <c r="A1857" s="1332"/>
      <c r="B1857" s="589"/>
      <c r="C1857" s="1530"/>
      <c r="D1857" s="520" t="s">
        <v>506</v>
      </c>
      <c r="E1857" s="139"/>
      <c r="F1857" s="725"/>
      <c r="G1857" s="139"/>
      <c r="H1857" s="460">
        <f t="shared" si="38"/>
        <v>0</v>
      </c>
    </row>
    <row r="1858" spans="1:9" x14ac:dyDescent="0.25">
      <c r="A1858" s="715"/>
      <c r="B1858" s="1335"/>
      <c r="C1858" s="1335"/>
      <c r="D1858" s="520" t="s">
        <v>513</v>
      </c>
      <c r="E1858" s="139"/>
      <c r="F1858" s="725"/>
      <c r="G1858" s="139"/>
      <c r="H1858" s="1351"/>
    </row>
    <row r="1859" spans="1:9" x14ac:dyDescent="0.25">
      <c r="A1859" s="1332"/>
      <c r="B1859" s="589"/>
      <c r="C1859" s="589"/>
      <c r="D1859" s="1247" t="s">
        <v>506</v>
      </c>
      <c r="E1859" s="583"/>
      <c r="F1859" s="1374"/>
      <c r="G1859" s="583"/>
      <c r="H1859" s="217"/>
    </row>
    <row r="1860" spans="1:9" ht="18.75" x14ac:dyDescent="0.3">
      <c r="A1860" s="2319" t="str">
        <f>A1790</f>
        <v>REMISIONES DE    ABRIL         2 0 1 4</v>
      </c>
      <c r="B1860" s="2319"/>
      <c r="C1860" s="2319"/>
      <c r="D1860" s="2319"/>
      <c r="E1860" s="2319"/>
      <c r="F1860" s="2319"/>
      <c r="G1860" s="1051"/>
      <c r="H1860" s="717"/>
    </row>
    <row r="1861" spans="1:9" ht="35.25" thickBot="1" x14ac:dyDescent="0.35">
      <c r="A1861" s="721" t="s">
        <v>0</v>
      </c>
      <c r="B1861" s="1334" t="s">
        <v>1</v>
      </c>
      <c r="C1861" s="1529"/>
      <c r="D1861" s="1326" t="s">
        <v>1461</v>
      </c>
      <c r="E1861" s="5" t="s">
        <v>2</v>
      </c>
      <c r="F1861" s="1341" t="s">
        <v>6</v>
      </c>
      <c r="G1861" s="1328" t="s">
        <v>7</v>
      </c>
      <c r="H1861" s="1329" t="s">
        <v>8</v>
      </c>
    </row>
    <row r="1862" spans="1:9" ht="15.75" thickTop="1" x14ac:dyDescent="0.25">
      <c r="A1862" s="1332">
        <v>41754</v>
      </c>
      <c r="B1862" s="540" t="s">
        <v>3251</v>
      </c>
      <c r="C1862" s="2088" t="s">
        <v>3629</v>
      </c>
      <c r="D1862" s="1247" t="s">
        <v>771</v>
      </c>
      <c r="E1862" s="583">
        <v>9504</v>
      </c>
      <c r="F1862" s="2126">
        <v>41758</v>
      </c>
      <c r="G1862" s="1883">
        <v>9504</v>
      </c>
      <c r="H1862" s="217">
        <f t="shared" ref="H1862:H1866" si="39">E1862-G1862</f>
        <v>0</v>
      </c>
      <c r="I1862" s="1886"/>
    </row>
    <row r="1863" spans="1:9" x14ac:dyDescent="0.25">
      <c r="A1863" s="1332"/>
      <c r="B1863" s="540" t="s">
        <v>3252</v>
      </c>
      <c r="C1863" s="2088" t="s">
        <v>3629</v>
      </c>
      <c r="D1863" s="1247" t="s">
        <v>2242</v>
      </c>
      <c r="E1863" s="1964">
        <v>8132</v>
      </c>
      <c r="F1863" s="451">
        <v>41754</v>
      </c>
      <c r="G1863" s="139">
        <v>8132</v>
      </c>
      <c r="H1863" s="460">
        <f t="shared" si="39"/>
        <v>0</v>
      </c>
      <c r="I1863" s="1886"/>
    </row>
    <row r="1864" spans="1:9" x14ac:dyDescent="0.25">
      <c r="A1864" s="1332"/>
      <c r="B1864" s="540" t="s">
        <v>3253</v>
      </c>
      <c r="C1864" s="2088" t="s">
        <v>3629</v>
      </c>
      <c r="D1864" s="1247" t="s">
        <v>1566</v>
      </c>
      <c r="E1864" s="1964">
        <v>258</v>
      </c>
      <c r="F1864" s="451">
        <v>41754</v>
      </c>
      <c r="G1864" s="139">
        <v>258</v>
      </c>
      <c r="H1864" s="539">
        <f t="shared" si="39"/>
        <v>0</v>
      </c>
      <c r="I1864" s="1886"/>
    </row>
    <row r="1865" spans="1:9" x14ac:dyDescent="0.25">
      <c r="A1865" s="1332">
        <v>41755</v>
      </c>
      <c r="B1865" s="540" t="s">
        <v>3254</v>
      </c>
      <c r="C1865" s="2088" t="s">
        <v>3629</v>
      </c>
      <c r="D1865" s="1886" t="s">
        <v>973</v>
      </c>
      <c r="E1865" s="1994">
        <v>26984</v>
      </c>
      <c r="F1865" s="2006">
        <v>41772</v>
      </c>
      <c r="G1865" s="2183">
        <v>26984</v>
      </c>
      <c r="H1865" s="460">
        <f t="shared" si="39"/>
        <v>0</v>
      </c>
      <c r="I1865" s="1886"/>
    </row>
    <row r="1866" spans="1:9" x14ac:dyDescent="0.25">
      <c r="A1866" s="1332"/>
      <c r="B1866" s="540" t="s">
        <v>3255</v>
      </c>
      <c r="C1866" s="2088" t="s">
        <v>3629</v>
      </c>
      <c r="D1866" s="1886" t="s">
        <v>780</v>
      </c>
      <c r="E1866" s="1994">
        <v>12681.6</v>
      </c>
      <c r="F1866" s="1822">
        <v>41755</v>
      </c>
      <c r="G1866" s="1535">
        <v>12681.6</v>
      </c>
      <c r="H1866" s="460">
        <f t="shared" si="39"/>
        <v>0</v>
      </c>
      <c r="I1866" s="1887" t="s">
        <v>1003</v>
      </c>
    </row>
    <row r="1867" spans="1:9" x14ac:dyDescent="0.25">
      <c r="A1867" s="1332"/>
      <c r="B1867" s="540" t="s">
        <v>3256</v>
      </c>
      <c r="C1867" s="2088" t="s">
        <v>3629</v>
      </c>
      <c r="D1867" s="1886" t="s">
        <v>48</v>
      </c>
      <c r="E1867" s="1994">
        <v>54818.400000000001</v>
      </c>
      <c r="F1867" s="2006">
        <v>41777</v>
      </c>
      <c r="G1867" s="2183">
        <v>54818.400000000001</v>
      </c>
      <c r="H1867" s="460">
        <f>E1867-G1867</f>
        <v>0</v>
      </c>
      <c r="I1867" s="1886" t="s">
        <v>600</v>
      </c>
    </row>
    <row r="1868" spans="1:9" x14ac:dyDescent="0.25">
      <c r="A1868" s="1332"/>
      <c r="B1868" s="540" t="s">
        <v>3257</v>
      </c>
      <c r="C1868" s="2088" t="s">
        <v>3629</v>
      </c>
      <c r="D1868" s="1886" t="s">
        <v>206</v>
      </c>
      <c r="E1868" s="1994">
        <v>5301</v>
      </c>
      <c r="F1868" s="1822">
        <v>41759</v>
      </c>
      <c r="G1868" s="1535">
        <v>5301</v>
      </c>
      <c r="H1868" s="460">
        <f>E1868-G1868</f>
        <v>0</v>
      </c>
      <c r="I1868" s="1886" t="s">
        <v>2228</v>
      </c>
    </row>
    <row r="1869" spans="1:9" x14ac:dyDescent="0.25">
      <c r="A1869" s="1332"/>
      <c r="B1869" s="540" t="s">
        <v>3258</v>
      </c>
      <c r="C1869" s="2088" t="s">
        <v>3629</v>
      </c>
      <c r="D1869" s="1886" t="s">
        <v>751</v>
      </c>
      <c r="E1869" s="1994">
        <v>6820</v>
      </c>
      <c r="F1869" s="1822">
        <v>41755</v>
      </c>
      <c r="G1869" s="1535">
        <v>6820</v>
      </c>
      <c r="H1869" s="460">
        <f>E1869-G1869</f>
        <v>0</v>
      </c>
      <c r="I1869" s="1886" t="s">
        <v>2228</v>
      </c>
    </row>
    <row r="1870" spans="1:9" x14ac:dyDescent="0.25">
      <c r="A1870" s="1332"/>
      <c r="B1870" s="540" t="s">
        <v>2419</v>
      </c>
      <c r="C1870" s="2088" t="s">
        <v>3629</v>
      </c>
      <c r="D1870" s="1886" t="s">
        <v>971</v>
      </c>
      <c r="E1870" s="1994">
        <v>27018</v>
      </c>
      <c r="F1870" s="1822">
        <v>41755</v>
      </c>
      <c r="G1870" s="1535">
        <v>27018</v>
      </c>
      <c r="H1870" s="460">
        <f>E1870-G1870</f>
        <v>0</v>
      </c>
      <c r="I1870" s="1886" t="s">
        <v>1003</v>
      </c>
    </row>
    <row r="1871" spans="1:9" x14ac:dyDescent="0.25">
      <c r="A1871" s="1332"/>
      <c r="B1871" s="540" t="s">
        <v>3259</v>
      </c>
      <c r="C1871" s="2088" t="s">
        <v>3629</v>
      </c>
      <c r="D1871" s="1886" t="s">
        <v>19</v>
      </c>
      <c r="E1871" s="1994">
        <v>7224</v>
      </c>
      <c r="F1871" s="1822">
        <v>41755</v>
      </c>
      <c r="G1871" s="1535">
        <v>7224</v>
      </c>
      <c r="H1871" s="460">
        <f t="shared" ref="H1871:H1926" si="40">E1871-G1871</f>
        <v>0</v>
      </c>
      <c r="I1871" s="1886" t="s">
        <v>19</v>
      </c>
    </row>
    <row r="1872" spans="1:9" x14ac:dyDescent="0.25">
      <c r="A1872" s="1332"/>
      <c r="B1872" s="540" t="s">
        <v>3260</v>
      </c>
      <c r="C1872" s="2088" t="s">
        <v>3629</v>
      </c>
      <c r="D1872" s="1886" t="s">
        <v>3152</v>
      </c>
      <c r="E1872" s="1994">
        <v>25245</v>
      </c>
      <c r="F1872" s="1822">
        <v>41755</v>
      </c>
      <c r="G1872" s="1535">
        <v>25245</v>
      </c>
      <c r="H1872" s="460">
        <f t="shared" si="40"/>
        <v>0</v>
      </c>
      <c r="I1872" s="1886" t="s">
        <v>1175</v>
      </c>
    </row>
    <row r="1873" spans="1:9" x14ac:dyDescent="0.25">
      <c r="A1873" s="1332"/>
      <c r="B1873" s="540" t="s">
        <v>3261</v>
      </c>
      <c r="C1873" s="2088" t="s">
        <v>3629</v>
      </c>
      <c r="D1873" s="1886" t="s">
        <v>470</v>
      </c>
      <c r="E1873" s="1994">
        <v>22410</v>
      </c>
      <c r="F1873" s="2006">
        <v>41782</v>
      </c>
      <c r="G1873" s="2183">
        <v>22410</v>
      </c>
      <c r="H1873" s="460">
        <f t="shared" si="40"/>
        <v>0</v>
      </c>
      <c r="I1873" s="1886" t="s">
        <v>1003</v>
      </c>
    </row>
    <row r="1874" spans="1:9" x14ac:dyDescent="0.25">
      <c r="A1874" s="1332"/>
      <c r="B1874" s="540" t="s">
        <v>3262</v>
      </c>
      <c r="C1874" s="2088" t="s">
        <v>3629</v>
      </c>
      <c r="D1874" s="1886" t="s">
        <v>28</v>
      </c>
      <c r="E1874" s="1994">
        <v>27349.35</v>
      </c>
      <c r="F1874" s="2006">
        <v>41765</v>
      </c>
      <c r="G1874" s="2183">
        <v>27349.35</v>
      </c>
      <c r="H1874" s="460">
        <f t="shared" si="40"/>
        <v>0</v>
      </c>
      <c r="I1874" s="1886" t="s">
        <v>2228</v>
      </c>
    </row>
    <row r="1875" spans="1:9" x14ac:dyDescent="0.25">
      <c r="A1875" s="1332"/>
      <c r="B1875" s="540" t="s">
        <v>3263</v>
      </c>
      <c r="C1875" s="2088" t="s">
        <v>3629</v>
      </c>
      <c r="D1875" s="1886" t="s">
        <v>72</v>
      </c>
      <c r="E1875" s="1994">
        <v>30008</v>
      </c>
      <c r="F1875" s="1822">
        <v>41756</v>
      </c>
      <c r="G1875" s="1535">
        <v>30008</v>
      </c>
      <c r="H1875" s="460">
        <f t="shared" si="40"/>
        <v>0</v>
      </c>
      <c r="I1875" s="1886" t="s">
        <v>825</v>
      </c>
    </row>
    <row r="1876" spans="1:9" x14ac:dyDescent="0.25">
      <c r="A1876" s="1332"/>
      <c r="B1876" s="540" t="s">
        <v>3264</v>
      </c>
      <c r="C1876" s="2088" t="s">
        <v>3629</v>
      </c>
      <c r="D1876" s="1886" t="s">
        <v>604</v>
      </c>
      <c r="E1876" s="1994">
        <v>12060</v>
      </c>
      <c r="F1876" s="1822">
        <v>41755</v>
      </c>
      <c r="G1876" s="1535">
        <v>12060</v>
      </c>
      <c r="H1876" s="460">
        <f t="shared" si="40"/>
        <v>0</v>
      </c>
      <c r="I1876" s="1886" t="s">
        <v>825</v>
      </c>
    </row>
    <row r="1877" spans="1:9" x14ac:dyDescent="0.25">
      <c r="A1877" s="1332"/>
      <c r="B1877" s="540" t="s">
        <v>3265</v>
      </c>
      <c r="C1877" s="2088" t="s">
        <v>3629</v>
      </c>
      <c r="D1877" s="1886" t="s">
        <v>849</v>
      </c>
      <c r="E1877" s="1994">
        <v>210</v>
      </c>
      <c r="F1877" s="1822">
        <v>41764</v>
      </c>
      <c r="G1877" s="1535">
        <v>210</v>
      </c>
      <c r="H1877" s="460">
        <f t="shared" si="40"/>
        <v>0</v>
      </c>
      <c r="I1877" s="1886"/>
    </row>
    <row r="1878" spans="1:9" x14ac:dyDescent="0.25">
      <c r="A1878" s="1332"/>
      <c r="B1878" s="540" t="s">
        <v>3266</v>
      </c>
      <c r="C1878" s="2088" t="s">
        <v>3629</v>
      </c>
      <c r="D1878" s="1886" t="s">
        <v>1028</v>
      </c>
      <c r="E1878" s="1994">
        <v>9801</v>
      </c>
      <c r="F1878" s="1822">
        <v>41755</v>
      </c>
      <c r="G1878" s="1535">
        <v>9801</v>
      </c>
      <c r="H1878" s="460">
        <f t="shared" si="40"/>
        <v>0</v>
      </c>
      <c r="I1878" s="1886" t="s">
        <v>19</v>
      </c>
    </row>
    <row r="1879" spans="1:9" x14ac:dyDescent="0.25">
      <c r="A1879" s="1332"/>
      <c r="B1879" s="540" t="s">
        <v>777</v>
      </c>
      <c r="C1879" s="2088" t="s">
        <v>3629</v>
      </c>
      <c r="D1879" s="1886" t="s">
        <v>684</v>
      </c>
      <c r="E1879" s="1994">
        <v>14548</v>
      </c>
      <c r="F1879" s="1822">
        <v>41755</v>
      </c>
      <c r="G1879" s="1535">
        <v>14548</v>
      </c>
      <c r="H1879" s="460">
        <f t="shared" si="40"/>
        <v>0</v>
      </c>
      <c r="I1879" s="1886"/>
    </row>
    <row r="1880" spans="1:9" x14ac:dyDescent="0.25">
      <c r="A1880" s="1332"/>
      <c r="B1880" s="540" t="s">
        <v>3267</v>
      </c>
      <c r="C1880" s="2088" t="s">
        <v>3629</v>
      </c>
      <c r="D1880" s="1886" t="s">
        <v>48</v>
      </c>
      <c r="E1880" s="1994">
        <v>25326</v>
      </c>
      <c r="F1880" s="2006">
        <v>41777</v>
      </c>
      <c r="G1880" s="2183">
        <v>25326</v>
      </c>
      <c r="H1880" s="460">
        <f t="shared" si="40"/>
        <v>0</v>
      </c>
      <c r="I1880" s="1886" t="s">
        <v>600</v>
      </c>
    </row>
    <row r="1881" spans="1:9" x14ac:dyDescent="0.25">
      <c r="A1881" s="1332"/>
      <c r="B1881" s="540" t="s">
        <v>3268</v>
      </c>
      <c r="C1881" s="2088" t="s">
        <v>3629</v>
      </c>
      <c r="D1881" s="1886" t="s">
        <v>1556</v>
      </c>
      <c r="E1881" s="1994">
        <v>5945</v>
      </c>
      <c r="F1881" s="1822">
        <v>41755</v>
      </c>
      <c r="G1881" s="1535">
        <v>5945</v>
      </c>
      <c r="H1881" s="460">
        <f t="shared" si="40"/>
        <v>0</v>
      </c>
      <c r="I1881" s="1886"/>
    </row>
    <row r="1882" spans="1:9" x14ac:dyDescent="0.25">
      <c r="A1882" s="1332"/>
      <c r="B1882" s="540" t="s">
        <v>3269</v>
      </c>
      <c r="C1882" s="2088" t="s">
        <v>3629</v>
      </c>
      <c r="D1882" s="1886" t="s">
        <v>3661</v>
      </c>
      <c r="E1882" s="1994">
        <v>9191</v>
      </c>
      <c r="F1882" s="2135" t="s">
        <v>4126</v>
      </c>
      <c r="G1882" s="1535">
        <v>9191</v>
      </c>
      <c r="H1882" s="460">
        <f t="shared" si="40"/>
        <v>0</v>
      </c>
      <c r="I1882" s="1886"/>
    </row>
    <row r="1883" spans="1:9" x14ac:dyDescent="0.25">
      <c r="A1883" s="1332"/>
      <c r="B1883" s="540" t="s">
        <v>3270</v>
      </c>
      <c r="C1883" s="2088" t="s">
        <v>3629</v>
      </c>
      <c r="D1883" s="1886" t="s">
        <v>748</v>
      </c>
      <c r="E1883" s="1994">
        <v>105495</v>
      </c>
      <c r="F1883" s="2006">
        <v>41781</v>
      </c>
      <c r="G1883" s="2183">
        <v>105495</v>
      </c>
      <c r="H1883" s="460">
        <f t="shared" si="40"/>
        <v>0</v>
      </c>
      <c r="I1883" s="1886" t="s">
        <v>2228</v>
      </c>
    </row>
    <row r="1884" spans="1:9" x14ac:dyDescent="0.25">
      <c r="A1884" s="1332"/>
      <c r="B1884" s="540" t="s">
        <v>3271</v>
      </c>
      <c r="C1884" s="2088" t="s">
        <v>3629</v>
      </c>
      <c r="D1884" s="1886" t="s">
        <v>703</v>
      </c>
      <c r="E1884" s="1994">
        <v>9447</v>
      </c>
      <c r="F1884" s="1822">
        <v>41755</v>
      </c>
      <c r="G1884" s="1535">
        <v>9447</v>
      </c>
      <c r="H1884" s="460">
        <f t="shared" si="40"/>
        <v>0</v>
      </c>
      <c r="I1884" s="1886" t="s">
        <v>3825</v>
      </c>
    </row>
    <row r="1885" spans="1:9" x14ac:dyDescent="0.25">
      <c r="A1885" s="1332"/>
      <c r="B1885" s="540" t="s">
        <v>3272</v>
      </c>
      <c r="C1885" s="2088" t="s">
        <v>3629</v>
      </c>
      <c r="D1885" s="1886" t="s">
        <v>2242</v>
      </c>
      <c r="E1885" s="1994">
        <v>16682.5</v>
      </c>
      <c r="F1885" s="1822">
        <v>41755</v>
      </c>
      <c r="G1885" s="1535">
        <v>16682.5</v>
      </c>
      <c r="H1885" s="460">
        <f t="shared" si="40"/>
        <v>0</v>
      </c>
      <c r="I1885" s="1886"/>
    </row>
    <row r="1886" spans="1:9" x14ac:dyDescent="0.25">
      <c r="A1886" s="1332"/>
      <c r="B1886" s="540" t="s">
        <v>3273</v>
      </c>
      <c r="C1886" s="2088" t="s">
        <v>3629</v>
      </c>
      <c r="D1886" s="1886" t="s">
        <v>3744</v>
      </c>
      <c r="E1886" s="1994">
        <v>1341.5</v>
      </c>
      <c r="F1886" s="1822">
        <v>41755</v>
      </c>
      <c r="G1886" s="1535">
        <v>1341.5</v>
      </c>
      <c r="H1886" s="460">
        <f t="shared" si="40"/>
        <v>0</v>
      </c>
      <c r="I1886" s="1886"/>
    </row>
    <row r="1887" spans="1:9" x14ac:dyDescent="0.25">
      <c r="A1887" s="1332"/>
      <c r="B1887" s="540" t="s">
        <v>3274</v>
      </c>
      <c r="C1887" s="2088" t="s">
        <v>3629</v>
      </c>
      <c r="D1887" s="1886" t="s">
        <v>377</v>
      </c>
      <c r="E1887" s="1994">
        <v>3240</v>
      </c>
      <c r="F1887" s="1822">
        <v>41755</v>
      </c>
      <c r="G1887" s="1535">
        <v>3240</v>
      </c>
      <c r="H1887" s="460">
        <f t="shared" si="40"/>
        <v>0</v>
      </c>
      <c r="I1887" s="1886"/>
    </row>
    <row r="1888" spans="1:9" x14ac:dyDescent="0.25">
      <c r="A1888" s="1332"/>
      <c r="B1888" s="540" t="s">
        <v>3275</v>
      </c>
      <c r="C1888" s="2088" t="s">
        <v>3629</v>
      </c>
      <c r="D1888" s="1886" t="s">
        <v>303</v>
      </c>
      <c r="E1888" s="1994">
        <v>1556</v>
      </c>
      <c r="F1888" s="1822">
        <v>41755</v>
      </c>
      <c r="G1888" s="1535">
        <v>1556</v>
      </c>
      <c r="H1888" s="460">
        <f t="shared" si="40"/>
        <v>0</v>
      </c>
      <c r="I1888" s="1886"/>
    </row>
    <row r="1889" spans="1:9" x14ac:dyDescent="0.25">
      <c r="A1889" s="1332"/>
      <c r="B1889" s="540" t="s">
        <v>3276</v>
      </c>
      <c r="C1889" s="2088" t="s">
        <v>3629</v>
      </c>
      <c r="D1889" s="1886" t="s">
        <v>775</v>
      </c>
      <c r="E1889" s="1994">
        <v>1987.5</v>
      </c>
      <c r="F1889" s="1822">
        <v>41755</v>
      </c>
      <c r="G1889" s="1535">
        <v>1987.5</v>
      </c>
      <c r="H1889" s="460">
        <f t="shared" si="40"/>
        <v>0</v>
      </c>
      <c r="I1889" s="1886"/>
    </row>
    <row r="1890" spans="1:9" x14ac:dyDescent="0.25">
      <c r="A1890" s="1332"/>
      <c r="B1890" s="540" t="s">
        <v>3277</v>
      </c>
      <c r="C1890" s="2088" t="s">
        <v>3629</v>
      </c>
      <c r="D1890" s="1886" t="s">
        <v>641</v>
      </c>
      <c r="E1890" s="1994">
        <v>11936</v>
      </c>
      <c r="F1890" s="1822">
        <v>41755</v>
      </c>
      <c r="G1890" s="1535">
        <v>11936</v>
      </c>
      <c r="H1890" s="460">
        <f t="shared" si="40"/>
        <v>0</v>
      </c>
      <c r="I1890" s="1886"/>
    </row>
    <row r="1891" spans="1:9" x14ac:dyDescent="0.25">
      <c r="A1891" s="1332"/>
      <c r="B1891" s="540" t="s">
        <v>3278</v>
      </c>
      <c r="C1891" s="2088" t="s">
        <v>3629</v>
      </c>
      <c r="D1891" s="1886" t="s">
        <v>3824</v>
      </c>
      <c r="E1891" s="1994">
        <v>1471.2</v>
      </c>
      <c r="F1891" s="1822">
        <v>41755</v>
      </c>
      <c r="G1891" s="1535">
        <v>1471.2</v>
      </c>
      <c r="H1891" s="460">
        <f t="shared" si="40"/>
        <v>0</v>
      </c>
      <c r="I1891" s="1886"/>
    </row>
    <row r="1892" spans="1:9" x14ac:dyDescent="0.25">
      <c r="A1892" s="1332"/>
      <c r="B1892" s="540" t="s">
        <v>3279</v>
      </c>
      <c r="C1892" s="2088" t="s">
        <v>3629</v>
      </c>
      <c r="D1892" s="1892" t="s">
        <v>2229</v>
      </c>
      <c r="E1892" s="1995">
        <v>0</v>
      </c>
      <c r="F1892" s="1822"/>
      <c r="G1892" s="1535"/>
      <c r="H1892" s="460">
        <f t="shared" si="40"/>
        <v>0</v>
      </c>
      <c r="I1892" s="1886" t="s">
        <v>998</v>
      </c>
    </row>
    <row r="1893" spans="1:9" x14ac:dyDescent="0.25">
      <c r="A1893" s="1332"/>
      <c r="B1893" s="540" t="s">
        <v>781</v>
      </c>
      <c r="C1893" s="2088" t="s">
        <v>3629</v>
      </c>
      <c r="D1893" s="1886" t="s">
        <v>25</v>
      </c>
      <c r="E1893" s="1994">
        <v>5500</v>
      </c>
      <c r="F1893" s="1822">
        <v>41755</v>
      </c>
      <c r="G1893" s="1535">
        <v>5500</v>
      </c>
      <c r="H1893" s="460">
        <f t="shared" si="40"/>
        <v>0</v>
      </c>
      <c r="I1893" s="1886"/>
    </row>
    <row r="1894" spans="1:9" x14ac:dyDescent="0.25">
      <c r="A1894" s="1332"/>
      <c r="B1894" s="540" t="s">
        <v>3280</v>
      </c>
      <c r="C1894" s="2088" t="s">
        <v>3629</v>
      </c>
      <c r="D1894" s="1886" t="s">
        <v>667</v>
      </c>
      <c r="E1894" s="1994">
        <v>5390</v>
      </c>
      <c r="F1894" s="1822">
        <v>41755</v>
      </c>
      <c r="G1894" s="1535">
        <v>5390</v>
      </c>
      <c r="H1894" s="460">
        <f t="shared" si="40"/>
        <v>0</v>
      </c>
      <c r="I1894" s="1886"/>
    </row>
    <row r="1895" spans="1:9" x14ac:dyDescent="0.25">
      <c r="A1895" s="1332"/>
      <c r="B1895" s="540" t="s">
        <v>3281</v>
      </c>
      <c r="C1895" s="2088" t="s">
        <v>3629</v>
      </c>
      <c r="D1895" s="1886" t="s">
        <v>470</v>
      </c>
      <c r="E1895" s="2002">
        <v>28905</v>
      </c>
      <c r="F1895" s="2000" t="s">
        <v>3865</v>
      </c>
      <c r="G1895" s="1535">
        <v>28905</v>
      </c>
      <c r="H1895" s="460">
        <f t="shared" si="40"/>
        <v>0</v>
      </c>
      <c r="I1895" s="1886" t="s">
        <v>1003</v>
      </c>
    </row>
    <row r="1896" spans="1:9" x14ac:dyDescent="0.25">
      <c r="A1896" s="1332"/>
      <c r="B1896" s="540" t="s">
        <v>3282</v>
      </c>
      <c r="C1896" s="2088" t="s">
        <v>3629</v>
      </c>
      <c r="D1896" s="1886" t="s">
        <v>1884</v>
      </c>
      <c r="E1896" s="1994">
        <v>11738</v>
      </c>
      <c r="F1896" s="2006" t="s">
        <v>4139</v>
      </c>
      <c r="G1896" s="1535">
        <v>11738</v>
      </c>
      <c r="H1896" s="460">
        <f t="shared" si="40"/>
        <v>0</v>
      </c>
      <c r="I1896" s="1886" t="s">
        <v>19</v>
      </c>
    </row>
    <row r="1897" spans="1:9" x14ac:dyDescent="0.25">
      <c r="A1897" s="1332"/>
      <c r="B1897" s="540" t="s">
        <v>3283</v>
      </c>
      <c r="C1897" s="2088" t="s">
        <v>3629</v>
      </c>
      <c r="D1897" s="1886" t="s">
        <v>1465</v>
      </c>
      <c r="E1897" s="1994">
        <v>5102.5</v>
      </c>
      <c r="F1897" s="2135" t="s">
        <v>4130</v>
      </c>
      <c r="G1897" s="1535">
        <v>5102.5</v>
      </c>
      <c r="H1897" s="460">
        <f t="shared" si="40"/>
        <v>0</v>
      </c>
      <c r="I1897" s="1886" t="s">
        <v>19</v>
      </c>
    </row>
    <row r="1898" spans="1:9" x14ac:dyDescent="0.25">
      <c r="A1898" s="1332"/>
      <c r="B1898" s="540" t="s">
        <v>3284</v>
      </c>
      <c r="C1898" s="2088" t="s">
        <v>3629</v>
      </c>
      <c r="D1898" s="1886" t="s">
        <v>1577</v>
      </c>
      <c r="E1898" s="1994">
        <v>18018</v>
      </c>
      <c r="F1898" s="1822">
        <v>41755</v>
      </c>
      <c r="G1898" s="1535">
        <v>18018</v>
      </c>
      <c r="H1898" s="460">
        <f t="shared" si="40"/>
        <v>0</v>
      </c>
      <c r="I1898" s="1886" t="s">
        <v>998</v>
      </c>
    </row>
    <row r="1899" spans="1:9" x14ac:dyDescent="0.25">
      <c r="A1899" s="1332"/>
      <c r="B1899" s="540" t="s">
        <v>3285</v>
      </c>
      <c r="C1899" s="2088" t="s">
        <v>3629</v>
      </c>
      <c r="D1899" s="1886" t="s">
        <v>835</v>
      </c>
      <c r="E1899" s="1994">
        <v>8583.5</v>
      </c>
      <c r="F1899" s="1822">
        <v>41755</v>
      </c>
      <c r="G1899" s="1535">
        <v>8583.5</v>
      </c>
      <c r="H1899" s="460">
        <f t="shared" si="40"/>
        <v>0</v>
      </c>
      <c r="I1899" s="1886"/>
    </row>
    <row r="1900" spans="1:9" x14ac:dyDescent="0.25">
      <c r="A1900" s="1332"/>
      <c r="B1900" s="540" t="s">
        <v>3286</v>
      </c>
      <c r="C1900" s="2088" t="s">
        <v>3629</v>
      </c>
      <c r="D1900" s="1886" t="s">
        <v>297</v>
      </c>
      <c r="E1900" s="1994">
        <v>300</v>
      </c>
      <c r="F1900" s="1822">
        <v>41755</v>
      </c>
      <c r="G1900" s="1535">
        <v>300</v>
      </c>
      <c r="H1900" s="460">
        <f t="shared" si="40"/>
        <v>0</v>
      </c>
      <c r="I1900" s="1886"/>
    </row>
    <row r="1901" spans="1:9" x14ac:dyDescent="0.25">
      <c r="A1901" s="1332"/>
      <c r="B1901" s="540" t="s">
        <v>1925</v>
      </c>
      <c r="C1901" s="2088" t="s">
        <v>3629</v>
      </c>
      <c r="D1901" s="1886" t="s">
        <v>1031</v>
      </c>
      <c r="E1901" s="1994">
        <v>7304</v>
      </c>
      <c r="F1901" s="1822">
        <v>41755</v>
      </c>
      <c r="G1901" s="1535">
        <v>7304</v>
      </c>
      <c r="H1901" s="460">
        <f t="shared" si="40"/>
        <v>0</v>
      </c>
      <c r="I1901" s="1886"/>
    </row>
    <row r="1902" spans="1:9" x14ac:dyDescent="0.25">
      <c r="A1902" s="1332"/>
      <c r="B1902" s="540" t="s">
        <v>3287</v>
      </c>
      <c r="C1902" s="2088" t="s">
        <v>3629</v>
      </c>
      <c r="D1902" s="1886" t="s">
        <v>2886</v>
      </c>
      <c r="E1902" s="1994">
        <v>10080.4</v>
      </c>
      <c r="F1902" s="1822">
        <v>41755</v>
      </c>
      <c r="G1902" s="1535">
        <v>10080.4</v>
      </c>
      <c r="H1902" s="460">
        <f t="shared" si="40"/>
        <v>0</v>
      </c>
      <c r="I1902" s="1886"/>
    </row>
    <row r="1903" spans="1:9" x14ac:dyDescent="0.25">
      <c r="A1903" s="1332"/>
      <c r="B1903" s="540" t="s">
        <v>3317</v>
      </c>
      <c r="C1903" s="2088" t="s">
        <v>3629</v>
      </c>
      <c r="D1903" s="1886" t="s">
        <v>13</v>
      </c>
      <c r="E1903" s="1994">
        <v>337</v>
      </c>
      <c r="F1903" s="1822">
        <v>41755</v>
      </c>
      <c r="G1903" s="1535">
        <v>337</v>
      </c>
      <c r="H1903" s="460">
        <f t="shared" si="40"/>
        <v>0</v>
      </c>
      <c r="I1903" s="1886"/>
    </row>
    <row r="1904" spans="1:9" x14ac:dyDescent="0.25">
      <c r="A1904" s="1332"/>
      <c r="B1904" s="540" t="s">
        <v>3318</v>
      </c>
      <c r="C1904" s="2088" t="s">
        <v>3629</v>
      </c>
      <c r="D1904" s="1886" t="s">
        <v>2886</v>
      </c>
      <c r="E1904" s="1994">
        <v>55</v>
      </c>
      <c r="F1904" s="1822">
        <v>41755</v>
      </c>
      <c r="G1904" s="1535">
        <v>55</v>
      </c>
      <c r="H1904" s="460">
        <f t="shared" si="40"/>
        <v>0</v>
      </c>
      <c r="I1904" s="1886"/>
    </row>
    <row r="1905" spans="1:9" x14ac:dyDescent="0.25">
      <c r="A1905" s="1332"/>
      <c r="B1905" s="540" t="s">
        <v>3319</v>
      </c>
      <c r="C1905" s="2088" t="s">
        <v>3629</v>
      </c>
      <c r="D1905" s="1886" t="s">
        <v>972</v>
      </c>
      <c r="E1905" s="1994">
        <v>602</v>
      </c>
      <c r="F1905" s="1822">
        <v>41755</v>
      </c>
      <c r="G1905" s="1535">
        <v>602</v>
      </c>
      <c r="H1905" s="460">
        <f t="shared" si="40"/>
        <v>0</v>
      </c>
      <c r="I1905" s="1886"/>
    </row>
    <row r="1906" spans="1:9" x14ac:dyDescent="0.25">
      <c r="A1906" s="1332"/>
      <c r="B1906" s="540" t="s">
        <v>3320</v>
      </c>
      <c r="C1906" s="2088" t="s">
        <v>3629</v>
      </c>
      <c r="D1906" s="1886" t="s">
        <v>2887</v>
      </c>
      <c r="E1906" s="1994">
        <v>1184.4000000000001</v>
      </c>
      <c r="F1906" s="1822">
        <v>41755</v>
      </c>
      <c r="G1906" s="1535">
        <v>1184.4000000000001</v>
      </c>
      <c r="H1906" s="460">
        <f t="shared" si="40"/>
        <v>0</v>
      </c>
      <c r="I1906" s="1886"/>
    </row>
    <row r="1907" spans="1:9" x14ac:dyDescent="0.25">
      <c r="A1907" s="1332"/>
      <c r="B1907" s="540" t="s">
        <v>1926</v>
      </c>
      <c r="C1907" s="2088" t="s">
        <v>3629</v>
      </c>
      <c r="D1907" s="1886" t="s">
        <v>3744</v>
      </c>
      <c r="E1907" s="1994">
        <v>1328.6</v>
      </c>
      <c r="F1907" s="1822">
        <v>41755</v>
      </c>
      <c r="G1907" s="1535">
        <v>1328.6</v>
      </c>
      <c r="H1907" s="460">
        <f t="shared" si="40"/>
        <v>0</v>
      </c>
      <c r="I1907" s="1886" t="s">
        <v>19</v>
      </c>
    </row>
    <row r="1908" spans="1:9" x14ac:dyDescent="0.25">
      <c r="A1908" s="1332"/>
      <c r="B1908" s="540" t="s">
        <v>3321</v>
      </c>
      <c r="C1908" s="2088" t="s">
        <v>3629</v>
      </c>
      <c r="D1908" s="1886" t="s">
        <v>259</v>
      </c>
      <c r="E1908" s="1994">
        <v>436.6</v>
      </c>
      <c r="F1908" s="1822">
        <v>41755</v>
      </c>
      <c r="G1908" s="1535">
        <v>436.6</v>
      </c>
      <c r="H1908" s="460">
        <f t="shared" si="40"/>
        <v>0</v>
      </c>
      <c r="I1908" s="1886"/>
    </row>
    <row r="1909" spans="1:9" x14ac:dyDescent="0.25">
      <c r="A1909" s="1332"/>
      <c r="B1909" s="540" t="s">
        <v>3322</v>
      </c>
      <c r="C1909" s="2088" t="s">
        <v>3629</v>
      </c>
      <c r="D1909" s="1886" t="s">
        <v>771</v>
      </c>
      <c r="E1909" s="1994">
        <v>7405.2</v>
      </c>
      <c r="F1909" s="1822">
        <v>41758</v>
      </c>
      <c r="G1909" s="1535">
        <v>7405.2</v>
      </c>
      <c r="H1909" s="460">
        <f t="shared" si="40"/>
        <v>0</v>
      </c>
      <c r="I1909" s="1886" t="s">
        <v>19</v>
      </c>
    </row>
    <row r="1910" spans="1:9" x14ac:dyDescent="0.25">
      <c r="A1910" s="1332"/>
      <c r="B1910" s="540" t="s">
        <v>3323</v>
      </c>
      <c r="C1910" s="2088" t="s">
        <v>3629</v>
      </c>
      <c r="D1910" s="1886" t="s">
        <v>44</v>
      </c>
      <c r="E1910" s="1994">
        <v>3807</v>
      </c>
      <c r="F1910" s="1822">
        <v>41755</v>
      </c>
      <c r="G1910" s="1535">
        <v>3807</v>
      </c>
      <c r="H1910" s="460">
        <f t="shared" si="40"/>
        <v>0</v>
      </c>
      <c r="I1910" s="1886"/>
    </row>
    <row r="1911" spans="1:9" x14ac:dyDescent="0.25">
      <c r="A1911" s="1332"/>
      <c r="B1911" s="540" t="s">
        <v>3324</v>
      </c>
      <c r="C1911" s="2088" t="s">
        <v>3629</v>
      </c>
      <c r="D1911" s="1886" t="s">
        <v>19</v>
      </c>
      <c r="E1911" s="1994">
        <v>779</v>
      </c>
      <c r="F1911" s="1822">
        <v>41755</v>
      </c>
      <c r="G1911" s="1535">
        <v>779</v>
      </c>
      <c r="H1911" s="460">
        <f t="shared" si="40"/>
        <v>0</v>
      </c>
      <c r="I1911" s="1886" t="s">
        <v>19</v>
      </c>
    </row>
    <row r="1912" spans="1:9" x14ac:dyDescent="0.25">
      <c r="A1912" s="1332"/>
      <c r="B1912" s="540" t="s">
        <v>3325</v>
      </c>
      <c r="C1912" s="2088" t="s">
        <v>3629</v>
      </c>
      <c r="D1912" s="1886" t="s">
        <v>1924</v>
      </c>
      <c r="E1912" s="1994">
        <v>4581.6000000000004</v>
      </c>
      <c r="F1912" s="1822">
        <v>41755</v>
      </c>
      <c r="G1912" s="1535">
        <v>4581.6000000000004</v>
      </c>
      <c r="H1912" s="460">
        <f t="shared" si="40"/>
        <v>0</v>
      </c>
      <c r="I1912" s="1886" t="s">
        <v>1003</v>
      </c>
    </row>
    <row r="1913" spans="1:9" x14ac:dyDescent="0.25">
      <c r="A1913" s="1332"/>
      <c r="B1913" s="540" t="s">
        <v>785</v>
      </c>
      <c r="C1913" s="2088" t="s">
        <v>3629</v>
      </c>
      <c r="D1913" s="1886" t="s">
        <v>20</v>
      </c>
      <c r="E1913" s="1994">
        <v>1399.2</v>
      </c>
      <c r="F1913" s="1822">
        <v>41755</v>
      </c>
      <c r="G1913" s="1535">
        <v>1399.2</v>
      </c>
      <c r="H1913" s="460">
        <f t="shared" si="40"/>
        <v>0</v>
      </c>
      <c r="I1913" s="1886" t="s">
        <v>1003</v>
      </c>
    </row>
    <row r="1914" spans="1:9" x14ac:dyDescent="0.25">
      <c r="A1914" s="1332"/>
      <c r="B1914" s="540" t="s">
        <v>3326</v>
      </c>
      <c r="C1914" s="2088" t="s">
        <v>3629</v>
      </c>
      <c r="D1914" s="1886" t="s">
        <v>3674</v>
      </c>
      <c r="E1914" s="1994">
        <v>9372</v>
      </c>
      <c r="F1914" s="1822">
        <v>41755</v>
      </c>
      <c r="G1914" s="1535">
        <v>9372</v>
      </c>
      <c r="H1914" s="460">
        <f t="shared" si="40"/>
        <v>0</v>
      </c>
      <c r="I1914" s="1886" t="s">
        <v>1003</v>
      </c>
    </row>
    <row r="1915" spans="1:9" x14ac:dyDescent="0.25">
      <c r="A1915" s="1332"/>
      <c r="B1915" s="540" t="s">
        <v>3327</v>
      </c>
      <c r="C1915" s="2088" t="s">
        <v>3629</v>
      </c>
      <c r="D1915" s="1886" t="s">
        <v>511</v>
      </c>
      <c r="E1915" s="1994">
        <v>5112.5</v>
      </c>
      <c r="F1915" s="1822">
        <v>41755</v>
      </c>
      <c r="G1915" s="1535">
        <v>5112.5</v>
      </c>
      <c r="H1915" s="460">
        <f t="shared" si="40"/>
        <v>0</v>
      </c>
      <c r="I1915" s="1886" t="s">
        <v>1003</v>
      </c>
    </row>
    <row r="1916" spans="1:9" x14ac:dyDescent="0.25">
      <c r="A1916" s="1332"/>
      <c r="B1916" s="540" t="s">
        <v>3328</v>
      </c>
      <c r="C1916" s="2088" t="s">
        <v>3629</v>
      </c>
      <c r="D1916" s="1886" t="s">
        <v>3641</v>
      </c>
      <c r="E1916" s="1994">
        <v>21113</v>
      </c>
      <c r="F1916" s="2006">
        <v>41761</v>
      </c>
      <c r="G1916" s="2183">
        <v>21113</v>
      </c>
      <c r="H1916" s="460">
        <f t="shared" si="40"/>
        <v>0</v>
      </c>
      <c r="I1916" s="1886" t="s">
        <v>600</v>
      </c>
    </row>
    <row r="1917" spans="1:9" x14ac:dyDescent="0.25">
      <c r="A1917" s="1332"/>
      <c r="B1917" s="540" t="s">
        <v>3329</v>
      </c>
      <c r="C1917" s="2088" t="s">
        <v>3629</v>
      </c>
      <c r="D1917" s="1886" t="s">
        <v>44</v>
      </c>
      <c r="E1917" s="1994">
        <v>655.20000000000005</v>
      </c>
      <c r="F1917" s="1822">
        <v>41755</v>
      </c>
      <c r="G1917" s="1535">
        <v>655.20000000000005</v>
      </c>
      <c r="H1917" s="460">
        <f t="shared" si="40"/>
        <v>0</v>
      </c>
      <c r="I1917" s="1886"/>
    </row>
    <row r="1918" spans="1:9" x14ac:dyDescent="0.25">
      <c r="A1918" s="1332"/>
      <c r="B1918" s="540" t="s">
        <v>786</v>
      </c>
      <c r="C1918" s="2088" t="s">
        <v>3629</v>
      </c>
      <c r="D1918" s="1886" t="s">
        <v>2930</v>
      </c>
      <c r="E1918" s="1994">
        <v>548</v>
      </c>
      <c r="F1918" s="1822">
        <v>41759</v>
      </c>
      <c r="G1918" s="1535">
        <v>548</v>
      </c>
      <c r="H1918" s="460">
        <f t="shared" si="40"/>
        <v>0</v>
      </c>
      <c r="I1918" s="1886" t="s">
        <v>600</v>
      </c>
    </row>
    <row r="1919" spans="1:9" x14ac:dyDescent="0.25">
      <c r="A1919" s="1332"/>
      <c r="B1919" s="540" t="s">
        <v>787</v>
      </c>
      <c r="C1919" s="2088" t="s">
        <v>3629</v>
      </c>
      <c r="D1919" s="1886" t="s">
        <v>58</v>
      </c>
      <c r="E1919" s="1994">
        <v>5865.6</v>
      </c>
      <c r="F1919" s="1822">
        <v>41759</v>
      </c>
      <c r="G1919" s="1535">
        <v>5865.6</v>
      </c>
      <c r="H1919" s="460">
        <f t="shared" si="40"/>
        <v>0</v>
      </c>
      <c r="I1919" s="1886" t="s">
        <v>600</v>
      </c>
    </row>
    <row r="1920" spans="1:9" x14ac:dyDescent="0.25">
      <c r="A1920" s="1332"/>
      <c r="B1920" s="540" t="s">
        <v>3330</v>
      </c>
      <c r="C1920" s="2088" t="s">
        <v>3629</v>
      </c>
      <c r="D1920" s="1886" t="s">
        <v>957</v>
      </c>
      <c r="E1920" s="1994">
        <v>7607</v>
      </c>
      <c r="F1920" s="2000" t="s">
        <v>3866</v>
      </c>
      <c r="G1920" s="1535">
        <v>7607</v>
      </c>
      <c r="H1920" s="460">
        <f t="shared" si="40"/>
        <v>0</v>
      </c>
      <c r="I1920" s="1886" t="s">
        <v>1003</v>
      </c>
    </row>
    <row r="1921" spans="1:9" x14ac:dyDescent="0.25">
      <c r="A1921" s="1332"/>
      <c r="B1921" s="540" t="s">
        <v>3331</v>
      </c>
      <c r="C1921" s="2088" t="s">
        <v>3629</v>
      </c>
      <c r="D1921" s="1886" t="s">
        <v>775</v>
      </c>
      <c r="E1921" s="1994">
        <v>3167.8</v>
      </c>
      <c r="F1921" s="1822">
        <v>41759</v>
      </c>
      <c r="G1921" s="1535">
        <v>3167.8</v>
      </c>
      <c r="H1921" s="460">
        <f t="shared" si="40"/>
        <v>0</v>
      </c>
      <c r="I1921" s="1886" t="s">
        <v>600</v>
      </c>
    </row>
    <row r="1922" spans="1:9" x14ac:dyDescent="0.25">
      <c r="A1922" s="1332"/>
      <c r="B1922" s="540" t="s">
        <v>3332</v>
      </c>
      <c r="C1922" s="2088" t="s">
        <v>3629</v>
      </c>
      <c r="D1922" s="1886" t="s">
        <v>3695</v>
      </c>
      <c r="E1922" s="1994">
        <v>3219</v>
      </c>
      <c r="F1922" s="1822">
        <v>41755</v>
      </c>
      <c r="G1922" s="1535">
        <v>3219</v>
      </c>
      <c r="H1922" s="460">
        <f t="shared" si="40"/>
        <v>0</v>
      </c>
      <c r="I1922" s="1886" t="s">
        <v>1003</v>
      </c>
    </row>
    <row r="1923" spans="1:9" x14ac:dyDescent="0.25">
      <c r="A1923" s="1332"/>
      <c r="B1923" s="540" t="s">
        <v>3333</v>
      </c>
      <c r="C1923" s="2088" t="s">
        <v>3629</v>
      </c>
      <c r="D1923" s="1886" t="s">
        <v>2885</v>
      </c>
      <c r="E1923" s="1994">
        <v>2037</v>
      </c>
      <c r="F1923" s="2135" t="s">
        <v>4227</v>
      </c>
      <c r="G1923" s="1996">
        <v>2037</v>
      </c>
      <c r="H1923" s="460">
        <f t="shared" si="40"/>
        <v>0</v>
      </c>
      <c r="I1923" s="1886" t="s">
        <v>600</v>
      </c>
    </row>
    <row r="1924" spans="1:9" x14ac:dyDescent="0.25">
      <c r="A1924" s="1332"/>
      <c r="B1924" s="540" t="s">
        <v>3334</v>
      </c>
      <c r="C1924" s="2088" t="s">
        <v>3629</v>
      </c>
      <c r="D1924" s="1886" t="s">
        <v>2231</v>
      </c>
      <c r="E1924" s="1994">
        <v>6824</v>
      </c>
      <c r="F1924" s="1822">
        <v>41759</v>
      </c>
      <c r="G1924" s="1996">
        <v>6824</v>
      </c>
      <c r="H1924" s="460">
        <f t="shared" si="40"/>
        <v>0</v>
      </c>
      <c r="I1924" s="1886" t="s">
        <v>600</v>
      </c>
    </row>
    <row r="1925" spans="1:9" x14ac:dyDescent="0.25">
      <c r="A1925" s="1332"/>
      <c r="B1925" s="540" t="s">
        <v>3335</v>
      </c>
      <c r="C1925" s="2088" t="s">
        <v>3629</v>
      </c>
      <c r="D1925" s="1886" t="s">
        <v>2231</v>
      </c>
      <c r="E1925" s="1994">
        <v>3094</v>
      </c>
      <c r="F1925" s="1822">
        <v>41759</v>
      </c>
      <c r="G1925" s="1996">
        <v>3094</v>
      </c>
      <c r="H1925" s="460">
        <f t="shared" si="40"/>
        <v>0</v>
      </c>
      <c r="I1925" s="1886" t="s">
        <v>600</v>
      </c>
    </row>
    <row r="1926" spans="1:9" x14ac:dyDescent="0.25">
      <c r="A1926" s="1332"/>
      <c r="B1926" s="540"/>
      <c r="C1926" s="546"/>
      <c r="D1926" s="1337" t="s">
        <v>614</v>
      </c>
      <c r="E1926" s="718"/>
      <c r="F1926" s="725"/>
      <c r="G1926" s="139"/>
      <c r="H1926" s="2022">
        <f t="shared" si="40"/>
        <v>0</v>
      </c>
    </row>
    <row r="1927" spans="1:9" x14ac:dyDescent="0.25">
      <c r="A1927" s="1360"/>
      <c r="B1927" s="1350"/>
      <c r="C1927" s="1531"/>
      <c r="D1927" s="520" t="s">
        <v>506</v>
      </c>
      <c r="E1927" s="139"/>
      <c r="F1927" s="725"/>
      <c r="G1927" s="139"/>
      <c r="H1927" s="1351"/>
    </row>
    <row r="1928" spans="1:9" x14ac:dyDescent="0.25">
      <c r="A1928" s="1816"/>
      <c r="B1928" s="1819"/>
      <c r="C1928" s="1820"/>
      <c r="D1928" s="520" t="s">
        <v>820</v>
      </c>
      <c r="E1928" s="139"/>
      <c r="F1928" s="725"/>
      <c r="G1928" s="139"/>
      <c r="H1928" s="1351"/>
    </row>
    <row r="1929" spans="1:9" ht="18.75" x14ac:dyDescent="0.3">
      <c r="A1929" s="2319" t="str">
        <f>A1860</f>
        <v>REMISIONES DE    ABRIL         2 0 1 4</v>
      </c>
      <c r="B1929" s="2319"/>
      <c r="C1929" s="2319"/>
      <c r="D1929" s="2319"/>
      <c r="E1929" s="2319"/>
      <c r="F1929" s="2319"/>
      <c r="G1929" s="1051"/>
      <c r="H1929" s="717"/>
    </row>
    <row r="1930" spans="1:9" ht="35.25" thickBot="1" x14ac:dyDescent="0.35">
      <c r="A1930" s="721" t="s">
        <v>0</v>
      </c>
      <c r="B1930" s="1334" t="s">
        <v>1</v>
      </c>
      <c r="C1930" s="1529"/>
      <c r="D1930" s="1326" t="s">
        <v>1461</v>
      </c>
      <c r="E1930" s="5" t="s">
        <v>2</v>
      </c>
      <c r="F1930" s="1565" t="s">
        <v>6</v>
      </c>
      <c r="G1930" s="1566" t="s">
        <v>7</v>
      </c>
      <c r="H1930" s="1567" t="s">
        <v>8</v>
      </c>
    </row>
    <row r="1931" spans="1:9" ht="15.75" thickTop="1" x14ac:dyDescent="0.25">
      <c r="A1931" s="1332">
        <v>41755</v>
      </c>
      <c r="B1931" s="540" t="s">
        <v>3336</v>
      </c>
      <c r="C1931" s="2088" t="s">
        <v>3629</v>
      </c>
      <c r="D1931" s="1886" t="s">
        <v>999</v>
      </c>
      <c r="E1931" s="1994">
        <v>3813.4</v>
      </c>
      <c r="F1931" s="1822">
        <v>41755</v>
      </c>
      <c r="G1931" s="1535">
        <v>3813.4</v>
      </c>
      <c r="H1931" s="2004">
        <f t="shared" ref="H1931:H1994" si="41">E1931-G1931</f>
        <v>0</v>
      </c>
      <c r="I1931" s="1886" t="s">
        <v>1003</v>
      </c>
    </row>
    <row r="1932" spans="1:9" x14ac:dyDescent="0.25">
      <c r="A1932" s="1332"/>
      <c r="B1932" s="540" t="s">
        <v>3337</v>
      </c>
      <c r="C1932" s="2088" t="s">
        <v>3629</v>
      </c>
      <c r="D1932" s="1886" t="s">
        <v>2090</v>
      </c>
      <c r="E1932" s="1994">
        <v>3020.5</v>
      </c>
      <c r="F1932" s="2135" t="s">
        <v>4134</v>
      </c>
      <c r="G1932" s="1535">
        <v>3020.5</v>
      </c>
      <c r="H1932" s="460">
        <f t="shared" si="41"/>
        <v>0</v>
      </c>
      <c r="I1932" s="1886" t="s">
        <v>600</v>
      </c>
    </row>
    <row r="1933" spans="1:9" x14ac:dyDescent="0.25">
      <c r="A1933" s="1332"/>
      <c r="B1933" s="540" t="s">
        <v>3338</v>
      </c>
      <c r="C1933" s="2088" t="s">
        <v>3629</v>
      </c>
      <c r="D1933" s="1886" t="s">
        <v>11</v>
      </c>
      <c r="E1933" s="1994">
        <v>4727</v>
      </c>
      <c r="F1933" s="2006">
        <v>41771</v>
      </c>
      <c r="G1933" s="2183">
        <v>4727</v>
      </c>
      <c r="H1933" s="460">
        <f t="shared" si="41"/>
        <v>0</v>
      </c>
      <c r="I1933" s="1886"/>
    </row>
    <row r="1934" spans="1:9" x14ac:dyDescent="0.25">
      <c r="A1934" s="1332"/>
      <c r="B1934" s="540" t="s">
        <v>3339</v>
      </c>
      <c r="C1934" s="2088" t="s">
        <v>3629</v>
      </c>
      <c r="D1934" s="1886" t="s">
        <v>2232</v>
      </c>
      <c r="E1934" s="1994">
        <v>1645</v>
      </c>
      <c r="F1934" s="1822">
        <v>41759</v>
      </c>
      <c r="G1934" s="1535">
        <v>1645</v>
      </c>
      <c r="H1934" s="460">
        <f t="shared" si="41"/>
        <v>0</v>
      </c>
      <c r="I1934" s="1886" t="s">
        <v>600</v>
      </c>
    </row>
    <row r="1935" spans="1:9" x14ac:dyDescent="0.25">
      <c r="A1935" s="1332"/>
      <c r="B1935" s="540" t="s">
        <v>1927</v>
      </c>
      <c r="C1935" s="2088" t="s">
        <v>3629</v>
      </c>
      <c r="D1935" s="1886" t="s">
        <v>11</v>
      </c>
      <c r="E1935" s="1994">
        <v>1344</v>
      </c>
      <c r="F1935" s="1822">
        <v>41755</v>
      </c>
      <c r="G1935" s="1535">
        <v>1344</v>
      </c>
      <c r="H1935" s="460">
        <f t="shared" si="41"/>
        <v>0</v>
      </c>
      <c r="I1935" s="1886"/>
    </row>
    <row r="1936" spans="1:9" x14ac:dyDescent="0.25">
      <c r="A1936" s="1332"/>
      <c r="B1936" s="540" t="s">
        <v>3340</v>
      </c>
      <c r="C1936" s="2088" t="s">
        <v>3629</v>
      </c>
      <c r="D1936" s="1892" t="s">
        <v>2229</v>
      </c>
      <c r="E1936" s="1995">
        <v>0</v>
      </c>
      <c r="F1936" s="1822"/>
      <c r="G1936" s="1535"/>
      <c r="H1936" s="460">
        <f t="shared" si="41"/>
        <v>0</v>
      </c>
      <c r="I1936" s="1886" t="s">
        <v>998</v>
      </c>
    </row>
    <row r="1937" spans="1:9" x14ac:dyDescent="0.25">
      <c r="A1937" s="1332"/>
      <c r="B1937" s="540" t="s">
        <v>3341</v>
      </c>
      <c r="C1937" s="2088" t="s">
        <v>3629</v>
      </c>
      <c r="D1937" s="1886" t="s">
        <v>664</v>
      </c>
      <c r="E1937" s="1994">
        <v>6518.4</v>
      </c>
      <c r="F1937" s="1822">
        <v>41759</v>
      </c>
      <c r="G1937" s="1535">
        <v>6518.4</v>
      </c>
      <c r="H1937" s="460">
        <f t="shared" si="41"/>
        <v>0</v>
      </c>
      <c r="I1937" s="1886" t="s">
        <v>600</v>
      </c>
    </row>
    <row r="1938" spans="1:9" x14ac:dyDescent="0.25">
      <c r="A1938" s="1332"/>
      <c r="B1938" s="540" t="s">
        <v>3342</v>
      </c>
      <c r="C1938" s="2088" t="s">
        <v>3629</v>
      </c>
      <c r="D1938" s="1886" t="s">
        <v>2238</v>
      </c>
      <c r="E1938" s="1994">
        <v>8676.7999999999993</v>
      </c>
      <c r="F1938" s="1822">
        <v>41759</v>
      </c>
      <c r="G1938" s="1996">
        <v>8676.7999999999993</v>
      </c>
      <c r="H1938" s="460">
        <f t="shared" si="41"/>
        <v>0</v>
      </c>
      <c r="I1938" s="1886" t="s">
        <v>600</v>
      </c>
    </row>
    <row r="1939" spans="1:9" x14ac:dyDescent="0.25">
      <c r="A1939" s="1332"/>
      <c r="B1939" s="540" t="s">
        <v>3343</v>
      </c>
      <c r="C1939" s="2088" t="s">
        <v>3629</v>
      </c>
      <c r="D1939" s="1886" t="s">
        <v>419</v>
      </c>
      <c r="E1939" s="1994">
        <v>15541.2</v>
      </c>
      <c r="F1939" s="1822">
        <v>41759</v>
      </c>
      <c r="G1939" s="1996">
        <v>15541.2</v>
      </c>
      <c r="H1939" s="460">
        <f t="shared" si="41"/>
        <v>0</v>
      </c>
      <c r="I1939" s="1886" t="s">
        <v>600</v>
      </c>
    </row>
    <row r="1940" spans="1:9" x14ac:dyDescent="0.25">
      <c r="A1940" s="1332"/>
      <c r="B1940" s="540" t="s">
        <v>3344</v>
      </c>
      <c r="C1940" s="2088" t="s">
        <v>3629</v>
      </c>
      <c r="D1940" s="1886" t="s">
        <v>2931</v>
      </c>
      <c r="E1940" s="1994">
        <v>16842.05</v>
      </c>
      <c r="F1940" s="1822">
        <v>41757</v>
      </c>
      <c r="G1940" s="1535">
        <v>16842.05</v>
      </c>
      <c r="H1940" s="460">
        <f t="shared" si="41"/>
        <v>0</v>
      </c>
      <c r="I1940" s="1886" t="s">
        <v>2228</v>
      </c>
    </row>
    <row r="1941" spans="1:9" x14ac:dyDescent="0.25">
      <c r="A1941" s="1332"/>
      <c r="B1941" s="540" t="s">
        <v>3345</v>
      </c>
      <c r="C1941" s="2088" t="s">
        <v>3629</v>
      </c>
      <c r="D1941" s="1886" t="s">
        <v>497</v>
      </c>
      <c r="E1941" s="1994">
        <v>9912.4</v>
      </c>
      <c r="F1941" s="1822">
        <v>41757</v>
      </c>
      <c r="G1941" s="1535">
        <v>9912.4</v>
      </c>
      <c r="H1941" s="460">
        <f t="shared" si="41"/>
        <v>0</v>
      </c>
      <c r="I1941" s="1886" t="s">
        <v>2228</v>
      </c>
    </row>
    <row r="1942" spans="1:9" x14ac:dyDescent="0.25">
      <c r="A1942" s="1332"/>
      <c r="B1942" s="540" t="s">
        <v>3346</v>
      </c>
      <c r="C1942" s="2088" t="s">
        <v>3629</v>
      </c>
      <c r="D1942" s="1886" t="s">
        <v>3518</v>
      </c>
      <c r="E1942" s="1994">
        <v>6498</v>
      </c>
      <c r="F1942" s="1822">
        <v>41757</v>
      </c>
      <c r="G1942" s="1996">
        <v>6498</v>
      </c>
      <c r="H1942" s="460">
        <f t="shared" si="41"/>
        <v>0</v>
      </c>
      <c r="I1942" s="1886" t="s">
        <v>2228</v>
      </c>
    </row>
    <row r="1943" spans="1:9" x14ac:dyDescent="0.25">
      <c r="A1943" s="1332"/>
      <c r="B1943" s="540" t="s">
        <v>3347</v>
      </c>
      <c r="C1943" s="2088" t="s">
        <v>3629</v>
      </c>
      <c r="D1943" s="1886" t="s">
        <v>3749</v>
      </c>
      <c r="E1943" s="1994">
        <v>1863.2</v>
      </c>
      <c r="F1943" s="1822">
        <v>41757</v>
      </c>
      <c r="G1943" s="1996">
        <v>1863.2</v>
      </c>
      <c r="H1943" s="460">
        <f t="shared" si="41"/>
        <v>0</v>
      </c>
      <c r="I1943" s="1886" t="s">
        <v>2228</v>
      </c>
    </row>
    <row r="1944" spans="1:9" x14ac:dyDescent="0.25">
      <c r="A1944" s="1332"/>
      <c r="B1944" s="540" t="s">
        <v>3348</v>
      </c>
      <c r="C1944" s="2088" t="s">
        <v>3629</v>
      </c>
      <c r="D1944" s="1886" t="s">
        <v>687</v>
      </c>
      <c r="E1944" s="1994">
        <v>2029.5</v>
      </c>
      <c r="F1944" s="1822">
        <v>41757</v>
      </c>
      <c r="G1944" s="1996">
        <v>2029.5</v>
      </c>
      <c r="H1944" s="460">
        <f t="shared" si="41"/>
        <v>0</v>
      </c>
      <c r="I1944" s="1886" t="s">
        <v>2228</v>
      </c>
    </row>
    <row r="1945" spans="1:9" x14ac:dyDescent="0.25">
      <c r="A1945" s="1332"/>
      <c r="B1945" s="540" t="s">
        <v>3349</v>
      </c>
      <c r="C1945" s="2088" t="s">
        <v>3629</v>
      </c>
      <c r="D1945" s="1886" t="s">
        <v>19</v>
      </c>
      <c r="E1945" s="1994">
        <v>2860</v>
      </c>
      <c r="F1945" s="1822">
        <v>41757</v>
      </c>
      <c r="G1945" s="1996">
        <v>2860</v>
      </c>
      <c r="H1945" s="460">
        <f t="shared" si="41"/>
        <v>0</v>
      </c>
      <c r="I1945" s="1886" t="s">
        <v>19</v>
      </c>
    </row>
    <row r="1946" spans="1:9" x14ac:dyDescent="0.25">
      <c r="A1946" s="1332"/>
      <c r="B1946" s="540" t="s">
        <v>3350</v>
      </c>
      <c r="C1946" s="2088" t="s">
        <v>3629</v>
      </c>
      <c r="D1946" s="1886" t="s">
        <v>685</v>
      </c>
      <c r="E1946" s="1994">
        <v>1031.2</v>
      </c>
      <c r="F1946" s="1822">
        <v>41757</v>
      </c>
      <c r="G1946" s="1996">
        <v>1031.2</v>
      </c>
      <c r="H1946" s="460">
        <f t="shared" si="41"/>
        <v>0</v>
      </c>
      <c r="I1946" s="1886" t="s">
        <v>2228</v>
      </c>
    </row>
    <row r="1947" spans="1:9" x14ac:dyDescent="0.25">
      <c r="A1947" s="1332"/>
      <c r="B1947" s="540" t="s">
        <v>3351</v>
      </c>
      <c r="C1947" s="2088" t="s">
        <v>3629</v>
      </c>
      <c r="D1947" s="1886" t="s">
        <v>971</v>
      </c>
      <c r="E1947" s="1994">
        <v>14994</v>
      </c>
      <c r="F1947" s="1822">
        <v>41755</v>
      </c>
      <c r="G1947" s="1535">
        <v>14994</v>
      </c>
      <c r="H1947" s="460">
        <f t="shared" si="41"/>
        <v>0</v>
      </c>
      <c r="I1947" s="1886"/>
    </row>
    <row r="1948" spans="1:9" x14ac:dyDescent="0.25">
      <c r="A1948" s="1332"/>
      <c r="B1948" s="540" t="s">
        <v>3352</v>
      </c>
      <c r="C1948" s="2088" t="s">
        <v>3629</v>
      </c>
      <c r="D1948" s="1886" t="s">
        <v>69</v>
      </c>
      <c r="E1948" s="1994">
        <v>364.5</v>
      </c>
      <c r="F1948" s="1822">
        <v>41755</v>
      </c>
      <c r="G1948" s="1535">
        <v>364.5</v>
      </c>
      <c r="H1948" s="460">
        <f t="shared" si="41"/>
        <v>0</v>
      </c>
      <c r="I1948" s="1886"/>
    </row>
    <row r="1949" spans="1:9" x14ac:dyDescent="0.25">
      <c r="A1949" s="1332"/>
      <c r="B1949" s="540" t="s">
        <v>3353</v>
      </c>
      <c r="C1949" s="2088" t="s">
        <v>3629</v>
      </c>
      <c r="D1949" s="1886" t="s">
        <v>988</v>
      </c>
      <c r="E1949" s="1994">
        <v>1100</v>
      </c>
      <c r="F1949" s="1822">
        <v>41759</v>
      </c>
      <c r="G1949" s="1535">
        <v>1100</v>
      </c>
      <c r="H1949" s="460">
        <f t="shared" si="41"/>
        <v>0</v>
      </c>
      <c r="I1949" s="1886" t="s">
        <v>600</v>
      </c>
    </row>
    <row r="1950" spans="1:9" x14ac:dyDescent="0.25">
      <c r="A1950" s="1332"/>
      <c r="B1950" s="540" t="s">
        <v>3354</v>
      </c>
      <c r="C1950" s="2088" t="s">
        <v>3629</v>
      </c>
      <c r="D1950" s="1886" t="s">
        <v>1445</v>
      </c>
      <c r="E1950" s="1994">
        <v>27403.200000000001</v>
      </c>
      <c r="F1950" s="2139" t="s">
        <v>4183</v>
      </c>
      <c r="G1950" s="2183">
        <v>27403.200000000001</v>
      </c>
      <c r="H1950" s="460">
        <f t="shared" si="41"/>
        <v>0</v>
      </c>
      <c r="I1950" s="1886" t="s">
        <v>38</v>
      </c>
    </row>
    <row r="1951" spans="1:9" x14ac:dyDescent="0.25">
      <c r="A1951" s="1332"/>
      <c r="B1951" s="540" t="s">
        <v>3355</v>
      </c>
      <c r="C1951" s="2088" t="s">
        <v>3629</v>
      </c>
      <c r="D1951" s="1886" t="s">
        <v>3742</v>
      </c>
      <c r="E1951" s="1994">
        <v>24081.599999999999</v>
      </c>
      <c r="F1951" s="2139" t="s">
        <v>4208</v>
      </c>
      <c r="G1951" s="2183">
        <v>24081.599999999999</v>
      </c>
      <c r="H1951" s="460">
        <f t="shared" si="41"/>
        <v>0</v>
      </c>
      <c r="I1951" s="1886" t="s">
        <v>38</v>
      </c>
    </row>
    <row r="1952" spans="1:9" x14ac:dyDescent="0.25">
      <c r="A1952" s="1332"/>
      <c r="B1952" s="540" t="s">
        <v>1928</v>
      </c>
      <c r="C1952" s="2088" t="s">
        <v>3629</v>
      </c>
      <c r="D1952" s="1886" t="s">
        <v>3743</v>
      </c>
      <c r="E1952" s="1994">
        <v>72740.399999999994</v>
      </c>
      <c r="F1952" s="2139" t="s">
        <v>4214</v>
      </c>
      <c r="G1952" s="2183">
        <v>72740.399999999994</v>
      </c>
      <c r="H1952" s="460">
        <f t="shared" si="41"/>
        <v>0</v>
      </c>
      <c r="I1952" s="1886" t="s">
        <v>38</v>
      </c>
    </row>
    <row r="1953" spans="1:9" x14ac:dyDescent="0.25">
      <c r="A1953" s="1332"/>
      <c r="B1953" s="540" t="s">
        <v>3356</v>
      </c>
      <c r="C1953" s="2088" t="s">
        <v>3629</v>
      </c>
      <c r="D1953" s="1886" t="s">
        <v>2315</v>
      </c>
      <c r="E1953" s="1994">
        <v>20</v>
      </c>
      <c r="F1953" s="1822">
        <v>41755</v>
      </c>
      <c r="G1953" s="1535">
        <v>20</v>
      </c>
      <c r="H1953" s="460">
        <f t="shared" si="41"/>
        <v>0</v>
      </c>
      <c r="I1953" s="1886"/>
    </row>
    <row r="1954" spans="1:9" x14ac:dyDescent="0.25">
      <c r="A1954" s="1332"/>
      <c r="B1954" s="540" t="s">
        <v>1929</v>
      </c>
      <c r="C1954" s="2088" t="s">
        <v>3629</v>
      </c>
      <c r="D1954" s="1886" t="s">
        <v>1440</v>
      </c>
      <c r="E1954" s="1994">
        <v>1504.4</v>
      </c>
      <c r="F1954" s="1822">
        <v>41755</v>
      </c>
      <c r="G1954" s="1535">
        <v>1504.4</v>
      </c>
      <c r="H1954" s="460">
        <f t="shared" si="41"/>
        <v>0</v>
      </c>
      <c r="I1954" s="1886" t="s">
        <v>19</v>
      </c>
    </row>
    <row r="1955" spans="1:9" ht="23.25" x14ac:dyDescent="0.25">
      <c r="A1955" s="1332"/>
      <c r="B1955" s="540" t="s">
        <v>3357</v>
      </c>
      <c r="C1955" s="2088" t="s">
        <v>3629</v>
      </c>
      <c r="D1955" s="1886" t="s">
        <v>28</v>
      </c>
      <c r="E1955" s="2033">
        <v>32333.4</v>
      </c>
      <c r="F1955" s="1752" t="s">
        <v>4200</v>
      </c>
      <c r="G1955" s="2183">
        <v>32333.4</v>
      </c>
      <c r="H1955" s="460">
        <f t="shared" si="41"/>
        <v>0</v>
      </c>
      <c r="I1955" s="1886" t="s">
        <v>676</v>
      </c>
    </row>
    <row r="1956" spans="1:9" x14ac:dyDescent="0.25">
      <c r="A1956" s="1332">
        <v>41756</v>
      </c>
      <c r="B1956" s="540" t="s">
        <v>3358</v>
      </c>
      <c r="C1956" s="2088" t="s">
        <v>3629</v>
      </c>
      <c r="D1956" s="1886" t="s">
        <v>623</v>
      </c>
      <c r="E1956" s="1994">
        <v>7271.7</v>
      </c>
      <c r="F1956" s="1822">
        <v>41756</v>
      </c>
      <c r="G1956" s="1535">
        <v>7271.7</v>
      </c>
      <c r="H1956" s="460">
        <f t="shared" si="41"/>
        <v>0</v>
      </c>
      <c r="I1956" s="1886"/>
    </row>
    <row r="1957" spans="1:9" x14ac:dyDescent="0.25">
      <c r="A1957" s="1332"/>
      <c r="B1957" s="540" t="s">
        <v>3359</v>
      </c>
      <c r="C1957" s="2088" t="s">
        <v>3629</v>
      </c>
      <c r="D1957" s="1886" t="s">
        <v>973</v>
      </c>
      <c r="E1957" s="1994">
        <v>130819</v>
      </c>
      <c r="F1957" s="2006">
        <v>41772</v>
      </c>
      <c r="G1957" s="2183">
        <v>130819</v>
      </c>
      <c r="H1957" s="460">
        <f t="shared" si="41"/>
        <v>0</v>
      </c>
      <c r="I1957" s="1887"/>
    </row>
    <row r="1958" spans="1:9" x14ac:dyDescent="0.25">
      <c r="A1958" s="1332"/>
      <c r="B1958" s="540" t="s">
        <v>3360</v>
      </c>
      <c r="C1958" s="2088" t="s">
        <v>3629</v>
      </c>
      <c r="D1958" s="1886" t="s">
        <v>973</v>
      </c>
      <c r="E1958" s="1994">
        <v>135026</v>
      </c>
      <c r="F1958" s="2006">
        <v>41772</v>
      </c>
      <c r="G1958" s="2183">
        <v>135026</v>
      </c>
      <c r="H1958" s="460">
        <f t="shared" si="41"/>
        <v>0</v>
      </c>
      <c r="I1958" s="1886"/>
    </row>
    <row r="1959" spans="1:9" x14ac:dyDescent="0.25">
      <c r="A1959" s="1332"/>
      <c r="B1959" s="540" t="s">
        <v>3361</v>
      </c>
      <c r="C1959" s="2088" t="s">
        <v>3629</v>
      </c>
      <c r="D1959" s="1886" t="s">
        <v>973</v>
      </c>
      <c r="E1959" s="1994">
        <v>183024</v>
      </c>
      <c r="F1959" s="2006">
        <v>41769</v>
      </c>
      <c r="G1959" s="2183">
        <v>183024</v>
      </c>
      <c r="H1959" s="460">
        <f t="shared" si="41"/>
        <v>0</v>
      </c>
      <c r="I1959" s="1886"/>
    </row>
    <row r="1960" spans="1:9" x14ac:dyDescent="0.25">
      <c r="A1960" s="1332"/>
      <c r="B1960" s="540" t="s">
        <v>3362</v>
      </c>
      <c r="C1960" s="2088" t="s">
        <v>3629</v>
      </c>
      <c r="D1960" s="1886" t="s">
        <v>973</v>
      </c>
      <c r="E1960" s="1994">
        <v>142104</v>
      </c>
      <c r="F1960" s="2006">
        <v>41772</v>
      </c>
      <c r="G1960" s="2183">
        <v>142104</v>
      </c>
      <c r="H1960" s="460">
        <f t="shared" si="41"/>
        <v>0</v>
      </c>
      <c r="I1960" s="1886"/>
    </row>
    <row r="1961" spans="1:9" x14ac:dyDescent="0.25">
      <c r="A1961" s="1332"/>
      <c r="B1961" s="540" t="s">
        <v>3363</v>
      </c>
      <c r="C1961" s="2088" t="s">
        <v>3629</v>
      </c>
      <c r="D1961" s="1886" t="s">
        <v>973</v>
      </c>
      <c r="E1961" s="1994">
        <v>161758</v>
      </c>
      <c r="F1961" s="2006">
        <v>41772</v>
      </c>
      <c r="G1961" s="2183">
        <v>161758</v>
      </c>
      <c r="H1961" s="460">
        <f t="shared" si="41"/>
        <v>0</v>
      </c>
      <c r="I1961" s="1886"/>
    </row>
    <row r="1962" spans="1:9" x14ac:dyDescent="0.25">
      <c r="A1962" s="1332"/>
      <c r="B1962" s="540" t="s">
        <v>1930</v>
      </c>
      <c r="C1962" s="2088" t="s">
        <v>3629</v>
      </c>
      <c r="D1962" s="1886" t="s">
        <v>973</v>
      </c>
      <c r="E1962" s="1994">
        <v>406212</v>
      </c>
      <c r="F1962" s="2006">
        <v>41773</v>
      </c>
      <c r="G1962" s="2183">
        <v>406212</v>
      </c>
      <c r="H1962" s="460">
        <f t="shared" si="41"/>
        <v>0</v>
      </c>
      <c r="I1962" s="1886"/>
    </row>
    <row r="1963" spans="1:9" x14ac:dyDescent="0.25">
      <c r="A1963" s="1332"/>
      <c r="B1963" s="540" t="s">
        <v>3364</v>
      </c>
      <c r="C1963" s="2088" t="s">
        <v>3629</v>
      </c>
      <c r="D1963" s="1886" t="s">
        <v>684</v>
      </c>
      <c r="E1963" s="1994">
        <v>10316.6</v>
      </c>
      <c r="F1963" s="1822">
        <v>41757</v>
      </c>
      <c r="G1963" s="1535">
        <v>10316.6</v>
      </c>
      <c r="H1963" s="460">
        <f t="shared" si="41"/>
        <v>0</v>
      </c>
      <c r="I1963" s="1886" t="s">
        <v>38</v>
      </c>
    </row>
    <row r="1964" spans="1:9" x14ac:dyDescent="0.25">
      <c r="A1964" s="1332"/>
      <c r="B1964" s="540" t="s">
        <v>791</v>
      </c>
      <c r="C1964" s="2088" t="s">
        <v>3629</v>
      </c>
      <c r="D1964" s="1886" t="s">
        <v>3845</v>
      </c>
      <c r="E1964" s="1994">
        <v>2150.5</v>
      </c>
      <c r="F1964" s="2006" t="s">
        <v>4132</v>
      </c>
      <c r="G1964" s="1535">
        <v>2150.5</v>
      </c>
      <c r="H1964" s="460">
        <f t="shared" si="41"/>
        <v>0</v>
      </c>
      <c r="I1964" s="1886"/>
    </row>
    <row r="1965" spans="1:9" x14ac:dyDescent="0.25">
      <c r="A1965" s="1332"/>
      <c r="B1965" s="540" t="s">
        <v>3365</v>
      </c>
      <c r="C1965" s="2088" t="s">
        <v>3629</v>
      </c>
      <c r="D1965" s="1886" t="s">
        <v>206</v>
      </c>
      <c r="E1965" s="1994">
        <v>4221</v>
      </c>
      <c r="F1965" s="1822">
        <v>41756</v>
      </c>
      <c r="G1965" s="1535">
        <v>4221</v>
      </c>
      <c r="H1965" s="460">
        <f t="shared" si="41"/>
        <v>0</v>
      </c>
      <c r="I1965" s="1886" t="s">
        <v>1003</v>
      </c>
    </row>
    <row r="1966" spans="1:9" x14ac:dyDescent="0.25">
      <c r="A1966" s="1332"/>
      <c r="B1966" s="540" t="s">
        <v>3366</v>
      </c>
      <c r="C1966" s="2088" t="s">
        <v>3629</v>
      </c>
      <c r="D1966" s="1886" t="s">
        <v>72</v>
      </c>
      <c r="E1966" s="1994">
        <v>22647</v>
      </c>
      <c r="F1966" s="1822">
        <v>41756</v>
      </c>
      <c r="G1966" s="1535">
        <v>22647</v>
      </c>
      <c r="H1966" s="460">
        <f t="shared" si="41"/>
        <v>0</v>
      </c>
      <c r="I1966" s="1886" t="s">
        <v>1003</v>
      </c>
    </row>
    <row r="1967" spans="1:9" x14ac:dyDescent="0.25">
      <c r="A1967" s="1332"/>
      <c r="B1967" s="540" t="s">
        <v>3367</v>
      </c>
      <c r="C1967" s="2088" t="s">
        <v>3629</v>
      </c>
      <c r="D1967" s="1886" t="s">
        <v>604</v>
      </c>
      <c r="E1967" s="1994">
        <v>11317.6</v>
      </c>
      <c r="F1967" s="1822">
        <v>41756</v>
      </c>
      <c r="G1967" s="1535">
        <v>11317.6</v>
      </c>
      <c r="H1967" s="460">
        <f t="shared" si="41"/>
        <v>0</v>
      </c>
      <c r="I1967" s="1886" t="s">
        <v>1003</v>
      </c>
    </row>
    <row r="1968" spans="1:9" x14ac:dyDescent="0.25">
      <c r="A1968" s="1332"/>
      <c r="B1968" s="540" t="s">
        <v>3368</v>
      </c>
      <c r="C1968" s="2088" t="s">
        <v>3629</v>
      </c>
      <c r="D1968" s="1886" t="s">
        <v>45</v>
      </c>
      <c r="E1968" s="1994">
        <v>648139.97</v>
      </c>
      <c r="F1968" s="2034"/>
      <c r="G1968" s="2035"/>
      <c r="H1968" s="460">
        <f t="shared" si="41"/>
        <v>648139.97</v>
      </c>
      <c r="I1968" s="1886"/>
    </row>
    <row r="1969" spans="1:9" x14ac:dyDescent="0.25">
      <c r="A1969" s="1332"/>
      <c r="B1969" s="540" t="s">
        <v>3369</v>
      </c>
      <c r="C1969" s="2088" t="s">
        <v>3629</v>
      </c>
      <c r="D1969" s="1886" t="s">
        <v>972</v>
      </c>
      <c r="E1969" s="1994">
        <v>1821.5</v>
      </c>
      <c r="F1969" s="1822">
        <v>41756</v>
      </c>
      <c r="G1969" s="1535">
        <v>1821.5</v>
      </c>
      <c r="H1969" s="460">
        <f t="shared" si="41"/>
        <v>0</v>
      </c>
      <c r="I1969" s="1886"/>
    </row>
    <row r="1970" spans="1:9" x14ac:dyDescent="0.25">
      <c r="A1970" s="1332"/>
      <c r="B1970" s="540" t="s">
        <v>3370</v>
      </c>
      <c r="C1970" s="2088" t="s">
        <v>3629</v>
      </c>
      <c r="D1970" s="1886" t="s">
        <v>3744</v>
      </c>
      <c r="E1970" s="1994">
        <v>1137.5</v>
      </c>
      <c r="F1970" s="1822">
        <v>41756</v>
      </c>
      <c r="G1970" s="1535">
        <v>1137.5</v>
      </c>
      <c r="H1970" s="460">
        <f t="shared" si="41"/>
        <v>0</v>
      </c>
      <c r="I1970" s="1886"/>
    </row>
    <row r="1971" spans="1:9" x14ac:dyDescent="0.25">
      <c r="A1971" s="1332"/>
      <c r="B1971" s="540" t="s">
        <v>3371</v>
      </c>
      <c r="C1971" s="2088" t="s">
        <v>3629</v>
      </c>
      <c r="D1971" s="1886" t="s">
        <v>703</v>
      </c>
      <c r="E1971" s="1994">
        <v>8563.5</v>
      </c>
      <c r="F1971" s="1822">
        <v>41756</v>
      </c>
      <c r="G1971" s="1535">
        <v>8563.5</v>
      </c>
      <c r="H1971" s="460">
        <f t="shared" si="41"/>
        <v>0</v>
      </c>
      <c r="I1971" s="1886"/>
    </row>
    <row r="1972" spans="1:9" x14ac:dyDescent="0.25">
      <c r="A1972" s="1332"/>
      <c r="B1972" s="540" t="s">
        <v>3375</v>
      </c>
      <c r="C1972" s="2088" t="s">
        <v>3629</v>
      </c>
      <c r="D1972" s="1886" t="s">
        <v>19</v>
      </c>
      <c r="E1972" s="1994">
        <v>652</v>
      </c>
      <c r="F1972" s="1822">
        <v>41756</v>
      </c>
      <c r="G1972" s="1535">
        <v>652</v>
      </c>
      <c r="H1972" s="460">
        <f t="shared" si="41"/>
        <v>0</v>
      </c>
      <c r="I1972" s="1886" t="s">
        <v>19</v>
      </c>
    </row>
    <row r="1973" spans="1:9" x14ac:dyDescent="0.25">
      <c r="A1973" s="1332"/>
      <c r="B1973" s="540" t="s">
        <v>3376</v>
      </c>
      <c r="C1973" s="2088" t="s">
        <v>3629</v>
      </c>
      <c r="D1973" s="1886" t="s">
        <v>19</v>
      </c>
      <c r="E1973" s="1994">
        <v>2538.1999999999998</v>
      </c>
      <c r="F1973" s="1822">
        <v>41756</v>
      </c>
      <c r="G1973" s="1535">
        <v>2538.1999999999998</v>
      </c>
      <c r="H1973" s="460">
        <f t="shared" si="41"/>
        <v>0</v>
      </c>
      <c r="I1973" s="1886" t="s">
        <v>19</v>
      </c>
    </row>
    <row r="1974" spans="1:9" x14ac:dyDescent="0.25">
      <c r="A1974" s="1332"/>
      <c r="B1974" s="540" t="s">
        <v>3377</v>
      </c>
      <c r="C1974" s="2088" t="s">
        <v>3629</v>
      </c>
      <c r="D1974" s="1886" t="s">
        <v>1884</v>
      </c>
      <c r="E1974" s="1994">
        <v>10189.6</v>
      </c>
      <c r="F1974" s="2135" t="s">
        <v>4141</v>
      </c>
      <c r="G1974" s="1535">
        <v>10189.6</v>
      </c>
      <c r="H1974" s="460">
        <f t="shared" si="41"/>
        <v>0</v>
      </c>
      <c r="I1974" s="1886" t="s">
        <v>19</v>
      </c>
    </row>
    <row r="1975" spans="1:9" x14ac:dyDescent="0.25">
      <c r="A1975" s="1332"/>
      <c r="B1975" s="540" t="s">
        <v>3378</v>
      </c>
      <c r="C1975" s="2088" t="s">
        <v>3629</v>
      </c>
      <c r="D1975" s="1886" t="s">
        <v>44</v>
      </c>
      <c r="E1975" s="1994">
        <v>5164.3999999999996</v>
      </c>
      <c r="F1975" s="1822">
        <v>41756</v>
      </c>
      <c r="G1975" s="1535">
        <v>5164.3999999999996</v>
      </c>
      <c r="H1975" s="460">
        <f t="shared" si="41"/>
        <v>0</v>
      </c>
      <c r="I1975" s="1886"/>
    </row>
    <row r="1976" spans="1:9" x14ac:dyDescent="0.25">
      <c r="A1976" s="1332"/>
      <c r="B1976" s="540" t="s">
        <v>3379</v>
      </c>
      <c r="C1976" s="2088" t="s">
        <v>3629</v>
      </c>
      <c r="D1976" s="1886" t="s">
        <v>957</v>
      </c>
      <c r="E1976" s="1994">
        <v>13337.1</v>
      </c>
      <c r="F1976" s="2135" t="s">
        <v>4184</v>
      </c>
      <c r="G1976" s="2183">
        <v>13337.1</v>
      </c>
      <c r="H1976" s="460">
        <f t="shared" si="41"/>
        <v>0</v>
      </c>
      <c r="I1976" s="1886" t="s">
        <v>1003</v>
      </c>
    </row>
    <row r="1977" spans="1:9" x14ac:dyDescent="0.25">
      <c r="A1977" s="1332"/>
      <c r="B1977" s="540" t="s">
        <v>3380</v>
      </c>
      <c r="C1977" s="2088" t="s">
        <v>3629</v>
      </c>
      <c r="D1977" s="1886" t="s">
        <v>713</v>
      </c>
      <c r="E1977" s="1994">
        <v>32816.199999999997</v>
      </c>
      <c r="F1977" s="2135" t="s">
        <v>4173</v>
      </c>
      <c r="G1977" s="1535">
        <v>32816.199999999997</v>
      </c>
      <c r="H1977" s="460">
        <f t="shared" si="41"/>
        <v>0</v>
      </c>
      <c r="I1977" s="1886" t="s">
        <v>19</v>
      </c>
    </row>
    <row r="1978" spans="1:9" x14ac:dyDescent="0.25">
      <c r="A1978" s="1332"/>
      <c r="B1978" s="540" t="s">
        <v>2236</v>
      </c>
      <c r="C1978" s="2088" t="s">
        <v>3629</v>
      </c>
      <c r="D1978" s="1886" t="s">
        <v>3695</v>
      </c>
      <c r="E1978" s="1994">
        <v>3159</v>
      </c>
      <c r="F1978" s="1822">
        <v>41756</v>
      </c>
      <c r="G1978" s="1535">
        <v>3159</v>
      </c>
      <c r="H1978" s="460">
        <f t="shared" si="41"/>
        <v>0</v>
      </c>
      <c r="I1978" s="1886" t="s">
        <v>1003</v>
      </c>
    </row>
    <row r="1979" spans="1:9" x14ac:dyDescent="0.25">
      <c r="A1979" s="1332"/>
      <c r="B1979" s="540" t="s">
        <v>3381</v>
      </c>
      <c r="C1979" s="2088" t="s">
        <v>3629</v>
      </c>
      <c r="D1979" s="1886" t="s">
        <v>57</v>
      </c>
      <c r="E1979" s="1994">
        <v>32880.1</v>
      </c>
      <c r="F1979" s="1822">
        <v>41757</v>
      </c>
      <c r="G1979" s="1535">
        <v>32880.1</v>
      </c>
      <c r="H1979" s="460">
        <f t="shared" si="41"/>
        <v>0</v>
      </c>
      <c r="I1979" s="1886" t="s">
        <v>2228</v>
      </c>
    </row>
    <row r="1980" spans="1:9" x14ac:dyDescent="0.25">
      <c r="A1980" s="1332"/>
      <c r="B1980" s="540" t="s">
        <v>3382</v>
      </c>
      <c r="C1980" s="2088" t="s">
        <v>3629</v>
      </c>
      <c r="D1980" s="1886" t="s">
        <v>2886</v>
      </c>
      <c r="E1980" s="1994">
        <v>3065.2</v>
      </c>
      <c r="F1980" s="1822">
        <v>41756</v>
      </c>
      <c r="G1980" s="1535">
        <v>3065.2</v>
      </c>
      <c r="H1980" s="460">
        <f t="shared" si="41"/>
        <v>0</v>
      </c>
      <c r="I1980" s="1886" t="s">
        <v>1003</v>
      </c>
    </row>
    <row r="1981" spans="1:9" x14ac:dyDescent="0.25">
      <c r="A1981" s="1332"/>
      <c r="B1981" s="540" t="s">
        <v>3383</v>
      </c>
      <c r="C1981" s="2088" t="s">
        <v>3629</v>
      </c>
      <c r="D1981" s="1886" t="s">
        <v>2887</v>
      </c>
      <c r="E1981" s="1994">
        <v>435</v>
      </c>
      <c r="F1981" s="1822">
        <v>41756</v>
      </c>
      <c r="G1981" s="1535">
        <v>435</v>
      </c>
      <c r="H1981" s="460">
        <f t="shared" si="41"/>
        <v>0</v>
      </c>
      <c r="I1981" s="1886"/>
    </row>
    <row r="1982" spans="1:9" x14ac:dyDescent="0.25">
      <c r="A1982" s="1332"/>
      <c r="B1982" s="540" t="s">
        <v>3384</v>
      </c>
      <c r="C1982" s="2088" t="s">
        <v>3629</v>
      </c>
      <c r="D1982" s="1886" t="s">
        <v>3641</v>
      </c>
      <c r="E1982" s="1994">
        <v>23736</v>
      </c>
      <c r="F1982" s="2006">
        <v>41761</v>
      </c>
      <c r="G1982" s="2183">
        <v>23736</v>
      </c>
      <c r="H1982" s="460">
        <f t="shared" si="41"/>
        <v>0</v>
      </c>
      <c r="I1982" s="1886" t="s">
        <v>600</v>
      </c>
    </row>
    <row r="1983" spans="1:9" x14ac:dyDescent="0.25">
      <c r="A1983" s="1332"/>
      <c r="B1983" s="540" t="s">
        <v>3385</v>
      </c>
      <c r="C1983" s="2088" t="s">
        <v>3629</v>
      </c>
      <c r="D1983" s="1886" t="s">
        <v>2886</v>
      </c>
      <c r="E1983" s="1994">
        <v>189</v>
      </c>
      <c r="F1983" s="1822">
        <v>41756</v>
      </c>
      <c r="G1983" s="1535">
        <v>189</v>
      </c>
      <c r="H1983" s="460">
        <f t="shared" si="41"/>
        <v>0</v>
      </c>
      <c r="I1983" s="1886" t="s">
        <v>1003</v>
      </c>
    </row>
    <row r="1984" spans="1:9" x14ac:dyDescent="0.25">
      <c r="A1984" s="1332"/>
      <c r="B1984" s="540" t="s">
        <v>2237</v>
      </c>
      <c r="C1984" s="2088" t="s">
        <v>3629</v>
      </c>
      <c r="D1984" s="1892" t="s">
        <v>2229</v>
      </c>
      <c r="E1984" s="1995">
        <v>0</v>
      </c>
      <c r="F1984" s="1822"/>
      <c r="G1984" s="1535">
        <v>0</v>
      </c>
      <c r="H1984" s="460">
        <f t="shared" si="41"/>
        <v>0</v>
      </c>
      <c r="I1984" s="1886" t="s">
        <v>2235</v>
      </c>
    </row>
    <row r="1985" spans="1:9" x14ac:dyDescent="0.25">
      <c r="A1985" s="1332"/>
      <c r="B1985" s="540" t="s">
        <v>3386</v>
      </c>
      <c r="C1985" s="2088" t="s">
        <v>3629</v>
      </c>
      <c r="D1985" s="1886" t="s">
        <v>2090</v>
      </c>
      <c r="E1985" s="1994">
        <v>1975.6</v>
      </c>
      <c r="F1985" s="1822">
        <v>41758</v>
      </c>
      <c r="G1985" s="1535">
        <v>1975.6</v>
      </c>
      <c r="H1985" s="460">
        <f t="shared" si="41"/>
        <v>0</v>
      </c>
      <c r="I1985" s="1886" t="s">
        <v>600</v>
      </c>
    </row>
    <row r="1986" spans="1:9" x14ac:dyDescent="0.25">
      <c r="A1986" s="1332"/>
      <c r="B1986" s="540" t="s">
        <v>3387</v>
      </c>
      <c r="C1986" s="2088" t="s">
        <v>3629</v>
      </c>
      <c r="D1986" s="1886" t="s">
        <v>664</v>
      </c>
      <c r="E1986" s="1994">
        <v>5337.6</v>
      </c>
      <c r="F1986" s="1822">
        <v>41758</v>
      </c>
      <c r="G1986" s="1535">
        <v>5337.6</v>
      </c>
      <c r="H1986" s="460">
        <f t="shared" si="41"/>
        <v>0</v>
      </c>
      <c r="I1986" s="1886" t="s">
        <v>600</v>
      </c>
    </row>
    <row r="1987" spans="1:9" x14ac:dyDescent="0.25">
      <c r="A1987" s="1332"/>
      <c r="B1987" s="540" t="s">
        <v>3388</v>
      </c>
      <c r="C1987" s="2088" t="s">
        <v>3629</v>
      </c>
      <c r="D1987" s="1886" t="s">
        <v>19</v>
      </c>
      <c r="E1987" s="1994">
        <v>2822.5</v>
      </c>
      <c r="F1987" s="1822">
        <v>41756</v>
      </c>
      <c r="G1987" s="1535">
        <v>2822.5</v>
      </c>
      <c r="H1987" s="460">
        <f t="shared" si="41"/>
        <v>0</v>
      </c>
      <c r="I1987" s="1886" t="s">
        <v>19</v>
      </c>
    </row>
    <row r="1988" spans="1:9" x14ac:dyDescent="0.25">
      <c r="A1988" s="1332"/>
      <c r="B1988" s="540" t="s">
        <v>3389</v>
      </c>
      <c r="C1988" s="2088" t="s">
        <v>3629</v>
      </c>
      <c r="D1988" s="1886" t="s">
        <v>1613</v>
      </c>
      <c r="E1988" s="1994">
        <v>748</v>
      </c>
      <c r="F1988" s="1822">
        <v>41756</v>
      </c>
      <c r="G1988" s="1535">
        <v>748</v>
      </c>
      <c r="H1988" s="460">
        <f t="shared" si="41"/>
        <v>0</v>
      </c>
      <c r="I1988" s="1886"/>
    </row>
    <row r="1989" spans="1:9" x14ac:dyDescent="0.25">
      <c r="A1989" s="1332"/>
      <c r="B1989" s="540" t="s">
        <v>3390</v>
      </c>
      <c r="C1989" s="2088" t="s">
        <v>3629</v>
      </c>
      <c r="D1989" s="1886" t="s">
        <v>19</v>
      </c>
      <c r="E1989" s="1994">
        <v>726</v>
      </c>
      <c r="F1989" s="1822">
        <v>41756</v>
      </c>
      <c r="G1989" s="1535">
        <v>726</v>
      </c>
      <c r="H1989" s="460">
        <f t="shared" si="41"/>
        <v>0</v>
      </c>
      <c r="I1989" s="1886" t="s">
        <v>19</v>
      </c>
    </row>
    <row r="1990" spans="1:9" x14ac:dyDescent="0.25">
      <c r="A1990" s="1332"/>
      <c r="B1990" s="540" t="s">
        <v>3391</v>
      </c>
      <c r="C1990" s="2088" t="s">
        <v>3629</v>
      </c>
      <c r="D1990" s="1886" t="s">
        <v>58</v>
      </c>
      <c r="E1990" s="1994">
        <v>2636</v>
      </c>
      <c r="F1990" s="1822">
        <v>41758</v>
      </c>
      <c r="G1990" s="1535">
        <v>2636</v>
      </c>
      <c r="H1990" s="460">
        <f t="shared" si="41"/>
        <v>0</v>
      </c>
      <c r="I1990" s="1886" t="s">
        <v>600</v>
      </c>
    </row>
    <row r="1991" spans="1:9" x14ac:dyDescent="0.25">
      <c r="A1991" s="1332"/>
      <c r="B1991" s="540" t="s">
        <v>3392</v>
      </c>
      <c r="C1991" s="2088" t="s">
        <v>3629</v>
      </c>
      <c r="D1991" s="1886" t="s">
        <v>389</v>
      </c>
      <c r="E1991" s="1994">
        <v>23785</v>
      </c>
      <c r="F1991" s="1822">
        <v>41757</v>
      </c>
      <c r="G1991" s="1535">
        <v>23785</v>
      </c>
      <c r="H1991" s="460">
        <f t="shared" si="41"/>
        <v>0</v>
      </c>
      <c r="I1991" s="1886" t="s">
        <v>825</v>
      </c>
    </row>
    <row r="1992" spans="1:9" x14ac:dyDescent="0.25">
      <c r="A1992" s="1332"/>
      <c r="B1992" s="540" t="s">
        <v>795</v>
      </c>
      <c r="C1992" s="2088" t="s">
        <v>3629</v>
      </c>
      <c r="D1992" s="1886" t="s">
        <v>842</v>
      </c>
      <c r="E1992" s="1994">
        <v>3655</v>
      </c>
      <c r="F1992" s="1822">
        <v>41757</v>
      </c>
      <c r="G1992" s="1535">
        <v>3655</v>
      </c>
      <c r="H1992" s="460">
        <f t="shared" si="41"/>
        <v>0</v>
      </c>
      <c r="I1992" s="1886" t="s">
        <v>825</v>
      </c>
    </row>
    <row r="1993" spans="1:9" x14ac:dyDescent="0.25">
      <c r="A1993" s="1332"/>
      <c r="B1993" s="540" t="s">
        <v>3393</v>
      </c>
      <c r="C1993" s="2088" t="s">
        <v>3629</v>
      </c>
      <c r="D1993" s="1886" t="s">
        <v>684</v>
      </c>
      <c r="E1993" s="1994">
        <v>12079</v>
      </c>
      <c r="F1993" s="1822">
        <v>41757</v>
      </c>
      <c r="G1993" s="1535">
        <v>12079</v>
      </c>
      <c r="H1993" s="460">
        <f t="shared" si="41"/>
        <v>0</v>
      </c>
      <c r="I1993" s="1886" t="s">
        <v>825</v>
      </c>
    </row>
    <row r="1994" spans="1:9" x14ac:dyDescent="0.25">
      <c r="A1994" s="1332"/>
      <c r="B1994" s="540" t="s">
        <v>3394</v>
      </c>
      <c r="C1994" s="2088" t="s">
        <v>3629</v>
      </c>
      <c r="D1994" s="1886" t="s">
        <v>951</v>
      </c>
      <c r="E1994" s="1994">
        <v>12961.4</v>
      </c>
      <c r="F1994" s="1822">
        <v>41757</v>
      </c>
      <c r="G1994" s="1535">
        <v>12961.4</v>
      </c>
      <c r="H1994" s="460">
        <f t="shared" si="41"/>
        <v>0</v>
      </c>
      <c r="I1994" s="1886" t="s">
        <v>825</v>
      </c>
    </row>
    <row r="1995" spans="1:9" x14ac:dyDescent="0.25">
      <c r="A1995" s="1332"/>
      <c r="B1995" s="589"/>
      <c r="C1995" s="1530"/>
      <c r="D1995" s="1750" t="s">
        <v>614</v>
      </c>
      <c r="E1995" s="1749"/>
      <c r="F1995" s="1748"/>
      <c r="G1995" s="1749"/>
      <c r="H1995" s="1403">
        <f t="shared" ref="H1995" si="42">E1995-G1995</f>
        <v>0</v>
      </c>
    </row>
    <row r="1996" spans="1:9" x14ac:dyDescent="0.25">
      <c r="A1996" s="1816"/>
      <c r="B1996" s="1821"/>
      <c r="C1996" s="1821"/>
      <c r="D1996" s="1750" t="s">
        <v>636</v>
      </c>
      <c r="E1996" s="1749"/>
      <c r="F1996" s="1748"/>
      <c r="G1996" s="1749"/>
      <c r="H1996" s="1403"/>
    </row>
    <row r="1997" spans="1:9" x14ac:dyDescent="0.25">
      <c r="A1997" s="1816"/>
      <c r="B1997" s="1821"/>
      <c r="C1997" s="1821"/>
      <c r="D1997" s="1750" t="s">
        <v>820</v>
      </c>
      <c r="E1997" s="1749"/>
      <c r="F1997" s="1748"/>
      <c r="G1997" s="1749"/>
      <c r="H1997" s="1403"/>
    </row>
    <row r="1998" spans="1:9" ht="18.75" x14ac:dyDescent="0.3">
      <c r="A1998" s="2321" t="str">
        <f>A1929</f>
        <v>REMISIONES DE    ABRIL         2 0 1 4</v>
      </c>
      <c r="B1998" s="2321"/>
      <c r="C1998" s="2321"/>
      <c r="D1998" s="2321"/>
      <c r="E1998" s="2321"/>
      <c r="F1998" s="2321"/>
      <c r="G1998" s="1368"/>
      <c r="H1998" s="717"/>
    </row>
    <row r="1999" spans="1:9" ht="35.25" thickBot="1" x14ac:dyDescent="0.35">
      <c r="A1999" s="716" t="s">
        <v>0</v>
      </c>
      <c r="B1999" s="1325" t="s">
        <v>1</v>
      </c>
      <c r="C1999" s="1526"/>
      <c r="D1999" s="1326" t="s">
        <v>1461</v>
      </c>
      <c r="E1999" s="5" t="s">
        <v>2</v>
      </c>
      <c r="F1999" s="1341" t="s">
        <v>6</v>
      </c>
      <c r="G1999" s="1328" t="s">
        <v>7</v>
      </c>
      <c r="H1999" s="1567" t="s">
        <v>8</v>
      </c>
    </row>
    <row r="2000" spans="1:9" ht="15.75" thickTop="1" x14ac:dyDescent="0.25">
      <c r="A2000" s="1330">
        <v>41756</v>
      </c>
      <c r="B2000" s="1331" t="s">
        <v>3395</v>
      </c>
      <c r="C2000" s="2088" t="s">
        <v>3629</v>
      </c>
      <c r="D2000" s="1886" t="s">
        <v>1924</v>
      </c>
      <c r="E2000" s="1994">
        <v>3385.6</v>
      </c>
      <c r="F2000" s="1822">
        <v>41758</v>
      </c>
      <c r="G2000" s="1535">
        <v>3385.6</v>
      </c>
      <c r="H2000" s="1997">
        <f t="shared" ref="H2000:H2063" si="43">E2000-G2000</f>
        <v>0</v>
      </c>
      <c r="I2000" s="1886" t="s">
        <v>600</v>
      </c>
    </row>
    <row r="2001" spans="1:9" x14ac:dyDescent="0.25">
      <c r="A2001" s="1332"/>
      <c r="B2001" s="540" t="s">
        <v>3396</v>
      </c>
      <c r="C2001" s="2088" t="s">
        <v>3629</v>
      </c>
      <c r="D2001" s="1886" t="s">
        <v>351</v>
      </c>
      <c r="E2001" s="1994">
        <v>4298.5</v>
      </c>
      <c r="F2001" s="1822">
        <v>41756</v>
      </c>
      <c r="G2001" s="1535">
        <v>4298.5</v>
      </c>
      <c r="H2001" s="539">
        <f t="shared" si="43"/>
        <v>0</v>
      </c>
      <c r="I2001" s="1886"/>
    </row>
    <row r="2002" spans="1:9" x14ac:dyDescent="0.25">
      <c r="A2002" s="1332"/>
      <c r="B2002" s="540" t="s">
        <v>3397</v>
      </c>
      <c r="C2002" s="2088" t="s">
        <v>3629</v>
      </c>
      <c r="D2002" s="1886" t="s">
        <v>641</v>
      </c>
      <c r="E2002" s="1994">
        <v>7133</v>
      </c>
      <c r="F2002" s="1822">
        <v>41757</v>
      </c>
      <c r="G2002" s="1535">
        <v>7133</v>
      </c>
      <c r="H2002" s="460">
        <f t="shared" si="43"/>
        <v>0</v>
      </c>
      <c r="I2002" s="1886" t="s">
        <v>825</v>
      </c>
    </row>
    <row r="2003" spans="1:9" x14ac:dyDescent="0.25">
      <c r="A2003" s="1332"/>
      <c r="B2003" s="540" t="s">
        <v>3398</v>
      </c>
      <c r="C2003" s="2088" t="s">
        <v>3629</v>
      </c>
      <c r="D2003" s="1886" t="s">
        <v>1617</v>
      </c>
      <c r="E2003" s="1994">
        <v>4752</v>
      </c>
      <c r="F2003" s="1822">
        <v>41757</v>
      </c>
      <c r="G2003" s="1535">
        <v>4752</v>
      </c>
      <c r="H2003" s="460">
        <f t="shared" si="43"/>
        <v>0</v>
      </c>
      <c r="I2003" s="1886" t="s">
        <v>825</v>
      </c>
    </row>
    <row r="2004" spans="1:9" x14ac:dyDescent="0.25">
      <c r="A2004" s="1332"/>
      <c r="B2004" s="540" t="s">
        <v>3399</v>
      </c>
      <c r="C2004" s="2088" t="s">
        <v>3629</v>
      </c>
      <c r="D2004" s="1886" t="s">
        <v>1477</v>
      </c>
      <c r="E2004" s="1994">
        <v>3600</v>
      </c>
      <c r="F2004" s="1822">
        <v>41756</v>
      </c>
      <c r="G2004" s="1535">
        <v>3600</v>
      </c>
      <c r="H2004" s="460">
        <f t="shared" si="43"/>
        <v>0</v>
      </c>
      <c r="I2004" s="1886" t="s">
        <v>676</v>
      </c>
    </row>
    <row r="2005" spans="1:9" x14ac:dyDescent="0.25">
      <c r="A2005" s="1332"/>
      <c r="B2005" s="540" t="s">
        <v>3400</v>
      </c>
      <c r="C2005" s="2088" t="s">
        <v>3629</v>
      </c>
      <c r="D2005" s="1886" t="s">
        <v>19</v>
      </c>
      <c r="E2005" s="1994">
        <v>1382.5</v>
      </c>
      <c r="F2005" s="1822">
        <v>41756</v>
      </c>
      <c r="G2005" s="1535">
        <v>1382.5</v>
      </c>
      <c r="H2005" s="460">
        <f t="shared" si="43"/>
        <v>0</v>
      </c>
      <c r="I2005" s="1886" t="s">
        <v>19</v>
      </c>
    </row>
    <row r="2006" spans="1:9" x14ac:dyDescent="0.25">
      <c r="A2006" s="1332"/>
      <c r="B2006" s="540" t="s">
        <v>3401</v>
      </c>
      <c r="C2006" s="2088" t="s">
        <v>3629</v>
      </c>
      <c r="D2006" s="1886" t="s">
        <v>69</v>
      </c>
      <c r="E2006" s="1994">
        <v>871.04</v>
      </c>
      <c r="F2006" s="1822">
        <v>41757</v>
      </c>
      <c r="G2006" s="1535">
        <v>871.04</v>
      </c>
      <c r="H2006" s="460">
        <f t="shared" si="43"/>
        <v>0</v>
      </c>
      <c r="I2006" s="1886" t="s">
        <v>825</v>
      </c>
    </row>
    <row r="2007" spans="1:9" x14ac:dyDescent="0.25">
      <c r="A2007" s="1332"/>
      <c r="B2007" s="540" t="s">
        <v>3402</v>
      </c>
      <c r="C2007" s="2088" t="s">
        <v>3629</v>
      </c>
      <c r="D2007" s="1886" t="s">
        <v>1548</v>
      </c>
      <c r="E2007" s="1994">
        <v>43806</v>
      </c>
      <c r="F2007" s="1822">
        <v>41756</v>
      </c>
      <c r="G2007" s="1535">
        <v>43806</v>
      </c>
      <c r="H2007" s="460">
        <f t="shared" si="43"/>
        <v>0</v>
      </c>
      <c r="I2007" s="1886" t="s">
        <v>19</v>
      </c>
    </row>
    <row r="2008" spans="1:9" x14ac:dyDescent="0.25">
      <c r="A2008" s="1332"/>
      <c r="B2008" s="540" t="s">
        <v>797</v>
      </c>
      <c r="C2008" s="2088" t="s">
        <v>3629</v>
      </c>
      <c r="D2008" s="1886" t="s">
        <v>2884</v>
      </c>
      <c r="E2008" s="1994">
        <v>227.5</v>
      </c>
      <c r="F2008" s="1822">
        <v>41756</v>
      </c>
      <c r="G2008" s="1535">
        <v>227.5</v>
      </c>
      <c r="H2008" s="460">
        <f t="shared" si="43"/>
        <v>0</v>
      </c>
      <c r="I2008" s="1886"/>
    </row>
    <row r="2009" spans="1:9" x14ac:dyDescent="0.25">
      <c r="A2009" s="1332"/>
      <c r="B2009" s="540" t="s">
        <v>3403</v>
      </c>
      <c r="C2009" s="2088" t="s">
        <v>3629</v>
      </c>
      <c r="D2009" s="1886" t="s">
        <v>751</v>
      </c>
      <c r="E2009" s="1994">
        <v>13244</v>
      </c>
      <c r="F2009" s="1822">
        <v>41757</v>
      </c>
      <c r="G2009" s="1535">
        <v>13244</v>
      </c>
      <c r="H2009" s="460">
        <f t="shared" si="43"/>
        <v>0</v>
      </c>
      <c r="I2009" s="1886" t="s">
        <v>2228</v>
      </c>
    </row>
    <row r="2010" spans="1:9" x14ac:dyDescent="0.25">
      <c r="A2010" s="1332"/>
      <c r="B2010" s="540" t="s">
        <v>3404</v>
      </c>
      <c r="C2010" s="2088" t="s">
        <v>3629</v>
      </c>
      <c r="D2010" s="1886" t="s">
        <v>604</v>
      </c>
      <c r="E2010" s="1994">
        <v>8904.4</v>
      </c>
      <c r="F2010" s="1822">
        <v>41757</v>
      </c>
      <c r="G2010" s="1535">
        <v>8904.4</v>
      </c>
      <c r="H2010" s="460">
        <f t="shared" si="43"/>
        <v>0</v>
      </c>
      <c r="I2010" s="1886" t="s">
        <v>2228</v>
      </c>
    </row>
    <row r="2011" spans="1:9" x14ac:dyDescent="0.25">
      <c r="A2011" s="1332"/>
      <c r="B2011" s="540" t="s">
        <v>3405</v>
      </c>
      <c r="C2011" s="2088" t="s">
        <v>3629</v>
      </c>
      <c r="D2011" s="1886" t="s">
        <v>19</v>
      </c>
      <c r="E2011" s="1994">
        <v>628</v>
      </c>
      <c r="F2011" s="1822">
        <v>41756</v>
      </c>
      <c r="G2011" s="1535">
        <v>628</v>
      </c>
      <c r="H2011" s="460">
        <f t="shared" si="43"/>
        <v>0</v>
      </c>
      <c r="I2011" s="1886" t="s">
        <v>19</v>
      </c>
    </row>
    <row r="2012" spans="1:9" x14ac:dyDescent="0.25">
      <c r="A2012" s="1332"/>
      <c r="B2012" s="540" t="s">
        <v>3406</v>
      </c>
      <c r="C2012" s="2088" t="s">
        <v>3629</v>
      </c>
      <c r="D2012" s="1886" t="s">
        <v>1566</v>
      </c>
      <c r="E2012" s="1994">
        <v>162</v>
      </c>
      <c r="F2012" s="1822">
        <v>41756</v>
      </c>
      <c r="G2012" s="1535">
        <v>162</v>
      </c>
      <c r="H2012" s="460">
        <f t="shared" si="43"/>
        <v>0</v>
      </c>
      <c r="I2012" s="1886" t="s">
        <v>19</v>
      </c>
    </row>
    <row r="2013" spans="1:9" x14ac:dyDescent="0.25">
      <c r="A2013" s="1332"/>
      <c r="B2013" s="540" t="s">
        <v>3407</v>
      </c>
      <c r="C2013" s="2088" t="s">
        <v>3629</v>
      </c>
      <c r="D2013" s="1886" t="s">
        <v>2828</v>
      </c>
      <c r="E2013" s="1994">
        <v>9279.5</v>
      </c>
      <c r="F2013" s="1822">
        <v>41756</v>
      </c>
      <c r="G2013" s="1535">
        <v>9279.5</v>
      </c>
      <c r="H2013" s="460">
        <f t="shared" si="43"/>
        <v>0</v>
      </c>
      <c r="I2013" s="1886"/>
    </row>
    <row r="2014" spans="1:9" x14ac:dyDescent="0.25">
      <c r="A2014" s="1332">
        <v>41757</v>
      </c>
      <c r="B2014" s="540" t="s">
        <v>3408</v>
      </c>
      <c r="C2014" s="2088" t="s">
        <v>3629</v>
      </c>
      <c r="D2014" s="1886" t="s">
        <v>2242</v>
      </c>
      <c r="E2014" s="1994">
        <v>7581</v>
      </c>
      <c r="F2014" s="1822">
        <v>41757</v>
      </c>
      <c r="G2014" s="1535">
        <v>7581</v>
      </c>
      <c r="H2014" s="460">
        <f t="shared" si="43"/>
        <v>0</v>
      </c>
      <c r="I2014" s="1886"/>
    </row>
    <row r="2015" spans="1:9" x14ac:dyDescent="0.25">
      <c r="A2015" s="1332"/>
      <c r="B2015" s="540" t="s">
        <v>3409</v>
      </c>
      <c r="C2015" s="2088" t="s">
        <v>3629</v>
      </c>
      <c r="D2015" s="1886" t="s">
        <v>463</v>
      </c>
      <c r="E2015" s="1994">
        <v>4896</v>
      </c>
      <c r="F2015" s="1822">
        <v>41757</v>
      </c>
      <c r="G2015" s="1535">
        <v>4896</v>
      </c>
      <c r="H2015" s="460">
        <f t="shared" si="43"/>
        <v>0</v>
      </c>
      <c r="I2015" s="1887" t="s">
        <v>2227</v>
      </c>
    </row>
    <row r="2016" spans="1:9" x14ac:dyDescent="0.25">
      <c r="A2016" s="1332"/>
      <c r="B2016" s="540" t="s">
        <v>3410</v>
      </c>
      <c r="C2016" s="2088" t="s">
        <v>3629</v>
      </c>
      <c r="D2016" s="1886" t="s">
        <v>25</v>
      </c>
      <c r="E2016" s="1994">
        <v>2926.1</v>
      </c>
      <c r="F2016" s="1822">
        <v>41757</v>
      </c>
      <c r="G2016" s="1535">
        <v>2926.1</v>
      </c>
      <c r="H2016" s="460">
        <f t="shared" si="43"/>
        <v>0</v>
      </c>
      <c r="I2016" s="1886"/>
    </row>
    <row r="2017" spans="1:9" x14ac:dyDescent="0.25">
      <c r="A2017" s="1332"/>
      <c r="B2017" s="540" t="s">
        <v>3411</v>
      </c>
      <c r="C2017" s="2088" t="s">
        <v>3629</v>
      </c>
      <c r="D2017" s="1886" t="s">
        <v>1031</v>
      </c>
      <c r="E2017" s="1994">
        <v>9435</v>
      </c>
      <c r="F2017" s="1822">
        <v>41757</v>
      </c>
      <c r="G2017" s="1535">
        <v>9435</v>
      </c>
      <c r="H2017" s="460">
        <f t="shared" si="43"/>
        <v>0</v>
      </c>
      <c r="I2017" s="1886"/>
    </row>
    <row r="2018" spans="1:9" x14ac:dyDescent="0.25">
      <c r="A2018" s="1332"/>
      <c r="B2018" s="540" t="s">
        <v>3412</v>
      </c>
      <c r="C2018" s="2088" t="s">
        <v>3629</v>
      </c>
      <c r="D2018" s="1886" t="s">
        <v>25</v>
      </c>
      <c r="E2018" s="1994">
        <v>412</v>
      </c>
      <c r="F2018" s="1822">
        <v>41757</v>
      </c>
      <c r="G2018" s="1535">
        <v>412</v>
      </c>
      <c r="H2018" s="460">
        <f t="shared" si="43"/>
        <v>0</v>
      </c>
      <c r="I2018" s="1886"/>
    </row>
    <row r="2019" spans="1:9" x14ac:dyDescent="0.25">
      <c r="A2019" s="1332"/>
      <c r="B2019" s="540" t="s">
        <v>3413</v>
      </c>
      <c r="C2019" s="2088" t="s">
        <v>3629</v>
      </c>
      <c r="D2019" s="1886" t="s">
        <v>3744</v>
      </c>
      <c r="E2019" s="1994">
        <v>1648.5</v>
      </c>
      <c r="F2019" s="1822">
        <v>41757</v>
      </c>
      <c r="G2019" s="1535">
        <v>1648.5</v>
      </c>
      <c r="H2019" s="460">
        <f t="shared" si="43"/>
        <v>0</v>
      </c>
      <c r="I2019" s="1886"/>
    </row>
    <row r="2020" spans="1:9" x14ac:dyDescent="0.25">
      <c r="A2020" s="1332"/>
      <c r="B2020" s="540" t="s">
        <v>3414</v>
      </c>
      <c r="C2020" s="2088" t="s">
        <v>3629</v>
      </c>
      <c r="D2020" s="1886" t="s">
        <v>1031</v>
      </c>
      <c r="E2020" s="1994">
        <v>23180.5</v>
      </c>
      <c r="F2020" s="1822">
        <v>41757</v>
      </c>
      <c r="G2020" s="1535">
        <v>23180.5</v>
      </c>
      <c r="H2020" s="460">
        <f t="shared" si="43"/>
        <v>0</v>
      </c>
      <c r="I2020" s="1886"/>
    </row>
    <row r="2021" spans="1:9" x14ac:dyDescent="0.25">
      <c r="A2021" s="1332"/>
      <c r="B2021" s="540" t="s">
        <v>3415</v>
      </c>
      <c r="C2021" s="2088" t="s">
        <v>3629</v>
      </c>
      <c r="D2021" s="1886" t="s">
        <v>1031</v>
      </c>
      <c r="E2021" s="1994">
        <v>1591</v>
      </c>
      <c r="F2021" s="1822">
        <v>41757</v>
      </c>
      <c r="G2021" s="1535">
        <v>1591</v>
      </c>
      <c r="H2021" s="460">
        <f t="shared" si="43"/>
        <v>0</v>
      </c>
      <c r="I2021" s="1886"/>
    </row>
    <row r="2022" spans="1:9" x14ac:dyDescent="0.25">
      <c r="A2022" s="1332"/>
      <c r="B2022" s="540" t="s">
        <v>3416</v>
      </c>
      <c r="C2022" s="2088" t="s">
        <v>3629</v>
      </c>
      <c r="D2022" s="1886" t="s">
        <v>20</v>
      </c>
      <c r="E2022" s="1994">
        <v>1855.2</v>
      </c>
      <c r="F2022" s="1822">
        <v>41757</v>
      </c>
      <c r="G2022" s="1535">
        <v>1855.2</v>
      </c>
      <c r="H2022" s="460">
        <f t="shared" si="43"/>
        <v>0</v>
      </c>
      <c r="I2022" s="1886" t="s">
        <v>825</v>
      </c>
    </row>
    <row r="2023" spans="1:9" x14ac:dyDescent="0.25">
      <c r="A2023" s="1332"/>
      <c r="B2023" s="540" t="s">
        <v>3417</v>
      </c>
      <c r="C2023" s="2088" t="s">
        <v>3629</v>
      </c>
      <c r="D2023" s="1886" t="s">
        <v>1477</v>
      </c>
      <c r="E2023" s="1994">
        <v>1820</v>
      </c>
      <c r="F2023" s="1822">
        <v>41757</v>
      </c>
      <c r="G2023" s="1535">
        <v>1820</v>
      </c>
      <c r="H2023" s="460">
        <f t="shared" si="43"/>
        <v>0</v>
      </c>
      <c r="I2023" s="1886" t="s">
        <v>825</v>
      </c>
    </row>
    <row r="2024" spans="1:9" x14ac:dyDescent="0.25">
      <c r="A2024" s="1332"/>
      <c r="B2024" s="540" t="s">
        <v>3418</v>
      </c>
      <c r="C2024" s="2088" t="s">
        <v>3629</v>
      </c>
      <c r="D2024" s="1886" t="s">
        <v>2232</v>
      </c>
      <c r="E2024" s="1994">
        <v>1645</v>
      </c>
      <c r="F2024" s="1822">
        <v>41757</v>
      </c>
      <c r="G2024" s="1535">
        <v>1645</v>
      </c>
      <c r="H2024" s="460">
        <f t="shared" si="43"/>
        <v>0</v>
      </c>
      <c r="I2024" s="1886" t="s">
        <v>825</v>
      </c>
    </row>
    <row r="2025" spans="1:9" x14ac:dyDescent="0.25">
      <c r="A2025" s="1332"/>
      <c r="B2025" s="540" t="s">
        <v>3419</v>
      </c>
      <c r="C2025" s="2088" t="s">
        <v>3629</v>
      </c>
      <c r="D2025" s="1886" t="s">
        <v>419</v>
      </c>
      <c r="E2025" s="1994">
        <v>6741.2</v>
      </c>
      <c r="F2025" s="1822">
        <v>41757</v>
      </c>
      <c r="G2025" s="1535">
        <v>6741.2</v>
      </c>
      <c r="H2025" s="460">
        <f t="shared" si="43"/>
        <v>0</v>
      </c>
      <c r="I2025" s="1886" t="s">
        <v>825</v>
      </c>
    </row>
    <row r="2026" spans="1:9" x14ac:dyDescent="0.25">
      <c r="A2026" s="1332"/>
      <c r="B2026" s="540" t="s">
        <v>3420</v>
      </c>
      <c r="C2026" s="2088" t="s">
        <v>3629</v>
      </c>
      <c r="D2026" s="1886" t="s">
        <v>2930</v>
      </c>
      <c r="E2026" s="1994">
        <v>477</v>
      </c>
      <c r="F2026" s="1822">
        <v>41757</v>
      </c>
      <c r="G2026" s="1535">
        <v>477</v>
      </c>
      <c r="H2026" s="460">
        <f t="shared" si="43"/>
        <v>0</v>
      </c>
      <c r="I2026" s="1886" t="s">
        <v>825</v>
      </c>
    </row>
    <row r="2027" spans="1:9" x14ac:dyDescent="0.25">
      <c r="A2027" s="1332"/>
      <c r="B2027" s="540" t="s">
        <v>3421</v>
      </c>
      <c r="C2027" s="2088" t="s">
        <v>3629</v>
      </c>
      <c r="D2027" s="1886" t="s">
        <v>2885</v>
      </c>
      <c r="E2027" s="1994">
        <v>1287.2</v>
      </c>
      <c r="F2027" s="1822">
        <v>41757</v>
      </c>
      <c r="G2027" s="1535">
        <v>1287.2</v>
      </c>
      <c r="H2027" s="460">
        <f t="shared" si="43"/>
        <v>0</v>
      </c>
      <c r="I2027" s="1886" t="s">
        <v>825</v>
      </c>
    </row>
    <row r="2028" spans="1:9" x14ac:dyDescent="0.25">
      <c r="A2028" s="1332"/>
      <c r="B2028" s="540" t="s">
        <v>3422</v>
      </c>
      <c r="C2028" s="2088" t="s">
        <v>3629</v>
      </c>
      <c r="D2028" s="1886" t="s">
        <v>58</v>
      </c>
      <c r="E2028" s="1994">
        <v>4953.8</v>
      </c>
      <c r="F2028" s="1822">
        <v>41757</v>
      </c>
      <c r="G2028" s="1535">
        <v>4953.8</v>
      </c>
      <c r="H2028" s="460">
        <f t="shared" si="43"/>
        <v>0</v>
      </c>
      <c r="I2028" s="1886" t="s">
        <v>825</v>
      </c>
    </row>
    <row r="2029" spans="1:9" x14ac:dyDescent="0.25">
      <c r="A2029" s="1332"/>
      <c r="B2029" s="540" t="s">
        <v>3423</v>
      </c>
      <c r="C2029" s="2088" t="s">
        <v>3629</v>
      </c>
      <c r="D2029" s="1886" t="s">
        <v>1884</v>
      </c>
      <c r="E2029" s="1994">
        <v>9553.7000000000007</v>
      </c>
      <c r="F2029" s="1822">
        <v>41757</v>
      </c>
      <c r="G2029" s="1535">
        <v>9553.7000000000007</v>
      </c>
      <c r="H2029" s="460">
        <f t="shared" si="43"/>
        <v>0</v>
      </c>
      <c r="I2029" s="1886" t="s">
        <v>19</v>
      </c>
    </row>
    <row r="2030" spans="1:9" x14ac:dyDescent="0.25">
      <c r="A2030" s="1332"/>
      <c r="B2030" s="540" t="s">
        <v>3424</v>
      </c>
      <c r="C2030" s="2088" t="s">
        <v>3629</v>
      </c>
      <c r="D2030" s="1886" t="s">
        <v>957</v>
      </c>
      <c r="E2030" s="1994">
        <v>10078.450000000001</v>
      </c>
      <c r="F2030" s="1822">
        <v>41757</v>
      </c>
      <c r="G2030" s="1535">
        <v>10078.450000000001</v>
      </c>
      <c r="H2030" s="460">
        <f t="shared" si="43"/>
        <v>0</v>
      </c>
      <c r="I2030" s="1886" t="s">
        <v>1003</v>
      </c>
    </row>
    <row r="2031" spans="1:9" x14ac:dyDescent="0.25">
      <c r="A2031" s="1332"/>
      <c r="B2031" s="540" t="s">
        <v>799</v>
      </c>
      <c r="C2031" s="2088" t="s">
        <v>3629</v>
      </c>
      <c r="D2031" s="1886" t="s">
        <v>3604</v>
      </c>
      <c r="E2031" s="1994">
        <v>1220</v>
      </c>
      <c r="F2031" s="1822">
        <v>41757</v>
      </c>
      <c r="G2031" s="1535">
        <v>1220</v>
      </c>
      <c r="H2031" s="460">
        <f t="shared" si="43"/>
        <v>0</v>
      </c>
      <c r="I2031" s="1886"/>
    </row>
    <row r="2032" spans="1:9" x14ac:dyDescent="0.25">
      <c r="A2032" s="1332"/>
      <c r="B2032" s="540" t="s">
        <v>3425</v>
      </c>
      <c r="C2032" s="2088" t="s">
        <v>3629</v>
      </c>
      <c r="D2032" s="1886" t="s">
        <v>748</v>
      </c>
      <c r="E2032" s="1994">
        <v>210040.5</v>
      </c>
      <c r="F2032" s="2006">
        <v>41781</v>
      </c>
      <c r="G2032" s="2183">
        <v>210040.5</v>
      </c>
      <c r="H2032" s="460">
        <f t="shared" si="43"/>
        <v>0</v>
      </c>
      <c r="I2032" s="1886"/>
    </row>
    <row r="2033" spans="1:9" x14ac:dyDescent="0.25">
      <c r="A2033" s="1332"/>
      <c r="B2033" s="540" t="s">
        <v>3426</v>
      </c>
      <c r="C2033" s="2088" t="s">
        <v>3629</v>
      </c>
      <c r="D2033" s="1886" t="s">
        <v>3854</v>
      </c>
      <c r="E2033" s="1994">
        <v>2868</v>
      </c>
      <c r="F2033" s="1822">
        <v>41757</v>
      </c>
      <c r="G2033" s="1535">
        <v>2868</v>
      </c>
      <c r="H2033" s="460">
        <f t="shared" si="43"/>
        <v>0</v>
      </c>
      <c r="I2033" s="1886"/>
    </row>
    <row r="2034" spans="1:9" x14ac:dyDescent="0.25">
      <c r="A2034" s="1332"/>
      <c r="B2034" s="540" t="s">
        <v>3427</v>
      </c>
      <c r="C2034" s="2088" t="s">
        <v>3629</v>
      </c>
      <c r="D2034" s="1886" t="s">
        <v>2886</v>
      </c>
      <c r="E2034" s="1994">
        <v>7995</v>
      </c>
      <c r="F2034" s="1822">
        <v>41757</v>
      </c>
      <c r="G2034" s="1535">
        <v>7995</v>
      </c>
      <c r="H2034" s="460">
        <f t="shared" si="43"/>
        <v>0</v>
      </c>
      <c r="I2034" s="1886"/>
    </row>
    <row r="2035" spans="1:9" x14ac:dyDescent="0.25">
      <c r="A2035" s="1332"/>
      <c r="B2035" s="540" t="s">
        <v>800</v>
      </c>
      <c r="C2035" s="2088" t="s">
        <v>3629</v>
      </c>
      <c r="D2035" s="1886" t="s">
        <v>19</v>
      </c>
      <c r="E2035" s="1994">
        <v>732.5</v>
      </c>
      <c r="F2035" s="1822">
        <v>41757</v>
      </c>
      <c r="G2035" s="1535">
        <v>732.5</v>
      </c>
      <c r="H2035" s="460">
        <f t="shared" si="43"/>
        <v>0</v>
      </c>
      <c r="I2035" s="1886" t="s">
        <v>19</v>
      </c>
    </row>
    <row r="2036" spans="1:9" x14ac:dyDescent="0.25">
      <c r="A2036" s="1332"/>
      <c r="B2036" s="540" t="s">
        <v>801</v>
      </c>
      <c r="C2036" s="2088" t="s">
        <v>3629</v>
      </c>
      <c r="D2036" s="1886" t="s">
        <v>749</v>
      </c>
      <c r="E2036" s="1994">
        <v>15717</v>
      </c>
      <c r="F2036" s="2006">
        <v>41764</v>
      </c>
      <c r="G2036" s="2183">
        <v>15717</v>
      </c>
      <c r="H2036" s="460">
        <f t="shared" si="43"/>
        <v>0</v>
      </c>
      <c r="I2036" s="1886" t="s">
        <v>19</v>
      </c>
    </row>
    <row r="2037" spans="1:9" x14ac:dyDescent="0.25">
      <c r="A2037" s="1332"/>
      <c r="B2037" s="540" t="s">
        <v>3428</v>
      </c>
      <c r="C2037" s="2088" t="s">
        <v>3629</v>
      </c>
      <c r="D2037" s="1886" t="s">
        <v>973</v>
      </c>
      <c r="E2037" s="1994">
        <v>6533</v>
      </c>
      <c r="F2037" s="2006">
        <v>41772</v>
      </c>
      <c r="G2037" s="2183">
        <v>6533</v>
      </c>
      <c r="H2037" s="460">
        <f t="shared" si="43"/>
        <v>0</v>
      </c>
      <c r="I2037" s="1886" t="s">
        <v>2227</v>
      </c>
    </row>
    <row r="2038" spans="1:9" x14ac:dyDescent="0.25">
      <c r="A2038" s="1332"/>
      <c r="B2038" s="540" t="s">
        <v>3429</v>
      </c>
      <c r="C2038" s="2088" t="s">
        <v>3629</v>
      </c>
      <c r="D2038" s="1886" t="s">
        <v>744</v>
      </c>
      <c r="E2038" s="1994">
        <v>18611.599999999999</v>
      </c>
      <c r="F2038" s="1822">
        <v>41757</v>
      </c>
      <c r="G2038" s="1535">
        <v>18611.599999999999</v>
      </c>
      <c r="H2038" s="460">
        <f t="shared" si="43"/>
        <v>0</v>
      </c>
      <c r="I2038" s="1886" t="s">
        <v>676</v>
      </c>
    </row>
    <row r="2039" spans="1:9" x14ac:dyDescent="0.25">
      <c r="A2039" s="1332"/>
      <c r="B2039" s="540" t="s">
        <v>3430</v>
      </c>
      <c r="C2039" s="2088" t="s">
        <v>3629</v>
      </c>
      <c r="D2039" s="1886" t="s">
        <v>3855</v>
      </c>
      <c r="E2039" s="1994">
        <v>1872.2</v>
      </c>
      <c r="F2039" s="1822">
        <v>41757</v>
      </c>
      <c r="G2039" s="1535">
        <v>1872.2</v>
      </c>
      <c r="H2039" s="460">
        <f t="shared" si="43"/>
        <v>0</v>
      </c>
      <c r="I2039" s="1886" t="s">
        <v>676</v>
      </c>
    </row>
    <row r="2040" spans="1:9" x14ac:dyDescent="0.25">
      <c r="A2040" s="1332"/>
      <c r="B2040" s="540" t="s">
        <v>3431</v>
      </c>
      <c r="C2040" s="2088" t="s">
        <v>3629</v>
      </c>
      <c r="D2040" s="1886" t="s">
        <v>19</v>
      </c>
      <c r="E2040" s="1994">
        <v>1546</v>
      </c>
      <c r="F2040" s="1822">
        <v>41757</v>
      </c>
      <c r="G2040" s="1535">
        <v>1546</v>
      </c>
      <c r="H2040" s="460">
        <f t="shared" si="43"/>
        <v>0</v>
      </c>
      <c r="I2040" s="1886" t="s">
        <v>19</v>
      </c>
    </row>
    <row r="2041" spans="1:9" x14ac:dyDescent="0.25">
      <c r="A2041" s="1332"/>
      <c r="B2041" s="540" t="s">
        <v>3453</v>
      </c>
      <c r="C2041" s="2088" t="s">
        <v>3629</v>
      </c>
      <c r="D2041" s="1886" t="s">
        <v>21</v>
      </c>
      <c r="E2041" s="1994">
        <v>44051.4</v>
      </c>
      <c r="F2041" s="1822">
        <v>41757</v>
      </c>
      <c r="G2041" s="1535">
        <v>44051.4</v>
      </c>
      <c r="H2041" s="1339">
        <f t="shared" si="43"/>
        <v>0</v>
      </c>
      <c r="I2041" s="1886" t="s">
        <v>38</v>
      </c>
    </row>
    <row r="2042" spans="1:9" x14ac:dyDescent="0.25">
      <c r="A2042" s="1332"/>
      <c r="B2042" s="540" t="s">
        <v>3454</v>
      </c>
      <c r="C2042" s="2088" t="s">
        <v>3629</v>
      </c>
      <c r="D2042" s="1886" t="s">
        <v>44</v>
      </c>
      <c r="E2042" s="1994">
        <v>812.5</v>
      </c>
      <c r="F2042" s="1822">
        <v>41757</v>
      </c>
      <c r="G2042" s="1535">
        <v>812.5</v>
      </c>
      <c r="H2042" s="460">
        <f>E2042-G2042</f>
        <v>0</v>
      </c>
      <c r="I2042" s="1886"/>
    </row>
    <row r="2043" spans="1:9" x14ac:dyDescent="0.25">
      <c r="A2043" s="1332"/>
      <c r="B2043" s="540" t="s">
        <v>3455</v>
      </c>
      <c r="C2043" s="2088" t="s">
        <v>3629</v>
      </c>
      <c r="D2043" s="1886" t="s">
        <v>2823</v>
      </c>
      <c r="E2043" s="1994">
        <v>5579.4</v>
      </c>
      <c r="F2043" s="1822">
        <v>41758</v>
      </c>
      <c r="G2043" s="1535">
        <v>5579.4</v>
      </c>
      <c r="H2043" s="460">
        <f>E2043-G2043</f>
        <v>0</v>
      </c>
      <c r="I2043" s="1886" t="s">
        <v>2227</v>
      </c>
    </row>
    <row r="2044" spans="1:9" x14ac:dyDescent="0.25">
      <c r="A2044" s="1332"/>
      <c r="B2044" s="540" t="s">
        <v>3456</v>
      </c>
      <c r="C2044" s="2088" t="s">
        <v>3629</v>
      </c>
      <c r="D2044" s="1886" t="s">
        <v>2931</v>
      </c>
      <c r="E2044" s="1994">
        <v>3118</v>
      </c>
      <c r="F2044" s="1822">
        <v>41758</v>
      </c>
      <c r="G2044" s="1996">
        <v>3118</v>
      </c>
      <c r="H2044" s="460">
        <f>E2044-G2044</f>
        <v>0</v>
      </c>
      <c r="I2044" s="1886" t="s">
        <v>2227</v>
      </c>
    </row>
    <row r="2045" spans="1:9" x14ac:dyDescent="0.25">
      <c r="A2045" s="1332"/>
      <c r="B2045" s="540" t="s">
        <v>3457</v>
      </c>
      <c r="C2045" s="2088" t="s">
        <v>3629</v>
      </c>
      <c r="D2045" s="1886" t="s">
        <v>3608</v>
      </c>
      <c r="E2045" s="1994">
        <v>2439</v>
      </c>
      <c r="F2045" s="1822">
        <v>41758</v>
      </c>
      <c r="G2045" s="1996">
        <v>2439</v>
      </c>
      <c r="H2045" s="460">
        <f t="shared" si="43"/>
        <v>0</v>
      </c>
      <c r="I2045" s="1886" t="s">
        <v>2227</v>
      </c>
    </row>
    <row r="2046" spans="1:9" x14ac:dyDescent="0.25">
      <c r="A2046" s="1332"/>
      <c r="B2046" s="540" t="s">
        <v>3458</v>
      </c>
      <c r="C2046" s="2088" t="s">
        <v>3629</v>
      </c>
      <c r="D2046" s="1886" t="s">
        <v>503</v>
      </c>
      <c r="E2046" s="1994">
        <v>833.6</v>
      </c>
      <c r="F2046" s="1822">
        <v>41758</v>
      </c>
      <c r="G2046" s="1996">
        <v>833.6</v>
      </c>
      <c r="H2046" s="460">
        <f t="shared" si="43"/>
        <v>0</v>
      </c>
      <c r="I2046" s="1886" t="s">
        <v>2227</v>
      </c>
    </row>
    <row r="2047" spans="1:9" x14ac:dyDescent="0.25">
      <c r="A2047" s="1332"/>
      <c r="B2047" s="540" t="s">
        <v>3459</v>
      </c>
      <c r="C2047" s="2088" t="s">
        <v>3629</v>
      </c>
      <c r="D2047" s="1886" t="s">
        <v>685</v>
      </c>
      <c r="E2047" s="1994">
        <v>1327.2</v>
      </c>
      <c r="F2047" s="1822">
        <v>41758</v>
      </c>
      <c r="G2047" s="1996">
        <v>1327.2</v>
      </c>
      <c r="H2047" s="460">
        <f t="shared" si="43"/>
        <v>0</v>
      </c>
      <c r="I2047" s="1886"/>
    </row>
    <row r="2048" spans="1:9" x14ac:dyDescent="0.25">
      <c r="A2048" s="1332"/>
      <c r="B2048" s="540" t="s">
        <v>3460</v>
      </c>
      <c r="C2048" s="2088" t="s">
        <v>3629</v>
      </c>
      <c r="D2048" s="1886" t="s">
        <v>749</v>
      </c>
      <c r="E2048" s="1994">
        <v>4200</v>
      </c>
      <c r="F2048" s="1822">
        <v>41764</v>
      </c>
      <c r="G2048" s="1535">
        <v>4200</v>
      </c>
      <c r="H2048" s="460">
        <f t="shared" si="43"/>
        <v>0</v>
      </c>
      <c r="I2048" s="1886" t="s">
        <v>825</v>
      </c>
    </row>
    <row r="2049" spans="1:9" x14ac:dyDescent="0.25">
      <c r="A2049" s="1332"/>
      <c r="B2049" s="540" t="s">
        <v>3461</v>
      </c>
      <c r="C2049" s="2088" t="s">
        <v>3629</v>
      </c>
      <c r="D2049" s="1886" t="s">
        <v>973</v>
      </c>
      <c r="E2049" s="1994">
        <v>16382.4</v>
      </c>
      <c r="F2049" s="2006">
        <v>41772</v>
      </c>
      <c r="G2049" s="2183">
        <v>16382.4</v>
      </c>
      <c r="H2049" s="460">
        <f t="shared" si="43"/>
        <v>0</v>
      </c>
      <c r="I2049" s="1886" t="s">
        <v>825</v>
      </c>
    </row>
    <row r="2050" spans="1:9" x14ac:dyDescent="0.25">
      <c r="A2050" s="1332"/>
      <c r="B2050" s="540" t="s">
        <v>3462</v>
      </c>
      <c r="C2050" s="2088" t="s">
        <v>3629</v>
      </c>
      <c r="D2050" s="1886" t="s">
        <v>845</v>
      </c>
      <c r="E2050" s="1994">
        <v>2313</v>
      </c>
      <c r="F2050" s="1822">
        <v>41757</v>
      </c>
      <c r="G2050" s="1535">
        <v>2313</v>
      </c>
      <c r="H2050" s="460">
        <f t="shared" si="43"/>
        <v>0</v>
      </c>
      <c r="I2050" s="1886" t="s">
        <v>1003</v>
      </c>
    </row>
    <row r="2051" spans="1:9" x14ac:dyDescent="0.25">
      <c r="A2051" s="1332"/>
      <c r="B2051" s="540" t="s">
        <v>3463</v>
      </c>
      <c r="C2051" s="2088" t="s">
        <v>3629</v>
      </c>
      <c r="D2051" s="1886" t="s">
        <v>2961</v>
      </c>
      <c r="E2051" s="1994">
        <v>2492</v>
      </c>
      <c r="F2051" s="1822">
        <v>41757</v>
      </c>
      <c r="G2051" s="1535">
        <v>2492</v>
      </c>
      <c r="H2051" s="460">
        <f t="shared" si="43"/>
        <v>0</v>
      </c>
      <c r="I2051" s="1886"/>
    </row>
    <row r="2052" spans="1:9" x14ac:dyDescent="0.25">
      <c r="A2052" s="1332"/>
      <c r="B2052" s="540" t="s">
        <v>3464</v>
      </c>
      <c r="C2052" s="2088" t="s">
        <v>3629</v>
      </c>
      <c r="D2052" s="1886" t="s">
        <v>400</v>
      </c>
      <c r="E2052" s="1994">
        <v>29987.200000000001</v>
      </c>
      <c r="F2052" s="1822" t="s">
        <v>3886</v>
      </c>
      <c r="G2052" s="1535">
        <v>29987.200000000001</v>
      </c>
      <c r="H2052" s="460">
        <f t="shared" si="43"/>
        <v>0</v>
      </c>
      <c r="I2052" s="1886" t="s">
        <v>38</v>
      </c>
    </row>
    <row r="2053" spans="1:9" x14ac:dyDescent="0.25">
      <c r="A2053" s="1332"/>
      <c r="B2053" s="540" t="s">
        <v>3465</v>
      </c>
      <c r="C2053" s="2088" t="s">
        <v>3629</v>
      </c>
      <c r="D2053" s="1886" t="s">
        <v>2826</v>
      </c>
      <c r="E2053" s="1994">
        <v>4863</v>
      </c>
      <c r="F2053" s="1822">
        <v>41759</v>
      </c>
      <c r="G2053" s="1535">
        <v>4863</v>
      </c>
      <c r="H2053" s="460">
        <f t="shared" si="43"/>
        <v>0</v>
      </c>
      <c r="I2053" s="1886" t="s">
        <v>38</v>
      </c>
    </row>
    <row r="2054" spans="1:9" x14ac:dyDescent="0.25">
      <c r="A2054" s="1332"/>
      <c r="B2054" s="540" t="s">
        <v>3466</v>
      </c>
      <c r="C2054" s="2088" t="s">
        <v>3629</v>
      </c>
      <c r="D2054" s="1886" t="s">
        <v>2827</v>
      </c>
      <c r="E2054" s="1994">
        <v>83600.990000000005</v>
      </c>
      <c r="F2054" s="2006">
        <v>41762</v>
      </c>
      <c r="G2054" s="2183">
        <v>83600.990000000005</v>
      </c>
      <c r="H2054" s="460">
        <f t="shared" si="43"/>
        <v>0</v>
      </c>
      <c r="I2054" s="1886" t="s">
        <v>38</v>
      </c>
    </row>
    <row r="2055" spans="1:9" x14ac:dyDescent="0.25">
      <c r="A2055" s="1332"/>
      <c r="B2055" s="540" t="s">
        <v>3467</v>
      </c>
      <c r="C2055" s="2088" t="s">
        <v>3629</v>
      </c>
      <c r="D2055" s="1886" t="s">
        <v>2827</v>
      </c>
      <c r="E2055" s="1994">
        <v>8635</v>
      </c>
      <c r="F2055" s="2006">
        <v>41762</v>
      </c>
      <c r="G2055" s="2183">
        <v>8635</v>
      </c>
      <c r="H2055" s="460">
        <f t="shared" si="43"/>
        <v>0</v>
      </c>
      <c r="I2055" s="1886" t="s">
        <v>38</v>
      </c>
    </row>
    <row r="2056" spans="1:9" x14ac:dyDescent="0.25">
      <c r="A2056" s="1332"/>
      <c r="B2056" s="540" t="s">
        <v>3468</v>
      </c>
      <c r="C2056" s="2088" t="s">
        <v>3629</v>
      </c>
      <c r="D2056" s="1886" t="s">
        <v>9</v>
      </c>
      <c r="E2056" s="1994">
        <v>7802.4</v>
      </c>
      <c r="F2056" s="2139" t="s">
        <v>4201</v>
      </c>
      <c r="G2056" s="2183">
        <v>7802.4</v>
      </c>
      <c r="H2056" s="460">
        <f t="shared" si="43"/>
        <v>0</v>
      </c>
      <c r="I2056" s="1886" t="s">
        <v>38</v>
      </c>
    </row>
    <row r="2057" spans="1:9" x14ac:dyDescent="0.25">
      <c r="A2057" s="1332"/>
      <c r="B2057" s="540" t="s">
        <v>3469</v>
      </c>
      <c r="C2057" s="2088" t="s">
        <v>3629</v>
      </c>
      <c r="D2057" s="1886" t="s">
        <v>497</v>
      </c>
      <c r="E2057" s="1994">
        <v>3100</v>
      </c>
      <c r="F2057" s="1822">
        <v>41759</v>
      </c>
      <c r="G2057" s="1535">
        <v>3100</v>
      </c>
      <c r="H2057" s="460">
        <f t="shared" si="43"/>
        <v>0</v>
      </c>
      <c r="I2057" s="1886" t="s">
        <v>38</v>
      </c>
    </row>
    <row r="2058" spans="1:9" x14ac:dyDescent="0.25">
      <c r="A2058" s="1332"/>
      <c r="B2058" s="540" t="s">
        <v>3470</v>
      </c>
      <c r="C2058" s="2088" t="s">
        <v>3629</v>
      </c>
      <c r="D2058" s="1886" t="s">
        <v>3004</v>
      </c>
      <c r="E2058" s="1994">
        <v>10219</v>
      </c>
      <c r="F2058" s="1822">
        <v>41759</v>
      </c>
      <c r="G2058" s="1996">
        <v>10219</v>
      </c>
      <c r="H2058" s="460">
        <f t="shared" si="43"/>
        <v>0</v>
      </c>
      <c r="I2058" s="1886" t="s">
        <v>38</v>
      </c>
    </row>
    <row r="2059" spans="1:9" x14ac:dyDescent="0.25">
      <c r="A2059" s="1332"/>
      <c r="B2059" s="540" t="s">
        <v>3471</v>
      </c>
      <c r="C2059" s="2088" t="s">
        <v>3629</v>
      </c>
      <c r="D2059" s="1886" t="s">
        <v>648</v>
      </c>
      <c r="E2059" s="1994">
        <v>7519.5</v>
      </c>
      <c r="F2059" s="1822">
        <v>41759</v>
      </c>
      <c r="G2059" s="1996">
        <v>7519.5</v>
      </c>
      <c r="H2059" s="460">
        <f t="shared" si="43"/>
        <v>0</v>
      </c>
      <c r="I2059" s="1886" t="s">
        <v>38</v>
      </c>
    </row>
    <row r="2060" spans="1:9" x14ac:dyDescent="0.25">
      <c r="A2060" s="1332"/>
      <c r="B2060" s="540" t="s">
        <v>3472</v>
      </c>
      <c r="C2060" s="2088" t="s">
        <v>3629</v>
      </c>
      <c r="D2060" s="1886" t="s">
        <v>377</v>
      </c>
      <c r="E2060" s="1994">
        <v>14838.4</v>
      </c>
      <c r="F2060" s="2043" t="s">
        <v>4210</v>
      </c>
      <c r="G2060" s="1535">
        <v>14838.4</v>
      </c>
      <c r="H2060" s="460">
        <f t="shared" si="43"/>
        <v>0</v>
      </c>
      <c r="I2060" s="1886" t="s">
        <v>38</v>
      </c>
    </row>
    <row r="2061" spans="1:9" x14ac:dyDescent="0.25">
      <c r="A2061" s="1332"/>
      <c r="B2061" s="540" t="s">
        <v>3473</v>
      </c>
      <c r="C2061" s="2088" t="s">
        <v>3629</v>
      </c>
      <c r="D2061" s="1886" t="s">
        <v>979</v>
      </c>
      <c r="E2061" s="1994">
        <v>40075.199999999997</v>
      </c>
      <c r="F2061" s="1822">
        <v>41759</v>
      </c>
      <c r="G2061" s="1996">
        <v>40075.199999999997</v>
      </c>
      <c r="H2061" s="460">
        <f t="shared" si="43"/>
        <v>0</v>
      </c>
      <c r="I2061" s="1886" t="s">
        <v>38</v>
      </c>
    </row>
    <row r="2062" spans="1:9" x14ac:dyDescent="0.25">
      <c r="A2062" s="1332"/>
      <c r="B2062" s="540" t="s">
        <v>3474</v>
      </c>
      <c r="C2062" s="2088" t="s">
        <v>3629</v>
      </c>
      <c r="D2062" s="1886" t="s">
        <v>2228</v>
      </c>
      <c r="E2062" s="1994">
        <v>4480</v>
      </c>
      <c r="F2062" s="1822">
        <v>41780</v>
      </c>
      <c r="G2062" s="2044">
        <v>3757.5</v>
      </c>
      <c r="H2062" s="2055">
        <f t="shared" si="43"/>
        <v>722.5</v>
      </c>
      <c r="I2062" s="1886" t="s">
        <v>2228</v>
      </c>
    </row>
    <row r="2063" spans="1:9" x14ac:dyDescent="0.25">
      <c r="A2063" s="1332"/>
      <c r="B2063" s="540" t="s">
        <v>3475</v>
      </c>
      <c r="C2063" s="2088" t="s">
        <v>3629</v>
      </c>
      <c r="D2063" s="1886" t="s">
        <v>775</v>
      </c>
      <c r="E2063" s="1994">
        <v>4412.3</v>
      </c>
      <c r="F2063" s="1822">
        <v>41759</v>
      </c>
      <c r="G2063" s="1996">
        <v>4412.3</v>
      </c>
      <c r="H2063" s="460">
        <f t="shared" si="43"/>
        <v>0</v>
      </c>
      <c r="I2063" s="1886" t="s">
        <v>38</v>
      </c>
    </row>
    <row r="2064" spans="1:9" x14ac:dyDescent="0.25">
      <c r="A2064" s="1332"/>
      <c r="B2064" s="540"/>
      <c r="C2064" s="546"/>
      <c r="D2064" s="1750" t="s">
        <v>614</v>
      </c>
      <c r="E2064" s="1749"/>
      <c r="F2064" s="1748"/>
      <c r="G2064" s="1749"/>
      <c r="H2064" s="1403">
        <f t="shared" ref="H2064:H2065" si="44">E2064-G2064</f>
        <v>0</v>
      </c>
    </row>
    <row r="2065" spans="1:9" x14ac:dyDescent="0.25">
      <c r="A2065" s="1332"/>
      <c r="B2065" s="540"/>
      <c r="C2065" s="546"/>
      <c r="D2065" s="520" t="s">
        <v>614</v>
      </c>
      <c r="E2065" s="139"/>
      <c r="F2065" s="725"/>
      <c r="G2065" s="139"/>
      <c r="H2065" s="1369">
        <f t="shared" si="44"/>
        <v>0</v>
      </c>
    </row>
    <row r="2066" spans="1:9" x14ac:dyDescent="0.25">
      <c r="A2066" s="715"/>
      <c r="B2066" s="1356"/>
      <c r="C2066" s="1356"/>
      <c r="D2066" s="352" t="s">
        <v>636</v>
      </c>
      <c r="E2066" s="76"/>
      <c r="F2066" s="685"/>
      <c r="G2066" s="76"/>
      <c r="H2066" s="1371"/>
    </row>
    <row r="2067" spans="1:9" ht="18.75" x14ac:dyDescent="0.3">
      <c r="A2067" s="2321" t="str">
        <f>A1998</f>
        <v>REMISIONES DE    ABRIL         2 0 1 4</v>
      </c>
      <c r="B2067" s="2321"/>
      <c r="C2067" s="2321"/>
      <c r="D2067" s="2321"/>
      <c r="E2067" s="2321"/>
      <c r="F2067" s="2321"/>
      <c r="G2067" s="1368"/>
      <c r="H2067" s="717"/>
    </row>
    <row r="2068" spans="1:9" ht="35.25" thickBot="1" x14ac:dyDescent="0.35">
      <c r="A2068" s="721" t="s">
        <v>0</v>
      </c>
      <c r="B2068" s="1334" t="s">
        <v>1</v>
      </c>
      <c r="C2068" s="1529"/>
      <c r="D2068" s="1326" t="s">
        <v>1461</v>
      </c>
      <c r="E2068" s="5" t="s">
        <v>2</v>
      </c>
      <c r="F2068" s="1341" t="s">
        <v>6</v>
      </c>
      <c r="G2068" s="1328" t="s">
        <v>7</v>
      </c>
      <c r="H2068" s="1567" t="s">
        <v>8</v>
      </c>
    </row>
    <row r="2069" spans="1:9" ht="15.75" thickTop="1" x14ac:dyDescent="0.25">
      <c r="A2069" s="1332">
        <v>41757</v>
      </c>
      <c r="B2069" s="540" t="s">
        <v>3476</v>
      </c>
      <c r="C2069" s="2088" t="s">
        <v>3629</v>
      </c>
      <c r="D2069" s="1886" t="s">
        <v>351</v>
      </c>
      <c r="E2069" s="1994">
        <v>16657.599999999999</v>
      </c>
      <c r="F2069" s="2135" t="s">
        <v>4226</v>
      </c>
      <c r="G2069" s="1535">
        <v>16657.599999999999</v>
      </c>
      <c r="H2069" s="2004">
        <f t="shared" ref="H2069:H2132" si="45">E2069-G2069</f>
        <v>0</v>
      </c>
      <c r="I2069" s="1886" t="s">
        <v>38</v>
      </c>
    </row>
    <row r="2070" spans="1:9" x14ac:dyDescent="0.25">
      <c r="A2070" s="1332"/>
      <c r="B2070" s="540" t="s">
        <v>3477</v>
      </c>
      <c r="C2070" s="2088" t="s">
        <v>3629</v>
      </c>
      <c r="D2070" s="1886" t="s">
        <v>351</v>
      </c>
      <c r="E2070" s="1994">
        <v>7874</v>
      </c>
      <c r="F2070" s="1822">
        <v>41759</v>
      </c>
      <c r="G2070" s="1535">
        <v>7874</v>
      </c>
      <c r="H2070" s="460">
        <f t="shared" si="45"/>
        <v>0</v>
      </c>
      <c r="I2070" s="1886" t="s">
        <v>38</v>
      </c>
    </row>
    <row r="2071" spans="1:9" x14ac:dyDescent="0.25">
      <c r="A2071" s="1332"/>
      <c r="B2071" s="540" t="s">
        <v>3478</v>
      </c>
      <c r="C2071" s="2088" t="s">
        <v>3629</v>
      </c>
      <c r="D2071" s="1886" t="s">
        <v>946</v>
      </c>
      <c r="E2071" s="1994">
        <v>31744.799999999999</v>
      </c>
      <c r="F2071" s="2139" t="s">
        <v>4202</v>
      </c>
      <c r="G2071" s="2183">
        <v>31744.799999999999</v>
      </c>
      <c r="H2071" s="460">
        <f t="shared" si="45"/>
        <v>0</v>
      </c>
      <c r="I2071" s="1886" t="s">
        <v>38</v>
      </c>
    </row>
    <row r="2072" spans="1:9" x14ac:dyDescent="0.25">
      <c r="A2072" s="1332"/>
      <c r="B2072" s="540" t="s">
        <v>3479</v>
      </c>
      <c r="C2072" s="2088" t="s">
        <v>3629</v>
      </c>
      <c r="D2072" s="1886" t="s">
        <v>48</v>
      </c>
      <c r="E2072" s="1994">
        <v>59016.24</v>
      </c>
      <c r="F2072" s="2006">
        <v>41777</v>
      </c>
      <c r="G2072" s="2183">
        <v>59016.24</v>
      </c>
      <c r="H2072" s="460">
        <f t="shared" si="45"/>
        <v>0</v>
      </c>
      <c r="I2072" s="1886" t="s">
        <v>1003</v>
      </c>
    </row>
    <row r="2073" spans="1:9" x14ac:dyDescent="0.25">
      <c r="A2073" s="1332"/>
      <c r="B2073" s="540" t="s">
        <v>3480</v>
      </c>
      <c r="C2073" s="2088" t="s">
        <v>3629</v>
      </c>
      <c r="D2073" s="1886" t="s">
        <v>35</v>
      </c>
      <c r="E2073" s="1994">
        <v>3447.6</v>
      </c>
      <c r="F2073" s="2006">
        <v>41768</v>
      </c>
      <c r="G2073" s="2183">
        <v>3447.6</v>
      </c>
      <c r="H2073" s="460">
        <f t="shared" si="45"/>
        <v>0</v>
      </c>
      <c r="I2073" s="1886" t="s">
        <v>1003</v>
      </c>
    </row>
    <row r="2074" spans="1:9" x14ac:dyDescent="0.25">
      <c r="A2074" s="1332"/>
      <c r="B2074" s="540" t="s">
        <v>3481</v>
      </c>
      <c r="C2074" s="2088" t="s">
        <v>3629</v>
      </c>
      <c r="D2074" s="1886" t="s">
        <v>297</v>
      </c>
      <c r="E2074" s="1994">
        <v>1543.5</v>
      </c>
      <c r="F2074" s="1822">
        <v>41757</v>
      </c>
      <c r="G2074" s="1535">
        <v>1543.5</v>
      </c>
      <c r="H2074" s="460">
        <f t="shared" si="45"/>
        <v>0</v>
      </c>
      <c r="I2074" s="1886"/>
    </row>
    <row r="2075" spans="1:9" x14ac:dyDescent="0.25">
      <c r="A2075" s="1332"/>
      <c r="B2075" s="540" t="s">
        <v>3482</v>
      </c>
      <c r="C2075" s="2088" t="s">
        <v>3629</v>
      </c>
      <c r="D2075" s="1886" t="s">
        <v>2242</v>
      </c>
      <c r="E2075" s="2033">
        <v>8922.4</v>
      </c>
      <c r="F2075" s="1822">
        <v>41757</v>
      </c>
      <c r="G2075" s="1535">
        <v>8922.4</v>
      </c>
      <c r="H2075" s="460">
        <f t="shared" si="45"/>
        <v>0</v>
      </c>
      <c r="I2075" s="1886"/>
    </row>
    <row r="2076" spans="1:9" x14ac:dyDescent="0.25">
      <c r="A2076" s="1332">
        <v>41758</v>
      </c>
      <c r="B2076" s="540" t="s">
        <v>3483</v>
      </c>
      <c r="C2076" s="2088" t="s">
        <v>3629</v>
      </c>
      <c r="D2076" s="1886" t="s">
        <v>1887</v>
      </c>
      <c r="E2076" s="1994">
        <v>5537.7</v>
      </c>
      <c r="F2076" s="1822">
        <v>41758</v>
      </c>
      <c r="G2076" s="1535">
        <v>5537.7</v>
      </c>
      <c r="H2076" s="460">
        <f t="shared" si="45"/>
        <v>0</v>
      </c>
      <c r="I2076" s="1886" t="s">
        <v>825</v>
      </c>
    </row>
    <row r="2077" spans="1:9" x14ac:dyDescent="0.25">
      <c r="A2077" s="1332"/>
      <c r="B2077" s="540" t="s">
        <v>3484</v>
      </c>
      <c r="C2077" s="2088" t="s">
        <v>3629</v>
      </c>
      <c r="D2077" s="1886" t="s">
        <v>604</v>
      </c>
      <c r="E2077" s="1994">
        <v>2400</v>
      </c>
      <c r="F2077" s="1822">
        <v>41758</v>
      </c>
      <c r="G2077" s="1535">
        <v>2400</v>
      </c>
      <c r="H2077" s="460">
        <f t="shared" si="45"/>
        <v>0</v>
      </c>
      <c r="I2077" s="1887" t="s">
        <v>825</v>
      </c>
    </row>
    <row r="2078" spans="1:9" x14ac:dyDescent="0.25">
      <c r="A2078" s="1332"/>
      <c r="B2078" s="540" t="s">
        <v>3485</v>
      </c>
      <c r="C2078" s="2088" t="s">
        <v>3629</v>
      </c>
      <c r="D2078" s="1886" t="s">
        <v>2373</v>
      </c>
      <c r="E2078" s="1994">
        <v>4811.62</v>
      </c>
      <c r="F2078" s="1822">
        <v>41758</v>
      </c>
      <c r="G2078" s="1535">
        <v>4811.62</v>
      </c>
      <c r="H2078" s="460">
        <f t="shared" si="45"/>
        <v>0</v>
      </c>
      <c r="I2078" s="1886" t="s">
        <v>2228</v>
      </c>
    </row>
    <row r="2079" spans="1:9" x14ac:dyDescent="0.25">
      <c r="A2079" s="1332"/>
      <c r="B2079" s="540" t="s">
        <v>3486</v>
      </c>
      <c r="C2079" s="2088" t="s">
        <v>3629</v>
      </c>
      <c r="D2079" s="1886" t="s">
        <v>861</v>
      </c>
      <c r="E2079" s="1994">
        <v>13496</v>
      </c>
      <c r="F2079" s="2006" t="s">
        <v>4157</v>
      </c>
      <c r="G2079" s="1535">
        <v>13496</v>
      </c>
      <c r="H2079" s="460">
        <f t="shared" si="45"/>
        <v>0</v>
      </c>
      <c r="I2079" s="1886" t="s">
        <v>2228</v>
      </c>
    </row>
    <row r="2080" spans="1:9" x14ac:dyDescent="0.25">
      <c r="A2080" s="1332"/>
      <c r="B2080" s="540" t="s">
        <v>3487</v>
      </c>
      <c r="C2080" s="2088" t="s">
        <v>3629</v>
      </c>
      <c r="D2080" s="1886" t="s">
        <v>3859</v>
      </c>
      <c r="E2080" s="1994">
        <v>4019</v>
      </c>
      <c r="F2080" s="1822">
        <v>41759</v>
      </c>
      <c r="G2080" s="1535">
        <v>4019</v>
      </c>
      <c r="H2080" s="460">
        <f t="shared" si="45"/>
        <v>0</v>
      </c>
      <c r="I2080" s="1886" t="s">
        <v>38</v>
      </c>
    </row>
    <row r="2081" spans="1:9" x14ac:dyDescent="0.25">
      <c r="A2081" s="1332"/>
      <c r="B2081" s="540" t="s">
        <v>3488</v>
      </c>
      <c r="C2081" s="2088" t="s">
        <v>3629</v>
      </c>
      <c r="D2081" s="1886" t="s">
        <v>303</v>
      </c>
      <c r="E2081" s="1994">
        <v>14181</v>
      </c>
      <c r="F2081" s="2006">
        <v>41781</v>
      </c>
      <c r="G2081" s="2183">
        <v>14181</v>
      </c>
      <c r="H2081" s="460">
        <f t="shared" si="45"/>
        <v>0</v>
      </c>
      <c r="I2081" s="1886" t="s">
        <v>19</v>
      </c>
    </row>
    <row r="2082" spans="1:9" x14ac:dyDescent="0.25">
      <c r="A2082" s="1332"/>
      <c r="B2082" s="540" t="s">
        <v>802</v>
      </c>
      <c r="C2082" s="2088" t="s">
        <v>3629</v>
      </c>
      <c r="D2082" s="1892" t="s">
        <v>2229</v>
      </c>
      <c r="E2082" s="1995">
        <v>0</v>
      </c>
      <c r="F2082" s="1822"/>
      <c r="G2082" s="1535"/>
      <c r="H2082" s="460">
        <f t="shared" si="45"/>
        <v>0</v>
      </c>
      <c r="I2082" s="1886" t="s">
        <v>998</v>
      </c>
    </row>
    <row r="2083" spans="1:9" x14ac:dyDescent="0.25">
      <c r="A2083" s="1332"/>
      <c r="B2083" s="540" t="s">
        <v>3489</v>
      </c>
      <c r="C2083" s="2088" t="s">
        <v>3629</v>
      </c>
      <c r="D2083" s="1886" t="s">
        <v>524</v>
      </c>
      <c r="E2083" s="1994">
        <v>1708</v>
      </c>
      <c r="F2083" s="1822">
        <v>41758</v>
      </c>
      <c r="G2083" s="1535">
        <v>1708</v>
      </c>
      <c r="H2083" s="460">
        <f t="shared" si="45"/>
        <v>0</v>
      </c>
      <c r="I2083" s="1886"/>
    </row>
    <row r="2084" spans="1:9" x14ac:dyDescent="0.25">
      <c r="A2084" s="1332"/>
      <c r="B2084" s="540" t="s">
        <v>3490</v>
      </c>
      <c r="C2084" s="2088" t="s">
        <v>3629</v>
      </c>
      <c r="D2084" s="1886" t="s">
        <v>703</v>
      </c>
      <c r="E2084" s="1994">
        <v>10707.6</v>
      </c>
      <c r="F2084" s="1822">
        <v>41758</v>
      </c>
      <c r="G2084" s="1535">
        <v>10707.6</v>
      </c>
      <c r="H2084" s="460">
        <f t="shared" si="45"/>
        <v>0</v>
      </c>
      <c r="I2084" s="1886"/>
    </row>
    <row r="2085" spans="1:9" x14ac:dyDescent="0.25">
      <c r="A2085" s="1332"/>
      <c r="B2085" s="540" t="s">
        <v>3491</v>
      </c>
      <c r="C2085" s="2088" t="s">
        <v>3629</v>
      </c>
      <c r="D2085" s="1886" t="s">
        <v>1477</v>
      </c>
      <c r="E2085" s="1994">
        <v>1240</v>
      </c>
      <c r="F2085" s="1822">
        <v>41759</v>
      </c>
      <c r="G2085" s="1535">
        <v>1240</v>
      </c>
      <c r="H2085" s="460">
        <f t="shared" si="45"/>
        <v>0</v>
      </c>
      <c r="I2085" s="1886" t="s">
        <v>825</v>
      </c>
    </row>
    <row r="2086" spans="1:9" x14ac:dyDescent="0.25">
      <c r="A2086" s="1332"/>
      <c r="B2086" s="540" t="s">
        <v>3492</v>
      </c>
      <c r="C2086" s="2088" t="s">
        <v>3629</v>
      </c>
      <c r="D2086" s="1886" t="s">
        <v>3079</v>
      </c>
      <c r="E2086" s="1994">
        <v>1733</v>
      </c>
      <c r="F2086" s="1822">
        <v>41759</v>
      </c>
      <c r="G2086" s="1996">
        <v>1733</v>
      </c>
      <c r="H2086" s="460">
        <f t="shared" si="45"/>
        <v>0</v>
      </c>
      <c r="I2086" s="1886" t="s">
        <v>825</v>
      </c>
    </row>
    <row r="2087" spans="1:9" x14ac:dyDescent="0.25">
      <c r="A2087" s="1332"/>
      <c r="B2087" s="540" t="s">
        <v>3493</v>
      </c>
      <c r="C2087" s="2088" t="s">
        <v>3629</v>
      </c>
      <c r="D2087" s="1886" t="s">
        <v>3860</v>
      </c>
      <c r="E2087" s="1994">
        <v>1737.5</v>
      </c>
      <c r="F2087" s="1822">
        <v>41759</v>
      </c>
      <c r="G2087" s="1996">
        <v>1737.5</v>
      </c>
      <c r="H2087" s="460">
        <f t="shared" si="45"/>
        <v>0</v>
      </c>
      <c r="I2087" s="1886" t="s">
        <v>825</v>
      </c>
    </row>
    <row r="2088" spans="1:9" x14ac:dyDescent="0.25">
      <c r="A2088" s="1332"/>
      <c r="B2088" s="540" t="s">
        <v>3494</v>
      </c>
      <c r="C2088" s="2088" t="s">
        <v>3629</v>
      </c>
      <c r="D2088" s="1886" t="s">
        <v>463</v>
      </c>
      <c r="E2088" s="1994">
        <v>3187</v>
      </c>
      <c r="F2088" s="1822">
        <v>41759</v>
      </c>
      <c r="G2088" s="1996">
        <v>3187</v>
      </c>
      <c r="H2088" s="460">
        <f t="shared" si="45"/>
        <v>0</v>
      </c>
      <c r="I2088" s="1886" t="s">
        <v>825</v>
      </c>
    </row>
    <row r="2089" spans="1:9" x14ac:dyDescent="0.25">
      <c r="A2089" s="1332"/>
      <c r="B2089" s="540" t="s">
        <v>3495</v>
      </c>
      <c r="C2089" s="2088" t="s">
        <v>3629</v>
      </c>
      <c r="D2089" s="1886" t="s">
        <v>2887</v>
      </c>
      <c r="E2089" s="1994">
        <v>3471</v>
      </c>
      <c r="F2089" s="1822">
        <v>41758</v>
      </c>
      <c r="G2089" s="1535">
        <v>3471</v>
      </c>
      <c r="H2089" s="460">
        <f t="shared" si="45"/>
        <v>0</v>
      </c>
      <c r="I2089" s="1886"/>
    </row>
    <row r="2090" spans="1:9" x14ac:dyDescent="0.25">
      <c r="A2090" s="1332"/>
      <c r="B2090" s="540" t="s">
        <v>3496</v>
      </c>
      <c r="C2090" s="2088" t="s">
        <v>3629</v>
      </c>
      <c r="D2090" s="1886" t="s">
        <v>470</v>
      </c>
      <c r="E2090" s="1994">
        <v>36406.5</v>
      </c>
      <c r="F2090" s="1822">
        <v>41759</v>
      </c>
      <c r="G2090" s="1535">
        <v>36406.5</v>
      </c>
      <c r="H2090" s="460">
        <f t="shared" si="45"/>
        <v>0</v>
      </c>
      <c r="I2090" s="1886" t="s">
        <v>825</v>
      </c>
    </row>
    <row r="2091" spans="1:9" x14ac:dyDescent="0.25">
      <c r="A2091" s="1332"/>
      <c r="B2091" s="540" t="s">
        <v>3497</v>
      </c>
      <c r="C2091" s="2088" t="s">
        <v>3629</v>
      </c>
      <c r="D2091" s="1886" t="s">
        <v>2231</v>
      </c>
      <c r="E2091" s="1994">
        <v>21129</v>
      </c>
      <c r="F2091" s="1822">
        <v>41758</v>
      </c>
      <c r="G2091" s="1535">
        <v>21129</v>
      </c>
      <c r="H2091" s="460">
        <f t="shared" si="45"/>
        <v>0</v>
      </c>
      <c r="I2091" s="1886"/>
    </row>
    <row r="2092" spans="1:9" x14ac:dyDescent="0.25">
      <c r="A2092" s="1332"/>
      <c r="B2092" s="540" t="s">
        <v>3498</v>
      </c>
      <c r="C2092" s="2088" t="s">
        <v>3629</v>
      </c>
      <c r="D2092" s="1886" t="s">
        <v>999</v>
      </c>
      <c r="E2092" s="1994">
        <v>3882.5</v>
      </c>
      <c r="F2092" s="1822">
        <v>41758</v>
      </c>
      <c r="G2092" s="1535">
        <v>3882.5</v>
      </c>
      <c r="H2092" s="460">
        <f t="shared" si="45"/>
        <v>0</v>
      </c>
      <c r="I2092" s="1886" t="s">
        <v>1003</v>
      </c>
    </row>
    <row r="2093" spans="1:9" x14ac:dyDescent="0.25">
      <c r="A2093" s="1332"/>
      <c r="B2093" s="540" t="s">
        <v>3499</v>
      </c>
      <c r="C2093" s="2088" t="s">
        <v>3629</v>
      </c>
      <c r="D2093" s="1886" t="s">
        <v>2887</v>
      </c>
      <c r="E2093" s="1994">
        <v>7832</v>
      </c>
      <c r="F2093" s="1822">
        <v>41758</v>
      </c>
      <c r="G2093" s="1535">
        <v>7832</v>
      </c>
      <c r="H2093" s="460">
        <f t="shared" si="45"/>
        <v>0</v>
      </c>
      <c r="I2093" s="1886"/>
    </row>
    <row r="2094" spans="1:9" x14ac:dyDescent="0.25">
      <c r="A2094" s="1332"/>
      <c r="B2094" s="540" t="s">
        <v>3500</v>
      </c>
      <c r="C2094" s="2088" t="s">
        <v>3629</v>
      </c>
      <c r="D2094" s="1886" t="s">
        <v>803</v>
      </c>
      <c r="E2094" s="1994">
        <v>1318</v>
      </c>
      <c r="F2094" s="1822">
        <v>41758</v>
      </c>
      <c r="G2094" s="1535">
        <v>1318</v>
      </c>
      <c r="H2094" s="460">
        <f t="shared" si="45"/>
        <v>0</v>
      </c>
      <c r="I2094" s="1886"/>
    </row>
    <row r="2095" spans="1:9" x14ac:dyDescent="0.25">
      <c r="A2095" s="1332"/>
      <c r="B2095" s="540" t="s">
        <v>3501</v>
      </c>
      <c r="C2095" s="2088" t="s">
        <v>3629</v>
      </c>
      <c r="D2095" s="1886" t="s">
        <v>957</v>
      </c>
      <c r="E2095" s="1994">
        <v>3667</v>
      </c>
      <c r="F2095" s="1822">
        <v>41758</v>
      </c>
      <c r="G2095" s="1535">
        <v>3667</v>
      </c>
      <c r="H2095" s="460">
        <f t="shared" si="45"/>
        <v>0</v>
      </c>
      <c r="I2095" s="1886" t="s">
        <v>1003</v>
      </c>
    </row>
    <row r="2096" spans="1:9" x14ac:dyDescent="0.25">
      <c r="A2096" s="1332"/>
      <c r="B2096" s="540" t="s">
        <v>3502</v>
      </c>
      <c r="C2096" s="2088" t="s">
        <v>3629</v>
      </c>
      <c r="D2096" s="1886" t="s">
        <v>48</v>
      </c>
      <c r="E2096" s="1994">
        <v>22673</v>
      </c>
      <c r="F2096" s="2006">
        <v>41777</v>
      </c>
      <c r="G2096" s="2183">
        <v>22673</v>
      </c>
      <c r="H2096" s="460">
        <f t="shared" si="45"/>
        <v>0</v>
      </c>
      <c r="I2096" s="1886" t="s">
        <v>2228</v>
      </c>
    </row>
    <row r="2097" spans="1:9" x14ac:dyDescent="0.25">
      <c r="A2097" s="1332"/>
      <c r="B2097" s="540" t="s">
        <v>3503</v>
      </c>
      <c r="C2097" s="2088" t="s">
        <v>3629</v>
      </c>
      <c r="D2097" s="1886" t="s">
        <v>3861</v>
      </c>
      <c r="E2097" s="2002">
        <v>8231.5</v>
      </c>
      <c r="F2097" s="2135" t="s">
        <v>4185</v>
      </c>
      <c r="G2097" s="2183">
        <v>8231.5</v>
      </c>
      <c r="H2097" s="460">
        <f t="shared" si="45"/>
        <v>0</v>
      </c>
      <c r="I2097" s="1886" t="s">
        <v>2228</v>
      </c>
    </row>
    <row r="2098" spans="1:9" x14ac:dyDescent="0.25">
      <c r="A2098" s="1332"/>
      <c r="B2098" s="540" t="s">
        <v>804</v>
      </c>
      <c r="C2098" s="2088" t="s">
        <v>3629</v>
      </c>
      <c r="D2098" s="1886" t="s">
        <v>377</v>
      </c>
      <c r="E2098" s="1994">
        <v>4263</v>
      </c>
      <c r="F2098" s="1822">
        <v>41758</v>
      </c>
      <c r="G2098" s="1535">
        <v>4263</v>
      </c>
      <c r="H2098" s="460">
        <f t="shared" si="45"/>
        <v>0</v>
      </c>
      <c r="I2098" s="1886"/>
    </row>
    <row r="2099" spans="1:9" x14ac:dyDescent="0.25">
      <c r="A2099" s="1332"/>
      <c r="B2099" s="540" t="s">
        <v>2240</v>
      </c>
      <c r="C2099" s="2088" t="s">
        <v>3629</v>
      </c>
      <c r="D2099" s="1886" t="s">
        <v>2886</v>
      </c>
      <c r="E2099" s="1994">
        <v>4771.5</v>
      </c>
      <c r="F2099" s="1822">
        <v>41758</v>
      </c>
      <c r="G2099" s="1535">
        <v>4771.5</v>
      </c>
      <c r="H2099" s="460">
        <f t="shared" si="45"/>
        <v>0</v>
      </c>
      <c r="I2099" s="1886" t="s">
        <v>1003</v>
      </c>
    </row>
    <row r="2100" spans="1:9" x14ac:dyDescent="0.25">
      <c r="A2100" s="1332"/>
      <c r="B2100" s="540" t="s">
        <v>3504</v>
      </c>
      <c r="C2100" s="2088" t="s">
        <v>3629</v>
      </c>
      <c r="D2100" s="1886" t="s">
        <v>19</v>
      </c>
      <c r="E2100" s="1994">
        <v>600</v>
      </c>
      <c r="F2100" s="1822">
        <v>41758</v>
      </c>
      <c r="G2100" s="1535">
        <v>600</v>
      </c>
      <c r="H2100" s="460">
        <f t="shared" si="45"/>
        <v>0</v>
      </c>
      <c r="I2100" s="1886" t="s">
        <v>19</v>
      </c>
    </row>
    <row r="2101" spans="1:9" x14ac:dyDescent="0.25">
      <c r="A2101" s="1332"/>
      <c r="B2101" s="540" t="s">
        <v>3505</v>
      </c>
      <c r="C2101" s="2088" t="s">
        <v>3629</v>
      </c>
      <c r="D2101" s="1886" t="s">
        <v>685</v>
      </c>
      <c r="E2101" s="1994">
        <v>969.5</v>
      </c>
      <c r="F2101" s="1822">
        <v>41759</v>
      </c>
      <c r="G2101" s="1535">
        <v>969.5</v>
      </c>
      <c r="H2101" s="460">
        <f t="shared" si="45"/>
        <v>0</v>
      </c>
      <c r="I2101" s="1886" t="s">
        <v>2227</v>
      </c>
    </row>
    <row r="2102" spans="1:9" x14ac:dyDescent="0.25">
      <c r="A2102" s="1332"/>
      <c r="B2102" s="540" t="s">
        <v>3506</v>
      </c>
      <c r="C2102" s="2088" t="s">
        <v>3629</v>
      </c>
      <c r="D2102" s="1886" t="s">
        <v>37</v>
      </c>
      <c r="E2102" s="1994">
        <v>2607</v>
      </c>
      <c r="F2102" s="1822">
        <v>41759</v>
      </c>
      <c r="G2102" s="1535">
        <v>2607</v>
      </c>
      <c r="H2102" s="460">
        <f t="shared" si="45"/>
        <v>0</v>
      </c>
      <c r="I2102" s="1886" t="s">
        <v>2227</v>
      </c>
    </row>
    <row r="2103" spans="1:9" x14ac:dyDescent="0.25">
      <c r="A2103" s="1332"/>
      <c r="B2103" s="540" t="s">
        <v>3507</v>
      </c>
      <c r="C2103" s="2088" t="s">
        <v>3629</v>
      </c>
      <c r="D2103" s="1886" t="s">
        <v>419</v>
      </c>
      <c r="E2103" s="1994">
        <v>8686</v>
      </c>
      <c r="F2103" s="1822">
        <v>41758</v>
      </c>
      <c r="G2103" s="1535">
        <v>8686</v>
      </c>
      <c r="H2103" s="460">
        <f t="shared" si="45"/>
        <v>0</v>
      </c>
      <c r="I2103" s="1886" t="s">
        <v>1003</v>
      </c>
    </row>
    <row r="2104" spans="1:9" x14ac:dyDescent="0.25">
      <c r="A2104" s="1332"/>
      <c r="B2104" s="540" t="s">
        <v>3508</v>
      </c>
      <c r="C2104" s="2088" t="s">
        <v>3629</v>
      </c>
      <c r="D2104" s="1886" t="s">
        <v>3155</v>
      </c>
      <c r="E2104" s="1994">
        <v>3608</v>
      </c>
      <c r="F2104" s="1822">
        <v>41758</v>
      </c>
      <c r="G2104" s="1535">
        <v>3608</v>
      </c>
      <c r="H2104" s="460">
        <f t="shared" si="45"/>
        <v>0</v>
      </c>
      <c r="I2104" s="1886"/>
    </row>
    <row r="2105" spans="1:9" x14ac:dyDescent="0.25">
      <c r="A2105" s="1332"/>
      <c r="B2105" s="540" t="s">
        <v>3509</v>
      </c>
      <c r="C2105" s="2088" t="s">
        <v>3629</v>
      </c>
      <c r="D2105" s="1886" t="s">
        <v>2234</v>
      </c>
      <c r="E2105" s="1994">
        <v>2196.5</v>
      </c>
      <c r="F2105" s="1822">
        <v>41759</v>
      </c>
      <c r="G2105" s="1535">
        <v>2196.5</v>
      </c>
      <c r="H2105" s="460">
        <f t="shared" si="45"/>
        <v>0</v>
      </c>
      <c r="I2105" s="1886" t="s">
        <v>2227</v>
      </c>
    </row>
    <row r="2106" spans="1:9" x14ac:dyDescent="0.25">
      <c r="A2106" s="1332"/>
      <c r="B2106" s="540" t="s">
        <v>3510</v>
      </c>
      <c r="C2106" s="2088" t="s">
        <v>3629</v>
      </c>
      <c r="D2106" s="1886" t="s">
        <v>1887</v>
      </c>
      <c r="E2106" s="1994">
        <v>5031</v>
      </c>
      <c r="F2106" s="2000" t="s">
        <v>3887</v>
      </c>
      <c r="G2106" s="1535">
        <v>5031</v>
      </c>
      <c r="H2106" s="460">
        <f t="shared" si="45"/>
        <v>0</v>
      </c>
      <c r="I2106" s="1886" t="s">
        <v>2227</v>
      </c>
    </row>
    <row r="2107" spans="1:9" x14ac:dyDescent="0.25">
      <c r="A2107" s="1332"/>
      <c r="B2107" s="540" t="s">
        <v>3511</v>
      </c>
      <c r="C2107" s="2088" t="s">
        <v>3629</v>
      </c>
      <c r="D2107" s="1886" t="s">
        <v>648</v>
      </c>
      <c r="E2107" s="1994">
        <v>220</v>
      </c>
      <c r="F2107" s="1822">
        <v>41759</v>
      </c>
      <c r="G2107" s="1996">
        <v>220</v>
      </c>
      <c r="H2107" s="460">
        <f t="shared" si="45"/>
        <v>0</v>
      </c>
      <c r="I2107" s="1886" t="s">
        <v>2227</v>
      </c>
    </row>
    <row r="2108" spans="1:9" x14ac:dyDescent="0.25">
      <c r="A2108" s="1332"/>
      <c r="B2108" s="540" t="s">
        <v>3512</v>
      </c>
      <c r="C2108" s="2088" t="s">
        <v>3629</v>
      </c>
      <c r="D2108" s="1886" t="s">
        <v>645</v>
      </c>
      <c r="E2108" s="1994">
        <v>17206</v>
      </c>
      <c r="F2108" s="1822">
        <v>41759</v>
      </c>
      <c r="G2108" s="1996">
        <v>17206</v>
      </c>
      <c r="H2108" s="460">
        <f t="shared" si="45"/>
        <v>0</v>
      </c>
      <c r="I2108" s="1886" t="s">
        <v>2227</v>
      </c>
    </row>
    <row r="2109" spans="1:9" x14ac:dyDescent="0.25">
      <c r="A2109" s="1332"/>
      <c r="B2109" s="540" t="s">
        <v>3513</v>
      </c>
      <c r="C2109" s="2088" t="s">
        <v>3629</v>
      </c>
      <c r="D2109" s="1886" t="s">
        <v>3862</v>
      </c>
      <c r="E2109" s="1994">
        <v>7949.5</v>
      </c>
      <c r="F2109" s="1822">
        <v>41758</v>
      </c>
      <c r="G2109" s="1535">
        <v>7949.5</v>
      </c>
      <c r="H2109" s="460">
        <f t="shared" si="45"/>
        <v>0</v>
      </c>
      <c r="I2109" s="1886" t="s">
        <v>19</v>
      </c>
    </row>
    <row r="2110" spans="1:9" x14ac:dyDescent="0.25">
      <c r="A2110" s="1332"/>
      <c r="B2110" s="540" t="s">
        <v>3525</v>
      </c>
      <c r="C2110" s="2088" t="s">
        <v>3629</v>
      </c>
      <c r="D2110" s="1886" t="s">
        <v>3863</v>
      </c>
      <c r="E2110" s="1994">
        <v>1700</v>
      </c>
      <c r="F2110" s="1822">
        <v>41758</v>
      </c>
      <c r="G2110" s="1535">
        <v>1700</v>
      </c>
      <c r="H2110" s="460">
        <f t="shared" si="45"/>
        <v>0</v>
      </c>
      <c r="I2110" s="1886" t="s">
        <v>600</v>
      </c>
    </row>
    <row r="2111" spans="1:9" x14ac:dyDescent="0.25">
      <c r="A2111" s="1332"/>
      <c r="B2111" s="540" t="s">
        <v>3526</v>
      </c>
      <c r="C2111" s="2088" t="s">
        <v>3629</v>
      </c>
      <c r="D2111" s="1886" t="s">
        <v>3674</v>
      </c>
      <c r="E2111" s="1994">
        <v>3792</v>
      </c>
      <c r="F2111" s="1822">
        <v>41758</v>
      </c>
      <c r="G2111" s="1535">
        <v>3792</v>
      </c>
      <c r="H2111" s="460">
        <f t="shared" si="45"/>
        <v>0</v>
      </c>
      <c r="I2111" s="1886"/>
    </row>
    <row r="2112" spans="1:9" x14ac:dyDescent="0.25">
      <c r="A2112" s="1332"/>
      <c r="B2112" s="540" t="s">
        <v>3527</v>
      </c>
      <c r="C2112" s="2088" t="s">
        <v>3629</v>
      </c>
      <c r="D2112" s="1886" t="s">
        <v>119</v>
      </c>
      <c r="E2112" s="1994">
        <v>992</v>
      </c>
      <c r="F2112" s="1822">
        <v>41759</v>
      </c>
      <c r="G2112" s="1535">
        <v>992</v>
      </c>
      <c r="H2112" s="460">
        <f t="shared" si="45"/>
        <v>0</v>
      </c>
      <c r="I2112" s="1886" t="s">
        <v>2227</v>
      </c>
    </row>
    <row r="2113" spans="1:9" x14ac:dyDescent="0.25">
      <c r="A2113" s="1332"/>
      <c r="B2113" s="540" t="s">
        <v>3528</v>
      </c>
      <c r="C2113" s="2088" t="s">
        <v>3629</v>
      </c>
      <c r="D2113" s="1886" t="s">
        <v>2231</v>
      </c>
      <c r="E2113" s="1994">
        <v>6867</v>
      </c>
      <c r="F2113" s="1822">
        <v>41758</v>
      </c>
      <c r="G2113" s="1535">
        <v>6867</v>
      </c>
      <c r="H2113" s="460">
        <f t="shared" si="45"/>
        <v>0</v>
      </c>
      <c r="I2113" s="1886" t="s">
        <v>600</v>
      </c>
    </row>
    <row r="2114" spans="1:9" x14ac:dyDescent="0.25">
      <c r="A2114" s="1332"/>
      <c r="B2114" s="540" t="s">
        <v>3529</v>
      </c>
      <c r="C2114" s="2088" t="s">
        <v>3629</v>
      </c>
      <c r="D2114" s="1886" t="s">
        <v>2885</v>
      </c>
      <c r="E2114" s="1994">
        <v>686.5</v>
      </c>
      <c r="F2114" s="1822">
        <v>41758</v>
      </c>
      <c r="G2114" s="1535">
        <v>686.5</v>
      </c>
      <c r="H2114" s="460">
        <f t="shared" si="45"/>
        <v>0</v>
      </c>
      <c r="I2114" s="1886" t="s">
        <v>600</v>
      </c>
    </row>
    <row r="2115" spans="1:9" x14ac:dyDescent="0.25">
      <c r="A2115" s="1332"/>
      <c r="B2115" s="540" t="s">
        <v>3530</v>
      </c>
      <c r="C2115" s="2088" t="s">
        <v>3629</v>
      </c>
      <c r="D2115" s="1886" t="s">
        <v>996</v>
      </c>
      <c r="E2115" s="1994">
        <v>27995</v>
      </c>
      <c r="F2115" s="2006" t="s">
        <v>4149</v>
      </c>
      <c r="G2115" s="1535">
        <v>27995</v>
      </c>
      <c r="H2115" s="460">
        <f t="shared" si="45"/>
        <v>0</v>
      </c>
      <c r="I2115" s="1886" t="s">
        <v>600</v>
      </c>
    </row>
    <row r="2116" spans="1:9" x14ac:dyDescent="0.25">
      <c r="A2116" s="1332"/>
      <c r="B2116" s="540" t="s">
        <v>3531</v>
      </c>
      <c r="C2116" s="2088" t="s">
        <v>3629</v>
      </c>
      <c r="D2116" s="1886" t="s">
        <v>1884</v>
      </c>
      <c r="E2116" s="1994">
        <v>1261</v>
      </c>
      <c r="F2116" s="1822">
        <v>41758</v>
      </c>
      <c r="G2116" s="1535">
        <v>1261</v>
      </c>
      <c r="H2116" s="460">
        <f t="shared" si="45"/>
        <v>0</v>
      </c>
      <c r="I2116" s="1886" t="s">
        <v>19</v>
      </c>
    </row>
    <row r="2117" spans="1:9" x14ac:dyDescent="0.25">
      <c r="A2117" s="1332"/>
      <c r="B2117" s="540" t="s">
        <v>3532</v>
      </c>
      <c r="C2117" s="2088" t="s">
        <v>3629</v>
      </c>
      <c r="D2117" s="1886" t="s">
        <v>1465</v>
      </c>
      <c r="E2117" s="1994">
        <v>2792</v>
      </c>
      <c r="F2117" s="1822">
        <v>41759</v>
      </c>
      <c r="G2117" s="1535">
        <v>2792</v>
      </c>
      <c r="H2117" s="460">
        <f t="shared" si="45"/>
        <v>0</v>
      </c>
      <c r="I2117" s="1886" t="s">
        <v>19</v>
      </c>
    </row>
    <row r="2118" spans="1:9" x14ac:dyDescent="0.25">
      <c r="A2118" s="1332"/>
      <c r="B2118" s="540" t="s">
        <v>3533</v>
      </c>
      <c r="C2118" s="2088" t="s">
        <v>3629</v>
      </c>
      <c r="D2118" s="1886" t="s">
        <v>72</v>
      </c>
      <c r="E2118" s="1994">
        <v>9224</v>
      </c>
      <c r="F2118" s="1822">
        <v>41759</v>
      </c>
      <c r="G2118" s="1535">
        <v>9224</v>
      </c>
      <c r="H2118" s="460">
        <f t="shared" si="45"/>
        <v>0</v>
      </c>
      <c r="I2118" s="1886" t="s">
        <v>600</v>
      </c>
    </row>
    <row r="2119" spans="1:9" x14ac:dyDescent="0.25">
      <c r="A2119" s="1332"/>
      <c r="B2119" s="540" t="s">
        <v>3534</v>
      </c>
      <c r="C2119" s="2088" t="s">
        <v>3629</v>
      </c>
      <c r="D2119" s="1886" t="s">
        <v>25</v>
      </c>
      <c r="E2119" s="1994">
        <v>6689.6</v>
      </c>
      <c r="F2119" s="1822">
        <v>41758</v>
      </c>
      <c r="G2119" s="1535">
        <v>6689.6</v>
      </c>
      <c r="H2119" s="460">
        <f t="shared" si="45"/>
        <v>0</v>
      </c>
      <c r="I2119" s="1886"/>
    </row>
    <row r="2120" spans="1:9" x14ac:dyDescent="0.25">
      <c r="A2120" s="1332"/>
      <c r="B2120" s="540" t="s">
        <v>3535</v>
      </c>
      <c r="C2120" s="2088" t="s">
        <v>3629</v>
      </c>
      <c r="D2120" s="1886" t="s">
        <v>44</v>
      </c>
      <c r="E2120" s="1994">
        <v>952.5</v>
      </c>
      <c r="F2120" s="1822">
        <v>41758</v>
      </c>
      <c r="G2120" s="1535">
        <v>952.5</v>
      </c>
      <c r="H2120" s="460">
        <f t="shared" si="45"/>
        <v>0</v>
      </c>
      <c r="I2120" s="1886"/>
    </row>
    <row r="2121" spans="1:9" x14ac:dyDescent="0.25">
      <c r="A2121" s="1332"/>
      <c r="B2121" s="540" t="s">
        <v>3536</v>
      </c>
      <c r="C2121" s="2088" t="s">
        <v>3629</v>
      </c>
      <c r="D2121" s="1886" t="s">
        <v>19</v>
      </c>
      <c r="E2121" s="1994">
        <v>165</v>
      </c>
      <c r="F2121" s="1822">
        <v>41758</v>
      </c>
      <c r="G2121" s="1535">
        <v>165</v>
      </c>
      <c r="H2121" s="460">
        <f t="shared" si="45"/>
        <v>0</v>
      </c>
      <c r="I2121" s="1886" t="s">
        <v>19</v>
      </c>
    </row>
    <row r="2122" spans="1:9" x14ac:dyDescent="0.25">
      <c r="A2122" s="1332"/>
      <c r="B2122" s="540" t="s">
        <v>3537</v>
      </c>
      <c r="C2122" s="2088" t="s">
        <v>3629</v>
      </c>
      <c r="D2122" s="1886" t="s">
        <v>36</v>
      </c>
      <c r="E2122" s="1994">
        <v>2272.5</v>
      </c>
      <c r="F2122" s="2135" t="s">
        <v>4147</v>
      </c>
      <c r="G2122" s="1535">
        <v>2272.5</v>
      </c>
      <c r="H2122" s="460">
        <f t="shared" si="45"/>
        <v>0</v>
      </c>
      <c r="I2122" s="1886" t="s">
        <v>600</v>
      </c>
    </row>
    <row r="2123" spans="1:9" x14ac:dyDescent="0.25">
      <c r="A2123" s="1332"/>
      <c r="B2123" s="540" t="s">
        <v>3538</v>
      </c>
      <c r="C2123" s="2088" t="s">
        <v>3629</v>
      </c>
      <c r="D2123" s="1886" t="s">
        <v>2931</v>
      </c>
      <c r="E2123" s="1994">
        <v>18417.5</v>
      </c>
      <c r="F2123" s="1822">
        <v>41759</v>
      </c>
      <c r="G2123" s="1535">
        <v>18417.5</v>
      </c>
      <c r="H2123" s="460">
        <f t="shared" si="45"/>
        <v>0</v>
      </c>
      <c r="I2123" s="1886" t="s">
        <v>2227</v>
      </c>
    </row>
    <row r="2124" spans="1:9" x14ac:dyDescent="0.25">
      <c r="A2124" s="1332"/>
      <c r="B2124" s="540" t="s">
        <v>3539</v>
      </c>
      <c r="C2124" s="2088" t="s">
        <v>3629</v>
      </c>
      <c r="D2124" s="1892" t="s">
        <v>4175</v>
      </c>
      <c r="E2124" s="1994">
        <v>0</v>
      </c>
      <c r="F2124" s="1998" t="s">
        <v>4174</v>
      </c>
      <c r="G2124" s="1999"/>
      <c r="H2124" s="460">
        <f t="shared" si="45"/>
        <v>0</v>
      </c>
      <c r="I2124" s="1886" t="s">
        <v>2227</v>
      </c>
    </row>
    <row r="2125" spans="1:9" x14ac:dyDescent="0.25">
      <c r="A2125" s="1332"/>
      <c r="B2125" s="540" t="s">
        <v>3540</v>
      </c>
      <c r="C2125" s="2088" t="s">
        <v>3629</v>
      </c>
      <c r="D2125" s="1886" t="s">
        <v>2930</v>
      </c>
      <c r="E2125" s="1994">
        <v>386</v>
      </c>
      <c r="F2125" s="1822">
        <v>41758</v>
      </c>
      <c r="G2125" s="1535">
        <v>386</v>
      </c>
      <c r="H2125" s="460">
        <f t="shared" si="45"/>
        <v>0</v>
      </c>
      <c r="I2125" s="1886" t="s">
        <v>600</v>
      </c>
    </row>
    <row r="2126" spans="1:9" x14ac:dyDescent="0.25">
      <c r="A2126" s="1332"/>
      <c r="B2126" s="540" t="s">
        <v>805</v>
      </c>
      <c r="C2126" s="2088" t="s">
        <v>3629</v>
      </c>
      <c r="D2126" s="1886" t="s">
        <v>3749</v>
      </c>
      <c r="E2126" s="1994">
        <v>3197</v>
      </c>
      <c r="F2126" s="1822">
        <v>41759</v>
      </c>
      <c r="G2126" s="1535">
        <v>3197</v>
      </c>
      <c r="H2126" s="460">
        <f t="shared" si="45"/>
        <v>0</v>
      </c>
      <c r="I2126" s="1886" t="s">
        <v>2227</v>
      </c>
    </row>
    <row r="2127" spans="1:9" x14ac:dyDescent="0.25">
      <c r="A2127" s="1332"/>
      <c r="B2127" s="540" t="s">
        <v>3541</v>
      </c>
      <c r="C2127" s="2088" t="s">
        <v>3629</v>
      </c>
      <c r="D2127" s="1886" t="s">
        <v>58</v>
      </c>
      <c r="E2127" s="1994">
        <v>4978</v>
      </c>
      <c r="F2127" s="1822">
        <v>41758</v>
      </c>
      <c r="G2127" s="1535">
        <v>4978</v>
      </c>
      <c r="H2127" s="460">
        <f t="shared" si="45"/>
        <v>0</v>
      </c>
      <c r="I2127" s="1886" t="s">
        <v>600</v>
      </c>
    </row>
    <row r="2128" spans="1:9" x14ac:dyDescent="0.25">
      <c r="A2128" s="1332"/>
      <c r="B2128" s="540" t="s">
        <v>3542</v>
      </c>
      <c r="C2128" s="2088" t="s">
        <v>3629</v>
      </c>
      <c r="D2128" s="1886" t="s">
        <v>2090</v>
      </c>
      <c r="E2128" s="1994">
        <v>2116</v>
      </c>
      <c r="F2128" s="1822">
        <v>41758</v>
      </c>
      <c r="G2128" s="1535">
        <v>2116</v>
      </c>
      <c r="H2128" s="460">
        <f t="shared" si="45"/>
        <v>0</v>
      </c>
      <c r="I2128" s="1886" t="s">
        <v>600</v>
      </c>
    </row>
    <row r="2129" spans="1:9" x14ac:dyDescent="0.25">
      <c r="A2129" s="1332"/>
      <c r="B2129" s="540" t="s">
        <v>3543</v>
      </c>
      <c r="C2129" s="2088" t="s">
        <v>3629</v>
      </c>
      <c r="D2129" s="1886" t="s">
        <v>853</v>
      </c>
      <c r="E2129" s="1994">
        <v>5008.5</v>
      </c>
      <c r="F2129" s="1822">
        <v>41758</v>
      </c>
      <c r="G2129" s="1535">
        <v>5008.5</v>
      </c>
      <c r="H2129" s="460">
        <f t="shared" si="45"/>
        <v>0</v>
      </c>
      <c r="I2129" s="1886"/>
    </row>
    <row r="2130" spans="1:9" x14ac:dyDescent="0.25">
      <c r="A2130" s="1332"/>
      <c r="B2130" s="540" t="s">
        <v>3544</v>
      </c>
      <c r="C2130" s="2088" t="s">
        <v>3629</v>
      </c>
      <c r="D2130" s="1886" t="s">
        <v>2238</v>
      </c>
      <c r="E2130" s="1994">
        <v>4367.25</v>
      </c>
      <c r="F2130" s="1822">
        <v>41758</v>
      </c>
      <c r="G2130" s="1535">
        <v>4367.25</v>
      </c>
      <c r="H2130" s="460">
        <f t="shared" si="45"/>
        <v>0</v>
      </c>
      <c r="I2130" s="1886" t="s">
        <v>19</v>
      </c>
    </row>
    <row r="2131" spans="1:9" x14ac:dyDescent="0.25">
      <c r="A2131" s="1332"/>
      <c r="B2131" s="540" t="s">
        <v>3545</v>
      </c>
      <c r="C2131" s="2088" t="s">
        <v>3629</v>
      </c>
      <c r="D2131" s="1886" t="s">
        <v>19</v>
      </c>
      <c r="E2131" s="1994">
        <v>1473</v>
      </c>
      <c r="F2131" s="1822">
        <v>41758</v>
      </c>
      <c r="G2131" s="1535">
        <v>1473</v>
      </c>
      <c r="H2131" s="460">
        <f t="shared" si="45"/>
        <v>0</v>
      </c>
      <c r="I2131" s="1886" t="s">
        <v>19</v>
      </c>
    </row>
    <row r="2132" spans="1:9" x14ac:dyDescent="0.25">
      <c r="A2132" s="1332"/>
      <c r="B2132" s="540" t="s">
        <v>3546</v>
      </c>
      <c r="C2132" s="2088" t="s">
        <v>3629</v>
      </c>
      <c r="D2132" s="1886" t="s">
        <v>2379</v>
      </c>
      <c r="E2132" s="1994">
        <v>7132</v>
      </c>
      <c r="F2132" s="2135" t="s">
        <v>4151</v>
      </c>
      <c r="G2132" s="1535">
        <v>7132</v>
      </c>
      <c r="H2132" s="460">
        <f t="shared" si="45"/>
        <v>0</v>
      </c>
      <c r="I2132" s="1886" t="s">
        <v>19</v>
      </c>
    </row>
    <row r="2133" spans="1:9" x14ac:dyDescent="0.25">
      <c r="A2133" s="1332"/>
      <c r="B2133" s="540"/>
      <c r="C2133" s="546"/>
      <c r="D2133" s="1750" t="s">
        <v>506</v>
      </c>
      <c r="E2133" s="1749"/>
      <c r="F2133" s="1748"/>
      <c r="G2133" s="1749"/>
      <c r="H2133" s="1403">
        <f t="shared" ref="H2133:H2134" si="46">E2133-G2133</f>
        <v>0</v>
      </c>
    </row>
    <row r="2134" spans="1:9" x14ac:dyDescent="0.25">
      <c r="A2134" s="1332"/>
      <c r="B2134" s="1367"/>
      <c r="C2134" s="546"/>
      <c r="D2134" s="352" t="s">
        <v>614</v>
      </c>
      <c r="E2134" s="76"/>
      <c r="F2134" s="685"/>
      <c r="G2134" s="76"/>
      <c r="H2134" s="1339">
        <f t="shared" si="46"/>
        <v>0</v>
      </c>
    </row>
    <row r="2135" spans="1:9" x14ac:dyDescent="0.25">
      <c r="A2135" s="1360"/>
      <c r="B2135" s="1370"/>
      <c r="C2135" s="1532"/>
      <c r="D2135" s="352" t="s">
        <v>636</v>
      </c>
      <c r="E2135" s="76"/>
      <c r="F2135" s="685"/>
      <c r="G2135" s="76"/>
      <c r="H2135" s="1371"/>
    </row>
    <row r="2136" spans="1:9" ht="18.75" x14ac:dyDescent="0.3">
      <c r="A2136" s="2318" t="str">
        <f>A2067</f>
        <v>REMISIONES DE    ABRIL         2 0 1 4</v>
      </c>
      <c r="B2136" s="2319"/>
      <c r="C2136" s="2319"/>
      <c r="D2136" s="2319"/>
      <c r="E2136" s="2319"/>
      <c r="F2136" s="2319"/>
      <c r="G2136" s="1051"/>
      <c r="H2136" s="717"/>
    </row>
    <row r="2137" spans="1:9" ht="35.25" thickBot="1" x14ac:dyDescent="0.35">
      <c r="A2137" s="721" t="s">
        <v>0</v>
      </c>
      <c r="B2137" s="1334" t="s">
        <v>1</v>
      </c>
      <c r="C2137" s="1529"/>
      <c r="D2137" s="1326" t="s">
        <v>1461</v>
      </c>
      <c r="E2137" s="396" t="s">
        <v>2</v>
      </c>
      <c r="F2137" s="1565" t="s">
        <v>6</v>
      </c>
      <c r="G2137" s="1566" t="s">
        <v>7</v>
      </c>
      <c r="H2137" s="1567" t="s">
        <v>8</v>
      </c>
    </row>
    <row r="2138" spans="1:9" ht="15.75" thickTop="1" x14ac:dyDescent="0.25">
      <c r="A2138" s="1332">
        <v>41758</v>
      </c>
      <c r="B2138" s="540" t="s">
        <v>3547</v>
      </c>
      <c r="C2138" s="2088" t="s">
        <v>3629</v>
      </c>
      <c r="D2138" s="1886" t="s">
        <v>2818</v>
      </c>
      <c r="E2138" s="1994">
        <v>8107</v>
      </c>
      <c r="F2138" s="1822">
        <v>41758</v>
      </c>
      <c r="G2138" s="1535">
        <v>8107</v>
      </c>
      <c r="H2138" s="2004">
        <f t="shared" ref="H2138:H2201" si="47">E2138-G2138</f>
        <v>0</v>
      </c>
      <c r="I2138" s="1886" t="s">
        <v>2228</v>
      </c>
    </row>
    <row r="2139" spans="1:9" x14ac:dyDescent="0.25">
      <c r="A2139" s="1332"/>
      <c r="B2139" s="540" t="s">
        <v>3548</v>
      </c>
      <c r="C2139" s="2088" t="s">
        <v>3629</v>
      </c>
      <c r="D2139" s="1886" t="s">
        <v>2233</v>
      </c>
      <c r="E2139" s="1994">
        <v>18345</v>
      </c>
      <c r="F2139" s="1822">
        <v>41759</v>
      </c>
      <c r="G2139" s="1535">
        <v>18345</v>
      </c>
      <c r="H2139" s="460">
        <f t="shared" si="47"/>
        <v>0</v>
      </c>
      <c r="I2139" s="1886" t="s">
        <v>1003</v>
      </c>
    </row>
    <row r="2140" spans="1:9" x14ac:dyDescent="0.25">
      <c r="A2140" s="1332"/>
      <c r="B2140" s="540" t="s">
        <v>3549</v>
      </c>
      <c r="C2140" s="2088" t="s">
        <v>3629</v>
      </c>
      <c r="D2140" s="1886" t="s">
        <v>2818</v>
      </c>
      <c r="E2140" s="1994">
        <v>286</v>
      </c>
      <c r="F2140" s="1822">
        <v>41758</v>
      </c>
      <c r="G2140" s="1535">
        <v>286</v>
      </c>
      <c r="H2140" s="460">
        <f t="shared" si="47"/>
        <v>0</v>
      </c>
      <c r="I2140" s="1886" t="s">
        <v>2228</v>
      </c>
    </row>
    <row r="2141" spans="1:9" x14ac:dyDescent="0.25">
      <c r="A2141" s="1332"/>
      <c r="B2141" s="540" t="s">
        <v>3550</v>
      </c>
      <c r="C2141" s="2088" t="s">
        <v>3629</v>
      </c>
      <c r="D2141" s="1892" t="s">
        <v>2229</v>
      </c>
      <c r="E2141" s="1995">
        <v>0</v>
      </c>
      <c r="F2141" s="1822"/>
      <c r="G2141" s="1535"/>
      <c r="H2141" s="460">
        <f t="shared" si="47"/>
        <v>0</v>
      </c>
      <c r="I2141" s="1886" t="s">
        <v>998</v>
      </c>
    </row>
    <row r="2142" spans="1:9" x14ac:dyDescent="0.25">
      <c r="A2142" s="1332"/>
      <c r="B2142" s="540" t="s">
        <v>3551</v>
      </c>
      <c r="C2142" s="2088" t="s">
        <v>3629</v>
      </c>
      <c r="D2142" s="1886" t="s">
        <v>19</v>
      </c>
      <c r="E2142" s="1994">
        <v>651.5</v>
      </c>
      <c r="F2142" s="1822">
        <v>41758</v>
      </c>
      <c r="G2142" s="1535">
        <v>651.5</v>
      </c>
      <c r="H2142" s="460">
        <f t="shared" si="47"/>
        <v>0</v>
      </c>
      <c r="I2142" s="1886" t="s">
        <v>19</v>
      </c>
    </row>
    <row r="2143" spans="1:9" x14ac:dyDescent="0.25">
      <c r="A2143" s="1332"/>
      <c r="B2143" s="540" t="s">
        <v>3552</v>
      </c>
      <c r="C2143" s="2088" t="s">
        <v>3629</v>
      </c>
      <c r="D2143" s="1886" t="s">
        <v>3155</v>
      </c>
      <c r="E2143" s="1994">
        <v>7600</v>
      </c>
      <c r="F2143" s="1822">
        <v>41758</v>
      </c>
      <c r="G2143" s="1535">
        <v>7600</v>
      </c>
      <c r="H2143" s="460">
        <f t="shared" si="47"/>
        <v>0</v>
      </c>
      <c r="I2143" s="1886"/>
    </row>
    <row r="2144" spans="1:9" x14ac:dyDescent="0.25">
      <c r="A2144" s="1332"/>
      <c r="B2144" s="540" t="s">
        <v>3553</v>
      </c>
      <c r="C2144" s="2088" t="s">
        <v>3629</v>
      </c>
      <c r="D2144" s="1886" t="s">
        <v>19</v>
      </c>
      <c r="E2144" s="2033">
        <v>5988.5</v>
      </c>
      <c r="F2144" s="1822">
        <v>41758</v>
      </c>
      <c r="G2144" s="1535">
        <v>5988.5</v>
      </c>
      <c r="H2144" s="460">
        <f t="shared" si="47"/>
        <v>0</v>
      </c>
      <c r="I2144" s="1886" t="s">
        <v>19</v>
      </c>
    </row>
    <row r="2145" spans="1:9" x14ac:dyDescent="0.25">
      <c r="A2145" s="1332">
        <v>41759</v>
      </c>
      <c r="B2145" s="540" t="s">
        <v>3554</v>
      </c>
      <c r="C2145" s="2088" t="s">
        <v>3629</v>
      </c>
      <c r="D2145" s="1886" t="s">
        <v>973</v>
      </c>
      <c r="E2145" s="1994">
        <v>83803</v>
      </c>
      <c r="F2145" s="2006">
        <v>41769</v>
      </c>
      <c r="G2145" s="2183">
        <v>83803</v>
      </c>
      <c r="H2145" s="460">
        <f t="shared" si="47"/>
        <v>0</v>
      </c>
      <c r="I2145" s="1886" t="s">
        <v>2228</v>
      </c>
    </row>
    <row r="2146" spans="1:9" x14ac:dyDescent="0.25">
      <c r="A2146" s="1332"/>
      <c r="B2146" s="540" t="s">
        <v>3555</v>
      </c>
      <c r="C2146" s="2088" t="s">
        <v>3629</v>
      </c>
      <c r="D2146" s="1886" t="s">
        <v>206</v>
      </c>
      <c r="E2146" s="2002">
        <v>6423</v>
      </c>
      <c r="F2146" s="2135" t="s">
        <v>4186</v>
      </c>
      <c r="G2146" s="2183">
        <v>6423</v>
      </c>
      <c r="H2146" s="460">
        <f t="shared" si="47"/>
        <v>0</v>
      </c>
      <c r="I2146" s="1887" t="s">
        <v>2228</v>
      </c>
    </row>
    <row r="2147" spans="1:9" x14ac:dyDescent="0.25">
      <c r="A2147" s="1332"/>
      <c r="B2147" s="540" t="s">
        <v>3556</v>
      </c>
      <c r="C2147" s="2088" t="s">
        <v>3629</v>
      </c>
      <c r="D2147" s="1886" t="s">
        <v>3514</v>
      </c>
      <c r="E2147" s="1994">
        <v>60374</v>
      </c>
      <c r="F2147" s="2135" t="s">
        <v>4197</v>
      </c>
      <c r="G2147" s="2183">
        <v>60374</v>
      </c>
      <c r="H2147" s="460">
        <f t="shared" si="47"/>
        <v>0</v>
      </c>
      <c r="I2147" s="1886" t="s">
        <v>2228</v>
      </c>
    </row>
    <row r="2148" spans="1:9" x14ac:dyDescent="0.25">
      <c r="A2148" s="1332"/>
      <c r="B2148" s="540" t="s">
        <v>3557</v>
      </c>
      <c r="C2148" s="2088" t="s">
        <v>3629</v>
      </c>
      <c r="D2148" s="1886" t="s">
        <v>303</v>
      </c>
      <c r="E2148" s="1994">
        <v>28836</v>
      </c>
      <c r="F2148" s="2162"/>
      <c r="G2148" s="2163"/>
      <c r="H2148" s="460">
        <f t="shared" si="47"/>
        <v>28836</v>
      </c>
      <c r="I2148" s="1886" t="s">
        <v>2228</v>
      </c>
    </row>
    <row r="2149" spans="1:9" x14ac:dyDescent="0.25">
      <c r="A2149" s="1332"/>
      <c r="B2149" s="540" t="s">
        <v>3558</v>
      </c>
      <c r="C2149" s="2088" t="s">
        <v>3629</v>
      </c>
      <c r="D2149" s="1886" t="s">
        <v>28</v>
      </c>
      <c r="E2149" s="1994">
        <v>29094</v>
      </c>
      <c r="F2149" s="2135" t="s">
        <v>4215</v>
      </c>
      <c r="G2149" s="2183">
        <v>29094</v>
      </c>
      <c r="H2149" s="460">
        <f t="shared" si="47"/>
        <v>0</v>
      </c>
      <c r="I2149" s="1886" t="s">
        <v>2228</v>
      </c>
    </row>
    <row r="2150" spans="1:9" x14ac:dyDescent="0.25">
      <c r="A2150" s="1332"/>
      <c r="B2150" s="540" t="s">
        <v>3559</v>
      </c>
      <c r="C2150" s="2088" t="s">
        <v>3629</v>
      </c>
      <c r="D2150" s="1886" t="s">
        <v>973</v>
      </c>
      <c r="E2150" s="1994">
        <v>176522</v>
      </c>
      <c r="F2150" s="2006">
        <v>41769</v>
      </c>
      <c r="G2150" s="2183">
        <v>176522</v>
      </c>
      <c r="H2150" s="460">
        <f t="shared" si="47"/>
        <v>0</v>
      </c>
      <c r="I2150" s="1886" t="s">
        <v>2228</v>
      </c>
    </row>
    <row r="2151" spans="1:9" x14ac:dyDescent="0.25">
      <c r="A2151" s="1332"/>
      <c r="B2151" s="540" t="s">
        <v>3560</v>
      </c>
      <c r="C2151" s="2088" t="s">
        <v>3629</v>
      </c>
      <c r="D2151" s="1886" t="s">
        <v>973</v>
      </c>
      <c r="E2151" s="1994">
        <v>161820</v>
      </c>
      <c r="F2151" s="2006">
        <v>41769</v>
      </c>
      <c r="G2151" s="2183">
        <v>161820</v>
      </c>
      <c r="H2151" s="460">
        <f t="shared" si="47"/>
        <v>0</v>
      </c>
      <c r="I2151" s="1886" t="s">
        <v>2228</v>
      </c>
    </row>
    <row r="2152" spans="1:9" x14ac:dyDescent="0.25">
      <c r="A2152" s="1332"/>
      <c r="B2152" s="540" t="s">
        <v>3561</v>
      </c>
      <c r="C2152" s="2088" t="s">
        <v>3629</v>
      </c>
      <c r="D2152" s="1886" t="s">
        <v>973</v>
      </c>
      <c r="E2152" s="1994">
        <v>69255.5</v>
      </c>
      <c r="F2152" s="2006">
        <v>41769</v>
      </c>
      <c r="G2152" s="2183">
        <v>69255</v>
      </c>
      <c r="H2152" s="460">
        <f t="shared" si="47"/>
        <v>0.5</v>
      </c>
      <c r="I2152" s="1886" t="s">
        <v>2228</v>
      </c>
    </row>
    <row r="2153" spans="1:9" x14ac:dyDescent="0.25">
      <c r="A2153" s="1332"/>
      <c r="B2153" s="540" t="s">
        <v>3562</v>
      </c>
      <c r="C2153" s="2088" t="s">
        <v>3629</v>
      </c>
      <c r="D2153" s="1886" t="s">
        <v>971</v>
      </c>
      <c r="E2153" s="1994">
        <v>26982</v>
      </c>
      <c r="F2153" s="1822">
        <v>41759</v>
      </c>
      <c r="G2153" s="1535">
        <v>26982</v>
      </c>
      <c r="H2153" s="460">
        <f t="shared" si="47"/>
        <v>0</v>
      </c>
      <c r="I2153" s="1886" t="s">
        <v>1003</v>
      </c>
    </row>
    <row r="2154" spans="1:9" x14ac:dyDescent="0.25">
      <c r="A2154" s="1332"/>
      <c r="B2154" s="540" t="s">
        <v>3563</v>
      </c>
      <c r="C2154" s="2088" t="s">
        <v>3629</v>
      </c>
      <c r="D2154" s="1886" t="s">
        <v>28</v>
      </c>
      <c r="E2154" s="1994">
        <v>6957</v>
      </c>
      <c r="F2154" s="2135" t="s">
        <v>4211</v>
      </c>
      <c r="G2154" s="2183">
        <v>6957</v>
      </c>
      <c r="H2154" s="460">
        <f t="shared" si="47"/>
        <v>0</v>
      </c>
      <c r="I2154" s="1886"/>
    </row>
    <row r="2155" spans="1:9" x14ac:dyDescent="0.25">
      <c r="A2155" s="1332"/>
      <c r="B2155" s="540" t="s">
        <v>3564</v>
      </c>
      <c r="C2155" s="2088" t="s">
        <v>3629</v>
      </c>
      <c r="D2155" s="1886" t="s">
        <v>775</v>
      </c>
      <c r="E2155" s="1994">
        <v>17248.5</v>
      </c>
      <c r="F2155" s="1822">
        <v>41759</v>
      </c>
      <c r="G2155" s="1535">
        <v>17248.5</v>
      </c>
      <c r="H2155" s="460">
        <f t="shared" si="47"/>
        <v>0</v>
      </c>
      <c r="I2155" s="1886"/>
    </row>
    <row r="2156" spans="1:9" x14ac:dyDescent="0.25">
      <c r="A2156" s="1332"/>
      <c r="B2156" s="540" t="s">
        <v>3565</v>
      </c>
      <c r="C2156" s="2088" t="s">
        <v>3629</v>
      </c>
      <c r="D2156" s="1886" t="s">
        <v>604</v>
      </c>
      <c r="E2156" s="1994">
        <v>5800</v>
      </c>
      <c r="F2156" s="2006">
        <v>41760</v>
      </c>
      <c r="G2156" s="2183">
        <v>5800</v>
      </c>
      <c r="H2156" s="460">
        <f t="shared" si="47"/>
        <v>0</v>
      </c>
      <c r="I2156" s="1886" t="s">
        <v>825</v>
      </c>
    </row>
    <row r="2157" spans="1:9" x14ac:dyDescent="0.25">
      <c r="A2157" s="1332"/>
      <c r="B2157" s="540" t="s">
        <v>3566</v>
      </c>
      <c r="C2157" s="2088" t="s">
        <v>3629</v>
      </c>
      <c r="D2157" s="1886" t="s">
        <v>2316</v>
      </c>
      <c r="E2157" s="1994">
        <v>1065.5999999999999</v>
      </c>
      <c r="F2157" s="1822">
        <v>41759</v>
      </c>
      <c r="G2157" s="1535">
        <v>1065.5999999999999</v>
      </c>
      <c r="H2157" s="460">
        <f t="shared" si="47"/>
        <v>0</v>
      </c>
      <c r="I2157" s="1886" t="s">
        <v>825</v>
      </c>
    </row>
    <row r="2158" spans="1:9" x14ac:dyDescent="0.25">
      <c r="A2158" s="1332"/>
      <c r="B2158" s="540" t="s">
        <v>3567</v>
      </c>
      <c r="C2158" s="2088" t="s">
        <v>3629</v>
      </c>
      <c r="D2158" s="1886" t="s">
        <v>684</v>
      </c>
      <c r="E2158" s="1994">
        <v>24565</v>
      </c>
      <c r="F2158" s="1822">
        <v>41759</v>
      </c>
      <c r="G2158" s="1535">
        <v>24565</v>
      </c>
      <c r="H2158" s="460">
        <f t="shared" si="47"/>
        <v>0</v>
      </c>
      <c r="I2158" s="1886"/>
    </row>
    <row r="2159" spans="1:9" x14ac:dyDescent="0.25">
      <c r="A2159" s="1332"/>
      <c r="B2159" s="540" t="s">
        <v>2243</v>
      </c>
      <c r="C2159" s="2088" t="s">
        <v>3629</v>
      </c>
      <c r="D2159" s="1886" t="s">
        <v>771</v>
      </c>
      <c r="E2159" s="1994">
        <v>17837.5</v>
      </c>
      <c r="F2159" s="2135" t="s">
        <v>4213</v>
      </c>
      <c r="G2159" s="2183">
        <v>17837.5</v>
      </c>
      <c r="H2159" s="460">
        <f t="shared" si="47"/>
        <v>0</v>
      </c>
      <c r="I2159" s="1886"/>
    </row>
    <row r="2160" spans="1:9" x14ac:dyDescent="0.25">
      <c r="A2160" s="1332"/>
      <c r="B2160" s="540" t="s">
        <v>2244</v>
      </c>
      <c r="C2160" s="2088" t="s">
        <v>3629</v>
      </c>
      <c r="D2160" s="1886" t="s">
        <v>2373</v>
      </c>
      <c r="E2160" s="1994">
        <v>28008</v>
      </c>
      <c r="F2160" s="1822">
        <v>41759</v>
      </c>
      <c r="G2160" s="1535">
        <v>28008</v>
      </c>
      <c r="H2160" s="460">
        <f t="shared" si="47"/>
        <v>0</v>
      </c>
      <c r="I2160" s="1886" t="s">
        <v>2227</v>
      </c>
    </row>
    <row r="2161" spans="1:9" x14ac:dyDescent="0.25">
      <c r="A2161" s="1332"/>
      <c r="B2161" s="540" t="s">
        <v>2245</v>
      </c>
      <c r="C2161" s="2088" t="s">
        <v>3629</v>
      </c>
      <c r="D2161" s="1886" t="s">
        <v>524</v>
      </c>
      <c r="E2161" s="1994">
        <v>460</v>
      </c>
      <c r="F2161" s="1822">
        <v>41759</v>
      </c>
      <c r="G2161" s="1535">
        <v>460</v>
      </c>
      <c r="H2161" s="460">
        <f t="shared" si="47"/>
        <v>0</v>
      </c>
      <c r="I2161" s="1886"/>
    </row>
    <row r="2162" spans="1:9" x14ac:dyDescent="0.25">
      <c r="A2162" s="1332"/>
      <c r="B2162" s="540" t="s">
        <v>2246</v>
      </c>
      <c r="C2162" s="2088" t="s">
        <v>3629</v>
      </c>
      <c r="D2162" s="1886" t="s">
        <v>470</v>
      </c>
      <c r="E2162" s="1994">
        <v>19564</v>
      </c>
      <c r="F2162" s="1822">
        <v>41759</v>
      </c>
      <c r="G2162" s="1535">
        <v>19564</v>
      </c>
      <c r="H2162" s="460">
        <f t="shared" si="47"/>
        <v>0</v>
      </c>
      <c r="I2162" s="1886"/>
    </row>
    <row r="2163" spans="1:9" x14ac:dyDescent="0.25">
      <c r="A2163" s="1332"/>
      <c r="B2163" s="540" t="s">
        <v>2247</v>
      </c>
      <c r="C2163" s="2088" t="s">
        <v>3629</v>
      </c>
      <c r="D2163" s="1886" t="s">
        <v>48</v>
      </c>
      <c r="E2163" s="1994">
        <v>27315</v>
      </c>
      <c r="F2163" s="2006">
        <v>41777</v>
      </c>
      <c r="G2163" s="2183">
        <v>27315</v>
      </c>
      <c r="H2163" s="460">
        <f t="shared" si="47"/>
        <v>0</v>
      </c>
      <c r="I2163" s="1886" t="s">
        <v>2228</v>
      </c>
    </row>
    <row r="2164" spans="1:9" x14ac:dyDescent="0.25">
      <c r="A2164" s="1332"/>
      <c r="B2164" s="540" t="s">
        <v>2248</v>
      </c>
      <c r="C2164" s="2088" t="s">
        <v>3629</v>
      </c>
      <c r="D2164" s="1886" t="s">
        <v>751</v>
      </c>
      <c r="E2164" s="1994">
        <v>5437</v>
      </c>
      <c r="F2164" s="1822">
        <v>41759</v>
      </c>
      <c r="G2164" s="1535">
        <v>5437</v>
      </c>
      <c r="H2164" s="460">
        <f t="shared" si="47"/>
        <v>0</v>
      </c>
      <c r="I2164" s="1886" t="s">
        <v>2228</v>
      </c>
    </row>
    <row r="2165" spans="1:9" x14ac:dyDescent="0.25">
      <c r="A2165" s="1332"/>
      <c r="B2165" s="540" t="s">
        <v>2249</v>
      </c>
      <c r="C2165" s="2088" t="s">
        <v>3629</v>
      </c>
      <c r="D2165" s="1886" t="s">
        <v>48</v>
      </c>
      <c r="E2165" s="1994">
        <v>2966.5</v>
      </c>
      <c r="F2165" s="2006">
        <v>41777</v>
      </c>
      <c r="G2165" s="2183">
        <v>2966.5</v>
      </c>
      <c r="H2165" s="460">
        <f t="shared" si="47"/>
        <v>0</v>
      </c>
      <c r="I2165" s="1886" t="s">
        <v>2228</v>
      </c>
    </row>
    <row r="2166" spans="1:9" x14ac:dyDescent="0.25">
      <c r="A2166" s="1332"/>
      <c r="B2166" s="540" t="s">
        <v>2250</v>
      </c>
      <c r="C2166" s="2088" t="s">
        <v>3629</v>
      </c>
      <c r="D2166" s="1886" t="s">
        <v>3867</v>
      </c>
      <c r="E2166" s="1994">
        <v>13536</v>
      </c>
      <c r="F2166" s="2006">
        <v>41761</v>
      </c>
      <c r="G2166" s="2183">
        <v>13536</v>
      </c>
      <c r="H2166" s="460">
        <f t="shared" si="47"/>
        <v>0</v>
      </c>
      <c r="I2166" s="1886" t="s">
        <v>1003</v>
      </c>
    </row>
    <row r="2167" spans="1:9" x14ac:dyDescent="0.25">
      <c r="A2167" s="1332"/>
      <c r="B2167" s="540" t="s">
        <v>2251</v>
      </c>
      <c r="C2167" s="2088" t="s">
        <v>3629</v>
      </c>
      <c r="D2167" s="1886" t="s">
        <v>1465</v>
      </c>
      <c r="E2167" s="1994">
        <v>6338.5</v>
      </c>
      <c r="F2167" s="2006">
        <v>41761</v>
      </c>
      <c r="G2167" s="2183">
        <v>6338.5</v>
      </c>
      <c r="H2167" s="460">
        <f t="shared" si="47"/>
        <v>0</v>
      </c>
      <c r="I2167" s="1886"/>
    </row>
    <row r="2168" spans="1:9" x14ac:dyDescent="0.25">
      <c r="A2168" s="1332"/>
      <c r="B2168" s="540" t="s">
        <v>2252</v>
      </c>
      <c r="C2168" s="2088" t="s">
        <v>3629</v>
      </c>
      <c r="D2168" s="1886" t="s">
        <v>999</v>
      </c>
      <c r="E2168" s="1994">
        <v>3625</v>
      </c>
      <c r="F2168" s="1822">
        <v>41759</v>
      </c>
      <c r="G2168" s="1535">
        <v>3625</v>
      </c>
      <c r="H2168" s="460">
        <f t="shared" si="47"/>
        <v>0</v>
      </c>
      <c r="I2168" s="1886" t="s">
        <v>1003</v>
      </c>
    </row>
    <row r="2169" spans="1:9" x14ac:dyDescent="0.25">
      <c r="A2169" s="1332"/>
      <c r="B2169" s="540" t="s">
        <v>2253</v>
      </c>
      <c r="C2169" s="2088" t="s">
        <v>3629</v>
      </c>
      <c r="D2169" s="1886" t="s">
        <v>2233</v>
      </c>
      <c r="E2169" s="1994">
        <v>29895.5</v>
      </c>
      <c r="F2169" s="2006">
        <v>41771</v>
      </c>
      <c r="G2169" s="2183">
        <v>29895.5</v>
      </c>
      <c r="H2169" s="460">
        <f t="shared" si="47"/>
        <v>0</v>
      </c>
      <c r="I2169" s="1886" t="s">
        <v>1003</v>
      </c>
    </row>
    <row r="2170" spans="1:9" x14ac:dyDescent="0.25">
      <c r="A2170" s="1332"/>
      <c r="B2170" s="540" t="s">
        <v>2254</v>
      </c>
      <c r="C2170" s="2088" t="s">
        <v>3629</v>
      </c>
      <c r="D2170" s="1886" t="s">
        <v>957</v>
      </c>
      <c r="E2170" s="1994">
        <v>4262</v>
      </c>
      <c r="F2170" s="1822">
        <v>41759</v>
      </c>
      <c r="G2170" s="1535">
        <v>4262</v>
      </c>
      <c r="H2170" s="460">
        <f t="shared" si="47"/>
        <v>0</v>
      </c>
      <c r="I2170" s="1886" t="s">
        <v>1003</v>
      </c>
    </row>
    <row r="2171" spans="1:9" x14ac:dyDescent="0.25">
      <c r="A2171" s="1332"/>
      <c r="B2171" s="540" t="s">
        <v>2255</v>
      </c>
      <c r="C2171" s="2088" t="s">
        <v>3629</v>
      </c>
      <c r="D2171" s="1886" t="s">
        <v>3695</v>
      </c>
      <c r="E2171" s="1994">
        <v>4211</v>
      </c>
      <c r="F2171" s="1822">
        <v>41759</v>
      </c>
      <c r="G2171" s="1535">
        <v>4211</v>
      </c>
      <c r="H2171" s="460">
        <f t="shared" si="47"/>
        <v>0</v>
      </c>
      <c r="I2171" s="1886" t="s">
        <v>1003</v>
      </c>
    </row>
    <row r="2172" spans="1:9" x14ac:dyDescent="0.25">
      <c r="A2172" s="1332"/>
      <c r="B2172" s="540" t="s">
        <v>2256</v>
      </c>
      <c r="C2172" s="2088" t="s">
        <v>3629</v>
      </c>
      <c r="D2172" s="1886" t="s">
        <v>1477</v>
      </c>
      <c r="E2172" s="1994">
        <v>2416</v>
      </c>
      <c r="F2172" s="1822">
        <v>41759</v>
      </c>
      <c r="G2172" s="1535">
        <v>2416</v>
      </c>
      <c r="H2172" s="460">
        <f t="shared" si="47"/>
        <v>0</v>
      </c>
      <c r="I2172" s="1886" t="s">
        <v>825</v>
      </c>
    </row>
    <row r="2173" spans="1:9" x14ac:dyDescent="0.25">
      <c r="A2173" s="1332"/>
      <c r="B2173" s="540" t="s">
        <v>2257</v>
      </c>
      <c r="C2173" s="2088" t="s">
        <v>3629</v>
      </c>
      <c r="D2173" s="1886" t="s">
        <v>2231</v>
      </c>
      <c r="E2173" s="1994">
        <v>28147</v>
      </c>
      <c r="F2173" s="1822">
        <v>41759</v>
      </c>
      <c r="G2173" s="1535">
        <v>28147</v>
      </c>
      <c r="H2173" s="460">
        <f t="shared" si="47"/>
        <v>0</v>
      </c>
      <c r="I2173" s="1886"/>
    </row>
    <row r="2174" spans="1:9" x14ac:dyDescent="0.25">
      <c r="A2174" s="1332"/>
      <c r="B2174" s="540" t="s">
        <v>2258</v>
      </c>
      <c r="C2174" s="2088" t="s">
        <v>3629</v>
      </c>
      <c r="D2174" s="1886" t="s">
        <v>2374</v>
      </c>
      <c r="E2174" s="1994">
        <v>4694.5</v>
      </c>
      <c r="F2174" s="1822">
        <v>41759</v>
      </c>
      <c r="G2174" s="1535">
        <v>4694.5</v>
      </c>
      <c r="H2174" s="460">
        <f t="shared" si="47"/>
        <v>0</v>
      </c>
      <c r="I2174" s="1886" t="s">
        <v>2228</v>
      </c>
    </row>
    <row r="2175" spans="1:9" x14ac:dyDescent="0.25">
      <c r="A2175" s="1332"/>
      <c r="B2175" s="540" t="s">
        <v>2259</v>
      </c>
      <c r="C2175" s="2088" t="s">
        <v>3629</v>
      </c>
      <c r="D2175" s="1886" t="s">
        <v>2819</v>
      </c>
      <c r="E2175" s="1994">
        <v>5179</v>
      </c>
      <c r="F2175" s="1822">
        <v>41759</v>
      </c>
      <c r="G2175" s="1535">
        <v>5179</v>
      </c>
      <c r="H2175" s="460">
        <f t="shared" si="47"/>
        <v>0</v>
      </c>
      <c r="I2175" s="1886" t="s">
        <v>2228</v>
      </c>
    </row>
    <row r="2176" spans="1:9" x14ac:dyDescent="0.25">
      <c r="A2176" s="1332"/>
      <c r="B2176" s="540" t="s">
        <v>2260</v>
      </c>
      <c r="C2176" s="2088" t="s">
        <v>3629</v>
      </c>
      <c r="D2176" s="1886" t="s">
        <v>803</v>
      </c>
      <c r="E2176" s="1994">
        <v>6160</v>
      </c>
      <c r="F2176" s="1822">
        <v>41759</v>
      </c>
      <c r="G2176" s="1535">
        <v>6160</v>
      </c>
      <c r="H2176" s="460">
        <f t="shared" si="47"/>
        <v>0</v>
      </c>
      <c r="I2176" s="1886"/>
    </row>
    <row r="2177" spans="1:9" x14ac:dyDescent="0.25">
      <c r="A2177" s="1332"/>
      <c r="B2177" s="540" t="s">
        <v>2261</v>
      </c>
      <c r="C2177" s="2088" t="s">
        <v>3629</v>
      </c>
      <c r="D2177" s="1886" t="s">
        <v>1884</v>
      </c>
      <c r="E2177" s="1994">
        <v>5927</v>
      </c>
      <c r="F2177" s="1822">
        <v>41759</v>
      </c>
      <c r="G2177" s="1535">
        <v>5927</v>
      </c>
      <c r="H2177" s="1339">
        <f t="shared" si="47"/>
        <v>0</v>
      </c>
      <c r="I2177" s="1886" t="s">
        <v>19</v>
      </c>
    </row>
    <row r="2178" spans="1:9" x14ac:dyDescent="0.25">
      <c r="A2178" s="1332"/>
      <c r="B2178" s="540" t="s">
        <v>2262</v>
      </c>
      <c r="C2178" s="2088" t="s">
        <v>3629</v>
      </c>
      <c r="D2178" s="1886" t="s">
        <v>470</v>
      </c>
      <c r="E2178" s="1994">
        <v>15717</v>
      </c>
      <c r="F2178" s="1822">
        <v>41759</v>
      </c>
      <c r="G2178" s="1535">
        <v>15717</v>
      </c>
      <c r="H2178" s="460">
        <f>E2178-G2178</f>
        <v>0</v>
      </c>
      <c r="I2178" s="1886" t="s">
        <v>825</v>
      </c>
    </row>
    <row r="2179" spans="1:9" x14ac:dyDescent="0.25">
      <c r="A2179" s="1332"/>
      <c r="B2179" s="540" t="s">
        <v>2263</v>
      </c>
      <c r="C2179" s="2088" t="s">
        <v>3629</v>
      </c>
      <c r="D2179" s="1886" t="s">
        <v>703</v>
      </c>
      <c r="E2179" s="1994">
        <v>13047</v>
      </c>
      <c r="F2179" s="1822">
        <v>41759</v>
      </c>
      <c r="G2179" s="1535">
        <v>13047</v>
      </c>
      <c r="H2179" s="460">
        <f>E2179-G2179</f>
        <v>0</v>
      </c>
      <c r="I2179" s="1886" t="s">
        <v>2228</v>
      </c>
    </row>
    <row r="2180" spans="1:9" x14ac:dyDescent="0.25">
      <c r="A2180" s="1332"/>
      <c r="B2180" s="540" t="s">
        <v>2264</v>
      </c>
      <c r="C2180" s="2088" t="s">
        <v>3629</v>
      </c>
      <c r="D2180" s="1886" t="s">
        <v>20</v>
      </c>
      <c r="E2180" s="1994">
        <v>1310</v>
      </c>
      <c r="F2180" s="1822">
        <v>41759</v>
      </c>
      <c r="G2180" s="1535">
        <v>1310</v>
      </c>
      <c r="H2180" s="460">
        <f>E2180-G2180</f>
        <v>0</v>
      </c>
      <c r="I2180" s="1886" t="s">
        <v>600</v>
      </c>
    </row>
    <row r="2181" spans="1:9" x14ac:dyDescent="0.25">
      <c r="A2181" s="1332"/>
      <c r="B2181" s="540" t="s">
        <v>2265</v>
      </c>
      <c r="C2181" s="2088" t="s">
        <v>3629</v>
      </c>
      <c r="D2181" s="1886" t="s">
        <v>2231</v>
      </c>
      <c r="E2181" s="1994">
        <v>7564</v>
      </c>
      <c r="F2181" s="1822">
        <v>41759</v>
      </c>
      <c r="G2181" s="1535">
        <v>7564</v>
      </c>
      <c r="H2181" s="460">
        <f t="shared" si="47"/>
        <v>0</v>
      </c>
      <c r="I2181" s="1886" t="s">
        <v>600</v>
      </c>
    </row>
    <row r="2182" spans="1:9" x14ac:dyDescent="0.25">
      <c r="A2182" s="1332"/>
      <c r="B2182" s="540" t="s">
        <v>2266</v>
      </c>
      <c r="C2182" s="2088" t="s">
        <v>3629</v>
      </c>
      <c r="D2182" s="1886" t="s">
        <v>58</v>
      </c>
      <c r="E2182" s="1994">
        <v>4781</v>
      </c>
      <c r="F2182" s="2006">
        <v>41760</v>
      </c>
      <c r="G2182" s="2183">
        <v>4781</v>
      </c>
      <c r="H2182" s="460">
        <f t="shared" si="47"/>
        <v>0</v>
      </c>
      <c r="I2182" s="1886" t="s">
        <v>600</v>
      </c>
    </row>
    <row r="2183" spans="1:9" x14ac:dyDescent="0.25">
      <c r="A2183" s="1332"/>
      <c r="B2183" s="540" t="s">
        <v>2267</v>
      </c>
      <c r="C2183" s="2088" t="s">
        <v>3629</v>
      </c>
      <c r="D2183" s="1886" t="s">
        <v>36</v>
      </c>
      <c r="E2183" s="1994">
        <v>2054</v>
      </c>
      <c r="F2183" s="2006">
        <v>41760</v>
      </c>
      <c r="G2183" s="2183">
        <v>2054</v>
      </c>
      <c r="H2183" s="460">
        <f t="shared" si="47"/>
        <v>0</v>
      </c>
      <c r="I2183" s="1886" t="s">
        <v>600</v>
      </c>
    </row>
    <row r="2184" spans="1:9" x14ac:dyDescent="0.25">
      <c r="A2184" s="1332"/>
      <c r="B2184" s="540" t="s">
        <v>2268</v>
      </c>
      <c r="C2184" s="2088" t="s">
        <v>3629</v>
      </c>
      <c r="D2184" s="1886" t="s">
        <v>835</v>
      </c>
      <c r="E2184" s="1994">
        <v>3148.5</v>
      </c>
      <c r="F2184" s="2006">
        <v>41760</v>
      </c>
      <c r="G2184" s="2183">
        <v>3148.5</v>
      </c>
      <c r="H2184" s="460">
        <f t="shared" si="47"/>
        <v>0</v>
      </c>
      <c r="I2184" s="1886" t="s">
        <v>600</v>
      </c>
    </row>
    <row r="2185" spans="1:9" x14ac:dyDescent="0.25">
      <c r="A2185" s="1332"/>
      <c r="B2185" s="540" t="s">
        <v>2269</v>
      </c>
      <c r="C2185" s="2088" t="s">
        <v>3629</v>
      </c>
      <c r="D2185" s="1886" t="s">
        <v>2232</v>
      </c>
      <c r="E2185" s="1994">
        <v>1175</v>
      </c>
      <c r="F2185" s="2006">
        <v>41760</v>
      </c>
      <c r="G2185" s="2183">
        <v>1175</v>
      </c>
      <c r="H2185" s="460">
        <f t="shared" si="47"/>
        <v>0</v>
      </c>
      <c r="I2185" s="1886" t="s">
        <v>600</v>
      </c>
    </row>
    <row r="2186" spans="1:9" x14ac:dyDescent="0.25">
      <c r="A2186" s="1332"/>
      <c r="B2186" s="540" t="s">
        <v>2270</v>
      </c>
      <c r="C2186" s="2088" t="s">
        <v>3629</v>
      </c>
      <c r="D2186" s="1886" t="s">
        <v>2885</v>
      </c>
      <c r="E2186" s="1994">
        <v>1140.5</v>
      </c>
      <c r="F2186" s="2006">
        <v>41760</v>
      </c>
      <c r="G2186" s="2183">
        <v>1140.5</v>
      </c>
      <c r="H2186" s="460">
        <f t="shared" si="47"/>
        <v>0</v>
      </c>
      <c r="I2186" s="1886" t="s">
        <v>600</v>
      </c>
    </row>
    <row r="2187" spans="1:9" x14ac:dyDescent="0.25">
      <c r="A2187" s="1332"/>
      <c r="B2187" s="540" t="s">
        <v>2271</v>
      </c>
      <c r="C2187" s="2088" t="s">
        <v>3629</v>
      </c>
      <c r="D2187" s="1886" t="s">
        <v>463</v>
      </c>
      <c r="E2187" s="1994">
        <v>2690.5</v>
      </c>
      <c r="F2187" s="2006">
        <v>41760</v>
      </c>
      <c r="G2187" s="2183">
        <v>2690.5</v>
      </c>
      <c r="H2187" s="460">
        <f t="shared" si="47"/>
        <v>0</v>
      </c>
      <c r="I2187" s="1886" t="s">
        <v>600</v>
      </c>
    </row>
    <row r="2188" spans="1:9" x14ac:dyDescent="0.25">
      <c r="A2188" s="1332"/>
      <c r="B2188" s="540" t="s">
        <v>2272</v>
      </c>
      <c r="C2188" s="2088" t="s">
        <v>3629</v>
      </c>
      <c r="D2188" s="1892" t="s">
        <v>4176</v>
      </c>
      <c r="E2188" s="1995">
        <v>0</v>
      </c>
      <c r="F2188" s="1998" t="s">
        <v>4174</v>
      </c>
      <c r="G2188" s="1535"/>
      <c r="H2188" s="460">
        <f t="shared" si="47"/>
        <v>0</v>
      </c>
      <c r="I2188" s="1886"/>
    </row>
    <row r="2189" spans="1:9" x14ac:dyDescent="0.25">
      <c r="A2189" s="1332"/>
      <c r="B2189" s="540" t="s">
        <v>2273</v>
      </c>
      <c r="C2189" s="2088" t="s">
        <v>3629</v>
      </c>
      <c r="D2189" s="1886" t="s">
        <v>751</v>
      </c>
      <c r="E2189" s="1994">
        <v>4277</v>
      </c>
      <c r="F2189" s="1822">
        <v>41759</v>
      </c>
      <c r="G2189" s="1535">
        <v>4277</v>
      </c>
      <c r="H2189" s="460">
        <f t="shared" si="47"/>
        <v>0</v>
      </c>
      <c r="I2189" s="1886" t="s">
        <v>2228</v>
      </c>
    </row>
    <row r="2190" spans="1:9" x14ac:dyDescent="0.25">
      <c r="A2190" s="1332"/>
      <c r="B2190" s="540" t="s">
        <v>2274</v>
      </c>
      <c r="C2190" s="2088" t="s">
        <v>3629</v>
      </c>
      <c r="D2190" s="1886" t="s">
        <v>72</v>
      </c>
      <c r="E2190" s="1994">
        <v>29295.5</v>
      </c>
      <c r="F2190" s="1822">
        <v>41759</v>
      </c>
      <c r="G2190" s="1535">
        <v>29295.5</v>
      </c>
      <c r="H2190" s="460">
        <f t="shared" si="47"/>
        <v>0</v>
      </c>
      <c r="I2190" s="1886"/>
    </row>
    <row r="2191" spans="1:9" x14ac:dyDescent="0.25">
      <c r="A2191" s="1332"/>
      <c r="B2191" s="540" t="s">
        <v>2275</v>
      </c>
      <c r="C2191" s="2088" t="s">
        <v>3629</v>
      </c>
      <c r="D2191" s="1886" t="s">
        <v>206</v>
      </c>
      <c r="E2191" s="1994">
        <v>5229</v>
      </c>
      <c r="F2191" s="2006">
        <v>41761</v>
      </c>
      <c r="G2191" s="2185">
        <v>1982.5</v>
      </c>
      <c r="H2191" s="2055">
        <f t="shared" si="47"/>
        <v>3246.5</v>
      </c>
      <c r="I2191" s="1886" t="s">
        <v>2228</v>
      </c>
    </row>
    <row r="2192" spans="1:9" x14ac:dyDescent="0.25">
      <c r="A2192" s="1332"/>
      <c r="B2192" s="540" t="s">
        <v>2276</v>
      </c>
      <c r="C2192" s="2088" t="s">
        <v>3629</v>
      </c>
      <c r="D2192" s="1886" t="s">
        <v>2238</v>
      </c>
      <c r="E2192" s="1994">
        <v>4653</v>
      </c>
      <c r="F2192" s="2006">
        <v>41760</v>
      </c>
      <c r="G2192" s="2183">
        <v>4653</v>
      </c>
      <c r="H2192" s="460">
        <f t="shared" si="47"/>
        <v>0</v>
      </c>
      <c r="I2192" s="1886" t="s">
        <v>600</v>
      </c>
    </row>
    <row r="2193" spans="1:10" x14ac:dyDescent="0.25">
      <c r="A2193" s="1332"/>
      <c r="B2193" s="540" t="s">
        <v>2277</v>
      </c>
      <c r="C2193" s="2088" t="s">
        <v>3629</v>
      </c>
      <c r="D2193" s="1886" t="s">
        <v>3862</v>
      </c>
      <c r="E2193" s="1994">
        <v>27265</v>
      </c>
      <c r="F2193" s="1822">
        <v>41759</v>
      </c>
      <c r="G2193" s="1535">
        <v>27265</v>
      </c>
      <c r="H2193" s="460">
        <f t="shared" si="47"/>
        <v>0</v>
      </c>
      <c r="I2193" s="1886"/>
    </row>
    <row r="2194" spans="1:10" x14ac:dyDescent="0.25">
      <c r="A2194" s="1332"/>
      <c r="B2194" s="540" t="s">
        <v>2278</v>
      </c>
      <c r="C2194" s="2088" t="s">
        <v>3629</v>
      </c>
      <c r="D2194" s="1886" t="s">
        <v>64</v>
      </c>
      <c r="E2194" s="1994">
        <v>39402</v>
      </c>
      <c r="F2194" s="2006" t="s">
        <v>4203</v>
      </c>
      <c r="G2194" s="2183">
        <v>39402</v>
      </c>
      <c r="H2194" s="460">
        <f t="shared" si="47"/>
        <v>0</v>
      </c>
      <c r="I2194" s="1886"/>
    </row>
    <row r="2195" spans="1:10" x14ac:dyDescent="0.25">
      <c r="A2195" s="1332"/>
      <c r="B2195" s="540" t="s">
        <v>2279</v>
      </c>
      <c r="C2195" s="2088" t="s">
        <v>3629</v>
      </c>
      <c r="D2195" s="1886" t="s">
        <v>297</v>
      </c>
      <c r="E2195" s="1994">
        <v>9804</v>
      </c>
      <c r="F2195" s="1822">
        <v>41759</v>
      </c>
      <c r="G2195" s="1535">
        <v>9804</v>
      </c>
      <c r="H2195" s="460">
        <f t="shared" si="47"/>
        <v>0</v>
      </c>
      <c r="I2195" s="1886"/>
    </row>
    <row r="2196" spans="1:10" x14ac:dyDescent="0.25">
      <c r="A2196" s="1332"/>
      <c r="B2196" s="540" t="s">
        <v>2280</v>
      </c>
      <c r="C2196" s="2088" t="s">
        <v>3629</v>
      </c>
      <c r="D2196" s="1886" t="s">
        <v>3868</v>
      </c>
      <c r="E2196" s="1994">
        <v>13037.5</v>
      </c>
      <c r="F2196" s="2006">
        <v>41760</v>
      </c>
      <c r="G2196" s="2183">
        <v>13037.5</v>
      </c>
      <c r="H2196" s="460">
        <f t="shared" si="47"/>
        <v>0</v>
      </c>
      <c r="I2196" s="1886" t="s">
        <v>600</v>
      </c>
    </row>
    <row r="2197" spans="1:10" x14ac:dyDescent="0.25">
      <c r="A2197" s="1332"/>
      <c r="B2197" s="540" t="s">
        <v>2281</v>
      </c>
      <c r="C2197" s="2088" t="s">
        <v>3629</v>
      </c>
      <c r="D2197" s="1886" t="s">
        <v>973</v>
      </c>
      <c r="E2197" s="1994">
        <v>102750</v>
      </c>
      <c r="F2197" s="2006">
        <v>41769</v>
      </c>
      <c r="G2197" s="2183">
        <v>102750</v>
      </c>
      <c r="H2197" s="460">
        <f t="shared" si="47"/>
        <v>0</v>
      </c>
      <c r="I2197" s="1886"/>
    </row>
    <row r="2198" spans="1:10" x14ac:dyDescent="0.25">
      <c r="A2198" s="1332"/>
      <c r="B2198" s="540" t="s">
        <v>2282</v>
      </c>
      <c r="C2198" s="2088" t="s">
        <v>3629</v>
      </c>
      <c r="D2198" s="1886" t="s">
        <v>845</v>
      </c>
      <c r="E2198" s="1994">
        <v>2352</v>
      </c>
      <c r="F2198" s="1822">
        <v>41759</v>
      </c>
      <c r="G2198" s="1535">
        <v>2352</v>
      </c>
      <c r="H2198" s="460">
        <f t="shared" si="47"/>
        <v>0</v>
      </c>
      <c r="I2198" s="1886" t="s">
        <v>825</v>
      </c>
    </row>
    <row r="2199" spans="1:10" x14ac:dyDescent="0.25">
      <c r="A2199" s="1332"/>
      <c r="B2199" s="540" t="s">
        <v>2283</v>
      </c>
      <c r="C2199" s="2088" t="s">
        <v>3629</v>
      </c>
      <c r="D2199" s="1886" t="s">
        <v>44</v>
      </c>
      <c r="E2199" s="1994">
        <v>395</v>
      </c>
      <c r="F2199" s="1822">
        <v>41759</v>
      </c>
      <c r="G2199" s="1535">
        <v>395</v>
      </c>
      <c r="H2199" s="460">
        <f t="shared" si="47"/>
        <v>0</v>
      </c>
      <c r="I2199" s="1886"/>
    </row>
    <row r="2200" spans="1:10" x14ac:dyDescent="0.25">
      <c r="A2200" s="1332"/>
      <c r="B2200" s="540" t="s">
        <v>2284</v>
      </c>
      <c r="C2200" s="2088" t="s">
        <v>3629</v>
      </c>
      <c r="D2200" s="1886" t="s">
        <v>1884</v>
      </c>
      <c r="E2200" s="1994">
        <v>803</v>
      </c>
      <c r="F2200" s="1822">
        <v>41759</v>
      </c>
      <c r="G2200" s="1535">
        <v>803</v>
      </c>
      <c r="H2200" s="460">
        <f t="shared" si="47"/>
        <v>0</v>
      </c>
      <c r="I2200" s="1886"/>
    </row>
    <row r="2201" spans="1:10" x14ac:dyDescent="0.25">
      <c r="A2201" s="1332"/>
      <c r="B2201" s="540" t="s">
        <v>2285</v>
      </c>
      <c r="C2201" s="2088" t="s">
        <v>3629</v>
      </c>
      <c r="D2201" s="1886" t="s">
        <v>617</v>
      </c>
      <c r="E2201" s="1994">
        <v>8147</v>
      </c>
      <c r="F2201" s="2139" t="s">
        <v>4198</v>
      </c>
      <c r="G2201" s="2183">
        <v>8147</v>
      </c>
      <c r="H2201" s="460">
        <f t="shared" si="47"/>
        <v>0</v>
      </c>
      <c r="I2201" s="1886" t="s">
        <v>19</v>
      </c>
    </row>
    <row r="2202" spans="1:10" x14ac:dyDescent="0.25">
      <c r="A2202" s="1332"/>
      <c r="B2202" s="540" t="s">
        <v>2286</v>
      </c>
      <c r="C2202" s="2088" t="s">
        <v>3629</v>
      </c>
      <c r="D2202" s="1886" t="s">
        <v>971</v>
      </c>
      <c r="E2202" s="1994">
        <v>26720</v>
      </c>
      <c r="F2202" s="2006" t="s">
        <v>4166</v>
      </c>
      <c r="G2202" s="1535">
        <v>26720</v>
      </c>
      <c r="H2202" s="460">
        <f t="shared" ref="H2202:H2204" si="48">E2202-G2202</f>
        <v>0</v>
      </c>
      <c r="I2202" s="1886" t="s">
        <v>19</v>
      </c>
    </row>
    <row r="2203" spans="1:10" x14ac:dyDescent="0.25">
      <c r="A2203" s="1332"/>
      <c r="B2203" s="1367"/>
      <c r="C2203" s="546"/>
      <c r="D2203" s="520" t="s">
        <v>506</v>
      </c>
      <c r="E2203" s="139"/>
      <c r="F2203" s="725"/>
      <c r="G2203" s="139"/>
      <c r="H2203" s="460">
        <f t="shared" si="48"/>
        <v>0</v>
      </c>
    </row>
    <row r="2204" spans="1:10" x14ac:dyDescent="0.25">
      <c r="A2204" s="1360"/>
      <c r="B2204" s="1370"/>
      <c r="C2204" s="1532"/>
      <c r="D2204" s="352" t="s">
        <v>513</v>
      </c>
      <c r="E2204" s="76"/>
      <c r="F2204" s="685"/>
      <c r="G2204" s="76"/>
      <c r="H2204" s="1371">
        <f t="shared" si="48"/>
        <v>0</v>
      </c>
    </row>
    <row r="2205" spans="1:10" x14ac:dyDescent="0.25">
      <c r="A2205" s="1332"/>
      <c r="B2205" s="1367"/>
      <c r="C2205" s="540"/>
      <c r="D2205" s="717" t="s">
        <v>506</v>
      </c>
      <c r="E2205" s="217"/>
      <c r="F2205" s="1400"/>
      <c r="G2205" s="217"/>
      <c r="H2205" s="217"/>
    </row>
    <row r="2206" spans="1:10" ht="18.75" x14ac:dyDescent="0.3">
      <c r="A2206" s="2318" t="str">
        <f>A2136</f>
        <v>REMISIONES DE    ABRIL         2 0 1 4</v>
      </c>
      <c r="B2206" s="2319"/>
      <c r="C2206" s="2319"/>
      <c r="D2206" s="2319"/>
      <c r="E2206" s="2319"/>
      <c r="F2206" s="2320"/>
      <c r="G2206" s="1372"/>
      <c r="H2206" s="717"/>
    </row>
    <row r="2207" spans="1:10" ht="35.25" thickBot="1" x14ac:dyDescent="0.35">
      <c r="A2207" s="721" t="s">
        <v>0</v>
      </c>
      <c r="B2207" s="1334" t="s">
        <v>1</v>
      </c>
      <c r="C2207" s="1529"/>
      <c r="D2207" s="1326" t="s">
        <v>1461</v>
      </c>
      <c r="E2207" s="5" t="s">
        <v>2</v>
      </c>
      <c r="F2207" s="1565" t="s">
        <v>6</v>
      </c>
      <c r="G2207" s="1566" t="s">
        <v>7</v>
      </c>
      <c r="H2207" s="1567" t="s">
        <v>8</v>
      </c>
    </row>
    <row r="2208" spans="1:10" ht="15.75" thickTop="1" x14ac:dyDescent="0.25">
      <c r="A2208" s="1332">
        <v>41759</v>
      </c>
      <c r="B2208" s="540" t="s">
        <v>2287</v>
      </c>
      <c r="C2208" s="2088" t="s">
        <v>3629</v>
      </c>
      <c r="D2208" s="1886" t="s">
        <v>971</v>
      </c>
      <c r="E2208" s="1994">
        <v>2871</v>
      </c>
      <c r="F2208" s="1822">
        <v>41759</v>
      </c>
      <c r="G2208" s="1535">
        <v>2871</v>
      </c>
      <c r="H2208" s="1997">
        <f t="shared" ref="H2208:H2215" si="49">E2208-G2208</f>
        <v>0</v>
      </c>
      <c r="I2208" s="1886" t="s">
        <v>19</v>
      </c>
      <c r="J2208" s="1746"/>
    </row>
    <row r="2209" spans="1:10" x14ac:dyDescent="0.25">
      <c r="A2209" s="1332"/>
      <c r="B2209" s="540" t="s">
        <v>2288</v>
      </c>
      <c r="C2209" s="2088" t="s">
        <v>3629</v>
      </c>
      <c r="D2209" s="1886" t="s">
        <v>19</v>
      </c>
      <c r="E2209" s="1994">
        <v>1666</v>
      </c>
      <c r="F2209" s="1822">
        <v>41759</v>
      </c>
      <c r="G2209" s="1535">
        <v>1666</v>
      </c>
      <c r="H2209" s="539">
        <f t="shared" si="49"/>
        <v>0</v>
      </c>
      <c r="I2209" s="1886"/>
      <c r="J2209" s="1746"/>
    </row>
    <row r="2210" spans="1:10" x14ac:dyDescent="0.25">
      <c r="A2210" s="1332"/>
      <c r="B2210" s="540" t="s">
        <v>2289</v>
      </c>
      <c r="C2210" s="2088" t="s">
        <v>3629</v>
      </c>
      <c r="D2210" s="1886" t="s">
        <v>1887</v>
      </c>
      <c r="E2210" s="1994">
        <v>5598</v>
      </c>
      <c r="F2210" s="2006">
        <v>41760</v>
      </c>
      <c r="G2210" s="2183">
        <v>5598</v>
      </c>
      <c r="H2210" s="460">
        <f t="shared" si="49"/>
        <v>0</v>
      </c>
      <c r="I2210" s="1886" t="s">
        <v>2227</v>
      </c>
      <c r="J2210" s="1746"/>
    </row>
    <row r="2211" spans="1:10" x14ac:dyDescent="0.25">
      <c r="A2211" s="1332"/>
      <c r="B2211" s="540" t="s">
        <v>2290</v>
      </c>
      <c r="C2211" s="2088" t="s">
        <v>3629</v>
      </c>
      <c r="D2211" s="1886" t="s">
        <v>1589</v>
      </c>
      <c r="E2211" s="1994">
        <v>3369</v>
      </c>
      <c r="F2211" s="2006">
        <v>41760</v>
      </c>
      <c r="G2211" s="2183">
        <v>3369</v>
      </c>
      <c r="H2211" s="460">
        <f t="shared" si="49"/>
        <v>0</v>
      </c>
      <c r="I2211" s="1886" t="s">
        <v>2227</v>
      </c>
      <c r="J2211" s="1746"/>
    </row>
    <row r="2212" spans="1:10" x14ac:dyDescent="0.25">
      <c r="A2212" s="1332"/>
      <c r="B2212" s="540" t="s">
        <v>2291</v>
      </c>
      <c r="C2212" s="2088" t="s">
        <v>3629</v>
      </c>
      <c r="D2212" s="1886" t="s">
        <v>3677</v>
      </c>
      <c r="E2212" s="1994">
        <v>700</v>
      </c>
      <c r="F2212" s="2006">
        <v>41760</v>
      </c>
      <c r="G2212" s="2183">
        <v>700</v>
      </c>
      <c r="H2212" s="460">
        <f t="shared" si="49"/>
        <v>0</v>
      </c>
      <c r="I2212" s="1886" t="s">
        <v>2227</v>
      </c>
      <c r="J2212" s="1746"/>
    </row>
    <row r="2213" spans="1:10" x14ac:dyDescent="0.25">
      <c r="A2213" s="1332"/>
      <c r="B2213" s="540" t="s">
        <v>2292</v>
      </c>
      <c r="C2213" s="2088" t="s">
        <v>3629</v>
      </c>
      <c r="D2213" s="1886" t="s">
        <v>2234</v>
      </c>
      <c r="E2213" s="1994">
        <v>4655</v>
      </c>
      <c r="F2213" s="2006">
        <v>41760</v>
      </c>
      <c r="G2213" s="2183">
        <v>4655</v>
      </c>
      <c r="H2213" s="460">
        <f t="shared" si="49"/>
        <v>0</v>
      </c>
      <c r="I2213" s="1886" t="s">
        <v>2227</v>
      </c>
      <c r="J2213" s="1746"/>
    </row>
    <row r="2214" spans="1:10" x14ac:dyDescent="0.25">
      <c r="A2214" s="1332"/>
      <c r="B2214" s="540" t="s">
        <v>806</v>
      </c>
      <c r="C2214" s="2088" t="s">
        <v>3629</v>
      </c>
      <c r="D2214" s="1886" t="s">
        <v>2703</v>
      </c>
      <c r="E2214" s="1994">
        <v>2530</v>
      </c>
      <c r="F2214" s="2006">
        <v>41760</v>
      </c>
      <c r="G2214" s="2183">
        <v>2530</v>
      </c>
      <c r="H2214" s="460">
        <f t="shared" si="49"/>
        <v>0</v>
      </c>
      <c r="I2214" s="1886" t="s">
        <v>2227</v>
      </c>
      <c r="J2214" s="1746"/>
    </row>
    <row r="2215" spans="1:10" x14ac:dyDescent="0.25">
      <c r="A2215" s="1332"/>
      <c r="B2215" s="540" t="s">
        <v>2293</v>
      </c>
      <c r="C2215" s="2088" t="s">
        <v>3629</v>
      </c>
      <c r="D2215" s="1886" t="s">
        <v>3869</v>
      </c>
      <c r="E2215" s="1994">
        <v>5654</v>
      </c>
      <c r="F2215" s="2006">
        <v>41760</v>
      </c>
      <c r="G2215" s="2183">
        <v>5654</v>
      </c>
      <c r="H2215" s="460">
        <f t="shared" si="49"/>
        <v>0</v>
      </c>
      <c r="I2215" s="1886" t="s">
        <v>2227</v>
      </c>
      <c r="J2215" s="1746"/>
    </row>
    <row r="2216" spans="1:10" x14ac:dyDescent="0.25">
      <c r="A2216" s="1332"/>
      <c r="B2216" s="540" t="s">
        <v>2294</v>
      </c>
      <c r="C2216" s="2088" t="s">
        <v>3629</v>
      </c>
      <c r="D2216" s="1886" t="s">
        <v>996</v>
      </c>
      <c r="E2216" s="1994">
        <v>24549</v>
      </c>
      <c r="F2216" s="2006">
        <v>41761</v>
      </c>
      <c r="G2216" s="2183">
        <v>24549</v>
      </c>
      <c r="H2216" s="460">
        <f>E2216-G2216</f>
        <v>0</v>
      </c>
      <c r="I2216" s="1886" t="s">
        <v>2227</v>
      </c>
      <c r="J2216" s="1746"/>
    </row>
    <row r="2217" spans="1:10" x14ac:dyDescent="0.25">
      <c r="A2217" s="1332"/>
      <c r="B2217" s="540" t="s">
        <v>2295</v>
      </c>
      <c r="C2217" s="2088" t="s">
        <v>3629</v>
      </c>
      <c r="D2217" s="1886" t="s">
        <v>3516</v>
      </c>
      <c r="E2217" s="1994">
        <v>210</v>
      </c>
      <c r="F2217" s="1822">
        <v>41759</v>
      </c>
      <c r="G2217" s="1535">
        <v>210</v>
      </c>
      <c r="H2217" s="460">
        <f t="shared" ref="H2217:H2221" si="50">E2217-G2217</f>
        <v>0</v>
      </c>
      <c r="I2217" s="1886"/>
      <c r="J2217" s="1746"/>
    </row>
    <row r="2218" spans="1:10" x14ac:dyDescent="0.25">
      <c r="A2218" s="1332"/>
      <c r="B2218" s="540" t="s">
        <v>2296</v>
      </c>
      <c r="C2218" s="2088" t="s">
        <v>3629</v>
      </c>
      <c r="D2218" s="1886" t="s">
        <v>748</v>
      </c>
      <c r="E2218" s="1994">
        <v>261855.2</v>
      </c>
      <c r="F2218" s="2006">
        <v>41781</v>
      </c>
      <c r="G2218" s="2183">
        <v>261855.2</v>
      </c>
      <c r="H2218" s="460">
        <f t="shared" si="50"/>
        <v>0</v>
      </c>
      <c r="I2218" s="1886"/>
      <c r="J2218" s="1746"/>
    </row>
    <row r="2219" spans="1:10" x14ac:dyDescent="0.25">
      <c r="A2219" s="1332"/>
      <c r="B2219" s="540" t="s">
        <v>2297</v>
      </c>
      <c r="C2219" s="2088" t="s">
        <v>3629</v>
      </c>
      <c r="D2219" s="1886" t="s">
        <v>2379</v>
      </c>
      <c r="E2219" s="2033">
        <v>5344</v>
      </c>
      <c r="F2219" s="2135" t="s">
        <v>4222</v>
      </c>
      <c r="G2219" s="1535">
        <v>5344</v>
      </c>
      <c r="H2219" s="460">
        <f t="shared" si="50"/>
        <v>0</v>
      </c>
      <c r="I2219" s="1886" t="s">
        <v>19</v>
      </c>
      <c r="J2219" s="1746"/>
    </row>
    <row r="2220" spans="1:10" x14ac:dyDescent="0.25">
      <c r="A2220" s="1332"/>
      <c r="B2220" s="540"/>
      <c r="C2220" s="2088"/>
      <c r="D2220" s="1896" t="s">
        <v>614</v>
      </c>
      <c r="E2220" s="2002"/>
      <c r="F2220" s="1822"/>
      <c r="G2220" s="1535"/>
      <c r="H2220" s="460">
        <f t="shared" si="50"/>
        <v>0</v>
      </c>
      <c r="I2220" s="1886"/>
      <c r="J2220" s="1746"/>
    </row>
    <row r="2221" spans="1:10" x14ac:dyDescent="0.25">
      <c r="A2221" s="1332"/>
      <c r="B2221" s="540"/>
      <c r="C2221" s="2088"/>
      <c r="D2221" s="1896" t="s">
        <v>61</v>
      </c>
      <c r="E2221" s="2002"/>
      <c r="F2221" s="1822"/>
      <c r="G2221" s="1535"/>
      <c r="H2221" s="460">
        <f t="shared" si="50"/>
        <v>0</v>
      </c>
      <c r="I2221" s="1886"/>
      <c r="J2221" s="1746"/>
    </row>
    <row r="2222" spans="1:10" x14ac:dyDescent="0.25">
      <c r="A2222" s="1332"/>
      <c r="B2222" s="540"/>
      <c r="C2222" s="546"/>
      <c r="D2222" s="520" t="s">
        <v>614</v>
      </c>
      <c r="E2222" s="139"/>
      <c r="F2222" s="725"/>
      <c r="G2222" s="139"/>
      <c r="H2222" s="539">
        <f t="shared" ref="H2222" si="51">E2222-G2222</f>
        <v>0</v>
      </c>
    </row>
    <row r="2223" spans="1:10" ht="15.75" x14ac:dyDescent="0.25">
      <c r="A2223" s="1332"/>
      <c r="B2223" s="540"/>
      <c r="C2223" s="589"/>
      <c r="D2223" s="1373"/>
      <c r="E2223" s="583"/>
      <c r="F2223" s="1374"/>
      <c r="G2223" s="583"/>
      <c r="H2223" s="539">
        <f t="shared" ref="H2223:H2224" si="52">E2223-G2223</f>
        <v>0</v>
      </c>
    </row>
    <row r="2224" spans="1:10" ht="15.75" x14ac:dyDescent="0.25">
      <c r="A2224" s="1332"/>
      <c r="B2224" s="540"/>
      <c r="C2224" s="589"/>
      <c r="D2224" s="1373"/>
      <c r="E2224" s="583"/>
      <c r="F2224" s="1374"/>
      <c r="G2224" s="583"/>
      <c r="H2224" s="539">
        <f t="shared" si="52"/>
        <v>0</v>
      </c>
    </row>
    <row r="2225" spans="1:8" ht="15.75" thickBot="1" x14ac:dyDescent="0.3">
      <c r="D2225" s="941"/>
      <c r="E2225" s="76"/>
      <c r="F2225" s="1375"/>
      <c r="G2225" s="793"/>
      <c r="H2225" s="1401"/>
    </row>
    <row r="2226" spans="1:8" ht="15.75" thickTop="1" x14ac:dyDescent="0.25">
      <c r="A2226" s="1376"/>
      <c r="B2226" s="1377"/>
      <c r="C2226" s="1534"/>
      <c r="D2226" s="454"/>
      <c r="E2226" s="1378">
        <f>SUM(E4:E2225)</f>
        <v>27872681.489999957</v>
      </c>
      <c r="F2226" s="1379"/>
      <c r="G2226" s="1380">
        <f>SUM(G4:G2224)</f>
        <v>25535073.700999964</v>
      </c>
      <c r="H2226" s="1381"/>
    </row>
    <row r="2227" spans="1:8" ht="15.75" thickBot="1" x14ac:dyDescent="0.3">
      <c r="A2227" s="1376"/>
      <c r="B2227" s="1377"/>
      <c r="C2227" s="1534"/>
      <c r="D2227" s="454"/>
      <c r="E2227" s="1382"/>
      <c r="F2227" s="1379"/>
      <c r="G2227" s="1383"/>
      <c r="H2227" s="1381"/>
    </row>
    <row r="2228" spans="1:8" x14ac:dyDescent="0.25">
      <c r="A2228" s="1376"/>
      <c r="B2228" s="1377"/>
      <c r="C2228" s="1534"/>
      <c r="D2228" s="454"/>
      <c r="E2228" s="454"/>
      <c r="F2228" s="1379"/>
      <c r="G2228" s="726"/>
      <c r="H2228" s="1381"/>
    </row>
    <row r="2229" spans="1:8" ht="31.5" x14ac:dyDescent="0.25">
      <c r="A2229" s="1376"/>
      <c r="B2229" s="1377"/>
      <c r="C2229" s="1534"/>
      <c r="D2229" s="244"/>
      <c r="E2229" s="1384" t="s">
        <v>50</v>
      </c>
      <c r="F2229" s="1379"/>
      <c r="G2229" s="1385" t="s">
        <v>51</v>
      </c>
      <c r="H2229" s="1381"/>
    </row>
    <row r="2230" spans="1:8" x14ac:dyDescent="0.25">
      <c r="A2230" s="1376"/>
      <c r="B2230" s="1377"/>
      <c r="C2230" s="1534"/>
      <c r="D2230" s="454"/>
      <c r="E2230" s="454"/>
      <c r="F2230" s="1379"/>
      <c r="G2230" s="726"/>
      <c r="H2230" s="1381"/>
    </row>
    <row r="2231" spans="1:8" x14ac:dyDescent="0.25">
      <c r="A2231" s="1376"/>
      <c r="B2231" s="1377"/>
      <c r="C2231" s="1534"/>
      <c r="D2231" s="454"/>
      <c r="E2231" s="454"/>
      <c r="F2231" s="1379"/>
      <c r="G2231" s="726"/>
      <c r="H2231" s="1381"/>
    </row>
    <row r="2232" spans="1:8" x14ac:dyDescent="0.25">
      <c r="A2232" s="1376"/>
      <c r="B2232" s="1377"/>
      <c r="C2232" s="1534"/>
      <c r="D2232" s="454"/>
      <c r="E2232" s="454"/>
      <c r="F2232" s="1379"/>
      <c r="G2232" s="726"/>
      <c r="H2232" s="1381"/>
    </row>
    <row r="2233" spans="1:8" ht="21" x14ac:dyDescent="0.35">
      <c r="A2233" s="1376"/>
      <c r="B2233" s="1377"/>
      <c r="C2233" s="1534"/>
      <c r="D2233" s="454"/>
      <c r="E2233" s="2284">
        <f>E2226-G2226</f>
        <v>2337607.7889999934</v>
      </c>
      <c r="F2233" s="2285"/>
      <c r="G2233" s="2285"/>
      <c r="H2233" s="1381"/>
    </row>
    <row r="2234" spans="1:8" x14ac:dyDescent="0.25">
      <c r="A2234" s="1376"/>
      <c r="B2234" s="1377"/>
      <c r="C2234" s="1534"/>
      <c r="D2234" s="454"/>
      <c r="E2234" s="454"/>
      <c r="F2234" s="1379"/>
      <c r="G2234" s="726"/>
      <c r="H2234" s="1381"/>
    </row>
    <row r="2235" spans="1:8" ht="18.75" x14ac:dyDescent="0.3">
      <c r="A2235" s="1376"/>
      <c r="B2235" s="1377"/>
      <c r="C2235" s="1534"/>
      <c r="D2235" s="454"/>
      <c r="E2235" s="2287" t="s">
        <v>53</v>
      </c>
      <c r="F2235" s="2287"/>
      <c r="G2235" s="2287"/>
      <c r="H2235" s="1381"/>
    </row>
    <row r="2236" spans="1:8" x14ac:dyDescent="0.25">
      <c r="A2236" s="1376"/>
      <c r="B2236" s="1377"/>
      <c r="C2236" s="1534"/>
      <c r="D2236" s="454"/>
      <c r="E2236" s="454"/>
      <c r="F2236" s="1379"/>
      <c r="G2236" s="726"/>
      <c r="H2236" s="1381"/>
    </row>
    <row r="2237" spans="1:8" x14ac:dyDescent="0.25">
      <c r="A2237" s="1376"/>
      <c r="B2237" s="1377"/>
      <c r="C2237" s="1534"/>
      <c r="D2237" s="454"/>
      <c r="E2237" s="454"/>
      <c r="F2237" s="1379"/>
      <c r="G2237" s="726"/>
      <c r="H2237" s="1381"/>
    </row>
    <row r="2238" spans="1:8" x14ac:dyDescent="0.25">
      <c r="A2238" s="1376"/>
      <c r="B2238" s="1377"/>
      <c r="C2238" s="1534"/>
      <c r="D2238" s="454"/>
      <c r="E2238" s="454"/>
      <c r="F2238" s="1379"/>
      <c r="G2238" s="726"/>
      <c r="H2238" s="1381"/>
    </row>
  </sheetData>
  <sortState ref="B1385:G1387">
    <sortCondition ref="B1385:B1387"/>
  </sortState>
  <mergeCells count="35">
    <mergeCell ref="A1170:F1170"/>
    <mergeCell ref="A410:F410"/>
    <mergeCell ref="A479:F479"/>
    <mergeCell ref="A549:F549"/>
    <mergeCell ref="A618:F618"/>
    <mergeCell ref="A687:F687"/>
    <mergeCell ref="A756:F756"/>
    <mergeCell ref="A825:F825"/>
    <mergeCell ref="A894:F894"/>
    <mergeCell ref="A963:F963"/>
    <mergeCell ref="A1032:F1032"/>
    <mergeCell ref="A1101:F1101"/>
    <mergeCell ref="A341:F341"/>
    <mergeCell ref="A1:F1"/>
    <mergeCell ref="A70:F70"/>
    <mergeCell ref="A136:F136"/>
    <mergeCell ref="A203:F203"/>
    <mergeCell ref="A272:F272"/>
    <mergeCell ref="A1998:F1998"/>
    <mergeCell ref="A1239:F1239"/>
    <mergeCell ref="A1308:F1308"/>
    <mergeCell ref="A1377:F1377"/>
    <mergeCell ref="A1446:F1446"/>
    <mergeCell ref="A1515:F1515"/>
    <mergeCell ref="A1583:F1583"/>
    <mergeCell ref="A1652:F1652"/>
    <mergeCell ref="A1721:F1721"/>
    <mergeCell ref="A1790:F1790"/>
    <mergeCell ref="A1860:F1860"/>
    <mergeCell ref="A1929:F1929"/>
    <mergeCell ref="A2206:F2206"/>
    <mergeCell ref="E2233:G2233"/>
    <mergeCell ref="E2235:G2235"/>
    <mergeCell ref="A2067:F2067"/>
    <mergeCell ref="A2136:F2136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E221"/>
  <sheetViews>
    <sheetView topLeftCell="ASU1" workbookViewId="0">
      <pane ySplit="6" topLeftCell="A7" activePane="bottomLeft" state="frozen"/>
      <selection pane="bottomLeft" activeCell="ASY9" sqref="ASY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6"/>
    <col min="44" max="45" width="11.42578125" style="32"/>
    <col min="46" max="46" width="11.42578125" style="796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6" customWidth="1"/>
    <col min="58" max="62" width="11.42578125" style="32" customWidth="1"/>
    <col min="63" max="63" width="6.5703125" style="32" customWidth="1"/>
    <col min="64" max="64" width="11.42578125" style="545"/>
    <col min="65" max="69" width="11.42578125" style="32"/>
    <col min="70" max="70" width="9.28515625" style="32" customWidth="1"/>
    <col min="71" max="71" width="11.140625" style="796" customWidth="1"/>
    <col min="72" max="76" width="11.140625" style="32" customWidth="1"/>
    <col min="77" max="77" width="9.28515625" style="32" customWidth="1"/>
    <col min="78" max="79" width="11.42578125" style="545" customWidth="1"/>
    <col min="80" max="84" width="11.42578125" style="32" customWidth="1"/>
    <col min="85" max="85" width="9.28515625" style="32" customWidth="1"/>
    <col min="86" max="86" width="11.42578125" style="545" customWidth="1"/>
    <col min="87" max="91" width="11.42578125" style="32" customWidth="1"/>
    <col min="92" max="92" width="9.28515625" style="32" customWidth="1"/>
    <col min="93" max="93" width="11.42578125" style="545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6" customWidth="1"/>
    <col min="102" max="102" width="11.42578125" style="32" customWidth="1"/>
    <col min="103" max="103" width="12.7109375" style="32" bestFit="1" customWidth="1"/>
    <col min="104" max="104" width="11.42578125" style="406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6" customWidth="1"/>
    <col min="109" max="109" width="11.42578125" style="738" customWidth="1"/>
    <col min="110" max="110" width="11.42578125" style="32" customWidth="1"/>
    <col min="111" max="111" width="12.7109375" style="32" bestFit="1" customWidth="1"/>
    <col min="112" max="112" width="11.42578125" style="545" customWidth="1"/>
    <col min="113" max="113" width="11.42578125" style="32" customWidth="1"/>
    <col min="114" max="114" width="13.7109375" style="32" bestFit="1" customWidth="1"/>
    <col min="115" max="115" width="9.28515625" style="32" customWidth="1"/>
    <col min="116" max="116" width="11.42578125" style="796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6" customWidth="1"/>
    <col min="138" max="142" width="11" style="32" customWidth="1"/>
    <col min="143" max="143" width="9.28515625" style="32" customWidth="1"/>
    <col min="144" max="144" width="11.42578125" style="545" customWidth="1"/>
    <col min="145" max="149" width="11.42578125" style="32" customWidth="1"/>
    <col min="150" max="150" width="9.28515625" style="32" customWidth="1"/>
    <col min="151" max="151" width="11.42578125" style="545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5"/>
    <col min="167" max="172" width="11.42578125" style="32"/>
    <col min="173" max="173" width="7.42578125" style="32" customWidth="1"/>
    <col min="174" max="174" width="11.42578125" style="545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5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5" customWidth="1"/>
    <col min="205" max="210" width="11.42578125" style="32" customWidth="1"/>
    <col min="211" max="211" width="7.42578125" style="32" customWidth="1"/>
    <col min="212" max="212" width="11.42578125" style="545" customWidth="1"/>
    <col min="213" max="217" width="11.42578125" style="32" customWidth="1"/>
    <col min="218" max="218" width="7.42578125" style="32" customWidth="1"/>
    <col min="219" max="219" width="11.42578125" style="796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5" customWidth="1"/>
    <col min="255" max="259" width="11.42578125" style="32" customWidth="1"/>
    <col min="260" max="260" width="7.42578125" style="32" customWidth="1"/>
    <col min="261" max="261" width="11.85546875" style="545" customWidth="1"/>
    <col min="262" max="266" width="11.85546875" style="32" customWidth="1"/>
    <col min="267" max="267" width="7.42578125" style="32" customWidth="1"/>
    <col min="268" max="268" width="11.85546875" style="796" customWidth="1"/>
    <col min="269" max="270" width="11.85546875" style="32" customWidth="1"/>
    <col min="271" max="271" width="11.85546875" style="796" customWidth="1"/>
    <col min="272" max="272" width="11.85546875" style="702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5" customWidth="1"/>
    <col min="290" max="294" width="11.140625" style="32" customWidth="1"/>
    <col min="295" max="295" width="7.42578125" style="32" customWidth="1"/>
    <col min="296" max="296" width="11.42578125" style="796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6" customWidth="1"/>
    <col min="312" max="316" width="12.42578125" style="32" customWidth="1"/>
    <col min="317" max="317" width="7.42578125" style="32" customWidth="1"/>
    <col min="318" max="318" width="11.42578125" style="796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5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5" customWidth="1"/>
    <col min="361" max="365" width="11.42578125" style="32" customWidth="1"/>
    <col min="366" max="366" width="7.42578125" style="32" customWidth="1"/>
    <col min="367" max="367" width="11.42578125" style="545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5" customWidth="1"/>
    <col min="389" max="390" width="11.42578125" style="32" customWidth="1"/>
    <col min="391" max="391" width="11.42578125" style="545" customWidth="1"/>
    <col min="392" max="393" width="11.42578125" style="32" customWidth="1"/>
    <col min="394" max="394" width="7.42578125" style="32" customWidth="1"/>
    <col min="395" max="395" width="11.140625" style="545" customWidth="1"/>
    <col min="396" max="400" width="11.140625" style="32" customWidth="1"/>
    <col min="401" max="401" width="7.42578125" style="32" customWidth="1"/>
    <col min="402" max="402" width="11.42578125" style="545" customWidth="1"/>
    <col min="403" max="403" width="11.42578125" style="929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5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6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6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6" customWidth="1"/>
    <col min="439" max="439" width="11" style="32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6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6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5" customWidth="1"/>
    <col min="482" max="482" width="12" style="931" customWidth="1"/>
    <col min="483" max="487" width="12" style="32" customWidth="1"/>
    <col min="488" max="488" width="7.42578125" style="32" customWidth="1"/>
    <col min="489" max="489" width="11.5703125" style="545" customWidth="1"/>
    <col min="490" max="494" width="11.5703125" style="32" customWidth="1"/>
    <col min="495" max="495" width="7.42578125" style="32" customWidth="1"/>
    <col min="496" max="496" width="11.42578125" style="545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5" customWidth="1"/>
    <col min="553" max="557" width="11.42578125" style="32" customWidth="1"/>
    <col min="558" max="558" width="7.42578125" style="32" customWidth="1"/>
    <col min="559" max="559" width="11.42578125" style="545" customWidth="1"/>
    <col min="560" max="564" width="11.42578125" style="32" customWidth="1"/>
    <col min="565" max="565" width="7.42578125" style="32" customWidth="1"/>
    <col min="566" max="566" width="11.42578125" style="545" customWidth="1"/>
    <col min="567" max="571" width="11.42578125" style="32" customWidth="1"/>
    <col min="572" max="572" width="7.42578125" style="32" customWidth="1"/>
    <col min="573" max="573" width="11.42578125" style="796" customWidth="1"/>
    <col min="574" max="575" width="11.42578125" style="32" customWidth="1"/>
    <col min="576" max="576" width="11.42578125" style="796" customWidth="1"/>
    <col min="577" max="578" width="11.42578125" style="32" customWidth="1"/>
    <col min="579" max="579" width="7.42578125" style="32" customWidth="1"/>
    <col min="580" max="580" width="11.42578125" style="545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6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5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5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5" customWidth="1"/>
    <col min="637" max="641" width="11.5703125" style="32" customWidth="1"/>
    <col min="642" max="642" width="7.42578125" style="32" customWidth="1"/>
    <col min="643" max="643" width="11.42578125" style="545" customWidth="1"/>
    <col min="644" max="648" width="11.42578125" style="32" customWidth="1"/>
    <col min="649" max="649" width="7.42578125" style="32" customWidth="1"/>
    <col min="650" max="650" width="11.42578125" style="796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6" customWidth="1"/>
    <col min="659" max="663" width="11.42578125" style="32" customWidth="1"/>
    <col min="664" max="664" width="7.42578125" style="32" customWidth="1"/>
    <col min="665" max="665" width="11" style="545" customWidth="1"/>
    <col min="666" max="666" width="11" style="931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6" customWidth="1"/>
    <col min="674" max="678" width="11.42578125" style="32" customWidth="1"/>
    <col min="679" max="679" width="7.42578125" style="32" customWidth="1"/>
    <col min="680" max="680" width="11.42578125" style="796" customWidth="1"/>
    <col min="681" max="685" width="11.42578125" style="32" customWidth="1"/>
    <col min="686" max="686" width="7.42578125" style="32" customWidth="1"/>
    <col min="687" max="687" width="11.42578125" style="545" customWidth="1"/>
    <col min="688" max="692" width="11.42578125" style="32" customWidth="1"/>
    <col min="693" max="693" width="7.42578125" style="32" customWidth="1"/>
    <col min="694" max="694" width="11.42578125" style="545" customWidth="1"/>
    <col min="695" max="699" width="11.42578125" style="32" customWidth="1"/>
    <col min="700" max="700" width="7.42578125" style="32" customWidth="1"/>
    <col min="701" max="701" width="11.42578125" style="796" customWidth="1"/>
    <col min="702" max="702" width="9.85546875" style="929" bestFit="1" customWidth="1"/>
    <col min="703" max="703" width="11.42578125" style="311" customWidth="1"/>
    <col min="704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6" customWidth="1"/>
    <col min="710" max="711" width="11.42578125" style="32" customWidth="1"/>
    <col min="712" max="712" width="11.42578125" style="322" customWidth="1"/>
    <col min="713" max="713" width="11.42578125" style="32" customWidth="1"/>
    <col min="714" max="714" width="12.7109375" style="32" bestFit="1" customWidth="1"/>
    <col min="715" max="715" width="7.42578125" style="32" customWidth="1"/>
    <col min="716" max="717" width="11.42578125" style="545" customWidth="1"/>
    <col min="718" max="719" width="11.42578125" style="32" customWidth="1"/>
    <col min="720" max="720" width="11.42578125" style="796" customWidth="1"/>
    <col min="721" max="722" width="11.42578125" style="32" customWidth="1"/>
    <col min="723" max="723" width="7.42578125" style="32" customWidth="1"/>
    <col min="724" max="724" width="11.140625" style="796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5" customWidth="1"/>
    <col min="732" max="736" width="11.42578125" style="32" customWidth="1"/>
    <col min="737" max="737" width="7.42578125" style="32" customWidth="1"/>
    <col min="738" max="738" width="11.42578125" style="545" customWidth="1"/>
    <col min="739" max="743" width="11.42578125" style="32" customWidth="1"/>
    <col min="744" max="744" width="7.42578125" style="32" customWidth="1"/>
    <col min="745" max="745" width="11.42578125" style="545" customWidth="1"/>
    <col min="746" max="750" width="11.42578125" style="32" customWidth="1"/>
    <col min="751" max="751" width="9.5703125" style="32" bestFit="1" customWidth="1"/>
    <col min="752" max="752" width="11.42578125" style="545" customWidth="1"/>
    <col min="753" max="757" width="11.42578125" style="32" customWidth="1"/>
    <col min="758" max="758" width="9.5703125" style="32" bestFit="1" customWidth="1"/>
    <col min="759" max="759" width="11.42578125" style="545" customWidth="1"/>
    <col min="760" max="764" width="11.42578125" style="32" customWidth="1"/>
    <col min="765" max="765" width="9.5703125" style="32" bestFit="1" customWidth="1"/>
    <col min="766" max="767" width="11.85546875" style="545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6" customWidth="1"/>
    <col min="789" max="794" width="11.42578125" style="32" customWidth="1"/>
    <col min="795" max="795" width="9.5703125" style="32" bestFit="1" customWidth="1"/>
    <col min="796" max="796" width="11" style="796" customWidth="1"/>
    <col min="797" max="798" width="11" style="32" customWidth="1"/>
    <col min="799" max="799" width="11" style="545" customWidth="1"/>
    <col min="800" max="801" width="11" style="32" customWidth="1"/>
    <col min="802" max="802" width="9.5703125" style="32" bestFit="1" customWidth="1"/>
    <col min="803" max="803" width="11.42578125" style="545" customWidth="1"/>
    <col min="804" max="808" width="11.42578125" style="32" customWidth="1"/>
    <col min="809" max="809" width="9.5703125" style="32" bestFit="1" customWidth="1"/>
    <col min="810" max="810" width="11.42578125" style="796" customWidth="1"/>
    <col min="811" max="812" width="11.42578125" style="32" customWidth="1"/>
    <col min="813" max="813" width="11.42578125" style="796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6" customWidth="1"/>
    <col min="874" max="878" width="11.42578125" style="32" customWidth="1"/>
    <col min="879" max="879" width="9.5703125" style="32" bestFit="1" customWidth="1"/>
    <col min="880" max="880" width="11.42578125" style="545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6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5" customWidth="1"/>
    <col min="903" max="907" width="11.42578125" style="32" customWidth="1"/>
    <col min="908" max="908" width="9.5703125" style="32" bestFit="1" customWidth="1"/>
    <col min="909" max="910" width="11.42578125" style="545" customWidth="1"/>
    <col min="911" max="915" width="11.42578125" style="32" customWidth="1"/>
    <col min="916" max="916" width="9.5703125" style="32" bestFit="1" customWidth="1"/>
    <col min="917" max="917" width="11.42578125" style="545" customWidth="1"/>
    <col min="918" max="922" width="11.42578125" style="32" customWidth="1"/>
    <col min="923" max="923" width="9.5703125" style="32" bestFit="1" customWidth="1"/>
    <col min="924" max="924" width="11.42578125" style="545"/>
    <col min="925" max="929" width="11.42578125" style="32"/>
    <col min="930" max="930" width="9.5703125" style="32" bestFit="1" customWidth="1"/>
    <col min="931" max="931" width="11.42578125" style="545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6" customWidth="1"/>
    <col min="953" max="957" width="11.42578125" style="32" customWidth="1"/>
    <col min="958" max="958" width="9.5703125" style="32" bestFit="1" customWidth="1"/>
    <col min="959" max="959" width="11.42578125" style="796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5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29" customWidth="1"/>
    <col min="983" max="987" width="11.42578125" style="32" customWidth="1"/>
    <col min="988" max="988" width="9.5703125" style="32" customWidth="1"/>
    <col min="989" max="989" width="11.42578125" style="545" customWidth="1"/>
    <col min="990" max="994" width="11.42578125" style="32" customWidth="1"/>
    <col min="995" max="995" width="9.5703125" style="32" bestFit="1" customWidth="1"/>
    <col min="996" max="996" width="11.42578125" style="545" customWidth="1"/>
    <col min="997" max="1001" width="11.42578125" style="32" customWidth="1"/>
    <col min="1002" max="1002" width="9.5703125" style="32" bestFit="1" customWidth="1"/>
    <col min="1003" max="1003" width="11.28515625" style="545" customWidth="1"/>
    <col min="1004" max="1008" width="11.28515625" style="32" customWidth="1"/>
    <col min="1009" max="1009" width="9.5703125" style="32" bestFit="1" customWidth="1"/>
    <col min="1010" max="1010" width="11.5703125" style="545" customWidth="1"/>
    <col min="1011" max="1015" width="11.5703125" style="32" customWidth="1"/>
    <col min="1016" max="1016" width="9.5703125" style="32" bestFit="1" customWidth="1"/>
    <col min="1017" max="1017" width="11.42578125" style="545" customWidth="1"/>
    <col min="1018" max="1022" width="11.42578125" style="32" customWidth="1"/>
    <col min="1023" max="1023" width="9.5703125" style="32" bestFit="1" customWidth="1"/>
    <col min="1024" max="1024" width="11.42578125" style="545" customWidth="1"/>
    <col min="1025" max="1026" width="11.42578125" style="32" customWidth="1"/>
    <col min="1027" max="1027" width="11.42578125" style="545" customWidth="1"/>
    <col min="1028" max="1029" width="11.42578125" style="32" customWidth="1"/>
    <col min="1030" max="1030" width="9.5703125" style="32" bestFit="1" customWidth="1"/>
    <col min="1031" max="1031" width="11.42578125" style="545" customWidth="1"/>
    <col min="1032" max="1036" width="11.42578125" style="32" customWidth="1"/>
    <col min="1037" max="1037" width="9.5703125" style="32" bestFit="1" customWidth="1"/>
    <col min="1038" max="1038" width="11.42578125" style="796"/>
    <col min="1039" max="1043" width="11.42578125" style="32"/>
    <col min="1044" max="1044" width="9.5703125" style="32" bestFit="1" customWidth="1"/>
    <col min="1045" max="1045" width="11.42578125" style="796" customWidth="1"/>
    <col min="1046" max="1050" width="11.42578125" style="32" customWidth="1"/>
    <col min="1051" max="1051" width="9.5703125" style="32" bestFit="1" customWidth="1"/>
    <col min="1052" max="1052" width="11.42578125" style="796" customWidth="1"/>
    <col min="1053" max="1054" width="11.42578125" style="32" customWidth="1"/>
    <col min="1055" max="1055" width="11.42578125" style="796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8" width="11.42578125" style="545" customWidth="1"/>
    <col min="1069" max="1073" width="11.42578125" style="32" customWidth="1"/>
    <col min="1074" max="1074" width="9.5703125" style="32" bestFit="1" customWidth="1"/>
    <col min="1075" max="1075" width="11.42578125" style="545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2" customWidth="1"/>
    <col min="1098" max="1101" width="11.42578125" style="32" customWidth="1"/>
    <col min="1102" max="1102" width="9.5703125" style="32" bestFit="1" customWidth="1"/>
    <col min="1103" max="1103" width="11.42578125" style="545" customWidth="1"/>
    <col min="1104" max="1108" width="11.42578125" style="32" customWidth="1"/>
    <col min="1109" max="1109" width="9.5703125" style="32" bestFit="1" customWidth="1"/>
    <col min="1110" max="1110" width="11.42578125" style="796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6" customWidth="1"/>
    <col min="1139" max="1143" width="11.140625" style="32" customWidth="1"/>
    <col min="1144" max="1144" width="7.28515625" style="32" customWidth="1"/>
    <col min="1145" max="1145" width="11.140625" style="796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5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5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5"/>
    <col min="1188" max="1192" width="11.42578125" style="32"/>
    <col min="1193" max="1193" width="9.5703125" style="32" bestFit="1" customWidth="1"/>
    <col min="1194" max="1195" width="11.42578125" style="545" customWidth="1"/>
    <col min="1196" max="1200" width="11.42578125" style="32" customWidth="1"/>
    <col min="1201" max="1201" width="9.5703125" style="32" bestFit="1" customWidth="1"/>
    <col min="1202" max="1202" width="12.140625" style="545" customWidth="1"/>
    <col min="1203" max="1207" width="12.140625" style="32" customWidth="1"/>
    <col min="1208" max="1208" width="9.5703125" style="32" bestFit="1" customWidth="1"/>
    <col min="1209" max="1209" width="11.28515625" style="796" customWidth="1"/>
    <col min="1210" max="1214" width="11.28515625" style="32" customWidth="1"/>
    <col min="1215" max="1215" width="9.5703125" style="32" bestFit="1" customWidth="1"/>
    <col min="1216" max="1216" width="11.42578125" style="545" customWidth="1"/>
    <col min="1217" max="1217" width="11.42578125" style="931" customWidth="1"/>
    <col min="1218" max="1222" width="11.42578125" style="32" customWidth="1"/>
    <col min="1223" max="1223" width="9.5703125" style="32" bestFit="1" customWidth="1"/>
    <col min="1224" max="1224" width="11.42578125" style="545" customWidth="1"/>
    <col min="1225" max="1225" width="11.42578125" style="931" customWidth="1"/>
    <col min="1226" max="1231" width="11.42578125" style="32" customWidth="1"/>
    <col min="1232" max="1232" width="11.140625" style="545" customWidth="1"/>
    <col min="1233" max="1237" width="11.42578125" style="32" customWidth="1"/>
    <col min="1238" max="1238" width="8.5703125" style="32" customWidth="1"/>
    <col min="1239" max="1239" width="11.140625" style="545" customWidth="1"/>
    <col min="1240" max="1244" width="11.140625" style="32" customWidth="1"/>
    <col min="1245" max="1245" width="8.5703125" style="32" customWidth="1"/>
    <col min="1246" max="1246" width="11.42578125" style="545"/>
    <col min="1247" max="1251" width="11.42578125" style="32"/>
    <col min="1252" max="1252" width="8.28515625" style="32" customWidth="1"/>
    <col min="1253" max="1253" width="11.42578125" style="545"/>
    <col min="1254" max="1258" width="11.42578125" style="32"/>
    <col min="1259" max="1259" width="8.28515625" style="32" customWidth="1"/>
    <col min="1260" max="1260" width="11.5703125" style="545" customWidth="1"/>
    <col min="1261" max="1265" width="11.5703125" style="32" customWidth="1"/>
    <col min="1266" max="1266" width="8.28515625" style="32" customWidth="1"/>
    <col min="1267" max="1267" width="11.85546875" style="545" customWidth="1"/>
    <col min="1268" max="1272" width="11.85546875" style="32" customWidth="1"/>
    <col min="1273" max="1273" width="8.28515625" style="32" customWidth="1"/>
    <col min="1274" max="1274" width="11.85546875" style="545" customWidth="1"/>
    <col min="1275" max="1279" width="11.85546875" style="32" customWidth="1"/>
    <col min="1280" max="1280" width="8.28515625" style="32" customWidth="1"/>
    <col min="1281" max="1281" width="11.42578125" style="545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29" customWidth="1"/>
    <col min="1290" max="1294" width="11.42578125" style="32" customWidth="1"/>
    <col min="1295" max="1295" width="8.28515625" style="32" customWidth="1"/>
    <col min="1296" max="1297" width="11.42578125" style="545"/>
    <col min="1298" max="1302" width="11.42578125" style="32"/>
    <col min="1303" max="1303" width="9.5703125" style="32" bestFit="1" customWidth="1"/>
    <col min="1304" max="1304" width="12.42578125" style="545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5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5"/>
    <col min="1326" max="1327" width="11.42578125" style="32"/>
    <col min="1328" max="1328" width="11.42578125" style="545"/>
    <col min="1329" max="1330" width="11.42578125" style="32"/>
    <col min="1331" max="1331" width="8.42578125" style="32" customWidth="1"/>
    <col min="1332" max="1332" width="11.42578125" style="545"/>
    <col min="1333" max="1337" width="11.42578125" style="32"/>
    <col min="1338" max="1338" width="8.42578125" style="32" customWidth="1"/>
    <col min="1339" max="1339" width="11.42578125" style="545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5"/>
    <col min="1347" max="1351" width="11.42578125" style="32"/>
    <col min="1352" max="1352" width="8.42578125" style="32" customWidth="1"/>
    <col min="1353" max="1353" width="11.42578125" style="545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6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5" customWidth="1"/>
    <col min="1389" max="1390" width="11.28515625" style="32" customWidth="1"/>
    <col min="1391" max="1391" width="11.28515625" style="545" customWidth="1"/>
    <col min="1392" max="1393" width="11.28515625" style="32" customWidth="1"/>
    <col min="1394" max="1394" width="7.7109375" style="32" customWidth="1"/>
    <col min="1395" max="1395" width="11.42578125" style="545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1.42578125" style="32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5" customWidth="1"/>
    <col min="1453" max="1457" width="11.42578125" style="32" customWidth="1"/>
    <col min="1458" max="1458" width="8.42578125" style="32" customWidth="1"/>
    <col min="1459" max="1459" width="10.42578125" style="545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6" customWidth="1"/>
    <col min="1467" max="1471" width="11.42578125" style="32" customWidth="1"/>
    <col min="1472" max="1472" width="8.42578125" style="32" customWidth="1"/>
    <col min="1473" max="1473" width="11.42578125" style="545"/>
    <col min="1474" max="1474" width="9.42578125" style="545" customWidth="1"/>
    <col min="1475" max="1476" width="11.42578125" style="32"/>
    <col min="1477" max="1477" width="11.42578125" style="545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94" width="11.28515625" style="32" customWidth="1"/>
    <col min="1495" max="1495" width="8.42578125" style="32" customWidth="1"/>
    <col min="1496" max="1501" width="11.42578125" style="32" customWidth="1"/>
    <col min="1502" max="1502" width="8.42578125" style="32" customWidth="1"/>
    <col min="1503" max="1503" width="11.5703125" style="796" customWidth="1"/>
    <col min="1504" max="1508" width="11.5703125" style="32" customWidth="1"/>
    <col min="1509" max="1509" width="8.42578125" style="32" customWidth="1"/>
    <col min="1510" max="1510" width="11.42578125" style="796" customWidth="1"/>
    <col min="1511" max="1515" width="11.42578125" style="32" customWidth="1"/>
    <col min="1516" max="1516" width="8.42578125" style="32" customWidth="1"/>
    <col min="1517" max="1517" width="11.42578125" style="796" customWidth="1"/>
    <col min="1518" max="1519" width="11.42578125" style="32" customWidth="1"/>
    <col min="1520" max="1520" width="11.42578125" style="545" customWidth="1"/>
    <col min="1521" max="1522" width="11.42578125" style="32" customWidth="1"/>
    <col min="1523" max="1523" width="8.42578125" style="32" customWidth="1"/>
    <col min="1524" max="1524" width="11.42578125" style="796" customWidth="1"/>
    <col min="1525" max="1526" width="11.42578125" style="32" customWidth="1"/>
    <col min="1527" max="1527" width="11.42578125" style="545" customWidth="1"/>
    <col min="1528" max="1529" width="11.42578125" style="32" customWidth="1"/>
    <col min="1530" max="1530" width="8.42578125" style="32" customWidth="1"/>
    <col min="1531" max="1536" width="11.42578125" style="32" customWidth="1"/>
    <col min="1537" max="1537" width="8.42578125" style="32" customWidth="1"/>
    <col min="1538" max="1538" width="11.42578125" style="796"/>
    <col min="1539" max="1540" width="11.42578125" style="32"/>
    <col min="1541" max="1541" width="11.42578125" style="796"/>
    <col min="1542" max="1543" width="11.42578125" style="32"/>
    <col min="1544" max="1544" width="7.5703125" style="32" bestFit="1" customWidth="1"/>
    <col min="1545" max="1545" width="11.42578125" style="545"/>
    <col min="1546" max="1546" width="11.140625" style="545" customWidth="1"/>
    <col min="1547" max="1547" width="11.42578125" style="32"/>
    <col min="1548" max="1548" width="12.7109375" style="32" bestFit="1" customWidth="1"/>
    <col min="1549" max="1549" width="11.42578125" style="406"/>
    <col min="1550" max="1550" width="12.7109375" style="32" bestFit="1" customWidth="1"/>
    <col min="1551" max="1551" width="11.42578125" style="32"/>
    <col min="1552" max="1552" width="7.5703125" style="32" bestFit="1" customWidth="1"/>
    <col min="1553" max="1558" width="11.42578125" style="32"/>
    <col min="1559" max="1559" width="7.5703125" style="32" bestFit="1" customWidth="1"/>
    <col min="1560" max="1560" width="11.42578125" style="545" customWidth="1"/>
    <col min="1561" max="1565" width="11.42578125" style="32" customWidth="1"/>
    <col min="1566" max="1566" width="7.5703125" style="32" bestFit="1" customWidth="1"/>
    <col min="1567" max="1567" width="11.42578125" style="545"/>
    <col min="1568" max="1574" width="11.42578125" style="32"/>
    <col min="1575" max="1575" width="11.42578125" style="796"/>
    <col min="1576" max="1577" width="11.42578125" style="32"/>
    <col min="1578" max="1578" width="11.42578125" style="796"/>
    <col min="1579" max="1580" width="11.42578125" style="32"/>
    <col min="1581" max="1581" width="9.5703125" style="32" customWidth="1"/>
    <col min="1582" max="1582" width="11.42578125" style="796"/>
    <col min="1583" max="1583" width="11.42578125" style="929"/>
    <col min="1584" max="1585" width="11.42578125" style="32"/>
    <col min="1586" max="1586" width="11.42578125" style="796"/>
    <col min="1587" max="1588" width="11.42578125" style="32"/>
    <col min="1589" max="1589" width="9.5703125" style="32" customWidth="1"/>
    <col min="1590" max="1590" width="11.28515625" style="796" customWidth="1"/>
    <col min="1591" max="1596" width="11.42578125" style="32"/>
    <col min="1597" max="1597" width="7.5703125" style="32" bestFit="1" customWidth="1"/>
    <col min="1598" max="1598" width="11.42578125" style="545" customWidth="1"/>
    <col min="1599" max="1600" width="11.42578125" style="32" customWidth="1"/>
    <col min="1601" max="1601" width="11.42578125" style="406" customWidth="1"/>
    <col min="1602" max="1603" width="11.42578125" style="32" customWidth="1"/>
    <col min="1604" max="1604" width="7.5703125" style="32" customWidth="1"/>
    <col min="1605" max="1605" width="11.42578125" style="796"/>
    <col min="1606" max="1610" width="11.42578125" style="32"/>
    <col min="1611" max="1611" width="7.5703125" style="32" bestFit="1" customWidth="1"/>
    <col min="1612" max="1612" width="11.42578125" style="545"/>
    <col min="1613" max="1617" width="11.42578125" style="32"/>
    <col min="1618" max="1618" width="7.5703125" style="32" bestFit="1" customWidth="1"/>
    <col min="1619" max="1620" width="11.42578125" style="796"/>
    <col min="1621" max="1625" width="11.42578125" style="32"/>
    <col min="1626" max="1626" width="7.5703125" style="32" bestFit="1" customWidth="1"/>
    <col min="1627" max="1632" width="11.42578125" style="32" customWidth="1"/>
    <col min="1633" max="1633" width="7.5703125" style="32" customWidth="1"/>
    <col min="1634" max="1634" width="11.140625" style="545" customWidth="1"/>
    <col min="1635" max="1639" width="11.140625" style="32" customWidth="1"/>
    <col min="1640" max="1640" width="7.5703125" style="32" customWidth="1"/>
    <col min="1641" max="1641" width="11.42578125" style="545"/>
    <col min="1642" max="1642" width="11.42578125" style="406"/>
    <col min="1643" max="1647" width="11.42578125" style="32"/>
    <col min="1648" max="1648" width="7.5703125" style="32" bestFit="1" customWidth="1"/>
    <col min="1649" max="1649" width="11.42578125" style="545"/>
    <col min="1650" max="1654" width="11.42578125" style="32"/>
    <col min="1655" max="1655" width="7.5703125" style="32" bestFit="1" customWidth="1"/>
    <col min="1656" max="1656" width="8.85546875" style="545" customWidth="1"/>
    <col min="1657" max="1661" width="11.42578125" style="32"/>
    <col min="1662" max="1662" width="8" style="32" bestFit="1" customWidth="1"/>
    <col min="1663" max="1663" width="9.5703125" style="545" bestFit="1" customWidth="1"/>
    <col min="1664" max="1668" width="11.42578125" style="32"/>
    <col min="1669" max="1669" width="8" style="32" bestFit="1" customWidth="1"/>
    <col min="1670" max="1670" width="11.42578125" style="545"/>
    <col min="1671" max="1675" width="11.42578125" style="32"/>
    <col min="1676" max="1676" width="7.5703125" style="32" bestFit="1" customWidth="1"/>
    <col min="1677" max="1677" width="11.42578125" style="545"/>
    <col min="1678" max="1683" width="11.42578125" style="32"/>
    <col min="1684" max="1684" width="11.42578125" style="545"/>
    <col min="1685" max="1690" width="11.42578125" style="32"/>
    <col min="1691" max="1691" width="11.42578125" style="545"/>
    <col min="1692" max="1697" width="11.42578125" style="32"/>
    <col min="1698" max="1698" width="11.42578125" style="545"/>
    <col min="1699" max="1717" width="11.42578125" style="32"/>
    <col min="1718" max="1718" width="9.5703125" style="32" bestFit="1" customWidth="1"/>
    <col min="1719" max="1719" width="11.42578125" style="796" customWidth="1"/>
    <col min="1720" max="1721" width="11.42578125" style="32" customWidth="1"/>
    <col min="1722" max="1722" width="11.42578125" style="322" customWidth="1"/>
    <col min="1723" max="1724" width="11.42578125" style="32" customWidth="1"/>
    <col min="1725" max="1726" width="9.5703125" style="32" customWidth="1"/>
    <col min="1727" max="1727" width="11" style="32" customWidth="1"/>
    <col min="1728" max="1728" width="11.42578125" style="32" customWidth="1"/>
    <col min="1729" max="1729" width="11.42578125" style="311" customWidth="1"/>
    <col min="1730" max="1731" width="11.42578125" style="32" customWidth="1"/>
    <col min="1732" max="1732" width="7.5703125" style="32" bestFit="1" customWidth="1"/>
    <col min="1733" max="1733" width="11.42578125" style="32" customWidth="1"/>
    <col min="1734" max="1734" width="11.42578125" style="929" customWidth="1"/>
    <col min="1735" max="1739" width="11.42578125" style="32" customWidth="1"/>
    <col min="1740" max="1740" width="7.5703125" style="32" customWidth="1"/>
    <col min="1741" max="1746" width="11.42578125" style="32"/>
    <col min="1747" max="1747" width="7.5703125" style="32" bestFit="1" customWidth="1"/>
    <col min="1748" max="1753" width="11.42578125" style="32" customWidth="1"/>
    <col min="1754" max="1754" width="7.5703125" style="32" customWidth="1"/>
    <col min="1755" max="1760" width="11.42578125" style="32" customWidth="1"/>
    <col min="1761" max="1761" width="7.5703125" style="32" customWidth="1"/>
    <col min="1762" max="1762" width="10.140625" style="796" bestFit="1" customWidth="1"/>
    <col min="1763" max="1767" width="11.42578125" style="32"/>
    <col min="1768" max="1768" width="7.5703125" style="32" bestFit="1" customWidth="1"/>
    <col min="1769" max="1769" width="11.42578125" style="545" customWidth="1"/>
    <col min="1770" max="1774" width="11.42578125" style="32" customWidth="1"/>
    <col min="1775" max="1775" width="9.5703125" style="32" customWidth="1"/>
    <col min="1776" max="1776" width="11.42578125" style="545"/>
    <col min="1777" max="1804" width="11.42578125" style="32"/>
    <col min="1805" max="1805" width="11.42578125" style="796"/>
    <col min="1806" max="1810" width="11.42578125" style="32"/>
    <col min="1811" max="1811" width="9.5703125" style="32" bestFit="1" customWidth="1"/>
    <col min="1812" max="1812" width="11.42578125" style="796"/>
    <col min="1813" max="1813" width="12.85546875" style="32" customWidth="1"/>
    <col min="1814" max="1814" width="11.42578125" style="32"/>
    <col min="1815" max="1815" width="11.42578125" style="545"/>
    <col min="1816" max="1818" width="11.42578125" style="32"/>
    <col min="1819" max="1819" width="11.42578125" style="406"/>
    <col min="1820" max="1832" width="11.42578125" style="32"/>
    <col min="1833" max="1833" width="11.42578125" style="796"/>
    <col min="1834" max="1840" width="11.42578125" style="32"/>
    <col min="1841" max="1841" width="11.42578125" style="545"/>
    <col min="1842" max="1847" width="11.42578125" style="32"/>
    <col min="1848" max="1848" width="11.42578125" style="545"/>
    <col min="1849" max="1861" width="11.42578125" style="32"/>
    <col min="1862" max="1862" width="11.42578125" style="545"/>
    <col min="1863" max="1868" width="11.42578125" style="32"/>
    <col min="1869" max="1869" width="11.42578125" style="545"/>
    <col min="1870" max="16384" width="11.42578125" style="32"/>
  </cols>
  <sheetData>
    <row r="1" spans="1:1903" ht="33.75" x14ac:dyDescent="0.5">
      <c r="A1" s="2241" t="s">
        <v>111</v>
      </c>
      <c r="B1" s="2241"/>
      <c r="C1" s="2241"/>
      <c r="D1" s="2241"/>
      <c r="E1" s="2241"/>
      <c r="F1" s="2241"/>
      <c r="G1" s="2085">
        <v>0</v>
      </c>
      <c r="H1" s="2241" t="s">
        <v>111</v>
      </c>
      <c r="I1" s="2241"/>
      <c r="J1" s="2241"/>
      <c r="K1" s="2241"/>
      <c r="L1" s="2241"/>
      <c r="M1" s="2241"/>
      <c r="N1" s="727">
        <v>1</v>
      </c>
      <c r="O1" s="2241" t="s">
        <v>111</v>
      </c>
      <c r="P1" s="2241"/>
      <c r="Q1" s="2241"/>
      <c r="R1" s="2241"/>
      <c r="S1" s="2241"/>
      <c r="T1" s="2241"/>
      <c r="U1" s="727">
        <f>N1+1</f>
        <v>2</v>
      </c>
      <c r="V1" s="2241" t="s">
        <v>111</v>
      </c>
      <c r="W1" s="2241"/>
      <c r="X1" s="2241"/>
      <c r="Y1" s="2241"/>
      <c r="Z1" s="2241"/>
      <c r="AA1" s="2241"/>
      <c r="AB1" s="727">
        <f>U1+1</f>
        <v>3</v>
      </c>
      <c r="AC1" s="2241" t="s">
        <v>111</v>
      </c>
      <c r="AD1" s="2241"/>
      <c r="AE1" s="2241"/>
      <c r="AF1" s="2241"/>
      <c r="AG1" s="2241"/>
      <c r="AH1" s="2241"/>
      <c r="AI1" s="727">
        <f>AB1+1</f>
        <v>4</v>
      </c>
      <c r="AJ1" s="2241" t="s">
        <v>111</v>
      </c>
      <c r="AK1" s="2241"/>
      <c r="AL1" s="2241"/>
      <c r="AM1" s="2241"/>
      <c r="AN1" s="2241"/>
      <c r="AO1" s="2241"/>
      <c r="AP1" s="727">
        <f>AI1+1</f>
        <v>5</v>
      </c>
      <c r="AQ1" s="2241" t="s">
        <v>111</v>
      </c>
      <c r="AR1" s="2241"/>
      <c r="AS1" s="2241"/>
      <c r="AT1" s="2241"/>
      <c r="AU1" s="2241"/>
      <c r="AV1" s="2241"/>
      <c r="AW1" s="727">
        <f>AP1+1</f>
        <v>6</v>
      </c>
      <c r="AX1" s="2241" t="s">
        <v>111</v>
      </c>
      <c r="AY1" s="2241"/>
      <c r="AZ1" s="2241"/>
      <c r="BA1" s="2241"/>
      <c r="BB1" s="2241"/>
      <c r="BC1" s="2241"/>
      <c r="BD1" s="727">
        <f>AW1+1</f>
        <v>7</v>
      </c>
      <c r="BE1" s="2241" t="s">
        <v>111</v>
      </c>
      <c r="BF1" s="2241"/>
      <c r="BG1" s="2241"/>
      <c r="BH1" s="2241"/>
      <c r="BI1" s="2241"/>
      <c r="BJ1" s="2241"/>
      <c r="BK1" s="727">
        <f>BD1+1</f>
        <v>8</v>
      </c>
      <c r="BL1" s="2241" t="s">
        <v>111</v>
      </c>
      <c r="BM1" s="2241"/>
      <c r="BN1" s="2241"/>
      <c r="BO1" s="2241"/>
      <c r="BP1" s="2241"/>
      <c r="BQ1" s="2241"/>
      <c r="BR1" s="727">
        <f>BK1+1</f>
        <v>9</v>
      </c>
      <c r="BS1" s="2241" t="s">
        <v>111</v>
      </c>
      <c r="BT1" s="2241"/>
      <c r="BU1" s="2241"/>
      <c r="BV1" s="2241"/>
      <c r="BW1" s="2241"/>
      <c r="BX1" s="2241"/>
      <c r="BY1" s="727">
        <f>BR1+1</f>
        <v>10</v>
      </c>
      <c r="BZ1" s="2241" t="s">
        <v>111</v>
      </c>
      <c r="CA1" s="2241"/>
      <c r="CB1" s="2241"/>
      <c r="CC1" s="2241"/>
      <c r="CD1" s="2241"/>
      <c r="CE1" s="2241"/>
      <c r="CF1" s="2241"/>
      <c r="CG1" s="727">
        <f>BY1+1</f>
        <v>11</v>
      </c>
      <c r="CH1" s="2241" t="s">
        <v>111</v>
      </c>
      <c r="CI1" s="2241"/>
      <c r="CJ1" s="2241"/>
      <c r="CK1" s="2241"/>
      <c r="CL1" s="2241"/>
      <c r="CM1" s="2241"/>
      <c r="CN1" s="727">
        <f>CG1+1</f>
        <v>12</v>
      </c>
      <c r="CO1" s="2241" t="s">
        <v>111</v>
      </c>
      <c r="CP1" s="2241"/>
      <c r="CQ1" s="2241"/>
      <c r="CR1" s="2241"/>
      <c r="CS1" s="2241"/>
      <c r="CT1" s="2241"/>
      <c r="CU1" s="727">
        <f>CN1+1</f>
        <v>13</v>
      </c>
      <c r="CV1" s="2241" t="s">
        <v>111</v>
      </c>
      <c r="CW1" s="2241"/>
      <c r="CX1" s="2241"/>
      <c r="CY1" s="2241"/>
      <c r="CZ1" s="2241"/>
      <c r="DA1" s="2241"/>
      <c r="DB1" s="2241"/>
      <c r="DC1" s="727">
        <f>CU1+1</f>
        <v>14</v>
      </c>
      <c r="DD1" s="2241" t="s">
        <v>111</v>
      </c>
      <c r="DE1" s="2241"/>
      <c r="DF1" s="2241"/>
      <c r="DG1" s="2241"/>
      <c r="DH1" s="2241"/>
      <c r="DI1" s="2241"/>
      <c r="DJ1" s="2241"/>
      <c r="DK1" s="727">
        <f>DC1</f>
        <v>14</v>
      </c>
      <c r="DL1" s="2241" t="s">
        <v>111</v>
      </c>
      <c r="DM1" s="2241"/>
      <c r="DN1" s="2241"/>
      <c r="DO1" s="2241"/>
      <c r="DP1" s="2241"/>
      <c r="DQ1" s="2241"/>
      <c r="DR1" s="727">
        <f>DC1+1</f>
        <v>15</v>
      </c>
      <c r="DS1" s="2241" t="s">
        <v>111</v>
      </c>
      <c r="DT1" s="2241"/>
      <c r="DU1" s="2241"/>
      <c r="DV1" s="2241"/>
      <c r="DW1" s="2241"/>
      <c r="DX1" s="2241"/>
      <c r="DY1" s="727">
        <f>DR1+1</f>
        <v>16</v>
      </c>
      <c r="DZ1" s="2241" t="s">
        <v>111</v>
      </c>
      <c r="EA1" s="2241"/>
      <c r="EB1" s="2241"/>
      <c r="EC1" s="2241"/>
      <c r="ED1" s="2241"/>
      <c r="EE1" s="2241"/>
      <c r="EF1" s="727">
        <f>DY1+1</f>
        <v>17</v>
      </c>
      <c r="EG1" s="2241" t="s">
        <v>111</v>
      </c>
      <c r="EH1" s="2241"/>
      <c r="EI1" s="2241"/>
      <c r="EJ1" s="2241"/>
      <c r="EK1" s="2241"/>
      <c r="EL1" s="2241"/>
      <c r="EM1" s="727">
        <f>EF1+1</f>
        <v>18</v>
      </c>
      <c r="EN1" s="2241" t="s">
        <v>111</v>
      </c>
      <c r="EO1" s="2241"/>
      <c r="EP1" s="2241"/>
      <c r="EQ1" s="2241"/>
      <c r="ER1" s="2241"/>
      <c r="ES1" s="2241"/>
      <c r="ET1" s="727">
        <f>EM1+1</f>
        <v>19</v>
      </c>
      <c r="EU1" s="2241" t="s">
        <v>111</v>
      </c>
      <c r="EV1" s="2241"/>
      <c r="EW1" s="2241"/>
      <c r="EX1" s="2241"/>
      <c r="EY1" s="2241"/>
      <c r="EZ1" s="2241"/>
      <c r="FA1" s="727">
        <f>ET1+1</f>
        <v>20</v>
      </c>
      <c r="FB1" s="2241" t="s">
        <v>111</v>
      </c>
      <c r="FC1" s="2241"/>
      <c r="FD1" s="2241"/>
      <c r="FE1" s="2241"/>
      <c r="FF1" s="2241"/>
      <c r="FG1" s="2241"/>
      <c r="FH1" s="2241"/>
      <c r="FI1" s="727">
        <f>FA1+1</f>
        <v>21</v>
      </c>
      <c r="FJ1" s="2203" t="str">
        <f>BL1</f>
        <v>ESTADO DE CUENTA POR CLIENTE</v>
      </c>
      <c r="FK1" s="2203"/>
      <c r="FL1" s="2203"/>
      <c r="FM1" s="2203"/>
      <c r="FN1" s="2203"/>
      <c r="FO1" s="2203"/>
      <c r="FP1" s="2203"/>
      <c r="FQ1" s="727">
        <f>FI1+1</f>
        <v>22</v>
      </c>
      <c r="FR1" s="2203" t="str">
        <f>BZ1</f>
        <v>ESTADO DE CUENTA POR CLIENTE</v>
      </c>
      <c r="FS1" s="2203"/>
      <c r="FT1" s="2203"/>
      <c r="FU1" s="2203"/>
      <c r="FV1" s="2203"/>
      <c r="FW1" s="2203"/>
      <c r="FX1" s="2203"/>
      <c r="FY1" s="727">
        <f>FQ1+1</f>
        <v>23</v>
      </c>
      <c r="FZ1" s="2203" t="str">
        <f>CH1</f>
        <v>ESTADO DE CUENTA POR CLIENTE</v>
      </c>
      <c r="GA1" s="2203"/>
      <c r="GB1" s="2203"/>
      <c r="GC1" s="2203"/>
      <c r="GD1" s="2203"/>
      <c r="GE1" s="2203"/>
      <c r="GF1" s="727">
        <f>FY1+1</f>
        <v>24</v>
      </c>
      <c r="GG1" s="2203" t="str">
        <f>BZ1</f>
        <v>ESTADO DE CUENTA POR CLIENTE</v>
      </c>
      <c r="GH1" s="2203"/>
      <c r="GI1" s="2203"/>
      <c r="GJ1" s="2203"/>
      <c r="GK1" s="2203"/>
      <c r="GL1" s="2203"/>
      <c r="GM1" s="2203"/>
      <c r="GN1" s="727">
        <f>GF1+1</f>
        <v>25</v>
      </c>
      <c r="GO1" s="2203" t="str">
        <f>EN1</f>
        <v>ESTADO DE CUENTA POR CLIENTE</v>
      </c>
      <c r="GP1" s="2203"/>
      <c r="GQ1" s="2203"/>
      <c r="GR1" s="2203"/>
      <c r="GS1" s="2203"/>
      <c r="GT1" s="2203"/>
      <c r="GU1" s="727">
        <f>GN1+1</f>
        <v>26</v>
      </c>
      <c r="GV1" s="2203" t="str">
        <f>EU1</f>
        <v>ESTADO DE CUENTA POR CLIENTE</v>
      </c>
      <c r="GW1" s="2203"/>
      <c r="GX1" s="2203"/>
      <c r="GY1" s="2203"/>
      <c r="GZ1" s="2203"/>
      <c r="HA1" s="2203"/>
      <c r="HB1" s="2203"/>
      <c r="HC1" s="727">
        <f>GU1+1</f>
        <v>27</v>
      </c>
      <c r="HD1" s="2203" t="str">
        <f>GV1</f>
        <v>ESTADO DE CUENTA POR CLIENTE</v>
      </c>
      <c r="HE1" s="2203"/>
      <c r="HF1" s="2203"/>
      <c r="HG1" s="2203"/>
      <c r="HH1" s="2203"/>
      <c r="HI1" s="2203"/>
      <c r="HJ1" s="727">
        <f>HC1+1</f>
        <v>28</v>
      </c>
      <c r="HK1" s="2203" t="str">
        <f>HD1</f>
        <v>ESTADO DE CUENTA POR CLIENTE</v>
      </c>
      <c r="HL1" s="2203"/>
      <c r="HM1" s="2203"/>
      <c r="HN1" s="2203"/>
      <c r="HO1" s="2203"/>
      <c r="HP1" s="2203"/>
      <c r="HQ1" s="727">
        <f>HJ1+1</f>
        <v>29</v>
      </c>
      <c r="HR1" s="2203" t="str">
        <f>HK1</f>
        <v>ESTADO DE CUENTA POR CLIENTE</v>
      </c>
      <c r="HS1" s="2203"/>
      <c r="HT1" s="2203"/>
      <c r="HU1" s="2203"/>
      <c r="HV1" s="2203"/>
      <c r="HW1" s="2203"/>
      <c r="HX1" s="727">
        <f>HQ1+1</f>
        <v>30</v>
      </c>
      <c r="HY1" s="2203" t="str">
        <f>HR1</f>
        <v>ESTADO DE CUENTA POR CLIENTE</v>
      </c>
      <c r="HZ1" s="2203"/>
      <c r="IA1" s="2203"/>
      <c r="IB1" s="2203"/>
      <c r="IC1" s="2203"/>
      <c r="ID1" s="2203"/>
      <c r="IE1" s="727">
        <f>HX1+1</f>
        <v>31</v>
      </c>
      <c r="IF1" s="2203" t="str">
        <f>HY1</f>
        <v>ESTADO DE CUENTA POR CLIENTE</v>
      </c>
      <c r="IG1" s="2203"/>
      <c r="IH1" s="2203"/>
      <c r="II1" s="2203"/>
      <c r="IJ1" s="2203"/>
      <c r="IK1" s="2203"/>
      <c r="IL1" s="727">
        <f>IE1+1</f>
        <v>32</v>
      </c>
      <c r="IM1" s="2203" t="str">
        <f>HD1</f>
        <v>ESTADO DE CUENTA POR CLIENTE</v>
      </c>
      <c r="IN1" s="2203"/>
      <c r="IO1" s="2203"/>
      <c r="IP1" s="2203"/>
      <c r="IQ1" s="2203"/>
      <c r="IR1" s="2203"/>
      <c r="IS1" s="727">
        <f>IL1+1</f>
        <v>33</v>
      </c>
      <c r="IT1" s="2203" t="str">
        <f>FJ1</f>
        <v>ESTADO DE CUENTA POR CLIENTE</v>
      </c>
      <c r="IU1" s="2203"/>
      <c r="IV1" s="2203"/>
      <c r="IW1" s="2203"/>
      <c r="IX1" s="2203"/>
      <c r="IY1" s="2203"/>
      <c r="IZ1" s="727">
        <f>IS1+1</f>
        <v>34</v>
      </c>
      <c r="JA1" s="2203" t="str">
        <f>FR1</f>
        <v>ESTADO DE CUENTA POR CLIENTE</v>
      </c>
      <c r="JB1" s="2203"/>
      <c r="JC1" s="2203"/>
      <c r="JD1" s="2203"/>
      <c r="JE1" s="2203"/>
      <c r="JF1" s="2203"/>
      <c r="JG1" s="727">
        <f>IZ1+1</f>
        <v>35</v>
      </c>
      <c r="JH1" s="2203" t="str">
        <f>FR1</f>
        <v>ESTADO DE CUENTA POR CLIENTE</v>
      </c>
      <c r="JI1" s="2203"/>
      <c r="JJ1" s="2203"/>
      <c r="JK1" s="2203"/>
      <c r="JL1" s="2203"/>
      <c r="JM1" s="2203"/>
      <c r="JN1" s="727">
        <f>JG1+1</f>
        <v>36</v>
      </c>
      <c r="JO1" s="2203" t="str">
        <f>JH1</f>
        <v>ESTADO DE CUENTA POR CLIENTE</v>
      </c>
      <c r="JP1" s="2203"/>
      <c r="JQ1" s="2203"/>
      <c r="JR1" s="2203"/>
      <c r="JS1" s="2203"/>
      <c r="JT1" s="2203"/>
      <c r="JU1" s="727">
        <f>JN1</f>
        <v>36</v>
      </c>
      <c r="JV1" s="2203" t="str">
        <f>JO1</f>
        <v>ESTADO DE CUENTA POR CLIENTE</v>
      </c>
      <c r="JW1" s="2203"/>
      <c r="JX1" s="2203"/>
      <c r="JY1" s="2203"/>
      <c r="JZ1" s="2203"/>
      <c r="KA1" s="2203"/>
      <c r="KB1" s="727">
        <f>JU1</f>
        <v>36</v>
      </c>
      <c r="KC1" s="2203" t="str">
        <f>BZ1</f>
        <v>ESTADO DE CUENTA POR CLIENTE</v>
      </c>
      <c r="KD1" s="2203"/>
      <c r="KE1" s="2203"/>
      <c r="KF1" s="2203"/>
      <c r="KG1" s="2203"/>
      <c r="KH1" s="2203"/>
      <c r="KI1" s="727">
        <f>JN1+1</f>
        <v>37</v>
      </c>
      <c r="KJ1" s="2203" t="str">
        <f>CH1</f>
        <v>ESTADO DE CUENTA POR CLIENTE</v>
      </c>
      <c r="KK1" s="2203"/>
      <c r="KL1" s="2203"/>
      <c r="KM1" s="2203"/>
      <c r="KN1" s="2203"/>
      <c r="KO1" s="2203"/>
      <c r="KP1" s="727">
        <f>KI1+1</f>
        <v>38</v>
      </c>
      <c r="KQ1" s="2203" t="str">
        <f>CO1</f>
        <v>ESTADO DE CUENTA POR CLIENTE</v>
      </c>
      <c r="KR1" s="2203"/>
      <c r="KS1" s="2203"/>
      <c r="KT1" s="2203"/>
      <c r="KU1" s="2203"/>
      <c r="KV1" s="2203"/>
      <c r="KW1" s="2203"/>
      <c r="KX1" s="727">
        <f>KP1+1</f>
        <v>39</v>
      </c>
      <c r="KY1" s="2203" t="str">
        <f>BZ1</f>
        <v>ESTADO DE CUENTA POR CLIENTE</v>
      </c>
      <c r="KZ1" s="2203"/>
      <c r="LA1" s="2203"/>
      <c r="LB1" s="2203"/>
      <c r="LC1" s="2203"/>
      <c r="LD1" s="2203"/>
      <c r="LE1" s="727">
        <f>KX1+1</f>
        <v>40</v>
      </c>
      <c r="LF1" s="2203" t="str">
        <f>DL1</f>
        <v>ESTADO DE CUENTA POR CLIENTE</v>
      </c>
      <c r="LG1" s="2203"/>
      <c r="LH1" s="2203"/>
      <c r="LI1" s="2203"/>
      <c r="LJ1" s="2203"/>
      <c r="LK1" s="2203"/>
      <c r="LL1" s="727">
        <f>LE1+1</f>
        <v>41</v>
      </c>
      <c r="LM1" s="2203" t="str">
        <f>EN1</f>
        <v>ESTADO DE CUENTA POR CLIENTE</v>
      </c>
      <c r="LN1" s="2203"/>
      <c r="LO1" s="2203"/>
      <c r="LP1" s="2203"/>
      <c r="LQ1" s="2203"/>
      <c r="LR1" s="2203"/>
      <c r="LS1" s="727">
        <f>LL1+1</f>
        <v>42</v>
      </c>
      <c r="LT1" s="2203" t="str">
        <f>EU1</f>
        <v>ESTADO DE CUENTA POR CLIENTE</v>
      </c>
      <c r="LU1" s="2203"/>
      <c r="LV1" s="2203"/>
      <c r="LW1" s="2203"/>
      <c r="LX1" s="2203"/>
      <c r="LY1" s="2203"/>
      <c r="LZ1" s="727">
        <f>LS1+1</f>
        <v>43</v>
      </c>
      <c r="MA1" s="2203" t="str">
        <f>EU1</f>
        <v>ESTADO DE CUENTA POR CLIENTE</v>
      </c>
      <c r="MB1" s="2203"/>
      <c r="MC1" s="2203"/>
      <c r="MD1" s="2203"/>
      <c r="ME1" s="2203"/>
      <c r="MF1" s="2203"/>
      <c r="MG1" s="727">
        <f>LZ1+1</f>
        <v>44</v>
      </c>
      <c r="MH1" s="2203" t="str">
        <f>FB1</f>
        <v>ESTADO DE CUENTA POR CLIENTE</v>
      </c>
      <c r="MI1" s="2203"/>
      <c r="MJ1" s="2203"/>
      <c r="MK1" s="2203"/>
      <c r="ML1" s="2203"/>
      <c r="MM1" s="2203"/>
      <c r="MN1" s="727">
        <f>MG1+1</f>
        <v>45</v>
      </c>
      <c r="MO1" s="2203" t="str">
        <f>FB1</f>
        <v>ESTADO DE CUENTA POR CLIENTE</v>
      </c>
      <c r="MP1" s="2203"/>
      <c r="MQ1" s="2203"/>
      <c r="MR1" s="2203"/>
      <c r="MS1" s="2203"/>
      <c r="MT1" s="2203"/>
      <c r="MU1" s="727">
        <f>MN1+1</f>
        <v>46</v>
      </c>
      <c r="MV1" s="2203" t="str">
        <f>FJ1</f>
        <v>ESTADO DE CUENTA POR CLIENTE</v>
      </c>
      <c r="MW1" s="2203"/>
      <c r="MX1" s="2203"/>
      <c r="MY1" s="2203"/>
      <c r="MZ1" s="2203"/>
      <c r="NA1" s="2203"/>
      <c r="NB1" s="727">
        <f>MU1+1</f>
        <v>47</v>
      </c>
      <c r="NC1" s="2203" t="str">
        <f>FR1</f>
        <v>ESTADO DE CUENTA POR CLIENTE</v>
      </c>
      <c r="ND1" s="2203"/>
      <c r="NE1" s="2203"/>
      <c r="NF1" s="2203"/>
      <c r="NG1" s="2203"/>
      <c r="NH1" s="2203"/>
      <c r="NI1" s="727">
        <f>NB1+1</f>
        <v>48</v>
      </c>
      <c r="NJ1" s="2203" t="str">
        <f>FZ1</f>
        <v>ESTADO DE CUENTA POR CLIENTE</v>
      </c>
      <c r="NK1" s="2203"/>
      <c r="NL1" s="2203"/>
      <c r="NM1" s="2203"/>
      <c r="NN1" s="2203"/>
      <c r="NO1" s="2203"/>
      <c r="NP1" s="727">
        <f>NI1+1</f>
        <v>49</v>
      </c>
      <c r="NQ1" s="2203" t="str">
        <f>FZ1</f>
        <v>ESTADO DE CUENTA POR CLIENTE</v>
      </c>
      <c r="NR1" s="2203"/>
      <c r="NS1" s="2203"/>
      <c r="NT1" s="2203"/>
      <c r="NU1" s="2203"/>
      <c r="NV1" s="2203"/>
      <c r="NW1" s="727">
        <f>NP1+1</f>
        <v>50</v>
      </c>
      <c r="NX1" s="2203" t="str">
        <f>EN1</f>
        <v>ESTADO DE CUENTA POR CLIENTE</v>
      </c>
      <c r="NY1" s="2203"/>
      <c r="NZ1" s="2203"/>
      <c r="OA1" s="2203"/>
      <c r="OB1" s="2203"/>
      <c r="OC1" s="2203"/>
      <c r="OD1" s="727">
        <f>NW1+1</f>
        <v>51</v>
      </c>
      <c r="OE1" s="2203" t="str">
        <f>EN1</f>
        <v>ESTADO DE CUENTA POR CLIENTE</v>
      </c>
      <c r="OF1" s="2203"/>
      <c r="OG1" s="2203"/>
      <c r="OH1" s="2203"/>
      <c r="OI1" s="2203"/>
      <c r="OJ1" s="2203"/>
      <c r="OK1" s="727">
        <f>OD1+1</f>
        <v>52</v>
      </c>
      <c r="OL1" s="2203" t="str">
        <f>EU1</f>
        <v>ESTADO DE CUENTA POR CLIENTE</v>
      </c>
      <c r="OM1" s="2203"/>
      <c r="ON1" s="2203"/>
      <c r="OO1" s="2203"/>
      <c r="OP1" s="2203"/>
      <c r="OQ1" s="2203"/>
      <c r="OR1" s="2203"/>
      <c r="OS1" s="727">
        <f>OK1+1</f>
        <v>53</v>
      </c>
      <c r="OT1" s="2203" t="str">
        <f>FB1</f>
        <v>ESTADO DE CUENTA POR CLIENTE</v>
      </c>
      <c r="OU1" s="2203"/>
      <c r="OV1" s="2203"/>
      <c r="OW1" s="2203"/>
      <c r="OX1" s="2203"/>
      <c r="OY1" s="2203"/>
      <c r="OZ1" s="727">
        <f>OS1+1</f>
        <v>54</v>
      </c>
      <c r="PA1" s="2203" t="str">
        <f>OT1</f>
        <v>ESTADO DE CUENTA POR CLIENTE</v>
      </c>
      <c r="PB1" s="2203"/>
      <c r="PC1" s="2203"/>
      <c r="PD1" s="2203"/>
      <c r="PE1" s="2203"/>
      <c r="PF1" s="2203"/>
      <c r="PG1" s="727">
        <f>OZ1+1</f>
        <v>55</v>
      </c>
      <c r="PH1" s="2203" t="str">
        <f>EN1</f>
        <v>ESTADO DE CUENTA POR CLIENTE</v>
      </c>
      <c r="PI1" s="2203"/>
      <c r="PJ1" s="2203"/>
      <c r="PK1" s="2203"/>
      <c r="PL1" s="2203"/>
      <c r="PM1" s="2203"/>
      <c r="PN1" s="727">
        <f>PG1+1</f>
        <v>56</v>
      </c>
      <c r="PO1" s="2203" t="str">
        <f>EU1</f>
        <v>ESTADO DE CUENTA POR CLIENTE</v>
      </c>
      <c r="PP1" s="2203"/>
      <c r="PQ1" s="2203"/>
      <c r="PR1" s="2203"/>
      <c r="PS1" s="2203"/>
      <c r="PT1" s="2203"/>
      <c r="PU1" s="727">
        <f>PN1</f>
        <v>56</v>
      </c>
      <c r="PV1" s="2203" t="str">
        <f>EU1</f>
        <v>ESTADO DE CUENTA POR CLIENTE</v>
      </c>
      <c r="PW1" s="2203"/>
      <c r="PX1" s="2203"/>
      <c r="PY1" s="2203"/>
      <c r="PZ1" s="2203"/>
      <c r="QA1" s="2203"/>
      <c r="QB1" s="2203"/>
      <c r="QC1" s="727">
        <f>PU1+1</f>
        <v>57</v>
      </c>
      <c r="QD1" s="2203" t="str">
        <f>PV1</f>
        <v>ESTADO DE CUENTA POR CLIENTE</v>
      </c>
      <c r="QE1" s="2203"/>
      <c r="QF1" s="2203"/>
      <c r="QG1" s="2203"/>
      <c r="QH1" s="2203"/>
      <c r="QI1" s="2203"/>
      <c r="QJ1" s="727">
        <f>QC1+1</f>
        <v>58</v>
      </c>
      <c r="QK1" s="2203" t="str">
        <f>FJ1</f>
        <v>ESTADO DE CUENTA POR CLIENTE</v>
      </c>
      <c r="QL1" s="2203"/>
      <c r="QM1" s="2203"/>
      <c r="QN1" s="2203"/>
      <c r="QO1" s="2203"/>
      <c r="QP1" s="2203"/>
      <c r="QQ1" s="727">
        <f>QJ1+1</f>
        <v>59</v>
      </c>
      <c r="QR1" s="2203" t="str">
        <f>FR1</f>
        <v>ESTADO DE CUENTA POR CLIENTE</v>
      </c>
      <c r="QS1" s="2203"/>
      <c r="QT1" s="2203"/>
      <c r="QU1" s="2203"/>
      <c r="QV1" s="2203"/>
      <c r="QW1" s="2203"/>
      <c r="QX1" s="727">
        <f>QQ1+1</f>
        <v>60</v>
      </c>
      <c r="QY1" s="2203" t="str">
        <f>FR1</f>
        <v>ESTADO DE CUENTA POR CLIENTE</v>
      </c>
      <c r="QZ1" s="2203"/>
      <c r="RA1" s="2203"/>
      <c r="RB1" s="2203"/>
      <c r="RC1" s="2203"/>
      <c r="RD1" s="2203"/>
      <c r="RE1" s="727">
        <f>QX1+1</f>
        <v>61</v>
      </c>
      <c r="RF1" s="2203" t="str">
        <f>QY1</f>
        <v>ESTADO DE CUENTA POR CLIENTE</v>
      </c>
      <c r="RG1" s="2203"/>
      <c r="RH1" s="2203"/>
      <c r="RI1" s="2203"/>
      <c r="RJ1" s="2203"/>
      <c r="RK1" s="2203"/>
      <c r="RL1" s="727">
        <f>RE1+1</f>
        <v>62</v>
      </c>
      <c r="RM1" s="2203" t="str">
        <f>FJ1</f>
        <v>ESTADO DE CUENTA POR CLIENTE</v>
      </c>
      <c r="RN1" s="2203"/>
      <c r="RO1" s="2203"/>
      <c r="RP1" s="2203"/>
      <c r="RQ1" s="2203"/>
      <c r="RR1" s="2203"/>
      <c r="RS1" s="2203"/>
      <c r="RT1" s="727">
        <f>RL1+1</f>
        <v>63</v>
      </c>
      <c r="RU1" s="2203" t="str">
        <f>FR1</f>
        <v>ESTADO DE CUENTA POR CLIENTE</v>
      </c>
      <c r="RV1" s="2203"/>
      <c r="RW1" s="2203"/>
      <c r="RX1" s="2203"/>
      <c r="RY1" s="2203"/>
      <c r="RZ1" s="2203"/>
      <c r="SA1" s="727">
        <f>RT1+1</f>
        <v>64</v>
      </c>
      <c r="SB1" s="2203" t="str">
        <f>FZ1</f>
        <v>ESTADO DE CUENTA POR CLIENTE</v>
      </c>
      <c r="SC1" s="2203"/>
      <c r="SD1" s="2203"/>
      <c r="SE1" s="2203"/>
      <c r="SF1" s="2203"/>
      <c r="SG1" s="2203"/>
      <c r="SH1" s="727">
        <f>SA1+1</f>
        <v>65</v>
      </c>
      <c r="SI1" s="2203" t="str">
        <f>GG1</f>
        <v>ESTADO DE CUENTA POR CLIENTE</v>
      </c>
      <c r="SJ1" s="2203"/>
      <c r="SK1" s="2203"/>
      <c r="SL1" s="2203"/>
      <c r="SM1" s="2203"/>
      <c r="SN1" s="2203"/>
      <c r="SO1" s="727">
        <f>SH1+1</f>
        <v>66</v>
      </c>
      <c r="SP1" s="2203" t="str">
        <f>SI1</f>
        <v>ESTADO DE CUENTA POR CLIENTE</v>
      </c>
      <c r="SQ1" s="2203"/>
      <c r="SR1" s="2203"/>
      <c r="SS1" s="2203"/>
      <c r="ST1" s="2203"/>
      <c r="SU1" s="2203"/>
      <c r="SV1" s="727">
        <f>SO1+1</f>
        <v>67</v>
      </c>
      <c r="SW1" s="2203" t="str">
        <f>GO1</f>
        <v>ESTADO DE CUENTA POR CLIENTE</v>
      </c>
      <c r="SX1" s="2203"/>
      <c r="SY1" s="2203"/>
      <c r="SZ1" s="2203"/>
      <c r="TA1" s="2203"/>
      <c r="TB1" s="2203"/>
      <c r="TC1" s="727">
        <f>SV1+1</f>
        <v>68</v>
      </c>
      <c r="TD1" s="2203" t="str">
        <f>GV1</f>
        <v>ESTADO DE CUENTA POR CLIENTE</v>
      </c>
      <c r="TE1" s="2203"/>
      <c r="TF1" s="2203"/>
      <c r="TG1" s="2203"/>
      <c r="TH1" s="2203"/>
      <c r="TI1" s="2203"/>
      <c r="TJ1" s="727">
        <f>TC1+1</f>
        <v>69</v>
      </c>
      <c r="TK1" s="2203" t="str">
        <f>TD1</f>
        <v>ESTADO DE CUENTA POR CLIENTE</v>
      </c>
      <c r="TL1" s="2203"/>
      <c r="TM1" s="2203"/>
      <c r="TN1" s="2203"/>
      <c r="TO1" s="2203"/>
      <c r="TP1" s="2203"/>
      <c r="TQ1" s="727">
        <f>TJ1+1</f>
        <v>70</v>
      </c>
      <c r="TR1" s="2203" t="str">
        <f>GG1</f>
        <v>ESTADO DE CUENTA POR CLIENTE</v>
      </c>
      <c r="TS1" s="2203"/>
      <c r="TT1" s="2203"/>
      <c r="TU1" s="2203"/>
      <c r="TV1" s="2203"/>
      <c r="TW1" s="2203"/>
      <c r="TX1" s="727">
        <f>TQ1+1</f>
        <v>71</v>
      </c>
      <c r="TY1" s="2203" t="str">
        <f>TR1</f>
        <v>ESTADO DE CUENTA POR CLIENTE</v>
      </c>
      <c r="TZ1" s="2203"/>
      <c r="UA1" s="2203"/>
      <c r="UB1" s="2203"/>
      <c r="UC1" s="2203"/>
      <c r="UD1" s="2203"/>
      <c r="UE1" s="727">
        <f>TX1+1</f>
        <v>72</v>
      </c>
      <c r="UF1" s="2203" t="str">
        <f>GO1</f>
        <v>ESTADO DE CUENTA POR CLIENTE</v>
      </c>
      <c r="UG1" s="2203"/>
      <c r="UH1" s="2203"/>
      <c r="UI1" s="2203"/>
      <c r="UJ1" s="2203"/>
      <c r="UK1" s="2203"/>
      <c r="UL1" s="727">
        <f>UE1+1</f>
        <v>73</v>
      </c>
      <c r="UM1" s="2203" t="str">
        <f>GG1</f>
        <v>ESTADO DE CUENTA POR CLIENTE</v>
      </c>
      <c r="UN1" s="2203"/>
      <c r="UO1" s="2203"/>
      <c r="UP1" s="2203"/>
      <c r="UQ1" s="2203"/>
      <c r="UR1" s="2203"/>
      <c r="US1" s="727">
        <f>UL1+1</f>
        <v>74</v>
      </c>
      <c r="UT1" s="2203" t="str">
        <f>UM1</f>
        <v>ESTADO DE CUENTA POR CLIENTE</v>
      </c>
      <c r="UU1" s="2203"/>
      <c r="UV1" s="2203"/>
      <c r="UW1" s="2203"/>
      <c r="UX1" s="2203"/>
      <c r="UY1" s="2203"/>
      <c r="UZ1" s="727">
        <f>US1+1</f>
        <v>75</v>
      </c>
      <c r="VA1" s="2203" t="str">
        <f>GO1</f>
        <v>ESTADO DE CUENTA POR CLIENTE</v>
      </c>
      <c r="VB1" s="2203"/>
      <c r="VC1" s="2203"/>
      <c r="VD1" s="2203"/>
      <c r="VE1" s="2203"/>
      <c r="VF1" s="2203"/>
      <c r="VG1" s="727">
        <f>UZ1+1</f>
        <v>76</v>
      </c>
      <c r="VH1" s="2203" t="str">
        <f>IT1</f>
        <v>ESTADO DE CUENTA POR CLIENTE</v>
      </c>
      <c r="VI1" s="2203"/>
      <c r="VJ1" s="2203"/>
      <c r="VK1" s="2203"/>
      <c r="VL1" s="2203"/>
      <c r="VM1" s="2203"/>
      <c r="VN1" s="727">
        <f>VG1+1</f>
        <v>77</v>
      </c>
      <c r="VO1" s="2203" t="str">
        <f>JA1</f>
        <v>ESTADO DE CUENTA POR CLIENTE</v>
      </c>
      <c r="VP1" s="2203"/>
      <c r="VQ1" s="2203"/>
      <c r="VR1" s="2203"/>
      <c r="VS1" s="2203"/>
      <c r="VT1" s="2203"/>
      <c r="VU1" s="727">
        <f>VN1+1</f>
        <v>78</v>
      </c>
      <c r="VV1" s="2203" t="str">
        <f>GG1</f>
        <v>ESTADO DE CUENTA POR CLIENTE</v>
      </c>
      <c r="VW1" s="2203"/>
      <c r="VX1" s="2203"/>
      <c r="VY1" s="2203"/>
      <c r="VZ1" s="2203"/>
      <c r="WA1" s="2203"/>
      <c r="WB1" s="727">
        <f>VU1+1</f>
        <v>79</v>
      </c>
      <c r="WC1" s="2203" t="str">
        <f>GO1</f>
        <v>ESTADO DE CUENTA POR CLIENTE</v>
      </c>
      <c r="WD1" s="2203"/>
      <c r="WE1" s="2203"/>
      <c r="WF1" s="2203"/>
      <c r="WG1" s="2203"/>
      <c r="WH1" s="2203"/>
      <c r="WI1" s="727">
        <f>WB1+1</f>
        <v>80</v>
      </c>
      <c r="WJ1" s="2203" t="str">
        <f>GV1</f>
        <v>ESTADO DE CUENTA POR CLIENTE</v>
      </c>
      <c r="WK1" s="2203"/>
      <c r="WL1" s="2203"/>
      <c r="WM1" s="2203"/>
      <c r="WN1" s="2203"/>
      <c r="WO1" s="2203"/>
      <c r="WP1" s="727">
        <f>WI1+1</f>
        <v>81</v>
      </c>
      <c r="WQ1" s="2203" t="str">
        <f>GG1</f>
        <v>ESTADO DE CUENTA POR CLIENTE</v>
      </c>
      <c r="WR1" s="2203"/>
      <c r="WS1" s="2203"/>
      <c r="WT1" s="2203"/>
      <c r="WU1" s="2203"/>
      <c r="WV1" s="2203"/>
      <c r="WW1" s="727">
        <f>WP1+1</f>
        <v>82</v>
      </c>
      <c r="WX1" s="2203" t="str">
        <f>GO1</f>
        <v>ESTADO DE CUENTA POR CLIENTE</v>
      </c>
      <c r="WY1" s="2203"/>
      <c r="WZ1" s="2203"/>
      <c r="XA1" s="2203"/>
      <c r="XB1" s="2203"/>
      <c r="XC1" s="2203"/>
      <c r="XD1" s="727">
        <f>WW1+1</f>
        <v>83</v>
      </c>
      <c r="XE1" s="2203" t="str">
        <f>GO1</f>
        <v>ESTADO DE CUENTA POR CLIENTE</v>
      </c>
      <c r="XF1" s="2203"/>
      <c r="XG1" s="2203"/>
      <c r="XH1" s="2203"/>
      <c r="XI1" s="2203"/>
      <c r="XJ1" s="2203"/>
      <c r="XK1" s="727">
        <f>XD1+1</f>
        <v>84</v>
      </c>
      <c r="XL1" s="2203" t="str">
        <f>FJ1</f>
        <v>ESTADO DE CUENTA POR CLIENTE</v>
      </c>
      <c r="XM1" s="2203"/>
      <c r="XN1" s="2203"/>
      <c r="XO1" s="2203"/>
      <c r="XP1" s="2203"/>
      <c r="XQ1" s="2203"/>
      <c r="XR1" s="727">
        <f>XK1+1</f>
        <v>85</v>
      </c>
      <c r="XS1" s="2203" t="str">
        <f>FR1</f>
        <v>ESTADO DE CUENTA POR CLIENTE</v>
      </c>
      <c r="XT1" s="2203"/>
      <c r="XU1" s="2203"/>
      <c r="XV1" s="2203"/>
      <c r="XW1" s="2203"/>
      <c r="XX1" s="2203"/>
      <c r="XY1" s="727">
        <f>XR1+1</f>
        <v>86</v>
      </c>
      <c r="XZ1" s="2203" t="str">
        <f>FR1</f>
        <v>ESTADO DE CUENTA POR CLIENTE</v>
      </c>
      <c r="YA1" s="2203"/>
      <c r="YB1" s="2203"/>
      <c r="YC1" s="2203"/>
      <c r="YD1" s="2203"/>
      <c r="YE1" s="2203"/>
      <c r="YF1" s="2203"/>
      <c r="YG1" s="727">
        <f>XY1+1</f>
        <v>87</v>
      </c>
      <c r="YH1" s="2203" t="str">
        <f>FZ1</f>
        <v>ESTADO DE CUENTA POR CLIENTE</v>
      </c>
      <c r="YI1" s="2203"/>
      <c r="YJ1" s="2203"/>
      <c r="YK1" s="2203"/>
      <c r="YL1" s="2203"/>
      <c r="YM1" s="2203"/>
      <c r="YN1" s="727">
        <f>YG1+1</f>
        <v>88</v>
      </c>
      <c r="YO1" s="2203" t="str">
        <f>FZ1</f>
        <v>ESTADO DE CUENTA POR CLIENTE</v>
      </c>
      <c r="YP1" s="2203"/>
      <c r="YQ1" s="2203"/>
      <c r="YR1" s="2203"/>
      <c r="YS1" s="2203"/>
      <c r="YT1" s="2203"/>
      <c r="YU1" s="2203"/>
      <c r="YV1" s="727">
        <f>YN1+1</f>
        <v>89</v>
      </c>
      <c r="YW1" s="2203" t="str">
        <f>FJ1</f>
        <v>ESTADO DE CUENTA POR CLIENTE</v>
      </c>
      <c r="YX1" s="2203"/>
      <c r="YY1" s="2203"/>
      <c r="YZ1" s="2203"/>
      <c r="ZA1" s="2203"/>
      <c r="ZB1" s="2203"/>
      <c r="ZC1" s="727">
        <f>YV1+1</f>
        <v>90</v>
      </c>
      <c r="ZD1" s="2203" t="str">
        <f>ZK1</f>
        <v>ESTADO DE CUENTA POR CLIENTE</v>
      </c>
      <c r="ZE1" s="2203"/>
      <c r="ZF1" s="2203"/>
      <c r="ZG1" s="2203"/>
      <c r="ZH1" s="2203"/>
      <c r="ZI1" s="2203"/>
      <c r="ZJ1" s="727">
        <f>ZC1+1</f>
        <v>91</v>
      </c>
      <c r="ZK1" s="2203" t="str">
        <f>GG1</f>
        <v>ESTADO DE CUENTA POR CLIENTE</v>
      </c>
      <c r="ZL1" s="2203"/>
      <c r="ZM1" s="2203"/>
      <c r="ZN1" s="2203"/>
      <c r="ZO1" s="2203"/>
      <c r="ZP1" s="2203"/>
      <c r="ZQ1" s="727">
        <f>ZJ1+1</f>
        <v>92</v>
      </c>
      <c r="ZR1" s="2203" t="str">
        <f>GO1</f>
        <v>ESTADO DE CUENTA POR CLIENTE</v>
      </c>
      <c r="ZS1" s="2203"/>
      <c r="ZT1" s="2203"/>
      <c r="ZU1" s="2203"/>
      <c r="ZV1" s="2203"/>
      <c r="ZW1" s="2203"/>
      <c r="ZX1" s="727">
        <f>ZQ1+1</f>
        <v>93</v>
      </c>
      <c r="ZY1" s="2203" t="str">
        <f>GO1</f>
        <v>ESTADO DE CUENTA POR CLIENTE</v>
      </c>
      <c r="ZZ1" s="2203"/>
      <c r="AAA1" s="2203"/>
      <c r="AAB1" s="2203"/>
      <c r="AAC1" s="2203"/>
      <c r="AAD1" s="2203"/>
      <c r="AAE1" s="2203"/>
      <c r="AAF1" s="727">
        <f>ZX1+1</f>
        <v>94</v>
      </c>
      <c r="AAG1" s="2203" t="str">
        <f>ZY1</f>
        <v>ESTADO DE CUENTA POR CLIENTE</v>
      </c>
      <c r="AAH1" s="2203"/>
      <c r="AAI1" s="2203"/>
      <c r="AAJ1" s="2203"/>
      <c r="AAK1" s="2203"/>
      <c r="AAL1" s="2203"/>
      <c r="AAM1" s="727">
        <f>AAF1+1</f>
        <v>95</v>
      </c>
      <c r="AAN1" s="2203" t="str">
        <f>BZ1</f>
        <v>ESTADO DE CUENTA POR CLIENTE</v>
      </c>
      <c r="AAO1" s="2203"/>
      <c r="AAP1" s="2203"/>
      <c r="AAQ1" s="2203"/>
      <c r="AAR1" s="2203"/>
      <c r="AAS1" s="2203"/>
      <c r="AAT1" s="2203"/>
      <c r="AAU1" s="727">
        <f>AAM1+1</f>
        <v>96</v>
      </c>
      <c r="AAV1" s="2203" t="str">
        <f>CH1</f>
        <v>ESTADO DE CUENTA POR CLIENTE</v>
      </c>
      <c r="AAW1" s="2203"/>
      <c r="AAX1" s="2203"/>
      <c r="AAY1" s="2203"/>
      <c r="AAZ1" s="2203"/>
      <c r="ABA1" s="2203"/>
      <c r="ABB1" s="727">
        <f>AAU1+1</f>
        <v>97</v>
      </c>
      <c r="ABC1" s="2203" t="str">
        <f>FJ1</f>
        <v>ESTADO DE CUENTA POR CLIENTE</v>
      </c>
      <c r="ABD1" s="2203"/>
      <c r="ABE1" s="2203"/>
      <c r="ABF1" s="2203"/>
      <c r="ABG1" s="2203"/>
      <c r="ABH1" s="2203"/>
      <c r="ABI1" s="727">
        <f>ABB1+1</f>
        <v>98</v>
      </c>
      <c r="ABJ1" s="2203" t="str">
        <f>FR1</f>
        <v>ESTADO DE CUENTA POR CLIENTE</v>
      </c>
      <c r="ABK1" s="2203"/>
      <c r="ABL1" s="2203"/>
      <c r="ABM1" s="2203"/>
      <c r="ABN1" s="2203"/>
      <c r="ABO1" s="2203"/>
      <c r="ABP1" s="727">
        <f>ABI1+1</f>
        <v>99</v>
      </c>
      <c r="ABQ1" s="2203" t="str">
        <f>FR1</f>
        <v>ESTADO DE CUENTA POR CLIENTE</v>
      </c>
      <c r="ABR1" s="2203"/>
      <c r="ABS1" s="2203"/>
      <c r="ABT1" s="2203"/>
      <c r="ABU1" s="2203"/>
      <c r="ABV1" s="2203"/>
      <c r="ABW1" s="727">
        <f>ABP1+1</f>
        <v>100</v>
      </c>
      <c r="ABX1" s="2203" t="str">
        <f>FZ1</f>
        <v>ESTADO DE CUENTA POR CLIENTE</v>
      </c>
      <c r="ABY1" s="2203"/>
      <c r="ABZ1" s="2203"/>
      <c r="ACA1" s="2203"/>
      <c r="ACB1" s="2203"/>
      <c r="ACC1" s="2203"/>
      <c r="ACD1" s="727">
        <f>ABW1+1</f>
        <v>101</v>
      </c>
      <c r="ACE1" s="2203" t="str">
        <f>GG1</f>
        <v>ESTADO DE CUENTA POR CLIENTE</v>
      </c>
      <c r="ACF1" s="2203"/>
      <c r="ACG1" s="2203"/>
      <c r="ACH1" s="2203"/>
      <c r="ACI1" s="2203"/>
      <c r="ACJ1" s="2203"/>
      <c r="ACK1" s="727">
        <f>ACD1+1</f>
        <v>102</v>
      </c>
      <c r="ACL1" s="2203" t="str">
        <f>KY1</f>
        <v>ESTADO DE CUENTA POR CLIENTE</v>
      </c>
      <c r="ACM1" s="2203"/>
      <c r="ACN1" s="2203"/>
      <c r="ACO1" s="2203"/>
      <c r="ACP1" s="2203"/>
      <c r="ACQ1" s="2203"/>
      <c r="ACR1" s="2203"/>
      <c r="ACS1" s="727">
        <f>ACD1+1</f>
        <v>102</v>
      </c>
      <c r="ACT1" s="2203" t="str">
        <f>AAN1</f>
        <v>ESTADO DE CUENTA POR CLIENTE</v>
      </c>
      <c r="ACU1" s="2203"/>
      <c r="ACV1" s="2203"/>
      <c r="ACW1" s="2203"/>
      <c r="ACX1" s="2203"/>
      <c r="ACY1" s="2203"/>
      <c r="ACZ1" s="727">
        <f>ACS1+1</f>
        <v>103</v>
      </c>
      <c r="ADA1" s="2203" t="str">
        <f>ABC1</f>
        <v>ESTADO DE CUENTA POR CLIENTE</v>
      </c>
      <c r="ADB1" s="2203"/>
      <c r="ADC1" s="2203"/>
      <c r="ADD1" s="2203"/>
      <c r="ADE1" s="2203"/>
      <c r="ADF1" s="2203"/>
      <c r="ADG1" s="727">
        <f>ACZ1+1</f>
        <v>104</v>
      </c>
      <c r="ADH1" s="2203" t="str">
        <f>ACL1</f>
        <v>ESTADO DE CUENTA POR CLIENTE</v>
      </c>
      <c r="ADI1" s="2203"/>
      <c r="ADJ1" s="2203"/>
      <c r="ADK1" s="2203"/>
      <c r="ADL1" s="2203"/>
      <c r="ADM1" s="2203"/>
      <c r="ADN1" s="2203"/>
      <c r="ADO1" s="727">
        <f>ADG1+1</f>
        <v>105</v>
      </c>
      <c r="ADP1" s="2203" t="str">
        <f>ACT1</f>
        <v>ESTADO DE CUENTA POR CLIENTE</v>
      </c>
      <c r="ADQ1" s="2203"/>
      <c r="ADR1" s="2203"/>
      <c r="ADS1" s="2203"/>
      <c r="ADT1" s="2203"/>
      <c r="ADU1" s="2203"/>
      <c r="ADV1" s="727">
        <f>ADO1+1</f>
        <v>106</v>
      </c>
      <c r="ADW1" s="2203" t="str">
        <f>ADA1</f>
        <v>ESTADO DE CUENTA POR CLIENTE</v>
      </c>
      <c r="ADX1" s="2203"/>
      <c r="ADY1" s="2203"/>
      <c r="ADZ1" s="2203"/>
      <c r="AEA1" s="2203"/>
      <c r="AEB1" s="2203"/>
      <c r="AEC1" s="727">
        <f>ADV1+1</f>
        <v>107</v>
      </c>
      <c r="AED1" s="2203" t="str">
        <f>ACL1</f>
        <v>ESTADO DE CUENTA POR CLIENTE</v>
      </c>
      <c r="AEE1" s="2203"/>
      <c r="AEF1" s="2203"/>
      <c r="AEG1" s="2203"/>
      <c r="AEH1" s="2203"/>
      <c r="AEI1" s="2203"/>
      <c r="AEJ1" s="727">
        <f>AEC1+1</f>
        <v>108</v>
      </c>
      <c r="AEK1" s="2203" t="str">
        <f>ACT1</f>
        <v>ESTADO DE CUENTA POR CLIENTE</v>
      </c>
      <c r="AEL1" s="2203"/>
      <c r="AEM1" s="2203"/>
      <c r="AEN1" s="2203"/>
      <c r="AEO1" s="2203"/>
      <c r="AEP1" s="2203"/>
      <c r="AEQ1" s="727">
        <f>AEJ1+1</f>
        <v>109</v>
      </c>
      <c r="AER1" s="2203" t="str">
        <f>ACT1</f>
        <v>ESTADO DE CUENTA POR CLIENTE</v>
      </c>
      <c r="AES1" s="2203"/>
      <c r="AET1" s="2203"/>
      <c r="AEU1" s="2203"/>
      <c r="AEV1" s="2203"/>
      <c r="AEW1" s="2203"/>
      <c r="AEX1" s="727">
        <f>AEQ1+1</f>
        <v>110</v>
      </c>
      <c r="AEY1" s="2203" t="str">
        <f>ADA1</f>
        <v>ESTADO DE CUENTA POR CLIENTE</v>
      </c>
      <c r="AEZ1" s="2203"/>
      <c r="AFA1" s="2203"/>
      <c r="AFB1" s="2203"/>
      <c r="AFC1" s="2203"/>
      <c r="AFD1" s="2203"/>
      <c r="AFE1" s="727">
        <f>AEX1+1</f>
        <v>111</v>
      </c>
      <c r="AFF1" s="2203" t="str">
        <f>ADA1</f>
        <v>ESTADO DE CUENTA POR CLIENTE</v>
      </c>
      <c r="AFG1" s="2203"/>
      <c r="AFH1" s="2203"/>
      <c r="AFI1" s="2203"/>
      <c r="AFJ1" s="2203"/>
      <c r="AFK1" s="2203"/>
      <c r="AFL1" s="727">
        <f>AFE1+1</f>
        <v>112</v>
      </c>
      <c r="AFM1" s="2203" t="str">
        <f>ADH1</f>
        <v>ESTADO DE CUENTA POR CLIENTE</v>
      </c>
      <c r="AFN1" s="2203"/>
      <c r="AFO1" s="2203"/>
      <c r="AFP1" s="2203"/>
      <c r="AFQ1" s="2203"/>
      <c r="AFR1" s="2203"/>
      <c r="AFS1" s="727">
        <f>AFL1+1</f>
        <v>113</v>
      </c>
      <c r="AFT1" s="2203" t="str">
        <f>AFM1</f>
        <v>ESTADO DE CUENTA POR CLIENTE</v>
      </c>
      <c r="AFU1" s="2203"/>
      <c r="AFV1" s="2203"/>
      <c r="AFW1" s="2203"/>
      <c r="AFX1" s="2203"/>
      <c r="AFY1" s="2203"/>
      <c r="AFZ1" s="727">
        <f>AFS1+1</f>
        <v>114</v>
      </c>
      <c r="AGA1" s="2203" t="str">
        <f>AFM1</f>
        <v>ESTADO DE CUENTA POR CLIENTE</v>
      </c>
      <c r="AGB1" s="2203"/>
      <c r="AGC1" s="2203"/>
      <c r="AGD1" s="2203"/>
      <c r="AGE1" s="2203"/>
      <c r="AGF1" s="2203"/>
      <c r="AGG1" s="727">
        <f>AFZ1+1</f>
        <v>115</v>
      </c>
      <c r="AGH1" s="2203" t="str">
        <f>AFT1</f>
        <v>ESTADO DE CUENTA POR CLIENTE</v>
      </c>
      <c r="AGI1" s="2203"/>
      <c r="AGJ1" s="2203"/>
      <c r="AGK1" s="2203"/>
      <c r="AGL1" s="2203"/>
      <c r="AGM1" s="2203"/>
      <c r="AGN1" s="727">
        <f>AGG1+1</f>
        <v>116</v>
      </c>
      <c r="AGO1" s="2203" t="str">
        <f>ADH1</f>
        <v>ESTADO DE CUENTA POR CLIENTE</v>
      </c>
      <c r="AGP1" s="2203"/>
      <c r="AGQ1" s="2203"/>
      <c r="AGR1" s="2203"/>
      <c r="AGS1" s="2203"/>
      <c r="AGT1" s="2203"/>
      <c r="AGU1" s="727">
        <f>AGN1+1</f>
        <v>117</v>
      </c>
      <c r="AGV1" s="2203" t="str">
        <f>ADA1</f>
        <v>ESTADO DE CUENTA POR CLIENTE</v>
      </c>
      <c r="AGW1" s="2203"/>
      <c r="AGX1" s="2203"/>
      <c r="AGY1" s="2203"/>
      <c r="AGZ1" s="2203"/>
      <c r="AHA1" s="2203"/>
      <c r="AHB1" s="727">
        <f>AGU1+1</f>
        <v>118</v>
      </c>
      <c r="AHC1" s="2203" t="str">
        <f>FJ1</f>
        <v>ESTADO DE CUENTA POR CLIENTE</v>
      </c>
      <c r="AHD1" s="2203"/>
      <c r="AHE1" s="2203"/>
      <c r="AHF1" s="2203"/>
      <c r="AHG1" s="2203"/>
      <c r="AHH1" s="2203"/>
      <c r="AHI1" s="2203"/>
      <c r="AHJ1" s="727">
        <f>AHB1+1</f>
        <v>119</v>
      </c>
      <c r="AHK1" s="2203" t="str">
        <f>AHC1</f>
        <v>ESTADO DE CUENTA POR CLIENTE</v>
      </c>
      <c r="AHL1" s="2203"/>
      <c r="AHM1" s="2203"/>
      <c r="AHN1" s="2203"/>
      <c r="AHO1" s="2203"/>
      <c r="AHP1" s="2203"/>
      <c r="AHQ1" s="727">
        <f>AHJ1+1</f>
        <v>120</v>
      </c>
      <c r="AHR1" s="2203" t="str">
        <f>FR1</f>
        <v>ESTADO DE CUENTA POR CLIENTE</v>
      </c>
      <c r="AHS1" s="2203"/>
      <c r="AHT1" s="2203"/>
      <c r="AHU1" s="2203"/>
      <c r="AHV1" s="2203"/>
      <c r="AHW1" s="2203"/>
      <c r="AHX1" s="727">
        <f>AHQ1+1</f>
        <v>121</v>
      </c>
      <c r="AHY1" s="2203" t="str">
        <f>GG1</f>
        <v>ESTADO DE CUENTA POR CLIENTE</v>
      </c>
      <c r="AHZ1" s="2203"/>
      <c r="AIA1" s="2203"/>
      <c r="AIB1" s="2203"/>
      <c r="AIC1" s="2203"/>
      <c r="AID1" s="2203"/>
      <c r="AIE1" s="2203"/>
      <c r="AIF1" s="727">
        <f>AHX1+1</f>
        <v>122</v>
      </c>
      <c r="AIG1" s="2203" t="str">
        <f>GG1</f>
        <v>ESTADO DE CUENTA POR CLIENTE</v>
      </c>
      <c r="AIH1" s="2203"/>
      <c r="AII1" s="2203"/>
      <c r="AIJ1" s="2203"/>
      <c r="AIK1" s="2203"/>
      <c r="AIL1" s="2203"/>
      <c r="AIM1" s="727">
        <f>AIF1+1</f>
        <v>123</v>
      </c>
      <c r="AIN1" s="2203" t="str">
        <f>AHC1</f>
        <v>ESTADO DE CUENTA POR CLIENTE</v>
      </c>
      <c r="AIO1" s="2203"/>
      <c r="AIP1" s="2203"/>
      <c r="AIQ1" s="2203"/>
      <c r="AIR1" s="2203"/>
      <c r="AIS1" s="2203"/>
      <c r="AIT1" s="727">
        <f>AIM1+1</f>
        <v>124</v>
      </c>
      <c r="AIU1" s="2203" t="str">
        <f>AHR1</f>
        <v>ESTADO DE CUENTA POR CLIENTE</v>
      </c>
      <c r="AIV1" s="2203"/>
      <c r="AIW1" s="2203"/>
      <c r="AIX1" s="2203"/>
      <c r="AIY1" s="2203"/>
      <c r="AIZ1" s="2203"/>
      <c r="AJA1" s="727">
        <f>AIT1+1</f>
        <v>125</v>
      </c>
      <c r="AJB1" s="2203" t="s">
        <v>59</v>
      </c>
      <c r="AJC1" s="2203"/>
      <c r="AJD1" s="2203"/>
      <c r="AJE1" s="2203"/>
      <c r="AJF1" s="2203"/>
      <c r="AJG1" s="2203"/>
      <c r="AJH1" s="727">
        <f>AJA1+1</f>
        <v>126</v>
      </c>
      <c r="AJI1" s="2203" t="s">
        <v>59</v>
      </c>
      <c r="AJJ1" s="2203"/>
      <c r="AJK1" s="2203"/>
      <c r="AJL1" s="2203"/>
      <c r="AJM1" s="2203"/>
      <c r="AJN1" s="2203"/>
      <c r="AJO1" s="727">
        <f>AJH1+1</f>
        <v>127</v>
      </c>
      <c r="AJP1" s="2203" t="s">
        <v>59</v>
      </c>
      <c r="AJQ1" s="2203"/>
      <c r="AJR1" s="2203"/>
      <c r="AJS1" s="2203"/>
      <c r="AJT1" s="2203"/>
      <c r="AJU1" s="2203"/>
      <c r="AJV1" s="727">
        <f>AJO1+1</f>
        <v>128</v>
      </c>
      <c r="AJW1" s="2203" t="s">
        <v>59</v>
      </c>
      <c r="AJX1" s="2203"/>
      <c r="AJY1" s="2203"/>
      <c r="AJZ1" s="2203"/>
      <c r="AKA1" s="2203"/>
      <c r="AKB1" s="2203"/>
      <c r="AKC1" s="727">
        <f>AJV1+1</f>
        <v>129</v>
      </c>
      <c r="AKD1" s="2203" t="s">
        <v>59</v>
      </c>
      <c r="AKE1" s="2203"/>
      <c r="AKF1" s="2203"/>
      <c r="AKG1" s="2203"/>
      <c r="AKH1" s="2203"/>
      <c r="AKI1" s="2203"/>
      <c r="AKJ1" s="2203"/>
      <c r="AKK1" s="727">
        <f>AKC1+1</f>
        <v>130</v>
      </c>
      <c r="AKL1" s="2203" t="s">
        <v>59</v>
      </c>
      <c r="AKM1" s="2203"/>
      <c r="AKN1" s="2203"/>
      <c r="AKO1" s="2203"/>
      <c r="AKP1" s="2203"/>
      <c r="AKQ1" s="2203"/>
      <c r="AKR1" s="727">
        <f>AKK1+1</f>
        <v>131</v>
      </c>
      <c r="AKS1" s="2203" t="s">
        <v>59</v>
      </c>
      <c r="AKT1" s="2203"/>
      <c r="AKU1" s="2203"/>
      <c r="AKV1" s="2203"/>
      <c r="AKW1" s="2203"/>
      <c r="AKX1" s="2203"/>
      <c r="AKY1" s="2203"/>
      <c r="AKZ1" s="727">
        <f>AKR1+1</f>
        <v>132</v>
      </c>
      <c r="ALA1" s="2203" t="s">
        <v>59</v>
      </c>
      <c r="ALB1" s="2203"/>
      <c r="ALC1" s="2203"/>
      <c r="ALD1" s="2203"/>
      <c r="ALE1" s="2203"/>
      <c r="ALF1" s="2203"/>
      <c r="ALG1" s="727">
        <f>AKZ1+1</f>
        <v>133</v>
      </c>
      <c r="ALH1" s="2203" t="s">
        <v>59</v>
      </c>
      <c r="ALI1" s="2203"/>
      <c r="ALJ1" s="2203"/>
      <c r="ALK1" s="2203"/>
      <c r="ALL1" s="2203"/>
      <c r="ALM1" s="2203"/>
      <c r="ALN1" s="727">
        <f>ALG1+1</f>
        <v>134</v>
      </c>
      <c r="ALO1" s="2203" t="s">
        <v>59</v>
      </c>
      <c r="ALP1" s="2203"/>
      <c r="ALQ1" s="2203"/>
      <c r="ALR1" s="2203"/>
      <c r="ALS1" s="2203"/>
      <c r="ALT1" s="2203"/>
      <c r="ALU1" s="727">
        <f>ALN1+1</f>
        <v>135</v>
      </c>
      <c r="ALV1" s="2203" t="s">
        <v>59</v>
      </c>
      <c r="ALW1" s="2203"/>
      <c r="ALX1" s="2203"/>
      <c r="ALY1" s="2203"/>
      <c r="ALZ1" s="2203"/>
      <c r="AMA1" s="2203"/>
      <c r="AMB1" s="727">
        <f>ALU1+1</f>
        <v>136</v>
      </c>
      <c r="AMC1" s="2203" t="s">
        <v>59</v>
      </c>
      <c r="AMD1" s="2203"/>
      <c r="AME1" s="2203"/>
      <c r="AMF1" s="2203"/>
      <c r="AMG1" s="2203"/>
      <c r="AMH1" s="2203"/>
      <c r="AMI1" s="727">
        <f>AMB1+1</f>
        <v>137</v>
      </c>
      <c r="AMJ1" s="2203" t="s">
        <v>59</v>
      </c>
      <c r="AMK1" s="2203"/>
      <c r="AML1" s="2203"/>
      <c r="AMM1" s="2203"/>
      <c r="AMN1" s="2203"/>
      <c r="AMO1" s="2203"/>
      <c r="AMP1" s="727">
        <f>AMI1+1</f>
        <v>138</v>
      </c>
      <c r="AMQ1" s="2203" t="s">
        <v>59</v>
      </c>
      <c r="AMR1" s="2203"/>
      <c r="AMS1" s="2203"/>
      <c r="AMT1" s="2203"/>
      <c r="AMU1" s="2203"/>
      <c r="AMV1" s="2203"/>
      <c r="AMW1" s="727">
        <f>AMP1+1</f>
        <v>139</v>
      </c>
      <c r="AMX1" s="2203" t="s">
        <v>59</v>
      </c>
      <c r="AMY1" s="2203"/>
      <c r="AMZ1" s="2203"/>
      <c r="ANA1" s="2203"/>
      <c r="ANB1" s="2203"/>
      <c r="ANC1" s="2203"/>
      <c r="AND1" s="727">
        <f>AMW1+1</f>
        <v>140</v>
      </c>
      <c r="ANE1" s="2203" t="s">
        <v>59</v>
      </c>
      <c r="ANF1" s="2203"/>
      <c r="ANG1" s="2203"/>
      <c r="ANH1" s="2203"/>
      <c r="ANI1" s="2203"/>
      <c r="ANJ1" s="2203"/>
      <c r="ANK1" s="727">
        <f>AND1+1</f>
        <v>141</v>
      </c>
      <c r="ANL1" s="2203" t="s">
        <v>59</v>
      </c>
      <c r="ANM1" s="2203"/>
      <c r="ANN1" s="2203"/>
      <c r="ANO1" s="2203"/>
      <c r="ANP1" s="2203"/>
      <c r="ANQ1" s="2203"/>
      <c r="ANR1" s="727">
        <f>ANK1+1</f>
        <v>142</v>
      </c>
      <c r="ANS1" s="2203" t="s">
        <v>59</v>
      </c>
      <c r="ANT1" s="2203"/>
      <c r="ANU1" s="2203"/>
      <c r="ANV1" s="2203"/>
      <c r="ANW1" s="2203"/>
      <c r="ANX1" s="2203"/>
      <c r="ANY1" s="2203"/>
      <c r="ANZ1" s="727">
        <f>ANR1+1</f>
        <v>143</v>
      </c>
      <c r="AOA1" s="2203" t="s">
        <v>59</v>
      </c>
      <c r="AOB1" s="2203"/>
      <c r="AOC1" s="2203"/>
      <c r="AOD1" s="2203"/>
      <c r="AOE1" s="2203"/>
      <c r="AOF1" s="2203"/>
      <c r="AOG1" s="2203"/>
      <c r="AOH1" s="727">
        <f>ANZ1+1</f>
        <v>144</v>
      </c>
      <c r="AOI1" s="2203" t="s">
        <v>59</v>
      </c>
      <c r="AOJ1" s="2203"/>
      <c r="AOK1" s="2203"/>
      <c r="AOL1" s="2203"/>
      <c r="AOM1" s="2203"/>
      <c r="AON1" s="2203"/>
      <c r="AOO1" s="727">
        <f>AOH1+1</f>
        <v>145</v>
      </c>
      <c r="AOP1" s="2203" t="s">
        <v>59</v>
      </c>
      <c r="AOQ1" s="2203"/>
      <c r="AOR1" s="2203"/>
      <c r="AOS1" s="2203"/>
      <c r="AOT1" s="2203"/>
      <c r="AOU1" s="2203"/>
      <c r="AOV1" s="727">
        <f>AOO1+1</f>
        <v>146</v>
      </c>
      <c r="AOW1" s="2203" t="s">
        <v>59</v>
      </c>
      <c r="AOX1" s="2203"/>
      <c r="AOY1" s="2203"/>
      <c r="AOZ1" s="2203"/>
      <c r="APA1" s="2203"/>
      <c r="APB1" s="2203"/>
      <c r="APC1" s="727">
        <f>AOV1+1</f>
        <v>147</v>
      </c>
      <c r="APD1" s="2203" t="s">
        <v>59</v>
      </c>
      <c r="APE1" s="2203"/>
      <c r="APF1" s="2203"/>
      <c r="APG1" s="2203"/>
      <c r="APH1" s="2203"/>
      <c r="API1" s="2203"/>
      <c r="APJ1" s="727">
        <f>APC1+1</f>
        <v>148</v>
      </c>
      <c r="APK1" s="2203" t="s">
        <v>59</v>
      </c>
      <c r="APL1" s="2203"/>
      <c r="APM1" s="2203"/>
      <c r="APN1" s="2203"/>
      <c r="APO1" s="2203"/>
      <c r="APP1" s="2203"/>
      <c r="APQ1" s="727">
        <f>APJ1+1</f>
        <v>149</v>
      </c>
      <c r="APR1" s="2203" t="s">
        <v>59</v>
      </c>
      <c r="APS1" s="2203"/>
      <c r="APT1" s="2203"/>
      <c r="APU1" s="2203"/>
      <c r="APV1" s="2203"/>
      <c r="APW1" s="2203"/>
      <c r="APX1" s="728">
        <f>APQ1+1</f>
        <v>150</v>
      </c>
      <c r="APY1" s="2203" t="s">
        <v>59</v>
      </c>
      <c r="APZ1" s="2203"/>
      <c r="AQA1" s="2203"/>
      <c r="AQB1" s="2203"/>
      <c r="AQC1" s="2203"/>
      <c r="AQD1" s="2203"/>
      <c r="AQE1" s="728">
        <f>APX1+1</f>
        <v>151</v>
      </c>
      <c r="AQF1" s="2203" t="s">
        <v>59</v>
      </c>
      <c r="AQG1" s="2203"/>
      <c r="AQH1" s="2203"/>
      <c r="AQI1" s="2203"/>
      <c r="AQJ1" s="2203"/>
      <c r="AQK1" s="2203"/>
      <c r="AQL1" s="728">
        <f>AQE1+1</f>
        <v>152</v>
      </c>
      <c r="AQM1" s="2203" t="s">
        <v>59</v>
      </c>
      <c r="AQN1" s="2203"/>
      <c r="AQO1" s="2203"/>
      <c r="AQP1" s="2203"/>
      <c r="AQQ1" s="2203"/>
      <c r="AQR1" s="2203"/>
      <c r="AQS1" s="728">
        <f>AQL1+1</f>
        <v>153</v>
      </c>
      <c r="AQT1" s="2203" t="s">
        <v>59</v>
      </c>
      <c r="AQU1" s="2203"/>
      <c r="AQV1" s="2203"/>
      <c r="AQW1" s="2203"/>
      <c r="AQX1" s="2203"/>
      <c r="AQY1" s="2203"/>
      <c r="AQZ1" s="728">
        <f>AQS1+1</f>
        <v>154</v>
      </c>
      <c r="ARA1" s="2203" t="s">
        <v>59</v>
      </c>
      <c r="ARB1" s="2203"/>
      <c r="ARC1" s="2203"/>
      <c r="ARD1" s="2203"/>
      <c r="ARE1" s="2203"/>
      <c r="ARF1" s="2203"/>
      <c r="ARG1" s="728">
        <f>AQZ1+1</f>
        <v>155</v>
      </c>
      <c r="ARH1" s="2203" t="s">
        <v>59</v>
      </c>
      <c r="ARI1" s="2203"/>
      <c r="ARJ1" s="2203"/>
      <c r="ARK1" s="2203"/>
      <c r="ARL1" s="2203"/>
      <c r="ARM1" s="2203"/>
      <c r="ARN1" s="728">
        <f>ARG1+1</f>
        <v>156</v>
      </c>
      <c r="ARO1" s="2203" t="s">
        <v>59</v>
      </c>
      <c r="ARP1" s="2203"/>
      <c r="ARQ1" s="2203"/>
      <c r="ARR1" s="2203"/>
      <c r="ARS1" s="2203"/>
      <c r="ART1" s="2203"/>
      <c r="ARU1" s="728">
        <f>ARN1+1</f>
        <v>157</v>
      </c>
      <c r="ARV1" s="2203" t="s">
        <v>59</v>
      </c>
      <c r="ARW1" s="2203"/>
      <c r="ARX1" s="2203"/>
      <c r="ARY1" s="2203"/>
      <c r="ARZ1" s="2203"/>
      <c r="ASA1" s="2203"/>
      <c r="ASB1" s="728">
        <f>ARU1+1</f>
        <v>158</v>
      </c>
      <c r="ASC1" s="2203" t="s">
        <v>59</v>
      </c>
      <c r="ASD1" s="2203"/>
      <c r="ASE1" s="2203"/>
      <c r="ASF1" s="2203"/>
      <c r="ASG1" s="2203"/>
      <c r="ASH1" s="2203"/>
      <c r="ASI1" s="728">
        <f>ASB1+1</f>
        <v>159</v>
      </c>
      <c r="ASJ1" s="2203" t="s">
        <v>59</v>
      </c>
      <c r="ASK1" s="2203"/>
      <c r="ASL1" s="2203"/>
      <c r="ASM1" s="2203"/>
      <c r="ASN1" s="2203"/>
      <c r="ASO1" s="2203"/>
      <c r="ASP1" s="727">
        <f>ASI1+1</f>
        <v>160</v>
      </c>
      <c r="ASQ1" s="2203" t="s">
        <v>59</v>
      </c>
      <c r="ASR1" s="2203"/>
      <c r="ASS1" s="2203"/>
      <c r="AST1" s="2203"/>
      <c r="ASU1" s="2203"/>
      <c r="ASV1" s="2203"/>
      <c r="ASW1" s="727">
        <f>ASP1+1</f>
        <v>161</v>
      </c>
      <c r="ASX1" s="2203" t="s">
        <v>59</v>
      </c>
      <c r="ASY1" s="2203"/>
      <c r="ASZ1" s="2203"/>
      <c r="ATA1" s="2203"/>
      <c r="ATB1" s="2203"/>
      <c r="ATC1" s="2203"/>
      <c r="ATD1" s="2203"/>
      <c r="ATE1" s="727">
        <f>ASW1+1</f>
        <v>162</v>
      </c>
      <c r="ATF1" s="2203" t="s">
        <v>59</v>
      </c>
      <c r="ATG1" s="2203"/>
      <c r="ATH1" s="2203"/>
      <c r="ATI1" s="2203"/>
      <c r="ATJ1" s="2203"/>
      <c r="ATK1" s="2203"/>
      <c r="ATL1" s="727">
        <f>ATE1+1</f>
        <v>163</v>
      </c>
      <c r="ATM1" s="2203" t="s">
        <v>59</v>
      </c>
      <c r="ATN1" s="2203"/>
      <c r="ATO1" s="2203"/>
      <c r="ATP1" s="2203"/>
      <c r="ATQ1" s="2203"/>
      <c r="ATR1" s="2203"/>
      <c r="ATS1" s="727">
        <f>ATL1+1</f>
        <v>164</v>
      </c>
      <c r="ATT1" s="2203" t="s">
        <v>59</v>
      </c>
      <c r="ATU1" s="2203"/>
      <c r="ATV1" s="2203"/>
      <c r="ATW1" s="2203"/>
      <c r="ATX1" s="2203"/>
      <c r="ATY1" s="2203"/>
      <c r="ATZ1" s="2203"/>
      <c r="AUA1" s="727">
        <f>ATS1+1</f>
        <v>165</v>
      </c>
      <c r="AUB1" s="2203" t="s">
        <v>59</v>
      </c>
      <c r="AUC1" s="2203"/>
      <c r="AUD1" s="2203"/>
      <c r="AUE1" s="2203"/>
      <c r="AUF1" s="2203"/>
      <c r="AUG1" s="2203"/>
      <c r="AUH1" s="2203"/>
      <c r="AUI1" s="729">
        <f>AUA1+1</f>
        <v>166</v>
      </c>
      <c r="AUJ1" s="2203" t="s">
        <v>59</v>
      </c>
      <c r="AUK1" s="2203"/>
      <c r="AUL1" s="2203"/>
      <c r="AUM1" s="2203"/>
      <c r="AUN1" s="2203"/>
      <c r="AUO1" s="2203"/>
      <c r="AUP1" s="728">
        <f>AUI1+1</f>
        <v>167</v>
      </c>
      <c r="AUQ1" s="2203" t="s">
        <v>59</v>
      </c>
      <c r="AUR1" s="2203"/>
      <c r="AUS1" s="2203"/>
      <c r="AUT1" s="2203"/>
      <c r="AUU1" s="2203"/>
      <c r="AUV1" s="2203"/>
      <c r="AUW1" s="728">
        <f>AUP1+1</f>
        <v>168</v>
      </c>
      <c r="AUX1" s="2203" t="s">
        <v>59</v>
      </c>
      <c r="AUY1" s="2203"/>
      <c r="AUZ1" s="2203"/>
      <c r="AVA1" s="2203"/>
      <c r="AVB1" s="2203"/>
      <c r="AVC1" s="2203"/>
      <c r="AVD1" s="728">
        <f>AUW1+1</f>
        <v>169</v>
      </c>
      <c r="AVE1" s="2203" t="s">
        <v>59</v>
      </c>
      <c r="AVF1" s="2203"/>
      <c r="AVG1" s="2203"/>
      <c r="AVH1" s="2203"/>
      <c r="AVI1" s="2203"/>
      <c r="AVJ1" s="2203"/>
      <c r="AVK1" s="728">
        <f>AVD1+1</f>
        <v>170</v>
      </c>
      <c r="AVL1" s="2203" t="s">
        <v>59</v>
      </c>
      <c r="AVM1" s="2203"/>
      <c r="AVN1" s="2203"/>
      <c r="AVO1" s="2203"/>
      <c r="AVP1" s="2203"/>
      <c r="AVQ1" s="2203"/>
      <c r="AVR1" s="728">
        <f>AVD1+1</f>
        <v>170</v>
      </c>
      <c r="AVS1" s="2203" t="s">
        <v>59</v>
      </c>
      <c r="AVT1" s="2203"/>
      <c r="AVU1" s="2203"/>
      <c r="AVV1" s="2203"/>
      <c r="AVW1" s="2203"/>
      <c r="AVX1" s="2203"/>
      <c r="AVY1" s="728">
        <f>AVR1+1</f>
        <v>171</v>
      </c>
      <c r="AVZ1" s="2203" t="s">
        <v>59</v>
      </c>
      <c r="AWA1" s="2203"/>
      <c r="AWB1" s="2203"/>
      <c r="AWC1" s="2203"/>
      <c r="AWD1" s="2203"/>
      <c r="AWE1" s="2203"/>
      <c r="AWF1" s="728">
        <f>AVY1+1</f>
        <v>172</v>
      </c>
      <c r="AWG1" s="2203" t="s">
        <v>59</v>
      </c>
      <c r="AWH1" s="2203"/>
      <c r="AWI1" s="2203"/>
      <c r="AWJ1" s="2203"/>
      <c r="AWK1" s="2203"/>
      <c r="AWL1" s="2203"/>
      <c r="AWM1" s="728">
        <f>AWF1+1</f>
        <v>173</v>
      </c>
      <c r="AWN1" s="2203" t="s">
        <v>59</v>
      </c>
      <c r="AWO1" s="2203"/>
      <c r="AWP1" s="2203"/>
      <c r="AWQ1" s="2203"/>
      <c r="AWR1" s="2203"/>
      <c r="AWS1" s="2203"/>
      <c r="AWT1" s="2203"/>
      <c r="AWU1" s="728">
        <f>AWM1+1</f>
        <v>174</v>
      </c>
      <c r="AWV1" s="2203" t="s">
        <v>59</v>
      </c>
      <c r="AWW1" s="2203"/>
      <c r="AWX1" s="2203"/>
      <c r="AWY1" s="2203"/>
      <c r="AWZ1" s="2203"/>
      <c r="AXA1" s="2203"/>
      <c r="AXB1" s="2203"/>
      <c r="AXC1" s="727">
        <f>AWU1+1</f>
        <v>175</v>
      </c>
      <c r="AXD1" s="2203" t="s">
        <v>59</v>
      </c>
      <c r="AXE1" s="2203"/>
      <c r="AXF1" s="2203"/>
      <c r="AXG1" s="2203"/>
      <c r="AXH1" s="2203"/>
      <c r="AXI1" s="2203"/>
      <c r="AXJ1" s="727">
        <f>AXC1+1</f>
        <v>176</v>
      </c>
      <c r="AXK1" s="2203" t="s">
        <v>59</v>
      </c>
      <c r="AXL1" s="2203"/>
      <c r="AXM1" s="2203"/>
      <c r="AXN1" s="2203"/>
      <c r="AXO1" s="2203"/>
      <c r="AXP1" s="2203"/>
      <c r="AXQ1" s="727">
        <f>AXJ1+1</f>
        <v>177</v>
      </c>
      <c r="AXR1" s="2203" t="s">
        <v>59</v>
      </c>
      <c r="AXS1" s="2203"/>
      <c r="AXT1" s="2203"/>
      <c r="AXU1" s="2203"/>
      <c r="AXV1" s="2203"/>
      <c r="AXW1" s="2203"/>
      <c r="AXX1" s="727">
        <f>AXQ1+1</f>
        <v>178</v>
      </c>
      <c r="AXY1" s="2203" t="s">
        <v>59</v>
      </c>
      <c r="AXZ1" s="2203"/>
      <c r="AYA1" s="2203"/>
      <c r="AYB1" s="2203"/>
      <c r="AYC1" s="2203"/>
      <c r="AYD1" s="2203"/>
      <c r="AYE1" s="728">
        <f>AXX1+1</f>
        <v>179</v>
      </c>
      <c r="AYF1" s="2203" t="s">
        <v>59</v>
      </c>
      <c r="AYG1" s="2203"/>
      <c r="AYH1" s="2203"/>
      <c r="AYI1" s="2203"/>
      <c r="AYJ1" s="2203"/>
      <c r="AYK1" s="2203"/>
      <c r="AYL1" s="728">
        <f>AYE1+1</f>
        <v>180</v>
      </c>
      <c r="AYM1" s="2203" t="s">
        <v>59</v>
      </c>
      <c r="AYN1" s="2203"/>
      <c r="AYO1" s="2203"/>
      <c r="AYP1" s="2203"/>
      <c r="AYQ1" s="2203"/>
      <c r="AYR1" s="2203"/>
      <c r="AYS1" s="728">
        <f>AYE1+1</f>
        <v>180</v>
      </c>
      <c r="AYT1" s="2203" t="s">
        <v>59</v>
      </c>
      <c r="AYU1" s="2203"/>
      <c r="AYV1" s="2203"/>
      <c r="AYW1" s="2203"/>
      <c r="AYX1" s="2203"/>
      <c r="AYY1" s="2203"/>
      <c r="AYZ1" s="728">
        <f>AYS1+1</f>
        <v>181</v>
      </c>
      <c r="AZA1" s="2203" t="s">
        <v>59</v>
      </c>
      <c r="AZB1" s="2203"/>
      <c r="AZC1" s="2203"/>
      <c r="AZD1" s="2203"/>
      <c r="AZE1" s="2203"/>
      <c r="AZF1" s="2203"/>
      <c r="AZG1" s="728">
        <f>AYZ1+1</f>
        <v>182</v>
      </c>
      <c r="AZH1" s="2203" t="s">
        <v>59</v>
      </c>
      <c r="AZI1" s="2203"/>
      <c r="AZJ1" s="2203"/>
      <c r="AZK1" s="2203"/>
      <c r="AZL1" s="2203"/>
      <c r="AZM1" s="2203"/>
      <c r="AZN1" s="728">
        <f>AZG1+1</f>
        <v>183</v>
      </c>
      <c r="AZO1" s="2203" t="s">
        <v>59</v>
      </c>
      <c r="AZP1" s="2203"/>
      <c r="AZQ1" s="2203"/>
      <c r="AZR1" s="2203"/>
      <c r="AZS1" s="2203"/>
      <c r="AZT1" s="2203"/>
      <c r="AZU1" s="728">
        <f>AZN1+1</f>
        <v>184</v>
      </c>
      <c r="AZV1" s="2203" t="s">
        <v>59</v>
      </c>
      <c r="AZW1" s="2203"/>
      <c r="AZX1" s="2203"/>
      <c r="AZY1" s="2203"/>
      <c r="AZZ1" s="2203"/>
      <c r="BAA1" s="2203"/>
      <c r="BAB1" s="728">
        <f>AZU1+1</f>
        <v>185</v>
      </c>
      <c r="BAC1" s="2203" t="s">
        <v>59</v>
      </c>
      <c r="BAD1" s="2203"/>
      <c r="BAE1" s="2203"/>
      <c r="BAF1" s="2203"/>
      <c r="BAG1" s="2203"/>
      <c r="BAH1" s="2203"/>
      <c r="BAI1" s="728">
        <f>BAB1+1</f>
        <v>186</v>
      </c>
      <c r="BAJ1" s="2203" t="s">
        <v>59</v>
      </c>
      <c r="BAK1" s="2203"/>
      <c r="BAL1" s="2203"/>
      <c r="BAM1" s="2203"/>
      <c r="BAN1" s="2203"/>
      <c r="BAO1" s="2203"/>
      <c r="BAP1" s="728">
        <f>BAI1+1</f>
        <v>187</v>
      </c>
      <c r="BAQ1" s="2203" t="s">
        <v>59</v>
      </c>
      <c r="BAR1" s="2203"/>
      <c r="BAS1" s="2203"/>
      <c r="BAT1" s="2203"/>
      <c r="BAU1" s="2203"/>
      <c r="BAV1" s="2203"/>
      <c r="BAW1" s="728">
        <f>BAP1+1</f>
        <v>188</v>
      </c>
      <c r="BAX1" s="2203" t="s">
        <v>59</v>
      </c>
      <c r="BAY1" s="2203"/>
      <c r="BAZ1" s="2203"/>
      <c r="BBA1" s="2203"/>
      <c r="BBB1" s="2203"/>
      <c r="BBC1" s="2203"/>
      <c r="BBD1" s="728">
        <f>BAW1+1</f>
        <v>189</v>
      </c>
      <c r="BBE1" s="2203" t="s">
        <v>59</v>
      </c>
      <c r="BBF1" s="2203"/>
      <c r="BBG1" s="2203"/>
      <c r="BBH1" s="2203"/>
      <c r="BBI1" s="2203"/>
      <c r="BBJ1" s="2203"/>
      <c r="BBK1" s="728">
        <f>BBD1+1</f>
        <v>190</v>
      </c>
      <c r="BBL1" s="2203" t="s">
        <v>59</v>
      </c>
      <c r="BBM1" s="2203"/>
      <c r="BBN1" s="2203"/>
      <c r="BBO1" s="2203"/>
      <c r="BBP1" s="2203"/>
      <c r="BBQ1" s="2203"/>
      <c r="BBR1" s="2203"/>
      <c r="BBS1" s="728">
        <f>BBK1+1</f>
        <v>191</v>
      </c>
      <c r="BBT1" s="2203" t="s">
        <v>59</v>
      </c>
      <c r="BBU1" s="2203"/>
      <c r="BBV1" s="2203"/>
      <c r="BBW1" s="2203"/>
      <c r="BBX1" s="2203"/>
      <c r="BBY1" s="2203"/>
      <c r="BBZ1" s="728">
        <f>BBS1+1</f>
        <v>192</v>
      </c>
      <c r="BCA1" s="2203" t="s">
        <v>59</v>
      </c>
      <c r="BCB1" s="2203"/>
      <c r="BCC1" s="2203"/>
      <c r="BCD1" s="2203"/>
      <c r="BCE1" s="2203"/>
      <c r="BCF1" s="2203"/>
      <c r="BCG1" s="728">
        <f>BBZ1+1</f>
        <v>193</v>
      </c>
      <c r="BCH1" s="2203" t="s">
        <v>59</v>
      </c>
      <c r="BCI1" s="2203"/>
      <c r="BCJ1" s="2203"/>
      <c r="BCK1" s="2203"/>
      <c r="BCL1" s="2203"/>
      <c r="BCM1" s="2203"/>
      <c r="BCN1" s="728">
        <f>BCG1+1</f>
        <v>194</v>
      </c>
      <c r="BCO1" s="2203" t="s">
        <v>59</v>
      </c>
      <c r="BCP1" s="2203"/>
      <c r="BCQ1" s="2203"/>
      <c r="BCR1" s="2203"/>
      <c r="BCS1" s="2203"/>
      <c r="BCT1" s="2203"/>
      <c r="BCU1" s="728">
        <f>BCN1+1</f>
        <v>195</v>
      </c>
      <c r="BCV1" s="2203" t="s">
        <v>59</v>
      </c>
      <c r="BCW1" s="2203"/>
      <c r="BCX1" s="2203"/>
      <c r="BCY1" s="2203"/>
      <c r="BCZ1" s="2203"/>
      <c r="BDA1" s="2203"/>
      <c r="BDB1" s="728">
        <f>BCU1+1</f>
        <v>196</v>
      </c>
      <c r="BDC1" s="2203" t="s">
        <v>59</v>
      </c>
      <c r="BDD1" s="2203"/>
      <c r="BDE1" s="2203"/>
      <c r="BDF1" s="2203"/>
      <c r="BDG1" s="2203"/>
      <c r="BDH1" s="2203"/>
      <c r="BDI1" s="728">
        <f>BDB1+1</f>
        <v>197</v>
      </c>
      <c r="BDJ1" s="2203" t="s">
        <v>59</v>
      </c>
      <c r="BDK1" s="2203"/>
      <c r="BDL1" s="2203"/>
      <c r="BDM1" s="2203"/>
      <c r="BDN1" s="2203"/>
      <c r="BDO1" s="2203"/>
      <c r="BDP1" s="728">
        <f>BDB1+1</f>
        <v>197</v>
      </c>
      <c r="BDQ1" s="2203" t="s">
        <v>59</v>
      </c>
      <c r="BDR1" s="2203"/>
      <c r="BDS1" s="2203"/>
      <c r="BDT1" s="2203"/>
      <c r="BDU1" s="2203"/>
      <c r="BDV1" s="2203"/>
      <c r="BDW1" s="2203"/>
      <c r="BDX1" s="728">
        <f>BDP1+1</f>
        <v>198</v>
      </c>
      <c r="BDY1" s="2203" t="s">
        <v>59</v>
      </c>
      <c r="BDZ1" s="2203"/>
      <c r="BEA1" s="2203"/>
      <c r="BEB1" s="2203"/>
      <c r="BEC1" s="2203"/>
      <c r="BED1" s="2203"/>
      <c r="BEE1" s="2203"/>
      <c r="BEF1" s="728">
        <f>BDX1+1</f>
        <v>199</v>
      </c>
      <c r="BEG1" s="2203" t="s">
        <v>59</v>
      </c>
      <c r="BEH1" s="2203"/>
      <c r="BEI1" s="2203"/>
      <c r="BEJ1" s="2203"/>
      <c r="BEK1" s="2203"/>
      <c r="BEL1" s="2203"/>
      <c r="BEM1" s="728">
        <f>BEF1+1</f>
        <v>200</v>
      </c>
      <c r="BEN1" s="2203" t="s">
        <v>59</v>
      </c>
      <c r="BEO1" s="2203"/>
      <c r="BEP1" s="2203"/>
      <c r="BEQ1" s="2203"/>
      <c r="BER1" s="2203"/>
      <c r="BES1" s="2203"/>
      <c r="BET1" s="728">
        <f>BEM1+1</f>
        <v>201</v>
      </c>
      <c r="BEU1" s="2203" t="s">
        <v>59</v>
      </c>
      <c r="BEV1" s="2203"/>
      <c r="BEW1" s="2203"/>
      <c r="BEX1" s="2203"/>
      <c r="BEY1" s="2203"/>
      <c r="BEZ1" s="2203"/>
      <c r="BFA1" s="728">
        <f>BET1+1</f>
        <v>202</v>
      </c>
      <c r="BFB1" s="2203" t="s">
        <v>59</v>
      </c>
      <c r="BFC1" s="2203"/>
      <c r="BFD1" s="2203"/>
      <c r="BFE1" s="2203"/>
      <c r="BFF1" s="2203"/>
      <c r="BFG1" s="2203"/>
      <c r="BFH1" s="728">
        <f>BFA1+1</f>
        <v>203</v>
      </c>
      <c r="BFI1" s="2203" t="s">
        <v>59</v>
      </c>
      <c r="BFJ1" s="2203"/>
      <c r="BFK1" s="2203"/>
      <c r="BFL1" s="2203"/>
      <c r="BFM1" s="2203"/>
      <c r="BFN1" s="2203"/>
      <c r="BFO1" s="728">
        <f>BFH1+1</f>
        <v>204</v>
      </c>
      <c r="BFP1" s="2203" t="s">
        <v>59</v>
      </c>
      <c r="BFQ1" s="2203"/>
      <c r="BFR1" s="2203"/>
      <c r="BFS1" s="2203"/>
      <c r="BFT1" s="2203"/>
      <c r="BFU1" s="2203"/>
      <c r="BFV1" s="728">
        <f>BFO1+1</f>
        <v>205</v>
      </c>
      <c r="BFW1" s="2203" t="s">
        <v>59</v>
      </c>
      <c r="BFX1" s="2203"/>
      <c r="BFY1" s="2203"/>
      <c r="BFZ1" s="2203"/>
      <c r="BGA1" s="2203"/>
      <c r="BGB1" s="2203"/>
      <c r="BGC1" s="728">
        <f>BFV1+1</f>
        <v>206</v>
      </c>
      <c r="BGD1" s="2203" t="s">
        <v>59</v>
      </c>
      <c r="BGE1" s="2203"/>
      <c r="BGF1" s="2203"/>
      <c r="BGG1" s="2203"/>
      <c r="BGH1" s="2203"/>
      <c r="BGI1" s="2203"/>
      <c r="BGJ1" s="728">
        <f>BGC1+1</f>
        <v>207</v>
      </c>
      <c r="BGK1" s="2203" t="s">
        <v>59</v>
      </c>
      <c r="BGL1" s="2203"/>
      <c r="BGM1" s="2203"/>
      <c r="BGN1" s="2203"/>
      <c r="BGO1" s="2203"/>
      <c r="BGP1" s="2203"/>
      <c r="BGQ1" s="2203"/>
      <c r="BGR1" s="728">
        <f>BGJ1+1</f>
        <v>208</v>
      </c>
      <c r="BGS1" s="2203" t="s">
        <v>59</v>
      </c>
      <c r="BGT1" s="2203"/>
      <c r="BGU1" s="2203"/>
      <c r="BGV1" s="2203"/>
      <c r="BGW1" s="2203"/>
      <c r="BGX1" s="2203"/>
      <c r="BGY1" s="728">
        <f>BGR1+1</f>
        <v>209</v>
      </c>
      <c r="BGZ1" s="2203" t="s">
        <v>59</v>
      </c>
      <c r="BHA1" s="2203"/>
      <c r="BHB1" s="2203"/>
      <c r="BHC1" s="2203"/>
      <c r="BHD1" s="2203"/>
      <c r="BHE1" s="2203"/>
      <c r="BHF1" s="728">
        <f>BGY1+1</f>
        <v>210</v>
      </c>
      <c r="BHG1" s="2203" t="s">
        <v>59</v>
      </c>
      <c r="BHH1" s="2203"/>
      <c r="BHI1" s="2203"/>
      <c r="BHJ1" s="2203"/>
      <c r="BHK1" s="2203"/>
      <c r="BHL1" s="2203"/>
      <c r="BHM1" s="2203"/>
      <c r="BHN1" s="727">
        <f>BHF1+1</f>
        <v>211</v>
      </c>
      <c r="BHO1" s="2203" t="s">
        <v>59</v>
      </c>
      <c r="BHP1" s="2203"/>
      <c r="BHQ1" s="2203"/>
      <c r="BHR1" s="2203"/>
      <c r="BHS1" s="2203"/>
      <c r="BHT1" s="2203"/>
      <c r="BHU1" s="727">
        <f>BHN1+1</f>
        <v>212</v>
      </c>
      <c r="BHV1" s="2203" t="s">
        <v>59</v>
      </c>
      <c r="BHW1" s="2203"/>
      <c r="BHX1" s="2203"/>
      <c r="BHY1" s="2203"/>
      <c r="BHZ1" s="2203"/>
      <c r="BIA1" s="2203"/>
      <c r="BIB1" s="2203"/>
      <c r="BIC1" s="730">
        <f>BHU1+1</f>
        <v>213</v>
      </c>
      <c r="BID1" s="2203" t="s">
        <v>59</v>
      </c>
      <c r="BIE1" s="2203"/>
      <c r="BIF1" s="2203"/>
      <c r="BIG1" s="2203"/>
      <c r="BIH1" s="2203"/>
      <c r="BII1" s="2203"/>
      <c r="BIJ1" s="2203"/>
      <c r="BIK1" s="728">
        <f>BIC1+1</f>
        <v>214</v>
      </c>
      <c r="BIL1" s="2203" t="s">
        <v>59</v>
      </c>
      <c r="BIM1" s="2203"/>
      <c r="BIN1" s="2203"/>
      <c r="BIO1" s="2203"/>
      <c r="BIP1" s="2203"/>
      <c r="BIQ1" s="2203"/>
      <c r="BIR1" s="728">
        <f>BIK1+1</f>
        <v>215</v>
      </c>
      <c r="BIS1" s="2203" t="s">
        <v>59</v>
      </c>
      <c r="BIT1" s="2203"/>
      <c r="BIU1" s="2203"/>
      <c r="BIV1" s="2203"/>
      <c r="BIW1" s="2203"/>
      <c r="BIX1" s="2203"/>
      <c r="BIY1" s="728">
        <f>BIR1+1</f>
        <v>216</v>
      </c>
      <c r="BIZ1" s="2203" t="s">
        <v>59</v>
      </c>
      <c r="BJA1" s="2203"/>
      <c r="BJB1" s="2203"/>
      <c r="BJC1" s="2203"/>
      <c r="BJD1" s="2203"/>
      <c r="BJE1" s="2203"/>
      <c r="BJF1" s="728">
        <f>BIY1+1</f>
        <v>217</v>
      </c>
      <c r="BJG1" s="2203" t="s">
        <v>59</v>
      </c>
      <c r="BJH1" s="2203"/>
      <c r="BJI1" s="2203"/>
      <c r="BJJ1" s="2203"/>
      <c r="BJK1" s="2203"/>
      <c r="BJL1" s="2203"/>
      <c r="BJM1" s="2203"/>
      <c r="BJN1" s="728">
        <f>BJF1+1</f>
        <v>218</v>
      </c>
      <c r="BJO1" s="2203" t="s">
        <v>59</v>
      </c>
      <c r="BJP1" s="2203"/>
      <c r="BJQ1" s="2203"/>
      <c r="BJR1" s="2203"/>
      <c r="BJS1" s="2203"/>
      <c r="BJT1" s="2203"/>
      <c r="BJU1" s="728">
        <f>BJN1+1</f>
        <v>219</v>
      </c>
      <c r="BJV1" s="2203" t="s">
        <v>59</v>
      </c>
      <c r="BJW1" s="2203"/>
      <c r="BJX1" s="2203"/>
      <c r="BJY1" s="2203"/>
      <c r="BJZ1" s="2203"/>
      <c r="BKA1" s="2203"/>
      <c r="BKB1" s="728">
        <f>BJU1+1</f>
        <v>220</v>
      </c>
      <c r="BKC1" s="2203" t="s">
        <v>59</v>
      </c>
      <c r="BKD1" s="2203"/>
      <c r="BKE1" s="2203"/>
      <c r="BKF1" s="2203"/>
      <c r="BKG1" s="2203"/>
      <c r="BKH1" s="2203"/>
      <c r="BKI1" s="2203"/>
      <c r="BKJ1" s="728">
        <f>BKB1+1</f>
        <v>221</v>
      </c>
      <c r="BKK1" s="2203" t="s">
        <v>59</v>
      </c>
      <c r="BKL1" s="2203"/>
      <c r="BKM1" s="2203"/>
      <c r="BKN1" s="2203"/>
      <c r="BKO1" s="2203"/>
      <c r="BKP1" s="2203"/>
      <c r="BKQ1" s="728">
        <f>BKJ1+1</f>
        <v>222</v>
      </c>
      <c r="BKR1" s="2203" t="s">
        <v>59</v>
      </c>
      <c r="BKS1" s="2203"/>
      <c r="BKT1" s="2203"/>
      <c r="BKU1" s="2203"/>
      <c r="BKV1" s="2203"/>
      <c r="BKW1" s="2203"/>
      <c r="BKX1" s="730">
        <f>BKJ1+1</f>
        <v>222</v>
      </c>
      <c r="BKY1" s="2203" t="s">
        <v>59</v>
      </c>
      <c r="BKZ1" s="2203"/>
      <c r="BLA1" s="2203"/>
      <c r="BLB1" s="2203"/>
      <c r="BLC1" s="2203"/>
      <c r="BLD1" s="2203"/>
      <c r="BLE1" s="730">
        <f>BKQ1+1</f>
        <v>223</v>
      </c>
      <c r="BLF1" s="2203" t="s">
        <v>59</v>
      </c>
      <c r="BLG1" s="2203"/>
      <c r="BLH1" s="2203"/>
      <c r="BLI1" s="2203"/>
      <c r="BLJ1" s="2203"/>
      <c r="BLK1" s="2203"/>
      <c r="BLL1" s="728">
        <f>BKX1+1</f>
        <v>223</v>
      </c>
      <c r="BLM1" s="2203" t="s">
        <v>59</v>
      </c>
      <c r="BLN1" s="2203"/>
      <c r="BLO1" s="2203"/>
      <c r="BLP1" s="2203"/>
      <c r="BLQ1" s="2203"/>
      <c r="BLR1" s="2203"/>
      <c r="BLS1" s="727">
        <f>BLL1+1</f>
        <v>224</v>
      </c>
      <c r="BLT1" s="2203" t="s">
        <v>59</v>
      </c>
      <c r="BLU1" s="2203"/>
      <c r="BLV1" s="2203"/>
      <c r="BLW1" s="2203"/>
      <c r="BLX1" s="2203"/>
      <c r="BLY1" s="2203"/>
      <c r="BLZ1" s="727">
        <f>BLS1+1</f>
        <v>225</v>
      </c>
      <c r="BMA1" s="2203" t="s">
        <v>59</v>
      </c>
      <c r="BMB1" s="2203"/>
      <c r="BMC1" s="2203"/>
      <c r="BMD1" s="2203"/>
      <c r="BME1" s="2203"/>
      <c r="BMF1" s="2203"/>
      <c r="BMG1" s="727">
        <f>BLZ1+1</f>
        <v>226</v>
      </c>
      <c r="BMH1" s="2203" t="s">
        <v>59</v>
      </c>
      <c r="BMI1" s="2203"/>
      <c r="BMJ1" s="2203"/>
      <c r="BMK1" s="2203"/>
      <c r="BML1" s="2203"/>
      <c r="BMM1" s="2203"/>
      <c r="BMN1" s="727">
        <f>BMG1+1</f>
        <v>227</v>
      </c>
      <c r="BMO1" s="2203" t="s">
        <v>59</v>
      </c>
      <c r="BMP1" s="2203"/>
      <c r="BMQ1" s="2203"/>
      <c r="BMR1" s="2203"/>
      <c r="BMS1" s="2203"/>
      <c r="BMT1" s="2203"/>
      <c r="BMU1" s="727">
        <f>BMN1+1</f>
        <v>228</v>
      </c>
      <c r="BMV1" s="2203" t="s">
        <v>59</v>
      </c>
      <c r="BMW1" s="2203"/>
      <c r="BMX1" s="2203"/>
      <c r="BMY1" s="2203"/>
      <c r="BMZ1" s="2203"/>
      <c r="BNA1" s="2203"/>
      <c r="BNB1" s="727">
        <f>BMU1+1</f>
        <v>229</v>
      </c>
      <c r="BNC1" s="2203" t="s">
        <v>59</v>
      </c>
      <c r="BND1" s="2203"/>
      <c r="BNE1" s="2203"/>
      <c r="BNF1" s="2203"/>
      <c r="BNG1" s="2203"/>
      <c r="BNH1" s="2203"/>
      <c r="BNI1" s="727">
        <f>BNB1+1</f>
        <v>230</v>
      </c>
      <c r="BNJ1" s="2203" t="s">
        <v>59</v>
      </c>
      <c r="BNK1" s="2203"/>
      <c r="BNL1" s="2203"/>
      <c r="BNM1" s="2203"/>
      <c r="BNN1" s="2203"/>
      <c r="BNO1" s="2203"/>
      <c r="BNP1" s="728">
        <f>BNI1+1</f>
        <v>231</v>
      </c>
      <c r="BNQ1" s="2203" t="s">
        <v>59</v>
      </c>
      <c r="BNR1" s="2203"/>
      <c r="BNS1" s="2203"/>
      <c r="BNT1" s="2203"/>
      <c r="BNU1" s="2203"/>
      <c r="BNV1" s="2203"/>
      <c r="BNW1" s="2203"/>
      <c r="BNX1" s="728">
        <f>BNP1+1</f>
        <v>232</v>
      </c>
      <c r="BNY1" s="2203" t="s">
        <v>59</v>
      </c>
      <c r="BNZ1" s="2203"/>
      <c r="BOA1" s="2203"/>
      <c r="BOB1" s="2203"/>
      <c r="BOC1" s="2203"/>
      <c r="BOD1" s="2203"/>
      <c r="BOE1" s="728">
        <f>BNX1+1</f>
        <v>233</v>
      </c>
      <c r="BOF1" s="2203" t="s">
        <v>59</v>
      </c>
      <c r="BOG1" s="2203"/>
      <c r="BOH1" s="2203"/>
      <c r="BOI1" s="2203"/>
      <c r="BOJ1" s="2203"/>
      <c r="BOK1" s="2203"/>
      <c r="BOL1" s="728">
        <f>BOE1+1</f>
        <v>234</v>
      </c>
      <c r="BOM1" s="2203" t="s">
        <v>59</v>
      </c>
      <c r="BON1" s="2203"/>
      <c r="BOO1" s="2203"/>
      <c r="BOP1" s="2203"/>
      <c r="BOQ1" s="2203"/>
      <c r="BOR1" s="2203"/>
      <c r="BOS1" s="728">
        <f>BOL1+1</f>
        <v>235</v>
      </c>
      <c r="BOT1" s="2203" t="s">
        <v>59</v>
      </c>
      <c r="BOU1" s="2203"/>
      <c r="BOV1" s="2203"/>
      <c r="BOW1" s="2203"/>
      <c r="BOX1" s="2203"/>
      <c r="BOY1" s="2203"/>
      <c r="BOZ1" s="728">
        <f>BOS1+1</f>
        <v>236</v>
      </c>
      <c r="BPA1" s="2203" t="s">
        <v>59</v>
      </c>
      <c r="BPB1" s="2203"/>
      <c r="BPC1" s="2203"/>
      <c r="BPD1" s="2203"/>
      <c r="BPE1" s="2203"/>
      <c r="BPF1" s="2203"/>
      <c r="BPG1" s="727">
        <f>BOZ1+1</f>
        <v>237</v>
      </c>
      <c r="BPH1" s="2203" t="s">
        <v>59</v>
      </c>
      <c r="BPI1" s="2203"/>
      <c r="BPJ1" s="2203"/>
      <c r="BPK1" s="2203"/>
      <c r="BPL1" s="2203"/>
      <c r="BPM1" s="2203"/>
      <c r="BPN1" s="727">
        <f>BPG1+1</f>
        <v>238</v>
      </c>
      <c r="BPO1" s="2203" t="s">
        <v>59</v>
      </c>
      <c r="BPP1" s="2203"/>
      <c r="BPQ1" s="2203"/>
      <c r="BPR1" s="2203"/>
      <c r="BPS1" s="2203"/>
      <c r="BPT1" s="2203"/>
      <c r="BPU1" s="727">
        <f>BPN1+1</f>
        <v>239</v>
      </c>
      <c r="BPV1" s="2203" t="s">
        <v>59</v>
      </c>
      <c r="BPW1" s="2203"/>
      <c r="BPX1" s="2203"/>
      <c r="BPY1" s="2203"/>
      <c r="BPZ1" s="2203"/>
      <c r="BQA1" s="2203"/>
      <c r="BQB1" s="727">
        <f>BPU1+1</f>
        <v>240</v>
      </c>
      <c r="BQC1" s="2203" t="s">
        <v>59</v>
      </c>
      <c r="BQD1" s="2203"/>
      <c r="BQE1" s="2203"/>
      <c r="BQF1" s="2203"/>
      <c r="BQG1" s="2203"/>
      <c r="BQH1" s="2203"/>
      <c r="BQJ1" s="727">
        <f>BQB1+1</f>
        <v>241</v>
      </c>
      <c r="BQK1" s="2203" t="s">
        <v>59</v>
      </c>
      <c r="BQL1" s="2203"/>
      <c r="BQM1" s="2203"/>
      <c r="BQN1" s="2203"/>
      <c r="BQO1" s="2203"/>
      <c r="BQP1" s="2203"/>
      <c r="BQQ1" s="727">
        <f>BQJ1+1</f>
        <v>242</v>
      </c>
      <c r="BQR1" s="2203" t="s">
        <v>59</v>
      </c>
      <c r="BQS1" s="2203"/>
      <c r="BQT1" s="2203"/>
      <c r="BQU1" s="2203"/>
      <c r="BQV1" s="2203"/>
      <c r="BQW1" s="2203"/>
      <c r="BQX1" s="727">
        <f>BQQ1</f>
        <v>242</v>
      </c>
      <c r="BQY1" s="2203" t="s">
        <v>59</v>
      </c>
      <c r="BQZ1" s="2203"/>
      <c r="BRA1" s="2203"/>
      <c r="BRB1" s="2203"/>
      <c r="BRC1" s="2203"/>
      <c r="BRD1" s="2203"/>
      <c r="BRE1" s="727">
        <f>BQX1+1</f>
        <v>243</v>
      </c>
      <c r="BRF1" s="2203" t="s">
        <v>59</v>
      </c>
      <c r="BRG1" s="2203"/>
      <c r="BRH1" s="2203"/>
      <c r="BRI1" s="2203"/>
      <c r="BRJ1" s="2203"/>
      <c r="BRK1" s="2203"/>
      <c r="BRL1" s="727">
        <f>BRE1+1</f>
        <v>244</v>
      </c>
      <c r="BRM1" s="2203" t="s">
        <v>59</v>
      </c>
      <c r="BRN1" s="2203"/>
      <c r="BRO1" s="2203"/>
      <c r="BRP1" s="2203"/>
      <c r="BRQ1" s="2203"/>
      <c r="BRR1" s="2203"/>
      <c r="BRS1" s="2203"/>
      <c r="BRT1" s="727">
        <f>BRL1+1</f>
        <v>245</v>
      </c>
      <c r="BRU1" s="2203" t="s">
        <v>59</v>
      </c>
      <c r="BRV1" s="2203"/>
      <c r="BRW1" s="2203"/>
      <c r="BRX1" s="2203"/>
      <c r="BRY1" s="2203"/>
      <c r="BRZ1" s="2203"/>
      <c r="BSA1" s="727">
        <f>BRT1+1</f>
        <v>246</v>
      </c>
      <c r="BSB1" s="2203" t="s">
        <v>59</v>
      </c>
      <c r="BSC1" s="2203"/>
      <c r="BSD1" s="2203"/>
      <c r="BSE1" s="2203"/>
      <c r="BSF1" s="2203"/>
      <c r="BSG1" s="2203"/>
      <c r="BSH1" s="727">
        <f>BSA1+1</f>
        <v>247</v>
      </c>
      <c r="BSI1" s="2203" t="s">
        <v>59</v>
      </c>
      <c r="BSJ1" s="2203"/>
      <c r="BSK1" s="2203"/>
      <c r="BSL1" s="2203"/>
      <c r="BSM1" s="2203"/>
      <c r="BSN1" s="2203"/>
      <c r="BSO1" s="727">
        <f>BSH1+1</f>
        <v>248</v>
      </c>
      <c r="BSP1" s="2203" t="s">
        <v>59</v>
      </c>
      <c r="BSQ1" s="2203"/>
      <c r="BSR1" s="2203"/>
      <c r="BSS1" s="2203"/>
      <c r="BST1" s="2203"/>
      <c r="BSU1" s="2203"/>
      <c r="BSV1" s="727">
        <f>BSO1+1</f>
        <v>249</v>
      </c>
      <c r="BSW1" s="2203" t="s">
        <v>59</v>
      </c>
      <c r="BSX1" s="2203"/>
      <c r="BSY1" s="2203"/>
      <c r="BSZ1" s="2203"/>
      <c r="BTA1" s="2203"/>
      <c r="BTB1" s="2203"/>
      <c r="BTC1" s="727">
        <f>BSV1+1</f>
        <v>250</v>
      </c>
      <c r="BTD1" s="2203" t="s">
        <v>59</v>
      </c>
      <c r="BTE1" s="2203"/>
      <c r="BTF1" s="2203"/>
      <c r="BTG1" s="2203"/>
      <c r="BTH1" s="2203"/>
      <c r="BTI1" s="2203"/>
      <c r="BTJ1" s="727">
        <f>BTC1+1</f>
        <v>251</v>
      </c>
      <c r="BTK1" s="2203" t="s">
        <v>59</v>
      </c>
      <c r="BTL1" s="2203"/>
      <c r="BTM1" s="2203"/>
      <c r="BTN1" s="2203"/>
      <c r="BTO1" s="2203"/>
      <c r="BTP1" s="2203"/>
      <c r="BTQ1" s="727">
        <f>BTJ1+1</f>
        <v>252</v>
      </c>
      <c r="BTR1" s="2203" t="s">
        <v>59</v>
      </c>
      <c r="BTS1" s="2203"/>
      <c r="BTT1" s="2203"/>
      <c r="BTU1" s="2203"/>
      <c r="BTV1" s="2203"/>
      <c r="BTW1" s="2203"/>
      <c r="BTX1" s="727">
        <f>BTQ1+1</f>
        <v>253</v>
      </c>
      <c r="BTY1" s="2203" t="s">
        <v>59</v>
      </c>
      <c r="BTZ1" s="2203"/>
      <c r="BUA1" s="2203"/>
      <c r="BUB1" s="2203"/>
      <c r="BUC1" s="2203"/>
      <c r="BUD1" s="2203"/>
      <c r="BUE1" s="727">
        <f>BTX1+1</f>
        <v>254</v>
      </c>
    </row>
    <row r="2" spans="1:1903" ht="32.25" customHeight="1" thickBot="1" x14ac:dyDescent="0.6">
      <c r="A2" s="2316" t="s">
        <v>2699</v>
      </c>
      <c r="B2" s="2204"/>
      <c r="C2" s="2204"/>
      <c r="D2" s="2204"/>
      <c r="E2" s="2204"/>
      <c r="F2" s="2080"/>
      <c r="H2" s="2316" t="s">
        <v>2699</v>
      </c>
      <c r="I2" s="2204"/>
      <c r="J2" s="2204"/>
      <c r="K2" s="2204"/>
      <c r="L2" s="2204"/>
      <c r="M2" s="1876"/>
      <c r="O2" s="2316" t="str">
        <f>H2</f>
        <v>REMISIONES   O B R A D O R    A B R I L       2 0 1 4</v>
      </c>
      <c r="P2" s="2204"/>
      <c r="Q2" s="2204"/>
      <c r="R2" s="2204"/>
      <c r="S2" s="2204"/>
      <c r="T2" s="1876"/>
      <c r="V2" s="2316" t="str">
        <f>O2</f>
        <v>REMISIONES   O B R A D O R    A B R I L       2 0 1 4</v>
      </c>
      <c r="W2" s="2204"/>
      <c r="X2" s="2204"/>
      <c r="Y2" s="2204"/>
      <c r="Z2" s="2204"/>
      <c r="AA2" s="1876"/>
      <c r="AC2" s="2316" t="str">
        <f>V2</f>
        <v>REMISIONES   O B R A D O R    A B R I L       2 0 1 4</v>
      </c>
      <c r="AD2" s="2204"/>
      <c r="AE2" s="2204"/>
      <c r="AF2" s="2204"/>
      <c r="AG2" s="2204"/>
      <c r="AH2" s="1876"/>
      <c r="AJ2" s="2316" t="str">
        <f>H2</f>
        <v>REMISIONES   O B R A D O R    A B R I L       2 0 1 4</v>
      </c>
      <c r="AK2" s="2204"/>
      <c r="AL2" s="2204"/>
      <c r="AM2" s="2204"/>
      <c r="AN2" s="2204"/>
      <c r="AO2" s="1876"/>
      <c r="AQ2" s="2316" t="str">
        <f>AJ2</f>
        <v>REMISIONES   O B R A D O R    A B R I L       2 0 1 4</v>
      </c>
      <c r="AR2" s="2204"/>
      <c r="AS2" s="2204"/>
      <c r="AT2" s="2204"/>
      <c r="AU2" s="2204"/>
      <c r="AV2" s="1876"/>
      <c r="AX2" s="2316" t="str">
        <f>AJ2</f>
        <v>REMISIONES   O B R A D O R    A B R I L       2 0 1 4</v>
      </c>
      <c r="AY2" s="2204"/>
      <c r="AZ2" s="2204"/>
      <c r="BA2" s="2204"/>
      <c r="BB2" s="2204"/>
      <c r="BC2" s="1876"/>
      <c r="BE2" s="2316" t="str">
        <f>AX2</f>
        <v>REMISIONES   O B R A D O R    A B R I L       2 0 1 4</v>
      </c>
      <c r="BF2" s="2204"/>
      <c r="BG2" s="2204"/>
      <c r="BH2" s="2204"/>
      <c r="BI2" s="2204"/>
      <c r="BJ2" s="1876"/>
      <c r="BL2" s="2316" t="str">
        <f>BE2</f>
        <v>REMISIONES   O B R A D O R    A B R I L       2 0 1 4</v>
      </c>
      <c r="BM2" s="2204"/>
      <c r="BN2" s="2204"/>
      <c r="BO2" s="2204"/>
      <c r="BP2" s="2204"/>
      <c r="BQ2" s="1876"/>
      <c r="BS2" s="2316" t="str">
        <f>BL2</f>
        <v>REMISIONES   O B R A D O R    A B R I L       2 0 1 4</v>
      </c>
      <c r="BT2" s="2204"/>
      <c r="BU2" s="2204"/>
      <c r="BV2" s="2204"/>
      <c r="BW2" s="2204"/>
      <c r="BX2" s="1876"/>
      <c r="BZ2" s="2204" t="str">
        <f>BS2</f>
        <v>REMISIONES   O B R A D O R    A B R I L       2 0 1 4</v>
      </c>
      <c r="CA2" s="2204"/>
      <c r="CB2" s="2204"/>
      <c r="CC2" s="2204"/>
      <c r="CD2" s="2204"/>
      <c r="CE2" s="2204"/>
      <c r="CF2" s="1876"/>
      <c r="CH2" s="2204" t="str">
        <f>BZ2</f>
        <v>REMISIONES   O B R A D O R    A B R I L       2 0 1 4</v>
      </c>
      <c r="CI2" s="2204"/>
      <c r="CJ2" s="2204"/>
      <c r="CK2" s="2204"/>
      <c r="CL2" s="2204"/>
      <c r="CM2" s="1876"/>
      <c r="CO2" s="2204" t="str">
        <f>CH2</f>
        <v>REMISIONES   O B R A D O R    A B R I L       2 0 1 4</v>
      </c>
      <c r="CP2" s="2204"/>
      <c r="CQ2" s="2204"/>
      <c r="CR2" s="2204"/>
      <c r="CS2" s="2204"/>
      <c r="CT2" s="1876"/>
      <c r="CV2" s="2204" t="str">
        <f>CH2</f>
        <v>REMISIONES   O B R A D O R    A B R I L       2 0 1 4</v>
      </c>
      <c r="CW2" s="2204"/>
      <c r="CX2" s="2204"/>
      <c r="CY2" s="2204"/>
      <c r="CZ2" s="2204"/>
      <c r="DA2" s="2204"/>
      <c r="DB2" s="1876"/>
      <c r="DD2" s="2204" t="str">
        <f>CV2</f>
        <v>REMISIONES   O B R A D O R    A B R I L       2 0 1 4</v>
      </c>
      <c r="DE2" s="2204"/>
      <c r="DF2" s="2204"/>
      <c r="DG2" s="2204"/>
      <c r="DH2" s="2204"/>
      <c r="DI2" s="2204"/>
      <c r="DJ2" s="1876"/>
      <c r="DK2" s="731" t="s">
        <v>66</v>
      </c>
      <c r="DL2" s="2204" t="str">
        <f>CV2</f>
        <v>REMISIONES   O B R A D O R    A B R I L       2 0 1 4</v>
      </c>
      <c r="DM2" s="2204"/>
      <c r="DN2" s="2204"/>
      <c r="DO2" s="2204"/>
      <c r="DP2" s="2204"/>
      <c r="DQ2" s="1876"/>
      <c r="DS2" s="2204" t="str">
        <f>DL2</f>
        <v>REMISIONES   O B R A D O R    A B R I L       2 0 1 4</v>
      </c>
      <c r="DT2" s="2204"/>
      <c r="DU2" s="2204"/>
      <c r="DV2" s="2204"/>
      <c r="DW2" s="2204"/>
      <c r="DX2" s="1876"/>
      <c r="DZ2" s="2204" t="str">
        <f>DL2</f>
        <v>REMISIONES   O B R A D O R    A B R I L       2 0 1 4</v>
      </c>
      <c r="EA2" s="2204"/>
      <c r="EB2" s="2204"/>
      <c r="EC2" s="2204"/>
      <c r="ED2" s="2204"/>
      <c r="EE2" s="1876"/>
      <c r="EG2" s="2204" t="str">
        <f>DL2</f>
        <v>REMISIONES   O B R A D O R    A B R I L       2 0 1 4</v>
      </c>
      <c r="EH2" s="2204"/>
      <c r="EI2" s="2204"/>
      <c r="EJ2" s="2204"/>
      <c r="EK2" s="2204"/>
      <c r="EL2" s="1876"/>
      <c r="EN2" s="2204" t="str">
        <f>DL2</f>
        <v>REMISIONES   O B R A D O R    A B R I L       2 0 1 4</v>
      </c>
      <c r="EO2" s="2204"/>
      <c r="EP2" s="2204"/>
      <c r="EQ2" s="2204"/>
      <c r="ER2" s="2204"/>
      <c r="ES2" s="1876"/>
      <c r="EU2" s="2204" t="str">
        <f>EN2</f>
        <v>REMISIONES   O B R A D O R    A B R I L       2 0 1 4</v>
      </c>
      <c r="EV2" s="2204"/>
      <c r="EW2" s="2204"/>
      <c r="EX2" s="2204"/>
      <c r="EY2" s="2204"/>
      <c r="EZ2" s="1876"/>
      <c r="FB2" s="2204" t="str">
        <f>EU2</f>
        <v>REMISIONES   O B R A D O R    A B R I L       2 0 1 4</v>
      </c>
      <c r="FC2" s="2204"/>
      <c r="FD2" s="2204"/>
      <c r="FE2" s="2204"/>
      <c r="FF2" s="2204"/>
      <c r="FG2" s="2204"/>
      <c r="FH2" s="1876"/>
      <c r="FJ2" s="2204" t="str">
        <f>BL2</f>
        <v>REMISIONES   O B R A D O R    A B R I L       2 0 1 4</v>
      </c>
      <c r="FK2" s="2204"/>
      <c r="FL2" s="2204"/>
      <c r="FM2" s="2204"/>
      <c r="FN2" s="2204"/>
      <c r="FO2" s="2204"/>
      <c r="FP2" s="1876"/>
      <c r="FR2" s="2204" t="str">
        <f>BZ2</f>
        <v>REMISIONES   O B R A D O R    A B R I L       2 0 1 4</v>
      </c>
      <c r="FS2" s="2204"/>
      <c r="FT2" s="2204"/>
      <c r="FU2" s="2204"/>
      <c r="FV2" s="2204"/>
      <c r="FW2" s="2204"/>
      <c r="FX2" s="1876"/>
      <c r="FZ2" s="2204" t="str">
        <f>CH2</f>
        <v>REMISIONES   O B R A D O R    A B R I L       2 0 1 4</v>
      </c>
      <c r="GA2" s="2204"/>
      <c r="GB2" s="2204"/>
      <c r="GC2" s="2204"/>
      <c r="GD2" s="2204"/>
      <c r="GE2" s="1876"/>
      <c r="GG2" s="2204" t="str">
        <f>BZ2</f>
        <v>REMISIONES   O B R A D O R    A B R I L       2 0 1 4</v>
      </c>
      <c r="GH2" s="2204"/>
      <c r="GI2" s="2204"/>
      <c r="GJ2" s="2204"/>
      <c r="GK2" s="2204"/>
      <c r="GL2" s="2204"/>
      <c r="GM2" s="1876"/>
      <c r="GO2" s="2204" t="str">
        <f>EN2</f>
        <v>REMISIONES   O B R A D O R    A B R I L       2 0 1 4</v>
      </c>
      <c r="GP2" s="2204"/>
      <c r="GQ2" s="2204"/>
      <c r="GR2" s="2204"/>
      <c r="GS2" s="2204"/>
      <c r="GT2" s="1876"/>
      <c r="GV2" s="2204" t="str">
        <f>EU2</f>
        <v>REMISIONES   O B R A D O R    A B R I L       2 0 1 4</v>
      </c>
      <c r="GW2" s="2204"/>
      <c r="GX2" s="2204"/>
      <c r="GY2" s="2204"/>
      <c r="GZ2" s="2204"/>
      <c r="HA2" s="2204"/>
      <c r="HB2" s="1876"/>
      <c r="HD2" s="2204" t="str">
        <f>GV2</f>
        <v>REMISIONES   O B R A D O R    A B R I L       2 0 1 4</v>
      </c>
      <c r="HE2" s="2204"/>
      <c r="HF2" s="2204"/>
      <c r="HG2" s="2204"/>
      <c r="HH2" s="2204"/>
      <c r="HI2" s="1876"/>
      <c r="HK2" s="2204" t="str">
        <f>HD2</f>
        <v>REMISIONES   O B R A D O R    A B R I L       2 0 1 4</v>
      </c>
      <c r="HL2" s="2204"/>
      <c r="HM2" s="2204"/>
      <c r="HN2" s="2204"/>
      <c r="HO2" s="2204"/>
      <c r="HP2" s="1876"/>
      <c r="HR2" s="2204" t="str">
        <f>HK2</f>
        <v>REMISIONES   O B R A D O R    A B R I L       2 0 1 4</v>
      </c>
      <c r="HS2" s="2204"/>
      <c r="HT2" s="2204"/>
      <c r="HU2" s="2204"/>
      <c r="HV2" s="2204"/>
      <c r="HW2" s="1876"/>
      <c r="HY2" s="2204" t="str">
        <f>HR2</f>
        <v>REMISIONES   O B R A D O R    A B R I L       2 0 1 4</v>
      </c>
      <c r="HZ2" s="2204"/>
      <c r="IA2" s="2204"/>
      <c r="IB2" s="2204"/>
      <c r="IC2" s="2204"/>
      <c r="ID2" s="1876"/>
      <c r="IF2" s="2204" t="str">
        <f>HY2</f>
        <v>REMISIONES   O B R A D O R    A B R I L       2 0 1 4</v>
      </c>
      <c r="IG2" s="2204"/>
      <c r="IH2" s="2204"/>
      <c r="II2" s="2204"/>
      <c r="IJ2" s="2204"/>
      <c r="IK2" s="1876"/>
      <c r="IM2" s="2204" t="str">
        <f>HD2</f>
        <v>REMISIONES   O B R A D O R    A B R I L       2 0 1 4</v>
      </c>
      <c r="IN2" s="2204"/>
      <c r="IO2" s="2204"/>
      <c r="IP2" s="2204"/>
      <c r="IQ2" s="2204"/>
      <c r="IR2" s="1876"/>
      <c r="IT2" s="2204" t="str">
        <f>FJ2</f>
        <v>REMISIONES   O B R A D O R    A B R I L       2 0 1 4</v>
      </c>
      <c r="IU2" s="2204"/>
      <c r="IV2" s="2204"/>
      <c r="IW2" s="2204"/>
      <c r="IX2" s="2204"/>
      <c r="IY2" s="1876"/>
      <c r="JA2" s="2204" t="str">
        <f>FR2</f>
        <v>REMISIONES   O B R A D O R    A B R I L       2 0 1 4</v>
      </c>
      <c r="JB2" s="2204"/>
      <c r="JC2" s="2204"/>
      <c r="JD2" s="2204"/>
      <c r="JE2" s="2204"/>
      <c r="JF2" s="1876"/>
      <c r="JH2" s="2204" t="str">
        <f>FR2</f>
        <v>REMISIONES   O B R A D O R    A B R I L       2 0 1 4</v>
      </c>
      <c r="JI2" s="2204"/>
      <c r="JJ2" s="2204"/>
      <c r="JK2" s="2204"/>
      <c r="JL2" s="2204"/>
      <c r="JM2" s="1876"/>
      <c r="JO2" s="2204" t="str">
        <f>JH2</f>
        <v>REMISIONES   O B R A D O R    A B R I L       2 0 1 4</v>
      </c>
      <c r="JP2" s="2204"/>
      <c r="JQ2" s="2204"/>
      <c r="JR2" s="2204"/>
      <c r="JS2" s="2204"/>
      <c r="JT2" s="1876"/>
      <c r="JU2" s="732" t="s">
        <v>66</v>
      </c>
      <c r="JV2" s="2204" t="str">
        <f>JO2</f>
        <v>REMISIONES   O B R A D O R    A B R I L       2 0 1 4</v>
      </c>
      <c r="JW2" s="2204"/>
      <c r="JX2" s="2204"/>
      <c r="JY2" s="2204"/>
      <c r="JZ2" s="2204"/>
      <c r="KA2" s="1876"/>
      <c r="KB2" s="732" t="s">
        <v>1004</v>
      </c>
      <c r="KC2" s="2204" t="str">
        <f>BZ2</f>
        <v>REMISIONES   O B R A D O R    A B R I L       2 0 1 4</v>
      </c>
      <c r="KD2" s="2204"/>
      <c r="KE2" s="2204"/>
      <c r="KF2" s="2204"/>
      <c r="KG2" s="2204"/>
      <c r="KH2" s="1876"/>
      <c r="KJ2" s="2204" t="str">
        <f>CH2</f>
        <v>REMISIONES   O B R A D O R    A B R I L       2 0 1 4</v>
      </c>
      <c r="KK2" s="2204"/>
      <c r="KL2" s="2204"/>
      <c r="KM2" s="2204"/>
      <c r="KN2" s="2204"/>
      <c r="KO2" s="1876"/>
      <c r="KQ2" s="2204" t="str">
        <f>CO2</f>
        <v>REMISIONES   O B R A D O R    A B R I L       2 0 1 4</v>
      </c>
      <c r="KR2" s="2204"/>
      <c r="KS2" s="2204"/>
      <c r="KT2" s="2204"/>
      <c r="KU2" s="2204"/>
      <c r="KV2" s="2204"/>
      <c r="KW2" s="1876"/>
      <c r="KY2" s="2204" t="str">
        <f>BZ2</f>
        <v>REMISIONES   O B R A D O R    A B R I L       2 0 1 4</v>
      </c>
      <c r="KZ2" s="2204"/>
      <c r="LA2" s="2204"/>
      <c r="LB2" s="2204"/>
      <c r="LC2" s="2204"/>
      <c r="LD2" s="1876"/>
      <c r="LF2" s="2204" t="str">
        <f>DL2</f>
        <v>REMISIONES   O B R A D O R    A B R I L       2 0 1 4</v>
      </c>
      <c r="LG2" s="2204"/>
      <c r="LH2" s="2204"/>
      <c r="LI2" s="2204"/>
      <c r="LJ2" s="2204"/>
      <c r="LK2" s="1876"/>
      <c r="LM2" s="2204" t="str">
        <f>EN2</f>
        <v>REMISIONES   O B R A D O R    A B R I L       2 0 1 4</v>
      </c>
      <c r="LN2" s="2204"/>
      <c r="LO2" s="2204"/>
      <c r="LP2" s="2204"/>
      <c r="LQ2" s="2204"/>
      <c r="LR2" s="1876"/>
      <c r="LT2" s="2204" t="str">
        <f>EU2</f>
        <v>REMISIONES   O B R A D O R    A B R I L       2 0 1 4</v>
      </c>
      <c r="LU2" s="2204"/>
      <c r="LV2" s="2204"/>
      <c r="LW2" s="2204"/>
      <c r="LX2" s="2204"/>
      <c r="LY2" s="1876"/>
      <c r="MA2" s="2204" t="str">
        <f>EU2</f>
        <v>REMISIONES   O B R A D O R    A B R I L       2 0 1 4</v>
      </c>
      <c r="MB2" s="2204"/>
      <c r="MC2" s="2204"/>
      <c r="MD2" s="2204"/>
      <c r="ME2" s="2204"/>
      <c r="MF2" s="1876"/>
      <c r="MH2" s="2204" t="str">
        <f>FB2</f>
        <v>REMISIONES   O B R A D O R    A B R I L       2 0 1 4</v>
      </c>
      <c r="MI2" s="2204"/>
      <c r="MJ2" s="2204"/>
      <c r="MK2" s="2204"/>
      <c r="ML2" s="2204"/>
      <c r="MM2" s="1876"/>
      <c r="MO2" s="2204" t="str">
        <f>FB2</f>
        <v>REMISIONES   O B R A D O R    A B R I L       2 0 1 4</v>
      </c>
      <c r="MP2" s="2204"/>
      <c r="MQ2" s="2204"/>
      <c r="MR2" s="2204"/>
      <c r="MS2" s="2204"/>
      <c r="MT2" s="1876"/>
      <c r="MV2" s="2204" t="str">
        <f>FJ2</f>
        <v>REMISIONES   O B R A D O R    A B R I L       2 0 1 4</v>
      </c>
      <c r="MW2" s="2204"/>
      <c r="MX2" s="2204"/>
      <c r="MY2" s="2204"/>
      <c r="MZ2" s="2204"/>
      <c r="NA2" s="1876"/>
      <c r="NC2" s="2204" t="str">
        <f>FR2</f>
        <v>REMISIONES   O B R A D O R    A B R I L       2 0 1 4</v>
      </c>
      <c r="ND2" s="2204"/>
      <c r="NE2" s="2204"/>
      <c r="NF2" s="2204"/>
      <c r="NG2" s="2204"/>
      <c r="NH2" s="1876"/>
      <c r="NJ2" s="2204" t="str">
        <f>FZ2</f>
        <v>REMISIONES   O B R A D O R    A B R I L       2 0 1 4</v>
      </c>
      <c r="NK2" s="2204"/>
      <c r="NL2" s="2204"/>
      <c r="NM2" s="2204"/>
      <c r="NN2" s="2204"/>
      <c r="NO2" s="1876"/>
      <c r="NQ2" s="2204" t="str">
        <f>FZ2</f>
        <v>REMISIONES   O B R A D O R    A B R I L       2 0 1 4</v>
      </c>
      <c r="NR2" s="2204"/>
      <c r="NS2" s="2204"/>
      <c r="NT2" s="2204"/>
      <c r="NU2" s="2204"/>
      <c r="NV2" s="1876"/>
      <c r="NX2" s="2204" t="str">
        <f>EN2</f>
        <v>REMISIONES   O B R A D O R    A B R I L       2 0 1 4</v>
      </c>
      <c r="NY2" s="2204"/>
      <c r="NZ2" s="2204"/>
      <c r="OA2" s="2204"/>
      <c r="OB2" s="2204"/>
      <c r="OC2" s="1876"/>
      <c r="OE2" s="2204" t="str">
        <f>EN2</f>
        <v>REMISIONES   O B R A D O R    A B R I L       2 0 1 4</v>
      </c>
      <c r="OF2" s="2204"/>
      <c r="OG2" s="2204"/>
      <c r="OH2" s="2204"/>
      <c r="OI2" s="2204"/>
      <c r="OJ2" s="1876"/>
      <c r="OL2" s="2204" t="str">
        <f>EU2</f>
        <v>REMISIONES   O B R A D O R    A B R I L       2 0 1 4</v>
      </c>
      <c r="OM2" s="2204"/>
      <c r="ON2" s="2204"/>
      <c r="OO2" s="2204"/>
      <c r="OP2" s="2204"/>
      <c r="OQ2" s="2204"/>
      <c r="OR2" s="1876"/>
      <c r="OT2" s="2204" t="str">
        <f>FB2</f>
        <v>REMISIONES   O B R A D O R    A B R I L       2 0 1 4</v>
      </c>
      <c r="OU2" s="2204"/>
      <c r="OV2" s="2204"/>
      <c r="OW2" s="2204"/>
      <c r="OX2" s="2204"/>
      <c r="OY2" s="1876"/>
      <c r="PA2" s="2204" t="str">
        <f>OT2</f>
        <v>REMISIONES   O B R A D O R    A B R I L       2 0 1 4</v>
      </c>
      <c r="PB2" s="2204"/>
      <c r="PC2" s="2204"/>
      <c r="PD2" s="2204"/>
      <c r="PE2" s="2204"/>
      <c r="PF2" s="1876"/>
      <c r="PH2" s="2204" t="str">
        <f>EN2</f>
        <v>REMISIONES   O B R A D O R    A B R I L       2 0 1 4</v>
      </c>
      <c r="PI2" s="2204"/>
      <c r="PJ2" s="2204"/>
      <c r="PK2" s="2204"/>
      <c r="PL2" s="2204"/>
      <c r="PM2" s="1876"/>
      <c r="PN2" s="733" t="s">
        <v>66</v>
      </c>
      <c r="PO2" s="2204" t="str">
        <f>EU2</f>
        <v>REMISIONES   O B R A D O R    A B R I L       2 0 1 4</v>
      </c>
      <c r="PP2" s="2204"/>
      <c r="PQ2" s="2204"/>
      <c r="PR2" s="2204"/>
      <c r="PS2" s="2204"/>
      <c r="PT2" s="1876"/>
      <c r="PU2" s="734" t="s">
        <v>1004</v>
      </c>
      <c r="PV2" s="2204" t="str">
        <f>EU2</f>
        <v>REMISIONES   O B R A D O R    A B R I L       2 0 1 4</v>
      </c>
      <c r="PW2" s="2204"/>
      <c r="PX2" s="2204"/>
      <c r="PY2" s="2204"/>
      <c r="PZ2" s="2204"/>
      <c r="QA2" s="2204"/>
      <c r="QB2" s="1876"/>
      <c r="QD2" s="2204" t="str">
        <f>PV2</f>
        <v>REMISIONES   O B R A D O R    A B R I L       2 0 1 4</v>
      </c>
      <c r="QE2" s="2204"/>
      <c r="QF2" s="2204"/>
      <c r="QG2" s="2204"/>
      <c r="QH2" s="2204"/>
      <c r="QI2" s="1876"/>
      <c r="QK2" s="2204" t="str">
        <f>FJ2</f>
        <v>REMISIONES   O B R A D O R    A B R I L       2 0 1 4</v>
      </c>
      <c r="QL2" s="2204"/>
      <c r="QM2" s="2204"/>
      <c r="QN2" s="2204"/>
      <c r="QO2" s="2204"/>
      <c r="QP2" s="1876"/>
      <c r="QR2" s="2204" t="str">
        <f>FR2</f>
        <v>REMISIONES   O B R A D O R    A B R I L       2 0 1 4</v>
      </c>
      <c r="QS2" s="2204"/>
      <c r="QT2" s="2204"/>
      <c r="QU2" s="2204"/>
      <c r="QV2" s="2204"/>
      <c r="QW2" s="1876"/>
      <c r="QY2" s="2204" t="str">
        <f>FR2</f>
        <v>REMISIONES   O B R A D O R    A B R I L       2 0 1 4</v>
      </c>
      <c r="QZ2" s="2204"/>
      <c r="RA2" s="2204"/>
      <c r="RB2" s="2204"/>
      <c r="RC2" s="2204"/>
      <c r="RD2" s="1876"/>
      <c r="RF2" s="2204" t="str">
        <f>QY2</f>
        <v>REMISIONES   O B R A D O R    A B R I L       2 0 1 4</v>
      </c>
      <c r="RG2" s="2204"/>
      <c r="RH2" s="2204"/>
      <c r="RI2" s="2204"/>
      <c r="RJ2" s="2204"/>
      <c r="RK2" s="1876"/>
      <c r="RM2" s="2204" t="str">
        <f>FJ2</f>
        <v>REMISIONES   O B R A D O R    A B R I L       2 0 1 4</v>
      </c>
      <c r="RN2" s="2204"/>
      <c r="RO2" s="2204"/>
      <c r="RP2" s="2204"/>
      <c r="RQ2" s="2204"/>
      <c r="RR2" s="2204"/>
      <c r="RS2" s="1876"/>
      <c r="RU2" s="2204" t="str">
        <f>FR2</f>
        <v>REMISIONES   O B R A D O R    A B R I L       2 0 1 4</v>
      </c>
      <c r="RV2" s="2204"/>
      <c r="RW2" s="2204"/>
      <c r="RX2" s="2204"/>
      <c r="RY2" s="2204"/>
      <c r="RZ2" s="1876" t="s">
        <v>61</v>
      </c>
      <c r="SB2" s="2204" t="str">
        <f>FZ2</f>
        <v>REMISIONES   O B R A D O R    A B R I L       2 0 1 4</v>
      </c>
      <c r="SC2" s="2204"/>
      <c r="SD2" s="2204"/>
      <c r="SE2" s="2204"/>
      <c r="SF2" s="2204"/>
      <c r="SG2" s="1876"/>
      <c r="SI2" s="2204" t="str">
        <f>GG2</f>
        <v>REMISIONES   O B R A D O R    A B R I L       2 0 1 4</v>
      </c>
      <c r="SJ2" s="2204"/>
      <c r="SK2" s="2204"/>
      <c r="SL2" s="2204"/>
      <c r="SM2" s="2204"/>
      <c r="SN2" s="1876"/>
      <c r="SP2" s="2204" t="str">
        <f>SI2</f>
        <v>REMISIONES   O B R A D O R    A B R I L       2 0 1 4</v>
      </c>
      <c r="SQ2" s="2204"/>
      <c r="SR2" s="2204"/>
      <c r="SS2" s="2204"/>
      <c r="ST2" s="2204"/>
      <c r="SU2" s="1876"/>
      <c r="SW2" s="2204" t="str">
        <f>GO2</f>
        <v>REMISIONES   O B R A D O R    A B R I L       2 0 1 4</v>
      </c>
      <c r="SX2" s="2204"/>
      <c r="SY2" s="2204"/>
      <c r="SZ2" s="2204"/>
      <c r="TA2" s="2204"/>
      <c r="TB2" s="1876"/>
      <c r="TD2" s="2204" t="str">
        <f>GV2</f>
        <v>REMISIONES   O B R A D O R    A B R I L       2 0 1 4</v>
      </c>
      <c r="TE2" s="2204"/>
      <c r="TF2" s="2204"/>
      <c r="TG2" s="2204"/>
      <c r="TH2" s="2204"/>
      <c r="TI2" s="1876"/>
      <c r="TK2" s="2204" t="str">
        <f>TD2</f>
        <v>REMISIONES   O B R A D O R    A B R I L       2 0 1 4</v>
      </c>
      <c r="TL2" s="2204"/>
      <c r="TM2" s="2204"/>
      <c r="TN2" s="2204"/>
      <c r="TO2" s="2204"/>
      <c r="TP2" s="1876"/>
      <c r="TR2" s="2204" t="str">
        <f>GG2</f>
        <v>REMISIONES   O B R A D O R    A B R I L       2 0 1 4</v>
      </c>
      <c r="TS2" s="2204"/>
      <c r="TT2" s="2204"/>
      <c r="TU2" s="2204"/>
      <c r="TV2" s="2204"/>
      <c r="TW2" s="1876"/>
      <c r="TY2" s="2204" t="str">
        <f>TR2</f>
        <v>REMISIONES   O B R A D O R    A B R I L       2 0 1 4</v>
      </c>
      <c r="TZ2" s="2204"/>
      <c r="UA2" s="2204"/>
      <c r="UB2" s="2204"/>
      <c r="UC2" s="2204"/>
      <c r="UD2" s="1876"/>
      <c r="UF2" s="2204" t="str">
        <f>GO2</f>
        <v>REMISIONES   O B R A D O R    A B R I L       2 0 1 4</v>
      </c>
      <c r="UG2" s="2204"/>
      <c r="UH2" s="2204"/>
      <c r="UI2" s="2204"/>
      <c r="UJ2" s="2204"/>
      <c r="UK2" s="1876"/>
      <c r="UM2" s="2204" t="str">
        <f>GG2</f>
        <v>REMISIONES   O B R A D O R    A B R I L       2 0 1 4</v>
      </c>
      <c r="UN2" s="2204"/>
      <c r="UO2" s="2204"/>
      <c r="UP2" s="2204"/>
      <c r="UQ2" s="2204"/>
      <c r="UR2" s="1876"/>
      <c r="UT2" s="2204" t="str">
        <f>UM2</f>
        <v>REMISIONES   O B R A D O R    A B R I L       2 0 1 4</v>
      </c>
      <c r="UU2" s="2204"/>
      <c r="UV2" s="2204"/>
      <c r="UW2" s="2204"/>
      <c r="UX2" s="2204"/>
      <c r="UY2" s="1876"/>
      <c r="VA2" s="2204" t="str">
        <f>GO2</f>
        <v>REMISIONES   O B R A D O R    A B R I L       2 0 1 4</v>
      </c>
      <c r="VB2" s="2204"/>
      <c r="VC2" s="2204"/>
      <c r="VD2" s="2204"/>
      <c r="VE2" s="2204"/>
      <c r="VF2" s="1876"/>
      <c r="VH2" s="2204" t="str">
        <f>IT2</f>
        <v>REMISIONES   O B R A D O R    A B R I L       2 0 1 4</v>
      </c>
      <c r="VI2" s="2204"/>
      <c r="VJ2" s="2204"/>
      <c r="VK2" s="2204"/>
      <c r="VL2" s="2204"/>
      <c r="VM2" s="1876"/>
      <c r="VO2" s="2204" t="str">
        <f>JA2</f>
        <v>REMISIONES   O B R A D O R    A B R I L       2 0 1 4</v>
      </c>
      <c r="VP2" s="2204"/>
      <c r="VQ2" s="2204"/>
      <c r="VR2" s="2204"/>
      <c r="VS2" s="2204"/>
      <c r="VT2" s="1876"/>
      <c r="VV2" s="2204" t="str">
        <f>GG2</f>
        <v>REMISIONES   O B R A D O R    A B R I L       2 0 1 4</v>
      </c>
      <c r="VW2" s="2204"/>
      <c r="VX2" s="2204"/>
      <c r="VY2" s="2204"/>
      <c r="VZ2" s="2204"/>
      <c r="WA2" s="1876"/>
      <c r="WC2" s="2204" t="str">
        <f>GO2</f>
        <v>REMISIONES   O B R A D O R    A B R I L       2 0 1 4</v>
      </c>
      <c r="WD2" s="2204"/>
      <c r="WE2" s="2204"/>
      <c r="WF2" s="2204"/>
      <c r="WG2" s="2204"/>
      <c r="WH2" s="1876"/>
      <c r="WJ2" s="2204" t="str">
        <f>GV2</f>
        <v>REMISIONES   O B R A D O R    A B R I L       2 0 1 4</v>
      </c>
      <c r="WK2" s="2204"/>
      <c r="WL2" s="2204"/>
      <c r="WM2" s="2204"/>
      <c r="WN2" s="2204"/>
      <c r="WO2" s="1876"/>
      <c r="WQ2" s="2204" t="str">
        <f>GG2</f>
        <v>REMISIONES   O B R A D O R    A B R I L       2 0 1 4</v>
      </c>
      <c r="WR2" s="2204"/>
      <c r="WS2" s="2204"/>
      <c r="WT2" s="2204"/>
      <c r="WU2" s="2204"/>
      <c r="WV2" s="1876"/>
      <c r="WX2" s="2204" t="str">
        <f>GO2</f>
        <v>REMISIONES   O B R A D O R    A B R I L       2 0 1 4</v>
      </c>
      <c r="WY2" s="2204"/>
      <c r="WZ2" s="2204"/>
      <c r="XA2" s="2204"/>
      <c r="XB2" s="2204"/>
      <c r="XC2" s="1876"/>
      <c r="XE2" s="2204" t="str">
        <f>GO2</f>
        <v>REMISIONES   O B R A D O R    A B R I L       2 0 1 4</v>
      </c>
      <c r="XF2" s="2204"/>
      <c r="XG2" s="2204"/>
      <c r="XH2" s="2204"/>
      <c r="XI2" s="2204"/>
      <c r="XJ2" s="1876"/>
      <c r="XL2" s="2204" t="str">
        <f>FJ2</f>
        <v>REMISIONES   O B R A D O R    A B R I L       2 0 1 4</v>
      </c>
      <c r="XM2" s="2204"/>
      <c r="XN2" s="2204"/>
      <c r="XO2" s="2204"/>
      <c r="XP2" s="2204"/>
      <c r="XQ2" s="1876"/>
      <c r="XS2" s="2204" t="str">
        <f>FR2</f>
        <v>REMISIONES   O B R A D O R    A B R I L       2 0 1 4</v>
      </c>
      <c r="XT2" s="2204"/>
      <c r="XU2" s="2204"/>
      <c r="XV2" s="2204"/>
      <c r="XW2" s="2204"/>
      <c r="XX2" s="1876"/>
      <c r="XZ2" s="2204" t="str">
        <f>FR2</f>
        <v>REMISIONES   O B R A D O R    A B R I L       2 0 1 4</v>
      </c>
      <c r="YA2" s="2204"/>
      <c r="YB2" s="2204"/>
      <c r="YC2" s="2204"/>
      <c r="YD2" s="2204"/>
      <c r="YE2" s="2204"/>
      <c r="YF2" s="1876"/>
      <c r="YH2" s="2204" t="str">
        <f>FZ2</f>
        <v>REMISIONES   O B R A D O R    A B R I L       2 0 1 4</v>
      </c>
      <c r="YI2" s="2204"/>
      <c r="YJ2" s="2204"/>
      <c r="YK2" s="2204"/>
      <c r="YL2" s="2204"/>
      <c r="YM2" s="1876"/>
      <c r="YO2" s="2204" t="str">
        <f>FZ2</f>
        <v>REMISIONES   O B R A D O R    A B R I L       2 0 1 4</v>
      </c>
      <c r="YP2" s="2204"/>
      <c r="YQ2" s="2204"/>
      <c r="YR2" s="2204"/>
      <c r="YS2" s="2204"/>
      <c r="YT2" s="2204"/>
      <c r="YU2" s="1876"/>
      <c r="YW2" s="2204" t="str">
        <f>FJ2</f>
        <v>REMISIONES   O B R A D O R    A B R I L       2 0 1 4</v>
      </c>
      <c r="YX2" s="2204"/>
      <c r="YY2" s="2204"/>
      <c r="YZ2" s="2204"/>
      <c r="ZA2" s="2204"/>
      <c r="ZB2" s="1876"/>
      <c r="ZD2" s="2204" t="str">
        <f>FR2</f>
        <v>REMISIONES   O B R A D O R    A B R I L       2 0 1 4</v>
      </c>
      <c r="ZE2" s="2204"/>
      <c r="ZF2" s="2204"/>
      <c r="ZG2" s="2204"/>
      <c r="ZH2" s="2204"/>
      <c r="ZI2" s="1876"/>
      <c r="ZK2" s="2204" t="str">
        <f>GG2</f>
        <v>REMISIONES   O B R A D O R    A B R I L       2 0 1 4</v>
      </c>
      <c r="ZL2" s="2204"/>
      <c r="ZM2" s="2204"/>
      <c r="ZN2" s="2204"/>
      <c r="ZO2" s="2204"/>
      <c r="ZP2" s="1876"/>
      <c r="ZR2" s="2204" t="str">
        <f>GO2</f>
        <v>REMISIONES   O B R A D O R    A B R I L       2 0 1 4</v>
      </c>
      <c r="ZS2" s="2204"/>
      <c r="ZT2" s="2204"/>
      <c r="ZU2" s="2204"/>
      <c r="ZV2" s="2204"/>
      <c r="ZW2" s="1876"/>
      <c r="ZY2" s="2204" t="str">
        <f>GO2</f>
        <v>REMISIONES   O B R A D O R    A B R I L       2 0 1 4</v>
      </c>
      <c r="ZZ2" s="2204"/>
      <c r="AAA2" s="2204"/>
      <c r="AAB2" s="2204"/>
      <c r="AAC2" s="2204"/>
      <c r="AAD2" s="2204"/>
      <c r="AAE2" s="1876"/>
      <c r="AAG2" s="2204" t="str">
        <f>ZY2</f>
        <v>REMISIONES   O B R A D O R    A B R I L       2 0 1 4</v>
      </c>
      <c r="AAH2" s="2204"/>
      <c r="AAI2" s="2204"/>
      <c r="AAJ2" s="2204"/>
      <c r="AAK2" s="2204"/>
      <c r="AAL2" s="1876"/>
      <c r="AAN2" s="2204" t="str">
        <f>BZ2</f>
        <v>REMISIONES   O B R A D O R    A B R I L       2 0 1 4</v>
      </c>
      <c r="AAO2" s="2204"/>
      <c r="AAP2" s="2204"/>
      <c r="AAQ2" s="2204"/>
      <c r="AAR2" s="2204"/>
      <c r="AAS2" s="2204"/>
      <c r="AAT2" s="1876"/>
      <c r="AAV2" s="2204" t="str">
        <f>CH2</f>
        <v>REMISIONES   O B R A D O R    A B R I L       2 0 1 4</v>
      </c>
      <c r="AAW2" s="2204"/>
      <c r="AAX2" s="2204"/>
      <c r="AAY2" s="2204"/>
      <c r="AAZ2" s="2204"/>
      <c r="ABA2" s="1876"/>
      <c r="ABC2" s="2204" t="str">
        <f>FJ2</f>
        <v>REMISIONES   O B R A D O R    A B R I L       2 0 1 4</v>
      </c>
      <c r="ABD2" s="2204"/>
      <c r="ABE2" s="2204"/>
      <c r="ABF2" s="2204"/>
      <c r="ABG2" s="2204"/>
      <c r="ABH2" s="1876"/>
      <c r="ABJ2" s="2204" t="str">
        <f>FR2</f>
        <v>REMISIONES   O B R A D O R    A B R I L       2 0 1 4</v>
      </c>
      <c r="ABK2" s="2204"/>
      <c r="ABL2" s="2204"/>
      <c r="ABM2" s="2204"/>
      <c r="ABN2" s="2204"/>
      <c r="ABO2" s="1876"/>
      <c r="ABQ2" s="2204" t="str">
        <f>FR2</f>
        <v>REMISIONES   O B R A D O R    A B R I L       2 0 1 4</v>
      </c>
      <c r="ABR2" s="2204"/>
      <c r="ABS2" s="2204"/>
      <c r="ABT2" s="2204"/>
      <c r="ABU2" s="2204"/>
      <c r="ABV2" s="1876"/>
      <c r="ABX2" s="2204" t="str">
        <f>FZ2</f>
        <v>REMISIONES   O B R A D O R    A B R I L       2 0 1 4</v>
      </c>
      <c r="ABY2" s="2204"/>
      <c r="ABZ2" s="2204"/>
      <c r="ACA2" s="2204"/>
      <c r="ACB2" s="2204"/>
      <c r="ACC2" s="1876"/>
      <c r="ACE2" s="2204" t="str">
        <f>GG2</f>
        <v>REMISIONES   O B R A D O R    A B R I L       2 0 1 4</v>
      </c>
      <c r="ACF2" s="2204"/>
      <c r="ACG2" s="2204"/>
      <c r="ACH2" s="2204"/>
      <c r="ACI2" s="2204"/>
      <c r="ACJ2" s="1876"/>
      <c r="ACL2" s="2204" t="str">
        <f>KY2</f>
        <v>REMISIONES   O B R A D O R    A B R I L       2 0 1 4</v>
      </c>
      <c r="ACM2" s="2204"/>
      <c r="ACN2" s="2204"/>
      <c r="ACO2" s="2204"/>
      <c r="ACP2" s="2204"/>
      <c r="ACQ2" s="2204"/>
      <c r="ACR2" s="1876"/>
      <c r="ACT2" s="2204" t="str">
        <f>AAN2</f>
        <v>REMISIONES   O B R A D O R    A B R I L       2 0 1 4</v>
      </c>
      <c r="ACU2" s="2204"/>
      <c r="ACV2" s="2204"/>
      <c r="ACW2" s="2204"/>
      <c r="ACX2" s="2204"/>
      <c r="ACY2" s="1876"/>
      <c r="ADA2" s="2204" t="str">
        <f>ABC2</f>
        <v>REMISIONES   O B R A D O R    A B R I L       2 0 1 4</v>
      </c>
      <c r="ADB2" s="2204"/>
      <c r="ADC2" s="2204"/>
      <c r="ADD2" s="2204"/>
      <c r="ADE2" s="2204"/>
      <c r="ADF2" s="1876"/>
      <c r="ADH2" s="2204" t="str">
        <f>ACL2</f>
        <v>REMISIONES   O B R A D O R    A B R I L       2 0 1 4</v>
      </c>
      <c r="ADI2" s="2204"/>
      <c r="ADJ2" s="2204"/>
      <c r="ADK2" s="2204"/>
      <c r="ADL2" s="2204"/>
      <c r="ADM2" s="2204"/>
      <c r="ADN2" s="1876"/>
      <c r="ADP2" s="2204" t="str">
        <f>ACT2</f>
        <v>REMISIONES   O B R A D O R    A B R I L       2 0 1 4</v>
      </c>
      <c r="ADQ2" s="2204"/>
      <c r="ADR2" s="2204"/>
      <c r="ADS2" s="2204"/>
      <c r="ADT2" s="2204"/>
      <c r="ADU2" s="1876"/>
      <c r="ADW2" s="2204" t="str">
        <f>ADA2</f>
        <v>REMISIONES   O B R A D O R    A B R I L       2 0 1 4</v>
      </c>
      <c r="ADX2" s="2204"/>
      <c r="ADY2" s="2204"/>
      <c r="ADZ2" s="2204"/>
      <c r="AEA2" s="2204"/>
      <c r="AEB2" s="1876"/>
      <c r="AED2" s="2204" t="str">
        <f>ACL2</f>
        <v>REMISIONES   O B R A D O R    A B R I L       2 0 1 4</v>
      </c>
      <c r="AEE2" s="2204"/>
      <c r="AEF2" s="2204"/>
      <c r="AEG2" s="2204"/>
      <c r="AEH2" s="2204"/>
      <c r="AEI2" s="1876"/>
      <c r="AEK2" s="2204" t="str">
        <f>ACT2</f>
        <v>REMISIONES   O B R A D O R    A B R I L       2 0 1 4</v>
      </c>
      <c r="AEL2" s="2204"/>
      <c r="AEM2" s="2204"/>
      <c r="AEN2" s="2204"/>
      <c r="AEO2" s="2204"/>
      <c r="AEP2" s="1876"/>
      <c r="AER2" s="2204" t="str">
        <f>ACT2</f>
        <v>REMISIONES   O B R A D O R    A B R I L       2 0 1 4</v>
      </c>
      <c r="AES2" s="2204"/>
      <c r="AET2" s="2204"/>
      <c r="AEU2" s="2204"/>
      <c r="AEV2" s="2204"/>
      <c r="AEW2" s="1876"/>
      <c r="AEY2" s="2204" t="str">
        <f>ADA2</f>
        <v>REMISIONES   O B R A D O R    A B R I L       2 0 1 4</v>
      </c>
      <c r="AEZ2" s="2204"/>
      <c r="AFA2" s="2204"/>
      <c r="AFB2" s="2204"/>
      <c r="AFC2" s="2204"/>
      <c r="AFD2" s="1876"/>
      <c r="AFF2" s="2204" t="str">
        <f>ADA2</f>
        <v>REMISIONES   O B R A D O R    A B R I L       2 0 1 4</v>
      </c>
      <c r="AFG2" s="2204"/>
      <c r="AFH2" s="2204"/>
      <c r="AFI2" s="2204"/>
      <c r="AFJ2" s="2204"/>
      <c r="AFK2" s="1876"/>
      <c r="AFM2" s="735" t="str">
        <f>ADH2</f>
        <v>REMISIONES   O B R A D O R    A B R I L       2 0 1 4</v>
      </c>
      <c r="AFN2" s="735"/>
      <c r="AFO2" s="735"/>
      <c r="AFP2" s="735"/>
      <c r="AFQ2" s="735"/>
      <c r="AFR2" s="1876"/>
      <c r="AFT2" s="735" t="str">
        <f>AFM2</f>
        <v>REMISIONES   O B R A D O R    A B R I L       2 0 1 4</v>
      </c>
      <c r="AFU2" s="735"/>
      <c r="AFV2" s="735"/>
      <c r="AFW2" s="735"/>
      <c r="AFX2" s="735"/>
      <c r="AFY2" s="1876"/>
      <c r="AGA2" s="735" t="str">
        <f>AFM2</f>
        <v>REMISIONES   O B R A D O R    A B R I L       2 0 1 4</v>
      </c>
      <c r="AGB2" s="735"/>
      <c r="AGC2" s="735"/>
      <c r="AGD2" s="735"/>
      <c r="AGE2" s="735"/>
      <c r="AGF2" s="1876"/>
      <c r="AGH2" s="735" t="str">
        <f>AFT2</f>
        <v>REMISIONES   O B R A D O R    A B R I L       2 0 1 4</v>
      </c>
      <c r="AGI2" s="735"/>
      <c r="AGJ2" s="735"/>
      <c r="AGK2" s="735"/>
      <c r="AGL2" s="735"/>
      <c r="AGM2" s="1876"/>
      <c r="AGO2" s="2204" t="str">
        <f>ADH2</f>
        <v>REMISIONES   O B R A D O R    A B R I L       2 0 1 4</v>
      </c>
      <c r="AGP2" s="2204"/>
      <c r="AGQ2" s="2204"/>
      <c r="AGR2" s="2204"/>
      <c r="AGS2" s="2204"/>
      <c r="AGT2" s="1876"/>
      <c r="AGV2" s="2204" t="str">
        <f>ADA2</f>
        <v>REMISIONES   O B R A D O R    A B R I L       2 0 1 4</v>
      </c>
      <c r="AGW2" s="2204"/>
      <c r="AGX2" s="2204"/>
      <c r="AGY2" s="2204"/>
      <c r="AGZ2" s="2204"/>
      <c r="AHA2" s="1876"/>
      <c r="AHC2" s="2204" t="str">
        <f>FJ2</f>
        <v>REMISIONES   O B R A D O R    A B R I L       2 0 1 4</v>
      </c>
      <c r="AHD2" s="2204"/>
      <c r="AHE2" s="2204"/>
      <c r="AHF2" s="2204"/>
      <c r="AHG2" s="2204"/>
      <c r="AHH2" s="2204"/>
      <c r="AHI2" s="1876"/>
      <c r="AHK2" s="2204" t="str">
        <f>AHC2</f>
        <v>REMISIONES   O B R A D O R    A B R I L       2 0 1 4</v>
      </c>
      <c r="AHL2" s="2204"/>
      <c r="AHM2" s="2204"/>
      <c r="AHN2" s="2204"/>
      <c r="AHO2" s="2204"/>
      <c r="AHP2" s="1876"/>
      <c r="AHR2" s="2204" t="str">
        <f>FR2</f>
        <v>REMISIONES   O B R A D O R    A B R I L       2 0 1 4</v>
      </c>
      <c r="AHS2" s="2204"/>
      <c r="AHT2" s="2204"/>
      <c r="AHU2" s="2204"/>
      <c r="AHV2" s="2204"/>
      <c r="AHW2" s="1876"/>
      <c r="AHY2" s="2204" t="str">
        <f>GG2</f>
        <v>REMISIONES   O B R A D O R    A B R I L       2 0 1 4</v>
      </c>
      <c r="AHZ2" s="2204"/>
      <c r="AIA2" s="2204"/>
      <c r="AIB2" s="2204"/>
      <c r="AIC2" s="2204"/>
      <c r="AID2" s="2204"/>
      <c r="AIE2" s="1876"/>
      <c r="AIG2" s="2204" t="str">
        <f>GG2</f>
        <v>REMISIONES   O B R A D O R    A B R I L       2 0 1 4</v>
      </c>
      <c r="AIH2" s="2204"/>
      <c r="AII2" s="2204"/>
      <c r="AIJ2" s="2204"/>
      <c r="AIK2" s="2204"/>
      <c r="AIL2" s="1876"/>
      <c r="AIN2" s="2204" t="str">
        <f>AHC2</f>
        <v>REMISIONES   O B R A D O R    A B R I L       2 0 1 4</v>
      </c>
      <c r="AIO2" s="2204"/>
      <c r="AIP2" s="2204"/>
      <c r="AIQ2" s="2204"/>
      <c r="AIR2" s="2204"/>
      <c r="AIS2" s="1876"/>
      <c r="AIU2" s="2204" t="str">
        <f>AHR2</f>
        <v>REMISIONES   O B R A D O R    A B R I L       2 0 1 4</v>
      </c>
      <c r="AIV2" s="2204"/>
      <c r="AIW2" s="2204"/>
      <c r="AIX2" s="2204"/>
      <c r="AIY2" s="2204"/>
      <c r="AIZ2" s="1876"/>
      <c r="AJB2" s="2204" t="str">
        <f>AIN2</f>
        <v>REMISIONES   O B R A D O R    A B R I L       2 0 1 4</v>
      </c>
      <c r="AJC2" s="2204"/>
      <c r="AJD2" s="2204"/>
      <c r="AJE2" s="2204"/>
      <c r="AJF2" s="2204"/>
      <c r="AJG2" s="1876"/>
      <c r="AJI2" s="2204" t="str">
        <f>AJB2</f>
        <v>REMISIONES   O B R A D O R    A B R I L       2 0 1 4</v>
      </c>
      <c r="AJJ2" s="2204"/>
      <c r="AJK2" s="2204"/>
      <c r="AJL2" s="2204"/>
      <c r="AJM2" s="2204"/>
      <c r="AJN2" s="1876"/>
      <c r="AJO2" s="733"/>
      <c r="AJP2" s="2204" t="str">
        <f>AJI2</f>
        <v>REMISIONES   O B R A D O R    A B R I L       2 0 1 4</v>
      </c>
      <c r="AJQ2" s="2204"/>
      <c r="AJR2" s="2204"/>
      <c r="AJS2" s="2204"/>
      <c r="AJT2" s="2204"/>
      <c r="AJU2" s="1876"/>
      <c r="AJV2" s="733"/>
      <c r="AJW2" s="2204" t="str">
        <f>AIN2</f>
        <v>REMISIONES   O B R A D O R    A B R I L       2 0 1 4</v>
      </c>
      <c r="AJX2" s="2204"/>
      <c r="AJY2" s="2204"/>
      <c r="AJZ2" s="2204"/>
      <c r="AKA2" s="2204"/>
      <c r="AKB2" s="1876"/>
      <c r="AKD2" s="2204" t="str">
        <f>AJB2</f>
        <v>REMISIONES   O B R A D O R    A B R I L       2 0 1 4</v>
      </c>
      <c r="AKE2" s="2204"/>
      <c r="AKF2" s="2204"/>
      <c r="AKG2" s="2204"/>
      <c r="AKH2" s="2204"/>
      <c r="AKI2" s="2204"/>
      <c r="AKJ2" s="1876"/>
      <c r="AKL2" s="2204" t="str">
        <f>AJI2</f>
        <v>REMISIONES   O B R A D O R    A B R I L       2 0 1 4</v>
      </c>
      <c r="AKM2" s="2204"/>
      <c r="AKN2" s="2204"/>
      <c r="AKO2" s="2204"/>
      <c r="AKP2" s="2204"/>
      <c r="AKQ2" s="1876"/>
      <c r="AKS2" s="2204" t="str">
        <f>AJP2</f>
        <v>REMISIONES   O B R A D O R    A B R I L       2 0 1 4</v>
      </c>
      <c r="AKT2" s="2204"/>
      <c r="AKU2" s="2204"/>
      <c r="AKV2" s="2204"/>
      <c r="AKW2" s="2204"/>
      <c r="AKX2" s="2204"/>
      <c r="AKY2" s="1876"/>
      <c r="ALA2" s="2204" t="str">
        <f>AJI2</f>
        <v>REMISIONES   O B R A D O R    A B R I L       2 0 1 4</v>
      </c>
      <c r="ALB2" s="2204"/>
      <c r="ALC2" s="2204"/>
      <c r="ALD2" s="2204"/>
      <c r="ALE2" s="2204"/>
      <c r="ALF2" s="1876"/>
      <c r="ALH2" s="2204" t="str">
        <f>AJI2</f>
        <v>REMISIONES   O B R A D O R    A B R I L       2 0 1 4</v>
      </c>
      <c r="ALI2" s="2204"/>
      <c r="ALJ2" s="2204"/>
      <c r="ALK2" s="2204"/>
      <c r="ALL2" s="2204"/>
      <c r="ALM2" s="1876"/>
      <c r="ALO2" s="2204" t="str">
        <f>AJP2</f>
        <v>REMISIONES   O B R A D O R    A B R I L       2 0 1 4</v>
      </c>
      <c r="ALP2" s="2204"/>
      <c r="ALQ2" s="2204"/>
      <c r="ALR2" s="2204"/>
      <c r="ALS2" s="2204"/>
      <c r="ALT2" s="1876"/>
      <c r="ALV2" s="2204" t="str">
        <f>AJW2</f>
        <v>REMISIONES   O B R A D O R    A B R I L       2 0 1 4</v>
      </c>
      <c r="ALW2" s="2204"/>
      <c r="ALX2" s="2204"/>
      <c r="ALY2" s="2204"/>
      <c r="ALZ2" s="2204"/>
      <c r="AMA2" s="1876"/>
      <c r="AMC2" s="2204" t="str">
        <f>AKD2</f>
        <v>REMISIONES   O B R A D O R    A B R I L       2 0 1 4</v>
      </c>
      <c r="AMD2" s="2204"/>
      <c r="AME2" s="2204"/>
      <c r="AMF2" s="2204"/>
      <c r="AMG2" s="2204"/>
      <c r="AMH2" s="1876"/>
      <c r="AMJ2" s="2204" t="str">
        <f>AKL2</f>
        <v>REMISIONES   O B R A D O R    A B R I L       2 0 1 4</v>
      </c>
      <c r="AMK2" s="2204"/>
      <c r="AML2" s="2204"/>
      <c r="AMM2" s="2204"/>
      <c r="AMN2" s="2204"/>
      <c r="AMO2" s="1876"/>
      <c r="AMQ2" s="2204" t="str">
        <f>ALA2</f>
        <v>REMISIONES   O B R A D O R    A B R I L       2 0 1 4</v>
      </c>
      <c r="AMR2" s="2204"/>
      <c r="AMS2" s="2204"/>
      <c r="AMT2" s="2204"/>
      <c r="AMU2" s="2204"/>
      <c r="AMV2" s="1876"/>
      <c r="AMX2" s="2204" t="str">
        <f>AJB2</f>
        <v>REMISIONES   O B R A D O R    A B R I L       2 0 1 4</v>
      </c>
      <c r="AMY2" s="2204"/>
      <c r="AMZ2" s="2204"/>
      <c r="ANA2" s="2204"/>
      <c r="ANB2" s="2204"/>
      <c r="ANC2" s="1876"/>
      <c r="ANE2" s="2204" t="str">
        <f>AJI2</f>
        <v>REMISIONES   O B R A D O R    A B R I L       2 0 1 4</v>
      </c>
      <c r="ANF2" s="2204"/>
      <c r="ANG2" s="2204"/>
      <c r="ANH2" s="2204"/>
      <c r="ANI2" s="2204"/>
      <c r="ANJ2" s="1876"/>
      <c r="ANL2" s="2204" t="str">
        <f>AJI2</f>
        <v>REMISIONES   O B R A D O R    A B R I L       2 0 1 4</v>
      </c>
      <c r="ANM2" s="2204"/>
      <c r="ANN2" s="2204"/>
      <c r="ANO2" s="2204"/>
      <c r="ANP2" s="2204"/>
      <c r="ANQ2" s="1876"/>
      <c r="ANS2" s="2204" t="str">
        <f>AJP2</f>
        <v>REMISIONES   O B R A D O R    A B R I L       2 0 1 4</v>
      </c>
      <c r="ANT2" s="2204"/>
      <c r="ANU2" s="2204"/>
      <c r="ANV2" s="2204"/>
      <c r="ANW2" s="2204"/>
      <c r="ANX2" s="2204"/>
      <c r="ANY2" s="1876"/>
      <c r="AOA2" s="2204" t="str">
        <f>AJW2</f>
        <v>REMISIONES   O B R A D O R    A B R I L       2 0 1 4</v>
      </c>
      <c r="AOB2" s="2204"/>
      <c r="AOC2" s="2204"/>
      <c r="AOD2" s="2204"/>
      <c r="AOE2" s="2204"/>
      <c r="AOF2" s="2204"/>
      <c r="AOG2" s="1876"/>
      <c r="AOI2" s="2204" t="str">
        <f>AKD2</f>
        <v>REMISIONES   O B R A D O R    A B R I L       2 0 1 4</v>
      </c>
      <c r="AOJ2" s="2204"/>
      <c r="AOK2" s="2204"/>
      <c r="AOL2" s="2204"/>
      <c r="AOM2" s="2204"/>
      <c r="AON2" s="1876"/>
      <c r="AOP2" s="2204" t="str">
        <f>AKD2</f>
        <v>REMISIONES   O B R A D O R    A B R I L       2 0 1 4</v>
      </c>
      <c r="AOQ2" s="2204"/>
      <c r="AOR2" s="2204"/>
      <c r="AOS2" s="2204"/>
      <c r="AOT2" s="2204"/>
      <c r="AOU2" s="1876"/>
      <c r="AOW2" s="2204" t="str">
        <f>AJI2</f>
        <v>REMISIONES   O B R A D O R    A B R I L       2 0 1 4</v>
      </c>
      <c r="AOX2" s="2204"/>
      <c r="AOY2" s="2204"/>
      <c r="AOZ2" s="2204"/>
      <c r="APA2" s="2204"/>
      <c r="APB2" s="1876"/>
      <c r="APD2" s="2204" t="str">
        <f>AKD2</f>
        <v>REMISIONES   O B R A D O R    A B R I L       2 0 1 4</v>
      </c>
      <c r="APE2" s="2204"/>
      <c r="APF2" s="2204"/>
      <c r="APG2" s="2204"/>
      <c r="APH2" s="2204"/>
      <c r="API2" s="1876"/>
      <c r="APK2" s="2204" t="str">
        <f>AJW2</f>
        <v>REMISIONES   O B R A D O R    A B R I L       2 0 1 4</v>
      </c>
      <c r="APL2" s="2204"/>
      <c r="APM2" s="2204"/>
      <c r="APN2" s="2204"/>
      <c r="APO2" s="2204"/>
      <c r="APP2" s="1876"/>
      <c r="APR2" s="2204" t="str">
        <f>ALH2</f>
        <v>REMISIONES   O B R A D O R    A B R I L       2 0 1 4</v>
      </c>
      <c r="APS2" s="2204"/>
      <c r="APT2" s="2204"/>
      <c r="APU2" s="2204"/>
      <c r="APV2" s="2204"/>
      <c r="APW2" s="1876"/>
      <c r="APY2" s="2204" t="str">
        <f>ALO2</f>
        <v>REMISIONES   O B R A D O R    A B R I L       2 0 1 4</v>
      </c>
      <c r="APZ2" s="2204"/>
      <c r="AQA2" s="2204"/>
      <c r="AQB2" s="2204"/>
      <c r="AQC2" s="2204"/>
      <c r="AQD2" s="1876"/>
      <c r="AQF2" s="2204" t="str">
        <f>ALV2</f>
        <v>REMISIONES   O B R A D O R    A B R I L       2 0 1 4</v>
      </c>
      <c r="AQG2" s="2204"/>
      <c r="AQH2" s="2204"/>
      <c r="AQI2" s="2204"/>
      <c r="AQJ2" s="2204"/>
      <c r="AQK2" s="1876"/>
      <c r="AQM2" s="2204" t="str">
        <f>AMC2</f>
        <v>REMISIONES   O B R A D O R    A B R I L       2 0 1 4</v>
      </c>
      <c r="AQN2" s="2204"/>
      <c r="AQO2" s="2204"/>
      <c r="AQP2" s="2204"/>
      <c r="AQQ2" s="2204"/>
      <c r="AQR2" s="1876"/>
      <c r="AQT2" s="2204" t="str">
        <f>AMC2</f>
        <v>REMISIONES   O B R A D O R    A B R I L       2 0 1 4</v>
      </c>
      <c r="AQU2" s="2204"/>
      <c r="AQV2" s="2204"/>
      <c r="AQW2" s="2204"/>
      <c r="AQX2" s="2204"/>
      <c r="AQY2" s="1876"/>
      <c r="ARA2" s="2204" t="str">
        <f>AMJ2</f>
        <v>REMISIONES   O B R A D O R    A B R I L       2 0 1 4</v>
      </c>
      <c r="ARB2" s="2204"/>
      <c r="ARC2" s="2204"/>
      <c r="ARD2" s="2204"/>
      <c r="ARE2" s="2204"/>
      <c r="ARF2" s="1876"/>
      <c r="ARH2" s="2204" t="str">
        <f>AMJ2</f>
        <v>REMISIONES   O B R A D O R    A B R I L       2 0 1 4</v>
      </c>
      <c r="ARI2" s="2204"/>
      <c r="ARJ2" s="2204"/>
      <c r="ARK2" s="2204"/>
      <c r="ARL2" s="2204"/>
      <c r="ARM2" s="1876"/>
      <c r="ARO2" s="2204" t="str">
        <f>AMC2</f>
        <v>REMISIONES   O B R A D O R    A B R I L       2 0 1 4</v>
      </c>
      <c r="ARP2" s="2204"/>
      <c r="ARQ2" s="2204"/>
      <c r="ARR2" s="2204"/>
      <c r="ARS2" s="2204"/>
      <c r="ART2" s="1876"/>
      <c r="ARV2" s="2204" t="str">
        <f>AMJ2</f>
        <v>REMISIONES   O B R A D O R    A B R I L       2 0 1 4</v>
      </c>
      <c r="ARW2" s="2204"/>
      <c r="ARX2" s="2204"/>
      <c r="ARY2" s="2204"/>
      <c r="ARZ2" s="2204"/>
      <c r="ASA2" s="1876"/>
      <c r="ASC2" s="2204" t="str">
        <f>AKD2</f>
        <v>REMISIONES   O B R A D O R    A B R I L       2 0 1 4</v>
      </c>
      <c r="ASD2" s="2204"/>
      <c r="ASE2" s="2204"/>
      <c r="ASF2" s="2204"/>
      <c r="ASG2" s="2204"/>
      <c r="ASH2" s="1876"/>
      <c r="ASJ2" s="2204" t="str">
        <f>ALH2</f>
        <v>REMISIONES   O B R A D O R    A B R I L       2 0 1 4</v>
      </c>
      <c r="ASK2" s="2204"/>
      <c r="ASL2" s="2204"/>
      <c r="ASM2" s="2204"/>
      <c r="ASN2" s="2204"/>
      <c r="ASO2" s="1876"/>
      <c r="ASQ2" s="2204" t="str">
        <f>AMX2</f>
        <v>REMISIONES   O B R A D O R    A B R I L       2 0 1 4</v>
      </c>
      <c r="ASR2" s="2204"/>
      <c r="ASS2" s="2204"/>
      <c r="AST2" s="2204"/>
      <c r="ASU2" s="2204"/>
      <c r="ASV2" s="1876"/>
      <c r="ASX2" s="2204" t="str">
        <f>AOW2</f>
        <v>REMISIONES   O B R A D O R    A B R I L       2 0 1 4</v>
      </c>
      <c r="ASY2" s="2204"/>
      <c r="ASZ2" s="2204"/>
      <c r="ATA2" s="2204"/>
      <c r="ATB2" s="2204"/>
      <c r="ATC2" s="2204"/>
      <c r="ATD2" s="1876"/>
      <c r="ATF2" s="2204" t="str">
        <f>AOW2</f>
        <v>REMISIONES   O B R A D O R    A B R I L       2 0 1 4</v>
      </c>
      <c r="ATG2" s="2204"/>
      <c r="ATH2" s="2204"/>
      <c r="ATI2" s="2204"/>
      <c r="ATJ2" s="2204"/>
      <c r="ATK2" s="1876"/>
      <c r="ATM2" s="2204" t="str">
        <f>APD2</f>
        <v>REMISIONES   O B R A D O R    A B R I L       2 0 1 4</v>
      </c>
      <c r="ATN2" s="2204"/>
      <c r="ATO2" s="2204"/>
      <c r="ATP2" s="2204"/>
      <c r="ATQ2" s="2204"/>
      <c r="ATR2" s="1876"/>
      <c r="ATT2" s="2204" t="str">
        <f>APR2</f>
        <v>REMISIONES   O B R A D O R    A B R I L       2 0 1 4</v>
      </c>
      <c r="ATU2" s="2204"/>
      <c r="ATV2" s="2204"/>
      <c r="ATW2" s="2204"/>
      <c r="ATX2" s="2204"/>
      <c r="ATY2" s="2204"/>
      <c r="ATZ2" s="1876"/>
      <c r="AUB2" s="2204" t="str">
        <f>ATT2</f>
        <v>REMISIONES   O B R A D O R    A B R I L       2 0 1 4</v>
      </c>
      <c r="AUC2" s="2204"/>
      <c r="AUD2" s="2204"/>
      <c r="AUE2" s="2204"/>
      <c r="AUF2" s="2204"/>
      <c r="AUG2" s="2204"/>
      <c r="AUH2" s="1876"/>
      <c r="AUI2" s="1876"/>
      <c r="AUJ2" s="2204" t="str">
        <f>ASQ2</f>
        <v>REMISIONES   O B R A D O R    A B R I L       2 0 1 4</v>
      </c>
      <c r="AUK2" s="2204"/>
      <c r="AUL2" s="2204"/>
      <c r="AUM2" s="2204"/>
      <c r="AUN2" s="2204"/>
      <c r="AUO2" s="1876"/>
      <c r="AUQ2" s="735" t="str">
        <f>ASX2</f>
        <v>REMISIONES   O B R A D O R    A B R I L       2 0 1 4</v>
      </c>
      <c r="AUR2" s="735"/>
      <c r="AUS2" s="735"/>
      <c r="AUT2" s="735"/>
      <c r="AUU2" s="735"/>
      <c r="AUV2" s="1876"/>
      <c r="AUX2" s="2204" t="str">
        <f>ASQ2</f>
        <v>REMISIONES   O B R A D O R    A B R I L       2 0 1 4</v>
      </c>
      <c r="AUY2" s="2204"/>
      <c r="AUZ2" s="2204"/>
      <c r="AVA2" s="2204"/>
      <c r="AVB2" s="2204"/>
      <c r="AVC2" s="1876"/>
      <c r="AVE2" s="2204" t="str">
        <f>ASX2</f>
        <v>REMISIONES   O B R A D O R    A B R I L       2 0 1 4</v>
      </c>
      <c r="AVF2" s="2204"/>
      <c r="AVG2" s="2204"/>
      <c r="AVH2" s="2204"/>
      <c r="AVI2" s="2204"/>
      <c r="AVJ2" s="1876"/>
      <c r="AVL2" s="2204" t="str">
        <f>ASX2</f>
        <v>REMISIONES   O B R A D O R    A B R I L       2 0 1 4</v>
      </c>
      <c r="AVM2" s="2204"/>
      <c r="AVN2" s="2204"/>
      <c r="AVO2" s="2204"/>
      <c r="AVP2" s="2204"/>
      <c r="AVQ2" s="1876"/>
      <c r="AVS2" s="2204" t="str">
        <f>ATF2</f>
        <v>REMISIONES   O B R A D O R    A B R I L       2 0 1 4</v>
      </c>
      <c r="AVT2" s="2204"/>
      <c r="AVU2" s="2204"/>
      <c r="AVV2" s="2204"/>
      <c r="AVW2" s="2204"/>
      <c r="AVX2" s="1876"/>
      <c r="AVZ2" s="2204" t="str">
        <f>ATM2</f>
        <v>REMISIONES   O B R A D O R    A B R I L       2 0 1 4</v>
      </c>
      <c r="AWA2" s="2204"/>
      <c r="AWB2" s="2204"/>
      <c r="AWC2" s="2204"/>
      <c r="AWD2" s="2204"/>
      <c r="AWE2" s="1876"/>
      <c r="AWG2" s="2204" t="str">
        <f>ATM2</f>
        <v>REMISIONES   O B R A D O R    A B R I L       2 0 1 4</v>
      </c>
      <c r="AWH2" s="2204"/>
      <c r="AWI2" s="2204"/>
      <c r="AWJ2" s="2204"/>
      <c r="AWK2" s="2204"/>
      <c r="AWL2" s="1876"/>
      <c r="AWN2" s="2204" t="str">
        <f>ATT2</f>
        <v>REMISIONES   O B R A D O R    A B R I L       2 0 1 4</v>
      </c>
      <c r="AWO2" s="2204"/>
      <c r="AWP2" s="2204"/>
      <c r="AWQ2" s="2204"/>
      <c r="AWR2" s="2204"/>
      <c r="AWS2" s="2204"/>
      <c r="AWT2" s="1876"/>
      <c r="AWV2" s="406"/>
      <c r="AWW2" s="406"/>
      <c r="AWX2" s="2204" t="str">
        <f>AJB2</f>
        <v>REMISIONES   O B R A D O R    A B R I L       2 0 1 4</v>
      </c>
      <c r="AWY2" s="2204"/>
      <c r="AWZ2" s="2204"/>
      <c r="AXA2" s="2204"/>
      <c r="AXB2" s="2204"/>
      <c r="AXD2" s="406"/>
      <c r="AXE2" s="2204" t="str">
        <f>AJI2</f>
        <v>REMISIONES   O B R A D O R    A B R I L       2 0 1 4</v>
      </c>
      <c r="AXF2" s="2204"/>
      <c r="AXG2" s="2204"/>
      <c r="AXH2" s="2204"/>
      <c r="AXI2" s="2204"/>
      <c r="AXK2" s="406"/>
      <c r="AXL2" s="2204" t="str">
        <f>AJI2</f>
        <v>REMISIONES   O B R A D O R    A B R I L       2 0 1 4</v>
      </c>
      <c r="AXM2" s="2204"/>
      <c r="AXN2" s="2204"/>
      <c r="AXO2" s="2204"/>
      <c r="AXP2" s="2204"/>
      <c r="AXR2" s="311"/>
      <c r="AXS2" s="2204" t="str">
        <f>AJP2</f>
        <v>REMISIONES   O B R A D O R    A B R I L       2 0 1 4</v>
      </c>
      <c r="AXT2" s="2204"/>
      <c r="AXU2" s="2204"/>
      <c r="AXV2" s="2204"/>
      <c r="AXW2" s="2204"/>
      <c r="AXY2" s="406"/>
      <c r="AXZ2" s="2204" t="str">
        <f>AMX2</f>
        <v>REMISIONES   O B R A D O R    A B R I L       2 0 1 4</v>
      </c>
      <c r="AYA2" s="2204"/>
      <c r="AYB2" s="2204"/>
      <c r="AYC2" s="2204"/>
      <c r="AYD2" s="2204"/>
      <c r="AYF2" s="406"/>
      <c r="AYG2" s="2204" t="str">
        <f>ANE2</f>
        <v>REMISIONES   O B R A D O R    A B R I L       2 0 1 4</v>
      </c>
      <c r="AYH2" s="2204"/>
      <c r="AYI2" s="2204"/>
      <c r="AYJ2" s="2204"/>
      <c r="AYK2" s="2204"/>
      <c r="AYM2" s="406"/>
      <c r="AYN2" s="2204" t="str">
        <f>ANE2</f>
        <v>REMISIONES   O B R A D O R    A B R I L       2 0 1 4</v>
      </c>
      <c r="AYO2" s="2204"/>
      <c r="AYP2" s="2204"/>
      <c r="AYQ2" s="2204"/>
      <c r="AYR2" s="2204"/>
      <c r="AYT2" s="406"/>
      <c r="AYU2" s="2204" t="str">
        <f>ASQ2</f>
        <v>REMISIONES   O B R A D O R    A B R I L       2 0 1 4</v>
      </c>
      <c r="AYV2" s="2204"/>
      <c r="AYW2" s="2204"/>
      <c r="AYX2" s="2204"/>
      <c r="AYY2" s="2204"/>
      <c r="AZA2" s="406"/>
      <c r="AZB2" s="2204" t="str">
        <f>ATF2</f>
        <v>REMISIONES   O B R A D O R    A B R I L       2 0 1 4</v>
      </c>
      <c r="AZC2" s="2204"/>
      <c r="AZD2" s="2204"/>
      <c r="AZE2" s="2204"/>
      <c r="AZF2" s="2204"/>
      <c r="AZH2" s="311"/>
      <c r="AZI2" s="2204" t="str">
        <f>ATM2</f>
        <v>REMISIONES   O B R A D O R    A B R I L       2 0 1 4</v>
      </c>
      <c r="AZJ2" s="2204"/>
      <c r="AZK2" s="2204"/>
      <c r="AZL2" s="2204"/>
      <c r="AZM2" s="2204"/>
      <c r="AZO2" s="322"/>
      <c r="AZP2" s="2204" t="str">
        <f>AUX2</f>
        <v>REMISIONES   O B R A D O R    A B R I L       2 0 1 4</v>
      </c>
      <c r="AZQ2" s="2204"/>
      <c r="AZR2" s="2204"/>
      <c r="AZS2" s="2204"/>
      <c r="AZT2" s="2204"/>
      <c r="AZV2" s="322"/>
      <c r="AZW2" s="2204" t="str">
        <f>AVL2</f>
        <v>REMISIONES   O B R A D O R    A B R I L       2 0 1 4</v>
      </c>
      <c r="AZX2" s="2204"/>
      <c r="AZY2" s="2204"/>
      <c r="AZZ2" s="2204"/>
      <c r="BAA2" s="2204"/>
      <c r="BAC2" s="322"/>
      <c r="BAD2" s="2204" t="str">
        <f>AVS2</f>
        <v>REMISIONES   O B R A D O R    A B R I L       2 0 1 4</v>
      </c>
      <c r="BAE2" s="2204"/>
      <c r="BAF2" s="2204"/>
      <c r="BAG2" s="2204"/>
      <c r="BAH2" s="2204"/>
      <c r="BAJ2" s="406"/>
      <c r="BAK2" s="2204" t="str">
        <f>AZP2</f>
        <v>REMISIONES   O B R A D O R    A B R I L       2 0 1 4</v>
      </c>
      <c r="BAL2" s="2204"/>
      <c r="BAM2" s="2204"/>
      <c r="BAN2" s="2204"/>
      <c r="BAO2" s="2204"/>
      <c r="BAQ2" s="406"/>
      <c r="BAR2" s="2204" t="str">
        <f>BAK2</f>
        <v>REMISIONES   O B R A D O R    A B R I L       2 0 1 4</v>
      </c>
      <c r="BAS2" s="2204"/>
      <c r="BAT2" s="2204"/>
      <c r="BAU2" s="2204"/>
      <c r="BAV2" s="2204"/>
      <c r="BAX2" s="311"/>
      <c r="BAY2" s="2204" t="str">
        <f>BAK2</f>
        <v>REMISIONES   O B R A D O R    A B R I L       2 0 1 4</v>
      </c>
      <c r="BAZ2" s="2204"/>
      <c r="BBA2" s="2204"/>
      <c r="BBB2" s="2204"/>
      <c r="BBC2" s="2204"/>
      <c r="BBE2" s="311"/>
      <c r="BBF2" s="2204" t="str">
        <f>BAR2</f>
        <v>REMISIONES   O B R A D O R    A B R I L       2 0 1 4</v>
      </c>
      <c r="BBG2" s="2204"/>
      <c r="BBH2" s="2204"/>
      <c r="BBI2" s="2204"/>
      <c r="BBJ2" s="2204"/>
      <c r="BBN2" s="2204" t="str">
        <f>BAR2</f>
        <v>REMISIONES   O B R A D O R    A B R I L       2 0 1 4</v>
      </c>
      <c r="BBO2" s="2204"/>
      <c r="BBP2" s="2204"/>
      <c r="BBQ2" s="2204"/>
      <c r="BBR2" s="2204"/>
      <c r="BBT2" s="311"/>
      <c r="BBU2" s="2204" t="str">
        <f>BAY2</f>
        <v>REMISIONES   O B R A D O R    A B R I L       2 0 1 4</v>
      </c>
      <c r="BBV2" s="2204"/>
      <c r="BBW2" s="2204"/>
      <c r="BBX2" s="2204"/>
      <c r="BBY2" s="2204"/>
      <c r="BCA2" s="311"/>
      <c r="BCB2" s="2204" t="str">
        <f>BBN2</f>
        <v>REMISIONES   O B R A D O R    A B R I L       2 0 1 4</v>
      </c>
      <c r="BCC2" s="2204"/>
      <c r="BCD2" s="2204"/>
      <c r="BCE2" s="2204"/>
      <c r="BCF2" s="2204"/>
      <c r="BCH2" s="311"/>
      <c r="BCI2" s="2204" t="str">
        <f>BAY2</f>
        <v>REMISIONES   O B R A D O R    A B R I L       2 0 1 4</v>
      </c>
      <c r="BCJ2" s="2204"/>
      <c r="BCK2" s="2204"/>
      <c r="BCL2" s="2204"/>
      <c r="BCM2" s="2204"/>
      <c r="BCO2" s="311"/>
      <c r="BCP2" s="2204" t="str">
        <f>BBU2</f>
        <v>REMISIONES   O B R A D O R    A B R I L       2 0 1 4</v>
      </c>
      <c r="BCQ2" s="2204"/>
      <c r="BCR2" s="2204"/>
      <c r="BCS2" s="2204"/>
      <c r="BCT2" s="2204"/>
      <c r="BCV2" s="406"/>
      <c r="BCW2" s="2204" t="str">
        <f>BCI2</f>
        <v>REMISIONES   O B R A D O R    A B R I L       2 0 1 4</v>
      </c>
      <c r="BCX2" s="2204"/>
      <c r="BCY2" s="2204"/>
      <c r="BCZ2" s="2204"/>
      <c r="BDA2" s="2204"/>
      <c r="BDC2" s="406"/>
      <c r="BDD2" s="2204" t="str">
        <f>BCP2</f>
        <v>REMISIONES   O B R A D O R    A B R I L       2 0 1 4</v>
      </c>
      <c r="BDE2" s="2204"/>
      <c r="BDF2" s="2204"/>
      <c r="BDG2" s="2204"/>
      <c r="BDH2" s="2204"/>
      <c r="BDJ2" s="322"/>
      <c r="BDK2" s="2204" t="str">
        <f>BCP2</f>
        <v>REMISIONES   O B R A D O R    A B R I L       2 0 1 4</v>
      </c>
      <c r="BDL2" s="2204"/>
      <c r="BDM2" s="2204"/>
      <c r="BDN2" s="2204"/>
      <c r="BDO2" s="2204"/>
      <c r="BDQ2" s="406"/>
      <c r="BDR2" s="406"/>
      <c r="BDS2" s="2204" t="str">
        <f>AZP2</f>
        <v>REMISIONES   O B R A D O R    A B R I L       2 0 1 4</v>
      </c>
      <c r="BDT2" s="2204"/>
      <c r="BDU2" s="2204"/>
      <c r="BDV2" s="2204"/>
      <c r="BDW2" s="2204"/>
      <c r="BDY2" s="311"/>
      <c r="BDZ2" s="311"/>
      <c r="BEA2" s="2204" t="str">
        <f>BAK2</f>
        <v>REMISIONES   O B R A D O R    A B R I L       2 0 1 4</v>
      </c>
      <c r="BEB2" s="2204"/>
      <c r="BEC2" s="2204"/>
      <c r="BED2" s="2204"/>
      <c r="BEE2" s="2204"/>
      <c r="BEG2" s="311"/>
      <c r="BEH2" s="2204" t="str">
        <f>BEA2</f>
        <v>REMISIONES   O B R A D O R    A B R I L       2 0 1 4</v>
      </c>
      <c r="BEI2" s="2204"/>
      <c r="BEJ2" s="2204"/>
      <c r="BEK2" s="2204"/>
      <c r="BEL2" s="2204"/>
      <c r="BEN2" s="311"/>
      <c r="BEO2" s="2204" t="str">
        <f>BAY2</f>
        <v>REMISIONES   O B R A D O R    A B R I L       2 0 1 4</v>
      </c>
      <c r="BEP2" s="2204"/>
      <c r="BEQ2" s="2204"/>
      <c r="BER2" s="2204"/>
      <c r="BES2" s="2204"/>
      <c r="BEU2" s="322"/>
      <c r="BEV2" s="2204" t="str">
        <f>BBU2</f>
        <v>REMISIONES   O B R A D O R    A B R I L       2 0 1 4</v>
      </c>
      <c r="BEW2" s="2204"/>
      <c r="BEX2" s="2204"/>
      <c r="BEY2" s="2204"/>
      <c r="BEZ2" s="2204"/>
      <c r="BFB2" s="322"/>
      <c r="BFC2" s="2204" t="str">
        <f>BBU2</f>
        <v>REMISIONES   O B R A D O R    A B R I L       2 0 1 4</v>
      </c>
      <c r="BFD2" s="2204"/>
      <c r="BFE2" s="2204"/>
      <c r="BFF2" s="2204"/>
      <c r="BFG2" s="2204"/>
      <c r="BFI2" s="322"/>
      <c r="BFJ2" s="2204" t="str">
        <f>BCI2</f>
        <v>REMISIONES   O B R A D O R    A B R I L       2 0 1 4</v>
      </c>
      <c r="BFK2" s="2204"/>
      <c r="BFL2" s="2204"/>
      <c r="BFM2" s="2204"/>
      <c r="BFN2" s="2204"/>
      <c r="BFP2" s="322"/>
      <c r="BFQ2" s="2204" t="str">
        <f>BAK2</f>
        <v>REMISIONES   O B R A D O R    A B R I L       2 0 1 4</v>
      </c>
      <c r="BFR2" s="2204"/>
      <c r="BFS2" s="2204"/>
      <c r="BFT2" s="2204"/>
      <c r="BFU2" s="2204"/>
      <c r="BFW2" s="311"/>
      <c r="BFX2" s="2204" t="str">
        <f>BAR2</f>
        <v>REMISIONES   O B R A D O R    A B R I L       2 0 1 4</v>
      </c>
      <c r="BFY2" s="2204"/>
      <c r="BFZ2" s="2204"/>
      <c r="BGA2" s="2204"/>
      <c r="BGB2" s="2204"/>
      <c r="BGD2" s="322"/>
      <c r="BGE2" s="2204" t="str">
        <f>BDS2</f>
        <v>REMISIONES   O B R A D O R    A B R I L       2 0 1 4</v>
      </c>
      <c r="BGF2" s="2204"/>
      <c r="BGG2" s="2204"/>
      <c r="BGH2" s="2204"/>
      <c r="BGI2" s="2204"/>
      <c r="BGK2" s="406"/>
      <c r="BGL2" s="406"/>
      <c r="BGM2" s="2204" t="str">
        <f>BGE2</f>
        <v>REMISIONES   O B R A D O R    A B R I L       2 0 1 4</v>
      </c>
      <c r="BGN2" s="2204"/>
      <c r="BGO2" s="2204"/>
      <c r="BGP2" s="2204"/>
      <c r="BGQ2" s="2204"/>
      <c r="BGS2" s="311"/>
      <c r="BGT2" s="2204" t="str">
        <f>BGM2</f>
        <v>REMISIONES   O B R A D O R    A B R I L       2 0 1 4</v>
      </c>
      <c r="BGU2" s="2204"/>
      <c r="BGV2" s="2204"/>
      <c r="BGW2" s="2204"/>
      <c r="BGX2" s="2204"/>
      <c r="BGZ2" s="406"/>
      <c r="BHA2" s="2204" t="str">
        <f>BGT2</f>
        <v>REMISIONES   O B R A D O R    A B R I L       2 0 1 4</v>
      </c>
      <c r="BHB2" s="2204"/>
      <c r="BHC2" s="2204"/>
      <c r="BHD2" s="2204"/>
      <c r="BHE2" s="2204"/>
      <c r="BHG2" s="406"/>
      <c r="BHH2" s="311"/>
      <c r="BHI2" s="2204" t="str">
        <f>BGT2</f>
        <v>REMISIONES   O B R A D O R    A B R I L       2 0 1 4</v>
      </c>
      <c r="BHJ2" s="2204"/>
      <c r="BHK2" s="2204"/>
      <c r="BHL2" s="2204"/>
      <c r="BHM2" s="2204"/>
      <c r="BHO2" s="322"/>
      <c r="BHP2" s="2204" t="str">
        <f>BGT2</f>
        <v>REMISIONES   O B R A D O R    A B R I L       2 0 1 4</v>
      </c>
      <c r="BHQ2" s="2204"/>
      <c r="BHR2" s="2204"/>
      <c r="BHS2" s="2204"/>
      <c r="BHT2" s="2204"/>
      <c r="BHV2" s="322"/>
      <c r="BHW2" s="736"/>
      <c r="BHX2" s="2204" t="str">
        <f>BHA2</f>
        <v>REMISIONES   O B R A D O R    A B R I L       2 0 1 4</v>
      </c>
      <c r="BHY2" s="2204"/>
      <c r="BHZ2" s="2204"/>
      <c r="BIA2" s="2204"/>
      <c r="BIB2" s="2204"/>
      <c r="BID2" s="322"/>
      <c r="BIE2" s="311"/>
      <c r="BIF2" s="2204" t="str">
        <f>BHI2</f>
        <v>REMISIONES   O B R A D O R    A B R I L       2 0 1 4</v>
      </c>
      <c r="BIG2" s="2204"/>
      <c r="BIH2" s="2204"/>
      <c r="BII2" s="2204"/>
      <c r="BIJ2" s="2204"/>
      <c r="BIL2" s="406"/>
      <c r="BIM2" s="2204" t="str">
        <f>BHP2</f>
        <v>REMISIONES   O B R A D O R    A B R I L       2 0 1 4</v>
      </c>
      <c r="BIN2" s="2204"/>
      <c r="BIO2" s="2204"/>
      <c r="BIP2" s="2204"/>
      <c r="BIQ2" s="2204"/>
      <c r="BIS2" s="322"/>
      <c r="BIT2" s="2204" t="str">
        <f>BGT2</f>
        <v>REMISIONES   O B R A D O R    A B R I L       2 0 1 4</v>
      </c>
      <c r="BIU2" s="2204"/>
      <c r="BIV2" s="2204"/>
      <c r="BIW2" s="2204"/>
      <c r="BIX2" s="2204"/>
      <c r="BIZ2" s="406"/>
      <c r="BJA2" s="2204" t="str">
        <f>BHA2</f>
        <v>REMISIONES   O B R A D O R    A B R I L       2 0 1 4</v>
      </c>
      <c r="BJB2" s="2204"/>
      <c r="BJC2" s="2204"/>
      <c r="BJD2" s="2204"/>
      <c r="BJE2" s="2204"/>
      <c r="BJG2" s="322"/>
      <c r="BJH2" s="322"/>
      <c r="BJI2" s="2204" t="str">
        <f>BGT2</f>
        <v>REMISIONES   O B R A D O R    A B R I L       2 0 1 4</v>
      </c>
      <c r="BJJ2" s="2204"/>
      <c r="BJK2" s="2204"/>
      <c r="BJL2" s="2204"/>
      <c r="BJM2" s="2204"/>
      <c r="BJO2" s="311"/>
      <c r="BJP2" s="2204" t="str">
        <f>BHA2</f>
        <v>REMISIONES   O B R A D O R    A B R I L       2 0 1 4</v>
      </c>
      <c r="BJQ2" s="2204"/>
      <c r="BJR2" s="2204"/>
      <c r="BJS2" s="2204"/>
      <c r="BJT2" s="2204"/>
      <c r="BJV2" s="406"/>
      <c r="BJW2" s="2204" t="str">
        <f>BHA2</f>
        <v>REMISIONES   O B R A D O R    A B R I L       2 0 1 4</v>
      </c>
      <c r="BJX2" s="2204"/>
      <c r="BJY2" s="2204"/>
      <c r="BJZ2" s="2204"/>
      <c r="BKA2" s="2204"/>
      <c r="BKC2" s="406"/>
      <c r="BKE2" s="2204" t="str">
        <f>BJI2</f>
        <v>REMISIONES   O B R A D O R    A B R I L       2 0 1 4</v>
      </c>
      <c r="BKF2" s="2204"/>
      <c r="BKG2" s="2204"/>
      <c r="BKH2" s="2204"/>
      <c r="BKI2" s="2204"/>
      <c r="BKK2" s="406"/>
      <c r="BKL2" s="2204" t="str">
        <f>BKE2</f>
        <v>REMISIONES   O B R A D O R    A B R I L       2 0 1 4</v>
      </c>
      <c r="BKM2" s="2204"/>
      <c r="BKN2" s="2204"/>
      <c r="BKO2" s="2204"/>
      <c r="BKP2" s="2204"/>
      <c r="BKR2" s="406"/>
      <c r="BKS2" s="2204" t="str">
        <f>BKE2</f>
        <v>REMISIONES   O B R A D O R    A B R I L       2 0 1 4</v>
      </c>
      <c r="BKT2" s="2204"/>
      <c r="BKU2" s="2204"/>
      <c r="BKV2" s="2204"/>
      <c r="BKW2" s="2204"/>
      <c r="BKY2" s="406"/>
      <c r="BKZ2" s="2204" t="str">
        <f>BKL2</f>
        <v>REMISIONES   O B R A D O R    A B R I L       2 0 1 4</v>
      </c>
      <c r="BLA2" s="2204"/>
      <c r="BLB2" s="2204"/>
      <c r="BLC2" s="2204"/>
      <c r="BLD2" s="2204"/>
      <c r="BLF2" s="406"/>
      <c r="BLG2" s="2204" t="str">
        <f>BKS2</f>
        <v>REMISIONES   O B R A D O R    A B R I L       2 0 1 4</v>
      </c>
      <c r="BLH2" s="2204"/>
      <c r="BLI2" s="2204"/>
      <c r="BLJ2" s="2204"/>
      <c r="BLK2" s="2204"/>
      <c r="BLM2" s="406"/>
      <c r="BLN2" s="2204" t="str">
        <f>BLG2</f>
        <v>REMISIONES   O B R A D O R    A B R I L       2 0 1 4</v>
      </c>
      <c r="BLO2" s="2204"/>
      <c r="BLP2" s="2204"/>
      <c r="BLQ2" s="2204"/>
      <c r="BLR2" s="2204"/>
      <c r="BLT2" s="406"/>
      <c r="BLU2" s="2204" t="str">
        <f>BKS2</f>
        <v>REMISIONES   O B R A D O R    A B R I L       2 0 1 4</v>
      </c>
      <c r="BLV2" s="2204"/>
      <c r="BLW2" s="2204"/>
      <c r="BLX2" s="2204"/>
      <c r="BLY2" s="2204"/>
      <c r="BMA2" s="406"/>
      <c r="BMB2" s="2204" t="str">
        <f>BLG2</f>
        <v>REMISIONES   O B R A D O R    A B R I L       2 0 1 4</v>
      </c>
      <c r="BMC2" s="2204"/>
      <c r="BMD2" s="2204"/>
      <c r="BME2" s="2204"/>
      <c r="BMF2" s="2204"/>
      <c r="BMH2" s="406"/>
      <c r="BMI2" s="2204" t="str">
        <f>BLU2</f>
        <v>REMISIONES   O B R A D O R    A B R I L       2 0 1 4</v>
      </c>
      <c r="BMJ2" s="2204"/>
      <c r="BMK2" s="2204"/>
      <c r="BML2" s="2204"/>
      <c r="BMM2" s="2204"/>
      <c r="BMO2" s="311"/>
      <c r="BMP2" s="2204" t="str">
        <f>BKS2</f>
        <v>REMISIONES   O B R A D O R    A B R I L       2 0 1 4</v>
      </c>
      <c r="BMQ2" s="2204"/>
      <c r="BMR2" s="2204"/>
      <c r="BMS2" s="2204"/>
      <c r="BMT2" s="2204"/>
      <c r="BMV2" s="311"/>
      <c r="BMW2" s="2204" t="str">
        <f>BMP2</f>
        <v>REMISIONES   O B R A D O R    A B R I L       2 0 1 4</v>
      </c>
      <c r="BMX2" s="2204"/>
      <c r="BMY2" s="2204"/>
      <c r="BMZ2" s="2204"/>
      <c r="BNA2" s="2204"/>
      <c r="BNC2" s="322"/>
      <c r="BND2" s="2204" t="str">
        <f>BMW2</f>
        <v>REMISIONES   O B R A D O R    A B R I L       2 0 1 4</v>
      </c>
      <c r="BNE2" s="2204"/>
      <c r="BNF2" s="2204"/>
      <c r="BNG2" s="2204"/>
      <c r="BNH2" s="2204"/>
      <c r="BNJ2" s="311"/>
      <c r="BNK2" s="2204" t="str">
        <f>BND2</f>
        <v>REMISIONES   O B R A D O R    A B R I L       2 0 1 4</v>
      </c>
      <c r="BNL2" s="2204"/>
      <c r="BNM2" s="2204"/>
      <c r="BNN2" s="2204"/>
      <c r="BNO2" s="2204"/>
      <c r="BNQ2" s="311"/>
      <c r="BNR2" s="736"/>
      <c r="BNS2" s="2204" t="str">
        <f>BNK2</f>
        <v>REMISIONES   O B R A D O R    A B R I L       2 0 1 4</v>
      </c>
      <c r="BNT2" s="2204"/>
      <c r="BNU2" s="2204"/>
      <c r="BNV2" s="2204"/>
      <c r="BNW2" s="2204"/>
      <c r="BNY2" s="311"/>
      <c r="BNZ2" s="2204" t="str">
        <f>BMW2</f>
        <v>REMISIONES   O B R A D O R    A B R I L       2 0 1 4</v>
      </c>
      <c r="BOA2" s="2204"/>
      <c r="BOB2" s="2204"/>
      <c r="BOC2" s="2204"/>
      <c r="BOD2" s="2204"/>
      <c r="BOF2" s="311"/>
      <c r="BOG2" s="2204" t="str">
        <f>BND2</f>
        <v>REMISIONES   O B R A D O R    A B R I L       2 0 1 4</v>
      </c>
      <c r="BOH2" s="2204"/>
      <c r="BOI2" s="2204"/>
      <c r="BOJ2" s="2204"/>
      <c r="BOK2" s="2204"/>
      <c r="BOM2" s="311"/>
      <c r="BON2" s="2204" t="str">
        <f>BND2</f>
        <v>REMISIONES   O B R A D O R    A B R I L       2 0 1 4</v>
      </c>
      <c r="BOO2" s="2204"/>
      <c r="BOP2" s="2204"/>
      <c r="BOQ2" s="2204"/>
      <c r="BOR2" s="2204"/>
      <c r="BOT2" s="322"/>
      <c r="BOU2" s="2204" t="str">
        <f>BNZ2</f>
        <v>REMISIONES   O B R A D O R    A B R I L       2 0 1 4</v>
      </c>
      <c r="BOV2" s="2204"/>
      <c r="BOW2" s="2204"/>
      <c r="BOX2" s="2204"/>
      <c r="BOY2" s="2204"/>
      <c r="BPA2" s="406"/>
      <c r="BPB2" s="2204" t="str">
        <f>BOU2</f>
        <v>REMISIONES   O B R A D O R    A B R I L       2 0 1 4</v>
      </c>
      <c r="BPC2" s="2204"/>
      <c r="BPD2" s="2204"/>
      <c r="BPE2" s="2204"/>
      <c r="BPF2" s="2204"/>
      <c r="BPH2" s="406"/>
      <c r="BPI2" s="2204" t="str">
        <f>BMW2</f>
        <v>REMISIONES   O B R A D O R    A B R I L       2 0 1 4</v>
      </c>
      <c r="BPJ2" s="2204"/>
      <c r="BPK2" s="2204"/>
      <c r="BPL2" s="2204"/>
      <c r="BPM2" s="2204"/>
      <c r="BPO2" s="311"/>
      <c r="BPP2" s="2204" t="str">
        <f>BPI2</f>
        <v>REMISIONES   O B R A D O R    A B R I L       2 0 1 4</v>
      </c>
      <c r="BPQ2" s="2204"/>
      <c r="BPR2" s="2204"/>
      <c r="BPS2" s="2204"/>
      <c r="BPT2" s="2204"/>
      <c r="BPV2" s="311"/>
      <c r="BPW2" s="2204" t="str">
        <f>BPP2</f>
        <v>REMISIONES   O B R A D O R    A B R I L       2 0 1 4</v>
      </c>
      <c r="BPX2" s="2204"/>
      <c r="BPY2" s="2204"/>
      <c r="BPZ2" s="2204"/>
      <c r="BQA2" s="2204"/>
      <c r="BQC2" s="2204" t="str">
        <f>BPP2</f>
        <v>REMISIONES   O B R A D O R    A B R I L       2 0 1 4</v>
      </c>
      <c r="BQD2" s="2204"/>
      <c r="BQE2" s="2204"/>
      <c r="BQF2" s="2204"/>
      <c r="BQG2" s="2204"/>
      <c r="BQH2" s="2204"/>
      <c r="BQK2" s="322"/>
      <c r="BQL2" s="2204" t="str">
        <f>BPP2</f>
        <v>REMISIONES   O B R A D O R    A B R I L       2 0 1 4</v>
      </c>
      <c r="BQM2" s="2204"/>
      <c r="BQN2" s="2204"/>
      <c r="BQO2" s="2204"/>
      <c r="BQP2" s="2204"/>
      <c r="BQR2" s="322"/>
      <c r="BQS2" s="2204" t="str">
        <f>BQL2</f>
        <v>REMISIONES   O B R A D O R    A B R I L       2 0 1 4</v>
      </c>
      <c r="BQT2" s="2204"/>
      <c r="BQU2" s="2204"/>
      <c r="BQV2" s="2204"/>
      <c r="BQW2" s="2204"/>
      <c r="BQX2" s="737" t="s">
        <v>66</v>
      </c>
      <c r="BQZ2" s="2204" t="str">
        <f>BQS2</f>
        <v>REMISIONES   O B R A D O R    A B R I L       2 0 1 4</v>
      </c>
      <c r="BRA2" s="2204"/>
      <c r="BRB2" s="2204"/>
      <c r="BRC2" s="2204"/>
      <c r="BRD2" s="2204"/>
      <c r="BRE2" s="737" t="s">
        <v>1004</v>
      </c>
      <c r="BRF2" s="311"/>
      <c r="BRG2" s="2204" t="str">
        <f>BQZ2</f>
        <v>REMISIONES   O B R A D O R    A B R I L       2 0 1 4</v>
      </c>
      <c r="BRH2" s="2204"/>
      <c r="BRI2" s="2204"/>
      <c r="BRJ2" s="2204"/>
      <c r="BRK2" s="2204"/>
      <c r="BRM2" s="322"/>
      <c r="BRN2" s="311"/>
      <c r="BRO2" s="2204" t="str">
        <f>BRG2</f>
        <v>REMISIONES   O B R A D O R    A B R I L       2 0 1 4</v>
      </c>
      <c r="BRP2" s="2204"/>
      <c r="BRQ2" s="2204"/>
      <c r="BRR2" s="2204"/>
      <c r="BRS2" s="2204"/>
      <c r="BRU2" s="406"/>
      <c r="BRV2" s="2204" t="str">
        <f>BRO2</f>
        <v>REMISIONES   O B R A D O R    A B R I L       2 0 1 4</v>
      </c>
      <c r="BRW2" s="2204"/>
      <c r="BRX2" s="2204"/>
      <c r="BRY2" s="2204"/>
      <c r="BRZ2" s="2204"/>
      <c r="BSB2" s="406"/>
      <c r="BSC2" s="2204" t="str">
        <f>BRV2</f>
        <v>REMISIONES   O B R A D O R    A B R I L       2 0 1 4</v>
      </c>
      <c r="BSD2" s="2204"/>
      <c r="BSE2" s="2204"/>
      <c r="BSF2" s="2204"/>
      <c r="BSG2" s="2204"/>
      <c r="BSI2" s="311"/>
      <c r="BSJ2" s="2204" t="str">
        <f>BSC2</f>
        <v>REMISIONES   O B R A D O R    A B R I L       2 0 1 4</v>
      </c>
      <c r="BSK2" s="2204"/>
      <c r="BSL2" s="2204"/>
      <c r="BSM2" s="2204"/>
      <c r="BSN2" s="2204"/>
      <c r="BSP2" s="406"/>
      <c r="BSQ2" s="2204" t="str">
        <f>BSJ2</f>
        <v>REMISIONES   O B R A D O R    A B R I L       2 0 1 4</v>
      </c>
      <c r="BSR2" s="2204"/>
      <c r="BSS2" s="2204"/>
      <c r="BST2" s="2204"/>
      <c r="BSU2" s="2204"/>
      <c r="BSW2" s="406"/>
      <c r="BSX2" s="2204" t="str">
        <f>BSQ2</f>
        <v>REMISIONES   O B R A D O R    A B R I L       2 0 1 4</v>
      </c>
      <c r="BSY2" s="2204"/>
      <c r="BSZ2" s="2204"/>
      <c r="BTA2" s="2204"/>
      <c r="BTB2" s="2204"/>
      <c r="BTD2" s="311"/>
      <c r="BTE2" s="2204" t="str">
        <f>BSX2</f>
        <v>REMISIONES   O B R A D O R    A B R I L       2 0 1 4</v>
      </c>
      <c r="BTF2" s="2204"/>
      <c r="BTG2" s="2204"/>
      <c r="BTH2" s="2204"/>
      <c r="BTI2" s="2204"/>
      <c r="BTK2" s="311"/>
      <c r="BTL2" s="2204" t="str">
        <f>BTE2</f>
        <v>REMISIONES   O B R A D O R    A B R I L       2 0 1 4</v>
      </c>
      <c r="BTM2" s="2204"/>
      <c r="BTN2" s="2204"/>
      <c r="BTO2" s="2204"/>
      <c r="BTP2" s="2204"/>
      <c r="BTR2" s="311"/>
      <c r="BTS2" s="2204" t="str">
        <f>BTL2</f>
        <v>REMISIONES   O B R A D O R    A B R I L       2 0 1 4</v>
      </c>
      <c r="BTT2" s="2204"/>
      <c r="BTU2" s="2204"/>
      <c r="BTV2" s="2204"/>
      <c r="BTW2" s="2204"/>
      <c r="BTY2" s="311"/>
      <c r="BTZ2" s="2204" t="str">
        <f>BTS2</f>
        <v>REMISIONES   O B R A D O R    A B R I L       2 0 1 4</v>
      </c>
      <c r="BUA2" s="2204"/>
      <c r="BUB2" s="2204"/>
      <c r="BUC2" s="2204"/>
      <c r="BUD2" s="2204"/>
    </row>
    <row r="3" spans="1:1903" ht="38.25" customHeight="1" thickBot="1" x14ac:dyDescent="0.4">
      <c r="A3" s="311"/>
      <c r="B3" s="2081" t="s">
        <v>18</v>
      </c>
      <c r="C3" s="2359" t="s">
        <v>1881</v>
      </c>
      <c r="D3" s="2360"/>
      <c r="E3" s="2360"/>
      <c r="F3" s="2361"/>
      <c r="H3" s="311"/>
      <c r="I3" s="1878" t="s">
        <v>18</v>
      </c>
      <c r="J3" s="2299" t="s">
        <v>664</v>
      </c>
      <c r="K3" s="2300"/>
      <c r="L3" s="2300"/>
      <c r="M3" s="2301"/>
      <c r="O3" s="311"/>
      <c r="P3" s="1878" t="s">
        <v>18</v>
      </c>
      <c r="Q3" s="2299" t="s">
        <v>1524</v>
      </c>
      <c r="R3" s="2300"/>
      <c r="S3" s="2300"/>
      <c r="T3" s="2301"/>
      <c r="V3" s="311"/>
      <c r="W3" s="1878" t="s">
        <v>18</v>
      </c>
      <c r="X3" s="2299" t="s">
        <v>24</v>
      </c>
      <c r="Y3" s="2300"/>
      <c r="Z3" s="2300"/>
      <c r="AA3" s="2301"/>
      <c r="AC3" s="311"/>
      <c r="AD3" s="1878" t="s">
        <v>18</v>
      </c>
      <c r="AE3" s="2299" t="s">
        <v>1567</v>
      </c>
      <c r="AF3" s="2300"/>
      <c r="AG3" s="2300"/>
      <c r="AH3" s="2301"/>
      <c r="AK3" s="1878" t="s">
        <v>18</v>
      </c>
      <c r="AL3" s="2299" t="s">
        <v>1504</v>
      </c>
      <c r="AM3" s="2300"/>
      <c r="AN3" s="2300"/>
      <c r="AO3" s="2301"/>
      <c r="AQ3" s="322"/>
      <c r="AR3" s="1878" t="s">
        <v>18</v>
      </c>
      <c r="AS3" s="2299" t="s">
        <v>311</v>
      </c>
      <c r="AT3" s="2300"/>
      <c r="AU3" s="2300"/>
      <c r="AV3" s="2301"/>
      <c r="AX3" s="311"/>
      <c r="AY3" s="1878" t="s">
        <v>18</v>
      </c>
      <c r="AZ3" s="2299" t="s">
        <v>524</v>
      </c>
      <c r="BA3" s="2300"/>
      <c r="BB3" s="2300"/>
      <c r="BC3" s="2301"/>
      <c r="BE3" s="322"/>
      <c r="BF3" s="1878" t="s">
        <v>18</v>
      </c>
      <c r="BG3" s="2299" t="s">
        <v>119</v>
      </c>
      <c r="BH3" s="2300"/>
      <c r="BI3" s="2300"/>
      <c r="BJ3" s="2301"/>
      <c r="BL3" s="406"/>
      <c r="BM3" s="1878" t="s">
        <v>18</v>
      </c>
      <c r="BN3" s="2205" t="s">
        <v>944</v>
      </c>
      <c r="BO3" s="2206"/>
      <c r="BP3" s="2206"/>
      <c r="BQ3" s="2207"/>
      <c r="BS3" s="322"/>
      <c r="BT3" s="1878" t="s">
        <v>18</v>
      </c>
      <c r="BU3" s="2205" t="s">
        <v>969</v>
      </c>
      <c r="BV3" s="2206"/>
      <c r="BW3" s="2206"/>
      <c r="BX3" s="2207"/>
      <c r="BZ3" s="406"/>
      <c r="CA3" s="406"/>
      <c r="CB3" s="1878" t="s">
        <v>18</v>
      </c>
      <c r="CC3" s="2205" t="s">
        <v>990</v>
      </c>
      <c r="CD3" s="2206"/>
      <c r="CE3" s="2206"/>
      <c r="CF3" s="2207"/>
      <c r="CH3" s="406"/>
      <c r="CI3" s="1878" t="s">
        <v>18</v>
      </c>
      <c r="CJ3" s="2205" t="s">
        <v>1441</v>
      </c>
      <c r="CK3" s="2206"/>
      <c r="CL3" s="2206"/>
      <c r="CM3" s="2207"/>
      <c r="CO3" s="406"/>
      <c r="CP3" s="1878" t="s">
        <v>18</v>
      </c>
      <c r="CQ3" s="2205" t="s">
        <v>298</v>
      </c>
      <c r="CR3" s="2206"/>
      <c r="CS3" s="2206"/>
      <c r="CT3" s="2207"/>
      <c r="CX3" s="1878" t="s">
        <v>18</v>
      </c>
      <c r="CY3" s="2205" t="s">
        <v>45</v>
      </c>
      <c r="CZ3" s="2206"/>
      <c r="DA3" s="2206"/>
      <c r="DB3" s="2207"/>
      <c r="DF3" s="1878" t="s">
        <v>18</v>
      </c>
      <c r="DG3" s="2205" t="s">
        <v>45</v>
      </c>
      <c r="DH3" s="2206"/>
      <c r="DI3" s="2206"/>
      <c r="DJ3" s="2207"/>
      <c r="DL3" s="322"/>
      <c r="DM3" s="1878" t="s">
        <v>18</v>
      </c>
      <c r="DN3" s="2299" t="s">
        <v>1005</v>
      </c>
      <c r="DO3" s="2300"/>
      <c r="DP3" s="2300"/>
      <c r="DQ3" s="2301"/>
      <c r="DS3" s="322"/>
      <c r="DT3" s="1878" t="s">
        <v>18</v>
      </c>
      <c r="DU3" s="2299" t="s">
        <v>1549</v>
      </c>
      <c r="DV3" s="2300"/>
      <c r="DW3" s="2300"/>
      <c r="DX3" s="2301"/>
      <c r="DZ3" s="311"/>
      <c r="EA3" s="1878" t="s">
        <v>18</v>
      </c>
      <c r="EB3" s="2205" t="s">
        <v>37</v>
      </c>
      <c r="EC3" s="2206"/>
      <c r="ED3" s="2206"/>
      <c r="EE3" s="2207"/>
      <c r="EG3" s="322"/>
      <c r="EH3" s="1878" t="s">
        <v>18</v>
      </c>
      <c r="EI3" s="2205" t="s">
        <v>1483</v>
      </c>
      <c r="EJ3" s="2206"/>
      <c r="EK3" s="2206"/>
      <c r="EL3" s="2207"/>
      <c r="EN3" s="406"/>
      <c r="EO3" s="1878" t="s">
        <v>18</v>
      </c>
      <c r="EP3" s="2205" t="s">
        <v>303</v>
      </c>
      <c r="EQ3" s="2206"/>
      <c r="ER3" s="2206"/>
      <c r="ES3" s="2207"/>
      <c r="EU3" s="406"/>
      <c r="EV3" s="1878" t="s">
        <v>18</v>
      </c>
      <c r="EW3" s="2205" t="s">
        <v>2459</v>
      </c>
      <c r="EX3" s="2206"/>
      <c r="EY3" s="2206"/>
      <c r="EZ3" s="2207"/>
      <c r="FB3" s="311"/>
      <c r="FC3" s="311"/>
      <c r="FD3" s="1878" t="s">
        <v>18</v>
      </c>
      <c r="FE3" s="2205" t="s">
        <v>960</v>
      </c>
      <c r="FF3" s="2206"/>
      <c r="FG3" s="2206"/>
      <c r="FH3" s="2207"/>
      <c r="FJ3" s="406"/>
      <c r="FK3" s="311"/>
      <c r="FL3" s="1878" t="s">
        <v>18</v>
      </c>
      <c r="FM3" s="2205" t="s">
        <v>946</v>
      </c>
      <c r="FN3" s="2206"/>
      <c r="FO3" s="2206"/>
      <c r="FP3" s="2207"/>
      <c r="FR3" s="406"/>
      <c r="FS3" s="311"/>
      <c r="FT3" s="1878" t="s">
        <v>18</v>
      </c>
      <c r="FU3" s="2205" t="s">
        <v>996</v>
      </c>
      <c r="FV3" s="2206"/>
      <c r="FW3" s="2206"/>
      <c r="FX3" s="2207"/>
      <c r="FZ3" s="311"/>
      <c r="GA3" s="1878" t="s">
        <v>18</v>
      </c>
      <c r="GB3" s="2205" t="s">
        <v>1471</v>
      </c>
      <c r="GC3" s="2206"/>
      <c r="GD3" s="2206"/>
      <c r="GE3" s="2207"/>
      <c r="GG3" s="406"/>
      <c r="GH3" s="406"/>
      <c r="GI3" s="1878" t="s">
        <v>18</v>
      </c>
      <c r="GJ3" s="2205" t="s">
        <v>404</v>
      </c>
      <c r="GK3" s="2206"/>
      <c r="GL3" s="2206"/>
      <c r="GM3" s="2207"/>
      <c r="GO3" s="311"/>
      <c r="GP3" s="1878" t="s">
        <v>18</v>
      </c>
      <c r="GQ3" s="2205" t="s">
        <v>824</v>
      </c>
      <c r="GR3" s="2206"/>
      <c r="GS3" s="2206"/>
      <c r="GT3" s="2207"/>
      <c r="GV3" s="406"/>
      <c r="GW3" s="311"/>
      <c r="GX3" s="1878" t="s">
        <v>18</v>
      </c>
      <c r="GY3" s="2299" t="s">
        <v>69</v>
      </c>
      <c r="GZ3" s="2300"/>
      <c r="HA3" s="2300"/>
      <c r="HB3" s="2301"/>
      <c r="HD3" s="406"/>
      <c r="HE3" s="1878" t="s">
        <v>18</v>
      </c>
      <c r="HF3" s="2299" t="s">
        <v>672</v>
      </c>
      <c r="HG3" s="2300"/>
      <c r="HH3" s="2300"/>
      <c r="HI3" s="2301"/>
      <c r="HK3" s="322"/>
      <c r="HL3" s="1878" t="s">
        <v>18</v>
      </c>
      <c r="HM3" s="2299" t="s">
        <v>641</v>
      </c>
      <c r="HN3" s="2300"/>
      <c r="HO3" s="2300"/>
      <c r="HP3" s="2301"/>
      <c r="HR3" s="406"/>
      <c r="HS3" s="1878" t="s">
        <v>18</v>
      </c>
      <c r="HT3" s="2205" t="s">
        <v>980</v>
      </c>
      <c r="HU3" s="2206"/>
      <c r="HV3" s="2206"/>
      <c r="HW3" s="2207"/>
      <c r="HY3" s="322"/>
      <c r="HZ3" s="1878" t="s">
        <v>18</v>
      </c>
      <c r="IA3" s="2299" t="s">
        <v>447</v>
      </c>
      <c r="IB3" s="2300"/>
      <c r="IC3" s="2300"/>
      <c r="ID3" s="2301"/>
      <c r="IF3" s="322"/>
      <c r="IG3" s="1878" t="s">
        <v>18</v>
      </c>
      <c r="IH3" s="2299" t="s">
        <v>2373</v>
      </c>
      <c r="II3" s="2300"/>
      <c r="IJ3" s="2300"/>
      <c r="IK3" s="2301"/>
      <c r="IM3" s="311"/>
      <c r="IN3" s="1878" t="s">
        <v>18</v>
      </c>
      <c r="IO3" s="2344" t="s">
        <v>1603</v>
      </c>
      <c r="IP3" s="2345"/>
      <c r="IQ3" s="2345"/>
      <c r="IR3" s="2346"/>
      <c r="IT3" s="406"/>
      <c r="IU3" s="1878" t="s">
        <v>18</v>
      </c>
      <c r="IV3" s="2205" t="s">
        <v>1006</v>
      </c>
      <c r="IW3" s="2206"/>
      <c r="IX3" s="2206"/>
      <c r="IY3" s="2207"/>
      <c r="JA3" s="406"/>
      <c r="JB3" s="1878" t="s">
        <v>18</v>
      </c>
      <c r="JC3" s="2205" t="s">
        <v>825</v>
      </c>
      <c r="JD3" s="2206"/>
      <c r="JE3" s="2206"/>
      <c r="JF3" s="2207"/>
      <c r="JH3" s="322"/>
      <c r="JI3" s="1878" t="s">
        <v>18</v>
      </c>
      <c r="JJ3" s="2205" t="s">
        <v>1007</v>
      </c>
      <c r="JK3" s="2206"/>
      <c r="JL3" s="2206"/>
      <c r="JM3" s="2207"/>
      <c r="JO3" s="322"/>
      <c r="JP3" s="1878" t="s">
        <v>18</v>
      </c>
      <c r="JQ3" s="2205" t="s">
        <v>1007</v>
      </c>
      <c r="JR3" s="2206"/>
      <c r="JS3" s="2206"/>
      <c r="JT3" s="2207"/>
      <c r="JV3" s="322"/>
      <c r="JW3" s="1878" t="s">
        <v>18</v>
      </c>
      <c r="JX3" s="2205" t="s">
        <v>1007</v>
      </c>
      <c r="JY3" s="2206"/>
      <c r="JZ3" s="2206"/>
      <c r="KA3" s="2207"/>
      <c r="KC3" s="406"/>
      <c r="KD3" s="1878" t="s">
        <v>18</v>
      </c>
      <c r="KE3" s="2347" t="s">
        <v>1008</v>
      </c>
      <c r="KF3" s="2348"/>
      <c r="KG3" s="2348"/>
      <c r="KH3" s="2349"/>
      <c r="KJ3" s="322"/>
      <c r="KK3" s="1878" t="s">
        <v>18</v>
      </c>
      <c r="KL3" s="2205" t="s">
        <v>1883</v>
      </c>
      <c r="KM3" s="2206"/>
      <c r="KN3" s="2206"/>
      <c r="KO3" s="2207"/>
      <c r="KQ3" s="322"/>
      <c r="KR3" s="322"/>
      <c r="KS3" s="1878" t="s">
        <v>18</v>
      </c>
      <c r="KT3" s="2205" t="s">
        <v>771</v>
      </c>
      <c r="KU3" s="2206"/>
      <c r="KV3" s="2206"/>
      <c r="KW3" s="2207"/>
      <c r="KY3" s="322"/>
      <c r="KZ3" s="1878" t="s">
        <v>18</v>
      </c>
      <c r="LA3" s="2205" t="s">
        <v>2232</v>
      </c>
      <c r="LB3" s="2206"/>
      <c r="LC3" s="2206"/>
      <c r="LD3" s="2207"/>
      <c r="LF3" s="322"/>
      <c r="LG3" s="1878" t="s">
        <v>18</v>
      </c>
      <c r="LH3" s="2205" t="s">
        <v>994</v>
      </c>
      <c r="LI3" s="2206"/>
      <c r="LJ3" s="2206"/>
      <c r="LK3" s="2207"/>
      <c r="LM3" s="311"/>
      <c r="LN3" s="1878" t="s">
        <v>18</v>
      </c>
      <c r="LO3" s="2205" t="s">
        <v>2233</v>
      </c>
      <c r="LP3" s="2206"/>
      <c r="LQ3" s="2206"/>
      <c r="LR3" s="2207"/>
      <c r="LT3" s="311"/>
      <c r="LU3" s="1878" t="s">
        <v>18</v>
      </c>
      <c r="LV3" s="2205" t="s">
        <v>1604</v>
      </c>
      <c r="LW3" s="2206"/>
      <c r="LX3" s="2206"/>
      <c r="LY3" s="2207"/>
      <c r="MA3" s="311"/>
      <c r="MB3" s="1878" t="s">
        <v>18</v>
      </c>
      <c r="MC3" s="2299" t="s">
        <v>687</v>
      </c>
      <c r="MD3" s="2300"/>
      <c r="ME3" s="2300"/>
      <c r="MF3" s="2301"/>
      <c r="MH3" s="311"/>
      <c r="MI3" s="1878" t="s">
        <v>18</v>
      </c>
      <c r="MJ3" s="2299" t="s">
        <v>1605</v>
      </c>
      <c r="MK3" s="2300"/>
      <c r="ML3" s="2300"/>
      <c r="MM3" s="2301"/>
      <c r="MO3" s="406"/>
      <c r="MP3" s="1878" t="s">
        <v>18</v>
      </c>
      <c r="MQ3" s="2205" t="s">
        <v>993</v>
      </c>
      <c r="MR3" s="2206"/>
      <c r="MS3" s="2206"/>
      <c r="MT3" s="2207"/>
      <c r="MV3" s="406"/>
      <c r="MW3" s="1878" t="s">
        <v>18</v>
      </c>
      <c r="MX3" s="2205" t="s">
        <v>1516</v>
      </c>
      <c r="MY3" s="2206"/>
      <c r="MZ3" s="2206"/>
      <c r="NA3" s="2207"/>
      <c r="NC3" s="406"/>
      <c r="ND3" s="1878" t="s">
        <v>18</v>
      </c>
      <c r="NE3" s="2205" t="s">
        <v>1444</v>
      </c>
      <c r="NF3" s="2206"/>
      <c r="NG3" s="2206"/>
      <c r="NH3" s="2207"/>
      <c r="NJ3" s="311"/>
      <c r="NK3" s="1878" t="s">
        <v>18</v>
      </c>
      <c r="NL3" s="2205" t="s">
        <v>1510</v>
      </c>
      <c r="NM3" s="2206"/>
      <c r="NN3" s="2206"/>
      <c r="NO3" s="2207"/>
      <c r="NQ3" s="311"/>
      <c r="NR3" s="1878" t="s">
        <v>18</v>
      </c>
      <c r="NS3" s="2205" t="s">
        <v>778</v>
      </c>
      <c r="NT3" s="2206"/>
      <c r="NU3" s="2206"/>
      <c r="NV3" s="2207"/>
      <c r="NX3" s="406"/>
      <c r="NY3" s="1878" t="s">
        <v>18</v>
      </c>
      <c r="NZ3" s="2205" t="s">
        <v>988</v>
      </c>
      <c r="OA3" s="2206"/>
      <c r="OB3" s="2206"/>
      <c r="OC3" s="2207"/>
      <c r="OE3" s="406"/>
      <c r="OF3" s="1878" t="s">
        <v>18</v>
      </c>
      <c r="OG3" s="2205" t="s">
        <v>623</v>
      </c>
      <c r="OH3" s="2206"/>
      <c r="OI3" s="2206"/>
      <c r="OJ3" s="2207"/>
      <c r="OL3" s="406"/>
      <c r="OM3" s="736"/>
      <c r="ON3" s="1878" t="s">
        <v>18</v>
      </c>
      <c r="OO3" s="2205" t="s">
        <v>67</v>
      </c>
      <c r="OP3" s="2206"/>
      <c r="OQ3" s="2206"/>
      <c r="OR3" s="2207"/>
      <c r="OT3" s="406"/>
      <c r="OU3" s="1878" t="s">
        <v>18</v>
      </c>
      <c r="OV3" s="2205" t="s">
        <v>595</v>
      </c>
      <c r="OW3" s="2206"/>
      <c r="OX3" s="2206"/>
      <c r="OY3" s="2207"/>
      <c r="PA3" s="311"/>
      <c r="PB3" s="1878" t="s">
        <v>18</v>
      </c>
      <c r="PC3" s="2205" t="s">
        <v>788</v>
      </c>
      <c r="PD3" s="2206"/>
      <c r="PE3" s="2206"/>
      <c r="PF3" s="2207"/>
      <c r="PH3" s="322"/>
      <c r="PI3" s="1878" t="s">
        <v>18</v>
      </c>
      <c r="PJ3" s="2205" t="s">
        <v>827</v>
      </c>
      <c r="PK3" s="2206"/>
      <c r="PL3" s="2206"/>
      <c r="PM3" s="2207"/>
      <c r="PO3" s="322"/>
      <c r="PP3" s="1878" t="s">
        <v>18</v>
      </c>
      <c r="PQ3" s="2205" t="s">
        <v>827</v>
      </c>
      <c r="PR3" s="2206"/>
      <c r="PS3" s="2206"/>
      <c r="PT3" s="2207"/>
      <c r="PV3" s="322"/>
      <c r="PW3" s="311"/>
      <c r="PX3" s="1878" t="s">
        <v>18</v>
      </c>
      <c r="PY3" s="2205" t="s">
        <v>1010</v>
      </c>
      <c r="PZ3" s="2206"/>
      <c r="QA3" s="2206"/>
      <c r="QB3" s="2207"/>
      <c r="QD3" s="322"/>
      <c r="QE3" s="1878" t="s">
        <v>18</v>
      </c>
      <c r="QF3" s="2205" t="s">
        <v>1000</v>
      </c>
      <c r="QG3" s="2206"/>
      <c r="QH3" s="2206"/>
      <c r="QI3" s="2207"/>
      <c r="QK3" s="322"/>
      <c r="QL3" s="1878" t="s">
        <v>18</v>
      </c>
      <c r="QM3" s="2205" t="s">
        <v>497</v>
      </c>
      <c r="QN3" s="2206"/>
      <c r="QO3" s="2206"/>
      <c r="QP3" s="2207"/>
      <c r="QR3" s="311"/>
      <c r="QS3" s="1878" t="s">
        <v>18</v>
      </c>
      <c r="QT3" s="2205" t="s">
        <v>1508</v>
      </c>
      <c r="QU3" s="2206"/>
      <c r="QV3" s="2206"/>
      <c r="QW3" s="2207"/>
      <c r="QY3" s="311"/>
      <c r="QZ3" s="1878" t="s">
        <v>18</v>
      </c>
      <c r="RA3" s="2205" t="s">
        <v>977</v>
      </c>
      <c r="RB3" s="2206"/>
      <c r="RC3" s="2206"/>
      <c r="RD3" s="2207"/>
      <c r="RF3" s="311"/>
      <c r="RG3" s="1878" t="s">
        <v>18</v>
      </c>
      <c r="RH3" s="2205" t="s">
        <v>975</v>
      </c>
      <c r="RI3" s="2206"/>
      <c r="RJ3" s="2206"/>
      <c r="RK3" s="2207"/>
      <c r="RM3" s="406"/>
      <c r="RN3" s="738"/>
      <c r="RO3" s="1878" t="s">
        <v>18</v>
      </c>
      <c r="RP3" s="2205" t="s">
        <v>10</v>
      </c>
      <c r="RQ3" s="2206"/>
      <c r="RR3" s="2206"/>
      <c r="RS3" s="2207"/>
      <c r="RU3" s="406"/>
      <c r="RV3" s="1878" t="s">
        <v>18</v>
      </c>
      <c r="RW3" s="2205" t="s">
        <v>500</v>
      </c>
      <c r="RX3" s="2206"/>
      <c r="RY3" s="2206"/>
      <c r="RZ3" s="2207"/>
      <c r="SB3" s="406"/>
      <c r="SC3" s="1878" t="s">
        <v>18</v>
      </c>
      <c r="SD3" s="2205" t="s">
        <v>30</v>
      </c>
      <c r="SE3" s="2206"/>
      <c r="SF3" s="2206"/>
      <c r="SG3" s="2207"/>
      <c r="SI3" s="311"/>
      <c r="SJ3" s="1878" t="s">
        <v>18</v>
      </c>
      <c r="SK3" s="2205" t="s">
        <v>1012</v>
      </c>
      <c r="SL3" s="2206"/>
      <c r="SM3" s="2206"/>
      <c r="SN3" s="2207"/>
      <c r="SP3" s="311"/>
      <c r="SQ3" s="1878" t="s">
        <v>18</v>
      </c>
      <c r="SR3" s="2205" t="s">
        <v>828</v>
      </c>
      <c r="SS3" s="2206"/>
      <c r="ST3" s="2206"/>
      <c r="SU3" s="2207"/>
      <c r="SW3" s="311"/>
      <c r="SX3" s="1878" t="s">
        <v>18</v>
      </c>
      <c r="SY3" s="2205" t="s">
        <v>511</v>
      </c>
      <c r="SZ3" s="2206"/>
      <c r="TA3" s="2206"/>
      <c r="TB3" s="2207"/>
      <c r="TD3" s="311"/>
      <c r="TE3" s="1878" t="s">
        <v>18</v>
      </c>
      <c r="TF3" s="2205" t="s">
        <v>1578</v>
      </c>
      <c r="TG3" s="2206"/>
      <c r="TH3" s="2206"/>
      <c r="TI3" s="2207"/>
      <c r="TK3" s="311"/>
      <c r="TL3" s="1878" t="s">
        <v>18</v>
      </c>
      <c r="TM3" s="2205" t="s">
        <v>1606</v>
      </c>
      <c r="TN3" s="2206"/>
      <c r="TO3" s="2206"/>
      <c r="TP3" s="2207"/>
      <c r="TR3" s="311"/>
      <c r="TS3" s="1878" t="s">
        <v>18</v>
      </c>
      <c r="TT3" s="2205" t="s">
        <v>645</v>
      </c>
      <c r="TU3" s="2206"/>
      <c r="TV3" s="2206"/>
      <c r="TW3" s="2207"/>
      <c r="TY3" s="311"/>
      <c r="TZ3" s="1878" t="s">
        <v>18</v>
      </c>
      <c r="UA3" s="2205" t="s">
        <v>1011</v>
      </c>
      <c r="UB3" s="2206"/>
      <c r="UC3" s="2206"/>
      <c r="UD3" s="2207"/>
      <c r="UF3" s="406"/>
      <c r="UG3" s="1878" t="s">
        <v>18</v>
      </c>
      <c r="UH3" s="2205" t="s">
        <v>1179</v>
      </c>
      <c r="UI3" s="2206"/>
      <c r="UJ3" s="2206"/>
      <c r="UK3" s="2207"/>
      <c r="UM3" s="406"/>
      <c r="UN3" s="1878" t="s">
        <v>18</v>
      </c>
      <c r="UO3" s="2205" t="s">
        <v>780</v>
      </c>
      <c r="UP3" s="2206"/>
      <c r="UQ3" s="2206"/>
      <c r="UR3" s="2207"/>
      <c r="UT3" s="406"/>
      <c r="UU3" s="1878" t="s">
        <v>18</v>
      </c>
      <c r="UV3" s="2205" t="s">
        <v>1564</v>
      </c>
      <c r="UW3" s="2206"/>
      <c r="UX3" s="2206"/>
      <c r="UY3" s="2207"/>
      <c r="VA3" s="322"/>
      <c r="VB3" s="1878" t="s">
        <v>18</v>
      </c>
      <c r="VC3" s="2205" t="s">
        <v>981</v>
      </c>
      <c r="VD3" s="2206"/>
      <c r="VE3" s="2206"/>
      <c r="VF3" s="2207"/>
      <c r="VH3" s="406"/>
      <c r="VI3" s="1878" t="s">
        <v>18</v>
      </c>
      <c r="VJ3" s="2205" t="s">
        <v>1607</v>
      </c>
      <c r="VK3" s="2206"/>
      <c r="VL3" s="2206"/>
      <c r="VM3" s="2207"/>
      <c r="VO3" s="311"/>
      <c r="VP3" s="1878" t="s">
        <v>18</v>
      </c>
      <c r="VQ3" s="2205" t="s">
        <v>679</v>
      </c>
      <c r="VR3" s="2206"/>
      <c r="VS3" s="2206"/>
      <c r="VT3" s="2207"/>
      <c r="VV3" s="311"/>
      <c r="VW3" s="1878" t="s">
        <v>18</v>
      </c>
      <c r="VX3" s="2205" t="s">
        <v>995</v>
      </c>
      <c r="VY3" s="2206"/>
      <c r="VZ3" s="2206"/>
      <c r="WA3" s="2207"/>
      <c r="WC3" s="311"/>
      <c r="WD3" s="1878" t="s">
        <v>18</v>
      </c>
      <c r="WE3" s="2205" t="s">
        <v>186</v>
      </c>
      <c r="WF3" s="2206"/>
      <c r="WG3" s="2206"/>
      <c r="WH3" s="2207"/>
      <c r="WJ3" s="322"/>
      <c r="WK3" s="1878" t="s">
        <v>18</v>
      </c>
      <c r="WL3" s="2205" t="s">
        <v>751</v>
      </c>
      <c r="WM3" s="2206"/>
      <c r="WN3" s="2206"/>
      <c r="WO3" s="2207"/>
      <c r="WQ3" s="406"/>
      <c r="WR3" s="1878" t="s">
        <v>18</v>
      </c>
      <c r="WS3" s="2205" t="s">
        <v>603</v>
      </c>
      <c r="WT3" s="2206"/>
      <c r="WU3" s="2206"/>
      <c r="WV3" s="2207"/>
      <c r="WX3" s="311"/>
      <c r="WY3" s="1878" t="s">
        <v>18</v>
      </c>
      <c r="WZ3" s="2205" t="s">
        <v>1477</v>
      </c>
      <c r="XA3" s="2206"/>
      <c r="XB3" s="2206"/>
      <c r="XC3" s="2207"/>
      <c r="XE3" s="406"/>
      <c r="XF3" s="1878" t="s">
        <v>18</v>
      </c>
      <c r="XG3" s="2205" t="s">
        <v>979</v>
      </c>
      <c r="XH3" s="2206"/>
      <c r="XI3" s="2206"/>
      <c r="XJ3" s="2207"/>
      <c r="XL3" s="406"/>
      <c r="XM3" s="1878" t="s">
        <v>18</v>
      </c>
      <c r="XN3" s="2205" t="s">
        <v>833</v>
      </c>
      <c r="XO3" s="2206"/>
      <c r="XP3" s="2206"/>
      <c r="XQ3" s="2207"/>
      <c r="XS3" s="406"/>
      <c r="XT3" s="1878" t="s">
        <v>18</v>
      </c>
      <c r="XU3" s="2205" t="s">
        <v>1013</v>
      </c>
      <c r="XV3" s="2206"/>
      <c r="XW3" s="2206"/>
      <c r="XX3" s="2207"/>
      <c r="XZ3" s="322"/>
      <c r="YA3" s="311"/>
      <c r="YB3" s="1878" t="s">
        <v>18</v>
      </c>
      <c r="YC3" s="2205" t="s">
        <v>499</v>
      </c>
      <c r="YD3" s="2206"/>
      <c r="YE3" s="2206"/>
      <c r="YF3" s="2207"/>
      <c r="YH3" s="322"/>
      <c r="YI3" s="1878" t="s">
        <v>18</v>
      </c>
      <c r="YJ3" s="2205" t="s">
        <v>2471</v>
      </c>
      <c r="YK3" s="2206"/>
      <c r="YL3" s="2206"/>
      <c r="YM3" s="2207"/>
      <c r="YO3" s="406"/>
      <c r="YP3" s="738"/>
      <c r="YQ3" s="1878" t="s">
        <v>18</v>
      </c>
      <c r="YR3" s="2205" t="s">
        <v>72</v>
      </c>
      <c r="YS3" s="2206"/>
      <c r="YT3" s="2206"/>
      <c r="YU3" s="2207"/>
      <c r="YW3" s="322"/>
      <c r="YX3" s="1878" t="s">
        <v>18</v>
      </c>
      <c r="YY3" s="2205" t="s">
        <v>2238</v>
      </c>
      <c r="YZ3" s="2206"/>
      <c r="ZA3" s="2206"/>
      <c r="ZB3" s="2207"/>
      <c r="ZD3" s="322"/>
      <c r="ZE3" s="1878" t="s">
        <v>18</v>
      </c>
      <c r="ZF3" s="2205" t="s">
        <v>377</v>
      </c>
      <c r="ZG3" s="2206"/>
      <c r="ZH3" s="2206"/>
      <c r="ZI3" s="2207"/>
      <c r="ZK3" s="406"/>
      <c r="ZL3" s="1878" t="s">
        <v>18</v>
      </c>
      <c r="ZM3" s="2205" t="s">
        <v>1014</v>
      </c>
      <c r="ZN3" s="2206"/>
      <c r="ZO3" s="2206"/>
      <c r="ZP3" s="2207"/>
      <c r="ZR3" s="406"/>
      <c r="ZS3" s="1878" t="s">
        <v>18</v>
      </c>
      <c r="ZT3" s="2205" t="s">
        <v>963</v>
      </c>
      <c r="ZU3" s="2206"/>
      <c r="ZV3" s="2206"/>
      <c r="ZW3" s="2207"/>
      <c r="ZY3" s="322"/>
      <c r="ZZ3" s="736"/>
      <c r="AAA3" s="1878" t="s">
        <v>18</v>
      </c>
      <c r="AAB3" s="2205" t="s">
        <v>748</v>
      </c>
      <c r="AAC3" s="2206"/>
      <c r="AAD3" s="2206"/>
      <c r="AAE3" s="2207"/>
      <c r="AAG3" s="322"/>
      <c r="AAH3" s="1878" t="s">
        <v>18</v>
      </c>
      <c r="AAI3" s="2205" t="s">
        <v>1015</v>
      </c>
      <c r="AAJ3" s="2206"/>
      <c r="AAK3" s="2206"/>
      <c r="AAL3" s="2207"/>
      <c r="AAN3" s="406"/>
      <c r="AAO3" s="406"/>
      <c r="AAP3" s="1878" t="s">
        <v>18</v>
      </c>
      <c r="AAQ3" s="2205" t="s">
        <v>64</v>
      </c>
      <c r="AAR3" s="2206"/>
      <c r="AAS3" s="2206"/>
      <c r="AAT3" s="2207"/>
      <c r="AAV3" s="322"/>
      <c r="AAW3" s="1878" t="s">
        <v>18</v>
      </c>
      <c r="AAX3" s="2205" t="s">
        <v>419</v>
      </c>
      <c r="AAY3" s="2206"/>
      <c r="AAZ3" s="2206"/>
      <c r="ABA3" s="2207"/>
      <c r="ABC3" s="406"/>
      <c r="ABD3" s="1878" t="s">
        <v>18</v>
      </c>
      <c r="ABE3" s="2338" t="s">
        <v>2707</v>
      </c>
      <c r="ABF3" s="2339"/>
      <c r="ABG3" s="2339"/>
      <c r="ABH3" s="2340"/>
      <c r="ABJ3" s="406"/>
      <c r="ABK3" s="1878" t="s">
        <v>18</v>
      </c>
      <c r="ABL3" s="2338" t="s">
        <v>703</v>
      </c>
      <c r="ABM3" s="2339"/>
      <c r="ABN3" s="2339"/>
      <c r="ABO3" s="2340"/>
      <c r="ABQ3" s="406"/>
      <c r="ABR3" s="1878" t="s">
        <v>18</v>
      </c>
      <c r="ABS3" s="2341" t="s">
        <v>1608</v>
      </c>
      <c r="ABT3" s="2342"/>
      <c r="ABU3" s="2342"/>
      <c r="ABV3" s="2343"/>
      <c r="ABX3" s="406"/>
      <c r="ABY3" s="1878" t="s">
        <v>18</v>
      </c>
      <c r="ABZ3" s="2341" t="s">
        <v>1015</v>
      </c>
      <c r="ACA3" s="2342"/>
      <c r="ACB3" s="2342"/>
      <c r="ACC3" s="2343"/>
      <c r="ACE3" s="406"/>
      <c r="ACF3" s="1878" t="s">
        <v>18</v>
      </c>
      <c r="ACG3" s="2352" t="s">
        <v>950</v>
      </c>
      <c r="ACH3" s="2353"/>
      <c r="ACI3" s="2353"/>
      <c r="ACJ3" s="2354"/>
      <c r="ACL3" s="406"/>
      <c r="ACM3" s="406"/>
      <c r="ACN3" s="1878" t="s">
        <v>18</v>
      </c>
      <c r="ACO3" s="2205" t="s">
        <v>1016</v>
      </c>
      <c r="ACP3" s="2206"/>
      <c r="ACQ3" s="2206"/>
      <c r="ACR3" s="2207"/>
      <c r="ACT3" s="311"/>
      <c r="ACU3" s="1878" t="s">
        <v>18</v>
      </c>
      <c r="ACV3" s="2205" t="s">
        <v>1017</v>
      </c>
      <c r="ACW3" s="2206"/>
      <c r="ACX3" s="2206"/>
      <c r="ACY3" s="2207"/>
      <c r="ADA3" s="311"/>
      <c r="ADB3" s="1878" t="s">
        <v>18</v>
      </c>
      <c r="ADC3" s="2335" t="s">
        <v>1018</v>
      </c>
      <c r="ADD3" s="2336"/>
      <c r="ADE3" s="2336"/>
      <c r="ADF3" s="2337"/>
      <c r="ADI3" s="311"/>
      <c r="ADJ3" s="1878" t="s">
        <v>18</v>
      </c>
      <c r="ADK3" s="2205" t="s">
        <v>337</v>
      </c>
      <c r="ADL3" s="2206"/>
      <c r="ADM3" s="2206"/>
      <c r="ADN3" s="2207"/>
      <c r="ADP3" s="322"/>
      <c r="ADQ3" s="1878" t="s">
        <v>18</v>
      </c>
      <c r="ADR3" s="2205" t="s">
        <v>1924</v>
      </c>
      <c r="ADS3" s="2206"/>
      <c r="ADT3" s="2206"/>
      <c r="ADU3" s="2207"/>
      <c r="ADW3" s="406"/>
      <c r="ADX3" s="1878" t="s">
        <v>18</v>
      </c>
      <c r="ADY3" s="2355" t="s">
        <v>1019</v>
      </c>
      <c r="ADZ3" s="2356"/>
      <c r="AEA3" s="2356"/>
      <c r="AEB3" s="2357"/>
      <c r="AED3" s="322"/>
      <c r="AEE3" s="1878" t="s">
        <v>18</v>
      </c>
      <c r="AEF3" s="2205" t="s">
        <v>957</v>
      </c>
      <c r="AEG3" s="2206"/>
      <c r="AEH3" s="2206"/>
      <c r="AEI3" s="2207"/>
      <c r="AEK3" s="311"/>
      <c r="AEL3" s="1878" t="s">
        <v>18</v>
      </c>
      <c r="AEM3" s="2205" t="s">
        <v>389</v>
      </c>
      <c r="AEN3" s="2206"/>
      <c r="AEO3" s="2206"/>
      <c r="AEP3" s="2207"/>
      <c r="AER3" s="311"/>
      <c r="AES3" s="1878" t="s">
        <v>18</v>
      </c>
      <c r="AET3" s="2205" t="s">
        <v>961</v>
      </c>
      <c r="AEU3" s="2206"/>
      <c r="AEV3" s="2206"/>
      <c r="AEW3" s="2207"/>
      <c r="AEY3" s="311"/>
      <c r="AEZ3" s="1878" t="s">
        <v>18</v>
      </c>
      <c r="AFA3" s="2205" t="s">
        <v>1481</v>
      </c>
      <c r="AFB3" s="2206"/>
      <c r="AFC3" s="2206"/>
      <c r="AFD3" s="2207"/>
      <c r="AFF3" s="322"/>
      <c r="AFG3" s="1878"/>
      <c r="AFH3" s="2205" t="s">
        <v>1548</v>
      </c>
      <c r="AFI3" s="2206"/>
      <c r="AFJ3" s="2206"/>
      <c r="AFK3" s="2207"/>
      <c r="AFM3" s="322"/>
      <c r="AFN3" s="1878" t="s">
        <v>18</v>
      </c>
      <c r="AFO3" s="2205" t="s">
        <v>1554</v>
      </c>
      <c r="AFP3" s="2206"/>
      <c r="AFQ3" s="2206"/>
      <c r="AFR3" s="2207"/>
      <c r="AFT3" s="322"/>
      <c r="AFU3" s="1878" t="s">
        <v>18</v>
      </c>
      <c r="AFV3" s="2205" t="s">
        <v>837</v>
      </c>
      <c r="AFW3" s="2206"/>
      <c r="AFX3" s="2206"/>
      <c r="AFY3" s="2207"/>
      <c r="AGA3" s="322"/>
      <c r="AGB3" s="1878" t="s">
        <v>18</v>
      </c>
      <c r="AGC3" s="2205" t="s">
        <v>1020</v>
      </c>
      <c r="AGD3" s="2206"/>
      <c r="AGE3" s="2206"/>
      <c r="AGF3" s="2207"/>
      <c r="AGH3" s="322"/>
      <c r="AGI3" s="1878" t="s">
        <v>18</v>
      </c>
      <c r="AGJ3" s="2205" t="s">
        <v>1556</v>
      </c>
      <c r="AGK3" s="2206"/>
      <c r="AGL3" s="2206"/>
      <c r="AGM3" s="2207"/>
      <c r="AGO3" s="322"/>
      <c r="AGP3" s="1878" t="s">
        <v>18</v>
      </c>
      <c r="AGQ3" s="2205" t="s">
        <v>1465</v>
      </c>
      <c r="AGR3" s="2206"/>
      <c r="AGS3" s="2206"/>
      <c r="AGT3" s="2207"/>
      <c r="AGV3" s="406"/>
      <c r="AGW3" s="1878" t="s">
        <v>18</v>
      </c>
      <c r="AGX3" s="2205" t="s">
        <v>1001</v>
      </c>
      <c r="AGY3" s="2206"/>
      <c r="AGZ3" s="2206"/>
      <c r="AHA3" s="2207"/>
      <c r="AHE3" s="1878" t="s">
        <v>18</v>
      </c>
      <c r="AHF3" s="2205" t="s">
        <v>297</v>
      </c>
      <c r="AHG3" s="2206"/>
      <c r="AHH3" s="2206"/>
      <c r="AHI3" s="2207"/>
      <c r="AHK3" s="406"/>
      <c r="AHL3" s="1878" t="s">
        <v>18</v>
      </c>
      <c r="AHM3" s="2205" t="s">
        <v>989</v>
      </c>
      <c r="AHN3" s="2206"/>
      <c r="AHO3" s="2206"/>
      <c r="AHP3" s="2207"/>
      <c r="AHR3" s="406"/>
      <c r="AHS3" s="1878" t="s">
        <v>18</v>
      </c>
      <c r="AHT3" s="2205" t="s">
        <v>601</v>
      </c>
      <c r="AHU3" s="2206"/>
      <c r="AHV3" s="2206"/>
      <c r="AHW3" s="2207"/>
      <c r="AHY3" s="406"/>
      <c r="AHZ3" s="406"/>
      <c r="AIA3" s="1878" t="s">
        <v>18</v>
      </c>
      <c r="AIB3" s="2205" t="s">
        <v>259</v>
      </c>
      <c r="AIC3" s="2206"/>
      <c r="AID3" s="2206"/>
      <c r="AIE3" s="2207"/>
      <c r="AIG3" s="406"/>
      <c r="AIH3" s="1878" t="s">
        <v>18</v>
      </c>
      <c r="AII3" s="2205" t="s">
        <v>845</v>
      </c>
      <c r="AIJ3" s="2206"/>
      <c r="AIK3" s="2206"/>
      <c r="AIL3" s="2207"/>
      <c r="AIN3" s="406"/>
      <c r="AIO3" s="1878" t="s">
        <v>18</v>
      </c>
      <c r="AIP3" s="2205" t="s">
        <v>951</v>
      </c>
      <c r="AIQ3" s="2206"/>
      <c r="AIR3" s="2206"/>
      <c r="AIS3" s="2207"/>
      <c r="AIU3" s="406"/>
      <c r="AIV3" s="1878" t="s">
        <v>18</v>
      </c>
      <c r="AIW3" s="2205" t="s">
        <v>1609</v>
      </c>
      <c r="AIX3" s="2206"/>
      <c r="AIY3" s="2206"/>
      <c r="AIZ3" s="2207"/>
      <c r="AJB3" s="311"/>
      <c r="AJC3" s="1878" t="s">
        <v>18</v>
      </c>
      <c r="AJD3" s="2242" t="s">
        <v>1023</v>
      </c>
      <c r="AJE3" s="2243"/>
      <c r="AJF3" s="2243"/>
      <c r="AJG3" s="2244"/>
      <c r="AJI3" s="311"/>
      <c r="AJJ3" s="1878" t="s">
        <v>18</v>
      </c>
      <c r="AJK3" s="2208" t="s">
        <v>185</v>
      </c>
      <c r="AJL3" s="2209"/>
      <c r="AJM3" s="2209"/>
      <c r="AJN3" s="2210"/>
      <c r="AJP3" s="322"/>
      <c r="AJQ3" s="1878" t="s">
        <v>18</v>
      </c>
      <c r="AJR3" s="2208" t="s">
        <v>676</v>
      </c>
      <c r="AJS3" s="2209"/>
      <c r="AJT3" s="2209"/>
      <c r="AJU3" s="2210"/>
      <c r="AJW3" s="322"/>
      <c r="AJX3" s="1878" t="s">
        <v>18</v>
      </c>
      <c r="AJY3" s="2208" t="s">
        <v>41</v>
      </c>
      <c r="AJZ3" s="2209"/>
      <c r="AKA3" s="2209"/>
      <c r="AKB3" s="2210"/>
      <c r="AKD3" s="311"/>
      <c r="AKE3" s="311"/>
      <c r="AKF3" s="1878" t="s">
        <v>18</v>
      </c>
      <c r="AKG3" s="2208" t="s">
        <v>1515</v>
      </c>
      <c r="AKH3" s="2209"/>
      <c r="AKI3" s="2209"/>
      <c r="AKJ3" s="2210"/>
      <c r="AKL3" s="406"/>
      <c r="AKM3" s="1878" t="s">
        <v>18</v>
      </c>
      <c r="AKN3" s="2208" t="s">
        <v>1884</v>
      </c>
      <c r="AKO3" s="2209"/>
      <c r="AKP3" s="2209"/>
      <c r="AKQ3" s="2210"/>
      <c r="AKS3" s="406"/>
      <c r="AKT3" s="738"/>
      <c r="AKU3" s="1878" t="s">
        <v>18</v>
      </c>
      <c r="AKV3" s="2208" t="s">
        <v>843</v>
      </c>
      <c r="AKW3" s="2209"/>
      <c r="AKX3" s="2209"/>
      <c r="AKY3" s="2210"/>
      <c r="ALA3" s="406"/>
      <c r="ALB3" s="1878" t="s">
        <v>18</v>
      </c>
      <c r="ALC3" s="2208" t="s">
        <v>684</v>
      </c>
      <c r="ALD3" s="2209"/>
      <c r="ALE3" s="2209"/>
      <c r="ALF3" s="2210"/>
      <c r="ALH3" s="406"/>
      <c r="ALI3" s="1878" t="s">
        <v>18</v>
      </c>
      <c r="ALJ3" s="2208" t="s">
        <v>984</v>
      </c>
      <c r="ALK3" s="2209"/>
      <c r="ALL3" s="2209"/>
      <c r="ALM3" s="2210"/>
      <c r="ALO3" s="406"/>
      <c r="ALP3" s="1878" t="s">
        <v>18</v>
      </c>
      <c r="ALQ3" s="2208" t="s">
        <v>842</v>
      </c>
      <c r="ALR3" s="2209"/>
      <c r="ALS3" s="2209"/>
      <c r="ALT3" s="2210"/>
      <c r="ALV3" s="406"/>
      <c r="ALW3" s="1878" t="s">
        <v>18</v>
      </c>
      <c r="ALX3" s="2208" t="s">
        <v>844</v>
      </c>
      <c r="ALY3" s="2209"/>
      <c r="ALZ3" s="2209"/>
      <c r="AMA3" s="2210"/>
      <c r="AMC3" s="406"/>
      <c r="AMD3" s="1878" t="s">
        <v>18</v>
      </c>
      <c r="AME3" s="2208" t="s">
        <v>1509</v>
      </c>
      <c r="AMF3" s="2209"/>
      <c r="AMG3" s="2209"/>
      <c r="AMH3" s="2210"/>
      <c r="AMJ3" s="406"/>
      <c r="AMK3" s="1878" t="s">
        <v>18</v>
      </c>
      <c r="AML3" s="2208" t="s">
        <v>962</v>
      </c>
      <c r="AMM3" s="2209"/>
      <c r="AMN3" s="2209"/>
      <c r="AMO3" s="2210"/>
      <c r="AMQ3" s="406"/>
      <c r="AMR3" s="1878" t="s">
        <v>18</v>
      </c>
      <c r="AMS3" s="2208" t="s">
        <v>1577</v>
      </c>
      <c r="AMT3" s="2209"/>
      <c r="AMU3" s="2209"/>
      <c r="AMV3" s="2210"/>
      <c r="AMX3" s="322"/>
      <c r="AMY3" s="1878" t="s">
        <v>18</v>
      </c>
      <c r="AMZ3" s="2205" t="s">
        <v>1559</v>
      </c>
      <c r="ANA3" s="2206"/>
      <c r="ANB3" s="2206"/>
      <c r="ANC3" s="2207"/>
      <c r="ANE3" s="311"/>
      <c r="ANF3" s="1878" t="s">
        <v>18</v>
      </c>
      <c r="ANG3" s="2205" t="s">
        <v>971</v>
      </c>
      <c r="ANH3" s="2206"/>
      <c r="ANI3" s="2206"/>
      <c r="ANJ3" s="2207"/>
      <c r="ANL3" s="322"/>
      <c r="ANM3" s="1878" t="s">
        <v>18</v>
      </c>
      <c r="ANN3" s="2205" t="s">
        <v>32</v>
      </c>
      <c r="ANO3" s="2206"/>
      <c r="ANP3" s="2206"/>
      <c r="ANQ3" s="2207"/>
      <c r="ANS3" s="311"/>
      <c r="ANT3" s="311"/>
      <c r="ANU3" s="1878" t="s">
        <v>18</v>
      </c>
      <c r="ANV3" s="2205" t="s">
        <v>1024</v>
      </c>
      <c r="ANW3" s="2206"/>
      <c r="ANX3" s="2206"/>
      <c r="ANY3" s="2207"/>
      <c r="AOA3" s="406"/>
      <c r="AOB3" s="406"/>
      <c r="AOC3" s="1878" t="s">
        <v>18</v>
      </c>
      <c r="AOD3" s="2205" t="s">
        <v>48</v>
      </c>
      <c r="AOE3" s="2206"/>
      <c r="AOF3" s="2206"/>
      <c r="AOG3" s="2207"/>
      <c r="AOI3" s="406"/>
      <c r="AOJ3" s="1878" t="s">
        <v>18</v>
      </c>
      <c r="AOK3" s="2205" t="s">
        <v>1560</v>
      </c>
      <c r="AOL3" s="2206"/>
      <c r="AOM3" s="2206"/>
      <c r="AON3" s="2207"/>
      <c r="AOP3" s="311"/>
      <c r="AOQ3" s="1878" t="s">
        <v>18</v>
      </c>
      <c r="AOR3" s="2205" t="s">
        <v>1480</v>
      </c>
      <c r="AOS3" s="2206"/>
      <c r="AOT3" s="2206"/>
      <c r="AOU3" s="2207"/>
      <c r="AOW3" s="311"/>
      <c r="AOX3" s="1878" t="s">
        <v>18</v>
      </c>
      <c r="AOY3" s="2205" t="s">
        <v>1503</v>
      </c>
      <c r="AOZ3" s="2206"/>
      <c r="APA3" s="2206"/>
      <c r="APB3" s="2207"/>
      <c r="APD3" s="311"/>
      <c r="APE3" s="739" t="s">
        <v>18</v>
      </c>
      <c r="APF3" s="2205" t="s">
        <v>1885</v>
      </c>
      <c r="APG3" s="2206"/>
      <c r="APH3" s="2206"/>
      <c r="API3" s="2207"/>
      <c r="APK3" s="406"/>
      <c r="APL3" s="1878" t="s">
        <v>18</v>
      </c>
      <c r="APM3" s="2205" t="s">
        <v>854</v>
      </c>
      <c r="APN3" s="2206"/>
      <c r="APO3" s="2206"/>
      <c r="APP3" s="2207"/>
      <c r="APR3" s="322"/>
      <c r="APS3" s="1878" t="s">
        <v>18</v>
      </c>
      <c r="APT3" s="2299" t="s">
        <v>1610</v>
      </c>
      <c r="APU3" s="2300"/>
      <c r="APV3" s="2300"/>
      <c r="APW3" s="2301"/>
      <c r="APY3" s="311"/>
      <c r="APZ3" s="1878" t="s">
        <v>18</v>
      </c>
      <c r="AQA3" s="2205" t="s">
        <v>1611</v>
      </c>
      <c r="AQB3" s="2206"/>
      <c r="AQC3" s="2206"/>
      <c r="AQD3" s="2207"/>
      <c r="AQF3" s="311"/>
      <c r="AQG3" s="1878" t="s">
        <v>18</v>
      </c>
      <c r="AQH3" s="2205" t="s">
        <v>972</v>
      </c>
      <c r="AQI3" s="2206"/>
      <c r="AQJ3" s="2206"/>
      <c r="AQK3" s="2207"/>
      <c r="AQM3" s="311"/>
      <c r="AQN3" s="1878" t="s">
        <v>18</v>
      </c>
      <c r="AQO3" s="2205" t="s">
        <v>1580</v>
      </c>
      <c r="AQP3" s="2206"/>
      <c r="AQQ3" s="2206"/>
      <c r="AQR3" s="2207"/>
      <c r="AQT3" s="322"/>
      <c r="AQU3" s="1878" t="s">
        <v>18</v>
      </c>
      <c r="AQV3" s="2205" t="s">
        <v>1886</v>
      </c>
      <c r="AQW3" s="2206"/>
      <c r="AQX3" s="2206"/>
      <c r="AQY3" s="2207"/>
      <c r="ARA3" s="322"/>
      <c r="ARB3" s="1878" t="s">
        <v>18</v>
      </c>
      <c r="ARC3" s="2205" t="s">
        <v>976</v>
      </c>
      <c r="ARD3" s="2206"/>
      <c r="ARE3" s="2206"/>
      <c r="ARF3" s="2207"/>
      <c r="ARH3" s="322"/>
      <c r="ARI3" s="1878" t="s">
        <v>18</v>
      </c>
      <c r="ARJ3" s="2205" t="s">
        <v>206</v>
      </c>
      <c r="ARK3" s="2206"/>
      <c r="ARL3" s="2206"/>
      <c r="ARM3" s="2207"/>
      <c r="ARO3" s="406"/>
      <c r="ARP3" s="1878" t="s">
        <v>18</v>
      </c>
      <c r="ARQ3" s="2205" t="s">
        <v>987</v>
      </c>
      <c r="ARR3" s="2206"/>
      <c r="ARS3" s="2206"/>
      <c r="ART3" s="2207"/>
      <c r="ARV3" s="406"/>
      <c r="ARW3" s="1878" t="s">
        <v>18</v>
      </c>
      <c r="ARX3" s="2205" t="s">
        <v>992</v>
      </c>
      <c r="ARY3" s="2206"/>
      <c r="ARZ3" s="2206"/>
      <c r="ASA3" s="2207"/>
      <c r="ASC3" s="406"/>
      <c r="ASD3" s="1878" t="s">
        <v>18</v>
      </c>
      <c r="ASE3" s="2205" t="s">
        <v>954</v>
      </c>
      <c r="ASF3" s="2206"/>
      <c r="ASG3" s="2206"/>
      <c r="ASH3" s="2207"/>
      <c r="ASJ3" s="406"/>
      <c r="ASK3" s="1878" t="s">
        <v>18</v>
      </c>
      <c r="ASL3" s="2205" t="s">
        <v>57</v>
      </c>
      <c r="ASM3" s="2206"/>
      <c r="ASN3" s="2206"/>
      <c r="ASO3" s="2207"/>
      <c r="ASQ3" s="406"/>
      <c r="ASR3" s="1878" t="s">
        <v>18</v>
      </c>
      <c r="ASS3" s="2205" t="s">
        <v>70</v>
      </c>
      <c r="AST3" s="2206"/>
      <c r="ASU3" s="2206"/>
      <c r="ASV3" s="2207"/>
      <c r="ASX3" s="406"/>
      <c r="ASY3" s="406"/>
      <c r="ASZ3" s="1878" t="s">
        <v>18</v>
      </c>
      <c r="ATA3" s="2205" t="s">
        <v>1025</v>
      </c>
      <c r="ATB3" s="2206"/>
      <c r="ATC3" s="2206"/>
      <c r="ATD3" s="2207"/>
      <c r="ATF3" s="406"/>
      <c r="ATG3" s="1878" t="s">
        <v>18</v>
      </c>
      <c r="ATH3" s="2205" t="s">
        <v>33</v>
      </c>
      <c r="ATI3" s="2206"/>
      <c r="ATJ3" s="2206"/>
      <c r="ATK3" s="2207"/>
      <c r="ATM3" s="322"/>
      <c r="ATN3" s="1878" t="s">
        <v>18</v>
      </c>
      <c r="ATO3" s="2205" t="s">
        <v>257</v>
      </c>
      <c r="ATP3" s="2206"/>
      <c r="ATQ3" s="2206"/>
      <c r="ATR3" s="2207"/>
      <c r="ATT3" s="406"/>
      <c r="ATU3" s="738"/>
      <c r="ATV3" s="1878" t="s">
        <v>18</v>
      </c>
      <c r="ATW3" s="2205" t="s">
        <v>1511</v>
      </c>
      <c r="ATX3" s="2206"/>
      <c r="ATY3" s="2206"/>
      <c r="ATZ3" s="2207"/>
      <c r="AUB3" s="406"/>
      <c r="AUC3" s="738"/>
      <c r="AUD3" s="1878" t="s">
        <v>18</v>
      </c>
      <c r="AUE3" s="2205" t="s">
        <v>1442</v>
      </c>
      <c r="AUF3" s="2206"/>
      <c r="AUG3" s="2206"/>
      <c r="AUH3" s="2207"/>
      <c r="AUI3" s="740"/>
      <c r="AUK3" s="1878" t="s">
        <v>18</v>
      </c>
      <c r="AUL3" s="2205" t="s">
        <v>11</v>
      </c>
      <c r="AUM3" s="2206"/>
      <c r="AUN3" s="2206"/>
      <c r="AUO3" s="2207"/>
      <c r="AUQ3" s="406"/>
      <c r="AUR3" s="1878" t="s">
        <v>18</v>
      </c>
      <c r="AUS3" s="2205" t="s">
        <v>604</v>
      </c>
      <c r="AUT3" s="2206"/>
      <c r="AUU3" s="2206"/>
      <c r="AUV3" s="2207"/>
      <c r="AUX3" s="406"/>
      <c r="AUY3" s="1878" t="s">
        <v>18</v>
      </c>
      <c r="AUZ3" s="2205" t="s">
        <v>849</v>
      </c>
      <c r="AVA3" s="2206"/>
      <c r="AVB3" s="2206"/>
      <c r="AVC3" s="2207"/>
      <c r="AVE3" s="406"/>
      <c r="AVF3" s="1878" t="s">
        <v>18</v>
      </c>
      <c r="AVG3" s="2205" t="s">
        <v>1612</v>
      </c>
      <c r="AVH3" s="2206"/>
      <c r="AVI3" s="2206"/>
      <c r="AVJ3" s="2207"/>
      <c r="AVL3" s="406"/>
      <c r="AVM3" s="1878" t="s">
        <v>18</v>
      </c>
      <c r="AVN3" s="2205" t="s">
        <v>3</v>
      </c>
      <c r="AVO3" s="2206"/>
      <c r="AVP3" s="2206"/>
      <c r="AVQ3" s="2207"/>
      <c r="AVS3" s="406"/>
      <c r="AVT3" s="1878" t="s">
        <v>18</v>
      </c>
      <c r="AVU3" s="2205" t="s">
        <v>1026</v>
      </c>
      <c r="AVV3" s="2206"/>
      <c r="AVW3" s="2206"/>
      <c r="AVX3" s="2207"/>
      <c r="AVZ3" s="406"/>
      <c r="AWA3" s="1878" t="s">
        <v>18</v>
      </c>
      <c r="AWB3" s="2205" t="s">
        <v>668</v>
      </c>
      <c r="AWC3" s="2206"/>
      <c r="AWD3" s="2206"/>
      <c r="AWE3" s="2207"/>
      <c r="AWG3" s="406"/>
      <c r="AWH3" s="1878" t="s">
        <v>18</v>
      </c>
      <c r="AWI3" s="2205" t="s">
        <v>36</v>
      </c>
      <c r="AWJ3" s="2206"/>
      <c r="AWK3" s="2206"/>
      <c r="AWL3" s="2207"/>
      <c r="AWN3" s="311"/>
      <c r="AWO3" s="736"/>
      <c r="AWP3" s="1878" t="s">
        <v>18</v>
      </c>
      <c r="AWQ3" s="2205" t="s">
        <v>1613</v>
      </c>
      <c r="AWR3" s="2206"/>
      <c r="AWS3" s="2206"/>
      <c r="AWT3" s="2207"/>
      <c r="AWV3" s="406"/>
      <c r="AWW3" s="406"/>
      <c r="AWX3" s="1878"/>
      <c r="AWY3" s="2205" t="s">
        <v>775</v>
      </c>
      <c r="AWZ3" s="2206"/>
      <c r="AXA3" s="2206"/>
      <c r="AXB3" s="2207"/>
      <c r="AXD3" s="406"/>
      <c r="AXE3" s="1878" t="s">
        <v>18</v>
      </c>
      <c r="AXF3" s="2205" t="s">
        <v>35</v>
      </c>
      <c r="AXG3" s="2206"/>
      <c r="AXH3" s="2206"/>
      <c r="AXI3" s="2207"/>
      <c r="AXK3" s="406"/>
      <c r="AXL3" s="1878" t="s">
        <v>18</v>
      </c>
      <c r="AXM3" s="2205" t="s">
        <v>999</v>
      </c>
      <c r="AXN3" s="2206"/>
      <c r="AXO3" s="2206"/>
      <c r="AXP3" s="2207"/>
      <c r="AXR3" s="311"/>
      <c r="AXS3" s="1878" t="s">
        <v>18</v>
      </c>
      <c r="AXT3" s="2205" t="s">
        <v>591</v>
      </c>
      <c r="AXU3" s="2206"/>
      <c r="AXV3" s="2206"/>
      <c r="AXW3" s="2207"/>
      <c r="AXY3" s="406"/>
      <c r="AXZ3" s="1878" t="s">
        <v>18</v>
      </c>
      <c r="AYA3" s="2205" t="s">
        <v>1027</v>
      </c>
      <c r="AYB3" s="2206"/>
      <c r="AYC3" s="2206"/>
      <c r="AYD3" s="2207"/>
      <c r="AYF3" s="406"/>
      <c r="AYG3" s="1878" t="s">
        <v>18</v>
      </c>
      <c r="AYH3" s="2205" t="s">
        <v>1425</v>
      </c>
      <c r="AYI3" s="2206"/>
      <c r="AYJ3" s="2206"/>
      <c r="AYK3" s="2207"/>
      <c r="AYM3" s="406"/>
      <c r="AYN3" s="1878" t="s">
        <v>18</v>
      </c>
      <c r="AYO3" s="2205" t="s">
        <v>809</v>
      </c>
      <c r="AYP3" s="2206"/>
      <c r="AYQ3" s="2206"/>
      <c r="AYR3" s="2207"/>
      <c r="AYT3" s="406"/>
      <c r="AYU3" s="1878" t="s">
        <v>18</v>
      </c>
      <c r="AYV3" s="2205" t="s">
        <v>68</v>
      </c>
      <c r="AYW3" s="2206"/>
      <c r="AYX3" s="2206"/>
      <c r="AYY3" s="2207"/>
      <c r="AZA3" s="406"/>
      <c r="AZB3" s="1878" t="s">
        <v>18</v>
      </c>
      <c r="AZC3" s="2205" t="s">
        <v>60</v>
      </c>
      <c r="AZD3" s="2206"/>
      <c r="AZE3" s="2206"/>
      <c r="AZF3" s="2207"/>
      <c r="AZH3" s="311"/>
      <c r="AZI3" s="1878" t="s">
        <v>18</v>
      </c>
      <c r="AZJ3" s="2205" t="s">
        <v>754</v>
      </c>
      <c r="AZK3" s="2206"/>
      <c r="AZL3" s="2206"/>
      <c r="AZM3" s="2207"/>
      <c r="AZO3" s="322"/>
      <c r="AZP3" s="1878" t="s">
        <v>18</v>
      </c>
      <c r="AZQ3" s="2205" t="s">
        <v>463</v>
      </c>
      <c r="AZR3" s="2206"/>
      <c r="AZS3" s="2206"/>
      <c r="AZT3" s="2207"/>
      <c r="AZV3" s="322"/>
      <c r="AZW3" s="1878" t="s">
        <v>18</v>
      </c>
      <c r="AZX3" s="2205" t="s">
        <v>966</v>
      </c>
      <c r="AZY3" s="2206"/>
      <c r="AZZ3" s="2206"/>
      <c r="BAA3" s="2207"/>
      <c r="BAC3" s="322"/>
      <c r="BAD3" s="1878" t="s">
        <v>18</v>
      </c>
      <c r="BAE3" s="2205" t="s">
        <v>956</v>
      </c>
      <c r="BAF3" s="2206"/>
      <c r="BAG3" s="2206"/>
      <c r="BAH3" s="2207"/>
      <c r="BAJ3" s="406"/>
      <c r="BAK3" s="1878" t="s">
        <v>18</v>
      </c>
      <c r="BAL3" s="2205" t="s">
        <v>596</v>
      </c>
      <c r="BAM3" s="2206"/>
      <c r="BAN3" s="2206"/>
      <c r="BAO3" s="2207"/>
      <c r="BAQ3" s="406"/>
      <c r="BAR3" s="1878" t="s">
        <v>18</v>
      </c>
      <c r="BAS3" s="2205" t="s">
        <v>470</v>
      </c>
      <c r="BAT3" s="2206"/>
      <c r="BAU3" s="2206"/>
      <c r="BAV3" s="2207"/>
      <c r="BAX3" s="311"/>
      <c r="BAY3" s="1878" t="s">
        <v>18</v>
      </c>
      <c r="BAZ3" s="2255" t="s">
        <v>1566</v>
      </c>
      <c r="BBA3" s="2256"/>
      <c r="BBB3" s="2256"/>
      <c r="BBC3" s="2257"/>
      <c r="BBE3" s="311"/>
      <c r="BBF3" s="1878" t="s">
        <v>18</v>
      </c>
      <c r="BBG3" s="2255" t="s">
        <v>1475</v>
      </c>
      <c r="BBH3" s="2256"/>
      <c r="BBI3" s="2256"/>
      <c r="BBJ3" s="2257"/>
      <c r="BBN3" s="1878" t="s">
        <v>18</v>
      </c>
      <c r="BBO3" s="2205" t="s">
        <v>973</v>
      </c>
      <c r="BBP3" s="2206"/>
      <c r="BBQ3" s="2206"/>
      <c r="BBR3" s="2207"/>
      <c r="BBT3" s="311"/>
      <c r="BBU3" s="1878" t="s">
        <v>18</v>
      </c>
      <c r="BBV3" s="2205" t="s">
        <v>1437</v>
      </c>
      <c r="BBW3" s="2206"/>
      <c r="BBX3" s="2206"/>
      <c r="BBY3" s="2207"/>
      <c r="BCA3" s="311"/>
      <c r="BCB3" s="1878" t="s">
        <v>18</v>
      </c>
      <c r="BCC3" s="2205" t="s">
        <v>655</v>
      </c>
      <c r="BCD3" s="2206"/>
      <c r="BCE3" s="2206"/>
      <c r="BCF3" s="2207"/>
      <c r="BCH3" s="311"/>
      <c r="BCI3" s="1878" t="s">
        <v>18</v>
      </c>
      <c r="BCJ3" s="2205" t="s">
        <v>1002</v>
      </c>
      <c r="BCK3" s="2206"/>
      <c r="BCL3" s="2206"/>
      <c r="BCM3" s="2207"/>
      <c r="BCO3" s="311"/>
      <c r="BCP3" s="1878" t="s">
        <v>18</v>
      </c>
      <c r="BCQ3" s="2205" t="s">
        <v>627</v>
      </c>
      <c r="BCR3" s="2206"/>
      <c r="BCS3" s="2206"/>
      <c r="BCT3" s="2207"/>
      <c r="BCV3" s="406"/>
      <c r="BCW3" s="1878" t="s">
        <v>18</v>
      </c>
      <c r="BCX3" s="2205" t="s">
        <v>43</v>
      </c>
      <c r="BCY3" s="2206"/>
      <c r="BCZ3" s="2206"/>
      <c r="BDA3" s="2207"/>
      <c r="BDC3" s="406"/>
      <c r="BDD3" s="1878" t="s">
        <v>18</v>
      </c>
      <c r="BDE3" s="2205" t="s">
        <v>21</v>
      </c>
      <c r="BDF3" s="2206"/>
      <c r="BDG3" s="2206"/>
      <c r="BDH3" s="2207"/>
      <c r="BDJ3" s="322"/>
      <c r="BDK3" s="1878" t="s">
        <v>18</v>
      </c>
      <c r="BDL3" s="2205" t="s">
        <v>1614</v>
      </c>
      <c r="BDM3" s="2206"/>
      <c r="BDN3" s="2206"/>
      <c r="BDO3" s="2207"/>
      <c r="BDQ3" s="406"/>
      <c r="BDR3" s="406"/>
      <c r="BDS3" s="1878" t="s">
        <v>18</v>
      </c>
      <c r="BDT3" s="2205" t="s">
        <v>512</v>
      </c>
      <c r="BDU3" s="2206"/>
      <c r="BDV3" s="2206"/>
      <c r="BDW3" s="2207"/>
      <c r="BDY3" s="311"/>
      <c r="BDZ3" s="311"/>
      <c r="BEA3" s="1878" t="s">
        <v>18</v>
      </c>
      <c r="BEB3" s="2205" t="s">
        <v>617</v>
      </c>
      <c r="BEC3" s="2206"/>
      <c r="BED3" s="2206"/>
      <c r="BEE3" s="2207"/>
      <c r="BEG3" s="311"/>
      <c r="BEH3" s="1878" t="s">
        <v>18</v>
      </c>
      <c r="BEI3" s="2205" t="s">
        <v>681</v>
      </c>
      <c r="BEJ3" s="2206"/>
      <c r="BEK3" s="2206"/>
      <c r="BEL3" s="2207"/>
      <c r="BEN3" s="311"/>
      <c r="BEO3" s="1878" t="s">
        <v>18</v>
      </c>
      <c r="BEP3" s="2205" t="s">
        <v>1478</v>
      </c>
      <c r="BEQ3" s="2206"/>
      <c r="BER3" s="2206"/>
      <c r="BES3" s="2207"/>
      <c r="BEU3" s="322"/>
      <c r="BEV3" s="1878" t="s">
        <v>18</v>
      </c>
      <c r="BEW3" s="2299" t="s">
        <v>863</v>
      </c>
      <c r="BEX3" s="2300"/>
      <c r="BEY3" s="2300"/>
      <c r="BEZ3" s="2301"/>
      <c r="BFB3" s="322"/>
      <c r="BFC3" s="1878" t="s">
        <v>18</v>
      </c>
      <c r="BFD3" s="2205" t="s">
        <v>503</v>
      </c>
      <c r="BFE3" s="2206"/>
      <c r="BFF3" s="2206"/>
      <c r="BFG3" s="2207"/>
      <c r="BFI3" s="322"/>
      <c r="BFJ3" s="1878" t="s">
        <v>18</v>
      </c>
      <c r="BFK3" s="2299" t="s">
        <v>25</v>
      </c>
      <c r="BFL3" s="2300"/>
      <c r="BFM3" s="2300"/>
      <c r="BFN3" s="2301"/>
      <c r="BFP3" s="322"/>
      <c r="BFQ3" s="1878" t="s">
        <v>18</v>
      </c>
      <c r="BFR3" s="2299" t="s">
        <v>1569</v>
      </c>
      <c r="BFS3" s="2300"/>
      <c r="BFT3" s="2300"/>
      <c r="BFU3" s="2301"/>
      <c r="BFW3" s="311"/>
      <c r="BFX3" s="1878" t="s">
        <v>18</v>
      </c>
      <c r="BFY3" s="2299" t="s">
        <v>1562</v>
      </c>
      <c r="BFZ3" s="2300"/>
      <c r="BGA3" s="2300"/>
      <c r="BGB3" s="2301"/>
      <c r="BGD3" s="322"/>
      <c r="BGE3" s="1878" t="s">
        <v>18</v>
      </c>
      <c r="BGF3" s="2205" t="s">
        <v>985</v>
      </c>
      <c r="BGG3" s="2206"/>
      <c r="BGH3" s="2206"/>
      <c r="BGI3" s="2207"/>
      <c r="BGK3" s="406"/>
      <c r="BGL3" s="406"/>
      <c r="BGM3" s="1878" t="s">
        <v>18</v>
      </c>
      <c r="BGN3" s="2205" t="s">
        <v>974</v>
      </c>
      <c r="BGO3" s="2206"/>
      <c r="BGP3" s="2206"/>
      <c r="BGQ3" s="2207"/>
      <c r="BGS3" s="311"/>
      <c r="BGT3" s="1878" t="s">
        <v>18</v>
      </c>
      <c r="BGU3" s="2205" t="s">
        <v>983</v>
      </c>
      <c r="BGV3" s="2206"/>
      <c r="BGW3" s="2206"/>
      <c r="BGX3" s="2207"/>
      <c r="BGZ3" s="406"/>
      <c r="BHA3" s="1878" t="s">
        <v>18</v>
      </c>
      <c r="BHB3" s="2205" t="s">
        <v>978</v>
      </c>
      <c r="BHC3" s="2206"/>
      <c r="BHD3" s="2206"/>
      <c r="BHE3" s="2207"/>
      <c r="BHG3" s="406"/>
      <c r="BHH3" s="311"/>
      <c r="BHI3" s="1878" t="s">
        <v>18</v>
      </c>
      <c r="BHJ3" s="2205" t="s">
        <v>1218</v>
      </c>
      <c r="BHK3" s="2206"/>
      <c r="BHL3" s="2206"/>
      <c r="BHM3" s="2207"/>
      <c r="BHO3" s="322"/>
      <c r="BHP3" s="1878" t="s">
        <v>18</v>
      </c>
      <c r="BHQ3" s="2205" t="s">
        <v>1615</v>
      </c>
      <c r="BHR3" s="2206"/>
      <c r="BHS3" s="2206"/>
      <c r="BHT3" s="2207"/>
      <c r="BHV3" s="322"/>
      <c r="BHW3" s="736"/>
      <c r="BHX3" s="1878" t="s">
        <v>18</v>
      </c>
      <c r="BHY3" s="2205" t="s">
        <v>861</v>
      </c>
      <c r="BHZ3" s="2206"/>
      <c r="BIA3" s="2206"/>
      <c r="BIB3" s="2207"/>
      <c r="BID3" s="322"/>
      <c r="BIE3" s="311"/>
      <c r="BIF3" s="1878" t="s">
        <v>18</v>
      </c>
      <c r="BIG3" s="2205" t="s">
        <v>525</v>
      </c>
      <c r="BIH3" s="2206"/>
      <c r="BII3" s="2206"/>
      <c r="BIJ3" s="2207"/>
      <c r="BIL3" s="406"/>
      <c r="BIM3" s="1878" t="s">
        <v>18</v>
      </c>
      <c r="BIN3" s="2205" t="s">
        <v>20</v>
      </c>
      <c r="BIO3" s="2206"/>
      <c r="BIP3" s="2206"/>
      <c r="BIQ3" s="2207"/>
      <c r="BIS3" s="322"/>
      <c r="BIT3" s="1878" t="s">
        <v>18</v>
      </c>
      <c r="BIU3" s="2205" t="s">
        <v>662</v>
      </c>
      <c r="BIV3" s="2206"/>
      <c r="BIW3" s="2206"/>
      <c r="BIX3" s="2207"/>
      <c r="BIZ3" s="406"/>
      <c r="BJA3" s="1878" t="s">
        <v>18</v>
      </c>
      <c r="BJB3" s="2205" t="s">
        <v>44</v>
      </c>
      <c r="BJC3" s="2206"/>
      <c r="BJD3" s="2206"/>
      <c r="BJE3" s="2207"/>
      <c r="BJG3" s="322"/>
      <c r="BJH3" s="322"/>
      <c r="BJI3" s="1878" t="s">
        <v>18</v>
      </c>
      <c r="BJJ3" s="2205" t="s">
        <v>1445</v>
      </c>
      <c r="BJK3" s="2206"/>
      <c r="BJL3" s="2206"/>
      <c r="BJM3" s="2207"/>
      <c r="BJO3" s="311"/>
      <c r="BJP3" s="1878" t="s">
        <v>18</v>
      </c>
      <c r="BJQ3" s="2205" t="s">
        <v>1616</v>
      </c>
      <c r="BJR3" s="2206"/>
      <c r="BJS3" s="2206"/>
      <c r="BJT3" s="2207"/>
      <c r="BJV3" s="311"/>
      <c r="BJW3" s="1878" t="s">
        <v>18</v>
      </c>
      <c r="BJX3" s="2299" t="s">
        <v>1029</v>
      </c>
      <c r="BJY3" s="2300"/>
      <c r="BJZ3" s="2300"/>
      <c r="BKA3" s="2301"/>
      <c r="BKC3" s="406"/>
      <c r="BKE3" s="1878" t="s">
        <v>18</v>
      </c>
      <c r="BKF3" s="2205" t="s">
        <v>9</v>
      </c>
      <c r="BKG3" s="2206"/>
      <c r="BKH3" s="2206"/>
      <c r="BKI3" s="2207"/>
      <c r="BKK3" s="406"/>
      <c r="BKL3" s="1878" t="s">
        <v>18</v>
      </c>
      <c r="BKM3" s="2205" t="s">
        <v>1617</v>
      </c>
      <c r="BKN3" s="2206"/>
      <c r="BKO3" s="2206"/>
      <c r="BKP3" s="2207"/>
      <c r="BKR3" s="406"/>
      <c r="BKS3" s="1878" t="s">
        <v>18</v>
      </c>
      <c r="BKT3" s="2299" t="s">
        <v>1030</v>
      </c>
      <c r="BKU3" s="2300"/>
      <c r="BKV3" s="2300"/>
      <c r="BKW3" s="2301"/>
      <c r="BKY3" s="406"/>
      <c r="BKZ3" s="1878" t="s">
        <v>18</v>
      </c>
      <c r="BLA3" s="2299" t="s">
        <v>351</v>
      </c>
      <c r="BLB3" s="2300"/>
      <c r="BLC3" s="2300"/>
      <c r="BLD3" s="2301"/>
      <c r="BLF3" s="406"/>
      <c r="BLG3" s="1878" t="s">
        <v>18</v>
      </c>
      <c r="BLH3" s="2299" t="s">
        <v>1028</v>
      </c>
      <c r="BLI3" s="2300"/>
      <c r="BLJ3" s="2300"/>
      <c r="BLK3" s="2301"/>
      <c r="BLM3" s="311"/>
      <c r="BLN3" s="1878" t="s">
        <v>18</v>
      </c>
      <c r="BLO3" s="2299" t="s">
        <v>1031</v>
      </c>
      <c r="BLP3" s="2300"/>
      <c r="BLQ3" s="2300"/>
      <c r="BLR3" s="2301"/>
      <c r="BLT3" s="311"/>
      <c r="BLU3" s="1878" t="s">
        <v>18</v>
      </c>
      <c r="BLV3" s="2299" t="s">
        <v>1558</v>
      </c>
      <c r="BLW3" s="2300"/>
      <c r="BLX3" s="2300"/>
      <c r="BLY3" s="2301"/>
      <c r="BMA3" s="311"/>
      <c r="BMB3" s="1878" t="s">
        <v>18</v>
      </c>
      <c r="BMC3" s="2299" t="s">
        <v>685</v>
      </c>
      <c r="BMD3" s="2300"/>
      <c r="BME3" s="2300"/>
      <c r="BMF3" s="2301"/>
      <c r="BMH3" s="406"/>
      <c r="BMI3" s="1878" t="s">
        <v>18</v>
      </c>
      <c r="BMJ3" s="2205" t="s">
        <v>600</v>
      </c>
      <c r="BMK3" s="2206"/>
      <c r="BML3" s="2206"/>
      <c r="BMM3" s="2207"/>
      <c r="BMO3" s="311"/>
      <c r="BMP3" s="1878" t="s">
        <v>18</v>
      </c>
      <c r="BMQ3" s="2205" t="s">
        <v>1440</v>
      </c>
      <c r="BMR3" s="2206"/>
      <c r="BMS3" s="2206"/>
      <c r="BMT3" s="2207"/>
      <c r="BMV3" s="311"/>
      <c r="BMW3" s="1878" t="s">
        <v>18</v>
      </c>
      <c r="BMX3" s="2205" t="s">
        <v>965</v>
      </c>
      <c r="BMY3" s="2206"/>
      <c r="BMZ3" s="2206"/>
      <c r="BNA3" s="2207"/>
      <c r="BNC3" s="322"/>
      <c r="BND3" s="1878" t="s">
        <v>18</v>
      </c>
      <c r="BNE3" s="2205" t="s">
        <v>28</v>
      </c>
      <c r="BNF3" s="2206"/>
      <c r="BNG3" s="2206"/>
      <c r="BNH3" s="2207"/>
      <c r="BNJ3" s="311"/>
      <c r="BNK3" s="1878" t="s">
        <v>18</v>
      </c>
      <c r="BNL3" s="2326" t="s">
        <v>1507</v>
      </c>
      <c r="BNM3" s="2327"/>
      <c r="BNN3" s="2327"/>
      <c r="BNO3" s="2328"/>
      <c r="BNQ3" s="311"/>
      <c r="BNR3" s="736"/>
      <c r="BNS3" s="1878" t="s">
        <v>18</v>
      </c>
      <c r="BNT3" s="2326" t="s">
        <v>719</v>
      </c>
      <c r="BNU3" s="2327"/>
      <c r="BNV3" s="2327"/>
      <c r="BNW3" s="2328"/>
      <c r="BNY3" s="311"/>
      <c r="BNZ3" s="1878" t="s">
        <v>18</v>
      </c>
      <c r="BOA3" s="2205" t="s">
        <v>1570</v>
      </c>
      <c r="BOB3" s="2206"/>
      <c r="BOC3" s="2206"/>
      <c r="BOD3" s="2207"/>
      <c r="BOF3" s="229"/>
      <c r="BOG3" s="741"/>
      <c r="BOH3" s="2299" t="s">
        <v>789</v>
      </c>
      <c r="BOI3" s="2300"/>
      <c r="BOJ3" s="2300"/>
      <c r="BOK3" s="2301"/>
      <c r="BOM3" s="311"/>
      <c r="BON3" s="1878" t="s">
        <v>18</v>
      </c>
      <c r="BOO3" s="2205" t="s">
        <v>1032</v>
      </c>
      <c r="BOP3" s="2206"/>
      <c r="BOQ3" s="2206"/>
      <c r="BOR3" s="2207"/>
      <c r="BOT3" s="322"/>
      <c r="BOU3" s="1878" t="s">
        <v>18</v>
      </c>
      <c r="BOV3" s="2205" t="s">
        <v>1462</v>
      </c>
      <c r="BOW3" s="2206"/>
      <c r="BOX3" s="2206"/>
      <c r="BOY3" s="2207"/>
      <c r="BPA3" s="406"/>
      <c r="BPB3" s="1878" t="s">
        <v>18</v>
      </c>
      <c r="BPC3" s="2205" t="s">
        <v>1618</v>
      </c>
      <c r="BPD3" s="2206"/>
      <c r="BPE3" s="2206"/>
      <c r="BPF3" s="2207"/>
      <c r="BPH3" s="406"/>
      <c r="BPI3" s="1878" t="s">
        <v>18</v>
      </c>
      <c r="BPJ3" s="2205" t="s">
        <v>1887</v>
      </c>
      <c r="BPK3" s="2206"/>
      <c r="BPL3" s="2206"/>
      <c r="BPM3" s="2207"/>
      <c r="BPO3" s="311"/>
      <c r="BPP3" s="1878" t="s">
        <v>18</v>
      </c>
      <c r="BPQ3" s="2205" t="s">
        <v>2090</v>
      </c>
      <c r="BPR3" s="2206"/>
      <c r="BPS3" s="2206"/>
      <c r="BPT3" s="2207"/>
      <c r="BPV3" s="311"/>
      <c r="BPW3" s="1878" t="s">
        <v>18</v>
      </c>
      <c r="BPX3" s="2205" t="s">
        <v>2394</v>
      </c>
      <c r="BPY3" s="2206"/>
      <c r="BPZ3" s="2206"/>
      <c r="BQA3" s="2207"/>
      <c r="BQC3" s="311"/>
      <c r="BQD3" s="736"/>
      <c r="BQE3" s="1878" t="s">
        <v>18</v>
      </c>
      <c r="BQF3" s="2205" t="s">
        <v>448</v>
      </c>
      <c r="BQG3" s="2206"/>
      <c r="BQH3" s="2206"/>
      <c r="BQI3" s="2206"/>
      <c r="BQJ3" s="740"/>
      <c r="BQK3" s="322"/>
      <c r="BQL3" s="1878" t="s">
        <v>18</v>
      </c>
      <c r="BQM3" s="2205" t="s">
        <v>433</v>
      </c>
      <c r="BQN3" s="2206"/>
      <c r="BQO3" s="2206"/>
      <c r="BQP3" s="2207"/>
      <c r="BQR3" s="322"/>
      <c r="BQS3" s="1878" t="s">
        <v>18</v>
      </c>
      <c r="BQT3" s="2205" t="s">
        <v>1034</v>
      </c>
      <c r="BQU3" s="2206"/>
      <c r="BQV3" s="2206"/>
      <c r="BQW3" s="2207"/>
      <c r="BQZ3" s="1878" t="s">
        <v>18</v>
      </c>
      <c r="BRA3" s="2205" t="s">
        <v>1034</v>
      </c>
      <c r="BRB3" s="2206"/>
      <c r="BRC3" s="2206"/>
      <c r="BRD3" s="2207"/>
      <c r="BRF3" s="311"/>
      <c r="BRG3" s="1878" t="s">
        <v>18</v>
      </c>
      <c r="BRH3" s="2205" t="s">
        <v>54</v>
      </c>
      <c r="BRI3" s="2206"/>
      <c r="BRJ3" s="2206"/>
      <c r="BRK3" s="2207"/>
      <c r="BRM3" s="322"/>
      <c r="BRN3" s="311"/>
      <c r="BRO3" s="1878" t="s">
        <v>18</v>
      </c>
      <c r="BRP3" s="2299" t="s">
        <v>1563</v>
      </c>
      <c r="BRQ3" s="2300"/>
      <c r="BRR3" s="2300"/>
      <c r="BRS3" s="2301"/>
      <c r="BRU3" s="406"/>
      <c r="BRV3" s="1878" t="s">
        <v>18</v>
      </c>
      <c r="BRW3" s="2205" t="s">
        <v>2379</v>
      </c>
      <c r="BRX3" s="2206"/>
      <c r="BRY3" s="2206"/>
      <c r="BRZ3" s="2207"/>
      <c r="BSB3" s="406"/>
      <c r="BSC3" s="1878" t="s">
        <v>18</v>
      </c>
      <c r="BSD3" s="2205" t="s">
        <v>1036</v>
      </c>
      <c r="BSE3" s="2206"/>
      <c r="BSF3" s="2206"/>
      <c r="BSG3" s="2207"/>
      <c r="BSI3" s="311"/>
      <c r="BSJ3" s="1878" t="s">
        <v>18</v>
      </c>
      <c r="BSK3" s="2205" t="s">
        <v>1555</v>
      </c>
      <c r="BSL3" s="2206"/>
      <c r="BSM3" s="2206"/>
      <c r="BSN3" s="2207"/>
      <c r="BSP3" s="406"/>
      <c r="BSQ3" s="1878" t="s">
        <v>18</v>
      </c>
      <c r="BSR3" s="2205" t="s">
        <v>867</v>
      </c>
      <c r="BSS3" s="2206"/>
      <c r="BST3" s="2206"/>
      <c r="BSU3" s="2207"/>
      <c r="BSW3" s="406"/>
      <c r="BSX3" s="1878" t="s">
        <v>18</v>
      </c>
      <c r="BSY3" s="2205" t="s">
        <v>1422</v>
      </c>
      <c r="BSZ3" s="2206"/>
      <c r="BTA3" s="2206"/>
      <c r="BTB3" s="2207"/>
      <c r="BTD3" s="311"/>
      <c r="BTE3" s="1878" t="s">
        <v>18</v>
      </c>
      <c r="BTF3" s="2205" t="s">
        <v>508</v>
      </c>
      <c r="BTG3" s="2206"/>
      <c r="BTH3" s="2206"/>
      <c r="BTI3" s="2207"/>
      <c r="BTK3" s="311"/>
      <c r="BTL3" s="1878" t="s">
        <v>18</v>
      </c>
      <c r="BTM3" s="2205" t="s">
        <v>1553</v>
      </c>
      <c r="BTN3" s="2206"/>
      <c r="BTO3" s="2206"/>
      <c r="BTP3" s="2207"/>
      <c r="BTR3" s="311"/>
      <c r="BTS3" s="1878" t="s">
        <v>18</v>
      </c>
      <c r="BTT3" s="2205"/>
      <c r="BTU3" s="2206"/>
      <c r="BTV3" s="2206"/>
      <c r="BTW3" s="2207"/>
      <c r="BTY3" s="311"/>
      <c r="BTZ3" s="1878" t="s">
        <v>18</v>
      </c>
      <c r="BUA3" s="2205"/>
      <c r="BUB3" s="2206"/>
      <c r="BUC3" s="2206"/>
      <c r="BUD3" s="2207"/>
    </row>
    <row r="4" spans="1:1903" ht="19.5" thickBot="1" x14ac:dyDescent="0.35">
      <c r="A4" s="311"/>
      <c r="B4" s="2081"/>
      <c r="C4" s="239"/>
      <c r="D4" s="239"/>
      <c r="E4" s="239"/>
      <c r="F4" s="239"/>
      <c r="H4" s="311"/>
      <c r="I4" s="1878"/>
      <c r="J4" s="239"/>
      <c r="K4" s="239"/>
      <c r="L4" s="239"/>
      <c r="M4" s="239"/>
      <c r="O4" s="311"/>
      <c r="P4" s="1878"/>
      <c r="Q4" s="239"/>
      <c r="R4" s="239"/>
      <c r="S4" s="239"/>
      <c r="T4" s="239"/>
      <c r="V4" s="311"/>
      <c r="W4" s="1878"/>
      <c r="X4" s="239"/>
      <c r="Y4" s="239"/>
      <c r="Z4" s="239"/>
      <c r="AA4" s="239"/>
      <c r="AC4" s="311"/>
      <c r="AD4" s="1878"/>
      <c r="AE4" s="239"/>
      <c r="AF4" s="239"/>
      <c r="AG4" s="239"/>
      <c r="AH4" s="239"/>
      <c r="AK4" s="1878"/>
      <c r="AL4" s="239"/>
      <c r="AM4" s="239"/>
      <c r="AN4" s="239"/>
      <c r="AO4" s="239"/>
      <c r="AQ4" s="322"/>
      <c r="AR4" s="1878"/>
      <c r="AS4" s="239"/>
      <c r="AT4" s="555"/>
      <c r="AU4" s="239"/>
      <c r="AV4" s="239"/>
      <c r="AX4" s="311"/>
      <c r="AY4" s="1878"/>
      <c r="AZ4" s="239"/>
      <c r="BA4" s="239"/>
      <c r="BB4" s="239"/>
      <c r="BC4" s="239"/>
      <c r="BE4" s="322"/>
      <c r="BF4" s="1878"/>
      <c r="BG4" s="239"/>
      <c r="BH4" s="239"/>
      <c r="BI4" s="239"/>
      <c r="BJ4" s="239"/>
      <c r="BL4" s="406"/>
      <c r="BM4" s="1878"/>
      <c r="BN4" s="239"/>
      <c r="BO4" s="239"/>
      <c r="BP4" s="239"/>
      <c r="BQ4" s="239"/>
      <c r="BS4" s="322"/>
      <c r="BT4" s="1878"/>
      <c r="BU4" s="239"/>
      <c r="BV4" s="239"/>
      <c r="BW4" s="239"/>
      <c r="BX4" s="239"/>
      <c r="BZ4" s="406"/>
      <c r="CA4" s="406"/>
      <c r="CB4" s="1878"/>
      <c r="CC4" s="239"/>
      <c r="CD4" s="239" t="s">
        <v>1619</v>
      </c>
      <c r="CE4" s="239"/>
      <c r="CF4" s="239"/>
      <c r="CH4" s="406"/>
      <c r="CI4" s="1878"/>
      <c r="CJ4" s="239"/>
      <c r="CK4" s="59"/>
      <c r="CL4" s="239"/>
      <c r="CM4" s="239"/>
      <c r="CO4" s="406"/>
      <c r="CP4" s="1878"/>
      <c r="CQ4" s="239"/>
      <c r="CR4" s="59"/>
      <c r="CS4" s="239"/>
      <c r="CT4" s="239"/>
      <c r="CX4" s="1878"/>
      <c r="CY4" s="239"/>
      <c r="CZ4" s="423"/>
      <c r="DA4" s="239"/>
      <c r="DB4" s="239"/>
      <c r="DF4" s="1878"/>
      <c r="DG4" s="239"/>
      <c r="DH4" s="423"/>
      <c r="DI4" s="239"/>
      <c r="DJ4" s="239"/>
      <c r="DL4" s="322"/>
      <c r="DM4" s="1878"/>
      <c r="DN4" s="239"/>
      <c r="DO4" s="239"/>
      <c r="DP4" s="239"/>
      <c r="DQ4" s="239"/>
      <c r="DS4" s="322"/>
      <c r="DT4" s="1878"/>
      <c r="DU4" s="239"/>
      <c r="DV4" s="239"/>
      <c r="DW4" s="239"/>
      <c r="DX4" s="239"/>
      <c r="DZ4" s="311"/>
      <c r="EA4" s="1878"/>
      <c r="EB4" s="239"/>
      <c r="EC4" s="239"/>
      <c r="ED4" s="239"/>
      <c r="EE4" s="239"/>
      <c r="EG4" s="322"/>
      <c r="EH4" s="1878"/>
      <c r="EI4" s="239"/>
      <c r="EJ4" s="239"/>
      <c r="EK4" s="239"/>
      <c r="EL4" s="239"/>
      <c r="EN4" s="406"/>
      <c r="EO4" s="1878"/>
      <c r="EP4" s="239"/>
      <c r="EQ4" s="239"/>
      <c r="ER4" s="239"/>
      <c r="ES4" s="239"/>
      <c r="EU4" s="406"/>
      <c r="EV4" s="1878"/>
      <c r="EW4" s="239"/>
      <c r="EX4" s="239"/>
      <c r="EY4" s="239"/>
      <c r="EZ4" s="239"/>
      <c r="FB4" s="311"/>
      <c r="FC4" s="311"/>
      <c r="FD4" s="1878"/>
      <c r="FE4" s="239"/>
      <c r="FF4" s="239"/>
      <c r="FG4" s="239"/>
      <c r="FH4" s="239"/>
      <c r="FJ4" s="406"/>
      <c r="FK4" s="311"/>
      <c r="FL4" s="1878"/>
      <c r="FM4" s="239"/>
      <c r="FN4" s="239"/>
      <c r="FO4" s="239"/>
      <c r="FP4" s="239"/>
      <c r="FR4" s="406"/>
      <c r="FS4" s="311"/>
      <c r="FT4" s="1878"/>
      <c r="FU4" s="239"/>
      <c r="FV4" s="239"/>
      <c r="FW4" s="239"/>
      <c r="FX4" s="239"/>
      <c r="FZ4" s="311"/>
      <c r="GA4" s="1878"/>
      <c r="GB4" s="239"/>
      <c r="GC4" s="239"/>
      <c r="GD4" s="239"/>
      <c r="GE4" s="239"/>
      <c r="GG4" s="406"/>
      <c r="GH4" s="406"/>
      <c r="GI4" s="1878"/>
      <c r="GJ4" s="239"/>
      <c r="GK4" s="239" t="s">
        <v>1037</v>
      </c>
      <c r="GL4" s="239"/>
      <c r="GM4" s="239"/>
      <c r="GO4" s="311"/>
      <c r="GP4" s="1878"/>
      <c r="GQ4" s="239"/>
      <c r="GR4" s="239"/>
      <c r="GS4" s="239"/>
      <c r="GT4" s="239"/>
      <c r="GV4" s="406"/>
      <c r="GW4" s="311"/>
      <c r="GX4" s="1878"/>
      <c r="GY4" s="239"/>
      <c r="GZ4" s="239"/>
      <c r="HA4" s="239"/>
      <c r="HB4" s="239"/>
      <c r="HD4" s="406"/>
      <c r="HE4" s="1878"/>
      <c r="HF4" s="239"/>
      <c r="HG4" s="239"/>
      <c r="HH4" s="239"/>
      <c r="HI4" s="239"/>
      <c r="HK4" s="322"/>
      <c r="HL4" s="1878"/>
      <c r="HM4" s="239"/>
      <c r="HN4" s="239"/>
      <c r="HO4" s="239"/>
      <c r="HP4" s="239"/>
      <c r="HR4" s="406"/>
      <c r="HS4" s="1878"/>
      <c r="HT4" s="239"/>
      <c r="HU4" s="239"/>
      <c r="HV4" s="239"/>
      <c r="HW4" s="239"/>
      <c r="HY4" s="322"/>
      <c r="HZ4" s="1878"/>
      <c r="IA4" s="239"/>
      <c r="IB4" s="239"/>
      <c r="IC4" s="239"/>
      <c r="ID4" s="239"/>
      <c r="IF4" s="322"/>
      <c r="IG4" s="1878"/>
      <c r="IH4" s="239"/>
      <c r="II4" s="239"/>
      <c r="IJ4" s="239"/>
      <c r="IK4" s="239"/>
      <c r="IM4" s="311"/>
      <c r="IN4" s="1878"/>
      <c r="IO4" s="239"/>
      <c r="IP4" s="239" t="s">
        <v>1620</v>
      </c>
      <c r="IQ4" s="239"/>
      <c r="IR4" s="239"/>
      <c r="IT4" s="406"/>
      <c r="IU4" s="1878"/>
      <c r="IV4" s="239"/>
      <c r="IW4" s="239"/>
      <c r="IX4" s="239"/>
      <c r="IY4" s="239"/>
      <c r="JA4" s="406"/>
      <c r="JB4" s="1878"/>
      <c r="JC4" s="239"/>
      <c r="JD4" s="239"/>
      <c r="JE4" s="239"/>
      <c r="JF4" s="239"/>
      <c r="JH4" s="322"/>
      <c r="JI4" s="1878"/>
      <c r="JJ4" s="239"/>
      <c r="JK4" s="555"/>
      <c r="JL4" s="742"/>
      <c r="JM4" s="239"/>
      <c r="JO4" s="322"/>
      <c r="JP4" s="1878"/>
      <c r="JQ4" s="239"/>
      <c r="JR4" s="555"/>
      <c r="JS4" s="239"/>
      <c r="JT4" s="239"/>
      <c r="JV4" s="322"/>
      <c r="JW4" s="1878"/>
      <c r="JX4" s="239"/>
      <c r="JY4" s="555"/>
      <c r="JZ4" s="239"/>
      <c r="KA4" s="239"/>
      <c r="KC4" s="406"/>
      <c r="KD4" s="1878"/>
      <c r="KE4" s="239"/>
      <c r="KF4" s="239" t="s">
        <v>38</v>
      </c>
      <c r="KG4" s="239"/>
      <c r="KH4" s="239"/>
      <c r="KJ4" s="322"/>
      <c r="KK4" s="1878"/>
      <c r="KL4" s="239"/>
      <c r="KM4" s="239" t="s">
        <v>1888</v>
      </c>
      <c r="KN4" s="239"/>
      <c r="KO4" s="239"/>
      <c r="KQ4" s="322"/>
      <c r="KR4" s="322"/>
      <c r="KS4" s="1878"/>
      <c r="KT4" s="239"/>
      <c r="KU4" s="239" t="s">
        <v>1621</v>
      </c>
      <c r="KV4" s="239"/>
      <c r="KW4" s="239"/>
      <c r="KY4" s="322"/>
      <c r="KZ4" s="1878"/>
      <c r="LA4" s="239"/>
      <c r="LB4" s="239"/>
      <c r="LC4" s="239"/>
      <c r="LD4" s="239"/>
      <c r="LF4" s="322"/>
      <c r="LG4" s="1878"/>
      <c r="LH4" s="239"/>
      <c r="LI4" s="239"/>
      <c r="LJ4" s="239"/>
      <c r="LK4" s="239"/>
      <c r="LM4" s="311"/>
      <c r="LN4" s="1878"/>
      <c r="LO4" s="239"/>
      <c r="LP4" s="239"/>
      <c r="LQ4" s="239"/>
      <c r="LR4" s="239"/>
      <c r="LT4" s="311"/>
      <c r="LU4" s="1878"/>
      <c r="LV4" s="239"/>
      <c r="LW4" s="239"/>
      <c r="LX4" s="239"/>
      <c r="LY4" s="239"/>
      <c r="MA4" s="311"/>
      <c r="MB4" s="1878"/>
      <c r="MC4" s="239"/>
      <c r="MD4" s="239"/>
      <c r="ME4" s="239"/>
      <c r="MF4" s="239"/>
      <c r="MH4" s="311"/>
      <c r="MI4" s="1878"/>
      <c r="MJ4" s="239"/>
      <c r="MK4" s="239" t="s">
        <v>776</v>
      </c>
      <c r="ML4" s="239"/>
      <c r="MM4" s="239"/>
      <c r="MO4" s="406"/>
      <c r="MP4" s="1878"/>
      <c r="MQ4" s="239"/>
      <c r="MR4" s="239"/>
      <c r="MS4" s="239"/>
      <c r="MT4" s="239"/>
      <c r="MV4" s="406"/>
      <c r="MW4" s="1878"/>
      <c r="MX4" s="239"/>
      <c r="MY4" s="239"/>
      <c r="MZ4" s="239"/>
      <c r="NA4" s="239"/>
      <c r="NC4" s="406"/>
      <c r="ND4" s="1878"/>
      <c r="NE4" s="239"/>
      <c r="NF4" s="239"/>
      <c r="NG4" s="239"/>
      <c r="NH4" s="239"/>
      <c r="NJ4" s="311"/>
      <c r="NK4" s="1878"/>
      <c r="NL4" s="239"/>
      <c r="NM4" s="239"/>
      <c r="NN4" s="239"/>
      <c r="NO4" s="239"/>
      <c r="NQ4" s="311"/>
      <c r="NR4" s="1878"/>
      <c r="NS4" s="239"/>
      <c r="NT4" s="239"/>
      <c r="NU4" s="239"/>
      <c r="NV4" s="239"/>
      <c r="NX4" s="406"/>
      <c r="NY4" s="1878"/>
      <c r="NZ4" s="239"/>
      <c r="OA4" s="423"/>
      <c r="OB4" s="239"/>
      <c r="OC4" s="239"/>
      <c r="OE4" s="406"/>
      <c r="OF4" s="1878"/>
      <c r="OG4" s="239"/>
      <c r="OH4" s="239" t="s">
        <v>1038</v>
      </c>
      <c r="OI4" s="239"/>
      <c r="OJ4" s="239"/>
      <c r="OL4" s="406"/>
      <c r="OM4" s="736"/>
      <c r="ON4" s="1878"/>
      <c r="OO4" s="239"/>
      <c r="OP4" s="239"/>
      <c r="OQ4" s="239"/>
      <c r="OR4" s="239"/>
      <c r="OT4" s="406"/>
      <c r="OU4" s="1878"/>
      <c r="OV4" s="239"/>
      <c r="OW4" s="239"/>
      <c r="OX4" s="239"/>
      <c r="OY4" s="239"/>
      <c r="PA4" s="311"/>
      <c r="PB4" s="1878"/>
      <c r="PC4" s="239"/>
      <c r="PD4" s="239"/>
      <c r="PE4" s="239"/>
      <c r="PF4" s="239"/>
      <c r="PH4" s="322"/>
      <c r="PI4" s="1878"/>
      <c r="PJ4" s="239"/>
      <c r="PK4" s="239"/>
      <c r="PL4" s="239"/>
      <c r="PM4" s="239"/>
      <c r="PO4" s="322"/>
      <c r="PP4" s="1878"/>
      <c r="PQ4" s="239"/>
      <c r="PR4" s="239"/>
      <c r="PS4" s="239"/>
      <c r="PT4" s="239"/>
      <c r="PV4" s="322"/>
      <c r="PW4" s="311"/>
      <c r="PX4" s="1878"/>
      <c r="PY4" s="239"/>
      <c r="PZ4" s="239" t="s">
        <v>1039</v>
      </c>
      <c r="QA4" s="239"/>
      <c r="QB4" s="239"/>
      <c r="QD4" s="322"/>
      <c r="QE4" s="1878"/>
      <c r="QF4" s="239"/>
      <c r="QG4" s="239"/>
      <c r="QH4" s="239"/>
      <c r="QI4" s="239"/>
      <c r="QK4" s="322"/>
      <c r="QL4" s="1878"/>
      <c r="QM4" s="239"/>
      <c r="QN4" s="239"/>
      <c r="QO4" s="239"/>
      <c r="QP4" s="239"/>
      <c r="QR4" s="311"/>
      <c r="QS4" s="1878"/>
      <c r="QT4" s="239"/>
      <c r="QU4" s="239"/>
      <c r="QV4" s="239"/>
      <c r="QW4" s="239"/>
      <c r="QY4" s="311"/>
      <c r="QZ4" s="1878"/>
      <c r="RA4" s="239"/>
      <c r="RB4" s="239"/>
      <c r="RC4" s="239"/>
      <c r="RD4" s="239"/>
      <c r="RF4" s="311"/>
      <c r="RG4" s="1878"/>
      <c r="RH4" s="743"/>
      <c r="RI4" s="239"/>
      <c r="RJ4" s="239"/>
      <c r="RK4" s="239"/>
      <c r="RM4" s="406"/>
      <c r="RN4" s="738"/>
      <c r="RO4" s="1878"/>
      <c r="RP4" s="239"/>
      <c r="RQ4" s="239" t="s">
        <v>1040</v>
      </c>
      <c r="RR4" s="239"/>
      <c r="RS4" s="239"/>
      <c r="RU4" s="406"/>
      <c r="RV4" s="1878"/>
      <c r="RW4" s="239"/>
      <c r="RX4" s="239" t="s">
        <v>582</v>
      </c>
      <c r="RY4" s="239"/>
      <c r="RZ4" s="239"/>
      <c r="SB4" s="406"/>
      <c r="SC4" s="1878"/>
      <c r="SD4" s="239"/>
      <c r="SE4" s="239"/>
      <c r="SF4" s="239"/>
      <c r="SG4" s="239"/>
      <c r="SI4" s="311"/>
      <c r="SJ4" s="1878"/>
      <c r="SK4" s="239"/>
      <c r="SL4" s="239"/>
      <c r="SM4" s="239"/>
      <c r="SN4" s="239"/>
      <c r="SP4" s="311"/>
      <c r="SQ4" s="1878"/>
      <c r="SR4" s="239"/>
      <c r="SS4" s="239"/>
      <c r="ST4" s="239"/>
      <c r="SU4" s="239"/>
      <c r="SW4" s="311"/>
      <c r="SX4" s="1878"/>
      <c r="SY4" s="239"/>
      <c r="SZ4" s="239"/>
      <c r="TA4" s="239"/>
      <c r="TB4" s="239"/>
      <c r="TD4" s="311"/>
      <c r="TE4" s="1878"/>
      <c r="TF4" s="239"/>
      <c r="TG4" s="239"/>
      <c r="TH4" s="239"/>
      <c r="TI4" s="239"/>
      <c r="TK4" s="311"/>
      <c r="TL4" s="1878"/>
      <c r="TM4" s="239"/>
      <c r="TN4" s="239"/>
      <c r="TO4" s="239"/>
      <c r="TP4" s="239"/>
      <c r="TR4" s="311"/>
      <c r="TS4" s="1878"/>
      <c r="TT4" s="239"/>
      <c r="TU4" s="239"/>
      <c r="TV4" s="239"/>
      <c r="TW4" s="239"/>
      <c r="TY4" s="311"/>
      <c r="TZ4" s="1878"/>
      <c r="UA4" s="239"/>
      <c r="UB4" s="239"/>
      <c r="UC4" s="239"/>
      <c r="UD4" s="239"/>
      <c r="UF4" s="406"/>
      <c r="UG4" s="1878"/>
      <c r="UH4" s="239"/>
      <c r="UI4" s="239"/>
      <c r="UJ4" s="239"/>
      <c r="UK4" s="239"/>
      <c r="UM4" s="406"/>
      <c r="UN4" s="1878"/>
      <c r="UO4" s="239"/>
      <c r="UP4" s="239"/>
      <c r="UQ4" s="239"/>
      <c r="UR4" s="239"/>
      <c r="UT4" s="406"/>
      <c r="UU4" s="1878"/>
      <c r="UV4" s="239"/>
      <c r="UW4" s="239"/>
      <c r="UX4" s="239"/>
      <c r="UY4" s="239"/>
      <c r="VA4" s="322"/>
      <c r="VB4" s="1878"/>
      <c r="VC4" s="239"/>
      <c r="VD4" s="555"/>
      <c r="VE4" s="239"/>
      <c r="VF4" s="239"/>
      <c r="VH4" s="406"/>
      <c r="VI4" s="1878"/>
      <c r="VJ4" s="239"/>
      <c r="VK4" s="239" t="s">
        <v>1622</v>
      </c>
      <c r="VL4" s="239"/>
      <c r="VM4" s="239"/>
      <c r="VO4" s="311"/>
      <c r="VP4" s="1878"/>
      <c r="VQ4" s="239"/>
      <c r="VR4" s="239"/>
      <c r="VS4" s="239"/>
      <c r="VT4" s="239"/>
      <c r="VV4" s="311"/>
      <c r="VW4" s="1878"/>
      <c r="VX4" s="239"/>
      <c r="VY4" s="239"/>
      <c r="VZ4" s="239"/>
      <c r="WA4" s="239"/>
      <c r="WC4" s="311"/>
      <c r="WD4" s="1878"/>
      <c r="WE4" s="239"/>
      <c r="WF4" s="239"/>
      <c r="WG4" s="239"/>
      <c r="WH4" s="239"/>
      <c r="WJ4" s="322"/>
      <c r="WK4" s="1878"/>
      <c r="WL4" s="239"/>
      <c r="WM4" s="239"/>
      <c r="WN4" s="239"/>
      <c r="WO4" s="239"/>
      <c r="WQ4" s="406"/>
      <c r="WR4" s="1878"/>
      <c r="WS4" s="239"/>
      <c r="WT4" s="239"/>
      <c r="WU4" s="239"/>
      <c r="WV4" s="239"/>
      <c r="WX4" s="311"/>
      <c r="WY4" s="1878"/>
      <c r="WZ4" s="239"/>
      <c r="XA4" s="239"/>
      <c r="XB4" s="239"/>
      <c r="XC4" s="239"/>
      <c r="XE4" s="406"/>
      <c r="XF4" s="1878"/>
      <c r="XG4" s="239"/>
      <c r="XH4" s="239"/>
      <c r="XI4" s="239"/>
      <c r="XJ4" s="239"/>
      <c r="XL4" s="406"/>
      <c r="XM4" s="1878"/>
      <c r="XN4" s="239"/>
      <c r="XO4" s="239"/>
      <c r="XP4" s="239"/>
      <c r="XQ4" s="239"/>
      <c r="XS4" s="406"/>
      <c r="XT4" s="1878"/>
      <c r="XU4" s="239"/>
      <c r="XV4" s="239"/>
      <c r="XW4" s="239"/>
      <c r="XX4" s="239"/>
      <c r="XZ4" s="322"/>
      <c r="YA4" s="311"/>
      <c r="YB4" s="1878"/>
      <c r="YC4" s="239"/>
      <c r="YD4" s="239"/>
      <c r="YE4" s="239"/>
      <c r="YF4" s="239"/>
      <c r="YH4" s="322"/>
      <c r="YI4" s="1878"/>
      <c r="YJ4" s="239"/>
      <c r="YK4" s="239"/>
      <c r="YL4" s="239"/>
      <c r="YM4" s="239"/>
      <c r="YO4" s="406"/>
      <c r="YP4" s="738"/>
      <c r="YQ4" s="1878"/>
      <c r="YR4" s="239"/>
      <c r="YS4" s="239"/>
      <c r="YT4" s="239"/>
      <c r="YU4" s="239"/>
      <c r="YW4" s="322"/>
      <c r="YX4" s="1878"/>
      <c r="YY4" s="239"/>
      <c r="YZ4" s="239"/>
      <c r="ZA4" s="239"/>
      <c r="ZB4" s="239"/>
      <c r="ZD4" s="322"/>
      <c r="ZE4" s="1878"/>
      <c r="ZF4" s="239"/>
      <c r="ZG4" s="239"/>
      <c r="ZH4" s="239"/>
      <c r="ZI4" s="239"/>
      <c r="ZK4" s="406"/>
      <c r="ZL4" s="1878"/>
      <c r="ZM4" s="239"/>
      <c r="ZN4" s="239"/>
      <c r="ZO4" s="239"/>
      <c r="ZP4" s="239"/>
      <c r="ZR4" s="406"/>
      <c r="ZS4" s="1878"/>
      <c r="ZT4" s="239"/>
      <c r="ZU4" s="239"/>
      <c r="ZV4" s="239"/>
      <c r="ZW4" s="239"/>
      <c r="ZY4" s="322"/>
      <c r="ZZ4" s="736"/>
      <c r="AAA4" s="1878"/>
      <c r="AAB4" s="239"/>
      <c r="AAC4" s="555" t="s">
        <v>1041</v>
      </c>
      <c r="AAD4" s="239"/>
      <c r="AAE4" s="239"/>
      <c r="AAG4" s="322"/>
      <c r="AAH4" s="1878"/>
      <c r="AAI4" s="239"/>
      <c r="AAJ4" s="555"/>
      <c r="AAK4" s="239"/>
      <c r="AAL4" s="239"/>
      <c r="AAN4" s="406"/>
      <c r="AAO4" s="406"/>
      <c r="AAP4" s="1878"/>
      <c r="AAQ4" s="239"/>
      <c r="AAR4" s="555"/>
      <c r="AAS4" s="239"/>
      <c r="AAT4" s="239"/>
      <c r="AAV4" s="322"/>
      <c r="AAW4" s="1878"/>
      <c r="AAX4" s="239"/>
      <c r="AAY4" s="239" t="s">
        <v>659</v>
      </c>
      <c r="AAZ4" s="239"/>
      <c r="ABA4" s="239"/>
      <c r="ABC4" s="406"/>
      <c r="ABD4" s="1878"/>
      <c r="ABE4" s="239"/>
      <c r="ABF4" s="239"/>
      <c r="ABG4" s="239"/>
      <c r="ABH4" s="239"/>
      <c r="ABJ4" s="406"/>
      <c r="ABK4" s="1878"/>
      <c r="ABL4" s="239"/>
      <c r="ABM4" s="239"/>
      <c r="ABN4" s="239"/>
      <c r="ABO4" s="239"/>
      <c r="ABQ4" s="406"/>
      <c r="ABR4" s="1878"/>
      <c r="ABS4" s="239"/>
      <c r="ABT4" s="239"/>
      <c r="ABU4" s="239"/>
      <c r="ABV4" s="239"/>
      <c r="ABX4" s="406"/>
      <c r="ABY4" s="1878"/>
      <c r="ABZ4" s="239"/>
      <c r="ACA4" s="239"/>
      <c r="ACB4" s="239"/>
      <c r="ACC4" s="239"/>
      <c r="ACE4" s="406"/>
      <c r="ACF4" s="1878"/>
      <c r="ACG4" s="239"/>
      <c r="ACH4" s="59"/>
      <c r="ACI4" s="239"/>
      <c r="ACJ4" s="239"/>
      <c r="ACL4" s="406"/>
      <c r="ACM4" s="406"/>
      <c r="ACN4" s="1878"/>
      <c r="ACO4" s="239"/>
      <c r="ACP4" s="239"/>
      <c r="ACQ4" s="239"/>
      <c r="ACR4" s="239"/>
      <c r="ACT4" s="311"/>
      <c r="ACU4" s="1878"/>
      <c r="ACV4" s="239"/>
      <c r="ACW4" s="239"/>
      <c r="ACX4" s="239"/>
      <c r="ACY4" s="239"/>
      <c r="ADA4" s="311"/>
      <c r="ADB4" s="1878"/>
      <c r="ADC4" s="239"/>
      <c r="ADD4" s="239" t="s">
        <v>1042</v>
      </c>
      <c r="ADE4" s="239"/>
      <c r="ADF4" s="239"/>
      <c r="ADI4" s="311"/>
      <c r="ADJ4" s="1878"/>
      <c r="ADK4" s="239"/>
      <c r="ADL4" s="239"/>
      <c r="ADM4" s="239"/>
      <c r="ADN4" s="239"/>
      <c r="ADP4" s="322"/>
      <c r="ADQ4" s="1878"/>
      <c r="ADR4" s="239"/>
      <c r="ADS4" s="423"/>
      <c r="ADT4" s="239"/>
      <c r="ADU4" s="239"/>
      <c r="ADW4" s="406"/>
      <c r="ADX4" s="1878"/>
      <c r="ADY4" s="239"/>
      <c r="ADZ4" s="239"/>
      <c r="AEA4" s="239"/>
      <c r="AEB4" s="239"/>
      <c r="AED4" s="322"/>
      <c r="AEE4" s="1878"/>
      <c r="AEF4" s="239"/>
      <c r="AEG4" s="555"/>
      <c r="AEH4" s="239"/>
      <c r="AEI4" s="239"/>
      <c r="AEK4" s="311"/>
      <c r="AEL4" s="1878"/>
      <c r="AEM4" s="239"/>
      <c r="AEN4" s="239"/>
      <c r="AEO4" s="239"/>
      <c r="AEP4" s="239"/>
      <c r="AER4" s="311"/>
      <c r="AES4" s="1878"/>
      <c r="AET4" s="239"/>
      <c r="AEU4" s="239"/>
      <c r="AEV4" s="239"/>
      <c r="AEW4" s="239"/>
      <c r="AEY4" s="311"/>
      <c r="AEZ4" s="1878"/>
      <c r="AFA4" s="239"/>
      <c r="AFB4" s="239"/>
      <c r="AFC4" s="239"/>
      <c r="AFD4" s="239"/>
      <c r="AFF4" s="322"/>
      <c r="AFG4" s="1878"/>
      <c r="AFH4" s="239"/>
      <c r="AFI4" s="239"/>
      <c r="AFJ4" s="239"/>
      <c r="AFK4" s="239"/>
      <c r="AFM4" s="322"/>
      <c r="AFN4" s="1878"/>
      <c r="AFO4" s="239"/>
      <c r="AFP4" s="239"/>
      <c r="AFQ4" s="239"/>
      <c r="AFR4" s="239"/>
      <c r="AFT4" s="322"/>
      <c r="AFU4" s="1878"/>
      <c r="AFV4" s="239"/>
      <c r="AFW4" s="239"/>
      <c r="AFX4" s="239"/>
      <c r="AFY4" s="239"/>
      <c r="AGA4" s="322"/>
      <c r="AGB4" s="1878"/>
      <c r="AGC4" s="239"/>
      <c r="AGD4" s="239"/>
      <c r="AGE4" s="239"/>
      <c r="AGF4" s="239"/>
      <c r="AGH4" s="322"/>
      <c r="AGI4" s="1878"/>
      <c r="AGJ4" s="239"/>
      <c r="AGK4" s="239"/>
      <c r="AGL4" s="239"/>
      <c r="AGM4" s="239"/>
      <c r="AGO4" s="322"/>
      <c r="AGP4" s="1878"/>
      <c r="AGQ4" s="239"/>
      <c r="AGR4" s="239"/>
      <c r="AGS4" s="239"/>
      <c r="AGT4" s="239"/>
      <c r="AGV4" s="406"/>
      <c r="AGW4" s="1878"/>
      <c r="AGX4" s="239"/>
      <c r="AGY4" s="239"/>
      <c r="AGZ4" s="239"/>
      <c r="AHA4" s="239"/>
      <c r="AHE4" s="1878"/>
      <c r="AHF4" s="239"/>
      <c r="AHG4" s="555" t="s">
        <v>1435</v>
      </c>
      <c r="AHH4" s="239"/>
      <c r="AHI4" s="239"/>
      <c r="AHK4" s="406"/>
      <c r="AHL4" s="1878"/>
      <c r="AHM4" s="239"/>
      <c r="AHN4" s="239"/>
      <c r="AHO4" s="239"/>
      <c r="AHP4" s="239"/>
      <c r="AHR4" s="406"/>
      <c r="AHS4" s="1878"/>
      <c r="AHT4" s="239"/>
      <c r="AHU4" s="239"/>
      <c r="AHV4" s="239"/>
      <c r="AHW4" s="239"/>
      <c r="AHY4" s="406"/>
      <c r="AHZ4" s="406"/>
      <c r="AIA4" s="1878"/>
      <c r="AIB4" s="239"/>
      <c r="AIC4" s="239" t="s">
        <v>1436</v>
      </c>
      <c r="AID4" s="239"/>
      <c r="AIE4" s="239"/>
      <c r="AIG4" s="406"/>
      <c r="AIH4" s="1878"/>
      <c r="AII4" s="239"/>
      <c r="AIJ4" s="239"/>
      <c r="AIK4" s="239"/>
      <c r="AIL4" s="239"/>
      <c r="AIN4" s="406"/>
      <c r="AIO4" s="1878"/>
      <c r="AIP4" s="743"/>
      <c r="AIQ4" s="239"/>
      <c r="AIR4" s="239"/>
      <c r="AIS4" s="239"/>
      <c r="AIU4" s="406"/>
      <c r="AIV4" s="1878"/>
      <c r="AIW4" s="239"/>
      <c r="AIX4" s="239"/>
      <c r="AIY4" s="239"/>
      <c r="AIZ4" s="239"/>
      <c r="AJB4" s="311"/>
      <c r="AJC4" s="1878"/>
      <c r="AJD4" s="239"/>
      <c r="AJE4" s="320" t="s">
        <v>395</v>
      </c>
      <c r="AJF4" s="239"/>
      <c r="AJG4" s="239"/>
      <c r="AJI4" s="311"/>
      <c r="AJJ4" s="1878"/>
      <c r="AJK4" s="239"/>
      <c r="AJL4" s="59"/>
      <c r="AJM4" s="239"/>
      <c r="AJN4" s="239"/>
      <c r="AJP4" s="322"/>
      <c r="AJQ4" s="1878"/>
      <c r="AJR4" s="239"/>
      <c r="AJS4" s="59"/>
      <c r="AJT4" s="239"/>
      <c r="AJU4" s="239"/>
      <c r="AJW4" s="322"/>
      <c r="AJX4" s="1878"/>
      <c r="AJY4" s="239"/>
      <c r="AJZ4" s="593" t="s">
        <v>1039</v>
      </c>
      <c r="AKA4" s="239"/>
      <c r="AKB4" s="239"/>
      <c r="AKD4" s="311"/>
      <c r="AKE4" s="311"/>
      <c r="AKF4" s="1878"/>
      <c r="AKG4" s="239"/>
      <c r="AKH4" s="59"/>
      <c r="AKI4" s="239"/>
      <c r="AKJ4" s="239"/>
      <c r="AKL4" s="406"/>
      <c r="AKM4" s="1878"/>
      <c r="AKN4" s="239"/>
      <c r="AKO4" s="59"/>
      <c r="AKP4" s="239"/>
      <c r="AKQ4" s="239"/>
      <c r="AKS4" s="406"/>
      <c r="AKT4" s="738"/>
      <c r="AKU4" s="1878"/>
      <c r="AKV4" s="239"/>
      <c r="AKW4" s="59"/>
      <c r="AKX4" s="239"/>
      <c r="AKY4" s="239"/>
      <c r="ALA4" s="406"/>
      <c r="ALB4" s="1878"/>
      <c r="ALC4" s="239"/>
      <c r="ALD4" s="59"/>
      <c r="ALE4" s="239"/>
      <c r="ALF4" s="239"/>
      <c r="ALH4" s="406"/>
      <c r="ALI4" s="1878"/>
      <c r="ALJ4" s="239"/>
      <c r="ALK4" s="59"/>
      <c r="ALL4" s="239"/>
      <c r="ALM4" s="239"/>
      <c r="ALO4" s="406"/>
      <c r="ALP4" s="1878"/>
      <c r="ALQ4" s="239"/>
      <c r="ALR4" s="59"/>
      <c r="ALS4" s="239"/>
      <c r="ALT4" s="239"/>
      <c r="ALV4" s="406"/>
      <c r="ALW4" s="1878"/>
      <c r="ALX4" s="239"/>
      <c r="ALY4" s="59" t="s">
        <v>38</v>
      </c>
      <c r="ALZ4" s="239"/>
      <c r="AMA4" s="239"/>
      <c r="AMC4" s="406"/>
      <c r="AMD4" s="1878"/>
      <c r="AME4" s="239"/>
      <c r="AMF4" s="59"/>
      <c r="AMG4" s="239"/>
      <c r="AMH4" s="239"/>
      <c r="AMJ4" s="406"/>
      <c r="AMK4" s="1878"/>
      <c r="AML4" s="239"/>
      <c r="AMM4" s="744"/>
      <c r="AMN4" s="239"/>
      <c r="AMO4" s="239"/>
      <c r="AMQ4" s="406"/>
      <c r="AMR4" s="1878"/>
      <c r="AMS4" s="239"/>
      <c r="AMT4" s="59"/>
      <c r="AMU4" s="239"/>
      <c r="AMV4" s="239"/>
      <c r="AMX4" s="322"/>
      <c r="AMY4" s="1878"/>
      <c r="AMZ4" s="239"/>
      <c r="ANA4" s="239"/>
      <c r="ANB4" s="239"/>
      <c r="ANC4" s="239"/>
      <c r="ANE4" s="311"/>
      <c r="ANF4" s="1878"/>
      <c r="ANG4" s="239"/>
      <c r="ANH4" s="239"/>
      <c r="ANI4" s="239"/>
      <c r="ANJ4" s="239"/>
      <c r="ANL4" s="322"/>
      <c r="ANM4" s="1878"/>
      <c r="ANN4" s="239"/>
      <c r="ANO4" s="555"/>
      <c r="ANP4" s="239"/>
      <c r="ANQ4" s="239"/>
      <c r="ANS4" s="311"/>
      <c r="ANT4" s="311"/>
      <c r="ANU4" s="1878"/>
      <c r="ANV4" s="239"/>
      <c r="ANW4" s="239" t="s">
        <v>1502</v>
      </c>
      <c r="ANX4" s="239"/>
      <c r="ANY4" s="239"/>
      <c r="AOA4" s="406"/>
      <c r="AOB4" s="406"/>
      <c r="AOC4" s="1878"/>
      <c r="AOD4" s="239"/>
      <c r="AOE4" s="239" t="s">
        <v>1239</v>
      </c>
      <c r="AOF4" s="239"/>
      <c r="AOG4" s="239"/>
      <c r="AOI4" s="406"/>
      <c r="AOJ4" s="1878"/>
      <c r="AOK4" s="239"/>
      <c r="AOL4" s="239"/>
      <c r="AOM4" s="239"/>
      <c r="AON4" s="239"/>
      <c r="AOP4" s="311"/>
      <c r="AOQ4" s="1878"/>
      <c r="AOR4" s="743"/>
      <c r="AOS4" s="239"/>
      <c r="AOT4" s="239"/>
      <c r="AOU4" s="239"/>
      <c r="AOW4" s="311"/>
      <c r="AOX4" s="1878"/>
      <c r="AOY4" s="239"/>
      <c r="AOZ4" s="239"/>
      <c r="APA4" s="239"/>
      <c r="APB4" s="239"/>
      <c r="APD4" s="311"/>
      <c r="APE4" s="739"/>
      <c r="APF4" s="239"/>
      <c r="APG4" s="59"/>
      <c r="APH4" s="239"/>
      <c r="API4" s="239"/>
      <c r="APK4" s="406"/>
      <c r="APL4" s="1878"/>
      <c r="APM4" s="743"/>
      <c r="APN4" s="239"/>
      <c r="APO4" s="239"/>
      <c r="APP4" s="239"/>
      <c r="APR4" s="322"/>
      <c r="APS4" s="1878"/>
      <c r="APT4" s="239"/>
      <c r="APU4" s="239"/>
      <c r="APV4" s="239"/>
      <c r="APW4" s="239"/>
      <c r="APY4" s="311"/>
      <c r="APZ4" s="1878"/>
      <c r="AQA4" s="743"/>
      <c r="AQB4" s="239"/>
      <c r="AQC4" s="239"/>
      <c r="AQD4" s="239"/>
      <c r="AQF4" s="311"/>
      <c r="AQG4" s="1878"/>
      <c r="AQH4" s="239"/>
      <c r="AQI4" s="239"/>
      <c r="AQJ4" s="239"/>
      <c r="AQK4" s="239"/>
      <c r="AQM4" s="311"/>
      <c r="AQN4" s="1878"/>
      <c r="AQO4" s="239"/>
      <c r="AQP4" s="239"/>
      <c r="AQQ4" s="239"/>
      <c r="AQR4" s="239"/>
      <c r="AQT4" s="322"/>
      <c r="AQU4" s="1878"/>
      <c r="AQV4" s="239"/>
      <c r="AQW4" s="239"/>
      <c r="AQX4" s="239"/>
      <c r="AQY4" s="239"/>
      <c r="ARA4" s="322"/>
      <c r="ARB4" s="1878"/>
      <c r="ARC4" s="239"/>
      <c r="ARD4" s="239"/>
      <c r="ARE4" s="239"/>
      <c r="ARF4" s="239"/>
      <c r="ARH4" s="322"/>
      <c r="ARI4" s="1878"/>
      <c r="ARJ4" s="239"/>
      <c r="ARK4" s="239"/>
      <c r="ARL4" s="239"/>
      <c r="ARM4" s="239"/>
      <c r="ARO4" s="406"/>
      <c r="ARP4" s="1878"/>
      <c r="ARQ4" s="239"/>
      <c r="ARR4" s="239"/>
      <c r="ARS4" s="239"/>
      <c r="ART4" s="239"/>
      <c r="ARV4" s="406"/>
      <c r="ARW4" s="1878"/>
      <c r="ARX4" s="239"/>
      <c r="ARY4" s="239"/>
      <c r="ARZ4" s="239"/>
      <c r="ASA4" s="239"/>
      <c r="ASC4" s="406"/>
      <c r="ASD4" s="1878"/>
      <c r="ASE4" s="239"/>
      <c r="ASF4" s="239"/>
      <c r="ASG4" s="239"/>
      <c r="ASH4" s="239"/>
      <c r="ASJ4" s="406"/>
      <c r="ASK4" s="1878"/>
      <c r="ASL4" s="239"/>
      <c r="ASM4" s="239"/>
      <c r="ASN4" s="239"/>
      <c r="ASO4" s="239"/>
      <c r="ASQ4" s="406"/>
      <c r="ASR4" s="1878"/>
      <c r="ASS4" s="239"/>
      <c r="AST4" s="239"/>
      <c r="ASU4" s="239"/>
      <c r="ASV4" s="239"/>
      <c r="ASX4" s="406"/>
      <c r="ASY4" s="406"/>
      <c r="ASZ4" s="1878"/>
      <c r="ATA4" s="239"/>
      <c r="ATB4" s="239" t="s">
        <v>426</v>
      </c>
      <c r="ATC4" s="239"/>
      <c r="ATD4" s="239"/>
      <c r="ATF4" s="406"/>
      <c r="ATG4" s="1878"/>
      <c r="ATH4" s="239"/>
      <c r="ATI4" s="239"/>
      <c r="ATJ4" s="239"/>
      <c r="ATK4" s="239"/>
      <c r="ATM4" s="322"/>
      <c r="ATN4" s="1878"/>
      <c r="ATO4" s="239"/>
      <c r="ATP4" s="239"/>
      <c r="ATQ4" s="239"/>
      <c r="ATR4" s="239"/>
      <c r="ATT4" s="406"/>
      <c r="ATU4" s="738"/>
      <c r="ATV4" s="1878"/>
      <c r="ATW4" s="239"/>
      <c r="ATX4" s="239"/>
      <c r="ATY4" s="239"/>
      <c r="ATZ4" s="239"/>
      <c r="AUB4" s="406"/>
      <c r="AUC4" s="738"/>
      <c r="AUD4" s="1878"/>
      <c r="AUE4" s="239"/>
      <c r="AUF4" s="239"/>
      <c r="AUG4" s="239"/>
      <c r="AUH4" s="239"/>
      <c r="AUI4" s="239"/>
      <c r="AUK4" s="1878"/>
      <c r="AUL4" s="239"/>
      <c r="AUM4" s="239"/>
      <c r="AUN4" s="239"/>
      <c r="AUO4" s="239"/>
      <c r="AUQ4" s="406"/>
      <c r="AUR4" s="1878"/>
      <c r="AUS4" s="239"/>
      <c r="AUT4" s="239"/>
      <c r="AUU4" s="239"/>
      <c r="AUV4" s="239"/>
      <c r="AUX4" s="406"/>
      <c r="AUY4" s="1878"/>
      <c r="AUZ4" s="239"/>
      <c r="AVA4" s="239"/>
      <c r="AVB4" s="239"/>
      <c r="AVC4" s="239"/>
      <c r="AVE4" s="406"/>
      <c r="AVF4" s="1878"/>
      <c r="AVG4" s="239"/>
      <c r="AVH4" s="239"/>
      <c r="AVI4" s="239"/>
      <c r="AVJ4" s="239"/>
      <c r="AVL4" s="406"/>
      <c r="AVM4" s="1878"/>
      <c r="AVN4" s="239"/>
      <c r="AVO4" s="239"/>
      <c r="AVP4" s="239"/>
      <c r="AVQ4" s="239"/>
      <c r="AVS4" s="406"/>
      <c r="AVT4" s="1878"/>
      <c r="AVU4" s="239"/>
      <c r="AVV4" s="239"/>
      <c r="AVW4" s="239"/>
      <c r="AVX4" s="239"/>
      <c r="AVZ4" s="406"/>
      <c r="AWA4" s="1878"/>
      <c r="AWB4" s="239"/>
      <c r="AWC4" s="239"/>
      <c r="AWD4" s="239"/>
      <c r="AWE4" s="239"/>
      <c r="AWG4" s="406"/>
      <c r="AWH4" s="1878"/>
      <c r="AWI4" s="239"/>
      <c r="AWJ4" s="239"/>
      <c r="AWK4" s="239"/>
      <c r="AWL4" s="239"/>
      <c r="AWN4" s="311"/>
      <c r="AWO4" s="736"/>
      <c r="AWP4" s="1878"/>
      <c r="AWQ4" s="239"/>
      <c r="AWR4" s="239"/>
      <c r="AWS4" s="239"/>
      <c r="AWT4" s="239"/>
      <c r="AWV4" s="406"/>
      <c r="AWW4" s="406"/>
      <c r="AWX4" s="1878"/>
      <c r="AWY4" s="239"/>
      <c r="AWZ4" s="59"/>
      <c r="AXA4" s="239"/>
      <c r="AXB4" s="239"/>
      <c r="AXD4" s="406"/>
      <c r="AXE4" s="1878"/>
      <c r="AXF4" s="239"/>
      <c r="AXG4" s="59"/>
      <c r="AXH4" s="239"/>
      <c r="AXI4" s="239"/>
      <c r="AXK4" s="406"/>
      <c r="AXL4" s="1878"/>
      <c r="AXM4" s="239" t="s">
        <v>1043</v>
      </c>
      <c r="AXN4" s="59" t="s">
        <v>1044</v>
      </c>
      <c r="AXO4" s="239"/>
      <c r="AXP4" s="239"/>
      <c r="AXR4" s="311"/>
      <c r="AXS4" s="1878"/>
      <c r="AXT4" s="239"/>
      <c r="AXU4" s="59"/>
      <c r="AXV4" s="239"/>
      <c r="AXW4" s="239"/>
      <c r="AXY4" s="406"/>
      <c r="AXZ4" s="1878"/>
      <c r="AYA4" s="239"/>
      <c r="AYB4" s="423"/>
      <c r="AYC4" s="239"/>
      <c r="AYD4" s="239"/>
      <c r="AYF4" s="406"/>
      <c r="AYG4" s="1878"/>
      <c r="AYH4" s="239"/>
      <c r="AYI4" s="239"/>
      <c r="AYJ4" s="239"/>
      <c r="AYK4" s="239"/>
      <c r="AYM4" s="406"/>
      <c r="AYN4" s="1878"/>
      <c r="AYO4" s="239"/>
      <c r="AYP4" s="239"/>
      <c r="AYQ4" s="239"/>
      <c r="AYR4" s="239"/>
      <c r="AYT4" s="406"/>
      <c r="AYU4" s="1878"/>
      <c r="AYV4" s="239"/>
      <c r="AYW4" s="239"/>
      <c r="AYX4" s="239"/>
      <c r="AYY4" s="239"/>
      <c r="AZA4" s="406"/>
      <c r="AZB4" s="1878"/>
      <c r="AZC4" s="239"/>
      <c r="AZD4" s="239"/>
      <c r="AZE4" s="239"/>
      <c r="AZF4" s="239"/>
      <c r="AZH4" s="311"/>
      <c r="AZI4" s="1878"/>
      <c r="AZJ4" s="239"/>
      <c r="AZK4" s="239"/>
      <c r="AZL4" s="239"/>
      <c r="AZM4" s="239"/>
      <c r="AZO4" s="322"/>
      <c r="AZP4" s="1878"/>
      <c r="AZQ4" s="239"/>
      <c r="AZR4" s="239"/>
      <c r="AZS4" s="239"/>
      <c r="AZT4" s="239"/>
      <c r="AZV4" s="322"/>
      <c r="AZW4" s="1878"/>
      <c r="AZX4" s="239"/>
      <c r="AZY4" s="239"/>
      <c r="AZZ4" s="239"/>
      <c r="BAA4" s="239"/>
      <c r="BAC4" s="322"/>
      <c r="BAD4" s="1878"/>
      <c r="BAE4" s="239"/>
      <c r="BAF4" s="239"/>
      <c r="BAG4" s="239"/>
      <c r="BAH4" s="239"/>
      <c r="BAJ4" s="406"/>
      <c r="BAK4" s="1878"/>
      <c r="BAL4" s="239"/>
      <c r="BAM4" s="744"/>
      <c r="BAN4" s="239"/>
      <c r="BAO4" s="239"/>
      <c r="BAQ4" s="406"/>
      <c r="BAR4" s="1878"/>
      <c r="BAS4" s="239"/>
      <c r="BAT4" s="59"/>
      <c r="BAU4" s="239"/>
      <c r="BAV4" s="239"/>
      <c r="BAX4" s="311"/>
      <c r="BAY4" s="1878"/>
      <c r="BAZ4" s="239"/>
      <c r="BBA4" s="59"/>
      <c r="BBB4" s="239"/>
      <c r="BBC4" s="239"/>
      <c r="BBE4" s="311"/>
      <c r="BBF4" s="1878"/>
      <c r="BBG4" s="239"/>
      <c r="BBH4" s="59"/>
      <c r="BBI4" s="239"/>
      <c r="BBJ4" s="239"/>
      <c r="BBN4" s="1878"/>
      <c r="BBO4" s="239"/>
      <c r="BBP4" s="593"/>
      <c r="BBQ4" s="239"/>
      <c r="BBR4" s="239"/>
      <c r="BBT4" s="311"/>
      <c r="BBU4" s="1878"/>
      <c r="BBV4" s="239"/>
      <c r="BBW4" s="59"/>
      <c r="BBX4" s="239"/>
      <c r="BBY4" s="239"/>
      <c r="BCA4" s="311"/>
      <c r="BCB4" s="1878"/>
      <c r="BCC4" s="239"/>
      <c r="BCD4" s="59"/>
      <c r="BCE4" s="239"/>
      <c r="BCF4" s="239"/>
      <c r="BCH4" s="311"/>
      <c r="BCI4" s="1878"/>
      <c r="BCJ4" s="239"/>
      <c r="BCK4" s="59"/>
      <c r="BCL4" s="239"/>
      <c r="BCM4" s="239"/>
      <c r="BCO4" s="311"/>
      <c r="BCP4" s="1878"/>
      <c r="BCQ4" s="239"/>
      <c r="BCR4" s="59"/>
      <c r="BCS4" s="239"/>
      <c r="BCT4" s="239"/>
      <c r="BCV4" s="406"/>
      <c r="BCW4" s="1878"/>
      <c r="BCX4" s="239"/>
      <c r="BCY4" s="59"/>
      <c r="BCZ4" s="239"/>
      <c r="BDA4" s="239"/>
      <c r="BDC4" s="406"/>
      <c r="BDD4" s="1878"/>
      <c r="BDE4" s="239"/>
      <c r="BDF4" s="59"/>
      <c r="BDG4" s="239"/>
      <c r="BDH4" s="239"/>
      <c r="BDJ4" s="322"/>
      <c r="BDK4" s="1878"/>
      <c r="BDL4" s="239"/>
      <c r="BDM4" s="59"/>
      <c r="BDN4" s="239"/>
      <c r="BDO4" s="239"/>
      <c r="BDQ4" s="406"/>
      <c r="BDR4" s="406"/>
      <c r="BDS4" s="1878"/>
      <c r="BDT4" s="239"/>
      <c r="BDU4" s="423"/>
      <c r="BDV4" s="239"/>
      <c r="BDW4" s="239"/>
      <c r="BDY4" s="311"/>
      <c r="BDZ4" s="311"/>
      <c r="BEA4" s="1878"/>
      <c r="BEB4" s="239"/>
      <c r="BEC4" s="239"/>
      <c r="BED4" s="239"/>
      <c r="BEE4" s="239"/>
      <c r="BEG4" s="311"/>
      <c r="BEH4" s="1878"/>
      <c r="BEI4" s="239"/>
      <c r="BEJ4" s="239"/>
      <c r="BEK4" s="239"/>
      <c r="BEL4" s="239"/>
      <c r="BEN4" s="311"/>
      <c r="BEO4" s="1878"/>
      <c r="BEP4" s="239"/>
      <c r="BEQ4" s="239"/>
      <c r="BER4" s="239"/>
      <c r="BES4" s="239"/>
      <c r="BEU4" s="322"/>
      <c r="BEV4" s="1878"/>
      <c r="BEW4" s="239"/>
      <c r="BEX4" s="239"/>
      <c r="BEY4" s="239"/>
      <c r="BEZ4" s="239"/>
      <c r="BFB4" s="322"/>
      <c r="BFC4" s="1878"/>
      <c r="BFD4" s="239"/>
      <c r="BFE4" s="239"/>
      <c r="BFF4" s="239"/>
      <c r="BFG4" s="239"/>
      <c r="BFI4" s="322"/>
      <c r="BFJ4" s="1878"/>
      <c r="BFK4" s="239"/>
      <c r="BFL4" s="423" t="s">
        <v>998</v>
      </c>
      <c r="BFM4" s="239"/>
      <c r="BFN4" s="239"/>
      <c r="BFP4" s="322"/>
      <c r="BFQ4" s="1878"/>
      <c r="BFR4" s="239"/>
      <c r="BFS4" s="423"/>
      <c r="BFT4" s="239"/>
      <c r="BFU4" s="239"/>
      <c r="BFW4" s="311"/>
      <c r="BFX4" s="1878"/>
      <c r="BFY4" s="239"/>
      <c r="BFZ4" s="239"/>
      <c r="BGA4" s="239"/>
      <c r="BGB4" s="239"/>
      <c r="BGD4" s="322"/>
      <c r="BGE4" s="1878"/>
      <c r="BGF4" s="239"/>
      <c r="BGG4" s="555"/>
      <c r="BGH4" s="239"/>
      <c r="BGI4" s="239"/>
      <c r="BGK4" s="406"/>
      <c r="BGL4" s="406"/>
      <c r="BGM4" s="1878"/>
      <c r="BGN4" s="239"/>
      <c r="BGO4" s="423"/>
      <c r="BGP4" s="239"/>
      <c r="BGQ4" s="239"/>
      <c r="BGS4" s="311"/>
      <c r="BGT4" s="1878"/>
      <c r="BGU4" s="239"/>
      <c r="BGV4" s="239"/>
      <c r="BGW4" s="239"/>
      <c r="BGX4" s="239"/>
      <c r="BGZ4" s="406"/>
      <c r="BHA4" s="1878"/>
      <c r="BHB4" s="239"/>
      <c r="BHC4" s="239"/>
      <c r="BHD4" s="239"/>
      <c r="BHE4" s="239"/>
      <c r="BHG4" s="406"/>
      <c r="BHH4" s="311"/>
      <c r="BHI4" s="1878"/>
      <c r="BHJ4" s="239"/>
      <c r="BHK4" s="239"/>
      <c r="BHL4" s="239"/>
      <c r="BHM4" s="239"/>
      <c r="BHO4" s="322"/>
      <c r="BHP4" s="1878"/>
      <c r="BHQ4" s="239"/>
      <c r="BHR4" s="555"/>
      <c r="BHS4" s="239"/>
      <c r="BHT4" s="239"/>
      <c r="BHV4" s="322"/>
      <c r="BHW4" s="736"/>
      <c r="BHX4" s="1878"/>
      <c r="BHY4" s="239"/>
      <c r="BHZ4" s="555" t="s">
        <v>1045</v>
      </c>
      <c r="BIA4" s="239"/>
      <c r="BIB4" s="239"/>
      <c r="BID4" s="322"/>
      <c r="BIE4" s="311"/>
      <c r="BIF4" s="1878"/>
      <c r="BIG4" s="239"/>
      <c r="BIH4" s="239"/>
      <c r="BII4" s="239"/>
      <c r="BIJ4" s="239"/>
      <c r="BIL4" s="406"/>
      <c r="BIM4" s="1878"/>
      <c r="BIN4" s="239"/>
      <c r="BIO4" s="423"/>
      <c r="BIP4" s="239"/>
      <c r="BIQ4" s="239"/>
      <c r="BIS4" s="322"/>
      <c r="BIT4" s="1878"/>
      <c r="BIU4" s="239"/>
      <c r="BIV4" s="239"/>
      <c r="BIW4" s="239"/>
      <c r="BIX4" s="239"/>
      <c r="BIZ4" s="406"/>
      <c r="BJA4" s="1878"/>
      <c r="BJB4" s="239"/>
      <c r="BJC4" s="239"/>
      <c r="BJD4" s="239"/>
      <c r="BJE4" s="239"/>
      <c r="BJG4" s="322"/>
      <c r="BJH4" s="322"/>
      <c r="BJI4" s="1878"/>
      <c r="BJJ4" s="239"/>
      <c r="BJK4" s="239"/>
      <c r="BJL4" s="239"/>
      <c r="BJM4" s="239"/>
      <c r="BJO4" s="311"/>
      <c r="BJP4" s="1878"/>
      <c r="BJQ4" s="239"/>
      <c r="BJR4" s="239"/>
      <c r="BJS4" s="239"/>
      <c r="BJT4" s="239"/>
      <c r="BJV4" s="311"/>
      <c r="BJW4" s="1878"/>
      <c r="BJX4" s="239"/>
      <c r="BJY4" s="239"/>
      <c r="BJZ4" s="239"/>
      <c r="BKA4" s="239"/>
      <c r="BKC4" s="406"/>
      <c r="BKE4" s="1878"/>
      <c r="BKF4" s="239"/>
      <c r="BKG4" s="239"/>
      <c r="BKH4" s="239"/>
      <c r="BKI4" s="239"/>
      <c r="BKK4" s="406"/>
      <c r="BKL4" s="1878"/>
      <c r="BKM4" s="239"/>
      <c r="BKN4" s="239"/>
      <c r="BKO4" s="239"/>
      <c r="BKP4" s="239"/>
      <c r="BKR4" s="406"/>
      <c r="BKS4" s="1878"/>
      <c r="BKT4" s="239"/>
      <c r="BKU4" s="239"/>
      <c r="BKV4" s="239"/>
      <c r="BKW4" s="239"/>
      <c r="BKY4" s="406"/>
      <c r="BKZ4" s="1878"/>
      <c r="BLA4" s="239"/>
      <c r="BLB4" s="239"/>
      <c r="BLC4" s="239"/>
      <c r="BLD4" s="239"/>
      <c r="BLF4" s="406"/>
      <c r="BLG4" s="1878"/>
      <c r="BLH4" s="239"/>
      <c r="BLI4" s="239"/>
      <c r="BLJ4" s="239"/>
      <c r="BLK4" s="239"/>
      <c r="BLM4" s="311"/>
      <c r="BLN4" s="1878"/>
      <c r="BLO4" s="239"/>
      <c r="BLP4" s="239"/>
      <c r="BLQ4" s="239"/>
      <c r="BLR4" s="239"/>
      <c r="BLT4" s="311"/>
      <c r="BLU4" s="1878"/>
      <c r="BLV4" s="239"/>
      <c r="BLW4" s="239"/>
      <c r="BLX4" s="239"/>
      <c r="BLY4" s="239"/>
      <c r="BMA4" s="311"/>
      <c r="BMB4" s="1878"/>
      <c r="BMC4" s="239"/>
      <c r="BMD4" s="239"/>
      <c r="BME4" s="239"/>
      <c r="BMF4" s="239"/>
      <c r="BMH4" s="406"/>
      <c r="BMI4" s="1878"/>
      <c r="BMJ4" s="239"/>
      <c r="BMK4" s="239"/>
      <c r="BML4" s="239"/>
      <c r="BMM4" s="239"/>
      <c r="BMO4" s="311"/>
      <c r="BMP4" s="1878"/>
      <c r="BMQ4" s="239"/>
      <c r="BMR4" s="239"/>
      <c r="BMS4" s="239"/>
      <c r="BMT4" s="239"/>
      <c r="BMV4" s="311"/>
      <c r="BMW4" s="1878"/>
      <c r="BMX4" s="239"/>
      <c r="BMY4" s="239"/>
      <c r="BMZ4" s="239"/>
      <c r="BNA4" s="239"/>
      <c r="BNC4" s="322"/>
      <c r="BND4" s="1878"/>
      <c r="BNE4" s="239"/>
      <c r="BNF4" s="555"/>
      <c r="BNG4" s="239"/>
      <c r="BNH4" s="239"/>
      <c r="BNJ4" s="311"/>
      <c r="BNK4" s="1878"/>
      <c r="BNL4" s="239"/>
      <c r="BNM4" s="239"/>
      <c r="BNN4" s="239"/>
      <c r="BNO4" s="239"/>
      <c r="BNQ4" s="311"/>
      <c r="BNR4" s="736"/>
      <c r="BNS4" s="1878"/>
      <c r="BNT4" s="239"/>
      <c r="BNU4" s="239" t="s">
        <v>727</v>
      </c>
      <c r="BNV4" s="239"/>
      <c r="BNW4" s="239"/>
      <c r="BNY4" s="311"/>
      <c r="BNZ4" s="1878"/>
      <c r="BOA4" s="239"/>
      <c r="BOB4" s="239"/>
      <c r="BOC4" s="239"/>
      <c r="BOD4" s="239"/>
      <c r="BOF4" s="229"/>
      <c r="BOG4" s="741"/>
      <c r="BOH4" s="59"/>
      <c r="BOI4" s="59"/>
      <c r="BOJ4" s="59"/>
      <c r="BOK4" s="59"/>
      <c r="BOM4" s="311"/>
      <c r="BON4" s="1878"/>
      <c r="BOO4" s="239"/>
      <c r="BOP4" s="239"/>
      <c r="BOQ4" s="239"/>
      <c r="BOR4" s="239"/>
      <c r="BOT4" s="322"/>
      <c r="BOU4" s="1878"/>
      <c r="BOV4" s="239"/>
      <c r="BOW4" s="239"/>
      <c r="BOX4" s="239"/>
      <c r="BOY4" s="239"/>
      <c r="BPA4" s="406"/>
      <c r="BPB4" s="1878"/>
      <c r="BPC4" s="239"/>
      <c r="BPD4" s="239"/>
      <c r="BPE4" s="239"/>
      <c r="BPF4" s="239"/>
      <c r="BPH4" s="406"/>
      <c r="BPI4" s="1878"/>
      <c r="BPJ4" s="239"/>
      <c r="BPK4" s="239"/>
      <c r="BPL4" s="239"/>
      <c r="BPM4" s="239"/>
      <c r="BPO4" s="311"/>
      <c r="BPP4" s="1878"/>
      <c r="BPQ4" s="239"/>
      <c r="BPR4" s="239"/>
      <c r="BPS4" s="239"/>
      <c r="BPT4" s="239"/>
      <c r="BPV4" s="311"/>
      <c r="BPW4" s="1878"/>
      <c r="BPX4" s="239"/>
      <c r="BPY4" s="239"/>
      <c r="BPZ4" s="239"/>
      <c r="BQA4" s="239"/>
      <c r="BQC4" s="311"/>
      <c r="BQD4" s="736"/>
      <c r="BQE4" s="1878"/>
      <c r="BQF4" s="239"/>
      <c r="BQG4" s="239" t="s">
        <v>1046</v>
      </c>
      <c r="BQH4" s="239"/>
      <c r="BQI4" s="239"/>
      <c r="BQJ4" s="239"/>
      <c r="BQK4" s="322"/>
      <c r="BQL4" s="1878"/>
      <c r="BQM4" s="239"/>
      <c r="BQN4" s="239"/>
      <c r="BQO4" s="239"/>
      <c r="BQP4" s="239"/>
      <c r="BQR4" s="322"/>
      <c r="BQS4" s="1878"/>
      <c r="BQT4" s="239"/>
      <c r="BQU4" s="423"/>
      <c r="BQV4" s="239"/>
      <c r="BQW4" s="239"/>
      <c r="BQZ4" s="1878"/>
      <c r="BRA4" s="239"/>
      <c r="BRB4" s="239"/>
      <c r="BRC4" s="239"/>
      <c r="BRD4" s="239"/>
      <c r="BRF4" s="311"/>
      <c r="BRG4" s="1878"/>
      <c r="BRH4" s="239"/>
      <c r="BRI4" s="239"/>
      <c r="BRJ4" s="239"/>
      <c r="BRK4" s="239"/>
      <c r="BRM4" s="322"/>
      <c r="BRN4" s="311"/>
      <c r="BRO4" s="1878"/>
      <c r="BRP4" s="239"/>
      <c r="BRQ4" s="239"/>
      <c r="BRR4" s="239"/>
      <c r="BRS4" s="239"/>
      <c r="BRU4" s="406"/>
      <c r="BRV4" s="1878"/>
      <c r="BRW4" s="239"/>
      <c r="BRX4" s="239"/>
      <c r="BRY4" s="239"/>
      <c r="BRZ4" s="239"/>
      <c r="BSB4" s="406"/>
      <c r="BSC4" s="1878"/>
      <c r="BSD4" s="239"/>
      <c r="BSE4" s="239"/>
      <c r="BSF4" s="239"/>
      <c r="BSG4" s="239"/>
      <c r="BSI4" s="311"/>
      <c r="BSJ4" s="1878"/>
      <c r="BSK4" s="239"/>
      <c r="BSL4" s="239"/>
      <c r="BSM4" s="239"/>
      <c r="BSN4" s="239"/>
      <c r="BSP4" s="406"/>
      <c r="BSQ4" s="1878"/>
      <c r="BSR4" s="239"/>
      <c r="BSS4" s="239"/>
      <c r="BST4" s="239"/>
      <c r="BSU4" s="239"/>
      <c r="BSW4" s="406"/>
      <c r="BSX4" s="1878"/>
      <c r="BSY4" s="239"/>
      <c r="BSZ4" s="239"/>
      <c r="BTA4" s="239"/>
      <c r="BTB4" s="239"/>
      <c r="BTD4" s="311"/>
      <c r="BTE4" s="1878"/>
      <c r="BTF4" s="239"/>
      <c r="BTG4" s="239"/>
      <c r="BTH4" s="239"/>
      <c r="BTI4" s="239"/>
      <c r="BTK4" s="311"/>
      <c r="BTL4" s="1878"/>
      <c r="BTM4" s="239"/>
      <c r="BTN4" s="239"/>
      <c r="BTO4" s="239"/>
      <c r="BTP4" s="239"/>
      <c r="BTR4" s="311"/>
      <c r="BTS4" s="1878"/>
      <c r="BTT4" s="239"/>
      <c r="BTU4" s="239"/>
      <c r="BTV4" s="239"/>
      <c r="BTW4" s="239"/>
      <c r="BTY4" s="311"/>
      <c r="BTZ4" s="1878"/>
      <c r="BUA4" s="239"/>
      <c r="BUB4" s="239"/>
      <c r="BUC4" s="239"/>
      <c r="BUD4" s="239"/>
    </row>
    <row r="5" spans="1:1903" ht="46.5" customHeight="1" thickTop="1" thickBot="1" x14ac:dyDescent="0.3">
      <c r="A5" s="745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6" t="s">
        <v>8</v>
      </c>
      <c r="H5" s="745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6" t="s">
        <v>8</v>
      </c>
      <c r="O5" s="745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6" t="s">
        <v>8</v>
      </c>
      <c r="V5" s="745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6" t="s">
        <v>8</v>
      </c>
      <c r="AC5" s="745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6" t="s">
        <v>8</v>
      </c>
      <c r="AJ5" s="745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6" t="s">
        <v>8</v>
      </c>
      <c r="AQ5" s="599" t="s">
        <v>0</v>
      </c>
      <c r="AR5" s="312" t="s">
        <v>80</v>
      </c>
      <c r="AS5" s="349" t="s">
        <v>2</v>
      </c>
      <c r="AT5" s="598" t="s">
        <v>29</v>
      </c>
      <c r="AU5" s="349" t="s">
        <v>17</v>
      </c>
      <c r="AV5" s="746" t="s">
        <v>8</v>
      </c>
      <c r="AX5" s="745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6" t="s">
        <v>8</v>
      </c>
      <c r="BE5" s="599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6" t="s">
        <v>8</v>
      </c>
      <c r="BL5" s="544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6" t="s">
        <v>8</v>
      </c>
      <c r="BS5" s="599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6" t="s">
        <v>8</v>
      </c>
      <c r="BZ5" s="544" t="s">
        <v>0</v>
      </c>
      <c r="CA5" s="747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6" t="s">
        <v>8</v>
      </c>
      <c r="CH5" s="544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6" t="s">
        <v>8</v>
      </c>
      <c r="CO5" s="544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6" t="s">
        <v>8</v>
      </c>
      <c r="CV5" s="544" t="s">
        <v>0</v>
      </c>
      <c r="CW5" s="747" t="s">
        <v>1047</v>
      </c>
      <c r="CX5" s="312" t="s">
        <v>80</v>
      </c>
      <c r="CY5" s="349" t="s">
        <v>2</v>
      </c>
      <c r="CZ5" s="600" t="s">
        <v>29</v>
      </c>
      <c r="DA5" s="349" t="s">
        <v>17</v>
      </c>
      <c r="DB5" s="746" t="s">
        <v>8</v>
      </c>
      <c r="DD5" s="544" t="s">
        <v>0</v>
      </c>
      <c r="DE5" s="748" t="s">
        <v>87</v>
      </c>
      <c r="DF5" s="312" t="s">
        <v>80</v>
      </c>
      <c r="DG5" s="349" t="s">
        <v>2</v>
      </c>
      <c r="DH5" s="600" t="s">
        <v>29</v>
      </c>
      <c r="DI5" s="349" t="s">
        <v>17</v>
      </c>
      <c r="DJ5" s="746" t="s">
        <v>8</v>
      </c>
      <c r="DL5" s="599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6" t="s">
        <v>8</v>
      </c>
      <c r="DS5" s="599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6" t="s">
        <v>8</v>
      </c>
      <c r="DZ5" s="745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6" t="s">
        <v>8</v>
      </c>
      <c r="EG5" s="599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6" t="s">
        <v>8</v>
      </c>
      <c r="EN5" s="544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6" t="s">
        <v>8</v>
      </c>
      <c r="EU5" s="544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6" t="s">
        <v>8</v>
      </c>
      <c r="FB5" s="745" t="s">
        <v>0</v>
      </c>
      <c r="FC5" s="749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6" t="s">
        <v>8</v>
      </c>
      <c r="FJ5" s="544" t="s">
        <v>0</v>
      </c>
      <c r="FK5" s="749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6" t="s">
        <v>8</v>
      </c>
      <c r="FR5" s="544" t="s">
        <v>0</v>
      </c>
      <c r="FS5" s="750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6" t="s">
        <v>8</v>
      </c>
      <c r="FZ5" s="745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6" t="s">
        <v>8</v>
      </c>
      <c r="GG5" s="544" t="s">
        <v>0</v>
      </c>
      <c r="GH5" s="747"/>
      <c r="GI5" s="312" t="s">
        <v>80</v>
      </c>
      <c r="GJ5" s="349" t="s">
        <v>2</v>
      </c>
      <c r="GK5" s="28" t="s">
        <v>29</v>
      </c>
      <c r="GL5" s="349" t="s">
        <v>17</v>
      </c>
      <c r="GM5" s="746" t="s">
        <v>8</v>
      </c>
      <c r="GO5" s="745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6" t="s">
        <v>8</v>
      </c>
      <c r="GV5" s="544" t="s">
        <v>0</v>
      </c>
      <c r="GW5" s="751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6" t="s">
        <v>8</v>
      </c>
      <c r="HD5" s="544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6" t="s">
        <v>8</v>
      </c>
      <c r="HK5" s="599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6" t="s">
        <v>8</v>
      </c>
      <c r="HR5" s="544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6" t="s">
        <v>8</v>
      </c>
      <c r="HY5" s="599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6" t="s">
        <v>8</v>
      </c>
      <c r="IF5" s="599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6" t="s">
        <v>8</v>
      </c>
      <c r="IM5" s="745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6" t="s">
        <v>8</v>
      </c>
      <c r="IT5" s="544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6" t="s">
        <v>8</v>
      </c>
      <c r="JA5" s="544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6" t="s">
        <v>8</v>
      </c>
      <c r="JH5" s="599" t="s">
        <v>0</v>
      </c>
      <c r="JI5" s="312" t="s">
        <v>16</v>
      </c>
      <c r="JJ5" s="349" t="s">
        <v>2</v>
      </c>
      <c r="JK5" s="598" t="s">
        <v>29</v>
      </c>
      <c r="JL5" s="752" t="s">
        <v>17</v>
      </c>
      <c r="JM5" s="746" t="s">
        <v>8</v>
      </c>
      <c r="JO5" s="599" t="s">
        <v>0</v>
      </c>
      <c r="JP5" s="312" t="s">
        <v>16</v>
      </c>
      <c r="JQ5" s="349" t="s">
        <v>2</v>
      </c>
      <c r="JR5" s="598" t="s">
        <v>29</v>
      </c>
      <c r="JS5" s="349" t="s">
        <v>17</v>
      </c>
      <c r="JT5" s="746" t="s">
        <v>8</v>
      </c>
      <c r="JV5" s="599" t="s">
        <v>0</v>
      </c>
      <c r="JW5" s="312" t="s">
        <v>16</v>
      </c>
      <c r="JX5" s="349" t="s">
        <v>2</v>
      </c>
      <c r="JY5" s="598" t="s">
        <v>29</v>
      </c>
      <c r="JZ5" s="349" t="s">
        <v>17</v>
      </c>
      <c r="KA5" s="746" t="s">
        <v>8</v>
      </c>
      <c r="KC5" s="544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6" t="s">
        <v>8</v>
      </c>
      <c r="KJ5" s="599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6" t="s">
        <v>8</v>
      </c>
      <c r="KQ5" s="599" t="s">
        <v>0</v>
      </c>
      <c r="KR5" s="1451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6" t="s">
        <v>8</v>
      </c>
      <c r="KY5" s="599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6" t="s">
        <v>8</v>
      </c>
      <c r="LF5" s="599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6" t="s">
        <v>8</v>
      </c>
      <c r="LM5" s="745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6" t="s">
        <v>8</v>
      </c>
      <c r="LT5" s="745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6" t="s">
        <v>8</v>
      </c>
      <c r="MA5" s="745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6" t="s">
        <v>8</v>
      </c>
      <c r="MH5" s="745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6" t="s">
        <v>8</v>
      </c>
      <c r="MO5" s="544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6" t="s">
        <v>8</v>
      </c>
      <c r="MV5" s="544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6" t="s">
        <v>8</v>
      </c>
      <c r="NC5" s="544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6" t="s">
        <v>8</v>
      </c>
      <c r="NJ5" s="745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6" t="s">
        <v>8</v>
      </c>
      <c r="NQ5" s="745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6" t="s">
        <v>8</v>
      </c>
      <c r="NX5" s="544" t="s">
        <v>0</v>
      </c>
      <c r="NY5" s="312" t="s">
        <v>16</v>
      </c>
      <c r="NZ5" s="349" t="s">
        <v>2</v>
      </c>
      <c r="OA5" s="600" t="s">
        <v>29</v>
      </c>
      <c r="OB5" s="349" t="s">
        <v>17</v>
      </c>
      <c r="OC5" s="746" t="s">
        <v>8</v>
      </c>
      <c r="OE5" s="544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6" t="s">
        <v>8</v>
      </c>
      <c r="OL5" s="544" t="s">
        <v>0</v>
      </c>
      <c r="OM5" s="753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6" t="s">
        <v>8</v>
      </c>
      <c r="OT5" s="544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6" t="s">
        <v>8</v>
      </c>
      <c r="PA5" s="745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6" t="s">
        <v>8</v>
      </c>
      <c r="PH5" s="599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6" t="s">
        <v>8</v>
      </c>
      <c r="PO5" s="599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6" t="s">
        <v>8</v>
      </c>
      <c r="PV5" s="599" t="s">
        <v>0</v>
      </c>
      <c r="PW5" s="754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6" t="s">
        <v>8</v>
      </c>
      <c r="QD5" s="599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6" t="s">
        <v>8</v>
      </c>
      <c r="QK5" s="599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6" t="s">
        <v>8</v>
      </c>
      <c r="QR5" s="745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6" t="s">
        <v>8</v>
      </c>
      <c r="QY5" s="745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6" t="s">
        <v>8</v>
      </c>
      <c r="RF5" s="745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6" t="s">
        <v>8</v>
      </c>
      <c r="RM5" s="544" t="s">
        <v>0</v>
      </c>
      <c r="RN5" s="748" t="s">
        <v>87</v>
      </c>
      <c r="RO5" s="312" t="s">
        <v>80</v>
      </c>
      <c r="RP5" s="349" t="s">
        <v>2</v>
      </c>
      <c r="RQ5" s="28" t="s">
        <v>29</v>
      </c>
      <c r="RR5" s="349" t="s">
        <v>17</v>
      </c>
      <c r="RS5" s="746" t="s">
        <v>8</v>
      </c>
      <c r="RU5" s="544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6" t="s">
        <v>8</v>
      </c>
      <c r="SB5" s="544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6" t="s">
        <v>8</v>
      </c>
      <c r="SI5" s="745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6" t="s">
        <v>8</v>
      </c>
      <c r="SP5" s="745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6" t="s">
        <v>8</v>
      </c>
      <c r="SW5" s="745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6" t="s">
        <v>8</v>
      </c>
      <c r="TD5" s="745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6" t="s">
        <v>8</v>
      </c>
      <c r="TK5" s="745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6" t="s">
        <v>8</v>
      </c>
      <c r="TR5" s="745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6" t="s">
        <v>8</v>
      </c>
      <c r="TY5" s="745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6" t="s">
        <v>8</v>
      </c>
      <c r="UF5" s="544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6" t="s">
        <v>8</v>
      </c>
      <c r="UM5" s="544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6" t="s">
        <v>8</v>
      </c>
      <c r="UT5" s="544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6" t="s">
        <v>8</v>
      </c>
      <c r="VA5" s="599" t="s">
        <v>0</v>
      </c>
      <c r="VB5" s="312" t="s">
        <v>80</v>
      </c>
      <c r="VC5" s="349" t="s">
        <v>2</v>
      </c>
      <c r="VD5" s="598" t="s">
        <v>29</v>
      </c>
      <c r="VE5" s="349" t="s">
        <v>17</v>
      </c>
      <c r="VF5" s="746" t="s">
        <v>8</v>
      </c>
      <c r="VH5" s="544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6" t="s">
        <v>8</v>
      </c>
      <c r="VO5" s="745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6" t="s">
        <v>8</v>
      </c>
      <c r="VV5" s="745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6" t="s">
        <v>8</v>
      </c>
      <c r="WC5" s="745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6" t="s">
        <v>8</v>
      </c>
      <c r="WJ5" s="599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6" t="s">
        <v>8</v>
      </c>
      <c r="WQ5" s="544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6" t="s">
        <v>8</v>
      </c>
      <c r="WX5" s="745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6" t="s">
        <v>8</v>
      </c>
      <c r="XE5" s="544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6" t="s">
        <v>8</v>
      </c>
      <c r="XL5" s="544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6" t="s">
        <v>8</v>
      </c>
      <c r="XS5" s="544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6" t="s">
        <v>8</v>
      </c>
      <c r="XZ5" s="599" t="s">
        <v>0</v>
      </c>
      <c r="YA5" s="754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6" t="s">
        <v>8</v>
      </c>
      <c r="YH5" s="599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6" t="s">
        <v>8</v>
      </c>
      <c r="YO5" s="544" t="s">
        <v>0</v>
      </c>
      <c r="YP5" s="748"/>
      <c r="YQ5" s="312" t="s">
        <v>80</v>
      </c>
      <c r="YR5" s="349" t="s">
        <v>2</v>
      </c>
      <c r="YS5" s="28" t="s">
        <v>29</v>
      </c>
      <c r="YT5" s="349" t="s">
        <v>17</v>
      </c>
      <c r="YU5" s="746" t="s">
        <v>8</v>
      </c>
      <c r="YW5" s="599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6" t="s">
        <v>8</v>
      </c>
      <c r="ZD5" s="599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6" t="s">
        <v>8</v>
      </c>
      <c r="ZK5" s="544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6" t="s">
        <v>8</v>
      </c>
      <c r="ZR5" s="544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6" t="s">
        <v>8</v>
      </c>
      <c r="ZY5" s="599" t="s">
        <v>0</v>
      </c>
      <c r="ZZ5" s="753"/>
      <c r="AAA5" s="312" t="s">
        <v>80</v>
      </c>
      <c r="AAB5" s="349" t="s">
        <v>2</v>
      </c>
      <c r="AAC5" s="598" t="s">
        <v>29</v>
      </c>
      <c r="AAD5" s="349" t="s">
        <v>17</v>
      </c>
      <c r="AAE5" s="746" t="s">
        <v>8</v>
      </c>
      <c r="AAG5" s="599" t="s">
        <v>0</v>
      </c>
      <c r="AAH5" s="312" t="s">
        <v>80</v>
      </c>
      <c r="AAI5" s="349" t="s">
        <v>2</v>
      </c>
      <c r="AAJ5" s="598" t="s">
        <v>29</v>
      </c>
      <c r="AAK5" s="349" t="s">
        <v>17</v>
      </c>
      <c r="AAL5" s="746" t="s">
        <v>8</v>
      </c>
      <c r="AAN5" s="544" t="s">
        <v>0</v>
      </c>
      <c r="AAO5" s="747"/>
      <c r="AAP5" s="312" t="s">
        <v>80</v>
      </c>
      <c r="AAQ5" s="349" t="s">
        <v>2</v>
      </c>
      <c r="AAR5" s="598" t="s">
        <v>29</v>
      </c>
      <c r="AAS5" s="349" t="s">
        <v>17</v>
      </c>
      <c r="AAT5" s="746" t="s">
        <v>8</v>
      </c>
      <c r="AAV5" s="599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6" t="s">
        <v>8</v>
      </c>
      <c r="ABC5" s="544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6" t="s">
        <v>8</v>
      </c>
      <c r="ABJ5" s="544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6" t="s">
        <v>8</v>
      </c>
      <c r="ABQ5" s="544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6" t="s">
        <v>8</v>
      </c>
      <c r="ABX5" s="544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6" t="s">
        <v>8</v>
      </c>
      <c r="ACE5" s="544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6" t="s">
        <v>8</v>
      </c>
      <c r="ACL5" s="544" t="s">
        <v>0</v>
      </c>
      <c r="ACM5" s="747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6" t="s">
        <v>8</v>
      </c>
      <c r="ACT5" s="745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6" t="s">
        <v>8</v>
      </c>
      <c r="ADA5" s="745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6" t="s">
        <v>8</v>
      </c>
      <c r="ADH5" s="544" t="s">
        <v>0</v>
      </c>
      <c r="ADI5" s="755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6" t="s">
        <v>8</v>
      </c>
      <c r="ADP5" s="599" t="s">
        <v>0</v>
      </c>
      <c r="ADQ5" s="312" t="s">
        <v>80</v>
      </c>
      <c r="ADR5" s="349" t="s">
        <v>2</v>
      </c>
      <c r="ADS5" s="600" t="s">
        <v>29</v>
      </c>
      <c r="ADT5" s="349" t="s">
        <v>17</v>
      </c>
      <c r="ADU5" s="746" t="s">
        <v>8</v>
      </c>
      <c r="ADW5" s="544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6" t="s">
        <v>8</v>
      </c>
      <c r="AED5" s="599" t="s">
        <v>0</v>
      </c>
      <c r="AEE5" s="312" t="s">
        <v>80</v>
      </c>
      <c r="AEF5" s="349" t="s">
        <v>2</v>
      </c>
      <c r="AEG5" s="598" t="s">
        <v>29</v>
      </c>
      <c r="AEH5" s="349" t="s">
        <v>17</v>
      </c>
      <c r="AEI5" s="746" t="s">
        <v>8</v>
      </c>
      <c r="AEK5" s="745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6" t="s">
        <v>8</v>
      </c>
      <c r="AER5" s="745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6" t="s">
        <v>8</v>
      </c>
      <c r="AEY5" s="745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6" t="s">
        <v>8</v>
      </c>
      <c r="AFF5" s="599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6" t="s">
        <v>8</v>
      </c>
      <c r="AFM5" s="599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6" t="s">
        <v>8</v>
      </c>
      <c r="AFT5" s="599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6" t="s">
        <v>8</v>
      </c>
      <c r="AGA5" s="599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6" t="s">
        <v>8</v>
      </c>
      <c r="AGH5" s="599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6" t="s">
        <v>8</v>
      </c>
      <c r="AGO5" s="599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6" t="s">
        <v>8</v>
      </c>
      <c r="AGV5" s="544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6" t="s">
        <v>8</v>
      </c>
      <c r="AHC5" s="599" t="s">
        <v>0</v>
      </c>
      <c r="AHD5" s="761" t="s">
        <v>87</v>
      </c>
      <c r="AHE5" s="312" t="s">
        <v>80</v>
      </c>
      <c r="AHF5" s="349" t="s">
        <v>2</v>
      </c>
      <c r="AHG5" s="598" t="s">
        <v>29</v>
      </c>
      <c r="AHH5" s="349" t="s">
        <v>17</v>
      </c>
      <c r="AHI5" s="746" t="s">
        <v>8</v>
      </c>
      <c r="AHK5" s="544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6" t="s">
        <v>8</v>
      </c>
      <c r="AHR5" s="544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6" t="s">
        <v>8</v>
      </c>
      <c r="AHY5" s="544" t="s">
        <v>0</v>
      </c>
      <c r="AHZ5" s="747"/>
      <c r="AIA5" s="312" t="s">
        <v>16</v>
      </c>
      <c r="AIB5" s="349" t="s">
        <v>2</v>
      </c>
      <c r="AIC5" s="28" t="s">
        <v>29</v>
      </c>
      <c r="AID5" s="349" t="s">
        <v>17</v>
      </c>
      <c r="AIE5" s="746" t="s">
        <v>8</v>
      </c>
      <c r="AIG5" s="544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6" t="s">
        <v>8</v>
      </c>
      <c r="AIN5" s="544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6" t="s">
        <v>8</v>
      </c>
      <c r="AIU5" s="544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6" t="s">
        <v>8</v>
      </c>
      <c r="AJB5" s="745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6" t="s">
        <v>8</v>
      </c>
      <c r="AJI5" s="745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6" t="s">
        <v>8</v>
      </c>
      <c r="AJP5" s="599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6" t="s">
        <v>8</v>
      </c>
      <c r="AJW5" s="599" t="s">
        <v>0</v>
      </c>
      <c r="AJX5" s="312" t="s">
        <v>80</v>
      </c>
      <c r="AJY5" s="349" t="s">
        <v>2</v>
      </c>
      <c r="AJZ5" s="598" t="s">
        <v>29</v>
      </c>
      <c r="AKA5" s="349" t="s">
        <v>17</v>
      </c>
      <c r="AKB5" s="746" t="s">
        <v>8</v>
      </c>
      <c r="AKD5" s="745" t="s">
        <v>0</v>
      </c>
      <c r="AKE5" s="755" t="s">
        <v>1048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6" t="s">
        <v>8</v>
      </c>
      <c r="AKL5" s="544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6" t="s">
        <v>8</v>
      </c>
      <c r="AKS5" s="544" t="s">
        <v>0</v>
      </c>
      <c r="AKT5" s="748"/>
      <c r="AKU5" s="312" t="s">
        <v>80</v>
      </c>
      <c r="AKV5" s="349" t="s">
        <v>2</v>
      </c>
      <c r="AKW5" s="28" t="s">
        <v>29</v>
      </c>
      <c r="AKX5" s="349" t="s">
        <v>17</v>
      </c>
      <c r="AKY5" s="746" t="s">
        <v>8</v>
      </c>
      <c r="ALA5" s="544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6" t="s">
        <v>8</v>
      </c>
      <c r="ALH5" s="544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6" t="s">
        <v>8</v>
      </c>
      <c r="ALO5" s="544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6" t="s">
        <v>8</v>
      </c>
      <c r="ALV5" s="544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6" t="s">
        <v>8</v>
      </c>
      <c r="AMC5" s="544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6" t="s">
        <v>8</v>
      </c>
      <c r="AMJ5" s="544" t="s">
        <v>0</v>
      </c>
      <c r="AMK5" s="312" t="s">
        <v>16</v>
      </c>
      <c r="AML5" s="349" t="s">
        <v>2</v>
      </c>
      <c r="AMM5" s="600" t="s">
        <v>29</v>
      </c>
      <c r="AMN5" s="349" t="s">
        <v>17</v>
      </c>
      <c r="AMO5" s="746" t="s">
        <v>8</v>
      </c>
      <c r="AMQ5" s="544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6" t="s">
        <v>8</v>
      </c>
      <c r="AMX5" s="599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6" t="s">
        <v>8</v>
      </c>
      <c r="ANE5" s="745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6" t="s">
        <v>8</v>
      </c>
      <c r="ANL5" s="599" t="s">
        <v>0</v>
      </c>
      <c r="ANM5" s="312" t="s">
        <v>16</v>
      </c>
      <c r="ANN5" s="349" t="s">
        <v>2</v>
      </c>
      <c r="ANO5" s="598" t="s">
        <v>29</v>
      </c>
      <c r="ANP5" s="349" t="s">
        <v>17</v>
      </c>
      <c r="ANQ5" s="746" t="s">
        <v>8</v>
      </c>
      <c r="ANS5" s="745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6" t="s">
        <v>8</v>
      </c>
      <c r="AOA5" s="544" t="s">
        <v>0</v>
      </c>
      <c r="AOB5" s="747" t="s">
        <v>87</v>
      </c>
      <c r="AOC5" s="312" t="s">
        <v>16</v>
      </c>
      <c r="AOD5" s="349" t="s">
        <v>2</v>
      </c>
      <c r="AOE5" s="28" t="s">
        <v>29</v>
      </c>
      <c r="AOF5" s="349" t="s">
        <v>17</v>
      </c>
      <c r="AOG5" s="746" t="s">
        <v>8</v>
      </c>
      <c r="AOI5" s="544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6" t="s">
        <v>8</v>
      </c>
      <c r="AOP5" s="745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6" t="s">
        <v>8</v>
      </c>
      <c r="AOW5" s="745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6" t="s">
        <v>8</v>
      </c>
      <c r="APD5" s="745" t="s">
        <v>0</v>
      </c>
      <c r="APE5" s="756" t="s">
        <v>80</v>
      </c>
      <c r="APF5" s="349" t="s">
        <v>2</v>
      </c>
      <c r="APG5" s="28" t="s">
        <v>29</v>
      </c>
      <c r="APH5" s="349" t="s">
        <v>17</v>
      </c>
      <c r="API5" s="746" t="s">
        <v>8</v>
      </c>
      <c r="APK5" s="544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6" t="s">
        <v>8</v>
      </c>
      <c r="APR5" s="599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6" t="s">
        <v>8</v>
      </c>
      <c r="APY5" s="745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6" t="s">
        <v>8</v>
      </c>
      <c r="AQF5" s="745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6" t="s">
        <v>8</v>
      </c>
      <c r="AQM5" s="745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6" t="s">
        <v>8</v>
      </c>
      <c r="AQT5" s="599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6" t="s">
        <v>8</v>
      </c>
      <c r="ARA5" s="599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6" t="s">
        <v>8</v>
      </c>
      <c r="ARH5" s="599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6" t="s">
        <v>8</v>
      </c>
      <c r="ARO5" s="544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6" t="s">
        <v>8</v>
      </c>
      <c r="ARV5" s="544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6" t="s">
        <v>8</v>
      </c>
      <c r="ASC5" s="544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6" t="s">
        <v>8</v>
      </c>
      <c r="ASJ5" s="544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6" t="s">
        <v>8</v>
      </c>
      <c r="ASQ5" s="544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6" t="s">
        <v>8</v>
      </c>
      <c r="ASX5" s="544" t="s">
        <v>0</v>
      </c>
      <c r="ASY5" s="747"/>
      <c r="ASZ5" s="312" t="s">
        <v>87</v>
      </c>
      <c r="ATA5" s="349" t="s">
        <v>2</v>
      </c>
      <c r="ATB5" s="28" t="s">
        <v>29</v>
      </c>
      <c r="ATC5" s="349" t="s">
        <v>17</v>
      </c>
      <c r="ATD5" s="746" t="s">
        <v>8</v>
      </c>
      <c r="ATF5" s="544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6" t="s">
        <v>8</v>
      </c>
      <c r="ATM5" s="599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6" t="s">
        <v>8</v>
      </c>
      <c r="ATT5" s="544" t="s">
        <v>0</v>
      </c>
      <c r="ATU5" s="757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6" t="s">
        <v>8</v>
      </c>
      <c r="AUB5" s="544" t="s">
        <v>0</v>
      </c>
      <c r="AUC5" s="757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6" t="s">
        <v>8</v>
      </c>
      <c r="AUI5" s="758"/>
      <c r="AUJ5" s="1633" t="s">
        <v>1049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6" t="s">
        <v>8</v>
      </c>
      <c r="AUQ5" s="544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6" t="s">
        <v>8</v>
      </c>
      <c r="AUX5" s="544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6" t="s">
        <v>8</v>
      </c>
      <c r="AVE5" s="544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6" t="s">
        <v>8</v>
      </c>
      <c r="AVL5" s="544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6" t="s">
        <v>8</v>
      </c>
      <c r="AVS5" s="544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6" t="s">
        <v>8</v>
      </c>
      <c r="AVZ5" s="544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6" t="s">
        <v>8</v>
      </c>
      <c r="AWG5" s="544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6" t="s">
        <v>8</v>
      </c>
      <c r="AWN5" s="745" t="s">
        <v>0</v>
      </c>
      <c r="AWO5" s="753"/>
      <c r="AWP5" s="312" t="s">
        <v>80</v>
      </c>
      <c r="AWQ5" s="349" t="s">
        <v>2</v>
      </c>
      <c r="AWR5" s="28" t="s">
        <v>29</v>
      </c>
      <c r="AWS5" s="349" t="s">
        <v>17</v>
      </c>
      <c r="AWT5" s="746" t="s">
        <v>8</v>
      </c>
      <c r="AWV5" s="544" t="s">
        <v>0</v>
      </c>
      <c r="AWW5" s="747" t="s">
        <v>87</v>
      </c>
      <c r="AWX5" s="312" t="s">
        <v>80</v>
      </c>
      <c r="AWY5" s="759" t="s">
        <v>2</v>
      </c>
      <c r="AWZ5" s="142" t="s">
        <v>29</v>
      </c>
      <c r="AXA5" s="759" t="s">
        <v>17</v>
      </c>
      <c r="AXB5" s="760" t="s">
        <v>8</v>
      </c>
      <c r="AXD5" s="544" t="s">
        <v>0</v>
      </c>
      <c r="AXE5" s="312" t="s">
        <v>80</v>
      </c>
      <c r="AXF5" s="759" t="s">
        <v>2</v>
      </c>
      <c r="AXG5" s="142" t="s">
        <v>29</v>
      </c>
      <c r="AXH5" s="759" t="s">
        <v>17</v>
      </c>
      <c r="AXI5" s="760" t="s">
        <v>8</v>
      </c>
      <c r="AXK5" s="544" t="s">
        <v>0</v>
      </c>
      <c r="AXL5" s="312" t="s">
        <v>80</v>
      </c>
      <c r="AXM5" s="759" t="s">
        <v>2</v>
      </c>
      <c r="AXN5" s="142" t="s">
        <v>29</v>
      </c>
      <c r="AXO5" s="759" t="s">
        <v>17</v>
      </c>
      <c r="AXP5" s="760" t="s">
        <v>8</v>
      </c>
      <c r="AXR5" s="745" t="s">
        <v>0</v>
      </c>
      <c r="AXS5" s="312" t="s">
        <v>80</v>
      </c>
      <c r="AXT5" s="759" t="s">
        <v>2</v>
      </c>
      <c r="AXU5" s="142" t="s">
        <v>29</v>
      </c>
      <c r="AXV5" s="759" t="s">
        <v>17</v>
      </c>
      <c r="AXW5" s="760" t="s">
        <v>8</v>
      </c>
      <c r="AXY5" s="544" t="s">
        <v>0</v>
      </c>
      <c r="AXZ5" s="312" t="s">
        <v>80</v>
      </c>
      <c r="AYA5" s="349" t="s">
        <v>2</v>
      </c>
      <c r="AYB5" s="600" t="s">
        <v>29</v>
      </c>
      <c r="AYC5" s="349" t="s">
        <v>17</v>
      </c>
      <c r="AYD5" s="746" t="s">
        <v>8</v>
      </c>
      <c r="AYF5" s="544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6" t="s">
        <v>8</v>
      </c>
      <c r="AYM5" s="544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6" t="s">
        <v>8</v>
      </c>
      <c r="AYT5" s="544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6" t="s">
        <v>8</v>
      </c>
      <c r="AZA5" s="544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6" t="s">
        <v>8</v>
      </c>
      <c r="AZH5" s="745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6" t="s">
        <v>8</v>
      </c>
      <c r="AZO5" s="599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6" t="s">
        <v>8</v>
      </c>
      <c r="AZV5" s="599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6" t="s">
        <v>8</v>
      </c>
      <c r="BAC5" s="599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6" t="s">
        <v>8</v>
      </c>
      <c r="BAJ5" s="544" t="s">
        <v>0</v>
      </c>
      <c r="BAK5" s="312" t="s">
        <v>80</v>
      </c>
      <c r="BAL5" s="349" t="s">
        <v>2</v>
      </c>
      <c r="BAM5" s="600" t="s">
        <v>29</v>
      </c>
      <c r="BAN5" s="349" t="s">
        <v>17</v>
      </c>
      <c r="BAO5" s="746" t="s">
        <v>8</v>
      </c>
      <c r="BAQ5" s="544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6" t="s">
        <v>8</v>
      </c>
      <c r="BAX5" s="745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6" t="s">
        <v>8</v>
      </c>
      <c r="BBE5" s="745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6" t="s">
        <v>8</v>
      </c>
      <c r="BBL5" s="599" t="s">
        <v>0</v>
      </c>
      <c r="BBM5" s="761" t="s">
        <v>1047</v>
      </c>
      <c r="BBN5" s="762" t="s">
        <v>1050</v>
      </c>
      <c r="BBO5" s="349" t="s">
        <v>2</v>
      </c>
      <c r="BBP5" s="598" t="s">
        <v>29</v>
      </c>
      <c r="BBQ5" s="349" t="s">
        <v>17</v>
      </c>
      <c r="BBR5" s="746" t="s">
        <v>8</v>
      </c>
      <c r="BBT5" s="745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6" t="s">
        <v>8</v>
      </c>
      <c r="BCA5" s="745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6" t="s">
        <v>8</v>
      </c>
      <c r="BCH5" s="745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6" t="s">
        <v>8</v>
      </c>
      <c r="BCO5" s="745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6" t="s">
        <v>8</v>
      </c>
      <c r="BCV5" s="544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6" t="s">
        <v>8</v>
      </c>
      <c r="BDC5" s="544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6" t="s">
        <v>8</v>
      </c>
      <c r="BDJ5" s="599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6" t="s">
        <v>8</v>
      </c>
      <c r="BDQ5" s="544" t="s">
        <v>0</v>
      </c>
      <c r="BDR5" s="747" t="s">
        <v>87</v>
      </c>
      <c r="BDS5" s="312" t="s">
        <v>80</v>
      </c>
      <c r="BDT5" s="349" t="s">
        <v>2</v>
      </c>
      <c r="BDU5" s="600" t="s">
        <v>29</v>
      </c>
      <c r="BDV5" s="349" t="s">
        <v>17</v>
      </c>
      <c r="BDW5" s="746" t="s">
        <v>8</v>
      </c>
      <c r="BDY5" s="745" t="s">
        <v>0</v>
      </c>
      <c r="BDZ5" s="755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6" t="s">
        <v>8</v>
      </c>
      <c r="BEG5" s="745" t="s">
        <v>0</v>
      </c>
      <c r="BEH5" s="312" t="s">
        <v>80</v>
      </c>
      <c r="BEI5" s="349" t="s">
        <v>2</v>
      </c>
      <c r="BEJ5" s="28" t="s">
        <v>29</v>
      </c>
      <c r="BEK5" s="349" t="s">
        <v>17</v>
      </c>
      <c r="BEL5" s="746" t="s">
        <v>8</v>
      </c>
      <c r="BEN5" s="745" t="s">
        <v>0</v>
      </c>
      <c r="BEO5" s="312" t="s">
        <v>80</v>
      </c>
      <c r="BEP5" s="349" t="s">
        <v>2</v>
      </c>
      <c r="BEQ5" s="28" t="s">
        <v>29</v>
      </c>
      <c r="BER5" s="349" t="s">
        <v>17</v>
      </c>
      <c r="BES5" s="746" t="s">
        <v>8</v>
      </c>
      <c r="BEU5" s="599" t="s">
        <v>0</v>
      </c>
      <c r="BEV5" s="312" t="s">
        <v>80</v>
      </c>
      <c r="BEW5" s="349" t="s">
        <v>2</v>
      </c>
      <c r="BEX5" s="28" t="s">
        <v>29</v>
      </c>
      <c r="BEY5" s="349" t="s">
        <v>17</v>
      </c>
      <c r="BEZ5" s="746" t="s">
        <v>8</v>
      </c>
      <c r="BFB5" s="599" t="s">
        <v>0</v>
      </c>
      <c r="BFC5" s="312" t="s">
        <v>80</v>
      </c>
      <c r="BFD5" s="349" t="s">
        <v>2</v>
      </c>
      <c r="BFE5" s="28" t="s">
        <v>29</v>
      </c>
      <c r="BFF5" s="349" t="s">
        <v>17</v>
      </c>
      <c r="BFG5" s="746" t="s">
        <v>8</v>
      </c>
      <c r="BFI5" s="599" t="s">
        <v>0</v>
      </c>
      <c r="BFJ5" s="312" t="s">
        <v>80</v>
      </c>
      <c r="BFK5" s="349" t="s">
        <v>2</v>
      </c>
      <c r="BFL5" s="600" t="s">
        <v>29</v>
      </c>
      <c r="BFM5" s="349" t="s">
        <v>17</v>
      </c>
      <c r="BFN5" s="746" t="s">
        <v>8</v>
      </c>
      <c r="BFP5" s="599" t="s">
        <v>0</v>
      </c>
      <c r="BFQ5" s="312" t="s">
        <v>80</v>
      </c>
      <c r="BFR5" s="349" t="s">
        <v>2</v>
      </c>
      <c r="BFS5" s="600" t="s">
        <v>29</v>
      </c>
      <c r="BFT5" s="349" t="s">
        <v>17</v>
      </c>
      <c r="BFU5" s="746" t="s">
        <v>8</v>
      </c>
      <c r="BFW5" s="745" t="s">
        <v>0</v>
      </c>
      <c r="BFX5" s="312" t="s">
        <v>80</v>
      </c>
      <c r="BFY5" s="349" t="s">
        <v>2</v>
      </c>
      <c r="BFZ5" s="28" t="s">
        <v>29</v>
      </c>
      <c r="BGA5" s="349" t="s">
        <v>17</v>
      </c>
      <c r="BGB5" s="746" t="s">
        <v>8</v>
      </c>
      <c r="BGD5" s="599" t="s">
        <v>0</v>
      </c>
      <c r="BGE5" s="312" t="s">
        <v>80</v>
      </c>
      <c r="BGF5" s="349" t="s">
        <v>2</v>
      </c>
      <c r="BGG5" s="598" t="s">
        <v>29</v>
      </c>
      <c r="BGH5" s="349" t="s">
        <v>17</v>
      </c>
      <c r="BGI5" s="746" t="s">
        <v>8</v>
      </c>
      <c r="BGK5" s="544" t="s">
        <v>0</v>
      </c>
      <c r="BGL5" s="747"/>
      <c r="BGM5" s="312" t="s">
        <v>80</v>
      </c>
      <c r="BGN5" s="349" t="s">
        <v>2</v>
      </c>
      <c r="BGO5" s="600" t="s">
        <v>29</v>
      </c>
      <c r="BGP5" s="349" t="s">
        <v>17</v>
      </c>
      <c r="BGQ5" s="746" t="s">
        <v>8</v>
      </c>
      <c r="BGS5" s="745" t="s">
        <v>0</v>
      </c>
      <c r="BGT5" s="312" t="s">
        <v>80</v>
      </c>
      <c r="BGU5" s="349" t="s">
        <v>2</v>
      </c>
      <c r="BGV5" s="28" t="s">
        <v>29</v>
      </c>
      <c r="BGW5" s="349" t="s">
        <v>17</v>
      </c>
      <c r="BGX5" s="746" t="s">
        <v>8</v>
      </c>
      <c r="BGZ5" s="544" t="s">
        <v>0</v>
      </c>
      <c r="BHA5" s="312" t="s">
        <v>80</v>
      </c>
      <c r="BHB5" s="349" t="s">
        <v>2</v>
      </c>
      <c r="BHC5" s="28" t="s">
        <v>29</v>
      </c>
      <c r="BHD5" s="349" t="s">
        <v>17</v>
      </c>
      <c r="BHE5" s="746" t="s">
        <v>8</v>
      </c>
      <c r="BHG5" s="544" t="s">
        <v>0</v>
      </c>
      <c r="BHH5" s="753" t="s">
        <v>87</v>
      </c>
      <c r="BHI5" s="312" t="s">
        <v>80</v>
      </c>
      <c r="BHJ5" s="349" t="s">
        <v>2</v>
      </c>
      <c r="BHK5" s="28" t="s">
        <v>29</v>
      </c>
      <c r="BHL5" s="349" t="s">
        <v>17</v>
      </c>
      <c r="BHM5" s="746" t="s">
        <v>8</v>
      </c>
      <c r="BHO5" s="599" t="s">
        <v>0</v>
      </c>
      <c r="BHP5" s="312" t="s">
        <v>80</v>
      </c>
      <c r="BHQ5" s="349" t="s">
        <v>2</v>
      </c>
      <c r="BHR5" s="598" t="s">
        <v>29</v>
      </c>
      <c r="BHS5" s="349" t="s">
        <v>17</v>
      </c>
      <c r="BHT5" s="746" t="s">
        <v>8</v>
      </c>
      <c r="BHV5" s="599" t="s">
        <v>0</v>
      </c>
      <c r="BHW5" s="753" t="s">
        <v>1047</v>
      </c>
      <c r="BHX5" s="312" t="s">
        <v>80</v>
      </c>
      <c r="BHY5" s="349" t="s">
        <v>2</v>
      </c>
      <c r="BHZ5" s="598" t="s">
        <v>29</v>
      </c>
      <c r="BIA5" s="349" t="s">
        <v>17</v>
      </c>
      <c r="BIB5" s="746" t="s">
        <v>8</v>
      </c>
      <c r="BID5" s="599" t="s">
        <v>0</v>
      </c>
      <c r="BIE5" s="755" t="s">
        <v>118</v>
      </c>
      <c r="BIF5" s="312" t="s">
        <v>80</v>
      </c>
      <c r="BIG5" s="349" t="s">
        <v>2</v>
      </c>
      <c r="BIH5" s="28" t="s">
        <v>29</v>
      </c>
      <c r="BII5" s="349" t="s">
        <v>17</v>
      </c>
      <c r="BIJ5" s="746" t="s">
        <v>8</v>
      </c>
      <c r="BIL5" s="544" t="s">
        <v>0</v>
      </c>
      <c r="BIM5" s="312" t="s">
        <v>80</v>
      </c>
      <c r="BIN5" s="349" t="s">
        <v>2</v>
      </c>
      <c r="BIO5" s="600" t="s">
        <v>29</v>
      </c>
      <c r="BIP5" s="349" t="s">
        <v>17</v>
      </c>
      <c r="BIQ5" s="746" t="s">
        <v>8</v>
      </c>
      <c r="BIS5" s="599" t="s">
        <v>0</v>
      </c>
      <c r="BIT5" s="312" t="s">
        <v>80</v>
      </c>
      <c r="BIU5" s="349" t="s">
        <v>2</v>
      </c>
      <c r="BIV5" s="28" t="s">
        <v>29</v>
      </c>
      <c r="BIW5" s="349" t="s">
        <v>17</v>
      </c>
      <c r="BIX5" s="746" t="s">
        <v>8</v>
      </c>
      <c r="BIZ5" s="544" t="s">
        <v>0</v>
      </c>
      <c r="BJA5" s="312" t="s">
        <v>80</v>
      </c>
      <c r="BJB5" s="349" t="s">
        <v>2</v>
      </c>
      <c r="BJC5" s="28" t="s">
        <v>29</v>
      </c>
      <c r="BJD5" s="349" t="s">
        <v>17</v>
      </c>
      <c r="BJE5" s="746" t="s">
        <v>8</v>
      </c>
      <c r="BJG5" s="599" t="s">
        <v>0</v>
      </c>
      <c r="BJH5" s="1451" t="s">
        <v>118</v>
      </c>
      <c r="BJI5" s="312" t="s">
        <v>80</v>
      </c>
      <c r="BJJ5" s="349" t="s">
        <v>2</v>
      </c>
      <c r="BJK5" s="28" t="s">
        <v>29</v>
      </c>
      <c r="BJL5" s="349" t="s">
        <v>17</v>
      </c>
      <c r="BJM5" s="746" t="s">
        <v>8</v>
      </c>
      <c r="BJO5" s="745" t="s">
        <v>0</v>
      </c>
      <c r="BJP5" s="312" t="s">
        <v>80</v>
      </c>
      <c r="BJQ5" s="349" t="s">
        <v>2</v>
      </c>
      <c r="BJR5" s="28" t="s">
        <v>29</v>
      </c>
      <c r="BJS5" s="349" t="s">
        <v>17</v>
      </c>
      <c r="BJT5" s="746" t="s">
        <v>8</v>
      </c>
      <c r="BJV5" s="745" t="s">
        <v>0</v>
      </c>
      <c r="BJW5" s="312" t="s">
        <v>16</v>
      </c>
      <c r="BJX5" s="349" t="s">
        <v>2</v>
      </c>
      <c r="BJY5" s="28" t="s">
        <v>29</v>
      </c>
      <c r="BJZ5" s="349" t="s">
        <v>17</v>
      </c>
      <c r="BKA5" s="746" t="s">
        <v>8</v>
      </c>
      <c r="BKC5" s="544" t="s">
        <v>0</v>
      </c>
      <c r="BKD5" s="757" t="s">
        <v>1047</v>
      </c>
      <c r="BKE5" s="312" t="s">
        <v>16</v>
      </c>
      <c r="BKF5" s="349" t="s">
        <v>2</v>
      </c>
      <c r="BKG5" s="28" t="s">
        <v>29</v>
      </c>
      <c r="BKH5" s="349" t="s">
        <v>17</v>
      </c>
      <c r="BKI5" s="746" t="s">
        <v>8</v>
      </c>
      <c r="BKK5" s="544" t="s">
        <v>0</v>
      </c>
      <c r="BKL5" s="312" t="s">
        <v>16</v>
      </c>
      <c r="BKM5" s="349" t="s">
        <v>2</v>
      </c>
      <c r="BKN5" s="28" t="s">
        <v>29</v>
      </c>
      <c r="BKO5" s="349" t="s">
        <v>17</v>
      </c>
      <c r="BKP5" s="746" t="s">
        <v>8</v>
      </c>
      <c r="BKR5" s="544" t="s">
        <v>0</v>
      </c>
      <c r="BKS5" s="312" t="s">
        <v>16</v>
      </c>
      <c r="BKT5" s="349" t="s">
        <v>2</v>
      </c>
      <c r="BKU5" s="28" t="s">
        <v>29</v>
      </c>
      <c r="BKV5" s="349" t="s">
        <v>17</v>
      </c>
      <c r="BKW5" s="746" t="s">
        <v>8</v>
      </c>
      <c r="BKY5" s="544" t="s">
        <v>0</v>
      </c>
      <c r="BKZ5" s="312" t="s">
        <v>16</v>
      </c>
      <c r="BLA5" s="349" t="s">
        <v>2</v>
      </c>
      <c r="BLB5" s="28" t="s">
        <v>29</v>
      </c>
      <c r="BLC5" s="349" t="s">
        <v>17</v>
      </c>
      <c r="BLD5" s="746" t="s">
        <v>8</v>
      </c>
      <c r="BLF5" s="544" t="s">
        <v>0</v>
      </c>
      <c r="BLG5" s="312" t="s">
        <v>16</v>
      </c>
      <c r="BLH5" s="349" t="s">
        <v>2</v>
      </c>
      <c r="BLI5" s="28" t="s">
        <v>29</v>
      </c>
      <c r="BLJ5" s="349" t="s">
        <v>17</v>
      </c>
      <c r="BLK5" s="746" t="s">
        <v>8</v>
      </c>
      <c r="BLM5" s="745" t="s">
        <v>0</v>
      </c>
      <c r="BLN5" s="312" t="s">
        <v>16</v>
      </c>
      <c r="BLO5" s="349" t="s">
        <v>2</v>
      </c>
      <c r="BLP5" s="28" t="s">
        <v>29</v>
      </c>
      <c r="BLQ5" s="349" t="s">
        <v>17</v>
      </c>
      <c r="BLR5" s="746" t="s">
        <v>8</v>
      </c>
      <c r="BLT5" s="745" t="s">
        <v>0</v>
      </c>
      <c r="BLU5" s="312" t="s">
        <v>16</v>
      </c>
      <c r="BLV5" s="349" t="s">
        <v>2</v>
      </c>
      <c r="BLW5" s="28" t="s">
        <v>29</v>
      </c>
      <c r="BLX5" s="349" t="s">
        <v>17</v>
      </c>
      <c r="BLY5" s="746" t="s">
        <v>8</v>
      </c>
      <c r="BMA5" s="745" t="s">
        <v>0</v>
      </c>
      <c r="BMB5" s="312" t="s">
        <v>16</v>
      </c>
      <c r="BMC5" s="349" t="s">
        <v>2</v>
      </c>
      <c r="BMD5" s="28" t="s">
        <v>29</v>
      </c>
      <c r="BME5" s="349" t="s">
        <v>17</v>
      </c>
      <c r="BMF5" s="746" t="s">
        <v>8</v>
      </c>
      <c r="BMH5" s="544" t="s">
        <v>0</v>
      </c>
      <c r="BMI5" s="312" t="s">
        <v>16</v>
      </c>
      <c r="BMJ5" s="349" t="s">
        <v>2</v>
      </c>
      <c r="BMK5" s="28" t="s">
        <v>29</v>
      </c>
      <c r="BML5" s="349" t="s">
        <v>17</v>
      </c>
      <c r="BMM5" s="746" t="s">
        <v>8</v>
      </c>
      <c r="BMO5" s="745" t="s">
        <v>0</v>
      </c>
      <c r="BMP5" s="312" t="s">
        <v>80</v>
      </c>
      <c r="BMQ5" s="349" t="s">
        <v>2</v>
      </c>
      <c r="BMR5" s="28" t="s">
        <v>29</v>
      </c>
      <c r="BMS5" s="349" t="s">
        <v>17</v>
      </c>
      <c r="BMT5" s="746" t="s">
        <v>8</v>
      </c>
      <c r="BMV5" s="745" t="s">
        <v>0</v>
      </c>
      <c r="BMW5" s="312" t="s">
        <v>80</v>
      </c>
      <c r="BMX5" s="349" t="s">
        <v>2</v>
      </c>
      <c r="BMY5" s="28" t="s">
        <v>29</v>
      </c>
      <c r="BMZ5" s="349" t="s">
        <v>17</v>
      </c>
      <c r="BNA5" s="746" t="s">
        <v>8</v>
      </c>
      <c r="BNC5" s="599" t="s">
        <v>0</v>
      </c>
      <c r="BND5" s="312" t="s">
        <v>80</v>
      </c>
      <c r="BNE5" s="349" t="s">
        <v>2</v>
      </c>
      <c r="BNF5" s="598" t="s">
        <v>29</v>
      </c>
      <c r="BNG5" s="349" t="s">
        <v>17</v>
      </c>
      <c r="BNH5" s="746" t="s">
        <v>8</v>
      </c>
      <c r="BNJ5" s="745" t="s">
        <v>0</v>
      </c>
      <c r="BNK5" s="312" t="s">
        <v>80</v>
      </c>
      <c r="BNL5" s="349" t="s">
        <v>2</v>
      </c>
      <c r="BNM5" s="28" t="s">
        <v>29</v>
      </c>
      <c r="BNN5" s="349" t="s">
        <v>17</v>
      </c>
      <c r="BNO5" s="746" t="s">
        <v>8</v>
      </c>
      <c r="BNQ5" s="745" t="s">
        <v>0</v>
      </c>
      <c r="BNR5" s="753" t="s">
        <v>87</v>
      </c>
      <c r="BNS5" s="312" t="s">
        <v>80</v>
      </c>
      <c r="BNT5" s="349" t="s">
        <v>2</v>
      </c>
      <c r="BNU5" s="28" t="s">
        <v>29</v>
      </c>
      <c r="BNV5" s="349" t="s">
        <v>17</v>
      </c>
      <c r="BNW5" s="746" t="s">
        <v>8</v>
      </c>
      <c r="BNY5" s="745" t="s">
        <v>0</v>
      </c>
      <c r="BNZ5" s="312" t="s">
        <v>80</v>
      </c>
      <c r="BOA5" s="349" t="s">
        <v>2</v>
      </c>
      <c r="BOB5" s="28" t="s">
        <v>29</v>
      </c>
      <c r="BOC5" s="349" t="s">
        <v>17</v>
      </c>
      <c r="BOD5" s="746" t="s">
        <v>8</v>
      </c>
      <c r="BOF5" s="745" t="s">
        <v>0</v>
      </c>
      <c r="BOG5" s="312" t="s">
        <v>80</v>
      </c>
      <c r="BOH5" s="349" t="s">
        <v>2</v>
      </c>
      <c r="BOI5" s="28" t="s">
        <v>29</v>
      </c>
      <c r="BOJ5" s="349" t="s">
        <v>17</v>
      </c>
      <c r="BOK5" s="746" t="s">
        <v>8</v>
      </c>
      <c r="BOM5" s="745" t="s">
        <v>0</v>
      </c>
      <c r="BON5" s="312" t="s">
        <v>80</v>
      </c>
      <c r="BOO5" s="349" t="s">
        <v>2</v>
      </c>
      <c r="BOP5" s="28" t="s">
        <v>29</v>
      </c>
      <c r="BOQ5" s="349" t="s">
        <v>17</v>
      </c>
      <c r="BOR5" s="746" t="s">
        <v>8</v>
      </c>
      <c r="BOT5" s="599" t="s">
        <v>0</v>
      </c>
      <c r="BOU5" s="312" t="s">
        <v>80</v>
      </c>
      <c r="BOV5" s="349" t="s">
        <v>2</v>
      </c>
      <c r="BOW5" s="28" t="s">
        <v>29</v>
      </c>
      <c r="BOX5" s="349" t="s">
        <v>17</v>
      </c>
      <c r="BOY5" s="746" t="s">
        <v>8</v>
      </c>
      <c r="BPA5" s="544" t="s">
        <v>0</v>
      </c>
      <c r="BPB5" s="312" t="s">
        <v>80</v>
      </c>
      <c r="BPC5" s="349" t="s">
        <v>2</v>
      </c>
      <c r="BPD5" s="28" t="s">
        <v>29</v>
      </c>
      <c r="BPE5" s="349" t="s">
        <v>17</v>
      </c>
      <c r="BPF5" s="746" t="s">
        <v>8</v>
      </c>
      <c r="BPH5" s="544" t="s">
        <v>0</v>
      </c>
      <c r="BPI5" s="312" t="s">
        <v>16</v>
      </c>
      <c r="BPJ5" s="349" t="s">
        <v>2</v>
      </c>
      <c r="BPK5" s="28" t="s">
        <v>29</v>
      </c>
      <c r="BPL5" s="349" t="s">
        <v>17</v>
      </c>
      <c r="BPM5" s="746" t="s">
        <v>8</v>
      </c>
      <c r="BPO5" s="745" t="s">
        <v>0</v>
      </c>
      <c r="BPP5" s="312" t="s">
        <v>80</v>
      </c>
      <c r="BPQ5" s="349" t="s">
        <v>2</v>
      </c>
      <c r="BPR5" s="28" t="s">
        <v>29</v>
      </c>
      <c r="BPS5" s="349" t="s">
        <v>17</v>
      </c>
      <c r="BPT5" s="746" t="s">
        <v>8</v>
      </c>
      <c r="BPV5" s="745" t="s">
        <v>0</v>
      </c>
      <c r="BPW5" s="312" t="s">
        <v>80</v>
      </c>
      <c r="BPX5" s="349" t="s">
        <v>2</v>
      </c>
      <c r="BPY5" s="28" t="s">
        <v>29</v>
      </c>
      <c r="BPZ5" s="349" t="s">
        <v>17</v>
      </c>
      <c r="BQA5" s="746" t="s">
        <v>8</v>
      </c>
      <c r="BQC5" s="745" t="s">
        <v>0</v>
      </c>
      <c r="BQD5" s="753" t="s">
        <v>87</v>
      </c>
      <c r="BQE5" s="312" t="s">
        <v>80</v>
      </c>
      <c r="BQF5" s="349" t="s">
        <v>2</v>
      </c>
      <c r="BQG5" s="28" t="s">
        <v>29</v>
      </c>
      <c r="BQH5" s="349" t="s">
        <v>17</v>
      </c>
      <c r="BQI5" s="349" t="s">
        <v>8</v>
      </c>
      <c r="BQJ5" s="758"/>
      <c r="BQK5" s="599" t="s">
        <v>0</v>
      </c>
      <c r="BQL5" s="312" t="s">
        <v>80</v>
      </c>
      <c r="BQM5" s="349" t="s">
        <v>2</v>
      </c>
      <c r="BQN5" s="28" t="s">
        <v>29</v>
      </c>
      <c r="BQO5" s="349" t="s">
        <v>17</v>
      </c>
      <c r="BQP5" s="746" t="s">
        <v>8</v>
      </c>
      <c r="BQR5" s="599" t="s">
        <v>0</v>
      </c>
      <c r="BQS5" s="312" t="s">
        <v>80</v>
      </c>
      <c r="BQT5" s="349" t="s">
        <v>2</v>
      </c>
      <c r="BQU5" s="600" t="s">
        <v>29</v>
      </c>
      <c r="BQV5" s="349" t="s">
        <v>17</v>
      </c>
      <c r="BQW5" s="746" t="s">
        <v>8</v>
      </c>
      <c r="BQY5" s="544" t="s">
        <v>0</v>
      </c>
      <c r="BQZ5" s="312" t="s">
        <v>80</v>
      </c>
      <c r="BRA5" s="349" t="s">
        <v>2</v>
      </c>
      <c r="BRB5" s="28" t="s">
        <v>29</v>
      </c>
      <c r="BRC5" s="349" t="s">
        <v>17</v>
      </c>
      <c r="BRD5" s="746" t="s">
        <v>8</v>
      </c>
      <c r="BRF5" s="745" t="s">
        <v>0</v>
      </c>
      <c r="BRG5" s="312" t="s">
        <v>80</v>
      </c>
      <c r="BRH5" s="349" t="s">
        <v>2</v>
      </c>
      <c r="BRI5" s="28" t="s">
        <v>29</v>
      </c>
      <c r="BRJ5" s="349" t="s">
        <v>17</v>
      </c>
      <c r="BRK5" s="746" t="s">
        <v>8</v>
      </c>
      <c r="BRM5" s="599" t="s">
        <v>0</v>
      </c>
      <c r="BRN5" s="750" t="s">
        <v>87</v>
      </c>
      <c r="BRO5" s="312" t="s">
        <v>80</v>
      </c>
      <c r="BRP5" s="349" t="s">
        <v>2</v>
      </c>
      <c r="BRQ5" s="28" t="s">
        <v>29</v>
      </c>
      <c r="BRR5" s="349" t="s">
        <v>17</v>
      </c>
      <c r="BRS5" s="746" t="s">
        <v>8</v>
      </c>
      <c r="BRU5" s="544" t="s">
        <v>0</v>
      </c>
      <c r="BRV5" s="312" t="s">
        <v>80</v>
      </c>
      <c r="BRW5" s="349" t="s">
        <v>2</v>
      </c>
      <c r="BRX5" s="28" t="s">
        <v>29</v>
      </c>
      <c r="BRY5" s="349" t="s">
        <v>17</v>
      </c>
      <c r="BRZ5" s="746" t="s">
        <v>8</v>
      </c>
      <c r="BSB5" s="544" t="s">
        <v>0</v>
      </c>
      <c r="BSC5" s="312" t="s">
        <v>80</v>
      </c>
      <c r="BSD5" s="349" t="s">
        <v>2</v>
      </c>
      <c r="BSE5" s="28" t="s">
        <v>29</v>
      </c>
      <c r="BSF5" s="349" t="s">
        <v>17</v>
      </c>
      <c r="BSG5" s="746" t="s">
        <v>8</v>
      </c>
      <c r="BSI5" s="745" t="s">
        <v>0</v>
      </c>
      <c r="BSJ5" s="312" t="s">
        <v>80</v>
      </c>
      <c r="BSK5" s="349" t="s">
        <v>2</v>
      </c>
      <c r="BSL5" s="28" t="s">
        <v>29</v>
      </c>
      <c r="BSM5" s="349" t="s">
        <v>17</v>
      </c>
      <c r="BSN5" s="746" t="s">
        <v>8</v>
      </c>
      <c r="BSP5" s="544" t="s">
        <v>0</v>
      </c>
      <c r="BSQ5" s="312" t="s">
        <v>80</v>
      </c>
      <c r="BSR5" s="349" t="s">
        <v>2</v>
      </c>
      <c r="BSS5" s="28" t="s">
        <v>29</v>
      </c>
      <c r="BST5" s="349" t="s">
        <v>17</v>
      </c>
      <c r="BSU5" s="746" t="s">
        <v>8</v>
      </c>
      <c r="BSW5" s="544" t="s">
        <v>0</v>
      </c>
      <c r="BSX5" s="312" t="s">
        <v>80</v>
      </c>
      <c r="BSY5" s="349" t="s">
        <v>2</v>
      </c>
      <c r="BSZ5" s="28" t="s">
        <v>29</v>
      </c>
      <c r="BTA5" s="349" t="s">
        <v>17</v>
      </c>
      <c r="BTB5" s="746" t="s">
        <v>8</v>
      </c>
      <c r="BTD5" s="745" t="s">
        <v>0</v>
      </c>
      <c r="BTE5" s="312" t="s">
        <v>80</v>
      </c>
      <c r="BTF5" s="349" t="s">
        <v>2</v>
      </c>
      <c r="BTG5" s="28" t="s">
        <v>29</v>
      </c>
      <c r="BTH5" s="349" t="s">
        <v>17</v>
      </c>
      <c r="BTI5" s="746" t="s">
        <v>8</v>
      </c>
      <c r="BTK5" s="745" t="s">
        <v>0</v>
      </c>
      <c r="BTL5" s="312" t="s">
        <v>80</v>
      </c>
      <c r="BTM5" s="349" t="s">
        <v>2</v>
      </c>
      <c r="BTN5" s="28" t="s">
        <v>29</v>
      </c>
      <c r="BTO5" s="349" t="s">
        <v>17</v>
      </c>
      <c r="BTP5" s="746" t="s">
        <v>8</v>
      </c>
      <c r="BTR5" s="745" t="s">
        <v>0</v>
      </c>
      <c r="BTS5" s="312" t="s">
        <v>80</v>
      </c>
      <c r="BTT5" s="349" t="s">
        <v>2</v>
      </c>
      <c r="BTU5" s="28" t="s">
        <v>29</v>
      </c>
      <c r="BTV5" s="349" t="s">
        <v>17</v>
      </c>
      <c r="BTW5" s="746" t="s">
        <v>8</v>
      </c>
      <c r="BTY5" s="745" t="s">
        <v>0</v>
      </c>
      <c r="BTZ5" s="312" t="s">
        <v>80</v>
      </c>
      <c r="BUA5" s="349" t="s">
        <v>2</v>
      </c>
      <c r="BUB5" s="28" t="s">
        <v>29</v>
      </c>
      <c r="BUC5" s="349" t="s">
        <v>17</v>
      </c>
      <c r="BUD5" s="746" t="s">
        <v>8</v>
      </c>
    </row>
    <row r="6" spans="1:1903" ht="15.75" thickTop="1" x14ac:dyDescent="0.25">
      <c r="A6" s="31"/>
      <c r="B6" s="311"/>
      <c r="C6" s="763"/>
      <c r="D6" s="31"/>
      <c r="E6" s="764"/>
      <c r="F6" s="78">
        <f>C6-E6</f>
        <v>0</v>
      </c>
      <c r="H6" s="31"/>
      <c r="I6" s="311"/>
      <c r="J6" s="763"/>
      <c r="K6" s="31"/>
      <c r="L6" s="764"/>
      <c r="M6" s="78">
        <f>J6-L6</f>
        <v>0</v>
      </c>
      <c r="O6" s="31"/>
      <c r="P6" s="311"/>
      <c r="Q6" s="763"/>
      <c r="R6" s="31"/>
      <c r="S6" s="764"/>
      <c r="T6" s="78">
        <f>Q6-S6</f>
        <v>0</v>
      </c>
      <c r="V6" s="31"/>
      <c r="W6" s="311"/>
      <c r="X6" s="763"/>
      <c r="Y6" s="31"/>
      <c r="Z6" s="764"/>
      <c r="AA6" s="78">
        <f>X6-Z6</f>
        <v>0</v>
      </c>
      <c r="AC6" s="31"/>
      <c r="AD6" s="311"/>
      <c r="AE6" s="763"/>
      <c r="AF6" s="31"/>
      <c r="AG6" s="764"/>
      <c r="AH6" s="78">
        <f>AE6-AG6</f>
        <v>0</v>
      </c>
      <c r="AJ6" s="31"/>
      <c r="AK6" s="311"/>
      <c r="AL6" s="763"/>
      <c r="AM6" s="31"/>
      <c r="AN6" s="764"/>
      <c r="AO6" s="78">
        <f>AL6-AN6</f>
        <v>0</v>
      </c>
      <c r="AQ6" s="322"/>
      <c r="AR6" s="311"/>
      <c r="AS6" s="763"/>
      <c r="AT6" s="322"/>
      <c r="AU6" s="764"/>
      <c r="AV6" s="78">
        <f>AS6-AU6</f>
        <v>0</v>
      </c>
      <c r="AX6" s="31"/>
      <c r="AY6" s="311"/>
      <c r="AZ6" s="763"/>
      <c r="BA6" s="31"/>
      <c r="BB6" s="764"/>
      <c r="BC6" s="78">
        <f>AZ6-BB6</f>
        <v>0</v>
      </c>
      <c r="BE6" s="322"/>
      <c r="BF6" s="311"/>
      <c r="BG6" s="763"/>
      <c r="BH6" s="31"/>
      <c r="BI6" s="764"/>
      <c r="BJ6" s="78">
        <f>BG6-BI6</f>
        <v>0</v>
      </c>
      <c r="BL6" s="406"/>
      <c r="BM6" s="311"/>
      <c r="BN6" s="763"/>
      <c r="BO6" s="31"/>
      <c r="BP6" s="764"/>
      <c r="BQ6" s="78">
        <f>BN6-BP6</f>
        <v>0</v>
      </c>
      <c r="BS6" s="322"/>
      <c r="BT6" s="311"/>
      <c r="BU6" s="763"/>
      <c r="BV6" s="31"/>
      <c r="BW6" s="764"/>
      <c r="BX6" s="78">
        <f>BU6-BW6</f>
        <v>0</v>
      </c>
      <c r="BZ6" s="406"/>
      <c r="CA6" s="406"/>
      <c r="CB6" s="311"/>
      <c r="CC6" s="763"/>
      <c r="CD6" s="31"/>
      <c r="CE6" s="764"/>
      <c r="CF6" s="78">
        <f>CC6-CE6</f>
        <v>0</v>
      </c>
      <c r="CH6" s="406"/>
      <c r="CI6" s="765"/>
      <c r="CJ6" s="764"/>
      <c r="CK6" s="31"/>
      <c r="CL6" s="764"/>
      <c r="CM6" s="78">
        <f>CJ6-CL6</f>
        <v>0</v>
      </c>
      <c r="CO6" s="406"/>
      <c r="CP6" s="765"/>
      <c r="CQ6" s="764"/>
      <c r="CR6" s="31"/>
      <c r="CS6" s="764"/>
      <c r="CT6" s="78">
        <f>CQ6-CS6</f>
        <v>0</v>
      </c>
      <c r="CX6" s="311"/>
      <c r="CY6" s="763"/>
      <c r="DA6" s="764"/>
      <c r="DB6" s="78">
        <f>CY6-DA6</f>
        <v>0</v>
      </c>
      <c r="DF6" s="311"/>
      <c r="DG6" s="763"/>
      <c r="DH6" s="406"/>
      <c r="DI6" s="764"/>
      <c r="DJ6" s="78">
        <f>DB71</f>
        <v>10582173.569999998</v>
      </c>
      <c r="DL6" s="322"/>
      <c r="DM6" s="311"/>
      <c r="DN6" s="763"/>
      <c r="DO6" s="31"/>
      <c r="DP6" s="764"/>
      <c r="DQ6" s="78">
        <f>DN6-DP6</f>
        <v>0</v>
      </c>
      <c r="DS6" s="322"/>
      <c r="DT6" s="311"/>
      <c r="DU6" s="763"/>
      <c r="DV6" s="31"/>
      <c r="DW6" s="764"/>
      <c r="DX6" s="78">
        <f>DU6-DW6</f>
        <v>0</v>
      </c>
      <c r="DZ6" s="31"/>
      <c r="EA6" s="311"/>
      <c r="EB6" s="763"/>
      <c r="EC6" s="31"/>
      <c r="ED6" s="764"/>
      <c r="EE6" s="78">
        <f>EB6-ED6</f>
        <v>0</v>
      </c>
      <c r="EG6" s="322"/>
      <c r="EH6" s="311"/>
      <c r="EI6" s="763"/>
      <c r="EJ6" s="31"/>
      <c r="EK6" s="764"/>
      <c r="EL6" s="78">
        <f>EI6-EK6</f>
        <v>0</v>
      </c>
      <c r="EN6" s="406"/>
      <c r="EO6" s="311"/>
      <c r="EP6" s="763"/>
      <c r="EQ6" s="31"/>
      <c r="ER6" s="764"/>
      <c r="ES6" s="78">
        <f>EP6-ER6</f>
        <v>0</v>
      </c>
      <c r="EU6" s="406"/>
      <c r="EV6" s="311"/>
      <c r="EW6" s="763"/>
      <c r="EX6" s="31"/>
      <c r="EY6" s="764"/>
      <c r="EZ6" s="78">
        <f>EW6-EY6</f>
        <v>0</v>
      </c>
      <c r="FB6" s="31"/>
      <c r="FC6" s="31"/>
      <c r="FD6" s="311"/>
      <c r="FE6" s="763"/>
      <c r="FF6" s="336"/>
      <c r="FG6" s="764"/>
      <c r="FH6" s="78">
        <f>FE6-FG6</f>
        <v>0</v>
      </c>
      <c r="FJ6" s="406"/>
      <c r="FK6" s="31"/>
      <c r="FL6" s="311"/>
      <c r="FM6" s="763"/>
      <c r="FN6" s="336"/>
      <c r="FO6" s="764"/>
      <c r="FP6" s="78">
        <f>FM6-FO6</f>
        <v>0</v>
      </c>
      <c r="FR6" s="406"/>
      <c r="FS6" s="31"/>
      <c r="FT6" s="311"/>
      <c r="FU6" s="763"/>
      <c r="FV6" s="31"/>
      <c r="FW6" s="764"/>
      <c r="FX6" s="78">
        <f>FU6-FW6</f>
        <v>0</v>
      </c>
      <c r="FZ6" s="31"/>
      <c r="GA6" s="311"/>
      <c r="GB6" s="763"/>
      <c r="GC6" s="31"/>
      <c r="GD6" s="764"/>
      <c r="GE6" s="78">
        <f>GB6-GD6</f>
        <v>0</v>
      </c>
      <c r="GG6" s="406"/>
      <c r="GH6" s="406"/>
      <c r="GI6" s="311"/>
      <c r="GJ6" s="763"/>
      <c r="GK6" s="336"/>
      <c r="GL6" s="764"/>
      <c r="GM6" s="78">
        <f>GJ6-GL6</f>
        <v>0</v>
      </c>
      <c r="GO6" s="31"/>
      <c r="GP6" s="311"/>
      <c r="GQ6" s="763"/>
      <c r="GR6" s="31"/>
      <c r="GS6" s="764"/>
      <c r="GT6" s="78">
        <f>GQ6-GS6</f>
        <v>0</v>
      </c>
      <c r="GV6" s="406"/>
      <c r="GW6" s="31"/>
      <c r="GX6" s="311"/>
      <c r="GY6" s="763"/>
      <c r="GZ6" s="31"/>
      <c r="HA6" s="764"/>
      <c r="HB6" s="78">
        <f>GY6-HA6</f>
        <v>0</v>
      </c>
      <c r="HD6" s="406"/>
      <c r="HE6" s="311"/>
      <c r="HF6" s="763"/>
      <c r="HG6" s="31"/>
      <c r="HH6" s="764"/>
      <c r="HI6" s="78">
        <f>HF6-HH6</f>
        <v>0</v>
      </c>
      <c r="HK6" s="322"/>
      <c r="HL6" s="311"/>
      <c r="HM6" s="763"/>
      <c r="HN6" s="31"/>
      <c r="HO6" s="764"/>
      <c r="HP6" s="78">
        <f>HM6-HO6</f>
        <v>0</v>
      </c>
      <c r="HR6" s="406"/>
      <c r="HS6" s="311"/>
      <c r="HT6" s="763"/>
      <c r="HU6" s="31"/>
      <c r="HV6" s="764"/>
      <c r="HW6" s="78">
        <f>HT6-HV6</f>
        <v>0</v>
      </c>
      <c r="HY6" s="322"/>
      <c r="HZ6" s="311"/>
      <c r="IA6" s="763"/>
      <c r="IB6" s="31"/>
      <c r="IC6" s="764"/>
      <c r="ID6" s="78">
        <f>IA6-IC6</f>
        <v>0</v>
      </c>
      <c r="IF6" s="322"/>
      <c r="IG6" s="311"/>
      <c r="IH6" s="763"/>
      <c r="II6" s="31"/>
      <c r="IJ6" s="764"/>
      <c r="IK6" s="78">
        <f>IH6-IJ6</f>
        <v>0</v>
      </c>
      <c r="IM6" s="31"/>
      <c r="IN6" s="311"/>
      <c r="IO6" s="763"/>
      <c r="IP6" s="31"/>
      <c r="IQ6" s="764"/>
      <c r="IR6" s="78">
        <f>IO6-IQ6</f>
        <v>0</v>
      </c>
      <c r="IT6" s="406"/>
      <c r="IU6" s="311"/>
      <c r="IV6" s="763"/>
      <c r="IW6" s="31"/>
      <c r="IX6" s="764"/>
      <c r="IY6" s="78">
        <f>IV6-IX6</f>
        <v>0</v>
      </c>
      <c r="JA6" s="406"/>
      <c r="JB6" s="311"/>
      <c r="JC6" s="763"/>
      <c r="JD6" s="31"/>
      <c r="JE6" s="764"/>
      <c r="JF6" s="78">
        <f>JC6-JE6</f>
        <v>0</v>
      </c>
      <c r="JH6" s="322"/>
      <c r="JI6" s="311"/>
      <c r="JJ6" s="763"/>
      <c r="JK6" s="322"/>
      <c r="JL6" s="766"/>
      <c r="JM6" s="78">
        <f>JJ6-JL6</f>
        <v>0</v>
      </c>
      <c r="JO6" s="322"/>
      <c r="JP6" s="311"/>
      <c r="JQ6" s="763"/>
      <c r="JR6" s="322"/>
      <c r="JS6" s="764"/>
      <c r="JT6" s="78">
        <f>JM70</f>
        <v>40800</v>
      </c>
      <c r="JV6" s="322"/>
      <c r="JW6" s="311"/>
      <c r="JX6" s="763"/>
      <c r="JY6" s="322"/>
      <c r="JZ6" s="764"/>
      <c r="KA6" s="78">
        <f>JT70</f>
        <v>40800</v>
      </c>
      <c r="KC6" s="406"/>
      <c r="KD6" s="311"/>
      <c r="KE6" s="763"/>
      <c r="KF6" s="31"/>
      <c r="KG6" s="764"/>
      <c r="KH6" s="78">
        <f>KE6-KG6</f>
        <v>0</v>
      </c>
      <c r="KJ6" s="322"/>
      <c r="KK6" s="311"/>
      <c r="KL6" s="763"/>
      <c r="KM6" s="31"/>
      <c r="KN6" s="764"/>
      <c r="KO6" s="78">
        <f>KL6-KN6</f>
        <v>0</v>
      </c>
      <c r="KQ6" s="322"/>
      <c r="KR6" s="322"/>
      <c r="KS6" s="311"/>
      <c r="KT6" s="763"/>
      <c r="KU6" s="31"/>
      <c r="KV6" s="764"/>
      <c r="KW6" s="78">
        <f>KT6-KV6</f>
        <v>0</v>
      </c>
      <c r="KY6" s="322"/>
      <c r="KZ6" s="311"/>
      <c r="LA6" s="763"/>
      <c r="LB6" s="31"/>
      <c r="LC6" s="764"/>
      <c r="LD6" s="78">
        <f>LA6-LC6</f>
        <v>0</v>
      </c>
      <c r="LF6" s="322"/>
      <c r="LG6" s="311"/>
      <c r="LH6" s="763"/>
      <c r="LI6" s="31"/>
      <c r="LJ6" s="764"/>
      <c r="LK6" s="78">
        <f>LH6-LJ6</f>
        <v>0</v>
      </c>
      <c r="LM6" s="31"/>
      <c r="LN6" s="311"/>
      <c r="LO6" s="763"/>
      <c r="LP6" s="31"/>
      <c r="LQ6" s="764"/>
      <c r="LR6" s="78">
        <f>LO6-LQ6</f>
        <v>0</v>
      </c>
      <c r="LT6" s="31"/>
      <c r="LU6" s="311"/>
      <c r="LV6" s="763"/>
      <c r="LW6" s="31"/>
      <c r="LX6" s="764"/>
      <c r="LY6" s="78">
        <f>LV6-LX6</f>
        <v>0</v>
      </c>
      <c r="MA6" s="31"/>
      <c r="MB6" s="311"/>
      <c r="MC6" s="763"/>
      <c r="MD6" s="31"/>
      <c r="ME6" s="764"/>
      <c r="MF6" s="78">
        <f>MC6-ME6</f>
        <v>0</v>
      </c>
      <c r="MH6" s="31"/>
      <c r="MI6" s="311"/>
      <c r="MJ6" s="763"/>
      <c r="MK6" s="31"/>
      <c r="ML6" s="764"/>
      <c r="MM6" s="78">
        <f>MJ6-ML6</f>
        <v>0</v>
      </c>
      <c r="MO6" s="406"/>
      <c r="MP6" s="311"/>
      <c r="MQ6" s="763"/>
      <c r="MR6" s="31"/>
      <c r="MS6" s="764"/>
      <c r="MT6" s="78">
        <f>MQ6-MS6</f>
        <v>0</v>
      </c>
      <c r="MV6" s="406"/>
      <c r="MW6" s="311"/>
      <c r="MX6" s="763"/>
      <c r="MY6" s="31"/>
      <c r="MZ6" s="764"/>
      <c r="NA6" s="78">
        <f>MX6-MZ6</f>
        <v>0</v>
      </c>
      <c r="NC6" s="406"/>
      <c r="ND6" s="311"/>
      <c r="NE6" s="763"/>
      <c r="NF6" s="31"/>
      <c r="NG6" s="764"/>
      <c r="NH6" s="78">
        <f>NE6-NG6</f>
        <v>0</v>
      </c>
      <c r="NJ6" s="31"/>
      <c r="NK6" s="311"/>
      <c r="NL6" s="763"/>
      <c r="NM6" s="31"/>
      <c r="NN6" s="764"/>
      <c r="NO6" s="78">
        <f>NL6-NN6</f>
        <v>0</v>
      </c>
      <c r="NQ6" s="31"/>
      <c r="NR6" s="311"/>
      <c r="NS6" s="763"/>
      <c r="NT6" s="31"/>
      <c r="NU6" s="764"/>
      <c r="NV6" s="78">
        <f>NS6-NU6</f>
        <v>0</v>
      </c>
      <c r="NX6" s="406"/>
      <c r="NY6" s="311"/>
      <c r="NZ6" s="763"/>
      <c r="OA6" s="406"/>
      <c r="OB6" s="764"/>
      <c r="OC6" s="78">
        <f>NZ6-OB6</f>
        <v>0</v>
      </c>
      <c r="OE6" s="406"/>
      <c r="OF6" s="311"/>
      <c r="OG6" s="763"/>
      <c r="OH6" s="31"/>
      <c r="OI6" s="764"/>
      <c r="OJ6" s="78">
        <f>OG6-OI6</f>
        <v>0</v>
      </c>
      <c r="OL6" s="406"/>
      <c r="OM6" s="767"/>
      <c r="ON6" s="311"/>
      <c r="OO6" s="763"/>
      <c r="OP6" s="31"/>
      <c r="OQ6" s="764"/>
      <c r="OR6" s="78">
        <f>OO6-OQ6</f>
        <v>0</v>
      </c>
      <c r="OT6" s="406"/>
      <c r="OU6" s="311"/>
      <c r="OV6" s="763"/>
      <c r="OW6" s="31"/>
      <c r="OX6" s="764"/>
      <c r="OY6" s="78">
        <f>OV6-OX6</f>
        <v>0</v>
      </c>
      <c r="PA6" s="31"/>
      <c r="PB6" s="311"/>
      <c r="PC6" s="763"/>
      <c r="PD6" s="31"/>
      <c r="PE6" s="764"/>
      <c r="PF6" s="78">
        <f>PC6-PE6</f>
        <v>0</v>
      </c>
      <c r="PH6" s="322"/>
      <c r="PI6" s="311"/>
      <c r="PJ6" s="763"/>
      <c r="PK6" s="31"/>
      <c r="PL6" s="764"/>
      <c r="PM6" s="78">
        <f>PJ6-PL6</f>
        <v>0</v>
      </c>
      <c r="PO6" s="322"/>
      <c r="PP6" s="765"/>
      <c r="PQ6" s="764"/>
      <c r="PR6" s="31"/>
      <c r="PS6" s="764"/>
      <c r="PT6" s="78">
        <f>PM65</f>
        <v>301.5</v>
      </c>
      <c r="PV6" s="322"/>
      <c r="PW6" s="31"/>
      <c r="PX6" s="311"/>
      <c r="PY6" s="763"/>
      <c r="PZ6" s="31"/>
      <c r="QA6" s="764"/>
      <c r="QB6" s="78">
        <f>PY6-QA6</f>
        <v>0</v>
      </c>
      <c r="QD6" s="322"/>
      <c r="QE6" s="311"/>
      <c r="QF6" s="763"/>
      <c r="QG6" s="31"/>
      <c r="QH6" s="764"/>
      <c r="QI6" s="78">
        <f>QF6-QH6</f>
        <v>0</v>
      </c>
      <c r="QK6" s="322"/>
      <c r="QL6" s="311"/>
      <c r="QM6" s="763"/>
      <c r="QN6" s="31"/>
      <c r="QO6" s="764"/>
      <c r="QP6" s="78">
        <f>QM6-QO6</f>
        <v>0</v>
      </c>
      <c r="QR6" s="31"/>
      <c r="QS6" s="311"/>
      <c r="QT6" s="763"/>
      <c r="QU6" s="31"/>
      <c r="QV6" s="764"/>
      <c r="QW6" s="78">
        <f>QT6-QV6</f>
        <v>0</v>
      </c>
      <c r="QY6" s="31"/>
      <c r="QZ6" s="311"/>
      <c r="RA6" s="763"/>
      <c r="RB6" s="31"/>
      <c r="RC6" s="764"/>
      <c r="RD6" s="78">
        <f>RA6-RC6</f>
        <v>0</v>
      </c>
      <c r="RF6" s="31"/>
      <c r="RG6" s="311"/>
      <c r="RH6" s="763"/>
      <c r="RI6" s="31"/>
      <c r="RJ6" s="764"/>
      <c r="RK6" s="78">
        <f>RH6-RJ6</f>
        <v>0</v>
      </c>
      <c r="RM6" s="406"/>
      <c r="RN6" s="738"/>
      <c r="RO6" s="311"/>
      <c r="RP6" s="763"/>
      <c r="RQ6" s="31"/>
      <c r="RR6" s="764"/>
      <c r="RS6" s="78">
        <f>RP6-RR6</f>
        <v>0</v>
      </c>
      <c r="RU6" s="406"/>
      <c r="RV6" s="311"/>
      <c r="RW6" s="763"/>
      <c r="RX6" s="31"/>
      <c r="RY6" s="764"/>
      <c r="RZ6" s="78">
        <f>RW6-RY6</f>
        <v>0</v>
      </c>
      <c r="SB6" s="406"/>
      <c r="SC6" s="311"/>
      <c r="SD6" s="763"/>
      <c r="SE6" s="31"/>
      <c r="SF6" s="764"/>
      <c r="SG6" s="78">
        <f>SD6-SF6</f>
        <v>0</v>
      </c>
      <c r="SI6" s="31"/>
      <c r="SJ6" s="311"/>
      <c r="SK6" s="763"/>
      <c r="SL6" s="31"/>
      <c r="SM6" s="764"/>
      <c r="SN6" s="78">
        <f>SK6-SM6</f>
        <v>0</v>
      </c>
      <c r="SP6" s="31"/>
      <c r="SQ6" s="311"/>
      <c r="SR6" s="763"/>
      <c r="SS6" s="31"/>
      <c r="ST6" s="764"/>
      <c r="SU6" s="78">
        <f>SR6-ST6</f>
        <v>0</v>
      </c>
      <c r="SW6" s="31"/>
      <c r="SX6" s="311"/>
      <c r="SY6" s="763"/>
      <c r="SZ6" s="31"/>
      <c r="TA6" s="764"/>
      <c r="TB6" s="78">
        <f>SY6-TA6</f>
        <v>0</v>
      </c>
      <c r="TD6" s="31"/>
      <c r="TE6" s="311"/>
      <c r="TF6" s="763"/>
      <c r="TG6" s="31"/>
      <c r="TH6" s="764"/>
      <c r="TI6" s="78">
        <f>TF6-TH6</f>
        <v>0</v>
      </c>
      <c r="TK6" s="31"/>
      <c r="TL6" s="311"/>
      <c r="TM6" s="763"/>
      <c r="TN6" s="31"/>
      <c r="TO6" s="764"/>
      <c r="TP6" s="78">
        <f>TM6-TO6</f>
        <v>0</v>
      </c>
      <c r="TR6" s="31"/>
      <c r="TS6" s="311"/>
      <c r="TT6" s="763"/>
      <c r="TU6" s="31"/>
      <c r="TV6" s="764"/>
      <c r="TW6" s="78">
        <f>TT6-TV6</f>
        <v>0</v>
      </c>
      <c r="TY6" s="31"/>
      <c r="TZ6" s="311"/>
      <c r="UA6" s="763"/>
      <c r="UB6" s="31"/>
      <c r="UC6" s="764"/>
      <c r="UD6" s="78">
        <f>UA6-UC6</f>
        <v>0</v>
      </c>
      <c r="UF6" s="406"/>
      <c r="UG6" s="311"/>
      <c r="UH6" s="763"/>
      <c r="UI6" s="31"/>
      <c r="UJ6" s="764"/>
      <c r="UK6" s="78">
        <f>UH6-UJ6</f>
        <v>0</v>
      </c>
      <c r="UM6" s="406"/>
      <c r="UN6" s="311"/>
      <c r="UO6" s="763"/>
      <c r="UP6" s="31"/>
      <c r="UQ6" s="764"/>
      <c r="UR6" s="78">
        <f>UO6-UQ6</f>
        <v>0</v>
      </c>
      <c r="UT6" s="406"/>
      <c r="UU6" s="311"/>
      <c r="UV6" s="763"/>
      <c r="UW6" s="31"/>
      <c r="UX6" s="764"/>
      <c r="UY6" s="78">
        <f>UV6-UX6</f>
        <v>0</v>
      </c>
      <c r="VA6" s="322"/>
      <c r="VB6" s="311"/>
      <c r="VC6" s="763"/>
      <c r="VD6" s="322"/>
      <c r="VE6" s="764"/>
      <c r="VF6" s="78">
        <f>VC6-VE6</f>
        <v>0</v>
      </c>
      <c r="VH6" s="406"/>
      <c r="VI6" s="311"/>
      <c r="VJ6" s="763"/>
      <c r="VK6" s="31"/>
      <c r="VL6" s="764"/>
      <c r="VM6" s="78">
        <f>VJ6-VL6</f>
        <v>0</v>
      </c>
      <c r="VO6" s="31"/>
      <c r="VP6" s="311"/>
      <c r="VQ6" s="763"/>
      <c r="VR6" s="31"/>
      <c r="VS6" s="764"/>
      <c r="VT6" s="78">
        <f>VQ6-VS6</f>
        <v>0</v>
      </c>
      <c r="VV6" s="31"/>
      <c r="VW6" s="311"/>
      <c r="VX6" s="763"/>
      <c r="VY6" s="31"/>
      <c r="VZ6" s="764"/>
      <c r="WA6" s="78">
        <f>VX6-VZ6</f>
        <v>0</v>
      </c>
      <c r="WC6" s="31"/>
      <c r="WD6" s="311"/>
      <c r="WE6" s="763"/>
      <c r="WF6" s="31"/>
      <c r="WG6" s="764"/>
      <c r="WH6" s="78">
        <f>WE6-WG6</f>
        <v>0</v>
      </c>
      <c r="WJ6" s="322"/>
      <c r="WK6" s="311"/>
      <c r="WL6" s="763"/>
      <c r="WM6" s="31"/>
      <c r="WN6" s="764"/>
      <c r="WO6" s="78">
        <f>WL6-WN6</f>
        <v>0</v>
      </c>
      <c r="WQ6" s="406"/>
      <c r="WR6" s="311"/>
      <c r="WS6" s="763"/>
      <c r="WT6" s="768" t="s">
        <v>38</v>
      </c>
      <c r="WU6" s="764"/>
      <c r="WV6" s="78">
        <f>WS6-WU6</f>
        <v>0</v>
      </c>
      <c r="WX6" s="31"/>
      <c r="WY6" s="311"/>
      <c r="WZ6" s="763"/>
      <c r="XA6" s="31"/>
      <c r="XB6" s="764"/>
      <c r="XC6" s="78">
        <f>WZ6-XB6</f>
        <v>0</v>
      </c>
      <c r="XE6" s="406"/>
      <c r="XF6" s="311"/>
      <c r="XG6" s="763"/>
      <c r="XH6" s="31"/>
      <c r="XI6" s="764"/>
      <c r="XJ6" s="78">
        <f>XG6-XI6</f>
        <v>0</v>
      </c>
      <c r="XL6" s="426"/>
      <c r="XM6" s="229"/>
      <c r="XN6" s="769"/>
      <c r="XO6" s="49"/>
      <c r="XP6" s="770"/>
      <c r="XQ6" s="78">
        <f>XN6-XP6</f>
        <v>0</v>
      </c>
      <c r="XS6" s="406"/>
      <c r="XT6" s="311"/>
      <c r="XU6" s="763"/>
      <c r="XV6" s="31"/>
      <c r="XW6" s="764"/>
      <c r="XX6" s="78">
        <f>XU6-XW6</f>
        <v>0</v>
      </c>
      <c r="XZ6" s="322"/>
      <c r="YA6" s="31"/>
      <c r="YB6" s="311"/>
      <c r="YC6" s="763"/>
      <c r="YD6" s="31"/>
      <c r="YE6" s="764"/>
      <c r="YF6" s="78">
        <f>YC6-YE6</f>
        <v>0</v>
      </c>
      <c r="YH6" s="322"/>
      <c r="YI6" s="311"/>
      <c r="YJ6" s="763"/>
      <c r="YK6" s="31"/>
      <c r="YL6" s="764"/>
      <c r="YM6" s="78">
        <f>YJ6-YL6</f>
        <v>0</v>
      </c>
      <c r="YO6" s="406"/>
      <c r="YP6" s="738"/>
      <c r="YQ6" s="311"/>
      <c r="YR6" s="763"/>
      <c r="YS6" s="31"/>
      <c r="YT6" s="764"/>
      <c r="YU6" s="78">
        <f>YR6-YT6</f>
        <v>0</v>
      </c>
      <c r="YW6" s="322"/>
      <c r="YX6" s="311"/>
      <c r="YY6" s="763"/>
      <c r="YZ6" s="31"/>
      <c r="ZA6" s="764"/>
      <c r="ZB6" s="78">
        <f>YY6-ZA6</f>
        <v>0</v>
      </c>
      <c r="ZD6" s="322"/>
      <c r="ZE6" s="311"/>
      <c r="ZF6" s="763"/>
      <c r="ZG6" s="31"/>
      <c r="ZH6" s="764"/>
      <c r="ZI6" s="78">
        <f>ZF6-ZH6</f>
        <v>0</v>
      </c>
      <c r="ZK6" s="406"/>
      <c r="ZL6" s="311"/>
      <c r="ZM6" s="763"/>
      <c r="ZN6" s="31"/>
      <c r="ZO6" s="764"/>
      <c r="ZP6" s="78">
        <f>ZM6-ZO6</f>
        <v>0</v>
      </c>
      <c r="ZR6" s="406"/>
      <c r="ZS6" s="311"/>
      <c r="ZT6" s="763"/>
      <c r="ZU6" s="31"/>
      <c r="ZV6" s="764"/>
      <c r="ZW6" s="78">
        <f>ZT6-ZV6</f>
        <v>0</v>
      </c>
      <c r="ZY6" s="322"/>
      <c r="ZZ6" s="336"/>
      <c r="AAB6" s="763"/>
      <c r="AAD6" s="764"/>
      <c r="AAE6" s="78">
        <f>AAB6-AAD6</f>
        <v>0</v>
      </c>
      <c r="AAG6" s="322"/>
      <c r="AAH6" s="311"/>
      <c r="AAI6" s="763"/>
      <c r="AAK6" s="764"/>
      <c r="AAL6" s="78">
        <f>AAI6-AAK6</f>
        <v>0</v>
      </c>
      <c r="AAN6" s="406"/>
      <c r="AAO6" s="406"/>
      <c r="AAP6" s="311"/>
      <c r="AAQ6" s="763"/>
      <c r="AAR6" s="322"/>
      <c r="AAS6" s="764"/>
      <c r="AAT6" s="78">
        <f>AAQ6-AAS6</f>
        <v>0</v>
      </c>
      <c r="AAV6" s="322"/>
      <c r="AAX6" s="763"/>
      <c r="AAY6" s="31"/>
      <c r="AAZ6" s="764"/>
      <c r="ABA6" s="78">
        <f>AAX6-AAZ6</f>
        <v>0</v>
      </c>
      <c r="ABC6" s="406"/>
      <c r="ABD6" s="311"/>
      <c r="ABE6" s="763"/>
      <c r="ABF6" s="31"/>
      <c r="ABG6" s="764"/>
      <c r="ABH6" s="78">
        <f>ABE6-ABG6</f>
        <v>0</v>
      </c>
      <c r="ABJ6" s="406"/>
      <c r="ABK6" s="311"/>
      <c r="ABL6" s="763"/>
      <c r="ABM6" s="31"/>
      <c r="ABN6" s="764"/>
      <c r="ABO6" s="78">
        <f>ABL6-ABN6</f>
        <v>0</v>
      </c>
      <c r="ABQ6" s="406"/>
      <c r="ABR6" s="311"/>
      <c r="ABS6" s="763"/>
      <c r="ABT6" s="31"/>
      <c r="ABU6" s="764"/>
      <c r="ABV6" s="78">
        <f>ABS6-ABU6</f>
        <v>0</v>
      </c>
      <c r="ABX6" s="406"/>
      <c r="ABY6" s="311"/>
      <c r="ABZ6" s="763"/>
      <c r="ACA6" s="31"/>
      <c r="ACB6" s="764"/>
      <c r="ACC6" s="78">
        <f>ABZ6-ACB6</f>
        <v>0</v>
      </c>
      <c r="ACE6" s="406"/>
      <c r="ACF6" s="311"/>
      <c r="ACG6" s="763"/>
      <c r="ACH6" s="31"/>
      <c r="ACI6" s="764"/>
      <c r="ACJ6" s="78">
        <f>ACG6-ACI6</f>
        <v>0</v>
      </c>
      <c r="ACL6" s="406"/>
      <c r="ACM6" s="406"/>
      <c r="ACN6" s="311"/>
      <c r="ACO6" s="763"/>
      <c r="ACP6" s="31"/>
      <c r="ACQ6" s="764"/>
      <c r="ACR6" s="78">
        <f>ACO6-ACQ6</f>
        <v>0</v>
      </c>
      <c r="ACT6" s="31"/>
      <c r="ACU6" s="311"/>
      <c r="ACV6" s="763"/>
      <c r="ACW6" s="31"/>
      <c r="ACX6" s="764"/>
      <c r="ACY6" s="78">
        <f>ACV6-ACX6</f>
        <v>0</v>
      </c>
      <c r="ADA6" s="31"/>
      <c r="ADB6" s="311"/>
      <c r="ADC6" s="763"/>
      <c r="ADD6" s="31"/>
      <c r="ADE6" s="764"/>
      <c r="ADF6" s="78">
        <f>ADC6-ADE6</f>
        <v>0</v>
      </c>
      <c r="ADI6" s="31"/>
      <c r="ADJ6" s="311"/>
      <c r="ADK6" s="763"/>
      <c r="ADL6" s="31"/>
      <c r="ADM6" s="764"/>
      <c r="ADN6" s="78">
        <f>ADK6-ADM6</f>
        <v>0</v>
      </c>
      <c r="ADP6" s="322"/>
      <c r="ADQ6" s="311"/>
      <c r="ADR6" s="763"/>
      <c r="ADS6" s="406"/>
      <c r="ADT6" s="764"/>
      <c r="ADU6" s="78">
        <f>ADR6-ADT6</f>
        <v>0</v>
      </c>
      <c r="ADW6" s="406"/>
      <c r="ADX6" s="311"/>
      <c r="ADY6" s="763"/>
      <c r="ADZ6" s="31"/>
      <c r="AEA6" s="764"/>
      <c r="AEB6" s="78">
        <f>ADY6-AEA6</f>
        <v>0</v>
      </c>
      <c r="AED6" s="322"/>
      <c r="AEE6" s="311"/>
      <c r="AEF6" s="763"/>
      <c r="AEG6" s="322"/>
      <c r="AEH6" s="764"/>
      <c r="AEI6" s="78">
        <f>AEF6-AEH6</f>
        <v>0</v>
      </c>
      <c r="AEK6" s="31"/>
      <c r="AEL6" s="311"/>
      <c r="AEM6" s="763"/>
      <c r="AEN6" s="31"/>
      <c r="AEO6" s="764"/>
      <c r="AEP6" s="78">
        <f>AEM6-AEO6</f>
        <v>0</v>
      </c>
      <c r="AER6" s="31"/>
      <c r="AES6" s="311"/>
      <c r="AET6" s="763"/>
      <c r="AEU6" s="31"/>
      <c r="AEV6" s="764"/>
      <c r="AEW6" s="78">
        <f>AET6-AEV6</f>
        <v>0</v>
      </c>
      <c r="AEY6" s="31"/>
      <c r="AEZ6" s="311"/>
      <c r="AFA6" s="763"/>
      <c r="AFB6" s="31"/>
      <c r="AFC6" s="764"/>
      <c r="AFD6" s="78">
        <f>AFA6-AFC6</f>
        <v>0</v>
      </c>
      <c r="AFF6" s="322"/>
      <c r="AFG6" s="311"/>
      <c r="AFH6" s="763"/>
      <c r="AFI6" s="31"/>
      <c r="AFJ6" s="764"/>
      <c r="AFK6" s="78">
        <f>AFH6-AFJ6</f>
        <v>0</v>
      </c>
      <c r="AFM6" s="322"/>
      <c r="AFN6" s="311"/>
      <c r="AFO6" s="763"/>
      <c r="AFP6" s="31"/>
      <c r="AFQ6" s="764"/>
      <c r="AFR6" s="78">
        <f>AFO6-AFQ6</f>
        <v>0</v>
      </c>
      <c r="AFT6" s="322"/>
      <c r="AFU6" s="311"/>
      <c r="AFV6" s="763"/>
      <c r="AFW6" s="31"/>
      <c r="AFX6" s="764"/>
      <c r="AFY6" s="78">
        <f>AFV6-AFX6</f>
        <v>0</v>
      </c>
      <c r="AGA6" s="322"/>
      <c r="AGB6" s="311"/>
      <c r="AGC6" s="763"/>
      <c r="AGD6" s="31"/>
      <c r="AGE6" s="764"/>
      <c r="AGF6" s="78">
        <f>AGC6-AGE6</f>
        <v>0</v>
      </c>
      <c r="AGH6" s="322"/>
      <c r="AGI6" s="311"/>
      <c r="AGJ6" s="763"/>
      <c r="AGK6" s="31"/>
      <c r="AGL6" s="764"/>
      <c r="AGM6" s="78">
        <f>AGJ6-AGL6</f>
        <v>0</v>
      </c>
      <c r="AGO6" s="322"/>
      <c r="AGP6" s="311"/>
      <c r="AGQ6" s="763"/>
      <c r="AGR6" s="31"/>
      <c r="AGS6" s="764"/>
      <c r="AGT6" s="78">
        <f>AGQ6-AGS6</f>
        <v>0</v>
      </c>
      <c r="AGV6" s="406"/>
      <c r="AGW6" s="311"/>
      <c r="AGX6" s="763"/>
      <c r="AGY6" s="31"/>
      <c r="AGZ6" s="764"/>
      <c r="AHA6" s="78">
        <f>AGX6-AGZ6</f>
        <v>0</v>
      </c>
      <c r="AHE6" s="311"/>
      <c r="AHF6" s="763"/>
      <c r="AHG6" s="322"/>
      <c r="AHH6" s="764"/>
      <c r="AHI6" s="78">
        <f>AHF6-AHH6</f>
        <v>0</v>
      </c>
      <c r="AHK6" s="406"/>
      <c r="AHL6" s="311"/>
      <c r="AHM6" s="763"/>
      <c r="AHN6" s="31"/>
      <c r="AHO6" s="764"/>
      <c r="AHP6" s="78">
        <f>AHM6-AHO6</f>
        <v>0</v>
      </c>
      <c r="AHR6" s="406"/>
      <c r="AHS6" s="311"/>
      <c r="AHT6" s="763"/>
      <c r="AHU6" s="31"/>
      <c r="AHV6" s="764"/>
      <c r="AHW6" s="78">
        <f>AHT6-AHV6</f>
        <v>0</v>
      </c>
      <c r="AHY6" s="426"/>
      <c r="AHZ6" s="426"/>
      <c r="AIA6" s="229"/>
      <c r="AIB6" s="769"/>
      <c r="AIC6" s="49"/>
      <c r="AID6" s="770"/>
      <c r="AIE6" s="78">
        <f>AIB6-AID6</f>
        <v>0</v>
      </c>
      <c r="AIG6" s="406"/>
      <c r="AIH6" s="311"/>
      <c r="AII6" s="763"/>
      <c r="AIJ6" s="31"/>
      <c r="AIK6" s="764"/>
      <c r="AIL6" s="78">
        <f>AII6-AIK6</f>
        <v>0</v>
      </c>
      <c r="AIN6" s="406"/>
      <c r="AIO6" s="311"/>
      <c r="AIP6" s="763"/>
      <c r="AIQ6" s="31"/>
      <c r="AIR6" s="764"/>
      <c r="AIS6" s="78">
        <f>AIP6-AIR6</f>
        <v>0</v>
      </c>
      <c r="AIU6" s="406"/>
      <c r="AIV6" s="311"/>
      <c r="AIW6" s="763"/>
      <c r="AIX6" s="31"/>
      <c r="AIY6" s="764"/>
      <c r="AIZ6" s="78">
        <f>AIW6-AIY6</f>
        <v>0</v>
      </c>
      <c r="AJB6" s="31"/>
      <c r="AJC6" s="311"/>
      <c r="AJD6" s="763"/>
      <c r="AJE6" s="31"/>
      <c r="AJF6" s="764"/>
      <c r="AJG6" s="78">
        <f>AJD6-AJF6</f>
        <v>0</v>
      </c>
      <c r="AJI6" s="31"/>
      <c r="AJJ6" s="311"/>
      <c r="AJK6" s="763"/>
      <c r="AJL6" s="31"/>
      <c r="AJM6" s="764"/>
      <c r="AJN6" s="78"/>
      <c r="AJP6" s="322"/>
      <c r="AJQ6" s="311"/>
      <c r="AJR6" s="763"/>
      <c r="AJS6" s="31"/>
      <c r="AJT6" s="764"/>
      <c r="AJU6" s="78"/>
      <c r="AJW6" s="321"/>
      <c r="AJX6" s="229"/>
      <c r="AJY6" s="769"/>
      <c r="AJZ6" s="321"/>
      <c r="AKA6" s="770"/>
      <c r="AKB6" s="78">
        <f>AJY6-AKA6</f>
        <v>0</v>
      </c>
      <c r="AKD6" s="31"/>
      <c r="AKE6" s="31"/>
      <c r="AKF6" s="311"/>
      <c r="AKG6" s="763"/>
      <c r="AKH6" s="31"/>
      <c r="AKI6" s="764"/>
      <c r="AKJ6" s="78">
        <f>AKG6-AKI6</f>
        <v>0</v>
      </c>
      <c r="AKL6" s="406"/>
      <c r="AKM6" s="311"/>
      <c r="AKN6" s="763"/>
      <c r="AKO6" s="31"/>
      <c r="AKP6" s="764"/>
      <c r="AKQ6" s="78">
        <f>AKN6-AKP6</f>
        <v>0</v>
      </c>
      <c r="AKS6" s="406"/>
      <c r="AKT6" s="738"/>
      <c r="AKU6" s="311"/>
      <c r="AKV6" s="763"/>
      <c r="AKW6" s="31"/>
      <c r="AKX6" s="764"/>
      <c r="AKY6" s="78">
        <f>AKV6-AKX6</f>
        <v>0</v>
      </c>
      <c r="ALA6" s="406"/>
      <c r="ALB6" s="311"/>
      <c r="ALC6" s="763"/>
      <c r="ALD6" s="31"/>
      <c r="ALE6" s="764"/>
      <c r="ALF6" s="78">
        <f>ALC6-ALE6</f>
        <v>0</v>
      </c>
      <c r="ALH6" s="406"/>
      <c r="ALI6" s="311"/>
      <c r="ALJ6" s="769"/>
      <c r="ALK6" s="345"/>
      <c r="ALL6" s="345"/>
      <c r="ALM6" s="131"/>
      <c r="ALO6" s="406"/>
      <c r="ALP6" s="311"/>
      <c r="ALQ6" s="763"/>
      <c r="ALR6" s="336"/>
      <c r="ALS6" s="764"/>
      <c r="ALT6" s="78">
        <f>ALQ6-ALS6</f>
        <v>0</v>
      </c>
      <c r="ALV6" s="406"/>
      <c r="ALW6" s="311"/>
      <c r="ALX6" s="763"/>
      <c r="ALY6" s="31"/>
      <c r="ALZ6" s="764"/>
      <c r="AMA6" s="78">
        <f>ALX6-ALZ6</f>
        <v>0</v>
      </c>
      <c r="AMC6" s="406"/>
      <c r="AMD6" s="311"/>
      <c r="AME6" s="763"/>
      <c r="AMF6" s="31"/>
      <c r="AMG6" s="764"/>
      <c r="AMH6" s="78">
        <f>AME6-AMG6</f>
        <v>0</v>
      </c>
      <c r="AMJ6" s="406"/>
      <c r="AMK6" s="311"/>
      <c r="AML6" s="763"/>
      <c r="AMM6" s="406"/>
      <c r="AMN6" s="764"/>
      <c r="AMO6" s="78">
        <f>AML6-AMN6</f>
        <v>0</v>
      </c>
      <c r="AMQ6" s="406"/>
      <c r="AMR6" s="311"/>
      <c r="AMS6" s="763"/>
      <c r="AMT6" s="31"/>
      <c r="AMU6" s="764"/>
      <c r="AMV6" s="78">
        <f>AMS6-AMU6</f>
        <v>0</v>
      </c>
      <c r="AMX6" s="322"/>
      <c r="AMY6" s="311"/>
      <c r="AMZ6" s="763"/>
      <c r="ANA6" s="31"/>
      <c r="ANB6" s="764"/>
      <c r="ANC6" s="78">
        <f>AMZ6-ANB6</f>
        <v>0</v>
      </c>
      <c r="ANE6" s="31"/>
      <c r="ANF6" s="311"/>
      <c r="ANG6" s="763"/>
      <c r="ANH6" s="31"/>
      <c r="ANI6" s="764"/>
      <c r="ANJ6" s="78">
        <f>ANG6-ANI6</f>
        <v>0</v>
      </c>
      <c r="ANL6" s="322"/>
      <c r="ANM6" s="311"/>
      <c r="ANN6" s="763"/>
      <c r="ANO6" s="322"/>
      <c r="ANP6" s="764"/>
      <c r="ANQ6" s="78">
        <f>ANN6-ANP6</f>
        <v>0</v>
      </c>
      <c r="ANS6" s="31"/>
      <c r="ANT6" s="31"/>
      <c r="ANU6" s="311"/>
      <c r="ANV6" s="763"/>
      <c r="ANW6" s="31"/>
      <c r="ANX6" s="764"/>
      <c r="ANY6" s="78">
        <f>ANV6-ANX6</f>
        <v>0</v>
      </c>
      <c r="AOA6" s="406"/>
      <c r="AOB6" s="406"/>
      <c r="AOC6" s="311"/>
      <c r="AOD6" s="763"/>
      <c r="AOE6" s="31"/>
      <c r="AOF6" s="764"/>
      <c r="AOG6" s="78">
        <f>AOD6-AOF6</f>
        <v>0</v>
      </c>
      <c r="AOI6" s="406"/>
      <c r="AOJ6" s="311"/>
      <c r="AOK6" s="763"/>
      <c r="AOL6" s="31"/>
      <c r="AOM6" s="764"/>
      <c r="AON6" s="78">
        <f>AOK6-AOM6</f>
        <v>0</v>
      </c>
      <c r="AOP6" s="31"/>
      <c r="AOQ6" s="311"/>
      <c r="AOR6" s="763"/>
      <c r="AOS6" s="31"/>
      <c r="AOT6" s="764"/>
      <c r="AOU6" s="78">
        <f>AOR6-AOT6</f>
        <v>0</v>
      </c>
      <c r="AOW6" s="31"/>
      <c r="AOX6" s="311"/>
      <c r="AOY6" s="763"/>
      <c r="AOZ6" s="31"/>
      <c r="APA6" s="764"/>
      <c r="APB6" s="78">
        <f>AOY6-APA6</f>
        <v>0</v>
      </c>
      <c r="APD6" s="31"/>
      <c r="APF6" s="763"/>
      <c r="APG6" s="31"/>
      <c r="APH6" s="764"/>
      <c r="API6" s="78">
        <f>APF6-APH6</f>
        <v>0</v>
      </c>
      <c r="APK6" s="406"/>
      <c r="APL6" s="311"/>
      <c r="APM6" s="763"/>
      <c r="APN6" s="31"/>
      <c r="APO6" s="764"/>
      <c r="APP6" s="78">
        <f>APM6-APO6</f>
        <v>0</v>
      </c>
      <c r="APR6" s="322"/>
      <c r="APS6" s="311"/>
      <c r="APT6" s="763"/>
      <c r="APU6" s="31"/>
      <c r="APV6" s="764"/>
      <c r="APW6" s="78">
        <f>APT6-APV6</f>
        <v>0</v>
      </c>
      <c r="APY6" s="31"/>
      <c r="APZ6" s="311"/>
      <c r="AQA6" s="763"/>
      <c r="AQB6" s="31"/>
      <c r="AQC6" s="764"/>
      <c r="AQD6" s="78">
        <f>AQA6-AQC6</f>
        <v>0</v>
      </c>
      <c r="AQF6" s="31"/>
      <c r="AQG6" s="311"/>
      <c r="AQH6" s="763"/>
      <c r="AQI6" s="31"/>
      <c r="AQJ6" s="764"/>
      <c r="AQK6" s="78">
        <f>AQH6-AQJ6</f>
        <v>0</v>
      </c>
      <c r="AQM6" s="31"/>
      <c r="AQN6" s="311"/>
      <c r="AQO6" s="763"/>
      <c r="AQP6" s="31"/>
      <c r="AQQ6" s="764"/>
      <c r="AQR6" s="78">
        <f>AQO6-AQQ6</f>
        <v>0</v>
      </c>
      <c r="AQT6" s="322"/>
      <c r="AQU6" s="311"/>
      <c r="AQV6" s="763"/>
      <c r="AQW6" s="31"/>
      <c r="AQX6" s="764"/>
      <c r="AQY6" s="78">
        <f>AQV6-AQX6</f>
        <v>0</v>
      </c>
      <c r="ARA6" s="322"/>
      <c r="ARB6" s="311"/>
      <c r="ARC6" s="763"/>
      <c r="ARD6" s="31"/>
      <c r="ARE6" s="764"/>
      <c r="ARF6" s="78">
        <f>ARC6-ARE6</f>
        <v>0</v>
      </c>
      <c r="ARH6" s="322"/>
      <c r="ARI6" s="311"/>
      <c r="ARJ6" s="763"/>
      <c r="ARK6" s="31"/>
      <c r="ARL6" s="764"/>
      <c r="ARM6" s="78">
        <f>ARJ6-ARL6</f>
        <v>0</v>
      </c>
      <c r="ARO6" s="406"/>
      <c r="ARP6" s="311"/>
      <c r="ARQ6" s="763"/>
      <c r="ARR6" s="31"/>
      <c r="ARS6" s="764"/>
      <c r="ART6" s="78">
        <f>ARQ6-ARS6</f>
        <v>0</v>
      </c>
      <c r="ARV6" s="406"/>
      <c r="ARW6" s="311"/>
      <c r="ARX6" s="763"/>
      <c r="ARY6" s="31"/>
      <c r="ARZ6" s="764"/>
      <c r="ASA6" s="78">
        <f>ARX6-ARZ6</f>
        <v>0</v>
      </c>
      <c r="ASC6" s="406"/>
      <c r="ASD6" s="311"/>
      <c r="ASE6" s="763"/>
      <c r="ASF6" s="31"/>
      <c r="ASG6" s="764"/>
      <c r="ASH6" s="78">
        <f>ASE6-ASG6</f>
        <v>0</v>
      </c>
      <c r="ASJ6" s="406"/>
      <c r="ASK6" s="311"/>
      <c r="ASL6" s="763"/>
      <c r="ASM6" s="31"/>
      <c r="ASN6" s="764"/>
      <c r="ASO6" s="78">
        <f>ASL6-ASN6</f>
        <v>0</v>
      </c>
      <c r="ASQ6" s="406"/>
      <c r="ASR6" s="765"/>
      <c r="ASS6" s="764"/>
      <c r="AST6" s="31"/>
      <c r="ASU6" s="764"/>
      <c r="ASV6" s="78">
        <f>ASS6-ASU6</f>
        <v>0</v>
      </c>
      <c r="ASX6" s="406"/>
      <c r="ASY6" s="406"/>
      <c r="ASZ6" s="311"/>
      <c r="ATA6" s="763"/>
      <c r="ATB6" s="31"/>
      <c r="ATC6" s="764"/>
      <c r="ATD6" s="78">
        <f>ATA6-ATC6</f>
        <v>0</v>
      </c>
      <c r="ATF6" s="406"/>
      <c r="ATG6" s="311"/>
      <c r="ATH6" s="763"/>
      <c r="ATI6" s="31"/>
      <c r="ATJ6" s="764"/>
      <c r="ATK6" s="78">
        <f>ATH6-ATJ6</f>
        <v>0</v>
      </c>
      <c r="ATM6" s="322"/>
      <c r="ATN6" s="311"/>
      <c r="ATO6" s="763"/>
      <c r="ATP6" s="31"/>
      <c r="ATQ6" s="764"/>
      <c r="ATR6" s="78">
        <f>ATO6-ATQ6</f>
        <v>0</v>
      </c>
      <c r="ATT6" s="406"/>
      <c r="ATU6" s="738"/>
      <c r="ATV6" s="311"/>
      <c r="ATW6" s="763"/>
      <c r="ATX6" s="31"/>
      <c r="ATY6" s="764"/>
      <c r="ATZ6" s="78">
        <f>ATW6-ATY6</f>
        <v>0</v>
      </c>
      <c r="AUB6" s="406"/>
      <c r="AUC6" s="738"/>
      <c r="AUD6" s="311"/>
      <c r="AUE6" s="763"/>
      <c r="AUF6" s="31"/>
      <c r="AUG6" s="764"/>
      <c r="AUH6" s="78">
        <f>AUE6-AUG6</f>
        <v>0</v>
      </c>
      <c r="AUI6" s="76"/>
      <c r="AUK6" s="311"/>
      <c r="AUL6" s="763"/>
      <c r="AUM6" s="31"/>
      <c r="AUN6" s="764"/>
      <c r="AUO6" s="78">
        <f>AUL6-AUN6</f>
        <v>0</v>
      </c>
      <c r="AUQ6" s="406"/>
      <c r="AUR6" s="311"/>
      <c r="AUS6" s="763"/>
      <c r="AUT6" s="31"/>
      <c r="AUU6" s="764"/>
      <c r="AUV6" s="78">
        <f>AUS6-AUU6</f>
        <v>0</v>
      </c>
      <c r="AUX6" s="406"/>
      <c r="AUY6" s="311"/>
      <c r="AUZ6" s="763"/>
      <c r="AVA6" s="31"/>
      <c r="AVB6" s="764"/>
      <c r="AVC6" s="78">
        <f>AUZ6-AVB6</f>
        <v>0</v>
      </c>
      <c r="AVE6" s="406"/>
      <c r="AVF6" s="311"/>
      <c r="AVG6" s="763"/>
      <c r="AVH6" s="31"/>
      <c r="AVI6" s="764"/>
      <c r="AVJ6" s="78">
        <f>AVG6-AVI6</f>
        <v>0</v>
      </c>
      <c r="AVL6" s="406"/>
      <c r="AVM6" s="765"/>
      <c r="AVN6" s="764"/>
      <c r="AVO6" s="31"/>
      <c r="AVP6" s="764"/>
      <c r="AVQ6" s="78">
        <f>AVN6-AVP6</f>
        <v>0</v>
      </c>
      <c r="AVS6" s="406"/>
      <c r="AVT6" s="311"/>
      <c r="AVU6" s="763"/>
      <c r="AVV6" s="31"/>
      <c r="AVW6" s="764"/>
      <c r="AVX6" s="78">
        <f>AVU6-AVW6</f>
        <v>0</v>
      </c>
      <c r="AVZ6" s="406"/>
      <c r="AWA6" s="311"/>
      <c r="AWB6" s="763"/>
      <c r="AWC6" s="31"/>
      <c r="AWD6" s="764"/>
      <c r="AWE6" s="78">
        <f>AWB6-AWD6</f>
        <v>0</v>
      </c>
      <c r="AWG6" s="406"/>
      <c r="AWH6" s="311"/>
      <c r="AWI6" s="763"/>
      <c r="AWJ6" s="31"/>
      <c r="AWK6" s="764"/>
      <c r="AWL6" s="78">
        <f>AWI6-AWK6</f>
        <v>0</v>
      </c>
      <c r="AWN6" s="31"/>
      <c r="AWO6" s="336"/>
      <c r="AWP6" s="311"/>
      <c r="AWQ6" s="763"/>
      <c r="AWR6" s="31"/>
      <c r="AWS6" s="764"/>
      <c r="AWT6" s="78">
        <f>AWQ6-AWS6</f>
        <v>0</v>
      </c>
      <c r="AWV6" s="406"/>
      <c r="AWW6" s="406"/>
      <c r="AWX6" s="311"/>
      <c r="AWY6" s="773"/>
      <c r="AWZ6" s="774"/>
      <c r="AXA6" s="775"/>
      <c r="AXB6" s="776">
        <f>AWY6-AXA6</f>
        <v>0</v>
      </c>
      <c r="AXD6" s="406"/>
      <c r="AXE6" s="311"/>
      <c r="AXF6" s="773"/>
      <c r="AXG6" s="774"/>
      <c r="AXH6" s="775"/>
      <c r="AXI6" s="776">
        <f>AXF6-AXH6</f>
        <v>0</v>
      </c>
      <c r="AXK6" s="406"/>
      <c r="AXL6" s="311"/>
      <c r="AXM6" s="773"/>
      <c r="AXN6" s="774"/>
      <c r="AXO6" s="775"/>
      <c r="AXP6" s="776">
        <f>AXM6-AXO6</f>
        <v>0</v>
      </c>
      <c r="AXR6" s="31"/>
      <c r="AXS6" s="311"/>
      <c r="AXT6" s="773"/>
      <c r="AXU6" s="774"/>
      <c r="AXV6" s="775"/>
      <c r="AXW6" s="776">
        <f>AXT6-AXV6</f>
        <v>0</v>
      </c>
      <c r="AXY6" s="406"/>
      <c r="AXZ6" s="311"/>
      <c r="AYA6" s="22"/>
      <c r="AYB6" s="406"/>
      <c r="AYC6" s="764"/>
      <c r="AYD6" s="78">
        <f>AYA6-AYC6</f>
        <v>0</v>
      </c>
      <c r="AYF6" s="406"/>
      <c r="AYG6" s="311"/>
      <c r="AYH6" s="22"/>
      <c r="AYI6" s="31"/>
      <c r="AYJ6" s="764"/>
      <c r="AYK6" s="78">
        <f>AYH6-AYJ6</f>
        <v>0</v>
      </c>
      <c r="AYM6" s="406"/>
      <c r="AYN6" s="311"/>
      <c r="AYO6" s="22"/>
      <c r="AYP6" s="31"/>
      <c r="AYQ6" s="764"/>
      <c r="AYR6" s="78">
        <f>AYO6-AYQ6</f>
        <v>0</v>
      </c>
      <c r="AYT6" s="406"/>
      <c r="AYU6" s="311"/>
      <c r="AYV6" s="22"/>
      <c r="AYW6" s="31"/>
      <c r="AYX6" s="764"/>
      <c r="AYY6" s="78">
        <f>AYV6-AYX6</f>
        <v>0</v>
      </c>
      <c r="AZA6" s="406"/>
      <c r="AZB6" s="311"/>
      <c r="AZC6" s="22"/>
      <c r="AZD6" s="31"/>
      <c r="AZE6" s="764"/>
      <c r="AZF6" s="78">
        <f>AZC6-AZE6</f>
        <v>0</v>
      </c>
      <c r="AZH6" s="31"/>
      <c r="AZI6" s="311"/>
      <c r="AZJ6" s="22"/>
      <c r="AZK6" s="31"/>
      <c r="AZL6" s="764"/>
      <c r="AZM6" s="78">
        <f>AZJ6-AZL6</f>
        <v>0</v>
      </c>
      <c r="AZO6" s="322"/>
      <c r="AZP6" s="311"/>
      <c r="AZQ6" s="22"/>
      <c r="AZR6" s="31"/>
      <c r="AZS6" s="764"/>
      <c r="AZT6" s="78">
        <f>AZQ6-AZS6</f>
        <v>0</v>
      </c>
      <c r="AZV6" s="322"/>
      <c r="AZW6" s="311"/>
      <c r="AZX6" s="22"/>
      <c r="AZY6" s="31"/>
      <c r="AZZ6" s="764"/>
      <c r="BAA6" s="78">
        <f>AZX6-AZZ6</f>
        <v>0</v>
      </c>
      <c r="BAC6" s="322"/>
      <c r="BAD6" s="311"/>
      <c r="BAE6" s="22"/>
      <c r="BAF6" s="31"/>
      <c r="BAG6" s="764"/>
      <c r="BAH6" s="78">
        <f>BAE6-BAG6</f>
        <v>0</v>
      </c>
      <c r="BAJ6" s="406"/>
      <c r="BAK6" s="311"/>
      <c r="BAL6" s="22"/>
      <c r="BAM6" s="406"/>
      <c r="BAN6" s="764"/>
      <c r="BAO6" s="78">
        <f>BAL6-BAN6</f>
        <v>0</v>
      </c>
      <c r="BAQ6" s="406"/>
      <c r="BAR6" s="311"/>
      <c r="BAS6" s="22"/>
      <c r="BAT6" s="31"/>
      <c r="BAU6" s="764"/>
      <c r="BAV6" s="78">
        <f>BAS6-BAU6</f>
        <v>0</v>
      </c>
      <c r="BAX6" s="31"/>
      <c r="BAY6" s="311"/>
      <c r="BAZ6" s="22"/>
      <c r="BBA6" s="31"/>
      <c r="BBB6" s="764"/>
      <c r="BBC6" s="78">
        <f>BAZ6-BBB6</f>
        <v>0</v>
      </c>
      <c r="BBE6" s="31"/>
      <c r="BBF6" s="311"/>
      <c r="BBG6" s="22"/>
      <c r="BBH6" s="31"/>
      <c r="BBI6" s="764"/>
      <c r="BBJ6" s="78">
        <f>BBG6-BBI6</f>
        <v>0</v>
      </c>
      <c r="BBL6" s="321"/>
      <c r="BBM6" s="321"/>
      <c r="BBN6" s="777"/>
      <c r="BBO6" s="104"/>
      <c r="BBP6" s="321"/>
      <c r="BBQ6" s="770"/>
      <c r="BBR6" s="78">
        <f>BBO6-BBQ6</f>
        <v>0</v>
      </c>
      <c r="BBT6" s="31"/>
      <c r="BBU6" s="311"/>
      <c r="BBV6" s="22"/>
      <c r="BBW6" s="31"/>
      <c r="BBX6" s="764"/>
      <c r="BBY6" s="78">
        <f>BBV6-BBX6</f>
        <v>0</v>
      </c>
      <c r="BCA6" s="31"/>
      <c r="BCB6" s="311"/>
      <c r="BCC6" s="22"/>
      <c r="BCD6" s="31"/>
      <c r="BCE6" s="764"/>
      <c r="BCF6" s="78">
        <f>BCC6-BCE6</f>
        <v>0</v>
      </c>
      <c r="BCH6" s="31"/>
      <c r="BCI6" s="311"/>
      <c r="BCJ6" s="22"/>
      <c r="BCK6" s="31"/>
      <c r="BCL6" s="764"/>
      <c r="BCM6" s="78">
        <f>BCJ6-BCL6</f>
        <v>0</v>
      </c>
      <c r="BCO6" s="31"/>
      <c r="BCP6" s="311"/>
      <c r="BCQ6" s="22"/>
      <c r="BCR6" s="31"/>
      <c r="BCS6" s="764"/>
      <c r="BCT6" s="78">
        <f>BCQ6-BCS6</f>
        <v>0</v>
      </c>
      <c r="BCV6" s="406"/>
      <c r="BCW6" s="311"/>
      <c r="BCX6" s="22"/>
      <c r="BCY6" s="31"/>
      <c r="BCZ6" s="764"/>
      <c r="BDA6" s="78">
        <f>BCX6-BCZ6</f>
        <v>0</v>
      </c>
      <c r="BDC6" s="406"/>
      <c r="BDD6" s="311"/>
      <c r="BDE6" s="22"/>
      <c r="BDF6" s="31"/>
      <c r="BDG6" s="764"/>
      <c r="BDH6" s="78">
        <f>BDE6-BDG6</f>
        <v>0</v>
      </c>
      <c r="BDJ6" s="322"/>
      <c r="BDK6" s="311"/>
      <c r="BDL6" s="22"/>
      <c r="BDM6" s="31"/>
      <c r="BDN6" s="764"/>
      <c r="BDO6" s="78">
        <f>BDL6-BDN6</f>
        <v>0</v>
      </c>
      <c r="BDQ6" s="406"/>
      <c r="BDR6" s="406"/>
      <c r="BDS6" s="311"/>
      <c r="BDT6" s="22"/>
      <c r="BDU6" s="406"/>
      <c r="BDV6" s="764"/>
      <c r="BDW6" s="78">
        <f>BDT6-BDV6</f>
        <v>0</v>
      </c>
      <c r="BDY6" s="31"/>
      <c r="BDZ6" s="31"/>
      <c r="BEA6" s="311"/>
      <c r="BEB6" s="22"/>
      <c r="BEC6" s="31"/>
      <c r="BED6" s="764"/>
      <c r="BEE6" s="78">
        <f>BEB6-BED6</f>
        <v>0</v>
      </c>
      <c r="BEG6" s="31"/>
      <c r="BEH6" s="311"/>
      <c r="BEI6" s="22"/>
      <c r="BEJ6" s="31"/>
      <c r="BEK6" s="764"/>
      <c r="BEL6" s="78">
        <f>BEI6-BEK6</f>
        <v>0</v>
      </c>
      <c r="BEN6" s="31"/>
      <c r="BEO6" s="311"/>
      <c r="BEP6" s="22"/>
      <c r="BEQ6" s="31"/>
      <c r="BER6" s="764"/>
      <c r="BES6" s="78">
        <f>BEP6-BER6</f>
        <v>0</v>
      </c>
      <c r="BEU6" s="322"/>
      <c r="BEV6" s="311"/>
      <c r="BEW6" s="22"/>
      <c r="BEX6" s="31"/>
      <c r="BEY6" s="764"/>
      <c r="BEZ6" s="78">
        <f>BEW6-BEY6</f>
        <v>0</v>
      </c>
      <c r="BFB6" s="322"/>
      <c r="BFC6" s="311"/>
      <c r="BFD6" s="22"/>
      <c r="BFE6" s="31"/>
      <c r="BFF6" s="764"/>
      <c r="BFG6" s="78">
        <f>BFD6-BFF6</f>
        <v>0</v>
      </c>
      <c r="BFI6" s="322"/>
      <c r="BFJ6" s="311"/>
      <c r="BFK6" s="22"/>
      <c r="BFL6" s="406"/>
      <c r="BFM6" s="764"/>
      <c r="BFN6" s="78">
        <f>BFK6-BFM6</f>
        <v>0</v>
      </c>
      <c r="BFP6" s="322"/>
      <c r="BFQ6" s="311"/>
      <c r="BFR6" s="22"/>
      <c r="BFS6" s="406"/>
      <c r="BFT6" s="764"/>
      <c r="BFU6" s="78">
        <f>BFR6-BFT6</f>
        <v>0</v>
      </c>
      <c r="BFW6" s="31"/>
      <c r="BFX6" s="311"/>
      <c r="BFY6" s="22"/>
      <c r="BFZ6" s="31"/>
      <c r="BGA6" s="764"/>
      <c r="BGB6" s="78">
        <f>BFY6-BGA6</f>
        <v>0</v>
      </c>
      <c r="BGD6" s="322"/>
      <c r="BGE6" s="311"/>
      <c r="BGF6" s="22"/>
      <c r="BGG6" s="322"/>
      <c r="BGH6" s="764"/>
      <c r="BGI6" s="78">
        <f>BGF6-BGH6</f>
        <v>0</v>
      </c>
      <c r="BGK6" s="406"/>
      <c r="BGL6" s="406"/>
      <c r="BGM6" s="765"/>
      <c r="BGN6" s="76"/>
      <c r="BGP6" s="764"/>
      <c r="BGQ6" s="78">
        <f>BGN6-BGP6</f>
        <v>0</v>
      </c>
      <c r="BGS6" s="31"/>
      <c r="BGT6" s="311"/>
      <c r="BGU6" s="22"/>
      <c r="BGV6" s="31"/>
      <c r="BGW6" s="764"/>
      <c r="BGX6" s="78">
        <f>BGU6-BGW6</f>
        <v>0</v>
      </c>
      <c r="BGZ6" s="426"/>
      <c r="BHA6" s="229"/>
      <c r="BHB6" s="104"/>
      <c r="BHC6" s="49"/>
      <c r="BHD6" s="770"/>
      <c r="BHE6" s="78">
        <f>BHB6-BHD6</f>
        <v>0</v>
      </c>
      <c r="BHG6" s="406"/>
      <c r="BHH6" s="31"/>
      <c r="BHI6" s="311"/>
      <c r="BHJ6" s="22"/>
      <c r="BHK6" s="31"/>
      <c r="BHL6" s="764"/>
      <c r="BHM6" s="78">
        <f>BHJ6-BHL6</f>
        <v>0</v>
      </c>
      <c r="BHO6" s="322"/>
      <c r="BHP6" s="311"/>
      <c r="BHQ6" s="22"/>
      <c r="BHR6" s="322"/>
      <c r="BHS6" s="764"/>
      <c r="BHT6" s="78">
        <f>BHQ6-BHS6</f>
        <v>0</v>
      </c>
      <c r="BHV6" s="322"/>
      <c r="BHW6" s="336"/>
      <c r="BHX6" s="311"/>
      <c r="BHY6" s="22"/>
      <c r="BHZ6" s="322"/>
      <c r="BIA6" s="764"/>
      <c r="BIB6" s="78">
        <f>BHY6-BIA6</f>
        <v>0</v>
      </c>
      <c r="BID6" s="322"/>
      <c r="BIE6" s="31"/>
      <c r="BIF6" s="311"/>
      <c r="BIG6" s="22"/>
      <c r="BIH6" s="31"/>
      <c r="BII6" s="764"/>
      <c r="BIJ6" s="78">
        <f>BIG6-BII6</f>
        <v>0</v>
      </c>
      <c r="BIL6" s="406"/>
      <c r="BIM6" s="311"/>
      <c r="BIN6" s="22"/>
      <c r="BIP6" s="764"/>
      <c r="BIQ6" s="78">
        <f>BIN6-BIP6</f>
        <v>0</v>
      </c>
      <c r="BIS6" s="322"/>
      <c r="BIT6" s="311"/>
      <c r="BIU6" s="22"/>
      <c r="BIV6" s="31"/>
      <c r="BIW6" s="764"/>
      <c r="BIX6" s="78">
        <f>BIU6-BIW6</f>
        <v>0</v>
      </c>
      <c r="BIZ6" s="406"/>
      <c r="BJA6" s="311"/>
      <c r="BJB6" s="22"/>
      <c r="BJC6" s="31"/>
      <c r="BJD6" s="764"/>
      <c r="BJE6" s="78">
        <f>BJB6-BJD6</f>
        <v>0</v>
      </c>
      <c r="BJG6" s="322"/>
      <c r="BJH6" s="322"/>
      <c r="BJI6" s="311"/>
      <c r="BJJ6" s="22"/>
      <c r="BJK6" s="31"/>
      <c r="BJL6" s="764"/>
      <c r="BJM6" s="78">
        <f>BJJ6-BJL6</f>
        <v>0</v>
      </c>
      <c r="BJO6" s="31"/>
      <c r="BJP6" s="311"/>
      <c r="BJQ6" s="22"/>
      <c r="BJR6" s="31"/>
      <c r="BJS6" s="764"/>
      <c r="BJT6" s="78">
        <f>BJQ6-BJS6</f>
        <v>0</v>
      </c>
      <c r="BJV6" s="31"/>
      <c r="BJW6" s="311"/>
      <c r="BJX6" s="22"/>
      <c r="BJY6" s="31"/>
      <c r="BJZ6" s="764"/>
      <c r="BKA6" s="78">
        <f>BJX6-BJZ6</f>
        <v>0</v>
      </c>
      <c r="BKC6" s="406"/>
      <c r="BKE6" s="311"/>
      <c r="BKF6" s="22"/>
      <c r="BKG6" s="31"/>
      <c r="BKH6" s="764"/>
      <c r="BKI6" s="78">
        <f>BKF6-BKH6</f>
        <v>0</v>
      </c>
      <c r="BKK6" s="406"/>
      <c r="BKL6" s="311"/>
      <c r="BKM6" s="22"/>
      <c r="BKN6" s="31"/>
      <c r="BKO6" s="764"/>
      <c r="BKP6" s="78">
        <f>BKM6-BKO6</f>
        <v>0</v>
      </c>
      <c r="BKR6" s="406"/>
      <c r="BKS6" s="311"/>
      <c r="BKT6" s="22"/>
      <c r="BKU6" s="31"/>
      <c r="BKV6" s="764"/>
      <c r="BKW6" s="78">
        <f>BKT6-BKV6</f>
        <v>0</v>
      </c>
      <c r="BKY6" s="406"/>
      <c r="BKZ6" s="311"/>
      <c r="BLA6" s="22"/>
      <c r="BLB6" s="31"/>
      <c r="BLC6" s="764"/>
      <c r="BLD6" s="78">
        <f>BLA6-BLC6</f>
        <v>0</v>
      </c>
      <c r="BLF6" s="406"/>
      <c r="BLG6" s="311"/>
      <c r="BLH6" s="22"/>
      <c r="BLI6" s="31"/>
      <c r="BLJ6" s="764"/>
      <c r="BLK6" s="78">
        <f>BLH6-BLJ6</f>
        <v>0</v>
      </c>
      <c r="BLM6" s="31"/>
      <c r="BLN6" s="311"/>
      <c r="BLO6" s="22"/>
      <c r="BLP6" s="31"/>
      <c r="BLQ6" s="764"/>
      <c r="BLR6" s="78">
        <f>BLO6-BLQ6</f>
        <v>0</v>
      </c>
      <c r="BLT6" s="31"/>
      <c r="BLU6" s="311"/>
      <c r="BLV6" s="22"/>
      <c r="BLW6" s="31"/>
      <c r="BLX6" s="764"/>
      <c r="BLY6" s="78">
        <f>BLV6-BLX6</f>
        <v>0</v>
      </c>
      <c r="BMA6" s="31"/>
      <c r="BMB6" s="311"/>
      <c r="BMC6" s="22"/>
      <c r="BMD6" s="31"/>
      <c r="BME6" s="764"/>
      <c r="BMF6" s="78">
        <f>BMC6-BME6</f>
        <v>0</v>
      </c>
      <c r="BMH6" s="406"/>
      <c r="BMI6" s="311"/>
      <c r="BMJ6" s="22"/>
      <c r="BMK6" s="31"/>
      <c r="BML6" s="764"/>
      <c r="BMM6" s="78">
        <f>BMJ6-BML6</f>
        <v>0</v>
      </c>
      <c r="BMO6" s="31"/>
      <c r="BMP6" s="311"/>
      <c r="BMQ6" s="22"/>
      <c r="BMR6" s="31"/>
      <c r="BMS6" s="764"/>
      <c r="BMT6" s="78">
        <f>BMQ6-BMS6</f>
        <v>0</v>
      </c>
      <c r="BMV6" s="31"/>
      <c r="BMW6" s="311"/>
      <c r="BMX6" s="22"/>
      <c r="BMY6" s="31"/>
      <c r="BMZ6" s="764"/>
      <c r="BNA6" s="78">
        <f>BMX6-BMZ6</f>
        <v>0</v>
      </c>
      <c r="BNC6" s="322"/>
      <c r="BND6" s="311"/>
      <c r="BNE6" s="22"/>
      <c r="BNG6" s="764"/>
      <c r="BNH6" s="78">
        <f>BNE6-BNG6</f>
        <v>0</v>
      </c>
      <c r="BNJ6" s="31"/>
      <c r="BNK6" s="311"/>
      <c r="BNL6" s="22"/>
      <c r="BNM6" s="31"/>
      <c r="BNN6" s="764"/>
      <c r="BNO6" s="78">
        <f>BNL6-BNN6</f>
        <v>0</v>
      </c>
      <c r="BNQ6" s="31"/>
      <c r="BNR6" s="336"/>
      <c r="BNS6" s="311"/>
      <c r="BNT6" s="22"/>
      <c r="BNU6" s="31"/>
      <c r="BNV6" s="764"/>
      <c r="BNW6" s="78">
        <f>BNT6-BNV6</f>
        <v>0</v>
      </c>
      <c r="BNY6" s="31"/>
      <c r="BNZ6" s="311"/>
      <c r="BOA6" s="22"/>
      <c r="BOB6" s="31"/>
      <c r="BOC6" s="764"/>
      <c r="BOD6" s="78">
        <f>BOA6-BOC6</f>
        <v>0</v>
      </c>
      <c r="BOF6" s="31"/>
      <c r="BOG6" s="311"/>
      <c r="BOH6" s="22"/>
      <c r="BOI6" s="31"/>
      <c r="BOJ6" s="764"/>
      <c r="BOK6" s="78">
        <f>BOH6-BOJ6</f>
        <v>0</v>
      </c>
      <c r="BOM6" s="31"/>
      <c r="BON6" s="311"/>
      <c r="BOO6" s="22"/>
      <c r="BOP6" s="31"/>
      <c r="BOQ6" s="764"/>
      <c r="BOR6" s="78">
        <f>BOO6-BOQ6</f>
        <v>0</v>
      </c>
      <c r="BOT6" s="322"/>
      <c r="BOU6" s="765"/>
      <c r="BOV6" s="76"/>
      <c r="BOW6" s="31"/>
      <c r="BOX6" s="764"/>
      <c r="BOY6" s="78">
        <f>BOV6-BOX6</f>
        <v>0</v>
      </c>
      <c r="BPA6" s="406"/>
      <c r="BPB6" s="311"/>
      <c r="BPC6" s="22"/>
      <c r="BPD6" s="31"/>
      <c r="BPE6" s="764"/>
      <c r="BPF6" s="78">
        <f>BPC6-BPE6</f>
        <v>0</v>
      </c>
      <c r="BPH6" s="406"/>
      <c r="BPI6" s="311"/>
      <c r="BPJ6" s="22"/>
      <c r="BPK6" s="31"/>
      <c r="BPL6" s="764"/>
      <c r="BPM6" s="78">
        <f>BPJ6-BPL6</f>
        <v>0</v>
      </c>
      <c r="BPO6" s="31"/>
      <c r="BPP6" s="311"/>
      <c r="BPQ6" s="22"/>
      <c r="BPR6" s="31"/>
      <c r="BPS6" s="764"/>
      <c r="BPT6" s="78">
        <f>BPQ6-BPS6</f>
        <v>0</v>
      </c>
      <c r="BPV6" s="31"/>
      <c r="BPW6" s="311"/>
      <c r="BPX6" s="22"/>
      <c r="BPY6" s="31"/>
      <c r="BPZ6" s="764"/>
      <c r="BQA6" s="78">
        <f>BPX6-BPZ6</f>
        <v>0</v>
      </c>
      <c r="BQC6" s="31"/>
      <c r="BQD6" s="336"/>
      <c r="BQE6" s="311"/>
      <c r="BQF6" s="22"/>
      <c r="BQG6" s="31"/>
      <c r="BQH6" s="764"/>
      <c r="BQI6" s="76">
        <f>BQF6-BQH6</f>
        <v>0</v>
      </c>
      <c r="BQJ6" s="76"/>
      <c r="BQK6" s="322"/>
      <c r="BQL6" s="311"/>
      <c r="BQM6" s="22"/>
      <c r="BQN6" s="31"/>
      <c r="BQO6" s="764"/>
      <c r="BQP6" s="78">
        <f>BQM6-BQO6</f>
        <v>0</v>
      </c>
      <c r="BQR6" s="322"/>
      <c r="BQS6" s="311"/>
      <c r="BQT6" s="22"/>
      <c r="BQU6" s="406"/>
      <c r="BQV6" s="764"/>
      <c r="BQW6" s="78">
        <f>BQT6-BQV6</f>
        <v>0</v>
      </c>
      <c r="BQZ6" s="311"/>
      <c r="BRA6" s="22"/>
      <c r="BRB6" s="31"/>
      <c r="BRC6" s="764"/>
      <c r="BRD6" s="78">
        <f>BQW80</f>
        <v>0</v>
      </c>
      <c r="BRF6" s="31"/>
      <c r="BRG6" s="311"/>
      <c r="BRH6" s="22"/>
      <c r="BRI6" s="31"/>
      <c r="BRJ6" s="764"/>
      <c r="BRK6" s="78">
        <f>BRH6-BRJ6</f>
        <v>0</v>
      </c>
      <c r="BRM6" s="322"/>
      <c r="BRN6" s="31"/>
      <c r="BRO6" s="765"/>
      <c r="BRP6" s="76"/>
      <c r="BRQ6" s="31"/>
      <c r="BRR6" s="764"/>
      <c r="BRS6" s="78">
        <f>BRP6-BRR6</f>
        <v>0</v>
      </c>
      <c r="BRU6" s="406"/>
      <c r="BRV6" s="311"/>
      <c r="BRW6" s="22"/>
      <c r="BRX6" s="31"/>
      <c r="BRY6" s="764"/>
      <c r="BRZ6" s="78">
        <f>BRW6-BRY6</f>
        <v>0</v>
      </c>
      <c r="BSB6" s="406"/>
      <c r="BSC6" s="311"/>
      <c r="BSD6" s="22"/>
      <c r="BSE6" s="31"/>
      <c r="BSF6" s="764"/>
      <c r="BSG6" s="78">
        <f>BSD6-BSF6</f>
        <v>0</v>
      </c>
      <c r="BSI6" s="31"/>
      <c r="BSJ6" s="311"/>
      <c r="BSK6" s="22"/>
      <c r="BSL6" s="31"/>
      <c r="BSM6" s="764"/>
      <c r="BSN6" s="78">
        <f>BSK6-BSM6</f>
        <v>0</v>
      </c>
      <c r="BSP6" s="406"/>
      <c r="BSQ6" s="311"/>
      <c r="BSR6" s="22"/>
      <c r="BSS6" s="31"/>
      <c r="BST6" s="764"/>
      <c r="BSU6" s="78">
        <f>BSR6-BST6</f>
        <v>0</v>
      </c>
      <c r="BSW6" s="406"/>
      <c r="BSX6" s="311"/>
      <c r="BSY6" s="22"/>
      <c r="BSZ6" s="31"/>
      <c r="BTA6" s="764"/>
      <c r="BTB6" s="78">
        <f>BSY6-BTA6</f>
        <v>0</v>
      </c>
      <c r="BTD6" s="31"/>
      <c r="BTE6" s="311"/>
      <c r="BTF6" s="22"/>
      <c r="BTG6" s="31"/>
      <c r="BTH6" s="764"/>
      <c r="BTI6" s="78">
        <f>BTF6-BTH6</f>
        <v>0</v>
      </c>
      <c r="BTK6" s="31"/>
      <c r="BTL6" s="311"/>
      <c r="BTM6" s="22"/>
      <c r="BTN6" s="31"/>
      <c r="BTO6" s="764"/>
      <c r="BTP6" s="78">
        <f>BTM6-BTO6</f>
        <v>0</v>
      </c>
      <c r="BTR6" s="31"/>
      <c r="BTS6" s="311"/>
      <c r="BTT6" s="22"/>
      <c r="BTU6" s="31"/>
      <c r="BTV6" s="764"/>
      <c r="BTW6" s="78">
        <f>BTT6-BTV6</f>
        <v>0</v>
      </c>
      <c r="BTY6" s="31"/>
      <c r="BTZ6" s="311"/>
      <c r="BUA6" s="22"/>
      <c r="BUB6" s="31"/>
      <c r="BUC6" s="764"/>
      <c r="BUD6" s="78">
        <f>BUA6-BUC6</f>
        <v>0</v>
      </c>
    </row>
    <row r="7" spans="1:1903" ht="18" customHeight="1" x14ac:dyDescent="0.25">
      <c r="A7" s="31">
        <v>41744</v>
      </c>
      <c r="B7" s="311"/>
      <c r="C7" s="22">
        <v>147000</v>
      </c>
      <c r="D7" s="49" t="s">
        <v>3579</v>
      </c>
      <c r="E7" s="139"/>
      <c r="F7" s="78">
        <f>F6+C7-E7</f>
        <v>147000</v>
      </c>
      <c r="H7" s="31">
        <v>41727</v>
      </c>
      <c r="I7" s="311" t="s">
        <v>2591</v>
      </c>
      <c r="J7" s="22">
        <v>30245</v>
      </c>
      <c r="K7" s="49">
        <v>41732</v>
      </c>
      <c r="L7" s="139">
        <v>30245</v>
      </c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8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6">
        <v>41517</v>
      </c>
      <c r="AK7" s="311" t="s">
        <v>1668</v>
      </c>
      <c r="AL7" s="22">
        <v>6341</v>
      </c>
      <c r="AM7" s="426">
        <v>41520</v>
      </c>
      <c r="AN7" s="76">
        <v>350</v>
      </c>
      <c r="AO7" s="78">
        <f>AO6+AL7-AN7</f>
        <v>5991</v>
      </c>
      <c r="AQ7" s="322">
        <v>41378</v>
      </c>
      <c r="AR7" s="311" t="s">
        <v>1476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8"/>
      <c r="BA7" s="31"/>
      <c r="BB7" s="76"/>
      <c r="BC7" s="78">
        <f>BC6+AZ7-BB7</f>
        <v>0</v>
      </c>
      <c r="BE7" s="322"/>
      <c r="BF7" s="311"/>
      <c r="BG7" s="22"/>
      <c r="BH7" s="31"/>
      <c r="BI7" s="778"/>
      <c r="BJ7" s="78">
        <f>BJ6+BG7-BI7</f>
        <v>0</v>
      </c>
      <c r="BL7" s="426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6">
        <v>41601</v>
      </c>
      <c r="CA7" s="483"/>
      <c r="CB7" s="229" t="s">
        <v>1889</v>
      </c>
      <c r="CC7" s="104">
        <v>2112</v>
      </c>
      <c r="CD7" s="49"/>
      <c r="CE7" s="139"/>
      <c r="CF7" s="78">
        <f>CF6+CC7-CE7</f>
        <v>2112</v>
      </c>
      <c r="CH7" s="426"/>
      <c r="CI7" s="302"/>
      <c r="CJ7" s="139"/>
      <c r="CK7" s="49"/>
      <c r="CL7" s="139"/>
      <c r="CM7" s="131">
        <f>CM6+CJ7-CL7</f>
        <v>0</v>
      </c>
      <c r="CO7" s="426"/>
      <c r="CP7" s="302"/>
      <c r="CQ7" s="139"/>
      <c r="CR7" s="49"/>
      <c r="CS7" s="261"/>
      <c r="CT7" s="131">
        <f>CT6+CQ7-CS7</f>
        <v>0</v>
      </c>
      <c r="CV7" s="406">
        <v>40661</v>
      </c>
      <c r="CW7" s="738"/>
      <c r="CX7" s="311" t="s">
        <v>1051</v>
      </c>
      <c r="CY7" s="22">
        <v>168290</v>
      </c>
      <c r="CZ7" s="779"/>
      <c r="DA7" s="76"/>
      <c r="DB7" s="78">
        <f>DB6+CY7-DA7</f>
        <v>168290</v>
      </c>
      <c r="DD7" s="406">
        <v>41614</v>
      </c>
      <c r="DE7" s="909"/>
      <c r="DF7" s="780" t="s">
        <v>1936</v>
      </c>
      <c r="DG7" s="139">
        <v>563983.5</v>
      </c>
      <c r="DH7" s="426"/>
      <c r="DI7" s="139"/>
      <c r="DJ7" s="78">
        <f>DJ6+DG7-DI7</f>
        <v>11146157.069999998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1561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6">
        <v>41718</v>
      </c>
      <c r="EO7" s="302" t="s">
        <v>2517</v>
      </c>
      <c r="EP7" s="139">
        <v>34635</v>
      </c>
      <c r="EQ7" s="49">
        <v>41724</v>
      </c>
      <c r="ER7" s="139">
        <v>18000</v>
      </c>
      <c r="ES7" s="78">
        <f>ES6+EP7-ER7</f>
        <v>16635</v>
      </c>
      <c r="EU7" s="426">
        <v>41716</v>
      </c>
      <c r="EV7" s="302" t="s">
        <v>2505</v>
      </c>
      <c r="EW7" s="139">
        <v>66996</v>
      </c>
      <c r="EX7" s="49">
        <v>41722</v>
      </c>
      <c r="EY7" s="139">
        <v>36000</v>
      </c>
      <c r="EZ7" s="78">
        <f>EZ6+EW7-EY7</f>
        <v>30996</v>
      </c>
      <c r="FB7" s="49"/>
      <c r="FC7" s="781"/>
      <c r="FD7" s="229"/>
      <c r="FE7" s="104"/>
      <c r="FF7" s="308"/>
      <c r="FG7" s="139"/>
      <c r="FH7" s="78">
        <f>FH6+FE7-FG7</f>
        <v>0</v>
      </c>
      <c r="FJ7" s="426">
        <v>41184</v>
      </c>
      <c r="FK7" s="781" t="s">
        <v>1052</v>
      </c>
      <c r="FL7" s="229" t="s">
        <v>1053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6">
        <v>41474</v>
      </c>
      <c r="FS7" s="308" t="s">
        <v>1623</v>
      </c>
      <c r="FT7" s="229" t="s">
        <v>1624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94">
        <v>41461</v>
      </c>
      <c r="GH7" s="1832" t="s">
        <v>2086</v>
      </c>
      <c r="GI7" s="786" t="s">
        <v>1625</v>
      </c>
      <c r="GJ7" s="104">
        <v>4947.5</v>
      </c>
      <c r="GK7" s="483">
        <v>41751</v>
      </c>
      <c r="GL7" s="104">
        <v>4947.5</v>
      </c>
      <c r="GM7" s="78">
        <f>GM6+GJ7-GL7</f>
        <v>0</v>
      </c>
      <c r="GO7" s="49">
        <v>41541</v>
      </c>
      <c r="GP7" s="229" t="s">
        <v>1626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6">
        <v>41313</v>
      </c>
      <c r="GW7" s="311"/>
      <c r="GX7" s="311" t="s">
        <v>1421</v>
      </c>
      <c r="GY7" s="1275">
        <v>9808.6</v>
      </c>
      <c r="GZ7" s="1276">
        <v>41314</v>
      </c>
      <c r="HA7" s="1277">
        <v>7297</v>
      </c>
      <c r="HB7" s="78">
        <f>HB6+GY7-HA7</f>
        <v>2511.6000000000004</v>
      </c>
      <c r="HD7" s="426">
        <v>41450</v>
      </c>
      <c r="HE7" s="229" t="s">
        <v>1572</v>
      </c>
      <c r="HF7" s="696">
        <v>5990.5</v>
      </c>
      <c r="HG7" s="322"/>
      <c r="HH7" s="76"/>
      <c r="HI7" s="78">
        <f>HI6+HF7-HH7</f>
        <v>5990.5</v>
      </c>
      <c r="HK7" s="321">
        <v>41478</v>
      </c>
      <c r="HL7" s="1460" t="s">
        <v>1627</v>
      </c>
      <c r="HM7" s="696">
        <v>12894.5</v>
      </c>
      <c r="HN7" s="49">
        <v>41478</v>
      </c>
      <c r="HO7" s="139">
        <v>12546</v>
      </c>
      <c r="HP7" s="78">
        <f>HP6+HM7-HO7</f>
        <v>348.5</v>
      </c>
      <c r="HR7" s="426">
        <v>41338</v>
      </c>
      <c r="HS7" s="1460" t="s">
        <v>1439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>
        <v>41729</v>
      </c>
      <c r="HZ7" s="229" t="s">
        <v>2614</v>
      </c>
      <c r="IA7" s="104">
        <v>2479</v>
      </c>
      <c r="IB7" s="49">
        <v>41730</v>
      </c>
      <c r="IC7" s="139">
        <v>2479</v>
      </c>
      <c r="ID7" s="131">
        <f>ID6+IA7-IC7</f>
        <v>0</v>
      </c>
      <c r="IF7" s="321">
        <v>41727</v>
      </c>
      <c r="IG7" s="229" t="s">
        <v>2585</v>
      </c>
      <c r="IH7" s="104">
        <v>2820</v>
      </c>
      <c r="II7" s="49">
        <v>41732</v>
      </c>
      <c r="IJ7" s="139">
        <v>2820</v>
      </c>
      <c r="IK7" s="131">
        <f>IK6+IH7-IJ7</f>
        <v>0</v>
      </c>
      <c r="IM7" s="321"/>
      <c r="IN7" s="229"/>
      <c r="IO7" s="104"/>
      <c r="IP7" s="795" t="s">
        <v>1628</v>
      </c>
      <c r="IQ7" s="139"/>
      <c r="IR7" s="78">
        <f>IR6+IO7-IQ7</f>
        <v>0</v>
      </c>
      <c r="IT7" s="426">
        <v>41162</v>
      </c>
      <c r="IU7" s="229" t="s">
        <v>1054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6">
        <v>41618</v>
      </c>
      <c r="JB7" s="229" t="s">
        <v>2420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1826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80"/>
      <c r="JQ7" s="702"/>
      <c r="JR7" s="322"/>
      <c r="JS7" s="702"/>
      <c r="JT7" s="78">
        <f>JT6+JQ7-JS7</f>
        <v>40800</v>
      </c>
      <c r="JV7" s="322"/>
      <c r="JW7" s="780"/>
      <c r="JX7" s="702"/>
      <c r="JY7" s="796"/>
      <c r="JZ7" s="22"/>
      <c r="KA7" s="78">
        <f>KA6+JX7-JZ7</f>
        <v>40800</v>
      </c>
      <c r="KC7" s="406">
        <v>40729</v>
      </c>
      <c r="KD7" s="311" t="s">
        <v>1055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1890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41541</v>
      </c>
      <c r="KR7" s="1452" t="s">
        <v>1808</v>
      </c>
      <c r="KS7" s="311" t="s">
        <v>1651</v>
      </c>
      <c r="KT7" s="22">
        <v>12156</v>
      </c>
      <c r="KU7" s="49"/>
      <c r="KV7" s="76"/>
      <c r="KW7" s="78">
        <f>KW6+KT7-KV7</f>
        <v>12156</v>
      </c>
      <c r="KY7" s="321">
        <v>41727</v>
      </c>
      <c r="KZ7" s="1460" t="s">
        <v>2594</v>
      </c>
      <c r="LA7" s="139">
        <v>1960</v>
      </c>
      <c r="LB7" s="49">
        <v>41732</v>
      </c>
      <c r="LC7" s="139">
        <v>1960</v>
      </c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31">
        <v>41722</v>
      </c>
      <c r="LN7" s="311" t="s">
        <v>2541</v>
      </c>
      <c r="LO7" s="22">
        <v>73156</v>
      </c>
      <c r="LP7" s="31">
        <v>41732</v>
      </c>
      <c r="LQ7" s="76">
        <v>52812</v>
      </c>
      <c r="LR7" s="78">
        <f>LR6+LO7-LQ7</f>
        <v>20344</v>
      </c>
      <c r="LT7" s="31"/>
      <c r="LU7" s="1460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6"/>
      <c r="MP7" s="229"/>
      <c r="MQ7" s="104"/>
      <c r="MR7" s="49"/>
      <c r="MS7" s="139"/>
      <c r="MT7" s="78">
        <f>MT6+MQ7-MS7</f>
        <v>0</v>
      </c>
      <c r="MV7" s="426"/>
      <c r="MW7" s="1460"/>
      <c r="MX7" s="139"/>
      <c r="MY7" s="49"/>
      <c r="MZ7" s="139"/>
      <c r="NA7" s="78">
        <f>NA6+MX7-MZ7</f>
        <v>0</v>
      </c>
      <c r="NC7" s="406"/>
      <c r="ND7" s="311"/>
      <c r="NE7" s="778"/>
      <c r="NF7" s="686"/>
      <c r="NG7" s="778"/>
      <c r="NH7" s="78">
        <f>NH6+NE7-NG7</f>
        <v>0</v>
      </c>
      <c r="NJ7" s="31"/>
      <c r="NK7" s="1460"/>
      <c r="NL7" s="139"/>
      <c r="NM7" s="686"/>
      <c r="NN7" s="76"/>
      <c r="NO7" s="78">
        <f>NO6+NL7-NN7</f>
        <v>0</v>
      </c>
      <c r="NQ7" s="31"/>
      <c r="NR7" s="311"/>
      <c r="NS7" s="778"/>
      <c r="NT7" s="31"/>
      <c r="NU7" s="76"/>
      <c r="NV7" s="78">
        <f>NV6+NS7-NU7</f>
        <v>0</v>
      </c>
      <c r="NX7" s="406">
        <v>41729</v>
      </c>
      <c r="NY7" s="1460" t="s">
        <v>2609</v>
      </c>
      <c r="NZ7" s="139">
        <v>1050</v>
      </c>
      <c r="OA7" s="426">
        <v>41730</v>
      </c>
      <c r="OB7" s="139">
        <v>1050</v>
      </c>
      <c r="OC7" s="78">
        <f>OC6+NZ7-OB7</f>
        <v>0</v>
      </c>
      <c r="OE7" s="426">
        <v>41311</v>
      </c>
      <c r="OF7" s="229" t="s">
        <v>1420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406">
        <v>41177</v>
      </c>
      <c r="OM7" s="767" t="s">
        <v>1056</v>
      </c>
      <c r="ON7" s="311" t="s">
        <v>1057</v>
      </c>
      <c r="OO7" s="22">
        <v>35977</v>
      </c>
      <c r="OP7" s="308">
        <v>41195</v>
      </c>
      <c r="OQ7" s="722">
        <v>35120</v>
      </c>
      <c r="OR7" s="788">
        <f t="shared" ref="OR7:OR43" si="0">OR6+OO7-OQ7</f>
        <v>857</v>
      </c>
      <c r="OT7" s="406">
        <v>41729</v>
      </c>
      <c r="OU7" s="311" t="s">
        <v>2637</v>
      </c>
      <c r="OV7" s="22">
        <v>2541.6</v>
      </c>
      <c r="OW7" s="31">
        <v>41730</v>
      </c>
      <c r="OX7" s="76">
        <v>2541.6</v>
      </c>
      <c r="OY7" s="78">
        <f>OY6+OV7-OX7</f>
        <v>0</v>
      </c>
      <c r="PA7" s="31"/>
      <c r="PB7" s="1460"/>
      <c r="PC7" s="139"/>
      <c r="PD7" s="31"/>
      <c r="PE7" s="76"/>
      <c r="PF7" s="78">
        <f>PF6+PC7-PE7</f>
        <v>0</v>
      </c>
      <c r="PH7" s="321">
        <v>41464</v>
      </c>
      <c r="PI7" s="789" t="s">
        <v>1629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901"/>
      <c r="PP7" s="789"/>
      <c r="PQ7" s="139"/>
      <c r="PR7" s="49"/>
      <c r="PS7" s="139"/>
      <c r="PT7" s="78">
        <f>PT6+PQ7-PS7</f>
        <v>301.5</v>
      </c>
      <c r="PV7" s="321">
        <v>41166</v>
      </c>
      <c r="PW7" s="790"/>
      <c r="PX7" s="548" t="s">
        <v>1058</v>
      </c>
      <c r="PY7" s="791">
        <v>44974.96</v>
      </c>
      <c r="PZ7" s="308">
        <v>41171</v>
      </c>
      <c r="QA7" s="722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1665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460"/>
      <c r="RH7" s="139"/>
      <c r="RI7" s="49"/>
      <c r="RJ7" s="139"/>
      <c r="RK7" s="78">
        <f>RK6+RH7-RJ7</f>
        <v>0</v>
      </c>
      <c r="RM7" s="426">
        <v>41320</v>
      </c>
      <c r="RN7" s="483"/>
      <c r="RO7" s="229" t="s">
        <v>1428</v>
      </c>
      <c r="RP7" s="104">
        <v>9545</v>
      </c>
      <c r="RQ7" s="49">
        <v>41321</v>
      </c>
      <c r="RR7" s="350">
        <v>8810</v>
      </c>
      <c r="RS7" s="78">
        <f>RS6+RP7-RR7</f>
        <v>735</v>
      </c>
      <c r="RU7" s="426">
        <v>41701</v>
      </c>
      <c r="RV7" s="229" t="s">
        <v>2477</v>
      </c>
      <c r="RW7" s="104">
        <v>1797</v>
      </c>
      <c r="RX7" s="49"/>
      <c r="RY7" s="139"/>
      <c r="RZ7" s="78">
        <f>RZ6+RW7-RY7</f>
        <v>1797</v>
      </c>
      <c r="SB7" s="426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>
        <v>41727</v>
      </c>
      <c r="SX7" s="229" t="s">
        <v>2600</v>
      </c>
      <c r="SY7" s="104">
        <v>4808.5</v>
      </c>
      <c r="SZ7" s="49">
        <v>41732</v>
      </c>
      <c r="TA7" s="139">
        <v>4808.5</v>
      </c>
      <c r="TB7" s="78">
        <f>TB6+SY7-TA7</f>
        <v>0</v>
      </c>
      <c r="TD7" s="49"/>
      <c r="TE7" s="1460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6"/>
      <c r="UG7" s="229"/>
      <c r="UH7" s="261"/>
      <c r="UI7" s="49"/>
      <c r="UJ7" s="390"/>
      <c r="UK7" s="78">
        <f>UK6+UH7-UJ7</f>
        <v>0</v>
      </c>
      <c r="UM7" s="426" t="s">
        <v>1426</v>
      </c>
      <c r="UN7" s="879" t="s">
        <v>1424</v>
      </c>
      <c r="UO7" s="566"/>
      <c r="UP7" s="638">
        <v>41317</v>
      </c>
      <c r="UQ7" s="1280">
        <v>2822</v>
      </c>
      <c r="UR7" s="78">
        <f>UR6+UO7-UQ7</f>
        <v>-2822</v>
      </c>
      <c r="UT7" s="426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6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3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6">
        <v>41319</v>
      </c>
      <c r="WD7" s="229" t="s">
        <v>1427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1630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6">
        <v>40912</v>
      </c>
      <c r="WR7" s="1460" t="s">
        <v>1059</v>
      </c>
      <c r="WS7" s="525">
        <v>5858.5</v>
      </c>
      <c r="WT7" s="794"/>
      <c r="WU7" s="139"/>
      <c r="WV7" s="78">
        <f>WV6+WS7-WU7</f>
        <v>5858.5</v>
      </c>
      <c r="WX7" s="49">
        <v>41627</v>
      </c>
      <c r="WY7" s="229" t="s">
        <v>3687</v>
      </c>
      <c r="WZ7" s="104">
        <v>3192</v>
      </c>
      <c r="XA7" s="49">
        <v>41709</v>
      </c>
      <c r="XB7" s="139">
        <v>1000</v>
      </c>
      <c r="XC7" s="78">
        <f>XC6+WZ7-XB7</f>
        <v>2192</v>
      </c>
      <c r="XE7" s="426">
        <v>41729</v>
      </c>
      <c r="XF7" s="229" t="s">
        <v>2651</v>
      </c>
      <c r="XG7" s="104">
        <v>40179.949999999997</v>
      </c>
      <c r="XH7" s="49"/>
      <c r="XI7" s="139"/>
      <c r="XJ7" s="78">
        <f>XJ6+XG7-XI7</f>
        <v>40179.949999999997</v>
      </c>
      <c r="XL7" s="426"/>
      <c r="XM7" s="1460"/>
      <c r="XN7" s="139"/>
      <c r="XO7" s="49"/>
      <c r="XP7" s="139"/>
      <c r="XQ7" s="131">
        <f>XQ6+XN7-XP7</f>
        <v>0</v>
      </c>
      <c r="XS7" s="426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>
        <v>41729</v>
      </c>
      <c r="YI7" s="229" t="s">
        <v>2634</v>
      </c>
      <c r="YJ7" s="104">
        <v>1417</v>
      </c>
      <c r="YK7" s="426">
        <v>41730</v>
      </c>
      <c r="YL7" s="139">
        <v>1417</v>
      </c>
      <c r="YM7" s="78">
        <f>YM6+YJ7-YL7</f>
        <v>0</v>
      </c>
      <c r="YO7" s="406">
        <v>41144</v>
      </c>
      <c r="YP7" s="738"/>
      <c r="YQ7" s="311" t="s">
        <v>1060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>
        <v>41727</v>
      </c>
      <c r="YX7" s="736" t="s">
        <v>2596</v>
      </c>
      <c r="YY7" s="22">
        <v>6670</v>
      </c>
      <c r="YZ7" s="31">
        <v>41732</v>
      </c>
      <c r="ZA7" s="76">
        <v>6670</v>
      </c>
      <c r="ZB7" s="78">
        <f>ZB6+YY7-ZA7</f>
        <v>0</v>
      </c>
      <c r="ZD7" s="321">
        <v>41466</v>
      </c>
      <c r="ZE7" s="229" t="s">
        <v>1631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6"/>
      <c r="ZL7" s="311"/>
      <c r="ZM7" s="22"/>
      <c r="ZN7" s="31"/>
      <c r="ZO7" s="76"/>
      <c r="ZP7" s="78">
        <f>ZP6+ZM7-ZO7</f>
        <v>0</v>
      </c>
      <c r="ZR7" s="406"/>
      <c r="ZS7" s="311"/>
      <c r="ZT7" s="22"/>
      <c r="ZU7" s="31"/>
      <c r="ZV7" s="76"/>
      <c r="ZW7" s="78">
        <f>ZW6+ZT7-ZV7</f>
        <v>0</v>
      </c>
      <c r="ZY7" s="322">
        <v>41192</v>
      </c>
      <c r="ZZ7" s="336"/>
      <c r="AAA7" s="311" t="s">
        <v>1061</v>
      </c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797">
        <v>41290</v>
      </c>
      <c r="AAO7" s="797"/>
      <c r="AAP7" s="798" t="s">
        <v>1122</v>
      </c>
      <c r="AAQ7" s="104">
        <v>2828</v>
      </c>
      <c r="AAR7" s="322"/>
      <c r="AAS7" s="76"/>
      <c r="AAT7" s="78">
        <f>AAT6+AAQ7-AAS7</f>
        <v>2828</v>
      </c>
      <c r="AAV7" s="321">
        <v>41472</v>
      </c>
      <c r="AAW7" s="229" t="s">
        <v>1632</v>
      </c>
      <c r="AAX7" s="696">
        <v>5040</v>
      </c>
      <c r="AAY7" s="49">
        <v>41472</v>
      </c>
      <c r="AAZ7" s="139">
        <v>4424</v>
      </c>
      <c r="ABA7" s="78">
        <f>ABA6+AAX7-AAZ7</f>
        <v>616</v>
      </c>
      <c r="ABC7" s="426">
        <v>41727</v>
      </c>
      <c r="ABD7" s="229" t="s">
        <v>2595</v>
      </c>
      <c r="ABE7" s="104">
        <v>1675.6</v>
      </c>
      <c r="ABF7" s="426">
        <v>41732</v>
      </c>
      <c r="ABG7" s="139">
        <v>1675.6</v>
      </c>
      <c r="ABH7" s="78">
        <f>ABH6+ABE7-ABG7</f>
        <v>0</v>
      </c>
      <c r="ABJ7" s="426"/>
      <c r="ABK7" s="229"/>
      <c r="ABL7" s="104"/>
      <c r="ABM7" s="49"/>
      <c r="ABN7" s="139"/>
      <c r="ABO7" s="78">
        <f>ABO6+ABL7-ABN7</f>
        <v>0</v>
      </c>
      <c r="ABQ7" s="426"/>
      <c r="ABR7" s="229"/>
      <c r="ABS7" s="104"/>
      <c r="ABT7" s="49"/>
      <c r="ABU7" s="139"/>
      <c r="ABV7" s="78">
        <f>ABV6+ABS7-ABU7</f>
        <v>0</v>
      </c>
      <c r="ABX7" s="426"/>
      <c r="ABY7" s="229"/>
      <c r="ABZ7" s="104"/>
      <c r="ACA7" s="49"/>
      <c r="ACB7" s="139"/>
      <c r="ACC7" s="78">
        <f>ACC6+ABZ7-ACB7</f>
        <v>0</v>
      </c>
      <c r="ACE7" s="426"/>
      <c r="ACF7" s="229"/>
      <c r="ACG7" s="104"/>
      <c r="ACH7" s="49"/>
      <c r="ACI7" s="139"/>
      <c r="ACJ7" s="78">
        <f>ACJ6+ACG7-ACI7</f>
        <v>0</v>
      </c>
      <c r="ACL7" s="426"/>
      <c r="ACM7" s="483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5">
        <v>40525</v>
      </c>
      <c r="ADB7" s="311" t="s">
        <v>1062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8"/>
      <c r="ADJ7" s="311"/>
      <c r="ADK7" s="807"/>
      <c r="ADL7" s="31"/>
      <c r="ADM7" s="76"/>
      <c r="ADN7" s="78">
        <f>ADN6+ADK7-ADM7</f>
        <v>0</v>
      </c>
      <c r="ADP7" s="796">
        <v>41718</v>
      </c>
      <c r="ADQ7" s="1460" t="s">
        <v>2514</v>
      </c>
      <c r="ADR7" s="139">
        <v>21586</v>
      </c>
      <c r="ADS7" s="406">
        <v>41730</v>
      </c>
      <c r="ADT7" s="76">
        <v>21586</v>
      </c>
      <c r="ADU7" s="78">
        <f>ADU6+ADR7-ADT7</f>
        <v>0</v>
      </c>
      <c r="ADW7" s="406">
        <v>41003</v>
      </c>
      <c r="ADX7" s="311" t="s">
        <v>1063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1064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>
        <v>41729</v>
      </c>
      <c r="AEL7" s="229" t="s">
        <v>2641</v>
      </c>
      <c r="AEM7" s="104">
        <v>12642.6</v>
      </c>
      <c r="AEN7" s="49">
        <v>41730</v>
      </c>
      <c r="AEO7" s="139">
        <v>12642.6</v>
      </c>
      <c r="AEP7" s="78">
        <f t="shared" ref="AEP7:AEP43" si="1">AEP6+AEM7-AEO7</f>
        <v>0</v>
      </c>
      <c r="AER7" s="49">
        <v>41729</v>
      </c>
      <c r="AES7" s="229" t="s">
        <v>2642</v>
      </c>
      <c r="AET7" s="696">
        <v>4718.1000000000004</v>
      </c>
      <c r="AEU7" s="49">
        <v>41730</v>
      </c>
      <c r="AEV7" s="139">
        <v>4718.1000000000004</v>
      </c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1">
        <v>41582</v>
      </c>
      <c r="AGB7" s="311" t="s">
        <v>1915</v>
      </c>
      <c r="AGC7" s="22">
        <v>12352</v>
      </c>
      <c r="AGD7" s="31"/>
      <c r="AGE7" s="76"/>
      <c r="AGF7" s="78">
        <f>AGF6+AGC7-AGE7</f>
        <v>12352</v>
      </c>
      <c r="AGH7" s="322"/>
      <c r="AGI7" s="311"/>
      <c r="AGJ7" s="22"/>
      <c r="AGK7" s="31"/>
      <c r="AGL7" s="76"/>
      <c r="AGM7" s="78">
        <f>AGM6+AGJ7-AGL7</f>
        <v>0</v>
      </c>
      <c r="AGO7" s="322">
        <v>41545</v>
      </c>
      <c r="AGP7" s="1460" t="s">
        <v>1653</v>
      </c>
      <c r="AGQ7" s="139">
        <v>3146</v>
      </c>
      <c r="AGR7" s="31"/>
      <c r="AGS7" s="76"/>
      <c r="AGT7" s="78">
        <f>AGT6+AGQ7-AGS7</f>
        <v>3146</v>
      </c>
      <c r="AGV7" s="406">
        <v>41725</v>
      </c>
      <c r="AGW7" s="311" t="s">
        <v>2567</v>
      </c>
      <c r="AGX7" s="22">
        <v>17325.5</v>
      </c>
      <c r="AGY7" s="49"/>
      <c r="AGZ7" s="76"/>
      <c r="AHA7" s="78">
        <f>AHA6+AGX7-AGZ7</f>
        <v>17325.5</v>
      </c>
      <c r="AHC7" s="322">
        <v>41503</v>
      </c>
      <c r="AHE7" s="780" t="s">
        <v>1633</v>
      </c>
      <c r="AHF7" s="76">
        <v>2343</v>
      </c>
      <c r="AHG7" s="322"/>
      <c r="AHH7" s="76"/>
      <c r="AHI7" s="78">
        <f>AHI6+AHF7-AHH7</f>
        <v>2343</v>
      </c>
      <c r="AHK7" s="406"/>
      <c r="AHL7" s="311"/>
      <c r="AHM7" s="22"/>
      <c r="AHN7" s="31"/>
      <c r="AHO7" s="76"/>
      <c r="AHP7" s="78">
        <f>AHP6+AHM7-AHO7</f>
        <v>0</v>
      </c>
      <c r="AHR7" s="406">
        <v>41544</v>
      </c>
      <c r="AHS7" s="311" t="s">
        <v>1646</v>
      </c>
      <c r="AHT7" s="22">
        <v>8459</v>
      </c>
      <c r="AHU7" s="31">
        <v>41544</v>
      </c>
      <c r="AHV7" s="76">
        <v>4803</v>
      </c>
      <c r="AHW7" s="78">
        <f>AHW6+AHT7-AHV7</f>
        <v>3656</v>
      </c>
      <c r="AHY7" s="426"/>
      <c r="AHZ7" s="426"/>
      <c r="AIA7" s="229"/>
      <c r="AIB7" s="696"/>
      <c r="AIC7" s="49"/>
      <c r="AID7" s="261"/>
      <c r="AIE7" s="78">
        <f>AIE6+AIB7-AID7</f>
        <v>0</v>
      </c>
      <c r="AIG7" s="406">
        <v>41145</v>
      </c>
      <c r="AIH7" s="311" t="s">
        <v>1065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6">
        <v>41729</v>
      </c>
      <c r="AIO7" s="229" t="s">
        <v>2631</v>
      </c>
      <c r="AIP7" s="104">
        <v>18543.599999999999</v>
      </c>
      <c r="AIQ7" s="49">
        <v>41730</v>
      </c>
      <c r="AIR7" s="139">
        <v>17543.599999999999</v>
      </c>
      <c r="AIS7" s="78">
        <f>AIS6+AIP7-AIR7</f>
        <v>1000</v>
      </c>
      <c r="AIU7" s="426">
        <v>41503</v>
      </c>
      <c r="AIV7" s="229" t="s">
        <v>1634</v>
      </c>
      <c r="AIW7" s="104">
        <v>504</v>
      </c>
      <c r="AIX7" s="308"/>
      <c r="AIY7" s="389"/>
      <c r="AIZ7" s="78">
        <f>AIZ6+AIW7-AIY7</f>
        <v>504</v>
      </c>
      <c r="AJB7" s="799">
        <v>40327</v>
      </c>
      <c r="AJC7" s="800" t="s">
        <v>1066</v>
      </c>
      <c r="AJD7" s="139">
        <v>10788</v>
      </c>
      <c r="AJE7" s="49"/>
      <c r="AJF7" s="76"/>
      <c r="AJG7" s="78">
        <f>AJG6+AJD7-AJF7</f>
        <v>10788</v>
      </c>
      <c r="AJI7" s="49">
        <v>41559</v>
      </c>
      <c r="AJJ7" s="229" t="s">
        <v>1819</v>
      </c>
      <c r="AJK7" s="104">
        <v>5300</v>
      </c>
      <c r="AJL7" s="49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1067</v>
      </c>
      <c r="AJY7" s="801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6"/>
      <c r="AKM7" s="311"/>
      <c r="AKN7" s="22"/>
      <c r="AKO7" s="31"/>
      <c r="AKP7" s="76"/>
      <c r="AKQ7" s="78">
        <f>AKQ6+AKN7-AKP7</f>
        <v>0</v>
      </c>
      <c r="AKS7" s="406">
        <v>41570</v>
      </c>
      <c r="AKT7" s="738"/>
      <c r="AKU7" s="782" t="s">
        <v>1831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6">
        <v>41138</v>
      </c>
      <c r="ALB7" s="229" t="s">
        <v>1068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6"/>
      <c r="ALI7" s="229"/>
      <c r="ALJ7" s="104"/>
      <c r="ALK7" s="49"/>
      <c r="ALL7" s="139"/>
      <c r="ALM7" s="78">
        <f>ALM6+ALJ7-ALL7</f>
        <v>0</v>
      </c>
      <c r="ALO7" s="426">
        <v>41309</v>
      </c>
      <c r="ALP7" s="229" t="s">
        <v>1418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4">
        <v>40912</v>
      </c>
      <c r="ALW7" s="786" t="s">
        <v>1069</v>
      </c>
      <c r="ALX7" s="804">
        <v>6434</v>
      </c>
      <c r="ALY7" s="31"/>
      <c r="ALZ7" s="76"/>
      <c r="AMA7" s="78">
        <f>AMA6+ALX7-ALZ7</f>
        <v>6434</v>
      </c>
      <c r="AMC7" s="406"/>
      <c r="AMD7" s="311"/>
      <c r="AME7" s="22"/>
      <c r="AMF7" s="49"/>
      <c r="AMG7" s="139"/>
      <c r="AMH7" s="78">
        <f>AMH6+AME7-AMG7</f>
        <v>0</v>
      </c>
      <c r="AMJ7" s="406"/>
      <c r="AMK7" s="311"/>
      <c r="AML7" s="22"/>
      <c r="AMM7" s="406"/>
      <c r="AMN7" s="76"/>
      <c r="AMO7" s="78">
        <f>AMO6+AML7-AMN7</f>
        <v>0</v>
      </c>
      <c r="AMQ7" s="406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7"/>
      <c r="ANH7" s="810"/>
      <c r="ANI7" s="76"/>
      <c r="ANJ7" s="78">
        <f>ANJ6+ANG7-ANI7</f>
        <v>0</v>
      </c>
      <c r="ANL7" s="321">
        <v>41519</v>
      </c>
      <c r="ANM7" s="229" t="s">
        <v>1642</v>
      </c>
      <c r="ANN7" s="805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6">
        <v>41187</v>
      </c>
      <c r="AOB7" s="738"/>
      <c r="AOC7" s="311" t="s">
        <v>1070</v>
      </c>
      <c r="AOD7" s="778">
        <v>67035</v>
      </c>
      <c r="AOE7" s="336">
        <v>41187</v>
      </c>
      <c r="AOF7" s="778">
        <v>50000</v>
      </c>
      <c r="AOG7" s="78">
        <f>AOG6+AOD7-AOF7</f>
        <v>17035</v>
      </c>
      <c r="AOI7" s="426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6"/>
      <c r="AOZ7" s="49"/>
      <c r="APA7" s="139"/>
      <c r="APB7" s="78">
        <f>APB6+AOY7-APA7</f>
        <v>0</v>
      </c>
      <c r="APD7" s="49"/>
      <c r="APE7" s="229"/>
      <c r="APF7" s="805"/>
      <c r="APG7" s="97"/>
      <c r="APH7" s="139"/>
      <c r="API7" s="78">
        <f>API6+APF7-APH7</f>
        <v>0</v>
      </c>
      <c r="APK7" s="406"/>
      <c r="APL7" s="311"/>
      <c r="APM7" s="22"/>
      <c r="APN7" s="31"/>
      <c r="APO7" s="76"/>
      <c r="APP7" s="78">
        <f>APP6+APM7-APO7</f>
        <v>0</v>
      </c>
      <c r="APR7" s="321"/>
      <c r="APS7" s="1460"/>
      <c r="APT7" s="805"/>
      <c r="APU7" s="383"/>
      <c r="APV7" s="261"/>
      <c r="APW7" s="78">
        <f>APW6+APT7-APV7</f>
        <v>0</v>
      </c>
      <c r="APY7" s="49">
        <v>41729</v>
      </c>
      <c r="APZ7" s="229" t="s">
        <v>2639</v>
      </c>
      <c r="AQA7" s="806">
        <v>11555</v>
      </c>
      <c r="AQB7" s="97">
        <v>41730</v>
      </c>
      <c r="AQC7" s="139">
        <v>11555</v>
      </c>
      <c r="AQD7" s="78">
        <f>AQD6+AQA7-AQC7</f>
        <v>0</v>
      </c>
      <c r="AQF7" s="49"/>
      <c r="AQG7" s="229"/>
      <c r="AQH7" s="805"/>
      <c r="AQI7" s="308"/>
      <c r="AQJ7" s="139"/>
      <c r="AQK7" s="78">
        <f>AQK6+AQH7-AQJ7</f>
        <v>0</v>
      </c>
      <c r="AQM7" s="49"/>
      <c r="AQN7" s="229"/>
      <c r="AQO7" s="806"/>
      <c r="AQP7" s="308"/>
      <c r="AQQ7" s="139"/>
      <c r="AQR7" s="78">
        <f>AQR6+AQO7-AQQ7</f>
        <v>0</v>
      </c>
      <c r="AQT7" s="322"/>
      <c r="AQU7" s="1460"/>
      <c r="AQV7" s="807"/>
      <c r="AQW7" s="31"/>
      <c r="AQX7" s="76"/>
      <c r="AQY7" s="78">
        <f>AQY6+AQV7-AQX7</f>
        <v>0</v>
      </c>
      <c r="ARA7" s="322"/>
      <c r="ARB7" s="1460"/>
      <c r="ARC7" s="807"/>
      <c r="ARD7" s="31"/>
      <c r="ARE7" s="76"/>
      <c r="ARF7" s="78">
        <f>ARF6+ARC7-ARE7</f>
        <v>0</v>
      </c>
      <c r="ARH7" s="322">
        <v>41618</v>
      </c>
      <c r="ARI7" s="311" t="s">
        <v>3843</v>
      </c>
      <c r="ARJ7" s="807">
        <v>3235.5</v>
      </c>
      <c r="ARK7" s="31">
        <v>41618</v>
      </c>
      <c r="ARL7" s="778">
        <v>2836.5</v>
      </c>
      <c r="ARM7" s="78">
        <f>ARM6+ARJ7-ARL7</f>
        <v>399</v>
      </c>
      <c r="ARO7" s="426">
        <v>41729</v>
      </c>
      <c r="ARP7" s="229" t="s">
        <v>2622</v>
      </c>
      <c r="ARQ7" s="805">
        <v>3096</v>
      </c>
      <c r="ARR7" s="49">
        <v>41730</v>
      </c>
      <c r="ARS7" s="139">
        <v>3096</v>
      </c>
      <c r="ART7" s="78">
        <f>ART6+ARQ7-ARS7</f>
        <v>0</v>
      </c>
      <c r="ARV7" s="321"/>
      <c r="ARW7" s="302"/>
      <c r="ARX7" s="139"/>
      <c r="ARY7" s="426"/>
      <c r="ARZ7" s="139"/>
      <c r="ASA7" s="78">
        <f>ASA6+ARX7-ARZ7</f>
        <v>0</v>
      </c>
      <c r="ASC7" s="406"/>
      <c r="ASD7" s="311"/>
      <c r="ASE7" s="807"/>
      <c r="ASF7" s="31"/>
      <c r="ASG7" s="76"/>
      <c r="ASH7" s="78">
        <f>ASH6+ASE7-ASG7</f>
        <v>0</v>
      </c>
      <c r="ASJ7" s="406">
        <v>41729</v>
      </c>
      <c r="ASK7" s="311" t="s">
        <v>2640</v>
      </c>
      <c r="ASL7" s="807">
        <v>4033</v>
      </c>
      <c r="ASM7" s="31">
        <v>41730</v>
      </c>
      <c r="ASN7" s="76">
        <v>4033</v>
      </c>
      <c r="ASO7" s="78">
        <f>ASO6+ASL7-ASN7</f>
        <v>0</v>
      </c>
      <c r="ASQ7" s="426"/>
      <c r="ASR7" s="229"/>
      <c r="ASS7" s="104"/>
      <c r="AST7" s="31"/>
      <c r="ASU7" s="76"/>
      <c r="ASV7" s="78">
        <f>ASV6+ASS7-ASU7</f>
        <v>0</v>
      </c>
      <c r="ASX7" s="426">
        <v>41621</v>
      </c>
      <c r="ASY7" s="483"/>
      <c r="ASZ7" s="229" t="s">
        <v>4220</v>
      </c>
      <c r="ATA7" s="104">
        <v>2270</v>
      </c>
      <c r="ATB7" s="49"/>
      <c r="ATC7" s="139"/>
      <c r="ATD7" s="78">
        <f>ATD6+ATA7-ATC7</f>
        <v>2270</v>
      </c>
      <c r="ATF7" s="406">
        <v>41729</v>
      </c>
      <c r="ATG7" s="311" t="s">
        <v>2621</v>
      </c>
      <c r="ATH7" s="22">
        <v>1527</v>
      </c>
      <c r="ATI7" s="49">
        <v>41730</v>
      </c>
      <c r="ATJ7" s="139">
        <v>1527</v>
      </c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6">
        <v>41540</v>
      </c>
      <c r="ATU7" s="738"/>
      <c r="ATV7" s="311" t="s">
        <v>1666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6"/>
      <c r="AUC7" s="738"/>
      <c r="AUD7" s="311"/>
      <c r="AUE7" s="139"/>
      <c r="AUF7" s="781"/>
      <c r="AUG7" s="76"/>
      <c r="AUH7" s="78">
        <f>AUH6+AUE7-AUG7</f>
        <v>0</v>
      </c>
      <c r="AUI7" s="76"/>
      <c r="AUJ7" s="406">
        <v>41727</v>
      </c>
      <c r="AUK7" s="311" t="s">
        <v>2599</v>
      </c>
      <c r="AUL7" s="22">
        <v>8697</v>
      </c>
      <c r="AUM7" s="49">
        <v>41734</v>
      </c>
      <c r="AUN7" s="76">
        <v>8697</v>
      </c>
      <c r="AUO7" s="78">
        <f>AUO6+AUL7-AUN7</f>
        <v>0</v>
      </c>
      <c r="AUQ7" s="426">
        <v>41574</v>
      </c>
      <c r="AUR7" s="229" t="s">
        <v>1836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4">
        <v>41141</v>
      </c>
      <c r="AUY7" s="786" t="s">
        <v>1071</v>
      </c>
      <c r="AUZ7" s="801">
        <v>3312</v>
      </c>
      <c r="AVA7" s="49"/>
      <c r="AVB7" s="139"/>
      <c r="AVC7" s="78">
        <f>AVC6+AUZ7-AVB7</f>
        <v>3312</v>
      </c>
      <c r="AVE7" s="426"/>
      <c r="AVF7" s="229"/>
      <c r="AVG7" s="104"/>
      <c r="AVH7" s="49"/>
      <c r="AVI7" s="139"/>
      <c r="AVJ7" s="78">
        <f>AVJ6+AVG7-AVI7</f>
        <v>0</v>
      </c>
      <c r="AVL7" s="426"/>
      <c r="AVM7" s="229"/>
      <c r="AVN7" s="104"/>
      <c r="AVO7" s="49"/>
      <c r="AVP7" s="139"/>
      <c r="AVQ7" s="78">
        <f>AVQ6+AVN7-AVP7</f>
        <v>0</v>
      </c>
      <c r="AVS7" s="426"/>
      <c r="AVT7" s="1460"/>
      <c r="AVU7" s="139"/>
      <c r="AVV7" s="49"/>
      <c r="AVW7" s="261"/>
      <c r="AVX7" s="78">
        <f>AVX6+AVU7-AVW7</f>
        <v>0</v>
      </c>
      <c r="AVZ7" s="426"/>
      <c r="AWA7" s="1460"/>
      <c r="AWB7" s="139"/>
      <c r="AWC7" s="49"/>
      <c r="AWD7" s="261"/>
      <c r="AWE7" s="78">
        <f>AWE6+AWB7-AWD7</f>
        <v>0</v>
      </c>
      <c r="AWG7" s="426">
        <v>41727</v>
      </c>
      <c r="AWH7" s="229" t="s">
        <v>2597</v>
      </c>
      <c r="AWI7" s="104">
        <v>1895</v>
      </c>
      <c r="AWJ7" s="49">
        <v>41732</v>
      </c>
      <c r="AWK7" s="139">
        <v>1895</v>
      </c>
      <c r="AWL7" s="78">
        <f>AWL6+AWI7-AWK7</f>
        <v>0</v>
      </c>
      <c r="AWN7" s="49">
        <v>41561</v>
      </c>
      <c r="AWO7" s="308"/>
      <c r="AWP7" s="302" t="s">
        <v>1822</v>
      </c>
      <c r="AWQ7" s="139">
        <v>126137</v>
      </c>
      <c r="AWR7" s="49">
        <v>41570</v>
      </c>
      <c r="AWS7" s="139">
        <v>121254</v>
      </c>
      <c r="AWT7" s="78">
        <f>AWT6+AWQ7-AWS7</f>
        <v>4883</v>
      </c>
      <c r="AWV7" s="426">
        <v>41382</v>
      </c>
      <c r="AWW7" s="483"/>
      <c r="AWX7" s="302" t="s">
        <v>1479</v>
      </c>
      <c r="AWY7" s="139">
        <v>6576</v>
      </c>
      <c r="AWZ7" s="49">
        <v>41384</v>
      </c>
      <c r="AXA7" s="139">
        <v>6358</v>
      </c>
      <c r="AXB7" s="809">
        <f>AXB6+AWY7-AXA7</f>
        <v>218</v>
      </c>
      <c r="AXD7" s="406">
        <v>41725</v>
      </c>
      <c r="AXE7" s="780" t="s">
        <v>2559</v>
      </c>
      <c r="AXF7" s="76">
        <v>3596</v>
      </c>
      <c r="AXG7" s="810">
        <v>41732</v>
      </c>
      <c r="AXH7" s="76">
        <v>3596</v>
      </c>
      <c r="AXI7" s="809">
        <f>AXI6+AXF7-AXH7</f>
        <v>0</v>
      </c>
      <c r="AXK7" s="406">
        <v>41727</v>
      </c>
      <c r="AXL7" s="311" t="s">
        <v>2602</v>
      </c>
      <c r="AXM7" s="22">
        <v>5881.5</v>
      </c>
      <c r="AXN7" s="97">
        <v>41732</v>
      </c>
      <c r="AXO7" s="76">
        <v>5881.5</v>
      </c>
      <c r="AXP7" s="811">
        <f>AXP6+AXM7-AXO7</f>
        <v>0</v>
      </c>
      <c r="AXR7" s="31"/>
      <c r="AXS7" s="311"/>
      <c r="AXT7" s="22"/>
      <c r="AXU7" s="347"/>
      <c r="AXV7" s="76"/>
      <c r="AXW7" s="811">
        <f>AXW6+AXT7-AXV7</f>
        <v>0</v>
      </c>
      <c r="AXY7" s="426"/>
      <c r="AXZ7" s="302"/>
      <c r="AYA7" s="350"/>
      <c r="AYB7" s="426"/>
      <c r="AYC7" s="139"/>
      <c r="AYD7" s="78">
        <f>AYD6+AYA7-AYC7</f>
        <v>0</v>
      </c>
      <c r="AYF7" s="426"/>
      <c r="AYG7" s="302"/>
      <c r="AYH7" s="350"/>
      <c r="AYI7" s="49"/>
      <c r="AYJ7" s="139"/>
      <c r="AYK7" s="78">
        <f>AYK6+AYH7-AYJ7</f>
        <v>0</v>
      </c>
      <c r="AYM7" s="426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6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1643</v>
      </c>
      <c r="AZQ7" s="104">
        <v>5180.28</v>
      </c>
      <c r="AZR7" s="49"/>
      <c r="AZS7" s="139"/>
      <c r="AZT7" s="78">
        <f>AZT6+AZQ7-AZS7</f>
        <v>5180.28</v>
      </c>
      <c r="AZV7" s="321"/>
      <c r="AZW7" s="229"/>
      <c r="AZX7" s="104"/>
      <c r="AZY7" s="49"/>
      <c r="AZZ7" s="139"/>
      <c r="BAA7" s="78">
        <f>BAA6+AZX7-AZZ7</f>
        <v>0</v>
      </c>
      <c r="BAC7" s="321">
        <v>41551</v>
      </c>
      <c r="BAD7" s="951" t="s">
        <v>1809</v>
      </c>
      <c r="BAE7" s="390">
        <v>7629</v>
      </c>
      <c r="BAF7" s="426">
        <v>41578</v>
      </c>
      <c r="BAG7" s="390">
        <v>2356</v>
      </c>
      <c r="BAH7" s="78">
        <f>BAH6+BAE7-BAG7</f>
        <v>5273</v>
      </c>
      <c r="BAJ7" s="406"/>
      <c r="BAK7" s="311"/>
      <c r="BAL7" s="139"/>
      <c r="BAM7" s="406"/>
      <c r="BAN7" s="76"/>
      <c r="BAO7" s="78">
        <f>BAO6+BAL7-BAN7</f>
        <v>0</v>
      </c>
      <c r="BAQ7" s="426">
        <v>41153</v>
      </c>
      <c r="BAR7" s="229" t="s">
        <v>1072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1635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>
        <v>41486</v>
      </c>
      <c r="BBM7" s="784"/>
      <c r="BBN7" s="302" t="s">
        <v>1636</v>
      </c>
      <c r="BBO7" s="139">
        <v>130920</v>
      </c>
      <c r="BBP7" s="393">
        <v>41491</v>
      </c>
      <c r="BBQ7" s="1450">
        <v>130913.5</v>
      </c>
      <c r="BBR7" s="131">
        <f>BBR6+BBO7-BBQ7</f>
        <v>6.5</v>
      </c>
      <c r="BBT7" s="31"/>
      <c r="BBU7" s="780"/>
      <c r="BBV7" s="139"/>
      <c r="BBW7" s="31"/>
      <c r="BBX7" s="76"/>
      <c r="BBY7" s="78">
        <f>BBY6+BBV7-BBX7</f>
        <v>0</v>
      </c>
      <c r="BCA7" s="49">
        <v>41729</v>
      </c>
      <c r="BCB7" s="302" t="s">
        <v>2633</v>
      </c>
      <c r="BCC7" s="139">
        <v>25248.65</v>
      </c>
      <c r="BCD7" s="495">
        <v>41730</v>
      </c>
      <c r="BCE7" s="66">
        <v>25248.65</v>
      </c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6">
        <v>41578</v>
      </c>
      <c r="BCW7" s="229" t="s">
        <v>1842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4">
        <v>41197</v>
      </c>
      <c r="BDD7" s="229" t="s">
        <v>1095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6">
        <v>41236</v>
      </c>
      <c r="BDR7" s="483"/>
      <c r="BDS7" s="302" t="s">
        <v>1073</v>
      </c>
      <c r="BDT7" s="139">
        <v>4284</v>
      </c>
      <c r="BDU7" s="426">
        <v>41247</v>
      </c>
      <c r="BDV7" s="139">
        <v>2033</v>
      </c>
      <c r="BDW7" s="78">
        <f>BDW6+BDT7-BDV7</f>
        <v>2251</v>
      </c>
      <c r="BDY7" s="49">
        <v>41598</v>
      </c>
      <c r="BDZ7" s="814"/>
      <c r="BEA7" s="229" t="s">
        <v>1894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49"/>
      <c r="BEH7" s="229"/>
      <c r="BEI7" s="104"/>
      <c r="BEJ7" s="258"/>
      <c r="BEK7" s="139"/>
      <c r="BEL7" s="78">
        <f>BEL6+BEI7-BEK7</f>
        <v>0</v>
      </c>
      <c r="BEN7" s="31"/>
      <c r="BEO7" s="311"/>
      <c r="BEP7" s="139"/>
      <c r="BEQ7" s="336"/>
      <c r="BER7" s="76"/>
      <c r="BES7" s="78">
        <f>BES6+BEP7-BER7</f>
        <v>0</v>
      </c>
      <c r="BEU7" s="321"/>
      <c r="BEV7" s="229"/>
      <c r="BEW7" s="139"/>
      <c r="BEX7" s="49"/>
      <c r="BEY7" s="139"/>
      <c r="BEZ7" s="78">
        <f>BEZ6+BEW7-BEY7</f>
        <v>0</v>
      </c>
      <c r="BFB7" s="322"/>
      <c r="BFC7" s="780"/>
      <c r="BFD7" s="76"/>
      <c r="BFE7" s="31"/>
      <c r="BFF7" s="139"/>
      <c r="BFG7" s="78">
        <f>BFG6+BFD7-BFF7</f>
        <v>0</v>
      </c>
      <c r="BFI7" s="321">
        <v>41586</v>
      </c>
      <c r="BFJ7" s="302" t="s">
        <v>1914</v>
      </c>
      <c r="BFK7" s="350">
        <v>9026</v>
      </c>
      <c r="BFL7" s="426">
        <v>41676</v>
      </c>
      <c r="BFM7" s="139">
        <v>1500</v>
      </c>
      <c r="BFN7" s="78">
        <f>BFN6+BFK7-BFM7</f>
        <v>7526</v>
      </c>
      <c r="BFP7" s="322"/>
      <c r="BFQ7" s="311"/>
      <c r="BFR7" s="139"/>
      <c r="BFS7" s="406"/>
      <c r="BFT7" s="76"/>
      <c r="BFU7" s="78">
        <f>BFU6+BFR7-BFT7</f>
        <v>0</v>
      </c>
      <c r="BFW7" s="49"/>
      <c r="BFX7" s="229"/>
      <c r="BFY7" s="104"/>
      <c r="BFZ7" s="308"/>
      <c r="BGA7" s="139"/>
      <c r="BGB7" s="78">
        <f>BGB6+BFY7-BGA7</f>
        <v>0</v>
      </c>
      <c r="BGD7" s="321"/>
      <c r="BGE7" s="229"/>
      <c r="BGF7" s="835"/>
      <c r="BGG7" s="321"/>
      <c r="BGH7" s="139"/>
      <c r="BGI7" s="78">
        <f>BGI6+BGF7-BGH7</f>
        <v>0</v>
      </c>
      <c r="BGK7" s="426">
        <v>41236</v>
      </c>
      <c r="BGL7" s="426"/>
      <c r="BGM7" s="302" t="s">
        <v>1074</v>
      </c>
      <c r="BGN7" s="139">
        <v>67967.199999999997</v>
      </c>
      <c r="BGO7" s="426">
        <v>41246</v>
      </c>
      <c r="BGP7" s="139">
        <v>67163.100000000006</v>
      </c>
      <c r="BGQ7" s="78">
        <f>BGQ6+BGN7-BGP7</f>
        <v>804.09999999999127</v>
      </c>
      <c r="BGS7" s="49"/>
      <c r="BGT7" s="229"/>
      <c r="BGU7" s="104"/>
      <c r="BGV7" s="49"/>
      <c r="BGW7" s="139"/>
      <c r="BGX7" s="78">
        <f>BGX6+BGU7-BGW7</f>
        <v>0</v>
      </c>
      <c r="BGZ7" s="426">
        <v>41149</v>
      </c>
      <c r="BHA7" s="229" t="s">
        <v>1075</v>
      </c>
      <c r="BHB7" s="104">
        <v>7585</v>
      </c>
      <c r="BHC7" s="49">
        <v>41150</v>
      </c>
      <c r="BHD7" s="139">
        <v>7451.7</v>
      </c>
      <c r="BHE7" s="78">
        <f>BHE6+BHB7-BHD7</f>
        <v>133.30000000000018</v>
      </c>
      <c r="BHG7" s="426"/>
      <c r="BHH7" s="49"/>
      <c r="BHI7" s="229"/>
      <c r="BHJ7" s="104"/>
      <c r="BHK7" s="563"/>
      <c r="BHL7" s="571"/>
      <c r="BHM7" s="78">
        <f>BHM6+BHJ7-BHL7</f>
        <v>0</v>
      </c>
      <c r="BHO7" s="322"/>
      <c r="BHP7" s="311"/>
      <c r="BHQ7" s="22"/>
      <c r="BHR7" s="321"/>
      <c r="BHS7" s="261"/>
      <c r="BHT7" s="78">
        <f>BHT6+BHQ7-BHS7</f>
        <v>0</v>
      </c>
      <c r="BHV7" s="322"/>
      <c r="BHW7" s="336"/>
      <c r="BHX7" s="1460"/>
      <c r="BHY7" s="783"/>
      <c r="BHZ7" s="322"/>
      <c r="BIA7" s="778"/>
      <c r="BIB7" s="78">
        <f>BIB6+BHY7-BIA7</f>
        <v>0</v>
      </c>
      <c r="BID7" s="321">
        <v>41578</v>
      </c>
      <c r="BIE7" s="308"/>
      <c r="BIF7" s="302" t="s">
        <v>1841</v>
      </c>
      <c r="BIG7" s="139">
        <v>13341</v>
      </c>
      <c r="BIH7" s="49"/>
      <c r="BII7" s="261"/>
      <c r="BIJ7" s="78">
        <f>BIJ6+BIG7-BII7</f>
        <v>13341</v>
      </c>
      <c r="BIL7" s="545">
        <v>41599</v>
      </c>
      <c r="BIM7" s="780" t="s">
        <v>1891</v>
      </c>
      <c r="BIN7" s="702">
        <v>5034</v>
      </c>
      <c r="BIO7" s="406">
        <v>41599</v>
      </c>
      <c r="BIP7" s="778">
        <v>4948</v>
      </c>
      <c r="BIQ7" s="78">
        <f>BIQ6+BIN7-BIP7</f>
        <v>86</v>
      </c>
      <c r="BIS7" s="321"/>
      <c r="BIT7" s="302"/>
      <c r="BIU7" s="139"/>
      <c r="BIV7" s="49"/>
      <c r="BIW7" s="139"/>
      <c r="BIX7" s="78">
        <f>BIX6+BIU7-BIW7</f>
        <v>0</v>
      </c>
      <c r="BIZ7" s="426"/>
      <c r="BJA7" s="302"/>
      <c r="BJB7" s="139"/>
      <c r="BJC7" s="49"/>
      <c r="BJD7" s="139"/>
      <c r="BJE7" s="78">
        <f>BJE6+BJB7-BJD7</f>
        <v>0</v>
      </c>
      <c r="BJG7" s="322">
        <v>41582</v>
      </c>
      <c r="BJH7" s="1452"/>
      <c r="BJI7" s="780" t="s">
        <v>1918</v>
      </c>
      <c r="BJJ7" s="139">
        <v>7555.5</v>
      </c>
      <c r="BJK7" s="31">
        <v>41605</v>
      </c>
      <c r="BJL7" s="76">
        <v>7465.1</v>
      </c>
      <c r="BJM7" s="78">
        <f>BJM6+BJJ7-BJL7</f>
        <v>90.399999999999636</v>
      </c>
      <c r="BJO7" s="31">
        <v>41564</v>
      </c>
      <c r="BJP7" s="780" t="s">
        <v>1823</v>
      </c>
      <c r="BJQ7" s="139">
        <v>6753</v>
      </c>
      <c r="BJR7" s="31">
        <v>41568</v>
      </c>
      <c r="BJS7" s="76">
        <v>4870</v>
      </c>
      <c r="BJT7" s="78">
        <f>BJT6+BJQ7-BJS7</f>
        <v>1883</v>
      </c>
      <c r="BJV7" s="31"/>
      <c r="BJW7" s="311"/>
      <c r="BJX7" s="22"/>
      <c r="BJY7" s="605"/>
      <c r="BJZ7" s="76"/>
      <c r="BKA7" s="78">
        <f>BKA6+BJX7-BJZ7</f>
        <v>0</v>
      </c>
      <c r="BKC7" s="406">
        <v>41485</v>
      </c>
      <c r="BKD7" s="738" t="s">
        <v>1637</v>
      </c>
      <c r="BKE7" s="780" t="s">
        <v>1638</v>
      </c>
      <c r="BKF7" s="76">
        <v>14699</v>
      </c>
      <c r="BKG7" s="49">
        <v>41493</v>
      </c>
      <c r="BKH7" s="139">
        <v>10603</v>
      </c>
      <c r="BKI7" s="78">
        <f>BKI6+BKF7-BKH7</f>
        <v>4096</v>
      </c>
      <c r="BKK7" s="406">
        <v>41729</v>
      </c>
      <c r="BKL7" s="311" t="s">
        <v>2627</v>
      </c>
      <c r="BKM7" s="22">
        <v>7779.4</v>
      </c>
      <c r="BKN7" s="49">
        <v>41730</v>
      </c>
      <c r="BKO7" s="139">
        <v>7779.4</v>
      </c>
      <c r="BKP7" s="78">
        <f>BKP6+BKM7-BKO7</f>
        <v>0</v>
      </c>
      <c r="BKR7" s="406"/>
      <c r="BKS7" s="311"/>
      <c r="BKT7" s="76"/>
      <c r="BKU7" s="321"/>
      <c r="BKV7" s="76"/>
      <c r="BKW7" s="78">
        <f>BKW6+BKT7-BKV7</f>
        <v>0</v>
      </c>
      <c r="BKY7" s="406" t="s">
        <v>2652</v>
      </c>
      <c r="BKZ7" s="311" t="s">
        <v>2653</v>
      </c>
      <c r="BLA7" s="76">
        <v>11052.6</v>
      </c>
      <c r="BLB7" s="321"/>
      <c r="BLC7" s="76"/>
      <c r="BLD7" s="78">
        <f>BLD6+BLA7-BLC7</f>
        <v>11052.6</v>
      </c>
      <c r="BLF7" s="406">
        <v>41608</v>
      </c>
      <c r="BLG7" s="311" t="s">
        <v>1892</v>
      </c>
      <c r="BLH7" s="76">
        <v>5349.5</v>
      </c>
      <c r="BLI7" s="321">
        <v>41608</v>
      </c>
      <c r="BLJ7" s="76">
        <v>5070</v>
      </c>
      <c r="BLK7" s="78">
        <f>BLK6+BLH7-BLJ7</f>
        <v>279.5</v>
      </c>
      <c r="BLM7" s="426"/>
      <c r="BLN7" s="229"/>
      <c r="BLO7" s="104"/>
      <c r="BLP7" s="605"/>
      <c r="BLQ7" s="76"/>
      <c r="BLR7" s="78">
        <f>BLR6+BLO7-BLQ7</f>
        <v>0</v>
      </c>
      <c r="BLT7" s="426"/>
      <c r="BLU7" s="302"/>
      <c r="BLV7" s="139"/>
      <c r="BLW7" s="49"/>
      <c r="BLX7" s="139"/>
      <c r="BLY7" s="78">
        <f>BLY6+BLV7-BLX7</f>
        <v>0</v>
      </c>
      <c r="BMA7" s="426">
        <v>41729</v>
      </c>
      <c r="BMB7" s="229" t="s">
        <v>2618</v>
      </c>
      <c r="BMC7" s="104">
        <v>1975</v>
      </c>
      <c r="BMD7" s="426">
        <v>41730</v>
      </c>
      <c r="BME7" s="139">
        <v>1975</v>
      </c>
      <c r="BMF7" s="78">
        <f>BMF6+BMC7-BME7</f>
        <v>0</v>
      </c>
      <c r="BMH7" s="406"/>
      <c r="BMI7" s="780"/>
      <c r="BMJ7" s="139"/>
      <c r="BMK7" s="406"/>
      <c r="BML7" s="76"/>
      <c r="BMM7" s="78">
        <f>BMM6+BMJ7-BML7</f>
        <v>0</v>
      </c>
      <c r="BMO7" s="31"/>
      <c r="BMP7" s="311"/>
      <c r="BMQ7" s="22"/>
      <c r="BMR7" s="31"/>
      <c r="BMS7" s="76"/>
      <c r="BMT7" s="78">
        <f>BMT6+BMQ7-BMS7</f>
        <v>0</v>
      </c>
      <c r="BMV7" s="31">
        <v>41554</v>
      </c>
      <c r="BMW7" s="780" t="s">
        <v>1811</v>
      </c>
      <c r="BMX7" s="350">
        <v>5121</v>
      </c>
      <c r="BMY7" s="31">
        <v>41561</v>
      </c>
      <c r="BMZ7" s="139">
        <v>4971</v>
      </c>
      <c r="BNA7" s="78">
        <f>BNA6+BMX7-BMZ7</f>
        <v>150</v>
      </c>
      <c r="BNC7" s="321">
        <v>41141</v>
      </c>
      <c r="BND7" s="302" t="s">
        <v>1076</v>
      </c>
      <c r="BNE7" s="139">
        <v>26856</v>
      </c>
      <c r="BNF7" s="342">
        <v>41141</v>
      </c>
      <c r="BNG7" s="66">
        <v>21250</v>
      </c>
      <c r="BNH7" s="78">
        <f>BNH6+BNE7-BNG7</f>
        <v>5606</v>
      </c>
      <c r="BNJ7" s="49"/>
      <c r="BNK7" s="302"/>
      <c r="BNL7" s="139"/>
      <c r="BNM7" s="258"/>
      <c r="BNN7" s="139"/>
      <c r="BNO7" s="78">
        <f>BNO6+BNL7-BNN7</f>
        <v>0</v>
      </c>
      <c r="BNQ7" s="49"/>
      <c r="BNR7" s="308"/>
      <c r="BNS7" s="302"/>
      <c r="BNT7" s="139"/>
      <c r="BNU7" s="258"/>
      <c r="BNV7" s="139"/>
      <c r="BNW7" s="78">
        <f>BNW6+BNT7-BNV7</f>
        <v>0</v>
      </c>
      <c r="BNY7" s="31"/>
      <c r="BNZ7" s="780"/>
      <c r="BOA7" s="139"/>
      <c r="BOB7" s="336"/>
      <c r="BOC7" s="76"/>
      <c r="BOD7" s="78">
        <f>BOD6+BOA7-BOC7</f>
        <v>0</v>
      </c>
      <c r="BOF7" s="31"/>
      <c r="BOG7" s="311"/>
      <c r="BOH7" s="22"/>
      <c r="BOI7" s="31"/>
      <c r="BOJ7" s="76"/>
      <c r="BOK7" s="78">
        <f>BOK6+BOH7-BOJ7</f>
        <v>0</v>
      </c>
      <c r="BOM7" s="49">
        <v>41486</v>
      </c>
      <c r="BON7" s="229" t="s">
        <v>1639</v>
      </c>
      <c r="BOO7" s="104">
        <v>11754.5</v>
      </c>
      <c r="BOP7" s="49">
        <v>41491</v>
      </c>
      <c r="BOQ7" s="139">
        <v>11738</v>
      </c>
      <c r="BOR7" s="78">
        <f>BOR6+BOO7-BOQ7</f>
        <v>16.5</v>
      </c>
      <c r="BOT7" s="321"/>
      <c r="BOU7" s="302"/>
      <c r="BOV7" s="139"/>
      <c r="BOW7" s="258"/>
      <c r="BOX7" s="139"/>
      <c r="BOY7" s="78">
        <f>BOY6+BOV7-BOX7</f>
        <v>0</v>
      </c>
      <c r="BPA7" s="406"/>
      <c r="BPB7" s="311"/>
      <c r="BPC7" s="22"/>
      <c r="BPD7" s="31"/>
      <c r="BPE7" s="76"/>
      <c r="BPF7" s="78">
        <f>BPF6+BPC7-BPE7</f>
        <v>0</v>
      </c>
      <c r="BPH7" s="406"/>
      <c r="BPI7" s="311"/>
      <c r="BPJ7" s="22"/>
      <c r="BPK7" s="31"/>
      <c r="BPL7" s="76"/>
      <c r="BPM7" s="78">
        <f>BPM6+BPJ7-BPL7</f>
        <v>0</v>
      </c>
      <c r="BPO7" s="31">
        <v>41727</v>
      </c>
      <c r="BPP7" s="780" t="s">
        <v>2593</v>
      </c>
      <c r="BPQ7" s="139">
        <v>4629.5</v>
      </c>
      <c r="BPR7" s="49">
        <v>41732</v>
      </c>
      <c r="BPS7" s="139">
        <v>4629.5</v>
      </c>
      <c r="BPT7" s="78">
        <f>BPT6+BPQ7-BPS7</f>
        <v>0</v>
      </c>
      <c r="BPV7" s="31">
        <v>41729</v>
      </c>
      <c r="BPW7" s="780" t="s">
        <v>2619</v>
      </c>
      <c r="BPX7" s="139">
        <v>681</v>
      </c>
      <c r="BPY7" s="49">
        <v>41730</v>
      </c>
      <c r="BPZ7" s="139">
        <v>681</v>
      </c>
      <c r="BQA7" s="78">
        <f>BQA6+BPX7-BPZ7</f>
        <v>0</v>
      </c>
      <c r="BQC7" s="49">
        <v>41119</v>
      </c>
      <c r="BQD7" s="308"/>
      <c r="BQE7" s="229" t="s">
        <v>1077</v>
      </c>
      <c r="BQF7" s="139">
        <v>1712</v>
      </c>
      <c r="BQG7" s="49">
        <v>41120</v>
      </c>
      <c r="BQH7" s="139">
        <v>1594</v>
      </c>
      <c r="BQI7" s="78">
        <f>BQI6+BQF7-BQH7</f>
        <v>118</v>
      </c>
      <c r="BQJ7" s="76"/>
      <c r="BQK7" s="321">
        <v>41376</v>
      </c>
      <c r="BQL7" s="1634" t="s">
        <v>1472</v>
      </c>
      <c r="BQM7" s="525">
        <v>17099.5</v>
      </c>
      <c r="BQN7" s="768">
        <v>41421</v>
      </c>
      <c r="BQO7" s="139">
        <v>484</v>
      </c>
      <c r="BQP7" s="78">
        <f>BQP6+BQM7-BQO7</f>
        <v>16615.5</v>
      </c>
      <c r="BQR7" s="426"/>
      <c r="BQS7" s="302"/>
      <c r="BQT7" s="350"/>
      <c r="BQU7" s="426"/>
      <c r="BQV7" s="139"/>
      <c r="BQW7" s="78">
        <f>BQW6+BQT7-BQV7</f>
        <v>0</v>
      </c>
      <c r="BQZ7" s="780"/>
      <c r="BRA7" s="350"/>
      <c r="BRB7" s="721"/>
      <c r="BRC7" s="76"/>
      <c r="BRD7" s="78">
        <f>BRD6+BRA7-BRC7</f>
        <v>0</v>
      </c>
      <c r="BRF7" s="31"/>
      <c r="BRG7" s="311"/>
      <c r="BRH7" s="22"/>
      <c r="BRI7" s="31"/>
      <c r="BRJ7" s="76"/>
      <c r="BRK7" s="78">
        <f>BRK6+BRH7-BRJ7</f>
        <v>0</v>
      </c>
      <c r="BRM7" s="322">
        <v>41516</v>
      </c>
      <c r="BRN7" s="336"/>
      <c r="BRO7" s="780" t="s">
        <v>1649</v>
      </c>
      <c r="BRP7" s="76">
        <v>1966</v>
      </c>
      <c r="BRQ7" s="31"/>
      <c r="BRR7" s="76"/>
      <c r="BRS7" s="78">
        <f>BRS6+BRP7-BRR7</f>
        <v>1966</v>
      </c>
      <c r="BRU7" s="406">
        <v>41728</v>
      </c>
      <c r="BRV7" s="311" t="s">
        <v>2603</v>
      </c>
      <c r="BRW7" s="22">
        <v>8264.5</v>
      </c>
      <c r="BRX7" s="31">
        <v>41732</v>
      </c>
      <c r="BRY7" s="76">
        <v>8264.5</v>
      </c>
      <c r="BRZ7" s="78">
        <f>BRZ6+BRW7-BRY7</f>
        <v>0</v>
      </c>
      <c r="BSB7" s="406"/>
      <c r="BSC7" s="311"/>
      <c r="BSD7" s="76"/>
      <c r="BSE7" s="31"/>
      <c r="BSF7" s="76"/>
      <c r="BSG7" s="78">
        <f>BSG6+BSD7-BSF7</f>
        <v>0</v>
      </c>
      <c r="BSI7" s="49"/>
      <c r="BSJ7" s="229"/>
      <c r="BSK7" s="104"/>
      <c r="BSL7" s="49"/>
      <c r="BSM7" s="139"/>
      <c r="BSN7" s="78">
        <f>BSN6+BSK7-BSM7</f>
        <v>0</v>
      </c>
      <c r="BSP7" s="406"/>
      <c r="BSQ7" s="311"/>
      <c r="BSR7" s="22"/>
      <c r="BSS7" s="31"/>
      <c r="BST7" s="76"/>
      <c r="BSU7" s="78">
        <f>BSU6+BSR7-BST7</f>
        <v>0</v>
      </c>
      <c r="BSW7" s="406"/>
      <c r="BSX7" s="780"/>
      <c r="BSY7" s="76"/>
      <c r="BSZ7" s="31"/>
      <c r="BTA7" s="76"/>
      <c r="BTB7" s="78">
        <f>BTB6+BSY7-BTA7</f>
        <v>0</v>
      </c>
      <c r="BTD7" s="31"/>
      <c r="BTE7" s="311"/>
      <c r="BTF7" s="22"/>
      <c r="BTG7" s="31"/>
      <c r="BTH7" s="76"/>
      <c r="BTI7" s="78">
        <f>BTI6+BTF7-BTH7</f>
        <v>0</v>
      </c>
      <c r="BTK7" s="31"/>
      <c r="BTL7" s="311"/>
      <c r="BTM7" s="22"/>
      <c r="BTN7" s="31"/>
      <c r="BTO7" s="76"/>
      <c r="BTP7" s="78">
        <f>BTP6+BTM7-BTO7</f>
        <v>0</v>
      </c>
      <c r="BTR7" s="31"/>
      <c r="BTS7" s="311"/>
      <c r="BTT7" s="22"/>
      <c r="BTU7" s="31"/>
      <c r="BTV7" s="76"/>
      <c r="BTW7" s="78">
        <f>BTW6+BTT7-BTV7</f>
        <v>0</v>
      </c>
      <c r="BTY7" s="31"/>
      <c r="BTZ7" s="311"/>
      <c r="BUA7" s="22"/>
      <c r="BUB7" s="31"/>
      <c r="BUC7" s="76"/>
      <c r="BUD7" s="78">
        <f>BUD6+BUA7-BUC7</f>
        <v>0</v>
      </c>
    </row>
    <row r="8" spans="1:1903" ht="15.75" x14ac:dyDescent="0.25">
      <c r="A8" s="49"/>
      <c r="B8" s="229"/>
      <c r="C8" s="261"/>
      <c r="D8" s="49"/>
      <c r="E8" s="261"/>
      <c r="F8" s="78">
        <f t="shared" ref="F8:F43" si="2">F7+C8-E8</f>
        <v>147000</v>
      </c>
      <c r="H8" s="49"/>
      <c r="I8" s="229"/>
      <c r="J8" s="261"/>
      <c r="K8" s="49"/>
      <c r="L8" s="261"/>
      <c r="M8" s="78">
        <f t="shared" ref="M8:M43" si="3">M7+J8-L8</f>
        <v>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8"/>
      <c r="Y8" s="31"/>
      <c r="Z8" s="778"/>
      <c r="AA8" s="78">
        <f t="shared" ref="AA8:AA43" si="5">AA7+X8-Z8</f>
        <v>0</v>
      </c>
      <c r="AC8" s="31"/>
      <c r="AD8" s="1460"/>
      <c r="AE8" s="139"/>
      <c r="AF8" s="31"/>
      <c r="AG8" s="778"/>
      <c r="AH8" s="78">
        <f t="shared" ref="AH8:AH43" si="6">AH7+AE8-AG8</f>
        <v>0</v>
      </c>
      <c r="AJ8" s="721"/>
      <c r="AK8" s="815"/>
      <c r="AL8" s="1647"/>
      <c r="AM8" s="1648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2"/>
      <c r="AT8" s="1294"/>
      <c r="AU8" s="76"/>
      <c r="AV8" s="78">
        <f t="shared" ref="AV8:AV70" si="8">AV7+AS8-AU8</f>
        <v>288</v>
      </c>
      <c r="AX8" s="31"/>
      <c r="AY8" s="311"/>
      <c r="AZ8" s="778"/>
      <c r="BA8" s="31"/>
      <c r="BB8" s="778"/>
      <c r="BC8" s="78">
        <f t="shared" ref="BC8:BC43" si="9">BC7+AZ8-BB8</f>
        <v>0</v>
      </c>
      <c r="BE8" s="322"/>
      <c r="BF8" s="311"/>
      <c r="BG8" s="778"/>
      <c r="BH8" s="31"/>
      <c r="BI8" s="76"/>
      <c r="BJ8" s="78">
        <f t="shared" ref="BJ8:BJ43" si="10">BJ7+BG8-BI8</f>
        <v>0</v>
      </c>
      <c r="BL8" s="426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8"/>
      <c r="BV8" s="31"/>
      <c r="BW8" s="778"/>
      <c r="BX8" s="78">
        <f t="shared" ref="BX8:BX61" si="12">BX7+BU8-BW8</f>
        <v>0</v>
      </c>
      <c r="BZ8" s="426">
        <v>41603</v>
      </c>
      <c r="CA8" s="483"/>
      <c r="CB8" s="1460" t="s">
        <v>1893</v>
      </c>
      <c r="CC8" s="390">
        <v>768</v>
      </c>
      <c r="CD8" s="49"/>
      <c r="CE8" s="261"/>
      <c r="CF8" s="78">
        <f t="shared" ref="CF8:CF43" si="13">CF7+CC8-CE8</f>
        <v>2880</v>
      </c>
      <c r="CH8" s="426"/>
      <c r="CI8" s="302"/>
      <c r="CJ8" s="139"/>
      <c r="CK8" s="49"/>
      <c r="CL8" s="261"/>
      <c r="CM8" s="78">
        <f t="shared" ref="CM8:CM43" si="14">CM7+CJ8-CL8</f>
        <v>0</v>
      </c>
      <c r="CO8" s="426"/>
      <c r="CP8" s="302"/>
      <c r="CQ8" s="139"/>
      <c r="CR8" s="49"/>
      <c r="CS8" s="139"/>
      <c r="CT8" s="78">
        <f t="shared" ref="CT8:CT43" si="15">CT7+CQ8-CS8</f>
        <v>0</v>
      </c>
      <c r="CV8" s="406">
        <v>40667</v>
      </c>
      <c r="CW8" s="738"/>
      <c r="CX8" s="311" t="s">
        <v>1078</v>
      </c>
      <c r="CY8" s="778">
        <v>48612</v>
      </c>
      <c r="CZ8" s="779"/>
      <c r="DA8" s="778"/>
      <c r="DB8" s="78">
        <f t="shared" ref="DB8:DB71" si="16">DB7+CY8-DA8</f>
        <v>216902</v>
      </c>
      <c r="DD8" s="406">
        <v>41615</v>
      </c>
      <c r="DE8" s="909"/>
      <c r="DF8" s="780" t="s">
        <v>1946</v>
      </c>
      <c r="DG8" s="139">
        <v>157622.85999999999</v>
      </c>
      <c r="DH8" s="426"/>
      <c r="DI8" s="139"/>
      <c r="DJ8" s="78">
        <f t="shared" ref="DJ8:DJ71" si="17">DJ7+DG8-DI8</f>
        <v>11303779.929999998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6"/>
      <c r="EO8" s="302"/>
      <c r="EP8" s="139"/>
      <c r="EQ8" s="49">
        <v>41730</v>
      </c>
      <c r="ER8" s="139">
        <v>16635</v>
      </c>
      <c r="ES8" s="78">
        <f t="shared" ref="ES8:ES43" si="22">ES7+EP8-ER8</f>
        <v>0</v>
      </c>
      <c r="EU8" s="426"/>
      <c r="EV8" s="229"/>
      <c r="EW8" s="104"/>
      <c r="EX8" s="49">
        <v>41732</v>
      </c>
      <c r="EY8" s="139">
        <v>30996</v>
      </c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6"/>
      <c r="FK8" s="308"/>
      <c r="FL8" s="229"/>
      <c r="FM8" s="817"/>
      <c r="FN8" s="1291" t="s">
        <v>1079</v>
      </c>
      <c r="FO8" s="722"/>
      <c r="FP8" s="78">
        <f t="shared" ref="FP8:FP65" si="25">FP7+FM8-FO8</f>
        <v>1044.8300000000017</v>
      </c>
      <c r="FR8" s="426"/>
      <c r="FS8" s="308"/>
      <c r="FT8" s="229"/>
      <c r="FU8" s="802"/>
      <c r="FV8" s="1635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406">
        <v>41480</v>
      </c>
      <c r="GH8" s="1832" t="s">
        <v>2086</v>
      </c>
      <c r="GI8" s="786" t="s">
        <v>1640</v>
      </c>
      <c r="GJ8" s="22">
        <v>23965</v>
      </c>
      <c r="GK8" s="483">
        <v>41751</v>
      </c>
      <c r="GL8" s="104">
        <v>23965</v>
      </c>
      <c r="GM8" s="78">
        <f t="shared" ref="GM8:GM70" si="27">GM7+GJ8-GL8</f>
        <v>0</v>
      </c>
      <c r="GO8" s="49"/>
      <c r="GP8" s="229"/>
      <c r="GQ8" s="1316"/>
      <c r="GR8" s="803"/>
      <c r="GS8" s="261"/>
      <c r="GT8" s="78">
        <f t="shared" ref="GT8:GT43" si="28">GT7+GQ8-GS8</f>
        <v>24</v>
      </c>
      <c r="GV8" s="426"/>
      <c r="GW8" s="308"/>
      <c r="GX8" s="229"/>
      <c r="GY8" s="817"/>
      <c r="GZ8" s="1276"/>
      <c r="HA8" s="1277"/>
      <c r="HB8" s="78">
        <f t="shared" ref="HB8:HB43" si="29">HB7+GY8-HA8</f>
        <v>2511.6000000000004</v>
      </c>
      <c r="HD8" s="406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2"/>
      <c r="HN8" s="1773"/>
      <c r="HO8" s="784"/>
      <c r="HP8" s="78">
        <f t="shared" ref="HP8:HP43" si="31">HP7+HM8-HO8</f>
        <v>348.5</v>
      </c>
      <c r="HR8" s="426"/>
      <c r="HS8" s="1460"/>
      <c r="HT8" s="139"/>
      <c r="HU8" s="1279"/>
      <c r="HV8" s="1297"/>
      <c r="HW8" s="78">
        <f t="shared" ref="HW8:HW43" si="32">HW7+HT8-HV8</f>
        <v>3000</v>
      </c>
      <c r="HY8" s="49"/>
      <c r="HZ8" s="302"/>
      <c r="IA8" s="350"/>
      <c r="IB8" s="426"/>
      <c r="IC8" s="261"/>
      <c r="ID8" s="78">
        <f t="shared" ref="ID8:ID43" si="33">ID7+IA8-IC8</f>
        <v>0</v>
      </c>
      <c r="IF8" s="321">
        <v>41727</v>
      </c>
      <c r="IG8" s="302" t="s">
        <v>2598</v>
      </c>
      <c r="IH8" s="350">
        <v>28832</v>
      </c>
      <c r="II8" s="426">
        <v>41732</v>
      </c>
      <c r="IJ8" s="261">
        <v>28832</v>
      </c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6">
        <v>41412</v>
      </c>
      <c r="IQ8" s="139">
        <v>7000</v>
      </c>
      <c r="IR8" s="78">
        <f t="shared" ref="IR8:IR43" si="35">IR7+IO8-IQ8</f>
        <v>23000</v>
      </c>
      <c r="IT8" s="426"/>
      <c r="IU8" s="229"/>
      <c r="IV8" s="104"/>
      <c r="IW8" s="49">
        <v>41171</v>
      </c>
      <c r="IX8" s="821">
        <v>10668</v>
      </c>
      <c r="IY8" s="788">
        <f t="shared" ref="IY8:IY54" si="36">IY7+IV8-IX8</f>
        <v>402</v>
      </c>
      <c r="JA8" s="426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80"/>
      <c r="JJ8" s="390"/>
      <c r="JK8" s="321">
        <v>41580</v>
      </c>
      <c r="JL8" s="1799">
        <v>420</v>
      </c>
      <c r="JM8" s="78">
        <f t="shared" ref="JM8:JM70" si="38">JM7+JJ8-JL8</f>
        <v>90</v>
      </c>
      <c r="JO8" s="322"/>
      <c r="JP8" s="780"/>
      <c r="JQ8" s="702"/>
      <c r="JR8" s="322"/>
      <c r="JS8" s="702"/>
      <c r="JT8" s="78">
        <f t="shared" ref="JT8:JT70" si="39">JT7+JQ8-JS8</f>
        <v>40800</v>
      </c>
      <c r="JV8" s="322"/>
      <c r="JW8" s="311"/>
      <c r="JX8" s="22"/>
      <c r="JY8" s="796"/>
      <c r="JZ8" s="22"/>
      <c r="KA8" s="78">
        <f t="shared" ref="KA8:KA70" si="40">KA7+JX8-JZ8</f>
        <v>40800</v>
      </c>
      <c r="KC8" s="406"/>
      <c r="KD8" s="822" t="s">
        <v>1080</v>
      </c>
      <c r="KE8" s="823"/>
      <c r="KF8" s="824" t="s">
        <v>1081</v>
      </c>
      <c r="KG8" s="823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>
        <v>41573</v>
      </c>
      <c r="KR8" s="1452"/>
      <c r="KS8" s="311" t="s">
        <v>1835</v>
      </c>
      <c r="KT8" s="22">
        <v>31898</v>
      </c>
      <c r="KU8" s="31">
        <v>41578</v>
      </c>
      <c r="KV8" s="76">
        <v>31700</v>
      </c>
      <c r="KW8" s="78">
        <f t="shared" ref="KW8:KW43" si="43">KW7+KT8-KV8</f>
        <v>12354</v>
      </c>
      <c r="KY8" s="321"/>
      <c r="KZ8" s="1460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31"/>
      <c r="LN8" s="311"/>
      <c r="LO8" s="778"/>
      <c r="LP8" s="31">
        <v>41733</v>
      </c>
      <c r="LQ8" s="778">
        <v>20344</v>
      </c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460"/>
      <c r="MC8" s="139"/>
      <c r="MD8" s="49"/>
      <c r="ME8" s="261"/>
      <c r="MF8" s="78">
        <f t="shared" ref="MF8:MF43" si="48">MF7+MC8-ME8</f>
        <v>0</v>
      </c>
      <c r="MH8" s="49"/>
      <c r="MI8" s="1460"/>
      <c r="MJ8" s="139"/>
      <c r="MK8" s="49"/>
      <c r="ML8" s="261"/>
      <c r="MM8" s="78">
        <f t="shared" ref="MM8:MM43" si="49">MM7+MJ8-ML8</f>
        <v>0</v>
      </c>
      <c r="MO8" s="426"/>
      <c r="MP8" s="229"/>
      <c r="MQ8" s="104"/>
      <c r="MR8" s="49"/>
      <c r="MS8" s="139"/>
      <c r="MT8" s="78">
        <f t="shared" ref="MT8:MT43" si="50">MT7+MQ8-MS8</f>
        <v>0</v>
      </c>
      <c r="MV8" s="426"/>
      <c r="MW8" s="1460"/>
      <c r="MX8" s="139"/>
      <c r="MY8" s="49"/>
      <c r="MZ8" s="139"/>
      <c r="NA8" s="78">
        <f t="shared" ref="NA8:NA43" si="51">NA7+MX8-MZ8</f>
        <v>0</v>
      </c>
      <c r="NC8" s="406"/>
      <c r="ND8" s="311"/>
      <c r="NE8" s="778"/>
      <c r="NF8" s="686"/>
      <c r="NG8" s="778"/>
      <c r="NH8" s="78">
        <f t="shared" ref="NH8:NH43" si="52">NH7+NE8-NG8</f>
        <v>0</v>
      </c>
      <c r="NJ8" s="31"/>
      <c r="NK8" s="311"/>
      <c r="NL8" s="778"/>
      <c r="NM8" s="686"/>
      <c r="NN8" s="778"/>
      <c r="NO8" s="78">
        <f t="shared" ref="NO8:NO43" si="53">NO7+NL8-NN8</f>
        <v>0</v>
      </c>
      <c r="NQ8" s="31"/>
      <c r="NR8" s="311"/>
      <c r="NS8" s="778"/>
      <c r="NT8" s="336"/>
      <c r="NU8" s="778"/>
      <c r="NV8" s="78">
        <f t="shared" ref="NV8:NV43" si="54">NV7+NS8-NU8</f>
        <v>0</v>
      </c>
      <c r="NX8" s="406"/>
      <c r="NY8" s="311"/>
      <c r="NZ8" s="22"/>
      <c r="OA8" s="426"/>
      <c r="OB8" s="139"/>
      <c r="OC8" s="78">
        <f t="shared" ref="OC8:OC43" si="55">OC7+NZ8-OB8</f>
        <v>0</v>
      </c>
      <c r="OE8" s="426"/>
      <c r="OF8" s="229"/>
      <c r="OG8" s="802"/>
      <c r="OH8" s="803"/>
      <c r="OI8" s="1316"/>
      <c r="OJ8" s="78">
        <f t="shared" ref="OJ8:OJ43" si="56">OJ7+OG8-OI8</f>
        <v>12799.5</v>
      </c>
      <c r="OL8" s="426"/>
      <c r="OM8" s="814"/>
      <c r="ON8" s="229"/>
      <c r="OO8" s="104"/>
      <c r="OP8" s="308"/>
      <c r="OQ8" s="261"/>
      <c r="OR8" s="78">
        <f t="shared" si="0"/>
        <v>857</v>
      </c>
      <c r="OT8" s="406"/>
      <c r="OU8" s="311"/>
      <c r="OV8" s="778"/>
      <c r="OW8" s="31"/>
      <c r="OX8" s="778"/>
      <c r="OY8" s="78">
        <f t="shared" ref="OY8:OY43" si="57">OY7+OV8-OX8</f>
        <v>0</v>
      </c>
      <c r="PA8" s="31"/>
      <c r="PB8" s="311"/>
      <c r="PC8" s="778"/>
      <c r="PD8" s="31"/>
      <c r="PE8" s="778"/>
      <c r="PF8" s="78">
        <f t="shared" ref="PF8:PF43" si="58">PF7+PC8-PE8</f>
        <v>0</v>
      </c>
      <c r="PH8" s="321"/>
      <c r="PI8" s="895"/>
      <c r="PJ8" s="802"/>
      <c r="PK8" s="803"/>
      <c r="PL8" s="139"/>
      <c r="PM8" s="78">
        <f t="shared" ref="PM8:PM65" si="59">PM7+PJ8-PL8</f>
        <v>301.5</v>
      </c>
      <c r="PO8" s="321"/>
      <c r="PP8" s="789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229"/>
      <c r="QM8" s="104"/>
      <c r="QN8" s="345" t="s">
        <v>1667</v>
      </c>
      <c r="QO8" s="139">
        <v>2478.6</v>
      </c>
      <c r="QP8" s="78">
        <f t="shared" ref="QP8:QP43" si="63">QP7+QM8-QO8</f>
        <v>761.40000000000009</v>
      </c>
      <c r="QR8" s="31"/>
      <c r="QS8" s="311"/>
      <c r="QT8" s="778"/>
      <c r="QU8" s="31"/>
      <c r="QV8" s="778"/>
      <c r="QW8" s="78">
        <f t="shared" ref="QW8:QW43" si="64">QW7+QT8-QV8</f>
        <v>0</v>
      </c>
      <c r="QY8" s="31"/>
      <c r="QZ8" s="311"/>
      <c r="RA8" s="702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6"/>
      <c r="RN8" s="738"/>
      <c r="RO8" s="311"/>
      <c r="RP8" s="22"/>
      <c r="RQ8" s="49">
        <v>41324</v>
      </c>
      <c r="RR8" s="350">
        <v>502</v>
      </c>
      <c r="RS8" s="78">
        <f t="shared" ref="RS8:RS70" si="67">RS7+RP8-RR8</f>
        <v>233</v>
      </c>
      <c r="RU8" s="426"/>
      <c r="RV8" s="229"/>
      <c r="RW8" s="104"/>
      <c r="RX8" s="49"/>
      <c r="RY8" s="139"/>
      <c r="RZ8" s="78">
        <f t="shared" ref="RZ8:RZ43" si="68">RZ7+RW8-RY8</f>
        <v>1797</v>
      </c>
      <c r="SB8" s="426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460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6"/>
      <c r="UG8" s="229"/>
      <c r="UH8" s="261"/>
      <c r="UI8" s="49"/>
      <c r="UJ8" s="390"/>
      <c r="UK8" s="78">
        <f t="shared" ref="UK8:UK43" si="77">UK7+UH8-UJ8</f>
        <v>0</v>
      </c>
      <c r="UM8" s="426"/>
      <c r="UN8" s="229"/>
      <c r="UO8" s="104"/>
      <c r="UP8" s="49"/>
      <c r="UQ8" s="350"/>
      <c r="UR8" s="78">
        <f t="shared" ref="UR8:UR43" si="78">UR7+UO8-UQ8</f>
        <v>-2822</v>
      </c>
      <c r="UT8" s="426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6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6"/>
      <c r="WD8" s="311"/>
      <c r="WE8" s="1278"/>
      <c r="WF8" s="1758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6"/>
      <c r="WR8" s="1460"/>
      <c r="WS8" s="139"/>
      <c r="WT8" s="426"/>
      <c r="WU8" s="139"/>
      <c r="WV8" s="78">
        <f t="shared" ref="WV8:WV43" si="86">WV7+WS8-WU8</f>
        <v>5858.5</v>
      </c>
      <c r="WX8" s="49"/>
      <c r="WY8" s="229"/>
      <c r="WZ8" s="104"/>
      <c r="XA8" s="49">
        <v>41750</v>
      </c>
      <c r="XB8" s="139">
        <v>656.5</v>
      </c>
      <c r="XC8" s="78">
        <f t="shared" ref="XC8:XC43" si="87">XC7+WZ8-XB8</f>
        <v>1535.5</v>
      </c>
      <c r="XE8" s="426"/>
      <c r="XF8" s="229"/>
      <c r="XG8" s="104"/>
      <c r="XH8" s="345"/>
      <c r="XI8" s="139"/>
      <c r="XJ8" s="78">
        <f t="shared" ref="XJ8:XJ43" si="88">XJ7+XG8-XI8</f>
        <v>40179.949999999997</v>
      </c>
      <c r="XL8" s="406"/>
      <c r="XM8" s="311"/>
      <c r="XN8" s="22"/>
      <c r="XO8" s="31"/>
      <c r="XP8" s="76"/>
      <c r="XQ8" s="78">
        <f t="shared" ref="XQ8:XQ43" si="89">XQ7+XN8-XP8</f>
        <v>0</v>
      </c>
      <c r="XS8" s="426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6"/>
      <c r="YL8" s="261"/>
      <c r="YM8" s="78">
        <f t="shared" ref="YM8:YM43" si="92">YM7+YJ8-YL8</f>
        <v>0</v>
      </c>
      <c r="YO8" s="406"/>
      <c r="YP8" s="738"/>
      <c r="YQ8" s="311"/>
      <c r="YR8" s="817"/>
      <c r="YS8" s="825"/>
      <c r="YT8" s="722"/>
      <c r="YU8" s="78">
        <f t="shared" ref="YU8:YU50" si="93">YU7+YR8-YT8</f>
        <v>2504.7000000000007</v>
      </c>
      <c r="YW8" s="322"/>
      <c r="YX8" s="1460"/>
      <c r="YY8" s="139"/>
      <c r="YZ8" s="31"/>
      <c r="ZA8" s="778"/>
      <c r="ZB8" s="78">
        <f>ZB7+YY8-ZA8</f>
        <v>0</v>
      </c>
      <c r="ZD8" s="1636"/>
      <c r="ZE8" s="786"/>
      <c r="ZF8" s="801"/>
      <c r="ZG8" s="771" t="s">
        <v>1641</v>
      </c>
      <c r="ZH8" s="139"/>
      <c r="ZI8" s="78">
        <f t="shared" ref="ZI8:ZI60" si="94">ZI7+ZF8-ZH8</f>
        <v>930.44000000000051</v>
      </c>
      <c r="ZK8" s="492"/>
      <c r="ZL8" s="311"/>
      <c r="ZM8" s="778"/>
      <c r="ZN8" s="31"/>
      <c r="ZO8" s="778"/>
      <c r="ZP8" s="78">
        <f>ZP7+ZM8-ZO8</f>
        <v>0</v>
      </c>
      <c r="ZR8" s="406"/>
      <c r="ZS8" s="311"/>
      <c r="ZT8" s="778"/>
      <c r="ZU8" s="31"/>
      <c r="ZV8" s="778"/>
      <c r="ZW8" s="78">
        <f>ZW7+ZT8-ZV8</f>
        <v>0</v>
      </c>
      <c r="ZY8" s="322"/>
      <c r="ZZ8" s="336"/>
      <c r="AAB8" s="22"/>
      <c r="AAC8" s="816"/>
      <c r="AAD8" s="722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6"/>
      <c r="AAO8" s="426"/>
      <c r="AAP8" s="229"/>
      <c r="AAQ8" s="104"/>
      <c r="AAR8" s="321"/>
      <c r="AAS8" s="139"/>
      <c r="AAT8" s="78">
        <f t="shared" ref="AAT8:AAT43" si="97">AAT7+AAQ8-AAS8</f>
        <v>2828</v>
      </c>
      <c r="AAV8" s="321"/>
      <c r="AAW8" s="229"/>
      <c r="AAX8" s="1637"/>
      <c r="AAY8" s="803"/>
      <c r="AAZ8" s="139"/>
      <c r="ABA8" s="78">
        <f t="shared" ref="ABA8:ABA60" si="98">ABA7+AAX8-AAZ8</f>
        <v>616</v>
      </c>
      <c r="ABC8" s="426"/>
      <c r="ABD8" s="229"/>
      <c r="ABE8" s="104"/>
      <c r="ABF8" s="483"/>
      <c r="ABG8" s="389"/>
      <c r="ABH8" s="131">
        <f t="shared" ref="ABH8:ABH43" si="99">ABH7+ABE8-ABG8</f>
        <v>0</v>
      </c>
      <c r="ABJ8" s="426">
        <v>41729</v>
      </c>
      <c r="ABK8" s="229" t="s">
        <v>2617</v>
      </c>
      <c r="ABL8" s="104">
        <v>10842.2</v>
      </c>
      <c r="ABM8" s="308">
        <v>41730</v>
      </c>
      <c r="ABN8" s="139">
        <v>10842.2</v>
      </c>
      <c r="ABO8" s="131">
        <f t="shared" ref="ABO8:ABO43" si="100">ABO7+ABL8-ABN8</f>
        <v>0</v>
      </c>
      <c r="ABQ8" s="426"/>
      <c r="ABR8" s="1460"/>
      <c r="ABS8" s="139"/>
      <c r="ABT8" s="49"/>
      <c r="ABU8" s="139"/>
      <c r="ABV8" s="78">
        <f t="shared" ref="ABV8:ABV43" si="101">ABV7+ABS8-ABU8</f>
        <v>0</v>
      </c>
      <c r="ABX8" s="426"/>
      <c r="ABY8" s="1460"/>
      <c r="ABZ8" s="139"/>
      <c r="ACA8" s="49"/>
      <c r="ACB8" s="139"/>
      <c r="ACC8" s="78">
        <f t="shared" ref="ACC8:ACC43" si="102">ACC7+ABZ8-ACB8</f>
        <v>0</v>
      </c>
      <c r="ACE8" s="426"/>
      <c r="ACF8" s="1460"/>
      <c r="ACG8" s="139"/>
      <c r="ACH8" s="49"/>
      <c r="ACI8" s="139"/>
      <c r="ACJ8" s="131">
        <f t="shared" ref="ACJ8:ACJ43" si="103">ACJ7+ACG8-ACI8</f>
        <v>0</v>
      </c>
      <c r="ACL8" s="426"/>
      <c r="ACM8" s="483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460"/>
      <c r="ACV8" s="139"/>
      <c r="ACW8" s="49"/>
      <c r="ACX8" s="139"/>
      <c r="ACY8" s="78">
        <f>ACY7+ACV8-ACX8</f>
        <v>0</v>
      </c>
      <c r="ADA8" s="795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7"/>
      <c r="ADJ8" s="311"/>
      <c r="ADK8" s="778"/>
      <c r="ADL8" s="31"/>
      <c r="ADM8" s="778"/>
      <c r="ADN8" s="78">
        <f>ADN7+ADK8-ADM8</f>
        <v>0</v>
      </c>
      <c r="ADP8" s="322">
        <v>41723</v>
      </c>
      <c r="ADQ8" s="311" t="s">
        <v>2546</v>
      </c>
      <c r="ADR8" s="778">
        <v>14419.6</v>
      </c>
      <c r="ADS8" s="406">
        <v>41744</v>
      </c>
      <c r="ADT8" s="778">
        <v>14419.6</v>
      </c>
      <c r="ADU8" s="78">
        <f>ADU7+ADR8-ADT8</f>
        <v>0</v>
      </c>
      <c r="ADW8" s="797"/>
      <c r="ADX8" s="827" t="s">
        <v>1082</v>
      </c>
      <c r="ADY8" s="828">
        <v>23699</v>
      </c>
      <c r="ADZ8" s="31"/>
      <c r="AEA8" s="76"/>
      <c r="AEB8" s="78">
        <f>AEB7+ADY8-AEA8</f>
        <v>23699</v>
      </c>
      <c r="AED8" s="321"/>
      <c r="AEE8" s="229"/>
      <c r="AEF8" s="817"/>
      <c r="AEG8" s="816"/>
      <c r="AEH8" s="722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6"/>
      <c r="AEU8" s="49"/>
      <c r="AEV8" s="261"/>
      <c r="AEW8" s="78">
        <f t="shared" ref="AEW8:AEW43" si="106">AEW7+AET8-AEV8</f>
        <v>0</v>
      </c>
      <c r="AEY8" s="31"/>
      <c r="AEZ8" s="782"/>
      <c r="AFA8" s="22"/>
      <c r="AFB8" s="31"/>
      <c r="AFC8" s="778"/>
      <c r="AFD8" s="78">
        <f t="shared" ref="AFD8:AFD43" si="107">AFD7+AFA8-AFC8</f>
        <v>0</v>
      </c>
      <c r="AFF8" s="322"/>
      <c r="AFG8" s="311"/>
      <c r="AFH8" s="22"/>
      <c r="AFI8" s="31"/>
      <c r="AFJ8" s="778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8"/>
      <c r="AFY8" s="78">
        <f t="shared" ref="AFY8:AFY43" si="110">AFY7+AFV8-AFX8</f>
        <v>0</v>
      </c>
      <c r="AGA8" s="31">
        <v>41584</v>
      </c>
      <c r="AGB8" s="311" t="s">
        <v>1916</v>
      </c>
      <c r="AGC8" s="22">
        <v>12384</v>
      </c>
      <c r="AGD8" s="31">
        <v>41704</v>
      </c>
      <c r="AGE8" s="778">
        <v>1000</v>
      </c>
      <c r="AGF8" s="78">
        <f t="shared" ref="AGF8:AGF43" si="111">AGF7+AGC8-AGE8</f>
        <v>23736</v>
      </c>
      <c r="AGH8" s="322"/>
      <c r="AGI8" s="311"/>
      <c r="AGJ8" s="22"/>
      <c r="AGK8" s="31"/>
      <c r="AGL8" s="778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3146</v>
      </c>
      <c r="AGV8" s="406">
        <v>41729</v>
      </c>
      <c r="AGW8" s="311" t="s">
        <v>2648</v>
      </c>
      <c r="AGX8" s="22">
        <v>4907.8999999999996</v>
      </c>
      <c r="AGY8" s="49">
        <v>41734</v>
      </c>
      <c r="AGZ8" s="76">
        <v>4907.8999999999996</v>
      </c>
      <c r="AHA8" s="78">
        <f t="shared" ref="AHA8:AHA43" si="114">AHA7+AGX8-AGZ8</f>
        <v>17325.5</v>
      </c>
      <c r="AHE8" s="780"/>
      <c r="AHF8" s="76"/>
      <c r="AHG8" s="322"/>
      <c r="AHH8" s="139"/>
      <c r="AHI8" s="78">
        <f t="shared" ref="AHI8:AHI70" si="115">AHI7+AHF8-AHH8</f>
        <v>2343</v>
      </c>
      <c r="AHK8" s="406"/>
      <c r="AHL8" s="311"/>
      <c r="AHM8" s="778"/>
      <c r="AHN8" s="31"/>
      <c r="AHO8" s="778"/>
      <c r="AHP8" s="78">
        <f t="shared" ref="AHP8:AHP43" si="116">AHP7+AHM8-AHO8</f>
        <v>0</v>
      </c>
      <c r="AHR8" s="406"/>
      <c r="AHS8" s="311"/>
      <c r="AHT8" s="1316"/>
      <c r="AHU8" s="803"/>
      <c r="AHV8" s="778"/>
      <c r="AHW8" s="78">
        <f t="shared" ref="AHW8:AHW43" si="117">AHW7+AHT8-AHV8</f>
        <v>3656</v>
      </c>
      <c r="AHY8" s="426">
        <v>41491</v>
      </c>
      <c r="AHZ8" s="483"/>
      <c r="AIA8" s="229" t="s">
        <v>1654</v>
      </c>
      <c r="AIB8" s="696">
        <v>4735</v>
      </c>
      <c r="AIC8" s="49">
        <v>41508</v>
      </c>
      <c r="AID8" s="857">
        <v>4537</v>
      </c>
      <c r="AIE8" s="78">
        <f t="shared" ref="AIE8:AIE43" si="118">AIE7+AIB8-AID8</f>
        <v>198</v>
      </c>
      <c r="AIG8" s="406"/>
      <c r="AIH8" s="311"/>
      <c r="AII8" s="817"/>
      <c r="AIJ8" s="825"/>
      <c r="AIK8" s="722"/>
      <c r="AIL8" s="78">
        <f t="shared" ref="AIL8:AIL43" si="119">AIL7+AII8-AIK8</f>
        <v>376</v>
      </c>
      <c r="AIN8" s="426"/>
      <c r="AIO8" s="229"/>
      <c r="AIP8" s="104"/>
      <c r="AIQ8" s="49">
        <v>41733</v>
      </c>
      <c r="AIR8" s="139">
        <v>1000</v>
      </c>
      <c r="AIS8" s="78">
        <f t="shared" ref="AIS8:AIS43" si="120">AIS7+AIP8-AIR8</f>
        <v>0</v>
      </c>
      <c r="AIU8" s="426"/>
      <c r="AIV8" s="895"/>
      <c r="AIW8" s="104"/>
      <c r="AIX8" s="308"/>
      <c r="AIY8" s="261"/>
      <c r="AIZ8" s="78">
        <f t="shared" ref="AIZ8:AIZ43" si="121">AIZ7+AIW8-AIY8</f>
        <v>504</v>
      </c>
      <c r="AJB8" s="799">
        <v>40329</v>
      </c>
      <c r="AJC8" s="782" t="s">
        <v>1083</v>
      </c>
      <c r="AJD8" s="22">
        <v>7931.5</v>
      </c>
      <c r="AJE8" s="49"/>
      <c r="AJF8" s="76"/>
      <c r="AJG8" s="78">
        <f t="shared" ref="AJG8:AJG71" si="122">AJG7+AJD8-AJF8</f>
        <v>18719.5</v>
      </c>
      <c r="AJI8" s="49"/>
      <c r="AJJ8" s="229"/>
      <c r="AJK8" s="104"/>
      <c r="AJL8" s="49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6"/>
      <c r="AKM8" s="311"/>
      <c r="AKN8" s="22"/>
      <c r="AKO8" s="31"/>
      <c r="AKP8" s="76"/>
      <c r="AKQ8" s="78">
        <f t="shared" ref="AKQ8:AKQ43" si="127">AKQ7+AKN8-AKP8</f>
        <v>0</v>
      </c>
      <c r="AKS8" s="426"/>
      <c r="AKT8" s="483"/>
      <c r="AKU8" s="229"/>
      <c r="AKV8" s="802"/>
      <c r="AKW8" s="803"/>
      <c r="AKX8" s="139"/>
      <c r="AKY8" s="78">
        <f t="shared" ref="AKY8:AKY43" si="128">AKY7+AKV8-AKX8</f>
        <v>139</v>
      </c>
      <c r="ALA8" s="426"/>
      <c r="ALB8" s="229"/>
      <c r="ALC8" s="829"/>
      <c r="ALD8" s="1882"/>
      <c r="ALE8" s="139"/>
      <c r="ALF8" s="78">
        <f t="shared" ref="ALF8:ALF43" si="129">ALF7+ALC8-ALE8</f>
        <v>310</v>
      </c>
      <c r="ALH8" s="406"/>
      <c r="ALI8" s="311"/>
      <c r="ALJ8" s="104"/>
      <c r="ALK8" s="49"/>
      <c r="ALL8" s="139"/>
      <c r="ALM8" s="78">
        <f t="shared" ref="ALM8:ALM43" si="130">ALM7+ALJ8-ALL8</f>
        <v>0</v>
      </c>
      <c r="ALO8" s="406"/>
      <c r="ALP8" s="311"/>
      <c r="ALQ8" s="817"/>
      <c r="ALR8" s="826" t="s">
        <v>1840</v>
      </c>
      <c r="ALS8" s="76"/>
      <c r="ALT8" s="78">
        <f t="shared" ref="ALT8:ALT43" si="131">ALT7+ALQ8-ALS8</f>
        <v>3598.5</v>
      </c>
      <c r="ALV8" s="794">
        <v>40912</v>
      </c>
      <c r="ALW8" s="786" t="s">
        <v>1084</v>
      </c>
      <c r="ALX8" s="804">
        <v>7032</v>
      </c>
      <c r="ALY8" s="49"/>
      <c r="ALZ8" s="139"/>
      <c r="AMA8" s="78">
        <f t="shared" ref="AMA8:AMA60" si="132">AMA7+ALX8-ALZ8</f>
        <v>13466</v>
      </c>
      <c r="AMC8" s="406"/>
      <c r="AMD8" s="311"/>
      <c r="AME8" s="22"/>
      <c r="AMF8" s="31"/>
      <c r="AMG8" s="76"/>
      <c r="AMH8" s="78">
        <f t="shared" ref="AMH8:AMH43" si="133">AMH7+AME8-AMG8</f>
        <v>0</v>
      </c>
      <c r="AMJ8" s="426"/>
      <c r="AMK8" s="229"/>
      <c r="AML8" s="104"/>
      <c r="AMM8" s="426"/>
      <c r="AMN8" s="139"/>
      <c r="AMO8" s="78">
        <f t="shared" ref="AMO8:AMO43" si="134">AMO7+AML8-AMN8</f>
        <v>0</v>
      </c>
      <c r="AMQ8" s="406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8"/>
      <c r="ANA8" s="31"/>
      <c r="ANB8" s="778"/>
      <c r="ANC8" s="78">
        <f>ANC7+AMZ8-ANB8</f>
        <v>0</v>
      </c>
      <c r="ANE8" s="31"/>
      <c r="ANF8" s="311"/>
      <c r="ANG8" s="805"/>
      <c r="ANH8" s="97"/>
      <c r="ANI8" s="76"/>
      <c r="ANJ8" s="78">
        <f>ANJ7+ANG8-ANI8</f>
        <v>0</v>
      </c>
      <c r="ANL8" s="321"/>
      <c r="ANM8" s="229"/>
      <c r="ANN8" s="805"/>
      <c r="ANO8" s="393"/>
      <c r="ANP8" s="139"/>
      <c r="ANQ8" s="78">
        <f>ANQ7+ANN8-ANP8</f>
        <v>136</v>
      </c>
      <c r="ANS8" s="31"/>
      <c r="ANT8" s="31"/>
      <c r="ANU8" s="311"/>
      <c r="ANV8" s="778"/>
      <c r="ANW8" s="31"/>
      <c r="ANX8" s="778"/>
      <c r="ANY8" s="78">
        <f>ANY7+ANV8-ANX8</f>
        <v>0</v>
      </c>
      <c r="AOA8" s="406"/>
      <c r="AOB8" s="738"/>
      <c r="AOC8" s="311"/>
      <c r="AOD8" s="831"/>
      <c r="AOE8" s="810">
        <v>41188</v>
      </c>
      <c r="AOF8" s="76">
        <v>16304</v>
      </c>
      <c r="AOG8" s="78">
        <f>AOG7+AOD8-AOF8</f>
        <v>731</v>
      </c>
      <c r="AOI8" s="426"/>
      <c r="AOJ8" s="229"/>
      <c r="AOK8" s="806"/>
      <c r="AOL8" s="97"/>
      <c r="AOM8" s="139"/>
      <c r="AON8" s="78">
        <f>AON7+AOK8-AOM8</f>
        <v>0</v>
      </c>
      <c r="AOP8" s="49"/>
      <c r="AOQ8" s="229"/>
      <c r="AOR8" s="806"/>
      <c r="AOS8" s="97"/>
      <c r="AOT8" s="139"/>
      <c r="AOU8" s="78">
        <f>AOU7+AOR8-AOT8</f>
        <v>0</v>
      </c>
      <c r="AOW8" s="49"/>
      <c r="AOX8" s="229"/>
      <c r="AOY8" s="805"/>
      <c r="AOZ8" s="49"/>
      <c r="APA8" s="46"/>
      <c r="APB8" s="78">
        <f>APB7+AOY8-APA8</f>
        <v>0</v>
      </c>
      <c r="APD8" s="49"/>
      <c r="APE8" s="229"/>
      <c r="APF8" s="805"/>
      <c r="APG8" s="49"/>
      <c r="APH8" s="390"/>
      <c r="API8" s="78">
        <f t="shared" ref="API8:API44" si="136">API7+APF8-APH8</f>
        <v>0</v>
      </c>
      <c r="APK8" s="406"/>
      <c r="APL8" s="311"/>
      <c r="APM8" s="778"/>
      <c r="APN8" s="31"/>
      <c r="APO8" s="778"/>
      <c r="APP8" s="78">
        <f>APP7+APM8-APO8</f>
        <v>0</v>
      </c>
      <c r="APR8" s="321"/>
      <c r="APS8" s="229"/>
      <c r="APT8" s="805"/>
      <c r="APU8" s="49"/>
      <c r="APV8" s="261"/>
      <c r="APW8" s="78">
        <f>APW7+APT8-APV8</f>
        <v>0</v>
      </c>
      <c r="APY8" s="49"/>
      <c r="APZ8" s="1460"/>
      <c r="AQA8" s="805"/>
      <c r="AQB8" s="97"/>
      <c r="AQC8" s="139"/>
      <c r="AQD8" s="78">
        <f>AQD7+AQA8-AQC8</f>
        <v>0</v>
      </c>
      <c r="AQF8" s="49"/>
      <c r="AQG8" s="229"/>
      <c r="AQH8" s="805"/>
      <c r="AQI8" s="308"/>
      <c r="AQJ8" s="261"/>
      <c r="AQK8" s="78">
        <f>AQK7+AQH8-AQJ8</f>
        <v>0</v>
      </c>
      <c r="AQM8" s="49"/>
      <c r="AQN8" s="229"/>
      <c r="AQO8" s="805"/>
      <c r="AQP8" s="308"/>
      <c r="AQQ8" s="261"/>
      <c r="AQR8" s="78">
        <f>AQR7+AQO8-AQQ8</f>
        <v>0</v>
      </c>
      <c r="AQT8" s="322"/>
      <c r="AQU8" s="311"/>
      <c r="AQV8" s="807"/>
      <c r="AQW8" s="31"/>
      <c r="AQX8" s="81"/>
      <c r="AQY8" s="78">
        <f>AQY7+AQV8-AQX8</f>
        <v>0</v>
      </c>
      <c r="ARA8" s="322"/>
      <c r="ARB8" s="311"/>
      <c r="ARC8" s="807"/>
      <c r="ARD8" s="31"/>
      <c r="ARE8" s="778"/>
      <c r="ARF8" s="78">
        <f>ARF7+ARC8-ARE8</f>
        <v>0</v>
      </c>
      <c r="ARH8" s="322"/>
      <c r="ARI8" s="311"/>
      <c r="ARJ8" s="2123"/>
      <c r="ARK8" s="2124" t="s">
        <v>3844</v>
      </c>
      <c r="ARL8" s="76"/>
      <c r="ARM8" s="78">
        <f>ARM7+ARJ8-ARL8</f>
        <v>399</v>
      </c>
      <c r="ARO8" s="426"/>
      <c r="ARP8" s="1460"/>
      <c r="ARQ8" s="805"/>
      <c r="ARR8" s="49"/>
      <c r="ARS8" s="261"/>
      <c r="ART8" s="78">
        <f>ART7+ARQ8-ARS8</f>
        <v>0</v>
      </c>
      <c r="ARV8" s="406"/>
      <c r="ARW8" s="780"/>
      <c r="ARX8" s="350"/>
      <c r="ARY8" s="406"/>
      <c r="ARZ8" s="778"/>
      <c r="ASA8" s="78">
        <f>ASA7+ARX8-ARZ8</f>
        <v>0</v>
      </c>
      <c r="ASC8" s="406"/>
      <c r="ASD8" s="1460"/>
      <c r="ASE8" s="807"/>
      <c r="ASF8" s="31"/>
      <c r="ASG8" s="778"/>
      <c r="ASH8" s="78">
        <f>ASH7+ASE8-ASG8</f>
        <v>0</v>
      </c>
      <c r="ASJ8" s="406"/>
      <c r="ASK8" s="1460"/>
      <c r="ASL8" s="807"/>
      <c r="ASM8" s="31"/>
      <c r="ASN8" s="778"/>
      <c r="ASO8" s="78">
        <f>ASO7+ASL8-ASN8</f>
        <v>0</v>
      </c>
      <c r="ASQ8" s="426"/>
      <c r="ASR8" s="302"/>
      <c r="ASS8" s="139"/>
      <c r="AST8" s="49"/>
      <c r="ASU8" s="139"/>
      <c r="ASV8" s="78">
        <f>ASV7+ASS8-ASU8</f>
        <v>0</v>
      </c>
      <c r="ASX8" s="426"/>
      <c r="ASY8" s="483"/>
      <c r="ASZ8" s="229"/>
      <c r="ATA8" s="104"/>
      <c r="ATB8" s="49"/>
      <c r="ATC8" s="139"/>
      <c r="ATD8" s="78">
        <f>ATD7+ATA8-ATC8</f>
        <v>2270</v>
      </c>
      <c r="ATF8" s="426"/>
      <c r="ATG8" s="1460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6"/>
      <c r="ATU8" s="738"/>
      <c r="ATV8" s="311"/>
      <c r="ATW8" s="719"/>
      <c r="ATX8" s="803"/>
      <c r="ATY8" s="76"/>
      <c r="ATZ8" s="78">
        <f>ATZ7+ATW8-ATY8</f>
        <v>968</v>
      </c>
      <c r="AUB8" s="406"/>
      <c r="AUC8" s="738"/>
      <c r="AUD8" s="311"/>
      <c r="AUE8" s="22"/>
      <c r="AUF8" s="336"/>
      <c r="AUG8" s="76"/>
      <c r="AUH8" s="78">
        <f>AUH7+AUE8-AUG8</f>
        <v>0</v>
      </c>
      <c r="AUI8" s="76"/>
      <c r="AUJ8" s="406"/>
      <c r="AUK8" s="311"/>
      <c r="AUL8" s="22"/>
      <c r="AUM8" s="49"/>
      <c r="AUN8" s="139"/>
      <c r="AUO8" s="78">
        <f>AUO7+AUL8-AUN8</f>
        <v>0</v>
      </c>
      <c r="AUQ8" s="426"/>
      <c r="AUR8" s="229"/>
      <c r="AUS8" s="261"/>
      <c r="AUT8" s="49"/>
      <c r="AUU8" s="139"/>
      <c r="AUV8" s="131">
        <f>AUV7+AUS8-AUU8</f>
        <v>54.5</v>
      </c>
      <c r="AUX8" s="426"/>
      <c r="AUY8" s="229"/>
      <c r="AUZ8" s="104"/>
      <c r="AVA8" s="49"/>
      <c r="AVB8" s="139"/>
      <c r="AVC8" s="78">
        <f>AVC7+AUZ8-AVB8</f>
        <v>3312</v>
      </c>
      <c r="AVE8" s="426"/>
      <c r="AVF8" s="229"/>
      <c r="AVG8" s="104"/>
      <c r="AVH8" s="49"/>
      <c r="AVI8" s="139"/>
      <c r="AVJ8" s="78">
        <f>AVJ7+AVG8-AVI8</f>
        <v>0</v>
      </c>
      <c r="AVL8" s="426"/>
      <c r="AVM8" s="229"/>
      <c r="AVN8" s="104"/>
      <c r="AVO8" s="49"/>
      <c r="AVP8" s="139"/>
      <c r="AVQ8" s="78">
        <f>AVQ7+AVN8-AVP8</f>
        <v>0</v>
      </c>
      <c r="AVS8" s="426"/>
      <c r="AVT8" s="229"/>
      <c r="AVU8" s="806"/>
      <c r="AVV8" s="97"/>
      <c r="AVW8" s="139"/>
      <c r="AVX8" s="78">
        <f>AVX7+AVU8-AVW8</f>
        <v>0</v>
      </c>
      <c r="AVZ8" s="426"/>
      <c r="AWA8" s="229"/>
      <c r="AWB8" s="806"/>
      <c r="AWC8" s="97"/>
      <c r="AWD8" s="139"/>
      <c r="AWE8" s="78">
        <f>AWE7+AWB8-AWD8</f>
        <v>0</v>
      </c>
      <c r="AWG8" s="426"/>
      <c r="AWH8" s="229"/>
      <c r="AWI8" s="104"/>
      <c r="AWJ8" s="49"/>
      <c r="AWK8" s="390"/>
      <c r="AWL8" s="78">
        <f>AWL7+AWI8-AWK8</f>
        <v>0</v>
      </c>
      <c r="AWN8" s="49"/>
      <c r="AWO8" s="308"/>
      <c r="AWP8" s="302"/>
      <c r="AWQ8" s="139"/>
      <c r="AWR8" s="49"/>
      <c r="AWS8" s="139"/>
      <c r="AWT8" s="78">
        <f>AWT7+AWQ8-AWS8</f>
        <v>4883</v>
      </c>
      <c r="AWV8" s="426"/>
      <c r="AWW8" s="483"/>
      <c r="AWX8" s="1520"/>
      <c r="AWY8" s="719"/>
      <c r="AWZ8" s="803"/>
      <c r="AXA8" s="139"/>
      <c r="AXB8" s="811">
        <f>AXB7+AWY8-AXA8</f>
        <v>218</v>
      </c>
      <c r="AXD8" s="406"/>
      <c r="AXE8" s="311"/>
      <c r="AXF8" s="831"/>
      <c r="AXG8" s="810"/>
      <c r="AXH8" s="76"/>
      <c r="AXI8" s="811">
        <f>AXI7+AXF8-AXH8</f>
        <v>0</v>
      </c>
      <c r="AXK8" s="406"/>
      <c r="AXL8" s="311"/>
      <c r="AXM8" s="22"/>
      <c r="AXN8" s="810"/>
      <c r="AXO8" s="76"/>
      <c r="AXP8" s="811">
        <f>AXP7+AXM8-AXO8</f>
        <v>0</v>
      </c>
      <c r="AXR8" s="31"/>
      <c r="AXS8" s="311"/>
      <c r="AXT8" s="22"/>
      <c r="AXU8" s="347"/>
      <c r="AXV8" s="76"/>
      <c r="AXW8" s="811">
        <f>AXW7+AXT8-AXV8</f>
        <v>0</v>
      </c>
      <c r="AXY8" s="426"/>
      <c r="AXZ8" s="229"/>
      <c r="AYA8" s="104"/>
      <c r="AYB8" s="426"/>
      <c r="AYC8" s="139"/>
      <c r="AYD8" s="78">
        <f t="shared" ref="AYD8:AYD60" si="137">AYD7+AYA8-AYC8</f>
        <v>0</v>
      </c>
      <c r="AYF8" s="426"/>
      <c r="AYG8" s="302"/>
      <c r="AYH8" s="390"/>
      <c r="AYI8" s="49"/>
      <c r="AYJ8" s="139"/>
      <c r="AYK8" s="78">
        <f t="shared" ref="AYK8:AYK60" si="138">AYK7+AYH8-AYJ8</f>
        <v>0</v>
      </c>
      <c r="AYM8" s="426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6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49"/>
      <c r="AZS8" s="390"/>
      <c r="AZT8" s="78">
        <f t="shared" ref="AZT8:AZT65" si="143">AZT7+AZQ8-AZS8</f>
        <v>5180.28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1"/>
      <c r="BAD8" s="302"/>
      <c r="BAE8" s="719"/>
      <c r="BAF8" s="1802"/>
      <c r="BAG8" s="139"/>
      <c r="BAH8" s="78">
        <f t="shared" ref="BAH8:BAH70" si="145">BAH7+BAE8-BAG8</f>
        <v>5273</v>
      </c>
      <c r="BAJ8" s="406"/>
      <c r="BAK8" s="311"/>
      <c r="BAL8" s="139"/>
      <c r="BAM8" s="406"/>
      <c r="BAN8" s="76"/>
      <c r="BAO8" s="78">
        <f t="shared" ref="BAO8:BAO43" si="146">BAO7+BAL8-BAN8</f>
        <v>0</v>
      </c>
      <c r="BAQ8" s="426"/>
      <c r="BAR8" s="229"/>
      <c r="BAS8" s="817"/>
      <c r="BAT8" s="825" t="s">
        <v>1085</v>
      </c>
      <c r="BAU8" s="722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/>
      <c r="BBM8" s="784"/>
      <c r="BBN8" s="302"/>
      <c r="BBO8" s="350"/>
      <c r="BBQ8" s="702"/>
      <c r="BBR8" s="131">
        <f t="shared" ref="BBR8:BBR71" si="148">BBR7+BBO8-BBQ8</f>
        <v>6.5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82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6"/>
      <c r="BCW8" s="229"/>
      <c r="BCX8" s="139"/>
      <c r="BCY8" s="383"/>
      <c r="BCZ8" s="139"/>
      <c r="BDA8" s="78">
        <f t="shared" ref="BDA8:BDA43" si="153">BDA7+BCX8-BCZ8</f>
        <v>1418</v>
      </c>
      <c r="BDC8" s="406"/>
      <c r="BDD8" s="311"/>
      <c r="BDE8" s="802"/>
      <c r="BDF8" s="803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6"/>
      <c r="BDR8" s="483"/>
      <c r="BDS8" s="229"/>
      <c r="BDT8" s="104"/>
      <c r="BDU8" s="426">
        <v>41248</v>
      </c>
      <c r="BDV8" s="722">
        <v>1943</v>
      </c>
      <c r="BDW8" s="788">
        <f t="shared" ref="BDW8:BDW43" si="156">BDW7+BDT8-BDV8</f>
        <v>308</v>
      </c>
      <c r="BDY8" s="49"/>
      <c r="BDZ8" s="814"/>
      <c r="BEA8" s="229"/>
      <c r="BEB8" s="802"/>
      <c r="BEC8" s="1455"/>
      <c r="BED8" s="139"/>
      <c r="BEE8" s="78">
        <f t="shared" ref="BEE8:BEE43" si="157">BEE7+BEB8-BED8</f>
        <v>4361.25</v>
      </c>
      <c r="BEG8" s="49"/>
      <c r="BEH8" s="229"/>
      <c r="BEI8" s="104"/>
      <c r="BEJ8" s="308"/>
      <c r="BEK8" s="52"/>
      <c r="BEL8" s="78">
        <f t="shared" ref="BEL8:BEL43" si="158">BEL7+BEI8-BEK8</f>
        <v>0</v>
      </c>
      <c r="BEN8" s="49"/>
      <c r="BEO8" s="229"/>
      <c r="BEP8" s="104"/>
      <c r="BEQ8" s="49"/>
      <c r="BER8" s="139"/>
      <c r="BES8" s="78">
        <f t="shared" ref="BES8:BES43" si="159">BES7+BEP8-BER8</f>
        <v>0</v>
      </c>
      <c r="BEU8" s="321"/>
      <c r="BEV8" s="229"/>
      <c r="BEW8" s="104"/>
      <c r="BEX8" s="49"/>
      <c r="BEY8" s="139"/>
      <c r="BEZ8" s="78">
        <f t="shared" ref="BEZ8:BEZ43" si="160">BEZ7+BEW8-BEY8</f>
        <v>0</v>
      </c>
      <c r="BFB8" s="322">
        <v>41592</v>
      </c>
      <c r="BFC8" s="780" t="s">
        <v>1895</v>
      </c>
      <c r="BFD8" s="76">
        <v>1895</v>
      </c>
      <c r="BFE8" s="49">
        <v>41593</v>
      </c>
      <c r="BFF8" s="139">
        <v>925</v>
      </c>
      <c r="BFG8" s="78">
        <f t="shared" ref="BFG8:BFG43" si="161">BFG7+BFD8-BFF8</f>
        <v>970</v>
      </c>
      <c r="BFI8" s="342"/>
      <c r="BFJ8" s="229"/>
      <c r="BFK8" s="104"/>
      <c r="BFL8" s="426">
        <v>41678</v>
      </c>
      <c r="BFM8" s="139">
        <v>600</v>
      </c>
      <c r="BFN8" s="78">
        <f t="shared" ref="BFN8:BFN71" si="162">BFN7+BFK8-BFM8</f>
        <v>6926</v>
      </c>
      <c r="BFP8" s="322"/>
      <c r="BFQ8" s="311"/>
      <c r="BFR8" s="139"/>
      <c r="BFS8" s="406"/>
      <c r="BFT8" s="76"/>
      <c r="BFU8" s="78">
        <f t="shared" ref="BFU8:BFU43" si="163">BFU7+BFR8-BFT8</f>
        <v>0</v>
      </c>
      <c r="BFW8" s="49"/>
      <c r="BFX8" s="229"/>
      <c r="BFY8" s="104"/>
      <c r="BFZ8" s="534"/>
      <c r="BGA8" s="139"/>
      <c r="BGB8" s="78">
        <f t="shared" ref="BGB8:BGB43" si="164">BGB7+BFY8-BGA8</f>
        <v>0</v>
      </c>
      <c r="BGD8" s="321"/>
      <c r="BGE8" s="229"/>
      <c r="BGF8" s="139"/>
      <c r="BGG8" s="321"/>
      <c r="BGH8" s="139"/>
      <c r="BGI8" s="78">
        <f t="shared" ref="BGI8:BGI43" si="165">BGI7+BGF8-BGH8</f>
        <v>0</v>
      </c>
      <c r="BGK8" s="426"/>
      <c r="BGL8" s="426"/>
      <c r="BGM8" s="833"/>
      <c r="BGN8" s="722"/>
      <c r="BGO8" s="836"/>
      <c r="BGP8" s="139"/>
      <c r="BGQ8" s="78">
        <f t="shared" ref="BGQ8:BGQ49" si="166">BGQ7+BGN8-BGP8</f>
        <v>804.09999999999127</v>
      </c>
      <c r="BGS8" s="31"/>
      <c r="BGT8" s="311"/>
      <c r="BGU8" s="22"/>
      <c r="BGV8" s="65"/>
      <c r="BGW8" s="77"/>
      <c r="BGX8" s="78">
        <f t="shared" ref="BGX8:BGX43" si="167">BGX7+BGU8-BGW8</f>
        <v>0</v>
      </c>
      <c r="BGZ8" s="426"/>
      <c r="BHA8" s="229"/>
      <c r="BHB8" s="817"/>
      <c r="BHC8" s="826"/>
      <c r="BHD8" s="139"/>
      <c r="BHE8" s="78">
        <f t="shared" ref="BHE8:BHE43" si="168">BHE7+BHB8-BHD8</f>
        <v>133.30000000000018</v>
      </c>
      <c r="BHG8" s="426"/>
      <c r="BHH8" s="49"/>
      <c r="BHI8" s="229"/>
      <c r="BHJ8" s="104"/>
      <c r="BHK8" s="49"/>
      <c r="BHL8" s="139"/>
      <c r="BHM8" s="78">
        <f t="shared" ref="BHM8:BHM43" si="169">BHM7+BHJ8-BHL8</f>
        <v>0</v>
      </c>
      <c r="BHO8" s="321"/>
      <c r="BHP8" s="229"/>
      <c r="BHQ8" s="104"/>
      <c r="BHR8" s="321"/>
      <c r="BHS8" s="261"/>
      <c r="BHT8" s="78">
        <f t="shared" ref="BHT8:BHT60" si="170">BHT7+BHQ8-BHS8</f>
        <v>0</v>
      </c>
      <c r="BHV8" s="322"/>
      <c r="BHW8" s="336"/>
      <c r="BHX8" s="1460"/>
      <c r="BHY8" s="783"/>
      <c r="BHZ8" s="322"/>
      <c r="BIA8" s="778"/>
      <c r="BIB8" s="78">
        <f t="shared" ref="BIB8:BIB43" si="171">BIB7+BHY8-BIA8</f>
        <v>0</v>
      </c>
      <c r="BID8" s="321"/>
      <c r="BIE8" s="308"/>
      <c r="BIF8" s="302"/>
      <c r="BIG8" s="139"/>
      <c r="BIH8" s="49"/>
      <c r="BII8" s="261"/>
      <c r="BIJ8" s="78">
        <f t="shared" ref="BIJ8:BIJ43" si="172">BIJ7+BIG8-BII8</f>
        <v>13341</v>
      </c>
      <c r="BIL8" s="406"/>
      <c r="BIM8" s="1460"/>
      <c r="BIN8" s="1637"/>
      <c r="BIO8" s="858"/>
      <c r="BIP8" s="778"/>
      <c r="BIQ8" s="78">
        <f t="shared" ref="BIQ8:BIQ70" si="173">BIQ7+BIN8-BIP8</f>
        <v>86</v>
      </c>
      <c r="BIS8" s="321"/>
      <c r="BIT8" s="302"/>
      <c r="BIU8" s="139"/>
      <c r="BIV8" s="49"/>
      <c r="BIW8" s="139"/>
      <c r="BIX8" s="78">
        <f t="shared" ref="BIX8:BIX42" si="174">BIX7+BIU8-BIW8</f>
        <v>0</v>
      </c>
      <c r="BIZ8" s="426"/>
      <c r="BJA8" s="302"/>
      <c r="BJB8" s="139"/>
      <c r="BJC8" s="49"/>
      <c r="BJD8" s="139"/>
      <c r="BJE8" s="78">
        <f t="shared" ref="BJE8:BJE42" si="175">BJE7+BJB8-BJD8</f>
        <v>0</v>
      </c>
      <c r="BJG8" s="322"/>
      <c r="BJH8" s="1452"/>
      <c r="BJI8" s="780"/>
      <c r="BJJ8" s="1297"/>
      <c r="BJK8" s="1279"/>
      <c r="BJL8" s="76"/>
      <c r="BJM8" s="78">
        <f>BJM7+BJJ8-BJL8</f>
        <v>90.399999999999636</v>
      </c>
      <c r="BJO8" s="31"/>
      <c r="BJP8" s="780"/>
      <c r="BJQ8" s="76"/>
      <c r="BJR8" s="31"/>
      <c r="BJS8" s="76"/>
      <c r="BJT8" s="78">
        <f>BJT7+BJQ8-BJS8</f>
        <v>1883</v>
      </c>
      <c r="BJV8" s="31"/>
      <c r="BJW8" s="311"/>
      <c r="BJX8" s="76"/>
      <c r="BJY8" s="322"/>
      <c r="BJZ8" s="76"/>
      <c r="BKA8" s="78">
        <f t="shared" ref="BKA8:BKA43" si="176">BKA7+BJX8-BJZ8</f>
        <v>0</v>
      </c>
      <c r="BKC8" s="406"/>
      <c r="BKD8" s="738"/>
      <c r="BKE8" s="311"/>
      <c r="BKF8" s="802"/>
      <c r="BKG8" s="803"/>
      <c r="BKH8" s="139"/>
      <c r="BKI8" s="78">
        <f t="shared" ref="BKI8:BKI43" si="177">BKI7+BKF8-BKH8</f>
        <v>4096</v>
      </c>
      <c r="BKK8" s="406"/>
      <c r="BKL8" s="311"/>
      <c r="BKM8" s="22"/>
      <c r="BKN8" s="49"/>
      <c r="BKO8" s="139"/>
      <c r="BKP8" s="78">
        <f t="shared" ref="BKP8:BKP43" si="178">BKP7+BKM8-BKO8</f>
        <v>0</v>
      </c>
      <c r="BKR8" s="406"/>
      <c r="BKS8" s="311"/>
      <c r="BKT8" s="22"/>
      <c r="BKU8" s="322"/>
      <c r="BKV8" s="76"/>
      <c r="BKW8" s="78">
        <f t="shared" ref="BKW8:BKW43" si="179">BKW7+BKT8-BKV8</f>
        <v>0</v>
      </c>
      <c r="BKY8" s="406"/>
      <c r="BKZ8" s="311"/>
      <c r="BLA8" s="22"/>
      <c r="BLB8" s="322"/>
      <c r="BLC8" s="76"/>
      <c r="BLD8" s="78">
        <f t="shared" ref="BLD8:BLD43" si="180">BLD7+BLA8-BLC8</f>
        <v>11052.6</v>
      </c>
      <c r="BLF8" s="406"/>
      <c r="BLG8" s="311"/>
      <c r="BLH8" s="22"/>
      <c r="BLI8" s="605">
        <v>41609</v>
      </c>
      <c r="BLJ8" s="76">
        <v>179.5</v>
      </c>
      <c r="BLK8" s="78">
        <f t="shared" ref="BLK8:BLK43" si="181">BLK7+BLH8-BLJ8</f>
        <v>100</v>
      </c>
      <c r="BLM8" s="426"/>
      <c r="BLN8" s="229"/>
      <c r="BLO8" s="104"/>
      <c r="BLP8" s="605"/>
      <c r="BLQ8" s="76"/>
      <c r="BLR8" s="78">
        <f t="shared" ref="BLR8:BLR43" si="182">BLR7+BLO8-BLQ8</f>
        <v>0</v>
      </c>
      <c r="BLT8" s="426"/>
      <c r="BLU8" s="229"/>
      <c r="BLV8" s="104"/>
      <c r="BLW8" s="342"/>
      <c r="BLX8" s="139"/>
      <c r="BLY8" s="78">
        <f t="shared" ref="BLY8:BLY43" si="183">BLY7+BLV8-BLX8</f>
        <v>0</v>
      </c>
      <c r="BMA8" s="426"/>
      <c r="BMB8" s="229"/>
      <c r="BMC8" s="104"/>
      <c r="BMD8" s="495"/>
      <c r="BME8" s="139"/>
      <c r="BMF8" s="78">
        <f t="shared" ref="BMF8:BMF43" si="184">BMF7+BMC8-BME8</f>
        <v>0</v>
      </c>
      <c r="BMH8" s="406"/>
      <c r="BMI8" s="780"/>
      <c r="BMJ8" s="76"/>
      <c r="BMK8" s="493"/>
      <c r="BML8" s="76"/>
      <c r="BMM8" s="78">
        <f t="shared" ref="BMM8:BMM43" si="185">BMM7+BMJ8-BML8</f>
        <v>0</v>
      </c>
      <c r="BMO8" s="31"/>
      <c r="BMP8" s="311"/>
      <c r="BMQ8" s="22"/>
      <c r="BMR8" s="31"/>
      <c r="BMS8" s="76"/>
      <c r="BMT8" s="78">
        <f t="shared" ref="BMT8:BMT55" si="186">BMT7+BMQ8-BMS8</f>
        <v>0</v>
      </c>
      <c r="BMV8" s="31"/>
      <c r="BMW8" s="780"/>
      <c r="BMX8" s="1647"/>
      <c r="BMY8" s="1279"/>
      <c r="BMZ8" s="76"/>
      <c r="BNA8" s="78">
        <f>BNA7+BMX8-BMZ8</f>
        <v>150</v>
      </c>
      <c r="BNC8" s="321"/>
      <c r="BND8" s="302"/>
      <c r="BNE8" s="139"/>
      <c r="BNF8" s="342">
        <v>41143</v>
      </c>
      <c r="BNG8" s="722">
        <v>5317</v>
      </c>
      <c r="BNH8" s="788">
        <f>BNH7+BNE8-BNG8</f>
        <v>289</v>
      </c>
      <c r="BNJ8" s="49"/>
      <c r="BNK8" s="229"/>
      <c r="BNL8" s="139"/>
      <c r="BNM8" s="345"/>
      <c r="BNN8" s="139"/>
      <c r="BNO8" s="78">
        <f>BNO7+BNL8-BNN8</f>
        <v>0</v>
      </c>
      <c r="BNQ8" s="49"/>
      <c r="BNR8" s="308"/>
      <c r="BNS8" s="229"/>
      <c r="BNT8" s="139"/>
      <c r="BNU8" s="49"/>
      <c r="BNV8" s="139"/>
      <c r="BNW8" s="78">
        <f>BNW7+BNT8-BNV8</f>
        <v>0</v>
      </c>
      <c r="BNY8" s="31"/>
      <c r="BNZ8" s="311"/>
      <c r="BOA8" s="22"/>
      <c r="BOB8" s="336"/>
      <c r="BOC8" s="76"/>
      <c r="BOD8" s="78">
        <f>BOD7+BOA8-BOC8</f>
        <v>0</v>
      </c>
      <c r="BOF8" s="31"/>
      <c r="BOG8" s="311"/>
      <c r="BOH8" s="22"/>
      <c r="BOI8" s="31"/>
      <c r="BOJ8" s="76"/>
      <c r="BOK8" s="78">
        <f>BOK7+BOH8-BOJ8</f>
        <v>0</v>
      </c>
      <c r="BOM8" s="49"/>
      <c r="BON8" s="229"/>
      <c r="BOO8" s="139"/>
      <c r="BOP8" s="49"/>
      <c r="BOQ8" s="139"/>
      <c r="BOR8" s="78">
        <f>BOR7+BOO8-BOQ8</f>
        <v>16.5</v>
      </c>
      <c r="BOT8" s="321"/>
      <c r="BOU8" s="302"/>
      <c r="BOV8" s="139"/>
      <c r="BOW8" s="49"/>
      <c r="BOX8" s="139"/>
      <c r="BOY8" s="78">
        <f>BOY7+BOV8-BOX8</f>
        <v>0</v>
      </c>
      <c r="BPA8" s="406"/>
      <c r="BPB8" s="311"/>
      <c r="BPC8" s="139"/>
      <c r="BPD8" s="31"/>
      <c r="BPE8" s="76"/>
      <c r="BPF8" s="78">
        <f>BPF7+BPC8-BPE8</f>
        <v>0</v>
      </c>
      <c r="BPH8" s="406">
        <v>41622</v>
      </c>
      <c r="BPI8" s="311" t="s">
        <v>2424</v>
      </c>
      <c r="BPJ8" s="22">
        <v>3116.5</v>
      </c>
      <c r="BPK8" s="61">
        <v>41713</v>
      </c>
      <c r="BPL8" s="77">
        <v>843</v>
      </c>
      <c r="BPM8" s="78">
        <f>BPM7+BPJ8-BPL8</f>
        <v>2273.5</v>
      </c>
      <c r="BPO8" s="31"/>
      <c r="BPP8" s="780"/>
      <c r="BPQ8" s="139"/>
      <c r="BPR8" s="49"/>
      <c r="BPS8" s="139"/>
      <c r="BPT8" s="78">
        <f t="shared" ref="BPT8:BPT43" si="187">BPT7+BPQ8-BPS8</f>
        <v>0</v>
      </c>
      <c r="BPV8" s="31"/>
      <c r="BPW8" s="780"/>
      <c r="BPX8" s="139"/>
      <c r="BPY8" s="49"/>
      <c r="BPZ8" s="139"/>
      <c r="BQA8" s="78">
        <f t="shared" ref="BQA8:BQA43" si="188">BQA7+BPX8-BPZ8</f>
        <v>0</v>
      </c>
      <c r="BQC8" s="49"/>
      <c r="BQD8" s="308"/>
      <c r="BQE8" s="229"/>
      <c r="BQF8" s="837"/>
      <c r="BQG8" s="1882"/>
      <c r="BQH8" s="837"/>
      <c r="BQI8" s="78">
        <f t="shared" ref="BQI8:BQI43" si="189">BQI7+BQF8-BQH8</f>
        <v>118</v>
      </c>
      <c r="BQJ8" s="76"/>
      <c r="BQK8" s="322"/>
      <c r="BQL8" s="311"/>
      <c r="BQM8" s="22"/>
      <c r="BQN8" s="49">
        <v>41429</v>
      </c>
      <c r="BQO8" s="52">
        <v>1000</v>
      </c>
      <c r="BQP8" s="78">
        <f t="shared" ref="BQP8:BQP60" si="190">BQP7+BQM8-BQO8</f>
        <v>15615.5</v>
      </c>
      <c r="BQR8" s="406"/>
      <c r="BQS8" s="780"/>
      <c r="BQT8" s="350"/>
      <c r="BQU8" s="426"/>
      <c r="BQV8" s="139"/>
      <c r="BQW8" s="78">
        <f t="shared" ref="BQW8:BQW71" si="191">BQW7+BQT8-BQV8</f>
        <v>0</v>
      </c>
      <c r="BQZ8" s="780"/>
      <c r="BRA8" s="1295"/>
      <c r="BRB8" s="721"/>
      <c r="BRC8" s="76"/>
      <c r="BRD8" s="78">
        <f t="shared" ref="BRD8:BRD71" si="192">BRD7+BRA8-BRC8</f>
        <v>0</v>
      </c>
      <c r="BRF8" s="31"/>
      <c r="BRG8" s="311"/>
      <c r="BRH8" s="22"/>
      <c r="BRI8" s="61"/>
      <c r="BRJ8" s="76"/>
      <c r="BRK8" s="78">
        <f t="shared" ref="BRK8:BRK43" si="193">BRK7+BRH8-BRJ8</f>
        <v>0</v>
      </c>
      <c r="BRM8" s="322"/>
      <c r="BRN8" s="336"/>
      <c r="BRO8" s="780"/>
      <c r="BRP8" s="76"/>
      <c r="BRQ8" s="31"/>
      <c r="BRR8" s="76"/>
      <c r="BRS8" s="78">
        <f t="shared" ref="BRS8:BRS43" si="194">BRS7+BRP8-BRR8</f>
        <v>1966</v>
      </c>
      <c r="BRU8" s="406"/>
      <c r="BRV8" s="311"/>
      <c r="BRW8" s="22"/>
      <c r="BRX8" s="61"/>
      <c r="BRY8" s="76"/>
      <c r="BRZ8" s="78">
        <f t="shared" ref="BRZ8:BRZ43" si="195">BRZ7+BRW8-BRY8</f>
        <v>0</v>
      </c>
      <c r="BSB8" s="406"/>
      <c r="BSC8" s="311"/>
      <c r="BSD8" s="139"/>
      <c r="BSE8" s="31"/>
      <c r="BSF8" s="76"/>
      <c r="BSG8" s="78">
        <f t="shared" ref="BSG8:BSG43" si="196">BSG7+BSD8-BSF8</f>
        <v>0</v>
      </c>
      <c r="BSI8" s="49"/>
      <c r="BSJ8" s="229"/>
      <c r="BSK8" s="104"/>
      <c r="BSL8" s="258"/>
      <c r="BSM8" s="139"/>
      <c r="BSN8" s="78">
        <f t="shared" ref="BSN8:BSN43" si="197">BSN7+BSK8-BSM8</f>
        <v>0</v>
      </c>
      <c r="BSP8" s="406"/>
      <c r="BSQ8" s="311"/>
      <c r="BSR8" s="104"/>
      <c r="BSS8" s="49"/>
      <c r="BST8" s="76"/>
      <c r="BSU8" s="78">
        <f t="shared" ref="BSU8:BSU43" si="198">BSU7+BSR8-BST8</f>
        <v>0</v>
      </c>
      <c r="BSW8" s="406"/>
      <c r="BSX8" s="114"/>
      <c r="BSY8" s="22"/>
      <c r="BSZ8" s="31"/>
      <c r="BTA8" s="76"/>
      <c r="BTB8" s="78">
        <f t="shared" ref="BTB8:BTB43" si="199">BTB7+BSY8-BTA8</f>
        <v>0</v>
      </c>
      <c r="BTD8" s="31"/>
      <c r="BTE8" s="311"/>
      <c r="BTF8" s="22"/>
      <c r="BTG8" s="61"/>
      <c r="BTH8" s="76"/>
      <c r="BTI8" s="78">
        <f t="shared" ref="BTI8:BTI43" si="200">BTI7+BTF8-BTH8</f>
        <v>0</v>
      </c>
      <c r="BTK8" s="31"/>
      <c r="BTL8" s="311"/>
      <c r="BTM8" s="22"/>
      <c r="BTN8" s="61"/>
      <c r="BTO8" s="76"/>
      <c r="BTP8" s="78">
        <f t="shared" ref="BTP8:BTP43" si="201">BTP7+BTM8-BTO8</f>
        <v>0</v>
      </c>
      <c r="BTR8" s="31"/>
      <c r="BTS8" s="311"/>
      <c r="BTT8" s="22"/>
      <c r="BTU8" s="61"/>
      <c r="BTV8" s="76"/>
      <c r="BTW8" s="78">
        <f t="shared" ref="BTW8:BTW43" si="202">BTW7+BTT8-BTV8</f>
        <v>0</v>
      </c>
      <c r="BTY8" s="31"/>
      <c r="BTZ8" s="311"/>
      <c r="BUA8" s="22"/>
      <c r="BUB8" s="61"/>
      <c r="BUC8" s="76"/>
      <c r="BUD8" s="78">
        <f t="shared" ref="BUD8:BUD43" si="203">BUD7+BUA8-BUC8</f>
        <v>0</v>
      </c>
    </row>
    <row r="9" spans="1:1903" ht="15" customHeight="1" x14ac:dyDescent="0.25">
      <c r="A9" s="49"/>
      <c r="B9" s="229"/>
      <c r="C9" s="261"/>
      <c r="D9" s="49"/>
      <c r="E9" s="139"/>
      <c r="F9" s="78">
        <f t="shared" si="2"/>
        <v>147000</v>
      </c>
      <c r="H9" s="49"/>
      <c r="I9" s="229"/>
      <c r="J9" s="261"/>
      <c r="K9" s="49"/>
      <c r="L9" s="139"/>
      <c r="M9" s="78">
        <f t="shared" si="3"/>
        <v>0</v>
      </c>
      <c r="O9" s="31"/>
      <c r="P9" s="311"/>
      <c r="Q9" s="778"/>
      <c r="R9" s="31"/>
      <c r="S9" s="76"/>
      <c r="T9" s="78">
        <f t="shared" si="4"/>
        <v>0</v>
      </c>
      <c r="V9" s="31"/>
      <c r="W9" s="311"/>
      <c r="X9" s="778"/>
      <c r="Y9" s="31"/>
      <c r="Z9" s="76"/>
      <c r="AA9" s="78">
        <f t="shared" si="5"/>
        <v>0</v>
      </c>
      <c r="AC9" s="31"/>
      <c r="AD9" s="311"/>
      <c r="AE9" s="778"/>
      <c r="AF9" s="31"/>
      <c r="AG9" s="76"/>
      <c r="AH9" s="78">
        <f t="shared" si="6"/>
        <v>0</v>
      </c>
      <c r="AJ9" s="406"/>
      <c r="AK9" s="311"/>
      <c r="AL9" s="22"/>
      <c r="AM9" s="406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1674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8"/>
      <c r="BA9" s="31"/>
      <c r="BB9" s="76"/>
      <c r="BC9" s="78">
        <f t="shared" si="9"/>
        <v>0</v>
      </c>
      <c r="BE9" s="322"/>
      <c r="BF9" s="311"/>
      <c r="BG9" s="778"/>
      <c r="BH9" s="31"/>
      <c r="BI9" s="76"/>
      <c r="BJ9" s="78">
        <f t="shared" si="10"/>
        <v>0</v>
      </c>
      <c r="BL9" s="426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6">
        <v>41606</v>
      </c>
      <c r="CA9" s="483"/>
      <c r="CB9" s="229" t="s">
        <v>1896</v>
      </c>
      <c r="CC9" s="261">
        <v>18631</v>
      </c>
      <c r="CD9" s="49"/>
      <c r="CE9" s="139"/>
      <c r="CF9" s="78">
        <f t="shared" si="13"/>
        <v>21511</v>
      </c>
      <c r="CH9" s="426"/>
      <c r="CI9" s="302"/>
      <c r="CJ9" s="139"/>
      <c r="CK9" s="345"/>
      <c r="CL9" s="139"/>
      <c r="CM9" s="78">
        <f t="shared" si="14"/>
        <v>0</v>
      </c>
      <c r="CO9" s="426"/>
      <c r="CP9" s="302"/>
      <c r="CQ9" s="139"/>
      <c r="CR9" s="49"/>
      <c r="CS9" s="139"/>
      <c r="CT9" s="78">
        <f t="shared" si="15"/>
        <v>0</v>
      </c>
      <c r="CV9" s="406">
        <v>40667</v>
      </c>
      <c r="CW9" s="738"/>
      <c r="CX9" s="311" t="s">
        <v>1086</v>
      </c>
      <c r="CY9" s="22">
        <v>1706</v>
      </c>
      <c r="DA9" s="76"/>
      <c r="DB9" s="78">
        <f t="shared" si="16"/>
        <v>218608</v>
      </c>
      <c r="DD9" s="406">
        <v>41621</v>
      </c>
      <c r="DE9" s="909"/>
      <c r="DF9" s="780" t="s">
        <v>2045</v>
      </c>
      <c r="DG9" s="139">
        <v>583573.18999999994</v>
      </c>
      <c r="DH9" s="426"/>
      <c r="DI9" s="139"/>
      <c r="DJ9" s="78">
        <f t="shared" si="17"/>
        <v>11887353.119999997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6">
        <v>41723</v>
      </c>
      <c r="EO9" s="302" t="s">
        <v>2551</v>
      </c>
      <c r="EP9" s="139">
        <v>36309.800000000003</v>
      </c>
      <c r="EQ9" s="49">
        <v>41736</v>
      </c>
      <c r="ER9" s="139">
        <v>3310</v>
      </c>
      <c r="ES9" s="78">
        <f t="shared" si="22"/>
        <v>32999.800000000003</v>
      </c>
      <c r="EU9" s="426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6"/>
      <c r="FK9" s="308"/>
      <c r="FL9" s="229"/>
      <c r="FM9" s="104"/>
      <c r="FN9" s="308"/>
      <c r="FO9" s="139"/>
      <c r="FP9" s="78">
        <f t="shared" si="25"/>
        <v>1044.8300000000017</v>
      </c>
      <c r="FR9" s="426">
        <v>41482</v>
      </c>
      <c r="FS9" s="308"/>
      <c r="FT9" s="229" t="s">
        <v>1644</v>
      </c>
      <c r="FU9" s="104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4">GE8+GB9-GD9</f>
        <v>0</v>
      </c>
      <c r="GG9" s="406"/>
      <c r="GH9" s="483"/>
      <c r="GI9" s="311"/>
      <c r="GJ9" s="22"/>
      <c r="GK9" s="483"/>
      <c r="GL9" s="22"/>
      <c r="GM9" s="78">
        <f t="shared" si="27"/>
        <v>0</v>
      </c>
      <c r="GO9" s="49">
        <v>41573</v>
      </c>
      <c r="GP9" s="229" t="s">
        <v>1834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6"/>
      <c r="GW9" s="1755" t="s">
        <v>1807</v>
      </c>
      <c r="GX9" s="1574"/>
      <c r="GY9" s="829"/>
      <c r="GZ9" s="1882">
        <v>41566</v>
      </c>
      <c r="HA9" s="837">
        <v>500</v>
      </c>
      <c r="HB9" s="78">
        <f t="shared" si="29"/>
        <v>2011.6000000000004</v>
      </c>
      <c r="HD9" s="406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1650</v>
      </c>
      <c r="HM9" s="846">
        <v>13087</v>
      </c>
      <c r="HN9" s="393">
        <v>41548</v>
      </c>
      <c r="HO9" s="784">
        <v>9780</v>
      </c>
      <c r="HP9" s="78">
        <f t="shared" si="31"/>
        <v>3655.5</v>
      </c>
      <c r="HR9" s="426"/>
      <c r="HS9" s="1460"/>
      <c r="HT9" s="139"/>
      <c r="HU9" s="49"/>
      <c r="HV9" s="139"/>
      <c r="HW9" s="78">
        <f t="shared" si="32"/>
        <v>3000</v>
      </c>
      <c r="HY9" s="321"/>
      <c r="HZ9" s="229"/>
      <c r="IA9" s="104"/>
      <c r="IB9" s="785"/>
      <c r="IC9" s="784"/>
      <c r="ID9" s="78">
        <f t="shared" si="33"/>
        <v>0</v>
      </c>
      <c r="IF9" s="321">
        <v>41729</v>
      </c>
      <c r="IG9" s="229" t="s">
        <v>2630</v>
      </c>
      <c r="IH9" s="104">
        <v>36757</v>
      </c>
      <c r="II9" s="785">
        <v>41730</v>
      </c>
      <c r="IJ9" s="784">
        <v>36757</v>
      </c>
      <c r="IK9" s="78">
        <f t="shared" si="34"/>
        <v>0</v>
      </c>
      <c r="IM9" s="321"/>
      <c r="IN9" s="229"/>
      <c r="IO9" s="104"/>
      <c r="IP9" s="426">
        <v>41535</v>
      </c>
      <c r="IQ9" s="139">
        <v>8500</v>
      </c>
      <c r="IR9" s="78">
        <f t="shared" si="35"/>
        <v>14500</v>
      </c>
      <c r="IT9" s="426"/>
      <c r="IU9" s="229"/>
      <c r="IV9" s="104"/>
      <c r="IW9" s="49"/>
      <c r="IX9" s="139"/>
      <c r="IY9" s="78">
        <f t="shared" si="36"/>
        <v>402</v>
      </c>
      <c r="JA9" s="426"/>
      <c r="JB9" s="229"/>
      <c r="JC9" s="566"/>
      <c r="JD9" s="1908">
        <v>41656</v>
      </c>
      <c r="JE9" s="1909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80"/>
      <c r="JQ9" s="702"/>
      <c r="JR9" s="322"/>
      <c r="JS9" s="702"/>
      <c r="JT9" s="78">
        <f t="shared" si="39"/>
        <v>40800</v>
      </c>
      <c r="JV9" s="322"/>
      <c r="JW9" s="311"/>
      <c r="JX9" s="22"/>
      <c r="JY9" s="796"/>
      <c r="JZ9" s="76"/>
      <c r="KA9" s="78">
        <f t="shared" si="40"/>
        <v>40800</v>
      </c>
      <c r="KC9" s="406"/>
      <c r="KD9" s="311"/>
      <c r="KE9" s="838"/>
      <c r="KF9" s="839" t="s">
        <v>1087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452"/>
      <c r="KS9" s="311"/>
      <c r="KT9" s="802"/>
      <c r="KU9" s="803"/>
      <c r="KV9" s="139"/>
      <c r="KW9" s="78">
        <f t="shared" si="43"/>
        <v>12354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31">
        <v>41727</v>
      </c>
      <c r="LN9" s="311" t="s">
        <v>2601</v>
      </c>
      <c r="LO9" s="778">
        <v>46260.5</v>
      </c>
      <c r="LP9" s="31">
        <v>41741</v>
      </c>
      <c r="LQ9" s="76">
        <v>20000</v>
      </c>
      <c r="LR9" s="78">
        <f t="shared" si="46"/>
        <v>26260.5</v>
      </c>
      <c r="LT9" s="31"/>
      <c r="LU9" s="311"/>
      <c r="LV9" s="22"/>
      <c r="LW9" s="31"/>
      <c r="LX9" s="76"/>
      <c r="LY9" s="78">
        <f t="shared" si="47"/>
        <v>0</v>
      </c>
      <c r="MA9" s="49"/>
      <c r="MB9" s="1460"/>
      <c r="MC9" s="139"/>
      <c r="MD9" s="49"/>
      <c r="ME9" s="139"/>
      <c r="MF9" s="78">
        <f t="shared" si="48"/>
        <v>0</v>
      </c>
      <c r="MH9" s="49"/>
      <c r="MI9" s="1460"/>
      <c r="MJ9" s="139"/>
      <c r="MK9" s="49"/>
      <c r="ML9" s="139"/>
      <c r="MM9" s="78">
        <f t="shared" si="49"/>
        <v>0</v>
      </c>
      <c r="MO9" s="426"/>
      <c r="MP9" s="1460"/>
      <c r="MQ9" s="139"/>
      <c r="MR9" s="49"/>
      <c r="MS9" s="139"/>
      <c r="MT9" s="78">
        <f t="shared" si="50"/>
        <v>0</v>
      </c>
      <c r="MV9" s="426"/>
      <c r="MW9" s="1460"/>
      <c r="MX9" s="139"/>
      <c r="MY9" s="49"/>
      <c r="MZ9" s="139"/>
      <c r="NA9" s="78">
        <f t="shared" si="51"/>
        <v>0</v>
      </c>
      <c r="NC9" s="406"/>
      <c r="ND9" s="311"/>
      <c r="NE9" s="22"/>
      <c r="NF9" s="686"/>
      <c r="NG9" s="76"/>
      <c r="NH9" s="78">
        <f t="shared" si="52"/>
        <v>0</v>
      </c>
      <c r="NJ9" s="31"/>
      <c r="NK9" s="311"/>
      <c r="NL9" s="22"/>
      <c r="NM9" s="686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6"/>
      <c r="NY9" s="1460"/>
      <c r="NZ9" s="696"/>
      <c r="OA9" s="426"/>
      <c r="OB9" s="261"/>
      <c r="OC9" s="78">
        <f t="shared" si="55"/>
        <v>0</v>
      </c>
      <c r="OE9" s="406"/>
      <c r="OF9" s="311"/>
      <c r="OG9" s="22"/>
      <c r="OH9" s="49"/>
      <c r="OI9" s="139"/>
      <c r="OJ9" s="78">
        <f t="shared" si="56"/>
        <v>12799.5</v>
      </c>
      <c r="OL9" s="406">
        <v>41536</v>
      </c>
      <c r="OM9" s="736" t="s">
        <v>1844</v>
      </c>
      <c r="ON9" s="311" t="s">
        <v>1669</v>
      </c>
      <c r="OO9" s="22">
        <v>36274.5</v>
      </c>
      <c r="OP9" s="49"/>
      <c r="OQ9" s="139"/>
      <c r="OR9" s="78">
        <f t="shared" si="0"/>
        <v>37131.5</v>
      </c>
      <c r="OT9" s="406"/>
      <c r="OU9" s="736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9"/>
      <c r="PJ9" s="139"/>
      <c r="PK9" s="49"/>
      <c r="PL9" s="139"/>
      <c r="PM9" s="78">
        <f t="shared" si="59"/>
        <v>301.5</v>
      </c>
      <c r="PO9" s="321"/>
      <c r="PP9" s="789"/>
      <c r="PQ9" s="139"/>
      <c r="PR9" s="49"/>
      <c r="PS9" s="139"/>
      <c r="PT9" s="131">
        <f t="shared" si="60"/>
        <v>301.5</v>
      </c>
      <c r="PV9" s="841">
        <v>41169</v>
      </c>
      <c r="PW9" s="842" t="s">
        <v>1088</v>
      </c>
      <c r="PX9" s="798" t="s">
        <v>1089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2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6"/>
      <c r="RN9" s="483"/>
      <c r="RO9" s="229"/>
      <c r="RP9" s="1278"/>
      <c r="RQ9" s="1279"/>
      <c r="RR9" s="350"/>
      <c r="RS9" s="78">
        <f t="shared" si="67"/>
        <v>233</v>
      </c>
      <c r="RU9" s="426"/>
      <c r="RV9" s="229"/>
      <c r="RW9" s="104"/>
      <c r="RX9" s="49"/>
      <c r="RY9" s="139"/>
      <c r="RZ9" s="78">
        <f t="shared" si="68"/>
        <v>1797</v>
      </c>
      <c r="SB9" s="426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6"/>
      <c r="UG9" s="229"/>
      <c r="UH9" s="261"/>
      <c r="UI9" s="49"/>
      <c r="UJ9" s="390"/>
      <c r="UK9" s="78">
        <f t="shared" si="77"/>
        <v>0</v>
      </c>
      <c r="UM9" s="426"/>
      <c r="UN9" s="229"/>
      <c r="UO9" s="104"/>
      <c r="UP9" s="49"/>
      <c r="UQ9" s="390"/>
      <c r="UR9" s="78">
        <f t="shared" si="78"/>
        <v>-2822</v>
      </c>
      <c r="UT9" s="426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6"/>
      <c r="VI9" s="229"/>
      <c r="VJ9" s="104"/>
      <c r="VK9" s="49"/>
      <c r="VL9" s="390"/>
      <c r="VM9" s="78">
        <f t="shared" si="81"/>
        <v>0</v>
      </c>
      <c r="VO9" s="792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6">
        <v>41510</v>
      </c>
      <c r="WD9" s="229" t="s">
        <v>1652</v>
      </c>
      <c r="WE9" s="104">
        <v>29874</v>
      </c>
      <c r="WF9" s="321">
        <v>41538</v>
      </c>
      <c r="WG9" s="390">
        <v>1000</v>
      </c>
      <c r="WH9" s="78">
        <f t="shared" si="84"/>
        <v>29110</v>
      </c>
      <c r="WJ9" s="321"/>
      <c r="WK9" s="1460"/>
      <c r="WL9" s="139"/>
      <c r="WM9" s="49"/>
      <c r="WN9" s="350"/>
      <c r="WO9" s="78">
        <f t="shared" si="85"/>
        <v>151</v>
      </c>
      <c r="WQ9" s="426">
        <v>41470</v>
      </c>
      <c r="WR9" s="229" t="s">
        <v>1645</v>
      </c>
      <c r="WS9" s="104">
        <v>21400</v>
      </c>
      <c r="WT9" s="426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>
        <v>41757</v>
      </c>
      <c r="XB9" s="139">
        <v>900</v>
      </c>
      <c r="XC9" s="78">
        <f t="shared" si="87"/>
        <v>635.5</v>
      </c>
      <c r="XE9" s="426"/>
      <c r="XF9" s="229"/>
      <c r="XG9" s="104"/>
      <c r="XH9" s="49"/>
      <c r="XI9" s="139"/>
      <c r="XJ9" s="78">
        <f t="shared" si="88"/>
        <v>40179.949999999997</v>
      </c>
      <c r="XL9" s="406"/>
      <c r="XM9" s="311"/>
      <c r="XN9" s="22"/>
      <c r="XO9" s="31"/>
      <c r="XP9" s="76"/>
      <c r="XQ9" s="78">
        <f t="shared" si="89"/>
        <v>0</v>
      </c>
      <c r="XS9" s="426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6"/>
      <c r="YL9" s="261"/>
      <c r="YM9" s="78">
        <f t="shared" si="92"/>
        <v>0</v>
      </c>
      <c r="YO9" s="406">
        <v>41541</v>
      </c>
      <c r="YP9" s="738"/>
      <c r="YQ9" s="311" t="s">
        <v>1660</v>
      </c>
      <c r="YR9" s="104">
        <v>1496</v>
      </c>
      <c r="YS9" s="785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6"/>
      <c r="ZL9" s="311"/>
      <c r="ZM9" s="22"/>
      <c r="ZN9" s="31"/>
      <c r="ZO9" s="76"/>
      <c r="ZP9" s="78">
        <f>ZP8+ZM9-ZO9</f>
        <v>0</v>
      </c>
      <c r="ZR9" s="492"/>
      <c r="ZS9" s="311"/>
      <c r="ZT9" s="22"/>
      <c r="ZU9" s="31"/>
      <c r="ZV9" s="76"/>
      <c r="ZW9" s="78">
        <f>ZW8+ZT9-ZV9</f>
        <v>0</v>
      </c>
      <c r="ZY9" s="321">
        <v>41360</v>
      </c>
      <c r="ZZ9" s="317"/>
      <c r="AAA9" s="229" t="s">
        <v>1447</v>
      </c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6">
        <v>41727</v>
      </c>
      <c r="AAO9" s="426" t="s">
        <v>2837</v>
      </c>
      <c r="AAP9" s="229" t="s">
        <v>2586</v>
      </c>
      <c r="AAQ9" s="104">
        <v>28163</v>
      </c>
      <c r="AAR9" s="532">
        <v>41732</v>
      </c>
      <c r="AAS9" s="139">
        <v>28163</v>
      </c>
      <c r="AAT9" s="78">
        <f t="shared" si="97"/>
        <v>2828</v>
      </c>
      <c r="AAV9" s="321"/>
      <c r="AAW9" s="1460"/>
      <c r="AAX9" s="350"/>
      <c r="AAY9" s="49"/>
      <c r="AAZ9" s="139"/>
      <c r="ABA9" s="78">
        <f t="shared" si="98"/>
        <v>616</v>
      </c>
      <c r="ABC9" s="426"/>
      <c r="ABD9" s="229"/>
      <c r="ABE9" s="104"/>
      <c r="ABF9" s="426"/>
      <c r="ABG9" s="139"/>
      <c r="ABH9" s="131">
        <f t="shared" si="99"/>
        <v>0</v>
      </c>
      <c r="ABJ9" s="426"/>
      <c r="ABK9" s="229"/>
      <c r="ABL9" s="104"/>
      <c r="ABM9" s="308"/>
      <c r="ABN9" s="139"/>
      <c r="ABO9" s="131">
        <f t="shared" si="100"/>
        <v>0</v>
      </c>
      <c r="ABQ9" s="426"/>
      <c r="ABR9" s="1460"/>
      <c r="ABS9" s="139"/>
      <c r="ABT9" s="308"/>
      <c r="ABU9" s="139"/>
      <c r="ABV9" s="78">
        <f t="shared" si="101"/>
        <v>0</v>
      </c>
      <c r="ABX9" s="426"/>
      <c r="ABY9" s="1460"/>
      <c r="ABZ9" s="139"/>
      <c r="ACA9" s="308"/>
      <c r="ACB9" s="139"/>
      <c r="ACC9" s="78">
        <f t="shared" si="102"/>
        <v>0</v>
      </c>
      <c r="ACE9" s="426"/>
      <c r="ACF9" s="1460"/>
      <c r="ACG9" s="139"/>
      <c r="ACH9" s="308"/>
      <c r="ACI9" s="139"/>
      <c r="ACJ9" s="78">
        <f t="shared" si="103"/>
        <v>0</v>
      </c>
      <c r="ACL9" s="426"/>
      <c r="ACM9" s="483"/>
      <c r="ACN9" s="229"/>
      <c r="ACO9" s="104"/>
      <c r="ACP9" s="49"/>
      <c r="ACQ9" s="139"/>
      <c r="ACR9" s="78">
        <f t="shared" si="104"/>
        <v>0</v>
      </c>
      <c r="ACT9" s="49"/>
      <c r="ACU9" s="1460"/>
      <c r="ACV9" s="139"/>
      <c r="ACW9" s="49"/>
      <c r="ACX9" s="139"/>
      <c r="ACY9" s="78">
        <f>ACY8+ACV9-ACX9</f>
        <v>0</v>
      </c>
      <c r="ADA9" s="795"/>
      <c r="ADB9" s="311"/>
      <c r="ADC9" s="104"/>
      <c r="ADD9" s="31"/>
      <c r="ADE9" s="76"/>
      <c r="ADF9" s="78">
        <f t="shared" si="105"/>
        <v>11344.5</v>
      </c>
      <c r="ADI9" s="767"/>
      <c r="ADJ9" s="311"/>
      <c r="ADK9" s="104"/>
      <c r="ADL9" s="31"/>
      <c r="ADM9" s="76"/>
      <c r="ADN9" s="78">
        <f>ADN8+ADK9-ADM9</f>
        <v>0</v>
      </c>
      <c r="ADP9" s="322">
        <v>41727</v>
      </c>
      <c r="ADQ9" s="311" t="s">
        <v>2583</v>
      </c>
      <c r="ADR9" s="104">
        <v>27974</v>
      </c>
      <c r="ADS9" s="406">
        <v>41738</v>
      </c>
      <c r="ADT9" s="76">
        <v>27974</v>
      </c>
      <c r="ADU9" s="78">
        <f>ADU8+ADR9-ADT9</f>
        <v>0</v>
      </c>
      <c r="ADW9" s="406">
        <v>41007</v>
      </c>
      <c r="ADX9" s="1460" t="s">
        <v>1090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8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1"/>
      <c r="AGB9" s="311"/>
      <c r="AGC9" s="802"/>
      <c r="AGD9" s="803">
        <v>41706</v>
      </c>
      <c r="AGE9" s="76">
        <v>6923</v>
      </c>
      <c r="AGF9" s="78">
        <f t="shared" si="111"/>
        <v>16813</v>
      </c>
      <c r="AGH9" s="322"/>
      <c r="AGI9" s="311"/>
      <c r="AGJ9" s="22"/>
      <c r="AGK9" s="31"/>
      <c r="AGL9" s="76"/>
      <c r="AGM9" s="78">
        <f t="shared" si="112"/>
        <v>0</v>
      </c>
      <c r="AGO9" s="322">
        <v>41727</v>
      </c>
      <c r="AGP9" s="311" t="s">
        <v>2590</v>
      </c>
      <c r="AGQ9" s="22">
        <v>2265.5</v>
      </c>
      <c r="AGR9" s="31">
        <v>41732</v>
      </c>
      <c r="AGS9" s="76">
        <v>2265.5</v>
      </c>
      <c r="AGT9" s="78">
        <f t="shared" si="113"/>
        <v>3146</v>
      </c>
      <c r="AGV9" s="406"/>
      <c r="AGW9" s="311"/>
      <c r="AGX9" s="22"/>
      <c r="AGY9" s="49"/>
      <c r="AGZ9" s="139"/>
      <c r="AHA9" s="78">
        <f t="shared" si="114"/>
        <v>17325.5</v>
      </c>
      <c r="AHC9" s="306"/>
      <c r="AHE9" s="780"/>
      <c r="AHF9" s="778"/>
      <c r="AHG9" s="322"/>
      <c r="AHH9" s="778"/>
      <c r="AHI9" s="78">
        <f t="shared" si="115"/>
        <v>2343</v>
      </c>
      <c r="AHK9" s="406"/>
      <c r="AHL9" s="311"/>
      <c r="AHM9" s="22"/>
      <c r="AHN9" s="31"/>
      <c r="AHO9" s="76"/>
      <c r="AHP9" s="78">
        <f t="shared" si="116"/>
        <v>0</v>
      </c>
      <c r="AHR9" s="406">
        <v>41557</v>
      </c>
      <c r="AHS9" s="311" t="s">
        <v>1816</v>
      </c>
      <c r="AHT9" s="22">
        <v>13011.5</v>
      </c>
      <c r="AHU9" s="31">
        <v>41558</v>
      </c>
      <c r="AHV9" s="76">
        <v>8750</v>
      </c>
      <c r="AHW9" s="78">
        <f t="shared" si="117"/>
        <v>7917.5</v>
      </c>
      <c r="AHY9" s="426"/>
      <c r="AHZ9" s="483"/>
      <c r="AIA9" s="229"/>
      <c r="AIB9" s="1637"/>
      <c r="AIC9" s="803"/>
      <c r="AID9" s="857"/>
      <c r="AIE9" s="78">
        <f t="shared" si="118"/>
        <v>198</v>
      </c>
      <c r="AIG9" s="406">
        <v>41541</v>
      </c>
      <c r="AIH9" s="311" t="s">
        <v>1655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6"/>
      <c r="AIO9" s="229"/>
      <c r="AIP9" s="104"/>
      <c r="AIQ9" s="49"/>
      <c r="AIR9" s="139"/>
      <c r="AIS9" s="78">
        <f t="shared" si="120"/>
        <v>0</v>
      </c>
      <c r="AIU9" s="426"/>
      <c r="AIV9" s="229"/>
      <c r="AIW9" s="104"/>
      <c r="AIX9" s="308"/>
      <c r="AIY9" s="261"/>
      <c r="AIZ9" s="78">
        <f t="shared" si="121"/>
        <v>504</v>
      </c>
      <c r="AJB9" s="799">
        <v>40329</v>
      </c>
      <c r="AJC9" s="782" t="s">
        <v>1091</v>
      </c>
      <c r="AJD9" s="22">
        <v>5089.5</v>
      </c>
      <c r="AJE9" s="31"/>
      <c r="AJF9" s="76"/>
      <c r="AJG9" s="78">
        <f t="shared" si="122"/>
        <v>23809</v>
      </c>
      <c r="AJI9" s="49"/>
      <c r="AJJ9" s="229"/>
      <c r="AJK9" s="104"/>
      <c r="AJL9" s="49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6"/>
      <c r="AKM9" s="311"/>
      <c r="AKN9" s="22"/>
      <c r="AKO9" s="31"/>
      <c r="AKP9" s="76"/>
      <c r="AKQ9" s="78">
        <f t="shared" si="127"/>
        <v>0</v>
      </c>
      <c r="AKS9" s="426"/>
      <c r="AKT9" s="483"/>
      <c r="AKU9" s="229"/>
      <c r="AKV9" s="104"/>
      <c r="AKW9" s="49"/>
      <c r="AKX9" s="139"/>
      <c r="AKY9" s="78">
        <f t="shared" si="128"/>
        <v>139</v>
      </c>
      <c r="ALA9" s="426">
        <v>41138</v>
      </c>
      <c r="ALB9" s="229" t="s">
        <v>1092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6"/>
      <c r="ALI9" s="229"/>
      <c r="ALJ9" s="104"/>
      <c r="ALK9" s="49"/>
      <c r="ALL9" s="139"/>
      <c r="ALM9" s="131">
        <f t="shared" si="130"/>
        <v>0</v>
      </c>
      <c r="ALO9" s="406"/>
      <c r="ALP9" s="311"/>
      <c r="ALQ9" s="22"/>
      <c r="ALR9" s="49"/>
      <c r="ALS9" s="139"/>
      <c r="ALT9" s="78">
        <f t="shared" si="131"/>
        <v>3598.5</v>
      </c>
      <c r="ALV9" s="794">
        <v>40913</v>
      </c>
      <c r="ALW9" s="786" t="s">
        <v>1093</v>
      </c>
      <c r="ALX9" s="804">
        <v>6988</v>
      </c>
      <c r="ALY9" s="31"/>
      <c r="ALZ9" s="76"/>
      <c r="AMA9" s="78">
        <f t="shared" si="132"/>
        <v>20454</v>
      </c>
      <c r="AMC9" s="406"/>
      <c r="AMD9" s="311"/>
      <c r="AME9" s="22"/>
      <c r="AMF9" s="31"/>
      <c r="AMG9" s="76"/>
      <c r="AMH9" s="78">
        <f t="shared" si="133"/>
        <v>0</v>
      </c>
      <c r="AMJ9" s="426"/>
      <c r="AMK9" s="229"/>
      <c r="AML9" s="104"/>
      <c r="AMM9" s="426"/>
      <c r="AMN9" s="139"/>
      <c r="AMO9" s="78">
        <f t="shared" si="134"/>
        <v>0</v>
      </c>
      <c r="AMQ9" s="406"/>
      <c r="AMR9" s="311"/>
      <c r="AMS9" s="22"/>
      <c r="AMT9" s="31"/>
      <c r="AMU9" s="76"/>
      <c r="AMV9" s="78">
        <f t="shared" si="135"/>
        <v>0</v>
      </c>
      <c r="AMX9" s="322"/>
      <c r="AMY9" s="311"/>
      <c r="AMZ9" s="831"/>
      <c r="ANA9" s="810"/>
      <c r="ANB9" s="76"/>
      <c r="ANC9" s="811">
        <f t="shared" ref="ANC9:ANC43" si="205">ANC8+AMZ9-ANB9</f>
        <v>0</v>
      </c>
      <c r="ANE9" s="31"/>
      <c r="ANF9" s="311"/>
      <c r="ANG9" s="805"/>
      <c r="ANH9" s="97"/>
      <c r="ANI9" s="76"/>
      <c r="ANJ9" s="811">
        <f t="shared" ref="ANJ9:ANJ43" si="206">ANJ8+ANG9-ANI9</f>
        <v>0</v>
      </c>
      <c r="ANL9" s="321">
        <v>41530</v>
      </c>
      <c r="ANM9" s="229" t="s">
        <v>1656</v>
      </c>
      <c r="ANN9" s="805">
        <v>12006.5</v>
      </c>
      <c r="ANO9" s="393">
        <v>41542</v>
      </c>
      <c r="ANP9" s="139">
        <v>10994.5</v>
      </c>
      <c r="ANQ9" s="811">
        <f t="shared" ref="ANQ9:ANQ43" si="207">ANQ8+ANN9-ANP9</f>
        <v>1148</v>
      </c>
      <c r="ANS9" s="31"/>
      <c r="ANT9" s="31"/>
      <c r="ANU9" s="311"/>
      <c r="ANV9" s="831"/>
      <c r="ANW9" s="810"/>
      <c r="ANX9" s="76"/>
      <c r="ANY9" s="811">
        <f t="shared" ref="ANY9:ANY43" si="208">ANY8+ANV9-ANX9</f>
        <v>0</v>
      </c>
      <c r="AOA9" s="406"/>
      <c r="AOB9" s="738"/>
      <c r="AOC9" s="1460"/>
      <c r="AOD9" s="806"/>
      <c r="AOE9" s="810"/>
      <c r="AOF9" s="719"/>
      <c r="AOG9" s="811">
        <f t="shared" ref="AOG9:AOG43" si="209">AOG8+AOD9-AOF9</f>
        <v>731</v>
      </c>
      <c r="AOI9" s="426"/>
      <c r="AOJ9" s="1274"/>
      <c r="AOK9" s="806"/>
      <c r="AOL9" s="97"/>
      <c r="AOM9" s="139"/>
      <c r="AON9" s="811">
        <f t="shared" ref="AON9:AON43" si="210">AON8+AOK9-AOM9</f>
        <v>0</v>
      </c>
      <c r="AOP9" s="49"/>
      <c r="AOQ9" s="1460"/>
      <c r="AOR9" s="806"/>
      <c r="AOS9" s="461"/>
      <c r="AOT9" s="139"/>
      <c r="AOU9" s="811">
        <f t="shared" ref="AOU9:AOU43" si="211">AOU8+AOR9-AOT9</f>
        <v>0</v>
      </c>
      <c r="AOW9" s="49"/>
      <c r="AOX9" s="229"/>
      <c r="AOY9" s="805"/>
      <c r="AOZ9" s="97"/>
      <c r="APA9" s="139"/>
      <c r="APB9" s="811">
        <f t="shared" ref="APB9:APB43" si="212">APB8+AOY9-APA9</f>
        <v>0</v>
      </c>
      <c r="APD9" s="49"/>
      <c r="APE9" s="229"/>
      <c r="APF9" s="805"/>
      <c r="APG9" s="49"/>
      <c r="APH9" s="390"/>
      <c r="API9" s="78">
        <f t="shared" si="136"/>
        <v>0</v>
      </c>
      <c r="APK9" s="406"/>
      <c r="APL9" s="311"/>
      <c r="APM9" s="831"/>
      <c r="APN9" s="810"/>
      <c r="APO9" s="76"/>
      <c r="APP9" s="811">
        <f t="shared" ref="APP9:APP43" si="213">APP8+APM9-APO9</f>
        <v>0</v>
      </c>
      <c r="APR9" s="321"/>
      <c r="APS9" s="229"/>
      <c r="APT9" s="805"/>
      <c r="APU9" s="97"/>
      <c r="APV9" s="139"/>
      <c r="APW9" s="811">
        <f t="shared" ref="APW9:APW29" si="214">APW8+APT9-APV9</f>
        <v>0</v>
      </c>
      <c r="APY9" s="49"/>
      <c r="APZ9" s="229"/>
      <c r="AQA9" s="805"/>
      <c r="AQB9" s="97"/>
      <c r="AQC9" s="139"/>
      <c r="AQD9" s="811">
        <f t="shared" ref="AQD9:AQD29" si="215">AQD8+AQA9-AQC9</f>
        <v>0</v>
      </c>
      <c r="AQF9" s="49"/>
      <c r="AQG9" s="229"/>
      <c r="AQH9" s="805"/>
      <c r="AQI9" s="347"/>
      <c r="AQJ9" s="139"/>
      <c r="AQK9" s="811">
        <f t="shared" ref="AQK9:AQK29" si="216">AQK8+AQH9-AQJ9</f>
        <v>0</v>
      </c>
      <c r="AQM9" s="49"/>
      <c r="AQN9" s="229"/>
      <c r="AQO9" s="805"/>
      <c r="AQP9" s="347"/>
      <c r="AQQ9" s="139"/>
      <c r="AQR9" s="811">
        <f t="shared" ref="AQR9:AQR29" si="217">AQR8+AQO9-AQQ9</f>
        <v>0</v>
      </c>
      <c r="AQT9" s="322"/>
      <c r="AQU9" s="311"/>
      <c r="AQV9" s="807"/>
      <c r="AQW9" s="810"/>
      <c r="AQX9" s="76"/>
      <c r="AQY9" s="811">
        <f t="shared" ref="AQY9:AQY29" si="218">AQY8+AQV9-AQX9</f>
        <v>0</v>
      </c>
      <c r="ARA9" s="322"/>
      <c r="ARB9" s="311"/>
      <c r="ARC9" s="807"/>
      <c r="ARD9" s="810"/>
      <c r="ARE9" s="76"/>
      <c r="ARF9" s="811">
        <f t="shared" ref="ARF9:ARF29" si="219">ARF8+ARC9-ARE9</f>
        <v>0</v>
      </c>
      <c r="ARH9" s="322">
        <v>41716</v>
      </c>
      <c r="ARI9" s="311" t="s">
        <v>2510</v>
      </c>
      <c r="ARJ9" s="807">
        <v>2245</v>
      </c>
      <c r="ARK9" s="810">
        <v>41753</v>
      </c>
      <c r="ARL9" s="76">
        <v>1581.5</v>
      </c>
      <c r="ARM9" s="811">
        <f t="shared" ref="ARM9:ARM29" si="220">ARM8+ARJ9-ARL9</f>
        <v>1062.5</v>
      </c>
      <c r="ARO9" s="426"/>
      <c r="ARP9" s="229"/>
      <c r="ARQ9" s="805"/>
      <c r="ARR9" s="461"/>
      <c r="ARS9" s="139"/>
      <c r="ART9" s="811">
        <f t="shared" ref="ART9:ART29" si="221">ART8+ARQ9-ARS9</f>
        <v>0</v>
      </c>
      <c r="ARV9" s="406"/>
      <c r="ARW9" s="780"/>
      <c r="ARX9" s="350"/>
      <c r="ARY9" s="406"/>
      <c r="ARZ9" s="778"/>
      <c r="ASA9" s="811">
        <f t="shared" ref="ASA9:ASA29" si="222">ASA8+ARX9-ARZ9</f>
        <v>0</v>
      </c>
      <c r="ASC9" s="406"/>
      <c r="ASD9" s="311"/>
      <c r="ASE9" s="807"/>
      <c r="ASF9" s="810"/>
      <c r="ASG9" s="76"/>
      <c r="ASH9" s="811">
        <f t="shared" ref="ASH9:ASH43" si="223">ASH8+ASE9-ASG9</f>
        <v>0</v>
      </c>
      <c r="ASJ9" s="406"/>
      <c r="ASK9" s="311"/>
      <c r="ASL9" s="807"/>
      <c r="ASM9" s="810"/>
      <c r="ASN9" s="76"/>
      <c r="ASO9" s="811">
        <f t="shared" ref="ASO9:ASO43" si="224">ASO8+ASL9-ASN9</f>
        <v>0</v>
      </c>
      <c r="ASQ9" s="426"/>
      <c r="ASR9" s="302"/>
      <c r="ASS9" s="139"/>
      <c r="AST9" s="49"/>
      <c r="ASU9" s="139"/>
      <c r="ASV9" s="78">
        <f>ASV8+ASS9-ASU9</f>
        <v>0</v>
      </c>
      <c r="ASX9" s="426"/>
      <c r="ASY9" s="483"/>
      <c r="ASZ9" s="229"/>
      <c r="ATA9" s="104"/>
      <c r="ATB9" s="1743"/>
      <c r="ATC9" s="139"/>
      <c r="ATD9" s="78">
        <f>ATD8+ATA9-ATC9</f>
        <v>2270</v>
      </c>
      <c r="ATF9" s="426"/>
      <c r="ATG9" s="1460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6"/>
      <c r="ATU9" s="738"/>
      <c r="ATV9" s="311"/>
      <c r="ATW9" s="104"/>
      <c r="ATX9" s="49"/>
      <c r="ATY9" s="76"/>
      <c r="ATZ9" s="78">
        <f>ATZ8+ATW9-ATY9</f>
        <v>968</v>
      </c>
      <c r="AUB9" s="406"/>
      <c r="AUC9" s="738"/>
      <c r="AUD9" s="311"/>
      <c r="AUE9" s="22"/>
      <c r="AUF9" s="336"/>
      <c r="AUG9" s="76"/>
      <c r="AUH9" s="78">
        <f>AUH8+AUE9-AUG9</f>
        <v>0</v>
      </c>
      <c r="AUI9" s="76"/>
      <c r="AUJ9" s="406"/>
      <c r="AUK9" s="311"/>
      <c r="AUL9" s="783"/>
      <c r="AUM9" s="31"/>
      <c r="AUN9" s="76"/>
      <c r="AUO9" s="78">
        <f>AUO8+AUL9-AUN9</f>
        <v>0</v>
      </c>
      <c r="AUQ9" s="426">
        <v>41588</v>
      </c>
      <c r="AUR9" s="229" t="s">
        <v>1907</v>
      </c>
      <c r="AUS9" s="696">
        <v>4452</v>
      </c>
      <c r="AUT9" s="49">
        <v>41599</v>
      </c>
      <c r="AUU9" s="139">
        <v>1652</v>
      </c>
      <c r="AUV9" s="811">
        <f>AUV8+AUS9-AUU9</f>
        <v>2854.5</v>
      </c>
      <c r="AUX9" s="426"/>
      <c r="AUY9" s="229"/>
      <c r="AUZ9" s="104"/>
      <c r="AVA9" s="49"/>
      <c r="AVB9" s="139"/>
      <c r="AVC9" s="811">
        <f>AVC8+AUZ9-AVB9</f>
        <v>3312</v>
      </c>
      <c r="AVE9" s="426"/>
      <c r="AVF9" s="229"/>
      <c r="AVG9" s="104"/>
      <c r="AVH9" s="49"/>
      <c r="AVI9" s="139"/>
      <c r="AVJ9" s="811">
        <f>AVJ8+AVG9-AVI9</f>
        <v>0</v>
      </c>
      <c r="AVL9" s="426"/>
      <c r="AVM9" s="229"/>
      <c r="AVN9" s="104"/>
      <c r="AVO9" s="49"/>
      <c r="AVP9" s="139"/>
      <c r="AVQ9" s="811">
        <f>AVQ8+AVN9-AVP9</f>
        <v>0</v>
      </c>
      <c r="AVS9" s="426"/>
      <c r="AVT9" s="229"/>
      <c r="AVU9" s="806"/>
      <c r="AVV9" s="97"/>
      <c r="AVW9" s="139"/>
      <c r="AVX9" s="811">
        <f t="shared" ref="AVX9:AVX43" si="225">AVX8+AVU9-AVW9</f>
        <v>0</v>
      </c>
      <c r="AVZ9" s="426"/>
      <c r="AWA9" s="229"/>
      <c r="AWB9" s="806"/>
      <c r="AWC9" s="97"/>
      <c r="AWD9" s="139"/>
      <c r="AWE9" s="811">
        <f t="shared" ref="AWE9:AWE43" si="226">AWE8+AWB9-AWD9</f>
        <v>0</v>
      </c>
      <c r="AWG9" s="426"/>
      <c r="AWH9" s="229"/>
      <c r="AWI9" s="696"/>
      <c r="AWJ9" s="49"/>
      <c r="AWK9" s="390"/>
      <c r="AWL9" s="811">
        <f t="shared" ref="AWL9:AWL60" si="227">AWL8+AWI9-AWK9</f>
        <v>0</v>
      </c>
      <c r="AWN9" s="49">
        <v>41601</v>
      </c>
      <c r="AWO9" s="308"/>
      <c r="AWP9" s="302" t="s">
        <v>1903</v>
      </c>
      <c r="AWQ9" s="139">
        <v>51623</v>
      </c>
      <c r="AWR9" s="49">
        <v>41604</v>
      </c>
      <c r="AWS9" s="139">
        <v>51141</v>
      </c>
      <c r="AWT9" s="811">
        <f t="shared" ref="AWT9:AWT44" si="228">AWT8+AWQ9-AWS9</f>
        <v>5365</v>
      </c>
      <c r="AWV9" s="406">
        <v>41526</v>
      </c>
      <c r="AWW9" s="406"/>
      <c r="AWX9" s="311" t="s">
        <v>1647</v>
      </c>
      <c r="AWY9" s="22">
        <v>4860</v>
      </c>
      <c r="AWZ9" s="810">
        <v>41528</v>
      </c>
      <c r="AXA9" s="76">
        <v>4206</v>
      </c>
      <c r="AXB9" s="811">
        <f>AXB8+AWY9-AXA9</f>
        <v>872</v>
      </c>
      <c r="AXD9" s="406"/>
      <c r="AXE9" s="1460"/>
      <c r="AXF9" s="806"/>
      <c r="AXG9" s="810"/>
      <c r="AXH9" s="76"/>
      <c r="AXI9" s="811">
        <f>AXI8+AXF9-AXH9</f>
        <v>0</v>
      </c>
      <c r="AXK9" s="406"/>
      <c r="AXL9" s="311"/>
      <c r="AXM9" s="22"/>
      <c r="AXN9" s="810"/>
      <c r="AXO9" s="76"/>
      <c r="AXP9" s="811">
        <f>AXP8+AXM9-AXO9</f>
        <v>0</v>
      </c>
      <c r="AXR9" s="31"/>
      <c r="AXS9" s="311"/>
      <c r="AXT9" s="22"/>
      <c r="AXU9" s="347"/>
      <c r="AXV9" s="76"/>
      <c r="AXW9" s="811">
        <f>AXW8+AXT9-AXV9</f>
        <v>0</v>
      </c>
      <c r="AXY9" s="426"/>
      <c r="AXZ9" s="229"/>
      <c r="AYA9" s="104"/>
      <c r="AYB9" s="426"/>
      <c r="AYC9" s="139"/>
      <c r="AYD9" s="78">
        <f t="shared" si="137"/>
        <v>0</v>
      </c>
      <c r="AYF9" s="426"/>
      <c r="AYG9" s="302"/>
      <c r="AYH9" s="390"/>
      <c r="AYI9" s="49"/>
      <c r="AYJ9" s="139"/>
      <c r="AYK9" s="78">
        <f t="shared" si="138"/>
        <v>0</v>
      </c>
      <c r="AYM9" s="426"/>
      <c r="AYN9" s="229"/>
      <c r="AYO9" s="843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6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49"/>
      <c r="AZS9" s="350"/>
      <c r="AZT9" s="78">
        <f t="shared" si="143"/>
        <v>5180.28</v>
      </c>
      <c r="AZV9" s="321"/>
      <c r="AZW9" s="229"/>
      <c r="AZX9" s="104"/>
      <c r="AZY9" s="49"/>
      <c r="AZZ9" s="350"/>
      <c r="BAA9" s="78">
        <f t="shared" si="144"/>
        <v>0</v>
      </c>
      <c r="BAC9" s="321">
        <v>41552</v>
      </c>
      <c r="BAD9" s="302" t="s">
        <v>1810</v>
      </c>
      <c r="BAE9" s="350">
        <v>3046</v>
      </c>
      <c r="BAF9" s="715">
        <v>41724</v>
      </c>
      <c r="BAG9" s="139">
        <v>3046</v>
      </c>
      <c r="BAH9" s="78">
        <f t="shared" si="145"/>
        <v>5273</v>
      </c>
      <c r="BAJ9" s="406"/>
      <c r="BAK9" s="311"/>
      <c r="BAL9" s="22"/>
      <c r="BAM9" s="406"/>
      <c r="BAN9" s="76"/>
      <c r="BAO9" s="78">
        <f t="shared" si="146"/>
        <v>0</v>
      </c>
      <c r="BAQ9" s="426">
        <v>41153</v>
      </c>
      <c r="BAR9" s="229" t="s">
        <v>1094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>
        <v>41710</v>
      </c>
      <c r="BBM9" s="321"/>
      <c r="BBN9" s="1895" t="s">
        <v>2423</v>
      </c>
      <c r="BBO9" s="139">
        <v>134237</v>
      </c>
      <c r="BBP9" s="321">
        <v>41744</v>
      </c>
      <c r="BBQ9" s="390">
        <v>134237</v>
      </c>
      <c r="BBR9" s="131">
        <f t="shared" si="148"/>
        <v>6.5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5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6">
        <v>41705</v>
      </c>
      <c r="BCW9" s="229" t="s">
        <v>2482</v>
      </c>
      <c r="BCX9" s="104">
        <v>4668.5</v>
      </c>
      <c r="BCY9" s="383"/>
      <c r="BCZ9" s="139"/>
      <c r="BDA9" s="78">
        <f t="shared" si="153"/>
        <v>6086.5</v>
      </c>
      <c r="BDC9" s="494">
        <v>41316</v>
      </c>
      <c r="BDD9" s="229" t="s">
        <v>1423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6"/>
      <c r="BDR9" s="738"/>
      <c r="BDS9" s="780"/>
      <c r="BDT9" s="76"/>
      <c r="BDU9" s="426"/>
      <c r="BDV9" s="139"/>
      <c r="BDW9" s="78">
        <f t="shared" si="156"/>
        <v>308</v>
      </c>
      <c r="BDY9" s="49">
        <v>41605</v>
      </c>
      <c r="BDZ9" s="814"/>
      <c r="BEA9" s="229" t="s">
        <v>1898</v>
      </c>
      <c r="BEB9" s="104">
        <v>6338.75</v>
      </c>
      <c r="BEC9" s="49"/>
      <c r="BED9" s="139"/>
      <c r="BEE9" s="78">
        <f t="shared" si="157"/>
        <v>10700</v>
      </c>
      <c r="BEG9" s="49"/>
      <c r="BEH9" s="229"/>
      <c r="BEI9" s="104"/>
      <c r="BEJ9" s="49"/>
      <c r="BEK9" s="139"/>
      <c r="BEL9" s="78">
        <f t="shared" si="158"/>
        <v>0</v>
      </c>
      <c r="BEN9" s="49"/>
      <c r="BEO9" s="229"/>
      <c r="BEP9" s="104"/>
      <c r="BEQ9" s="258"/>
      <c r="BER9" s="139"/>
      <c r="BES9" s="78">
        <f t="shared" si="159"/>
        <v>0</v>
      </c>
      <c r="BEU9" s="321"/>
      <c r="BEV9" s="229"/>
      <c r="BEW9" s="104"/>
      <c r="BEX9" s="258"/>
      <c r="BEY9" s="139"/>
      <c r="BEZ9" s="78">
        <f t="shared" si="160"/>
        <v>0</v>
      </c>
      <c r="BFB9" s="322"/>
      <c r="BFC9" s="1574"/>
      <c r="BFD9" s="829"/>
      <c r="BFE9" s="1561" t="s">
        <v>1899</v>
      </c>
      <c r="BFF9" s="837">
        <v>0</v>
      </c>
      <c r="BFG9" s="78">
        <f t="shared" si="161"/>
        <v>970</v>
      </c>
      <c r="BFI9" s="342"/>
      <c r="BFJ9" s="229"/>
      <c r="BFK9" s="104"/>
      <c r="BFL9" s="426">
        <v>41687</v>
      </c>
      <c r="BFM9" s="139">
        <v>1000</v>
      </c>
      <c r="BFN9" s="131">
        <f t="shared" si="162"/>
        <v>5926</v>
      </c>
      <c r="BFP9" s="322"/>
      <c r="BFQ9" s="1460"/>
      <c r="BFR9" s="139"/>
      <c r="BFS9" s="493"/>
      <c r="BFT9" s="76"/>
      <c r="BFU9" s="78">
        <f t="shared" si="163"/>
        <v>0</v>
      </c>
      <c r="BFW9" s="49"/>
      <c r="BFX9" s="229"/>
      <c r="BFY9" s="104"/>
      <c r="BFZ9" s="258"/>
      <c r="BGA9" s="139"/>
      <c r="BGB9" s="78">
        <f t="shared" si="164"/>
        <v>0</v>
      </c>
      <c r="BGD9" s="321"/>
      <c r="BGE9" s="229"/>
      <c r="BGF9" s="139"/>
      <c r="BGG9" s="321"/>
      <c r="BGH9" s="139"/>
      <c r="BGI9" s="78">
        <f t="shared" si="165"/>
        <v>0</v>
      </c>
      <c r="BGK9" s="715">
        <v>41250</v>
      </c>
      <c r="BGL9" s="715"/>
      <c r="BGM9" s="302" t="s">
        <v>1096</v>
      </c>
      <c r="BGN9" s="835">
        <v>37806.5</v>
      </c>
      <c r="BGO9" s="426">
        <v>41255</v>
      </c>
      <c r="BGP9" s="139">
        <v>37555</v>
      </c>
      <c r="BGQ9" s="131">
        <f t="shared" si="166"/>
        <v>1055.5999999999913</v>
      </c>
      <c r="BGS9" s="31"/>
      <c r="BGT9" s="311"/>
      <c r="BGU9" s="76"/>
      <c r="BGV9" s="31"/>
      <c r="BGW9" s="76"/>
      <c r="BGX9" s="78">
        <f t="shared" si="167"/>
        <v>0</v>
      </c>
      <c r="BGZ9" s="426">
        <v>41261</v>
      </c>
      <c r="BHA9" s="229" t="s">
        <v>1111</v>
      </c>
      <c r="BHB9" s="104">
        <v>19439.5</v>
      </c>
      <c r="BHC9" s="49">
        <v>41263</v>
      </c>
      <c r="BHD9" s="139">
        <v>13250</v>
      </c>
      <c r="BHE9" s="78">
        <f t="shared" si="168"/>
        <v>6322.7999999999993</v>
      </c>
      <c r="BHG9" s="426"/>
      <c r="BHH9" s="49"/>
      <c r="BHI9" s="229"/>
      <c r="BHJ9" s="104"/>
      <c r="BHK9" s="49"/>
      <c r="BHL9" s="139"/>
      <c r="BHM9" s="78">
        <f t="shared" si="169"/>
        <v>0</v>
      </c>
      <c r="BHO9" s="321"/>
      <c r="BHP9" s="1460"/>
      <c r="BHQ9" s="696"/>
      <c r="BHR9" s="321"/>
      <c r="BHS9" s="261"/>
      <c r="BHT9" s="78">
        <f t="shared" si="170"/>
        <v>0</v>
      </c>
      <c r="BHV9" s="321"/>
      <c r="BHW9" s="317"/>
      <c r="BHX9" s="229"/>
      <c r="BHY9" s="104"/>
      <c r="BHZ9" s="322"/>
      <c r="BIA9" s="778"/>
      <c r="BIB9" s="78">
        <f t="shared" si="171"/>
        <v>0</v>
      </c>
      <c r="BID9" s="321">
        <v>41712</v>
      </c>
      <c r="BIE9" s="308" t="s">
        <v>2950</v>
      </c>
      <c r="BIF9" s="302" t="s">
        <v>2493</v>
      </c>
      <c r="BIG9" s="139">
        <v>47256.800000000003</v>
      </c>
      <c r="BIH9" s="49">
        <v>41734</v>
      </c>
      <c r="BII9" s="261">
        <v>47256.800000000003</v>
      </c>
      <c r="BIJ9" s="78">
        <f t="shared" si="172"/>
        <v>13341</v>
      </c>
      <c r="BIL9" s="406"/>
      <c r="BIM9" s="1460"/>
      <c r="BIN9" s="783"/>
      <c r="BIP9" s="778"/>
      <c r="BIQ9" s="78">
        <f t="shared" si="173"/>
        <v>86</v>
      </c>
      <c r="BIS9" s="321"/>
      <c r="BIT9" s="302"/>
      <c r="BIU9" s="139"/>
      <c r="BIV9" s="49"/>
      <c r="BIW9" s="139"/>
      <c r="BIX9" s="78">
        <f t="shared" si="174"/>
        <v>0</v>
      </c>
      <c r="BIZ9" s="426"/>
      <c r="BJA9" s="302"/>
      <c r="BJB9" s="139"/>
      <c r="BJC9" s="49"/>
      <c r="BJD9" s="139"/>
      <c r="BJE9" s="78">
        <f t="shared" si="175"/>
        <v>0</v>
      </c>
      <c r="BJG9" s="322">
        <v>41605</v>
      </c>
      <c r="BJH9" s="1452"/>
      <c r="BJI9" s="780" t="s">
        <v>1922</v>
      </c>
      <c r="BJJ9" s="139">
        <v>27474.5</v>
      </c>
      <c r="BJK9" s="49"/>
      <c r="BJL9" s="76"/>
      <c r="BJM9" s="78">
        <f>BJM8+BJJ9-BJL9</f>
        <v>27564.9</v>
      </c>
      <c r="BJO9" s="31"/>
      <c r="BJP9" s="311"/>
      <c r="BJQ9" s="76"/>
      <c r="BJR9" s="31"/>
      <c r="BJS9" s="76"/>
      <c r="BJT9" s="78">
        <f>BJT8+BJQ9-BJS9</f>
        <v>1883</v>
      </c>
      <c r="BJV9" s="426"/>
      <c r="BJW9" s="229"/>
      <c r="BJX9" s="139"/>
      <c r="BJY9" s="49"/>
      <c r="BJZ9" s="139"/>
      <c r="BKA9" s="78">
        <f t="shared" si="176"/>
        <v>0</v>
      </c>
      <c r="BKC9" s="406">
        <v>41572</v>
      </c>
      <c r="BKD9" s="738"/>
      <c r="BKE9" s="311" t="s">
        <v>1833</v>
      </c>
      <c r="BKF9" s="22">
        <v>4355</v>
      </c>
      <c r="BKG9" s="49"/>
      <c r="BKH9" s="139"/>
      <c r="BKI9" s="78">
        <f t="shared" si="177"/>
        <v>8451</v>
      </c>
      <c r="BKK9" s="406"/>
      <c r="BKL9" s="311"/>
      <c r="BKM9" s="22"/>
      <c r="BKN9" s="49"/>
      <c r="BKO9" s="139"/>
      <c r="BKP9" s="78">
        <f t="shared" si="178"/>
        <v>0</v>
      </c>
      <c r="BKR9" s="406"/>
      <c r="BKS9" s="311"/>
      <c r="BKT9" s="76"/>
      <c r="BKU9" s="322"/>
      <c r="BKV9" s="76"/>
      <c r="BKW9" s="78">
        <f t="shared" si="179"/>
        <v>0</v>
      </c>
      <c r="BKY9" s="406"/>
      <c r="BKZ9" s="311"/>
      <c r="BLA9" s="76"/>
      <c r="BLB9" s="322"/>
      <c r="BLC9" s="76"/>
      <c r="BLD9" s="78">
        <f t="shared" si="180"/>
        <v>11052.6</v>
      </c>
      <c r="BLF9" s="406"/>
      <c r="BLG9" s="311"/>
      <c r="BLH9" s="719"/>
      <c r="BLI9" s="1294"/>
      <c r="BLJ9" s="76"/>
      <c r="BLK9" s="78">
        <f t="shared" si="181"/>
        <v>100</v>
      </c>
      <c r="BLM9" s="31"/>
      <c r="BLN9" s="311"/>
      <c r="BLO9" s="76"/>
      <c r="BLP9" s="322"/>
      <c r="BLQ9" s="76"/>
      <c r="BLR9" s="78">
        <f t="shared" si="182"/>
        <v>0</v>
      </c>
      <c r="BLT9" s="426"/>
      <c r="BLU9" s="1460"/>
      <c r="BLV9" s="696"/>
      <c r="BLW9" s="321"/>
      <c r="BLX9" s="139"/>
      <c r="BLY9" s="78">
        <f t="shared" si="183"/>
        <v>0</v>
      </c>
      <c r="BMA9" s="426"/>
      <c r="BMB9" s="1460"/>
      <c r="BMC9" s="696"/>
      <c r="BMD9" s="426"/>
      <c r="BME9" s="139"/>
      <c r="BMF9" s="78">
        <f t="shared" si="184"/>
        <v>0</v>
      </c>
      <c r="BMH9" s="406"/>
      <c r="BMI9" s="311"/>
      <c r="BMJ9" s="76"/>
      <c r="BMK9" s="406"/>
      <c r="BML9" s="76"/>
      <c r="BMM9" s="78">
        <f t="shared" si="185"/>
        <v>0</v>
      </c>
      <c r="BMO9" s="31"/>
      <c r="BMP9" s="780"/>
      <c r="BMQ9" s="139"/>
      <c r="BMR9" s="31"/>
      <c r="BMS9" s="76"/>
      <c r="BMT9" s="78">
        <f t="shared" si="186"/>
        <v>0</v>
      </c>
      <c r="BMV9" s="49">
        <v>41711</v>
      </c>
      <c r="BMW9" s="302" t="s">
        <v>2491</v>
      </c>
      <c r="BMX9" s="350">
        <v>10554</v>
      </c>
      <c r="BMY9" s="31"/>
      <c r="BMZ9" s="76"/>
      <c r="BNA9" s="78">
        <f t="shared" ref="BNA9:BNA43" si="229">BNA8+BMX9-BMZ9</f>
        <v>10704</v>
      </c>
      <c r="BNC9" s="321"/>
      <c r="BND9" s="302"/>
      <c r="BNE9" s="139"/>
      <c r="BNF9" s="342"/>
      <c r="BNG9" s="139"/>
      <c r="BNH9" s="78">
        <f t="shared" ref="BNH9:BNH60" si="230">BNH8+BNE9-BNG9</f>
        <v>289</v>
      </c>
      <c r="BNJ9" s="49"/>
      <c r="BNK9" s="229"/>
      <c r="BNL9" s="139"/>
      <c r="BNM9" s="50"/>
      <c r="BNN9" s="139"/>
      <c r="BNO9" s="78">
        <f t="shared" ref="BNO9:BNO43" si="231">BNO8+BNL9-BNN9</f>
        <v>0</v>
      </c>
      <c r="BNQ9" s="49"/>
      <c r="BNR9" s="308"/>
      <c r="BNS9" s="229"/>
      <c r="BNT9" s="139"/>
      <c r="BNU9" s="49"/>
      <c r="BNV9" s="139"/>
      <c r="BNW9" s="78">
        <f t="shared" ref="BNW9:BNW43" si="232">BNW8+BNT9-BNV9</f>
        <v>0</v>
      </c>
      <c r="BNY9" s="31"/>
      <c r="BNZ9" s="311"/>
      <c r="BOA9" s="22"/>
      <c r="BOB9" s="336"/>
      <c r="BOC9" s="76"/>
      <c r="BOD9" s="78">
        <f t="shared" ref="BOD9:BOD43" si="233">BOD8+BOA9-BOC9</f>
        <v>0</v>
      </c>
      <c r="BOF9" s="31"/>
      <c r="BOG9" s="780"/>
      <c r="BOH9" s="139"/>
      <c r="BOI9" s="31"/>
      <c r="BOJ9" s="76"/>
      <c r="BOK9" s="78">
        <f t="shared" ref="BOK9:BOK43" si="234">BOK8+BOH9-BOJ9</f>
        <v>0</v>
      </c>
      <c r="BOM9" s="49">
        <v>41515</v>
      </c>
      <c r="BON9" s="229" t="s">
        <v>1648</v>
      </c>
      <c r="BOO9" s="139">
        <v>6140</v>
      </c>
      <c r="BOP9" s="49">
        <v>41522</v>
      </c>
      <c r="BOQ9" s="139">
        <v>4371</v>
      </c>
      <c r="BOR9" s="78">
        <f t="shared" ref="BOR9:BOR43" si="235">BOR8+BOO9-BOQ9</f>
        <v>1785.5</v>
      </c>
      <c r="BOT9" s="321"/>
      <c r="BOU9" s="302"/>
      <c r="BOV9" s="139"/>
      <c r="BOW9" s="49"/>
      <c r="BOX9" s="139"/>
      <c r="BOY9" s="78">
        <f t="shared" ref="BOY9:BOY43" si="236">BOY8+BOV9-BOX9</f>
        <v>0</v>
      </c>
      <c r="BPA9" s="406"/>
      <c r="BPB9" s="311"/>
      <c r="BPC9" s="76"/>
      <c r="BPD9" s="31"/>
      <c r="BPE9" s="76"/>
      <c r="BPF9" s="78">
        <f t="shared" ref="BPF9:BPF43" si="237">BPF8+BPC9-BPE9</f>
        <v>0</v>
      </c>
      <c r="BPH9" s="406"/>
      <c r="BPI9" s="311"/>
      <c r="BPJ9" s="719"/>
      <c r="BPK9" s="803"/>
      <c r="BPL9" s="76"/>
      <c r="BPM9" s="78">
        <f>BPM8+BPJ9-BPL9</f>
        <v>2273.5</v>
      </c>
      <c r="BPO9" s="31"/>
      <c r="BPP9" s="780"/>
      <c r="BPQ9" s="139"/>
      <c r="BPR9" s="49"/>
      <c r="BPS9" s="139"/>
      <c r="BPT9" s="78">
        <f t="shared" si="187"/>
        <v>0</v>
      </c>
      <c r="BPV9" s="31"/>
      <c r="BPW9" s="780"/>
      <c r="BPX9" s="139"/>
      <c r="BPY9" s="49"/>
      <c r="BPZ9" s="139"/>
      <c r="BQA9" s="78">
        <f t="shared" si="188"/>
        <v>0</v>
      </c>
      <c r="BQC9" s="31"/>
      <c r="BQD9" s="336"/>
      <c r="BQE9" s="780"/>
      <c r="BQF9" s="139"/>
      <c r="BQG9" s="31"/>
      <c r="BQH9" s="76"/>
      <c r="BQI9" s="78">
        <f t="shared" si="189"/>
        <v>118</v>
      </c>
      <c r="BQJ9" s="76"/>
      <c r="BQK9" s="322"/>
      <c r="BQL9" s="780"/>
      <c r="BQM9" s="793"/>
      <c r="BQN9" s="49">
        <v>41450</v>
      </c>
      <c r="BQO9" s="139">
        <v>1000</v>
      </c>
      <c r="BQP9" s="78">
        <f t="shared" si="190"/>
        <v>14615.5</v>
      </c>
      <c r="BQR9" s="406"/>
      <c r="BQS9" s="885"/>
      <c r="BQT9" s="350"/>
      <c r="BQU9" s="426"/>
      <c r="BQV9" s="139"/>
      <c r="BQW9" s="78">
        <f t="shared" si="191"/>
        <v>0</v>
      </c>
      <c r="BQZ9" s="780"/>
      <c r="BRA9" s="139"/>
      <c r="BRB9" s="406"/>
      <c r="BRC9" s="778"/>
      <c r="BRD9" s="78">
        <f t="shared" si="192"/>
        <v>0</v>
      </c>
      <c r="BRF9" s="31"/>
      <c r="BRG9" s="311"/>
      <c r="BRH9" s="76"/>
      <c r="BRI9" s="31"/>
      <c r="BRJ9" s="76"/>
      <c r="BRK9" s="78">
        <f t="shared" si="193"/>
        <v>0</v>
      </c>
      <c r="BRM9" s="322">
        <v>41729</v>
      </c>
      <c r="BRN9" s="336"/>
      <c r="BRO9" s="780" t="s">
        <v>2624</v>
      </c>
      <c r="BRP9" s="76">
        <v>7262</v>
      </c>
      <c r="BRQ9" s="31">
        <v>41730</v>
      </c>
      <c r="BRR9" s="76">
        <v>7262</v>
      </c>
      <c r="BRS9" s="78">
        <f t="shared" si="194"/>
        <v>1966</v>
      </c>
      <c r="BRU9" s="406"/>
      <c r="BRV9" s="311"/>
      <c r="BRW9" s="76"/>
      <c r="BRX9" s="31"/>
      <c r="BRY9" s="76"/>
      <c r="BRZ9" s="78">
        <f t="shared" si="195"/>
        <v>0</v>
      </c>
      <c r="BSB9" s="406"/>
      <c r="BSC9" s="311"/>
      <c r="BSD9" s="22"/>
      <c r="BSE9" s="31"/>
      <c r="BSF9" s="76"/>
      <c r="BSG9" s="78">
        <f t="shared" si="196"/>
        <v>0</v>
      </c>
      <c r="BSI9" s="49"/>
      <c r="BSJ9" s="229"/>
      <c r="BSK9" s="139"/>
      <c r="BSL9" s="345"/>
      <c r="BSM9" s="139"/>
      <c r="BSN9" s="78">
        <f t="shared" si="197"/>
        <v>0</v>
      </c>
      <c r="BSP9" s="406"/>
      <c r="BSQ9" s="311"/>
      <c r="BSR9" s="76"/>
      <c r="BSS9" s="31"/>
      <c r="BST9" s="76"/>
      <c r="BSU9" s="78">
        <f t="shared" si="198"/>
        <v>0</v>
      </c>
      <c r="BSW9" s="406"/>
      <c r="BSX9" s="311"/>
      <c r="BSY9" s="76"/>
      <c r="BSZ9" s="31"/>
      <c r="BTA9" s="76"/>
      <c r="BTB9" s="78">
        <f t="shared" si="199"/>
        <v>0</v>
      </c>
      <c r="BTD9" s="31"/>
      <c r="BTE9" s="311"/>
      <c r="BTF9" s="76"/>
      <c r="BTG9" s="31"/>
      <c r="BTH9" s="76"/>
      <c r="BTI9" s="78">
        <f t="shared" si="200"/>
        <v>0</v>
      </c>
      <c r="BTK9" s="31"/>
      <c r="BTL9" s="311"/>
      <c r="BTM9" s="76"/>
      <c r="BTN9" s="31"/>
      <c r="BTO9" s="76"/>
      <c r="BTP9" s="78">
        <f t="shared" si="201"/>
        <v>0</v>
      </c>
      <c r="BTR9" s="31"/>
      <c r="BTS9" s="311"/>
      <c r="BTT9" s="76"/>
      <c r="BTU9" s="31"/>
      <c r="BTV9" s="76"/>
      <c r="BTW9" s="78">
        <f t="shared" si="202"/>
        <v>0</v>
      </c>
      <c r="BTY9" s="31"/>
      <c r="BTZ9" s="311"/>
      <c r="BUA9" s="76"/>
      <c r="BUB9" s="31"/>
      <c r="BUC9" s="76"/>
      <c r="BUD9" s="78">
        <f t="shared" si="203"/>
        <v>0</v>
      </c>
    </row>
    <row r="10" spans="1:1903" ht="15.75" x14ac:dyDescent="0.25">
      <c r="A10" s="49"/>
      <c r="B10" s="1460"/>
      <c r="C10" s="139"/>
      <c r="D10" s="49"/>
      <c r="E10" s="139"/>
      <c r="F10" s="78">
        <f t="shared" si="2"/>
        <v>147000</v>
      </c>
      <c r="H10" s="49"/>
      <c r="I10" s="1460"/>
      <c r="J10" s="139"/>
      <c r="K10" s="49"/>
      <c r="L10" s="139"/>
      <c r="M10" s="78">
        <f t="shared" si="3"/>
        <v>0</v>
      </c>
      <c r="O10" s="31"/>
      <c r="P10" s="1460"/>
      <c r="Q10" s="139"/>
      <c r="R10" s="31"/>
      <c r="S10" s="76"/>
      <c r="T10" s="78">
        <f t="shared" si="4"/>
        <v>0</v>
      </c>
      <c r="V10" s="31"/>
      <c r="W10" s="1460"/>
      <c r="X10" s="139"/>
      <c r="Y10" s="31"/>
      <c r="Z10" s="76"/>
      <c r="AA10" s="78">
        <f t="shared" si="5"/>
        <v>0</v>
      </c>
      <c r="AC10" s="31"/>
      <c r="AD10" s="1460"/>
      <c r="AE10" s="139"/>
      <c r="AF10" s="31"/>
      <c r="AG10" s="76"/>
      <c r="AH10" s="78">
        <f t="shared" si="6"/>
        <v>0</v>
      </c>
      <c r="AJ10" s="406"/>
      <c r="AK10" s="311"/>
      <c r="AL10" s="22"/>
      <c r="AM10" s="406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1679</v>
      </c>
      <c r="AS10" s="22">
        <v>88489.72</v>
      </c>
      <c r="AT10" s="400"/>
      <c r="AU10" s="139"/>
      <c r="AV10" s="78">
        <f t="shared" si="8"/>
        <v>256933.72</v>
      </c>
      <c r="AX10" s="31"/>
      <c r="AY10" s="1460"/>
      <c r="AZ10" s="139"/>
      <c r="BA10" s="31"/>
      <c r="BB10" s="76"/>
      <c r="BC10" s="78">
        <f t="shared" si="9"/>
        <v>0</v>
      </c>
      <c r="BE10" s="322"/>
      <c r="BF10" s="1460"/>
      <c r="BG10" s="139"/>
      <c r="BH10" s="31"/>
      <c r="BI10" s="76"/>
      <c r="BJ10" s="78">
        <f t="shared" si="10"/>
        <v>0</v>
      </c>
      <c r="BL10" s="426"/>
      <c r="BM10" s="229"/>
      <c r="BN10" s="261"/>
      <c r="BO10" s="49"/>
      <c r="BP10" s="139"/>
      <c r="BQ10" s="78">
        <f t="shared" si="11"/>
        <v>0</v>
      </c>
      <c r="BS10" s="322"/>
      <c r="BT10" s="1460"/>
      <c r="BU10" s="139"/>
      <c r="BV10" s="31"/>
      <c r="BW10" s="76"/>
      <c r="BX10" s="78">
        <f t="shared" si="12"/>
        <v>0</v>
      </c>
      <c r="BZ10" s="426">
        <v>41608</v>
      </c>
      <c r="CA10" s="483"/>
      <c r="CB10" s="229" t="s">
        <v>1900</v>
      </c>
      <c r="CC10" s="104">
        <v>3318.5</v>
      </c>
      <c r="CD10" s="49"/>
      <c r="CE10" s="139"/>
      <c r="CF10" s="78">
        <f t="shared" si="13"/>
        <v>24829.5</v>
      </c>
      <c r="CH10" s="426"/>
      <c r="CI10" s="302"/>
      <c r="CJ10" s="139"/>
      <c r="CK10" s="49"/>
      <c r="CL10" s="139"/>
      <c r="CM10" s="78">
        <f t="shared" si="14"/>
        <v>0</v>
      </c>
      <c r="CO10" s="426"/>
      <c r="CP10" s="789"/>
      <c r="CQ10" s="139"/>
      <c r="CR10" s="49"/>
      <c r="CS10" s="139"/>
      <c r="CT10" s="78">
        <f t="shared" si="15"/>
        <v>0</v>
      </c>
      <c r="CV10" s="406">
        <v>40673</v>
      </c>
      <c r="CW10" s="738"/>
      <c r="CX10" s="1460" t="s">
        <v>1097</v>
      </c>
      <c r="CY10" s="845"/>
      <c r="CZ10" s="797" t="s">
        <v>1098</v>
      </c>
      <c r="DA10" s="845"/>
      <c r="DB10" s="78">
        <f t="shared" si="16"/>
        <v>218608</v>
      </c>
      <c r="DD10" s="406">
        <v>41626</v>
      </c>
      <c r="DE10" s="909"/>
      <c r="DF10" s="780" t="s">
        <v>2047</v>
      </c>
      <c r="DG10" s="139">
        <v>4500</v>
      </c>
      <c r="DH10" s="426"/>
      <c r="DI10" s="139"/>
      <c r="DJ10" s="78">
        <f t="shared" si="17"/>
        <v>11891853.119999997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6"/>
      <c r="EO10" s="302"/>
      <c r="EP10" s="139"/>
      <c r="EQ10" s="49">
        <v>41737</v>
      </c>
      <c r="ER10" s="139">
        <v>22000</v>
      </c>
      <c r="ES10" s="78">
        <f t="shared" si="22"/>
        <v>10999.800000000003</v>
      </c>
      <c r="EU10" s="426"/>
      <c r="EV10" s="229"/>
      <c r="EW10" s="104"/>
      <c r="EX10" s="49"/>
      <c r="EY10" s="139"/>
      <c r="EZ10" s="78">
        <f t="shared" si="23"/>
        <v>0</v>
      </c>
      <c r="FB10" s="49"/>
      <c r="FC10" s="308"/>
      <c r="FD10" s="229"/>
      <c r="FE10" s="104"/>
      <c r="FF10" s="308"/>
      <c r="FG10" s="139"/>
      <c r="FH10" s="78">
        <f t="shared" si="24"/>
        <v>0</v>
      </c>
      <c r="FJ10" s="426">
        <v>41729</v>
      </c>
      <c r="FK10" s="308"/>
      <c r="FL10" s="1460" t="s">
        <v>2655</v>
      </c>
      <c r="FM10" s="139">
        <v>18912.599999999999</v>
      </c>
      <c r="FN10" s="308"/>
      <c r="FO10" s="139"/>
      <c r="FP10" s="78">
        <f t="shared" si="25"/>
        <v>19957.43</v>
      </c>
      <c r="FR10" s="426"/>
      <c r="FS10" s="1348"/>
      <c r="FT10" s="229"/>
      <c r="FU10" s="139"/>
      <c r="FV10" s="308"/>
      <c r="FW10" s="139"/>
      <c r="FX10" s="78">
        <f t="shared" si="26"/>
        <v>8038.1</v>
      </c>
      <c r="FZ10" s="31"/>
      <c r="GA10" s="1460"/>
      <c r="GB10" s="139"/>
      <c r="GC10" s="308"/>
      <c r="GD10" s="139"/>
      <c r="GE10" s="78">
        <f t="shared" si="204"/>
        <v>0</v>
      </c>
      <c r="GG10" s="426"/>
      <c r="GH10" s="483"/>
      <c r="GI10" s="229"/>
      <c r="GJ10" s="104"/>
      <c r="GK10" s="483"/>
      <c r="GL10" s="22"/>
      <c r="GM10" s="78">
        <f t="shared" si="27"/>
        <v>0</v>
      </c>
      <c r="GO10" s="49"/>
      <c r="GP10" s="229"/>
      <c r="GQ10" s="802"/>
      <c r="GR10" s="803"/>
      <c r="GS10" s="139"/>
      <c r="GT10" s="78">
        <f t="shared" si="28"/>
        <v>3191.5</v>
      </c>
      <c r="GV10" s="426"/>
      <c r="GW10" s="308"/>
      <c r="GX10" s="229"/>
      <c r="GY10" s="390"/>
      <c r="GZ10" s="1638"/>
      <c r="HA10" s="784"/>
      <c r="HB10" s="78">
        <f t="shared" si="29"/>
        <v>2011.6000000000004</v>
      </c>
      <c r="HD10" s="426"/>
      <c r="HE10" s="229"/>
      <c r="HF10" s="104"/>
      <c r="HG10" s="393"/>
      <c r="HH10" s="784"/>
      <c r="HI10" s="78">
        <f t="shared" si="30"/>
        <v>5990.5</v>
      </c>
      <c r="HK10" s="321"/>
      <c r="HL10" s="229"/>
      <c r="HM10" s="104"/>
      <c r="HN10" s="803"/>
      <c r="HO10" s="719"/>
      <c r="HP10" s="78">
        <f t="shared" si="31"/>
        <v>3655.5</v>
      </c>
      <c r="HR10" s="426"/>
      <c r="HS10" s="1460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5"/>
      <c r="IC10" s="784"/>
      <c r="ID10" s="78">
        <f t="shared" si="33"/>
        <v>0</v>
      </c>
      <c r="IF10" s="321"/>
      <c r="IG10" s="229"/>
      <c r="IH10" s="104"/>
      <c r="II10" s="785"/>
      <c r="IJ10" s="784"/>
      <c r="IK10" s="78">
        <f t="shared" si="34"/>
        <v>0</v>
      </c>
      <c r="IM10" s="321"/>
      <c r="IN10" s="229"/>
      <c r="IO10" s="104"/>
      <c r="IP10" s="426">
        <v>41725</v>
      </c>
      <c r="IQ10" s="139">
        <v>7000</v>
      </c>
      <c r="IR10" s="78">
        <f t="shared" si="35"/>
        <v>7500</v>
      </c>
      <c r="IT10" s="426"/>
      <c r="IU10" s="229"/>
      <c r="IV10" s="104"/>
      <c r="IW10" s="49"/>
      <c r="IX10" s="139"/>
      <c r="IY10" s="78">
        <f t="shared" si="36"/>
        <v>402</v>
      </c>
      <c r="JA10" s="426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>
        <v>41720</v>
      </c>
      <c r="JI10" s="302" t="s">
        <v>2525</v>
      </c>
      <c r="JJ10" s="390">
        <v>3360</v>
      </c>
      <c r="JK10" s="532"/>
      <c r="JL10" s="390"/>
      <c r="JM10" s="78">
        <f t="shared" si="38"/>
        <v>3450</v>
      </c>
      <c r="JO10" s="322"/>
      <c r="JP10" s="780"/>
      <c r="JQ10" s="702"/>
      <c r="JR10" s="322"/>
      <c r="JS10" s="702"/>
      <c r="JT10" s="78">
        <f t="shared" si="39"/>
        <v>40800</v>
      </c>
      <c r="JV10" s="322"/>
      <c r="JW10" s="780"/>
      <c r="JX10" s="76"/>
      <c r="JY10" s="796"/>
      <c r="JZ10" s="76"/>
      <c r="KA10" s="78">
        <f t="shared" si="40"/>
        <v>40800</v>
      </c>
      <c r="KC10" s="847">
        <v>40736</v>
      </c>
      <c r="KD10" s="848" t="s">
        <v>1099</v>
      </c>
      <c r="KE10" s="801">
        <v>74506.5</v>
      </c>
      <c r="KF10" s="849">
        <v>40831</v>
      </c>
      <c r="KG10" s="850">
        <v>6536</v>
      </c>
      <c r="KH10" s="851">
        <f t="shared" si="41"/>
        <v>67970.5</v>
      </c>
      <c r="KJ10" s="433"/>
      <c r="KK10" s="433"/>
      <c r="KL10" s="435"/>
      <c r="KM10" s="433"/>
      <c r="KN10" s="139"/>
      <c r="KO10" s="131">
        <f>KO9+KL10-KN10</f>
        <v>300</v>
      </c>
      <c r="KQ10" s="322"/>
      <c r="KR10" s="1452"/>
      <c r="KS10" s="311"/>
      <c r="KT10" s="22"/>
      <c r="KU10" s="49"/>
      <c r="KV10" s="139"/>
      <c r="KW10" s="131">
        <f t="shared" si="43"/>
        <v>12354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31"/>
      <c r="LN10" s="1460"/>
      <c r="LO10" s="139"/>
      <c r="LP10" s="31">
        <v>41745</v>
      </c>
      <c r="LQ10" s="76">
        <v>25152</v>
      </c>
      <c r="LR10" s="78">
        <f t="shared" si="46"/>
        <v>1108.5</v>
      </c>
      <c r="LT10" s="31"/>
      <c r="LU10" s="1460"/>
      <c r="LV10" s="139"/>
      <c r="LW10" s="31"/>
      <c r="LX10" s="76"/>
      <c r="LY10" s="78">
        <f t="shared" si="47"/>
        <v>0</v>
      </c>
      <c r="MA10" s="49"/>
      <c r="MB10" s="1460"/>
      <c r="MC10" s="139"/>
      <c r="MD10" s="49"/>
      <c r="ME10" s="139"/>
      <c r="MF10" s="78">
        <f t="shared" si="48"/>
        <v>0</v>
      </c>
      <c r="MH10" s="49"/>
      <c r="MI10" s="1460"/>
      <c r="MJ10" s="139"/>
      <c r="MK10" s="49"/>
      <c r="ML10" s="139"/>
      <c r="MM10" s="78">
        <f t="shared" si="49"/>
        <v>0</v>
      </c>
      <c r="MO10" s="426"/>
      <c r="MP10" s="1460"/>
      <c r="MQ10" s="139"/>
      <c r="MR10" s="49"/>
      <c r="MS10" s="139"/>
      <c r="MT10" s="78">
        <f t="shared" si="50"/>
        <v>0</v>
      </c>
      <c r="MV10" s="426"/>
      <c r="MW10" s="1460"/>
      <c r="MX10" s="139"/>
      <c r="MY10" s="49"/>
      <c r="MZ10" s="139"/>
      <c r="NA10" s="78">
        <f t="shared" si="51"/>
        <v>0</v>
      </c>
      <c r="NC10" s="406"/>
      <c r="ND10" s="1460"/>
      <c r="NE10" s="139"/>
      <c r="NF10" s="686"/>
      <c r="NG10" s="76"/>
      <c r="NH10" s="78">
        <f t="shared" si="52"/>
        <v>0</v>
      </c>
      <c r="NJ10" s="31"/>
      <c r="NK10" s="1460"/>
      <c r="NL10" s="139"/>
      <c r="NM10" s="686"/>
      <c r="NN10" s="76"/>
      <c r="NO10" s="78">
        <f t="shared" si="53"/>
        <v>0</v>
      </c>
      <c r="NQ10" s="31"/>
      <c r="NR10" s="1460"/>
      <c r="NS10" s="139"/>
      <c r="NT10" s="31"/>
      <c r="NU10" s="76"/>
      <c r="NV10" s="78">
        <f t="shared" si="54"/>
        <v>0</v>
      </c>
      <c r="NX10" s="406"/>
      <c r="NY10" s="1460"/>
      <c r="NZ10" s="696"/>
      <c r="OA10" s="406"/>
      <c r="OB10" s="261"/>
      <c r="OC10" s="78">
        <f t="shared" si="55"/>
        <v>0</v>
      </c>
      <c r="OE10" s="406"/>
      <c r="OF10" s="311"/>
      <c r="OG10" s="104"/>
      <c r="OH10" s="49"/>
      <c r="OI10" s="139"/>
      <c r="OJ10" s="78">
        <f t="shared" si="56"/>
        <v>12799.5</v>
      </c>
      <c r="OL10" s="426">
        <v>41540</v>
      </c>
      <c r="OM10" s="308" t="s">
        <v>1845</v>
      </c>
      <c r="ON10" s="302" t="s">
        <v>1675</v>
      </c>
      <c r="OO10" s="139">
        <v>13838.5</v>
      </c>
      <c r="OP10" s="49"/>
      <c r="OQ10" s="139"/>
      <c r="OR10" s="78">
        <f t="shared" si="0"/>
        <v>50970</v>
      </c>
      <c r="OT10" s="406"/>
      <c r="OU10" s="1460"/>
      <c r="OV10" s="139"/>
      <c r="OW10" s="31"/>
      <c r="OX10" s="76"/>
      <c r="OY10" s="78">
        <f t="shared" si="57"/>
        <v>0</v>
      </c>
      <c r="PA10" s="31"/>
      <c r="PB10" s="1460"/>
      <c r="PC10" s="139"/>
      <c r="PD10" s="31"/>
      <c r="PE10" s="76"/>
      <c r="PF10" s="78">
        <f t="shared" si="58"/>
        <v>0</v>
      </c>
      <c r="PH10" s="321">
        <v>41729</v>
      </c>
      <c r="PI10" s="789" t="s">
        <v>2708</v>
      </c>
      <c r="PJ10" s="139">
        <v>1640</v>
      </c>
      <c r="PK10" s="49">
        <v>41730</v>
      </c>
      <c r="PL10" s="139">
        <v>1640</v>
      </c>
      <c r="PM10" s="78">
        <f t="shared" si="59"/>
        <v>301.5</v>
      </c>
      <c r="PO10" s="321"/>
      <c r="PP10" s="789"/>
      <c r="PQ10" s="139"/>
      <c r="PR10" s="49"/>
      <c r="PS10" s="139"/>
      <c r="PT10" s="78">
        <f t="shared" si="60"/>
        <v>301.5</v>
      </c>
      <c r="PV10" s="841"/>
      <c r="PW10" s="852"/>
      <c r="PX10" s="798"/>
      <c r="PY10" s="817"/>
      <c r="PZ10" s="819"/>
      <c r="QA10" s="853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460"/>
      <c r="QT10" s="139"/>
      <c r="QU10" s="31"/>
      <c r="QV10" s="76"/>
      <c r="QW10" s="78">
        <f t="shared" si="64"/>
        <v>0</v>
      </c>
      <c r="QY10" s="49"/>
      <c r="QZ10" s="1460"/>
      <c r="RA10" s="139"/>
      <c r="RB10" s="49"/>
      <c r="RC10" s="139"/>
      <c r="RD10" s="78">
        <f t="shared" si="65"/>
        <v>0</v>
      </c>
      <c r="RF10" s="49"/>
      <c r="RG10" s="1460"/>
      <c r="RH10" s="139"/>
      <c r="RI10" s="49"/>
      <c r="RJ10" s="139"/>
      <c r="RK10" s="78">
        <f t="shared" si="66"/>
        <v>0</v>
      </c>
      <c r="RM10" s="406">
        <v>41358</v>
      </c>
      <c r="RN10" s="738"/>
      <c r="RO10" s="780" t="s">
        <v>1446</v>
      </c>
      <c r="RP10" s="76">
        <v>37209</v>
      </c>
      <c r="RQ10" s="49">
        <v>41365</v>
      </c>
      <c r="RR10" s="76">
        <v>28802</v>
      </c>
      <c r="RS10" s="78">
        <f t="shared" si="67"/>
        <v>8640</v>
      </c>
      <c r="RU10" s="426"/>
      <c r="RV10" s="229"/>
      <c r="RW10" s="104"/>
      <c r="RX10" s="49"/>
      <c r="RY10" s="390"/>
      <c r="RZ10" s="78">
        <f t="shared" si="68"/>
        <v>1797</v>
      </c>
      <c r="SB10" s="426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6"/>
      <c r="UG10" s="229"/>
      <c r="UH10" s="261"/>
      <c r="UI10" s="49"/>
      <c r="UJ10" s="390"/>
      <c r="UK10" s="78">
        <f t="shared" si="77"/>
        <v>0</v>
      </c>
      <c r="UM10" s="426"/>
      <c r="UN10" s="229"/>
      <c r="UO10" s="104"/>
      <c r="UP10" s="49"/>
      <c r="UQ10" s="390"/>
      <c r="UR10" s="78">
        <f t="shared" si="78"/>
        <v>-2822</v>
      </c>
      <c r="UT10" s="426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6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6"/>
      <c r="WD10" s="229"/>
      <c r="WE10" s="1278"/>
      <c r="WF10" s="1758">
        <v>41541</v>
      </c>
      <c r="WG10" s="390">
        <v>500</v>
      </c>
      <c r="WH10" s="78">
        <f t="shared" si="84"/>
        <v>28610</v>
      </c>
      <c r="WJ10" s="321"/>
      <c r="WK10" s="1460"/>
      <c r="WL10" s="139"/>
      <c r="WM10" s="49"/>
      <c r="WN10" s="350"/>
      <c r="WO10" s="78">
        <f t="shared" si="85"/>
        <v>151</v>
      </c>
      <c r="WQ10" s="426"/>
      <c r="WR10" s="1460"/>
      <c r="WS10" s="719"/>
      <c r="WT10" s="858"/>
      <c r="WU10" s="139"/>
      <c r="WV10" s="78">
        <f t="shared" si="86"/>
        <v>7697</v>
      </c>
      <c r="WX10" s="49"/>
      <c r="WY10" s="1460"/>
      <c r="WZ10" s="139"/>
      <c r="XA10" s="49"/>
      <c r="XB10" s="139"/>
      <c r="XC10" s="78">
        <f t="shared" si="87"/>
        <v>635.5</v>
      </c>
      <c r="XE10" s="426"/>
      <c r="XF10" s="229"/>
      <c r="XG10" s="104"/>
      <c r="XH10" s="49"/>
      <c r="XI10" s="139"/>
      <c r="XJ10" s="78">
        <f t="shared" si="88"/>
        <v>40179.949999999997</v>
      </c>
      <c r="XL10" s="406"/>
      <c r="XM10" s="311"/>
      <c r="XN10" s="22"/>
      <c r="XO10" s="31"/>
      <c r="XP10" s="76"/>
      <c r="XQ10" s="78">
        <f t="shared" si="89"/>
        <v>0</v>
      </c>
      <c r="XS10" s="426"/>
      <c r="XT10" s="1460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6"/>
      <c r="YL10" s="139"/>
      <c r="YM10" s="78">
        <f t="shared" si="92"/>
        <v>0</v>
      </c>
      <c r="YO10" s="426"/>
      <c r="YP10" s="483"/>
      <c r="YQ10" s="229"/>
      <c r="YR10" s="1637"/>
      <c r="YS10" s="1801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6"/>
      <c r="ZL10" s="1460"/>
      <c r="ZM10" s="139"/>
      <c r="ZN10" s="31"/>
      <c r="ZO10" s="76"/>
      <c r="ZP10" s="78">
        <f t="shared" ref="ZP10:ZP43" si="238">ZP9+ZM10-ZO10</f>
        <v>0</v>
      </c>
      <c r="ZR10" s="406"/>
      <c r="ZS10" s="1460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802"/>
      <c r="AAC10" s="1294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6"/>
      <c r="AAO10" s="426"/>
      <c r="AAP10" s="229"/>
      <c r="AAQ10" s="104"/>
      <c r="AAR10" s="321"/>
      <c r="AAS10" s="139"/>
      <c r="AAT10" s="78">
        <f t="shared" si="97"/>
        <v>2828</v>
      </c>
      <c r="AAV10" s="321">
        <v>41599</v>
      </c>
      <c r="AAW10" s="229" t="s">
        <v>1902</v>
      </c>
      <c r="AAX10" s="696">
        <v>21105</v>
      </c>
      <c r="AAY10" s="49">
        <v>41703</v>
      </c>
      <c r="AAZ10" s="139">
        <v>6105</v>
      </c>
      <c r="ABA10" s="78">
        <f t="shared" si="98"/>
        <v>15616</v>
      </c>
      <c r="ABC10" s="426"/>
      <c r="ABD10" s="229"/>
      <c r="ABE10" s="104"/>
      <c r="ABF10" s="426"/>
      <c r="ABG10" s="139"/>
      <c r="ABH10" s="78">
        <f t="shared" si="99"/>
        <v>0</v>
      </c>
      <c r="ABJ10" s="494"/>
      <c r="ABK10" s="229"/>
      <c r="ABL10" s="104"/>
      <c r="ABM10" s="49"/>
      <c r="ABN10" s="139"/>
      <c r="ABO10" s="78">
        <f t="shared" si="100"/>
        <v>0</v>
      </c>
      <c r="ABQ10" s="426"/>
      <c r="ABR10" s="1460"/>
      <c r="ABS10" s="139"/>
      <c r="ABT10" s="308"/>
      <c r="ABU10" s="139"/>
      <c r="ABV10" s="78">
        <f t="shared" si="101"/>
        <v>0</v>
      </c>
      <c r="ABX10" s="426"/>
      <c r="ABY10" s="1460"/>
      <c r="ABZ10" s="139"/>
      <c r="ACA10" s="308"/>
      <c r="ACB10" s="139"/>
      <c r="ACC10" s="78">
        <f t="shared" si="102"/>
        <v>0</v>
      </c>
      <c r="ACE10" s="426"/>
      <c r="ACF10" s="1460"/>
      <c r="ACG10" s="139"/>
      <c r="ACH10" s="308"/>
      <c r="ACI10" s="139"/>
      <c r="ACJ10" s="78">
        <f t="shared" si="103"/>
        <v>0</v>
      </c>
      <c r="ACL10" s="426"/>
      <c r="ACM10" s="483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5">
        <v>40527</v>
      </c>
      <c r="ADB10" s="311" t="s">
        <v>1100</v>
      </c>
      <c r="ADC10" s="104">
        <v>28556.5</v>
      </c>
      <c r="ADD10" s="31"/>
      <c r="ADE10" s="76"/>
      <c r="ADF10" s="78">
        <f t="shared" si="105"/>
        <v>39901</v>
      </c>
      <c r="ADI10" s="767"/>
      <c r="ADJ10" s="1460"/>
      <c r="ADK10" s="139"/>
      <c r="ADL10" s="31"/>
      <c r="ADM10" s="76"/>
      <c r="ADN10" s="78">
        <f>ADN9+ADK10-ADM10</f>
        <v>0</v>
      </c>
      <c r="ADP10" s="322"/>
      <c r="ADQ10" s="1460"/>
      <c r="ADR10" s="139"/>
      <c r="ADS10" s="406"/>
      <c r="ADT10" s="76"/>
      <c r="ADU10" s="78">
        <f>ADU9+ADR10-ADT10</f>
        <v>0</v>
      </c>
      <c r="ADW10" s="797"/>
      <c r="ADX10" s="855" t="s">
        <v>1082</v>
      </c>
      <c r="ADY10" s="856">
        <v>18612</v>
      </c>
      <c r="ADZ10" s="31"/>
      <c r="AEA10" s="76"/>
      <c r="AEB10" s="78">
        <f>AEB9+ADY10-AEA10</f>
        <v>42311</v>
      </c>
      <c r="AED10" s="321">
        <v>41729</v>
      </c>
      <c r="AEE10" s="229" t="s">
        <v>2612</v>
      </c>
      <c r="AEF10" s="104">
        <v>8843</v>
      </c>
      <c r="AEG10" s="321">
        <v>41730</v>
      </c>
      <c r="AEH10" s="139">
        <v>8843</v>
      </c>
      <c r="AEI10" s="78">
        <f>AEI9+AEF10-AEH10</f>
        <v>100.5</v>
      </c>
      <c r="AEK10" s="31"/>
      <c r="AEL10" s="311"/>
      <c r="AEM10" s="783"/>
      <c r="AEN10" s="49"/>
      <c r="AEO10" s="139"/>
      <c r="AEP10" s="78">
        <f t="shared" si="1"/>
        <v>0</v>
      </c>
      <c r="AER10" s="49"/>
      <c r="AES10" s="1460"/>
      <c r="AET10" s="139"/>
      <c r="AEU10" s="49"/>
      <c r="AEV10" s="139"/>
      <c r="AEW10" s="78">
        <f t="shared" si="106"/>
        <v>0</v>
      </c>
      <c r="AEY10" s="31"/>
      <c r="AEZ10" s="1460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460"/>
      <c r="AFV10" s="139"/>
      <c r="AFW10" s="31"/>
      <c r="AFX10" s="76"/>
      <c r="AFY10" s="78">
        <f t="shared" si="110"/>
        <v>0</v>
      </c>
      <c r="AGA10" s="31"/>
      <c r="AGB10" s="311"/>
      <c r="AGC10" s="22"/>
      <c r="AGD10" s="31">
        <v>41708</v>
      </c>
      <c r="AGE10" s="76">
        <v>1461</v>
      </c>
      <c r="AGF10" s="78">
        <f t="shared" si="111"/>
        <v>15352</v>
      </c>
      <c r="AGH10" s="322"/>
      <c r="AGI10" s="1460"/>
      <c r="AGJ10" s="139"/>
      <c r="AGK10" s="31"/>
      <c r="AGL10" s="76"/>
      <c r="AGM10" s="78">
        <f t="shared" si="112"/>
        <v>0</v>
      </c>
      <c r="AGO10" s="322"/>
      <c r="AGP10" s="1460"/>
      <c r="AGQ10" s="139"/>
      <c r="AGR10" s="31"/>
      <c r="AGS10" s="76"/>
      <c r="AGT10" s="78">
        <f t="shared" si="113"/>
        <v>3146</v>
      </c>
      <c r="AGV10" s="406"/>
      <c r="AGW10" s="311"/>
      <c r="AGX10" s="22"/>
      <c r="AGY10" s="49"/>
      <c r="AGZ10" s="139"/>
      <c r="AHA10" s="78">
        <f t="shared" si="114"/>
        <v>17325.5</v>
      </c>
      <c r="AHE10" s="302"/>
      <c r="AHF10" s="139"/>
      <c r="AHG10" s="322"/>
      <c r="AHH10" s="76"/>
      <c r="AHI10" s="78">
        <f t="shared" si="115"/>
        <v>2343</v>
      </c>
      <c r="AHK10" s="406"/>
      <c r="AHL10" s="1460"/>
      <c r="AHM10" s="139"/>
      <c r="AHN10" s="31"/>
      <c r="AHO10" s="76"/>
      <c r="AHP10" s="78">
        <f t="shared" si="116"/>
        <v>0</v>
      </c>
      <c r="AHR10" s="406"/>
      <c r="AHS10" s="1460"/>
      <c r="AHT10" s="139"/>
      <c r="AHU10" s="31">
        <v>41579</v>
      </c>
      <c r="AHV10" s="76">
        <v>1000</v>
      </c>
      <c r="AHW10" s="78">
        <f t="shared" si="117"/>
        <v>6917.5</v>
      </c>
      <c r="AHY10" s="426">
        <v>41500</v>
      </c>
      <c r="AHZ10" s="483"/>
      <c r="AIA10" s="1460" t="s">
        <v>1663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6"/>
      <c r="AIH10" s="229"/>
      <c r="AII10" s="802"/>
      <c r="AIJ10" s="803"/>
      <c r="AIK10" s="139"/>
      <c r="AIL10" s="78">
        <f t="shared" si="119"/>
        <v>436</v>
      </c>
      <c r="AIN10" s="426"/>
      <c r="AIO10" s="1460"/>
      <c r="AIP10" s="139"/>
      <c r="AIQ10" s="49"/>
      <c r="AIR10" s="139"/>
      <c r="AIS10" s="78">
        <f t="shared" si="120"/>
        <v>0</v>
      </c>
      <c r="AIU10" s="426"/>
      <c r="AIV10" s="229"/>
      <c r="AIW10" s="104"/>
      <c r="AIX10" s="49"/>
      <c r="AIY10" s="139"/>
      <c r="AIZ10" s="78">
        <f t="shared" si="121"/>
        <v>504</v>
      </c>
      <c r="AJB10" s="799">
        <v>40330</v>
      </c>
      <c r="AJC10" s="782" t="s">
        <v>1101</v>
      </c>
      <c r="AJD10" s="22">
        <v>2261.5</v>
      </c>
      <c r="AJE10" s="31"/>
      <c r="AJF10" s="76"/>
      <c r="AJG10" s="78">
        <f t="shared" si="122"/>
        <v>26070.5</v>
      </c>
      <c r="AJI10" s="49"/>
      <c r="AJJ10" s="229"/>
      <c r="AJK10" s="104"/>
      <c r="AJL10" s="49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1102</v>
      </c>
      <c r="AJY10" s="801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6"/>
      <c r="AKM10" s="311"/>
      <c r="AKN10" s="22"/>
      <c r="AKO10" s="31"/>
      <c r="AKP10" s="76"/>
      <c r="AKQ10" s="78">
        <f t="shared" si="127"/>
        <v>0</v>
      </c>
      <c r="AKS10" s="426"/>
      <c r="AKT10" s="483"/>
      <c r="AKU10" s="229"/>
      <c r="AKV10" s="104"/>
      <c r="AKW10" s="49"/>
      <c r="AKX10" s="139"/>
      <c r="AKY10" s="78">
        <f t="shared" si="128"/>
        <v>139</v>
      </c>
      <c r="ALA10" s="426"/>
      <c r="ALB10" s="229"/>
      <c r="ALC10" s="829"/>
      <c r="ALD10" s="1882"/>
      <c r="ALE10" s="139"/>
      <c r="ALF10" s="78">
        <f t="shared" si="129"/>
        <v>409</v>
      </c>
      <c r="ALH10" s="406"/>
      <c r="ALI10" s="229"/>
      <c r="ALJ10" s="104"/>
      <c r="ALK10" s="49"/>
      <c r="ALL10" s="139"/>
      <c r="ALM10" s="131">
        <f t="shared" si="130"/>
        <v>0</v>
      </c>
      <c r="ALO10" s="426"/>
      <c r="ALP10" s="229"/>
      <c r="ALQ10" s="104"/>
      <c r="ALR10" s="49"/>
      <c r="ALS10" s="139"/>
      <c r="ALT10" s="131">
        <f t="shared" si="131"/>
        <v>3598.5</v>
      </c>
      <c r="ALV10" s="794">
        <v>40915</v>
      </c>
      <c r="ALW10" s="786" t="s">
        <v>1103</v>
      </c>
      <c r="ALX10" s="804">
        <v>12793</v>
      </c>
      <c r="ALY10" s="49"/>
      <c r="ALZ10" s="139"/>
      <c r="AMA10" s="78">
        <f t="shared" si="132"/>
        <v>33247</v>
      </c>
      <c r="AMC10" s="406"/>
      <c r="AMD10" s="311"/>
      <c r="AME10" s="22"/>
      <c r="AMF10" s="31"/>
      <c r="AMG10" s="76"/>
      <c r="AMH10" s="78">
        <f t="shared" si="133"/>
        <v>0</v>
      </c>
      <c r="AMJ10" s="426"/>
      <c r="AMK10" s="229"/>
      <c r="AML10" s="104"/>
      <c r="AMM10" s="1285"/>
      <c r="AMN10" s="139"/>
      <c r="AMO10" s="78">
        <f t="shared" si="134"/>
        <v>0</v>
      </c>
      <c r="AMQ10" s="406"/>
      <c r="AMR10" s="311"/>
      <c r="AMS10" s="22"/>
      <c r="AMT10" s="31"/>
      <c r="AMU10" s="76"/>
      <c r="AMV10" s="78">
        <f t="shared" si="135"/>
        <v>0</v>
      </c>
      <c r="AMX10" s="322"/>
      <c r="AMY10" s="1460"/>
      <c r="AMZ10" s="806"/>
      <c r="ANA10" s="810"/>
      <c r="ANB10" s="76"/>
      <c r="ANC10" s="811">
        <f t="shared" si="205"/>
        <v>0</v>
      </c>
      <c r="ANE10" s="322"/>
      <c r="ANF10" s="311"/>
      <c r="ANG10" s="805"/>
      <c r="ANH10" s="97"/>
      <c r="ANI10" s="76"/>
      <c r="ANJ10" s="811">
        <f t="shared" si="206"/>
        <v>0</v>
      </c>
      <c r="ANL10" s="322"/>
      <c r="ANM10" s="311"/>
      <c r="ANN10" s="807"/>
      <c r="ANO10" s="1642" t="s">
        <v>1658</v>
      </c>
      <c r="ANP10" s="1450">
        <v>960.4</v>
      </c>
      <c r="ANQ10" s="811">
        <f t="shared" si="207"/>
        <v>187.60000000000002</v>
      </c>
      <c r="ANS10" s="31"/>
      <c r="ANT10" s="31"/>
      <c r="ANU10" s="1460"/>
      <c r="ANV10" s="806"/>
      <c r="ANW10" s="810"/>
      <c r="ANX10" s="77"/>
      <c r="ANY10" s="811">
        <f t="shared" si="208"/>
        <v>0</v>
      </c>
      <c r="AOA10" s="406">
        <v>41713</v>
      </c>
      <c r="AOB10" s="738"/>
      <c r="AOC10" s="311" t="s">
        <v>2495</v>
      </c>
      <c r="AOD10" s="807">
        <v>74616.27</v>
      </c>
      <c r="AOE10" s="97">
        <v>41725</v>
      </c>
      <c r="AOF10" s="139">
        <v>21729</v>
      </c>
      <c r="AOG10" s="809">
        <f t="shared" si="209"/>
        <v>53618.270000000004</v>
      </c>
      <c r="AOI10" s="426"/>
      <c r="AOJ10" s="895"/>
      <c r="AOK10" s="805"/>
      <c r="AOL10" s="97"/>
      <c r="AOM10" s="139"/>
      <c r="AON10" s="809">
        <f t="shared" si="210"/>
        <v>0</v>
      </c>
      <c r="AOP10" s="49"/>
      <c r="AOQ10" s="1460"/>
      <c r="AOR10" s="806"/>
      <c r="AOS10" s="97"/>
      <c r="AOT10" s="139"/>
      <c r="AOU10" s="809">
        <f t="shared" si="211"/>
        <v>0</v>
      </c>
      <c r="AOW10" s="49"/>
      <c r="AOX10" s="1460"/>
      <c r="AOY10" s="806"/>
      <c r="AOZ10" s="97"/>
      <c r="APA10" s="139"/>
      <c r="APB10" s="811">
        <f t="shared" si="212"/>
        <v>0</v>
      </c>
      <c r="APD10" s="49"/>
      <c r="APE10" s="229"/>
      <c r="APF10" s="805"/>
      <c r="APG10" s="97"/>
      <c r="APH10" s="139"/>
      <c r="API10" s="78">
        <f t="shared" si="136"/>
        <v>0</v>
      </c>
      <c r="APK10" s="406"/>
      <c r="APL10" s="1460"/>
      <c r="APM10" s="806"/>
      <c r="APN10" s="810"/>
      <c r="APO10" s="76"/>
      <c r="APP10" s="811">
        <f t="shared" si="213"/>
        <v>0</v>
      </c>
      <c r="APR10" s="321"/>
      <c r="APS10" s="229"/>
      <c r="APT10" s="806"/>
      <c r="APU10" s="97"/>
      <c r="APV10" s="139"/>
      <c r="APW10" s="811">
        <f t="shared" si="214"/>
        <v>0</v>
      </c>
      <c r="APY10" s="49"/>
      <c r="APZ10" s="229"/>
      <c r="AQA10" s="806"/>
      <c r="AQB10" s="97"/>
      <c r="AQC10" s="139"/>
      <c r="AQD10" s="811">
        <f t="shared" si="215"/>
        <v>0</v>
      </c>
      <c r="AQF10" s="49"/>
      <c r="AQG10" s="229"/>
      <c r="AQH10" s="806"/>
      <c r="AQI10" s="347"/>
      <c r="AQJ10" s="139"/>
      <c r="AQK10" s="811">
        <f t="shared" si="216"/>
        <v>0</v>
      </c>
      <c r="AQM10" s="49"/>
      <c r="AQN10" s="229"/>
      <c r="AQO10" s="806"/>
      <c r="AQP10" s="347"/>
      <c r="AQQ10" s="139"/>
      <c r="AQR10" s="811">
        <f t="shared" si="217"/>
        <v>0</v>
      </c>
      <c r="AQT10" s="322"/>
      <c r="AQU10" s="311"/>
      <c r="AQV10" s="831"/>
      <c r="AQW10" s="810"/>
      <c r="AQX10" s="76"/>
      <c r="AQY10" s="811">
        <f t="shared" si="218"/>
        <v>0</v>
      </c>
      <c r="ARA10" s="322"/>
      <c r="ARB10" s="311"/>
      <c r="ARC10" s="831"/>
      <c r="ARD10" s="810"/>
      <c r="ARE10" s="76"/>
      <c r="ARF10" s="811">
        <f t="shared" si="219"/>
        <v>0</v>
      </c>
      <c r="ARH10" s="322"/>
      <c r="ARI10" s="311"/>
      <c r="ARJ10" s="831"/>
      <c r="ARK10" s="810">
        <v>41755</v>
      </c>
      <c r="ARL10" s="76">
        <v>663.5</v>
      </c>
      <c r="ARM10" s="811">
        <f t="shared" si="220"/>
        <v>399</v>
      </c>
      <c r="ARO10" s="426"/>
      <c r="ARP10" s="229"/>
      <c r="ARQ10" s="805"/>
      <c r="ARR10" s="97"/>
      <c r="ARS10" s="139"/>
      <c r="ART10" s="811">
        <f t="shared" si="221"/>
        <v>0</v>
      </c>
      <c r="ARV10" s="406"/>
      <c r="ARW10" s="780"/>
      <c r="ARX10" s="350"/>
      <c r="ARY10" s="406"/>
      <c r="ARZ10" s="778"/>
      <c r="ASA10" s="811">
        <f t="shared" si="222"/>
        <v>0</v>
      </c>
      <c r="ASC10" s="406"/>
      <c r="ASD10" s="311"/>
      <c r="ASE10" s="807"/>
      <c r="ASF10" s="810"/>
      <c r="ASG10" s="76"/>
      <c r="ASH10" s="811">
        <f t="shared" si="223"/>
        <v>0</v>
      </c>
      <c r="ASJ10" s="406"/>
      <c r="ASK10" s="311"/>
      <c r="ASL10" s="807"/>
      <c r="ASM10" s="810"/>
      <c r="ASN10" s="76"/>
      <c r="ASO10" s="811">
        <f t="shared" si="224"/>
        <v>0</v>
      </c>
      <c r="ASQ10" s="426"/>
      <c r="ASR10" s="302"/>
      <c r="ASS10" s="139"/>
      <c r="AST10" s="49"/>
      <c r="ASU10" s="139"/>
      <c r="ASV10" s="78">
        <f t="shared" ref="ASV10:ASV43" si="240">ASV9+ASS10-ASU10</f>
        <v>0</v>
      </c>
      <c r="ASX10" s="426"/>
      <c r="ASY10" s="483"/>
      <c r="ASZ10" s="1460"/>
      <c r="ATA10" s="139"/>
      <c r="ATB10" s="49"/>
      <c r="ATC10" s="139"/>
      <c r="ATD10" s="78">
        <f t="shared" ref="ATD10:ATD43" si="241">ATD9+ATA10-ATC10</f>
        <v>2270</v>
      </c>
      <c r="ATF10" s="426"/>
      <c r="ATG10" s="1460"/>
      <c r="ATH10" s="139"/>
      <c r="ATI10" s="49"/>
      <c r="ATJ10" s="139"/>
      <c r="ATK10" s="78">
        <f t="shared" ref="ATK10:ATK43" si="242">ATK9+ATH10-ATJ10</f>
        <v>0</v>
      </c>
      <c r="ATM10" s="321"/>
      <c r="ATN10" s="1460"/>
      <c r="ATO10" s="139"/>
      <c r="ATP10" s="49"/>
      <c r="ATQ10" s="139"/>
      <c r="ATR10" s="78">
        <f t="shared" ref="ATR10:ATR43" si="243">ATR9+ATO10-ATQ10</f>
        <v>0</v>
      </c>
      <c r="ATT10" s="426"/>
      <c r="ATU10" s="483"/>
      <c r="ATV10" s="1460"/>
      <c r="ATW10" s="139"/>
      <c r="ATX10" s="49"/>
      <c r="ATY10" s="139"/>
      <c r="ATZ10" s="78">
        <f t="shared" ref="ATZ10:ATZ43" si="244">ATZ9+ATW10-ATY10</f>
        <v>968</v>
      </c>
      <c r="AUB10" s="406"/>
      <c r="AUC10" s="738"/>
      <c r="AUD10" s="1460"/>
      <c r="AUE10" s="139"/>
      <c r="AUF10" s="31"/>
      <c r="AUG10" s="76"/>
      <c r="AUH10" s="78">
        <f t="shared" ref="AUH10:AUH43" si="245">AUH9+AUE10-AUG10</f>
        <v>0</v>
      </c>
      <c r="AUI10" s="76"/>
      <c r="AUJ10" s="406"/>
      <c r="AUK10" s="1460"/>
      <c r="AUL10" s="350"/>
      <c r="AUM10" s="49"/>
      <c r="AUN10" s="139"/>
      <c r="AUO10" s="78">
        <f t="shared" ref="AUO10:AUO43" si="246">AUO9+AUL10-AUN10</f>
        <v>0</v>
      </c>
      <c r="AUR10" s="780"/>
      <c r="AUS10" s="139"/>
      <c r="AUT10" s="49">
        <v>41632</v>
      </c>
      <c r="AUU10" s="139">
        <v>37</v>
      </c>
      <c r="AUV10" s="78">
        <f t="shared" ref="AUV10:AUV60" si="247">AUV9+AUS10-AUU10</f>
        <v>2817.5</v>
      </c>
      <c r="AUX10" s="426"/>
      <c r="AUY10" s="229"/>
      <c r="AUZ10" s="104"/>
      <c r="AVA10" s="49"/>
      <c r="AVB10" s="139"/>
      <c r="AVC10" s="78">
        <f t="shared" ref="AVC10:AVC43" si="248">AVC9+AUZ10-AVB10</f>
        <v>3312</v>
      </c>
      <c r="AVE10" s="426"/>
      <c r="AVF10" s="229"/>
      <c r="AVG10" s="104"/>
      <c r="AVH10" s="49"/>
      <c r="AVI10" s="139"/>
      <c r="AVJ10" s="78">
        <f t="shared" ref="AVJ10:AVJ43" si="249">AVJ9+AVG10-AVI10</f>
        <v>0</v>
      </c>
      <c r="AVL10" s="426"/>
      <c r="AVM10" s="302"/>
      <c r="AVN10" s="139"/>
      <c r="AVO10" s="97"/>
      <c r="AVP10" s="139"/>
      <c r="AVQ10" s="78">
        <f t="shared" ref="AVQ10:AVQ50" si="250">AVQ9+AVN10-AVP10</f>
        <v>0</v>
      </c>
      <c r="AVS10" s="426"/>
      <c r="AVT10" s="1460"/>
      <c r="AVU10" s="139"/>
      <c r="AVV10" s="49"/>
      <c r="AVW10" s="139"/>
      <c r="AVX10" s="78">
        <f t="shared" si="225"/>
        <v>0</v>
      </c>
      <c r="AVZ10" s="426"/>
      <c r="AWA10" s="1460"/>
      <c r="AWB10" s="139"/>
      <c r="AWC10" s="49"/>
      <c r="AWD10" s="139"/>
      <c r="AWE10" s="78">
        <f t="shared" si="226"/>
        <v>0</v>
      </c>
      <c r="AWG10" s="426"/>
      <c r="AWH10" s="302"/>
      <c r="AWI10" s="139"/>
      <c r="AWJ10" s="49"/>
      <c r="AWK10" s="350"/>
      <c r="AWL10" s="78">
        <f t="shared" si="227"/>
        <v>0</v>
      </c>
      <c r="AWN10" s="49"/>
      <c r="AWO10" s="308"/>
      <c r="AWP10" s="302"/>
      <c r="AWQ10" s="719"/>
      <c r="AWR10" s="803"/>
      <c r="AWS10" s="139"/>
      <c r="AWT10" s="78">
        <f t="shared" si="228"/>
        <v>5365</v>
      </c>
      <c r="AWV10" s="406"/>
      <c r="AWW10" s="738"/>
      <c r="AWX10" s="1774"/>
      <c r="AWY10" s="1775"/>
      <c r="AWZ10" s="1562"/>
      <c r="AXA10" s="76"/>
      <c r="AXB10" s="811">
        <f>AXB9+AWY10-AXA10</f>
        <v>872</v>
      </c>
      <c r="AXD10" s="406"/>
      <c r="AXE10" s="1460"/>
      <c r="AXF10" s="806"/>
      <c r="AXG10" s="810"/>
      <c r="AXH10" s="76"/>
      <c r="AXI10" s="811">
        <f>AXI9+AXF10-AXH10</f>
        <v>0</v>
      </c>
      <c r="AXK10" s="406"/>
      <c r="AXL10" s="1460"/>
      <c r="AXM10" s="806"/>
      <c r="AXN10" s="810"/>
      <c r="AXO10" s="76"/>
      <c r="AXP10" s="811">
        <f>AXP9+AXM10-AXO10</f>
        <v>0</v>
      </c>
      <c r="AXR10" s="31"/>
      <c r="AXS10" s="1460"/>
      <c r="AXT10" s="806"/>
      <c r="AXU10" s="347"/>
      <c r="AXV10" s="76"/>
      <c r="AXW10" s="811">
        <f>AXW9+AXT10-AXV10</f>
        <v>0</v>
      </c>
      <c r="AXY10" s="426"/>
      <c r="AXZ10" s="302"/>
      <c r="AYA10" s="139"/>
      <c r="AYB10" s="483"/>
      <c r="AYC10" s="139"/>
      <c r="AYD10" s="78">
        <f t="shared" si="137"/>
        <v>0</v>
      </c>
      <c r="AYF10" s="426"/>
      <c r="AYG10" s="302"/>
      <c r="AYH10" s="390"/>
      <c r="AYI10" s="49"/>
      <c r="AYJ10" s="139"/>
      <c r="AYK10" s="78">
        <f t="shared" si="138"/>
        <v>0</v>
      </c>
      <c r="AYM10" s="426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6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49"/>
      <c r="AZS10" s="350"/>
      <c r="AZT10" s="78">
        <f t="shared" si="143"/>
        <v>5180.28</v>
      </c>
      <c r="AZV10" s="321"/>
      <c r="AZW10" s="229"/>
      <c r="AZX10" s="139"/>
      <c r="AZY10" s="49"/>
      <c r="AZZ10" s="350"/>
      <c r="BAA10" s="78">
        <f t="shared" si="144"/>
        <v>0</v>
      </c>
      <c r="BAC10" s="321">
        <v>41556</v>
      </c>
      <c r="BAD10" s="302" t="s">
        <v>1814</v>
      </c>
      <c r="BAE10" s="390">
        <v>4836</v>
      </c>
      <c r="BAF10" s="426">
        <v>41557</v>
      </c>
      <c r="BAG10" s="390">
        <v>1218</v>
      </c>
      <c r="BAH10" s="78">
        <f t="shared" si="145"/>
        <v>8891</v>
      </c>
      <c r="BAJ10" s="406"/>
      <c r="BAK10" s="311"/>
      <c r="BAL10" s="22"/>
      <c r="BAM10" s="406"/>
      <c r="BAN10" s="76"/>
      <c r="BAO10" s="78">
        <f t="shared" si="146"/>
        <v>0</v>
      </c>
      <c r="BAQ10" s="426"/>
      <c r="BAR10" s="229"/>
      <c r="BAS10" s="817"/>
      <c r="BAT10" s="825" t="s">
        <v>1085</v>
      </c>
      <c r="BAU10" s="722"/>
      <c r="BAV10" s="788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41715</v>
      </c>
      <c r="BBM10" s="321"/>
      <c r="BBN10" s="1895" t="s">
        <v>2426</v>
      </c>
      <c r="BBO10" s="390">
        <v>305790</v>
      </c>
      <c r="BBP10" s="393">
        <v>41730</v>
      </c>
      <c r="BBQ10" s="139">
        <v>305790</v>
      </c>
      <c r="BBR10" s="131">
        <f t="shared" si="148"/>
        <v>6.5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6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6"/>
      <c r="BCW10" s="229"/>
      <c r="BCX10" s="139"/>
      <c r="BCY10" s="383"/>
      <c r="BCZ10" s="139"/>
      <c r="BDA10" s="78">
        <f t="shared" si="153"/>
        <v>6086.5</v>
      </c>
      <c r="BDC10" s="426"/>
      <c r="BDD10" s="229"/>
      <c r="BDE10" s="802"/>
      <c r="BDF10" s="803"/>
      <c r="BDG10" s="139"/>
      <c r="BDH10" s="78">
        <f t="shared" si="154"/>
        <v>3066</v>
      </c>
      <c r="BDJ10" s="322"/>
      <c r="BDK10" s="780"/>
      <c r="BDL10" s="139"/>
      <c r="BDM10" s="31"/>
      <c r="BDN10" s="76"/>
      <c r="BDO10" s="78">
        <f t="shared" si="155"/>
        <v>0</v>
      </c>
      <c r="BDQ10" s="426"/>
      <c r="BDR10" s="483"/>
      <c r="BDS10" s="302"/>
      <c r="BDT10" s="139"/>
      <c r="BDU10" s="426"/>
      <c r="BDV10" s="139"/>
      <c r="BDW10" s="78">
        <f t="shared" si="156"/>
        <v>308</v>
      </c>
      <c r="BDY10" s="49"/>
      <c r="BDZ10" s="814"/>
      <c r="BEA10" s="229"/>
      <c r="BEB10" s="139"/>
      <c r="BEC10" s="49"/>
      <c r="BED10" s="139"/>
      <c r="BEE10" s="78">
        <f t="shared" si="157"/>
        <v>10700</v>
      </c>
      <c r="BEG10" s="49"/>
      <c r="BEH10" s="229"/>
      <c r="BEI10" s="104"/>
      <c r="BEJ10" s="49"/>
      <c r="BEK10" s="139"/>
      <c r="BEL10" s="78">
        <f t="shared" si="158"/>
        <v>0</v>
      </c>
      <c r="BEN10" s="49"/>
      <c r="BEO10" s="229"/>
      <c r="BEP10" s="104"/>
      <c r="BEQ10" s="49"/>
      <c r="BER10" s="139"/>
      <c r="BES10" s="78">
        <f t="shared" si="159"/>
        <v>0</v>
      </c>
      <c r="BEU10" s="321"/>
      <c r="BEV10" s="1460"/>
      <c r="BEW10" s="390"/>
      <c r="BEX10" s="49"/>
      <c r="BEY10" s="139"/>
      <c r="BEZ10" s="78">
        <f t="shared" si="160"/>
        <v>0</v>
      </c>
      <c r="BFB10" s="321"/>
      <c r="BFC10" s="1574"/>
      <c r="BFD10" s="829"/>
      <c r="BFE10" s="1561" t="s">
        <v>1904</v>
      </c>
      <c r="BFF10" s="837">
        <v>0</v>
      </c>
      <c r="BFG10" s="78">
        <f t="shared" si="161"/>
        <v>970</v>
      </c>
      <c r="BFI10" s="321"/>
      <c r="BFJ10" s="302"/>
      <c r="BFK10" s="261"/>
      <c r="BFL10" s="426">
        <v>41699</v>
      </c>
      <c r="BFM10" s="139">
        <v>700</v>
      </c>
      <c r="BFN10" s="131">
        <f t="shared" si="162"/>
        <v>5226</v>
      </c>
      <c r="BFP10" s="322"/>
      <c r="BFQ10" s="1460"/>
      <c r="BFR10" s="139"/>
      <c r="BFS10" s="426"/>
      <c r="BFT10" s="139"/>
      <c r="BFU10" s="78">
        <f t="shared" si="163"/>
        <v>0</v>
      </c>
      <c r="BFW10" s="31"/>
      <c r="BFX10" s="1460"/>
      <c r="BFY10" s="139"/>
      <c r="BFZ10" s="49"/>
      <c r="BGA10" s="139"/>
      <c r="BGB10" s="78">
        <f t="shared" si="164"/>
        <v>0</v>
      </c>
      <c r="BGD10" s="321"/>
      <c r="BGE10" s="229"/>
      <c r="BGF10" s="139"/>
      <c r="BGG10" s="321"/>
      <c r="BGH10" s="139"/>
      <c r="BGI10" s="78">
        <f t="shared" si="165"/>
        <v>0</v>
      </c>
      <c r="BGK10" s="426"/>
      <c r="BGL10" s="426"/>
      <c r="BGM10" s="833"/>
      <c r="BGN10" s="1640"/>
      <c r="BGO10" s="836"/>
      <c r="BGP10" s="139"/>
      <c r="BGQ10" s="78">
        <f t="shared" si="166"/>
        <v>1055.5999999999913</v>
      </c>
      <c r="BGS10" s="31"/>
      <c r="BGT10" s="311"/>
      <c r="BGU10" s="139"/>
      <c r="BGV10" s="31"/>
      <c r="BGW10" s="77"/>
      <c r="BGX10" s="78">
        <f t="shared" si="167"/>
        <v>0</v>
      </c>
      <c r="BGZ10" s="426"/>
      <c r="BHA10" s="229"/>
      <c r="BHB10" s="104"/>
      <c r="BHC10" s="49">
        <v>41274</v>
      </c>
      <c r="BHD10" s="139">
        <v>5659</v>
      </c>
      <c r="BHE10" s="78">
        <f t="shared" si="168"/>
        <v>663.79999999999927</v>
      </c>
      <c r="BHG10" s="426"/>
      <c r="BHH10" s="49"/>
      <c r="BHI10" s="229"/>
      <c r="BHJ10" s="139"/>
      <c r="BHK10" s="49"/>
      <c r="BHL10" s="139"/>
      <c r="BHM10" s="78">
        <f t="shared" si="169"/>
        <v>0</v>
      </c>
      <c r="BHO10" s="321"/>
      <c r="BHP10" s="1460"/>
      <c r="BHQ10" s="696"/>
      <c r="BHR10" s="321"/>
      <c r="BHS10" s="261"/>
      <c r="BHT10" s="78">
        <f t="shared" si="170"/>
        <v>0</v>
      </c>
      <c r="BHV10" s="322"/>
      <c r="BHW10" s="336"/>
      <c r="BHX10" s="1460"/>
      <c r="BHY10" s="783"/>
      <c r="BHZ10" s="322"/>
      <c r="BIA10" s="778"/>
      <c r="BIB10" s="78">
        <f t="shared" si="171"/>
        <v>0</v>
      </c>
      <c r="BID10" s="321">
        <v>41720</v>
      </c>
      <c r="BIE10" s="308" t="s">
        <v>3167</v>
      </c>
      <c r="BIF10" s="302" t="s">
        <v>2527</v>
      </c>
      <c r="BIG10" s="139">
        <v>62107.6</v>
      </c>
      <c r="BIH10" s="49">
        <v>41738</v>
      </c>
      <c r="BII10" s="261">
        <v>62107.6</v>
      </c>
      <c r="BIJ10" s="78">
        <f t="shared" si="172"/>
        <v>13341.000000000007</v>
      </c>
      <c r="BIL10" s="406"/>
      <c r="BIM10" s="1460"/>
      <c r="BIN10" s="783"/>
      <c r="BIP10" s="778"/>
      <c r="BIQ10" s="78">
        <f t="shared" si="173"/>
        <v>86</v>
      </c>
      <c r="BIS10" s="321"/>
      <c r="BIT10" s="302"/>
      <c r="BIU10" s="139"/>
      <c r="BIV10" s="49"/>
      <c r="BIW10" s="139"/>
      <c r="BIX10" s="78">
        <f t="shared" si="174"/>
        <v>0</v>
      </c>
      <c r="BIZ10" s="426"/>
      <c r="BJA10" s="302"/>
      <c r="BJB10" s="139"/>
      <c r="BJC10" s="49"/>
      <c r="BJD10" s="139"/>
      <c r="BJE10" s="78">
        <f t="shared" si="175"/>
        <v>0</v>
      </c>
      <c r="BJG10" s="322"/>
      <c r="BJH10" s="1452"/>
      <c r="BJI10" s="780"/>
      <c r="BJJ10" s="139"/>
      <c r="BJK10" s="31"/>
      <c r="BJL10" s="76"/>
      <c r="BJM10" s="78">
        <f>BJM9+BJJ10-BJL10</f>
        <v>27564.9</v>
      </c>
      <c r="BJO10" s="31"/>
      <c r="BJP10" s="311"/>
      <c r="BJQ10" s="139"/>
      <c r="BJR10" s="31"/>
      <c r="BJS10" s="76"/>
      <c r="BJT10" s="78">
        <f>BJT9+BJQ10-BJS10</f>
        <v>1883</v>
      </c>
      <c r="BJV10" s="426"/>
      <c r="BJW10" s="229"/>
      <c r="BJX10" s="104"/>
      <c r="BJY10" s="49"/>
      <c r="BJZ10" s="139"/>
      <c r="BKA10" s="78">
        <f t="shared" si="176"/>
        <v>0</v>
      </c>
      <c r="BKC10" s="406">
        <v>41586</v>
      </c>
      <c r="BKD10" s="738" t="s">
        <v>3448</v>
      </c>
      <c r="BKE10" s="311" t="s">
        <v>1909</v>
      </c>
      <c r="BKF10" s="22">
        <v>6206.5</v>
      </c>
      <c r="BKG10" s="49">
        <v>41591</v>
      </c>
      <c r="BKH10" s="139">
        <v>1419</v>
      </c>
      <c r="BKI10" s="78">
        <f t="shared" si="177"/>
        <v>13238.5</v>
      </c>
      <c r="BKK10" s="406"/>
      <c r="BKL10" s="311"/>
      <c r="BKM10" s="22"/>
      <c r="BKN10" s="49"/>
      <c r="BKO10" s="139"/>
      <c r="BKP10" s="78">
        <f t="shared" si="178"/>
        <v>0</v>
      </c>
      <c r="BKR10" s="426"/>
      <c r="BKS10" s="229"/>
      <c r="BKT10" s="139"/>
      <c r="BKU10" s="49"/>
      <c r="BKV10" s="139"/>
      <c r="BKW10" s="78">
        <f t="shared" si="179"/>
        <v>0</v>
      </c>
      <c r="BKY10" s="426"/>
      <c r="BKZ10" s="229"/>
      <c r="BLA10" s="139"/>
      <c r="BLB10" s="49"/>
      <c r="BLC10" s="139"/>
      <c r="BLD10" s="78">
        <f t="shared" si="180"/>
        <v>11052.6</v>
      </c>
      <c r="BLF10" s="426"/>
      <c r="BLG10" s="229"/>
      <c r="BLH10" s="139"/>
      <c r="BLI10" s="49"/>
      <c r="BLJ10" s="139"/>
      <c r="BLK10" s="78">
        <f t="shared" si="181"/>
        <v>100</v>
      </c>
      <c r="BLM10" s="426"/>
      <c r="BLN10" s="1460"/>
      <c r="BLO10" s="696"/>
      <c r="BLP10" s="49"/>
      <c r="BLQ10" s="261"/>
      <c r="BLR10" s="78">
        <f t="shared" si="182"/>
        <v>0</v>
      </c>
      <c r="BLT10" s="426"/>
      <c r="BLU10" s="302"/>
      <c r="BLV10" s="139"/>
      <c r="BLW10" s="49"/>
      <c r="BLX10" s="261"/>
      <c r="BLY10" s="78">
        <f t="shared" si="183"/>
        <v>0</v>
      </c>
      <c r="BMA10" s="426"/>
      <c r="BMB10" s="302"/>
      <c r="BMC10" s="139"/>
      <c r="BMD10" s="426"/>
      <c r="BME10" s="261"/>
      <c r="BMF10" s="78">
        <f t="shared" si="184"/>
        <v>0</v>
      </c>
      <c r="BMH10" s="321"/>
      <c r="BMI10" s="1460"/>
      <c r="BMJ10" s="696"/>
      <c r="BMK10" s="426"/>
      <c r="BML10" s="261"/>
      <c r="BMM10" s="78">
        <f t="shared" si="185"/>
        <v>0</v>
      </c>
      <c r="BMO10" s="31"/>
      <c r="BMP10" s="311"/>
      <c r="BMQ10" s="104"/>
      <c r="BMR10" s="31"/>
      <c r="BMS10" s="76"/>
      <c r="BMT10" s="78">
        <f t="shared" si="186"/>
        <v>0</v>
      </c>
      <c r="BMV10" s="31">
        <v>41713</v>
      </c>
      <c r="BMW10" s="311" t="s">
        <v>2497</v>
      </c>
      <c r="BMX10" s="104">
        <v>20133</v>
      </c>
      <c r="BMY10" s="31"/>
      <c r="BMZ10" s="76"/>
      <c r="BNA10" s="78">
        <f t="shared" si="229"/>
        <v>30837</v>
      </c>
      <c r="BNC10" s="321">
        <v>41386</v>
      </c>
      <c r="BND10" s="302" t="s">
        <v>1482</v>
      </c>
      <c r="BNE10" s="139">
        <v>22270.5</v>
      </c>
      <c r="BNF10" s="342">
        <v>41386</v>
      </c>
      <c r="BNG10" s="139">
        <v>1300</v>
      </c>
      <c r="BNH10" s="78">
        <f t="shared" si="230"/>
        <v>21259.5</v>
      </c>
      <c r="BNJ10" s="49"/>
      <c r="BNK10" s="229"/>
      <c r="BNL10" s="139"/>
      <c r="BNM10" s="308"/>
      <c r="BNN10" s="139"/>
      <c r="BNO10" s="78">
        <f t="shared" si="231"/>
        <v>0</v>
      </c>
      <c r="BNQ10" s="49"/>
      <c r="BNR10" s="308"/>
      <c r="BNS10" s="229"/>
      <c r="BNT10" s="139"/>
      <c r="BNU10" s="308"/>
      <c r="BNV10" s="139"/>
      <c r="BNW10" s="78">
        <f t="shared" si="232"/>
        <v>0</v>
      </c>
      <c r="BNY10" s="31"/>
      <c r="BNZ10" s="311"/>
      <c r="BOA10" s="22"/>
      <c r="BOB10" s="336"/>
      <c r="BOC10" s="76"/>
      <c r="BOD10" s="78">
        <f t="shared" si="233"/>
        <v>0</v>
      </c>
      <c r="BOF10" s="31"/>
      <c r="BOG10" s="311"/>
      <c r="BOH10" s="139"/>
      <c r="BOI10" s="31"/>
      <c r="BOJ10" s="76"/>
      <c r="BOK10" s="78">
        <f t="shared" si="234"/>
        <v>0</v>
      </c>
      <c r="BOM10" s="1641"/>
      <c r="BON10" s="1574"/>
      <c r="BOO10" s="837"/>
      <c r="BOP10" s="1639" t="s">
        <v>1657</v>
      </c>
      <c r="BOQ10" s="139"/>
      <c r="BOR10" s="78">
        <f t="shared" si="235"/>
        <v>1785.5</v>
      </c>
      <c r="BOT10" s="321"/>
      <c r="BOU10" s="302"/>
      <c r="BOV10" s="139"/>
      <c r="BOW10" s="49"/>
      <c r="BOX10" s="139"/>
      <c r="BOY10" s="78">
        <f t="shared" si="236"/>
        <v>0</v>
      </c>
      <c r="BPA10" s="406"/>
      <c r="BPB10" s="311"/>
      <c r="BPC10" s="139"/>
      <c r="BPD10" s="31"/>
      <c r="BPE10" s="76"/>
      <c r="BPF10" s="78">
        <f t="shared" si="237"/>
        <v>0</v>
      </c>
      <c r="BPH10" s="406">
        <v>41729</v>
      </c>
      <c r="BPI10" s="311" t="s">
        <v>2620</v>
      </c>
      <c r="BPJ10" s="22">
        <v>2681</v>
      </c>
      <c r="BPK10" s="31">
        <v>41730</v>
      </c>
      <c r="BPL10" s="76">
        <v>2681</v>
      </c>
      <c r="BPM10" s="78">
        <f t="shared" ref="BPM10:BPM43" si="251">BPM9+BPJ10-BPL10</f>
        <v>2273.5</v>
      </c>
      <c r="BPO10" s="49"/>
      <c r="BPP10" s="302"/>
      <c r="BPQ10" s="139"/>
      <c r="BPR10" s="49"/>
      <c r="BPS10" s="139"/>
      <c r="BPT10" s="78">
        <f t="shared" si="187"/>
        <v>0</v>
      </c>
      <c r="BPV10" s="49"/>
      <c r="BPW10" s="302"/>
      <c r="BPX10" s="139"/>
      <c r="BPY10" s="49"/>
      <c r="BPZ10" s="139"/>
      <c r="BQA10" s="78">
        <f t="shared" si="188"/>
        <v>0</v>
      </c>
      <c r="BQC10" s="31"/>
      <c r="BQD10" s="336"/>
      <c r="BQE10" s="780"/>
      <c r="BQF10" s="76"/>
      <c r="BQG10" s="49"/>
      <c r="BQH10" s="139"/>
      <c r="BQI10" s="78">
        <f t="shared" si="189"/>
        <v>118</v>
      </c>
      <c r="BQJ10" s="76"/>
      <c r="BQK10" s="322"/>
      <c r="BQL10" s="815"/>
      <c r="BQM10" s="793"/>
      <c r="BQN10" s="49">
        <v>41456</v>
      </c>
      <c r="BQO10" s="139">
        <v>1000</v>
      </c>
      <c r="BQP10" s="78">
        <f t="shared" si="190"/>
        <v>13615.5</v>
      </c>
      <c r="BQR10" s="426"/>
      <c r="BQS10" s="302"/>
      <c r="BQT10" s="350"/>
      <c r="BQU10" s="426"/>
      <c r="BQV10" s="139"/>
      <c r="BQW10" s="78">
        <f t="shared" si="191"/>
        <v>0</v>
      </c>
      <c r="BQZ10" s="302"/>
      <c r="BRA10" s="350"/>
      <c r="BRB10" s="406"/>
      <c r="BRC10" s="778"/>
      <c r="BRD10" s="78">
        <f t="shared" si="192"/>
        <v>0</v>
      </c>
      <c r="BRF10" s="31"/>
      <c r="BRG10" s="311"/>
      <c r="BRH10" s="139"/>
      <c r="BRI10" s="31"/>
      <c r="BRJ10" s="76"/>
      <c r="BRK10" s="78">
        <f t="shared" si="193"/>
        <v>0</v>
      </c>
      <c r="BRM10" s="322"/>
      <c r="BRN10" s="336"/>
      <c r="BRO10" s="780"/>
      <c r="BRP10" s="139"/>
      <c r="BRQ10" s="31"/>
      <c r="BRR10" s="76"/>
      <c r="BRS10" s="78">
        <f t="shared" si="194"/>
        <v>1966</v>
      </c>
      <c r="BRU10" s="406"/>
      <c r="BRV10" s="311"/>
      <c r="BRW10" s="139"/>
      <c r="BRX10" s="31"/>
      <c r="BRY10" s="76"/>
      <c r="BRZ10" s="78">
        <f t="shared" si="195"/>
        <v>0</v>
      </c>
      <c r="BSB10" s="406"/>
      <c r="BSC10" s="311"/>
      <c r="BSD10" s="22"/>
      <c r="BSE10" s="31"/>
      <c r="BSF10" s="76"/>
      <c r="BSG10" s="78">
        <f t="shared" si="196"/>
        <v>0</v>
      </c>
      <c r="BSI10" s="49"/>
      <c r="BSJ10" s="229"/>
      <c r="BSK10" s="139"/>
      <c r="BSL10" s="49"/>
      <c r="BSM10" s="139"/>
      <c r="BSN10" s="78">
        <f t="shared" si="197"/>
        <v>0</v>
      </c>
      <c r="BSP10" s="406"/>
      <c r="BSQ10" s="311"/>
      <c r="BSR10" s="139"/>
      <c r="BSS10" s="31"/>
      <c r="BST10" s="76"/>
      <c r="BSU10" s="78">
        <f t="shared" si="198"/>
        <v>0</v>
      </c>
      <c r="BSW10" s="406"/>
      <c r="BSX10" s="311"/>
      <c r="BSY10" s="139"/>
      <c r="BSZ10" s="31"/>
      <c r="BTA10" s="76"/>
      <c r="BTB10" s="78">
        <f t="shared" si="199"/>
        <v>0</v>
      </c>
      <c r="BTD10" s="31"/>
      <c r="BTE10" s="311"/>
      <c r="BTF10" s="139"/>
      <c r="BTG10" s="31"/>
      <c r="BTH10" s="76"/>
      <c r="BTI10" s="78">
        <f t="shared" si="200"/>
        <v>0</v>
      </c>
      <c r="BTK10" s="31"/>
      <c r="BTL10" s="311"/>
      <c r="BTM10" s="139"/>
      <c r="BTN10" s="31"/>
      <c r="BTO10" s="76"/>
      <c r="BTP10" s="78">
        <f t="shared" si="201"/>
        <v>0</v>
      </c>
      <c r="BTR10" s="31"/>
      <c r="BTS10" s="311"/>
      <c r="BTT10" s="139"/>
      <c r="BTU10" s="31"/>
      <c r="BTV10" s="76"/>
      <c r="BTW10" s="78">
        <f t="shared" si="202"/>
        <v>0</v>
      </c>
      <c r="BTY10" s="31"/>
      <c r="BTZ10" s="311"/>
      <c r="BUA10" s="139"/>
      <c r="BUB10" s="31"/>
      <c r="BUC10" s="76"/>
      <c r="BUD10" s="78">
        <f t="shared" si="203"/>
        <v>0</v>
      </c>
    </row>
    <row r="11" spans="1:1903" x14ac:dyDescent="0.25">
      <c r="A11" s="31"/>
      <c r="B11" s="311"/>
      <c r="C11" s="22"/>
      <c r="D11" s="31"/>
      <c r="E11" s="76"/>
      <c r="F11" s="78">
        <f t="shared" si="2"/>
        <v>147000</v>
      </c>
      <c r="H11" s="31"/>
      <c r="I11" s="311"/>
      <c r="J11" s="22"/>
      <c r="K11" s="31"/>
      <c r="L11" s="76"/>
      <c r="M11" s="78">
        <f t="shared" si="3"/>
        <v>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6"/>
      <c r="AK11" s="311"/>
      <c r="AL11" s="22"/>
      <c r="AM11" s="406"/>
      <c r="AN11" s="76"/>
      <c r="AO11" s="78">
        <f t="shared" si="7"/>
        <v>1390</v>
      </c>
      <c r="AQ11" s="322">
        <v>41485</v>
      </c>
      <c r="AR11" s="311" t="s">
        <v>1681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6"/>
      <c r="BM11" s="1460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6"/>
      <c r="CA11" s="483"/>
      <c r="CB11" s="229"/>
      <c r="CC11" s="104"/>
      <c r="CD11" s="49"/>
      <c r="CE11" s="139"/>
      <c r="CF11" s="78">
        <f t="shared" si="13"/>
        <v>24829.5</v>
      </c>
      <c r="CH11" s="426"/>
      <c r="CI11" s="302"/>
      <c r="CJ11" s="139"/>
      <c r="CK11" s="49"/>
      <c r="CL11" s="139"/>
      <c r="CM11" s="78">
        <f t="shared" si="14"/>
        <v>0</v>
      </c>
      <c r="CO11" s="426"/>
      <c r="CP11" s="789"/>
      <c r="CQ11" s="139"/>
      <c r="CR11" s="49"/>
      <c r="CS11" s="139"/>
      <c r="CT11" s="78">
        <f t="shared" si="15"/>
        <v>0</v>
      </c>
      <c r="CV11" s="406">
        <v>40679</v>
      </c>
      <c r="CW11" s="738"/>
      <c r="CX11" s="311" t="s">
        <v>1104</v>
      </c>
      <c r="CY11" s="22">
        <v>122316</v>
      </c>
      <c r="DA11" s="76"/>
      <c r="DB11" s="78">
        <f t="shared" si="16"/>
        <v>340924</v>
      </c>
      <c r="DD11" s="406">
        <v>41628</v>
      </c>
      <c r="DE11" s="909"/>
      <c r="DF11" s="780" t="s">
        <v>2048</v>
      </c>
      <c r="DG11" s="139">
        <v>601329.07999999996</v>
      </c>
      <c r="DH11" s="426"/>
      <c r="DI11" s="139"/>
      <c r="DJ11" s="78">
        <f t="shared" si="17"/>
        <v>12493182.199999997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5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6"/>
      <c r="EO11" s="302"/>
      <c r="EP11" s="139"/>
      <c r="EQ11" s="49">
        <v>41741</v>
      </c>
      <c r="ER11" s="139">
        <v>3000</v>
      </c>
      <c r="ES11" s="78">
        <f t="shared" si="22"/>
        <v>7999.8000000000029</v>
      </c>
      <c r="EU11" s="426"/>
      <c r="EV11" s="229"/>
      <c r="EW11" s="104"/>
      <c r="EX11" s="49"/>
      <c r="EY11" s="139"/>
      <c r="EZ11" s="78">
        <f t="shared" si="23"/>
        <v>0</v>
      </c>
      <c r="FB11" s="49"/>
      <c r="FC11" s="308"/>
      <c r="FD11" s="229"/>
      <c r="FE11" s="104"/>
      <c r="FF11" s="308"/>
      <c r="FG11" s="139"/>
      <c r="FH11" s="78">
        <f t="shared" si="24"/>
        <v>0</v>
      </c>
      <c r="FJ11" s="426"/>
      <c r="FK11" s="308"/>
      <c r="FL11" s="229"/>
      <c r="FM11" s="104"/>
      <c r="FN11" s="49"/>
      <c r="FO11" s="139"/>
      <c r="FP11" s="78">
        <f t="shared" si="25"/>
        <v>19957.43</v>
      </c>
      <c r="FR11" s="426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4"/>
        <v>0</v>
      </c>
      <c r="GG11" s="406"/>
      <c r="GH11" s="483"/>
      <c r="GI11" s="311"/>
      <c r="GJ11" s="22"/>
      <c r="GK11" s="483"/>
      <c r="GL11" s="22"/>
      <c r="GM11" s="78">
        <f t="shared" si="27"/>
        <v>0</v>
      </c>
      <c r="GO11" s="49"/>
      <c r="GP11" s="1460"/>
      <c r="GQ11" s="139"/>
      <c r="GR11" s="49"/>
      <c r="GS11" s="139"/>
      <c r="GT11" s="78">
        <f t="shared" si="28"/>
        <v>3191.5</v>
      </c>
      <c r="GV11" s="426">
        <v>41584</v>
      </c>
      <c r="GW11" s="308"/>
      <c r="GX11" s="229" t="s">
        <v>1906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6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6"/>
      <c r="HS11" s="1460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6"/>
      <c r="IQ11" s="139"/>
      <c r="IR11" s="78">
        <f t="shared" si="35"/>
        <v>7500</v>
      </c>
      <c r="IT11" s="406"/>
      <c r="IU11" s="311"/>
      <c r="IV11" s="22"/>
      <c r="IW11" s="49"/>
      <c r="IX11" s="139"/>
      <c r="IY11" s="78">
        <f t="shared" si="36"/>
        <v>402</v>
      </c>
      <c r="JA11" s="426"/>
      <c r="JB11" s="229"/>
      <c r="JC11" s="104"/>
      <c r="JD11" s="49"/>
      <c r="JE11" s="139"/>
      <c r="JF11" s="78">
        <f t="shared" si="37"/>
        <v>900</v>
      </c>
      <c r="JH11" s="321">
        <v>41720</v>
      </c>
      <c r="JI11" s="302" t="s">
        <v>2526</v>
      </c>
      <c r="JJ11" s="139">
        <v>1920</v>
      </c>
      <c r="JK11" s="321">
        <v>41729</v>
      </c>
      <c r="JL11" s="390">
        <v>1530</v>
      </c>
      <c r="JM11" s="131">
        <f t="shared" si="38"/>
        <v>3840</v>
      </c>
      <c r="JO11" s="322"/>
      <c r="JP11" s="780"/>
      <c r="JQ11" s="702"/>
      <c r="JR11" s="322"/>
      <c r="JS11" s="702"/>
      <c r="JT11" s="78">
        <f t="shared" si="39"/>
        <v>40800</v>
      </c>
      <c r="JV11" s="322"/>
      <c r="JW11" s="780"/>
      <c r="JX11" s="76"/>
      <c r="JY11" s="796"/>
      <c r="JZ11" s="702"/>
      <c r="KA11" s="78">
        <f t="shared" si="40"/>
        <v>40800</v>
      </c>
      <c r="KC11" s="847"/>
      <c r="KD11" s="848"/>
      <c r="KE11" s="859"/>
      <c r="KF11" s="849">
        <v>40849</v>
      </c>
      <c r="KG11" s="850">
        <v>3000</v>
      </c>
      <c r="KH11" s="851">
        <f t="shared" si="41"/>
        <v>64970.5</v>
      </c>
      <c r="KJ11" s="433"/>
      <c r="KK11" s="433"/>
      <c r="KL11" s="435"/>
      <c r="KM11" s="433"/>
      <c r="KN11" s="139"/>
      <c r="KO11" s="131">
        <f t="shared" si="42"/>
        <v>300</v>
      </c>
      <c r="KQ11" s="322"/>
      <c r="KR11" s="1452"/>
      <c r="KS11" s="311"/>
      <c r="KT11" s="22"/>
      <c r="KU11" s="49"/>
      <c r="KV11" s="139"/>
      <c r="KW11" s="131">
        <f t="shared" si="43"/>
        <v>12354</v>
      </c>
      <c r="KY11" s="321"/>
      <c r="KZ11" s="1460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31"/>
      <c r="LN11" s="1574"/>
      <c r="LO11" s="829"/>
      <c r="LP11" s="1561" t="s">
        <v>3628</v>
      </c>
      <c r="LQ11" s="76">
        <v>1108.5</v>
      </c>
      <c r="LR11" s="78">
        <f t="shared" si="46"/>
        <v>0</v>
      </c>
      <c r="LT11" s="31"/>
      <c r="LU11" s="1460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6"/>
      <c r="MP11" s="229"/>
      <c r="MQ11" s="104"/>
      <c r="MR11" s="49"/>
      <c r="MS11" s="139"/>
      <c r="MT11" s="78">
        <f t="shared" si="50"/>
        <v>0</v>
      </c>
      <c r="MV11" s="426"/>
      <c r="MW11" s="1460"/>
      <c r="MX11" s="139"/>
      <c r="MY11" s="49"/>
      <c r="MZ11" s="139"/>
      <c r="NA11" s="78">
        <f t="shared" si="51"/>
        <v>0</v>
      </c>
      <c r="NC11" s="492"/>
      <c r="ND11" s="311"/>
      <c r="NE11" s="22"/>
      <c r="NF11" s="686"/>
      <c r="NG11" s="76"/>
      <c r="NH11" s="78">
        <f t="shared" si="52"/>
        <v>0</v>
      </c>
      <c r="NJ11" s="31"/>
      <c r="NK11" s="311"/>
      <c r="NL11" s="22"/>
      <c r="NM11" s="686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6"/>
      <c r="NY11" s="302"/>
      <c r="NZ11" s="139"/>
      <c r="OA11" s="426"/>
      <c r="OB11" s="139"/>
      <c r="OC11" s="78">
        <f t="shared" si="55"/>
        <v>0</v>
      </c>
      <c r="OE11" s="406"/>
      <c r="OF11" s="311"/>
      <c r="OG11" s="22"/>
      <c r="OH11" s="49"/>
      <c r="OI11" s="139"/>
      <c r="OJ11" s="78">
        <f t="shared" si="56"/>
        <v>12799.5</v>
      </c>
      <c r="OL11" s="426">
        <v>41543</v>
      </c>
      <c r="OM11" s="814" t="s">
        <v>1846</v>
      </c>
      <c r="ON11" s="229" t="s">
        <v>1676</v>
      </c>
      <c r="OO11" s="104">
        <v>42530</v>
      </c>
      <c r="OP11" s="49"/>
      <c r="OQ11" s="139"/>
      <c r="OR11" s="78">
        <f t="shared" si="0"/>
        <v>93500</v>
      </c>
      <c r="OT11" s="406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>
        <v>41729</v>
      </c>
      <c r="PI11" s="789" t="s">
        <v>2638</v>
      </c>
      <c r="PJ11" s="139">
        <v>1225</v>
      </c>
      <c r="PK11" s="49">
        <v>41730</v>
      </c>
      <c r="PL11" s="139">
        <v>1225</v>
      </c>
      <c r="PM11" s="78">
        <f t="shared" si="59"/>
        <v>301.5</v>
      </c>
      <c r="PO11" s="321"/>
      <c r="PP11" s="789"/>
      <c r="PQ11" s="139"/>
      <c r="PR11" s="49"/>
      <c r="PS11" s="139"/>
      <c r="PT11" s="78">
        <f t="shared" si="60"/>
        <v>301.5</v>
      </c>
      <c r="PV11" s="321">
        <v>41169</v>
      </c>
      <c r="PW11" s="860" t="s">
        <v>1105</v>
      </c>
      <c r="PX11" s="229" t="s">
        <v>1106</v>
      </c>
      <c r="PY11" s="801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>
        <v>41729</v>
      </c>
      <c r="QL11" s="311" t="s">
        <v>2629</v>
      </c>
      <c r="QM11" s="22">
        <v>30490</v>
      </c>
      <c r="QN11" s="31">
        <v>41730</v>
      </c>
      <c r="QO11" s="76">
        <v>30490</v>
      </c>
      <c r="QP11" s="78">
        <f t="shared" si="63"/>
        <v>761.40000000000146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6"/>
      <c r="RN11" s="738"/>
      <c r="RO11" s="780"/>
      <c r="RP11" s="390"/>
      <c r="RQ11" s="49">
        <v>41367</v>
      </c>
      <c r="RR11" s="702">
        <v>8035.5</v>
      </c>
      <c r="RS11" s="78">
        <f t="shared" si="67"/>
        <v>604.5</v>
      </c>
      <c r="RU11" s="426"/>
      <c r="RV11" s="229"/>
      <c r="RW11" s="104"/>
      <c r="RX11" s="49"/>
      <c r="RY11" s="390"/>
      <c r="RZ11" s="78">
        <f t="shared" si="68"/>
        <v>1797</v>
      </c>
      <c r="SB11" s="426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8"/>
      <c r="UB11" s="49"/>
      <c r="UC11" s="390"/>
      <c r="UD11" s="78">
        <f t="shared" si="76"/>
        <v>0</v>
      </c>
      <c r="UF11" s="406"/>
      <c r="UG11" s="311"/>
      <c r="UH11" s="778"/>
      <c r="UI11" s="49"/>
      <c r="UJ11" s="390"/>
      <c r="UK11" s="78">
        <f t="shared" si="77"/>
        <v>0</v>
      </c>
      <c r="UM11" s="426"/>
      <c r="UN11" s="229"/>
      <c r="UO11" s="104"/>
      <c r="UP11" s="49"/>
      <c r="UQ11" s="390"/>
      <c r="UR11" s="78">
        <f t="shared" si="78"/>
        <v>-2822</v>
      </c>
      <c r="UT11" s="426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6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6"/>
      <c r="WD11" s="229"/>
      <c r="WE11" s="104"/>
      <c r="WF11" s="321">
        <v>41542</v>
      </c>
      <c r="WG11" s="390">
        <v>1800</v>
      </c>
      <c r="WH11" s="78">
        <f t="shared" si="84"/>
        <v>26810</v>
      </c>
      <c r="WJ11" s="321"/>
      <c r="WK11" s="1460"/>
      <c r="WL11" s="139"/>
      <c r="WM11" s="49"/>
      <c r="WN11" s="350"/>
      <c r="WO11" s="78">
        <f t="shared" si="85"/>
        <v>151</v>
      </c>
      <c r="WQ11" s="426">
        <v>41554</v>
      </c>
      <c r="WR11" s="229" t="s">
        <v>1813</v>
      </c>
      <c r="WS11" s="104">
        <v>26187</v>
      </c>
      <c r="WT11" s="426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635.5</v>
      </c>
      <c r="XE11" s="426"/>
      <c r="XF11" s="229"/>
      <c r="XG11" s="104"/>
      <c r="XH11" s="49"/>
      <c r="XI11" s="139"/>
      <c r="XJ11" s="78">
        <f t="shared" si="88"/>
        <v>40179.949999999997</v>
      </c>
      <c r="XL11" s="406"/>
      <c r="XM11" s="311"/>
      <c r="XN11" s="22"/>
      <c r="XO11" s="31"/>
      <c r="XP11" s="76"/>
      <c r="XQ11" s="78">
        <f t="shared" si="89"/>
        <v>0</v>
      </c>
      <c r="XS11" s="406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6"/>
      <c r="YL11" s="261"/>
      <c r="YM11" s="78">
        <f t="shared" si="92"/>
        <v>0</v>
      </c>
      <c r="YO11" s="426"/>
      <c r="YP11" s="483"/>
      <c r="YQ11" s="229"/>
      <c r="YR11" s="696"/>
      <c r="YS11" s="785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2">ZB10+YY11-ZA11</f>
        <v>0</v>
      </c>
      <c r="ZD11" s="321">
        <v>41729</v>
      </c>
      <c r="ZE11" s="1460" t="s">
        <v>2650</v>
      </c>
      <c r="ZF11" s="139">
        <v>10469.030000000001</v>
      </c>
      <c r="ZG11" s="49"/>
      <c r="ZH11" s="139"/>
      <c r="ZI11" s="78">
        <f t="shared" si="94"/>
        <v>11399.470000000001</v>
      </c>
      <c r="ZK11" s="406"/>
      <c r="ZL11" s="311"/>
      <c r="ZM11" s="22"/>
      <c r="ZN11" s="31"/>
      <c r="ZO11" s="76"/>
      <c r="ZP11" s="78">
        <f t="shared" si="238"/>
        <v>0</v>
      </c>
      <c r="ZR11" s="406"/>
      <c r="ZS11" s="311"/>
      <c r="ZT11" s="22"/>
      <c r="ZU11" s="31"/>
      <c r="ZV11" s="76"/>
      <c r="ZW11" s="78">
        <f t="shared" si="239"/>
        <v>0</v>
      </c>
      <c r="ZY11" s="321">
        <v>41699</v>
      </c>
      <c r="ZZ11" s="317"/>
      <c r="AAA11" s="302" t="s">
        <v>2475</v>
      </c>
      <c r="AAB11" s="139">
        <v>266052.15000000002</v>
      </c>
      <c r="AAC11" s="321">
        <v>41738</v>
      </c>
      <c r="AAD11" s="139">
        <v>266052.15000000002</v>
      </c>
      <c r="AAE11" s="78">
        <f t="shared" si="95"/>
        <v>2062.4000000000233</v>
      </c>
      <c r="AAG11" s="321"/>
      <c r="AAH11" s="302"/>
      <c r="AAI11" s="390"/>
      <c r="AAJ11" s="321"/>
      <c r="AAK11" s="139"/>
      <c r="AAL11" s="78">
        <f t="shared" si="96"/>
        <v>0</v>
      </c>
      <c r="AAN11" s="426"/>
      <c r="AAO11" s="426"/>
      <c r="AAP11" s="1460"/>
      <c r="AAQ11" s="139"/>
      <c r="AAR11" s="321"/>
      <c r="AAS11" s="139"/>
      <c r="AAT11" s="78">
        <f t="shared" si="97"/>
        <v>2828</v>
      </c>
      <c r="AAV11" s="321"/>
      <c r="AAW11" s="229"/>
      <c r="AAX11" s="696"/>
      <c r="AAY11" s="49"/>
      <c r="AAZ11" s="139"/>
      <c r="ABA11" s="78">
        <f t="shared" si="98"/>
        <v>15616</v>
      </c>
      <c r="ABC11" s="426"/>
      <c r="ABD11" s="229"/>
      <c r="ABE11" s="104"/>
      <c r="ABF11" s="426"/>
      <c r="ABG11" s="139"/>
      <c r="ABH11" s="78">
        <f t="shared" si="99"/>
        <v>0</v>
      </c>
      <c r="ABJ11" s="426"/>
      <c r="ABK11" s="229"/>
      <c r="ABL11" s="104"/>
      <c r="ABM11" s="49"/>
      <c r="ABN11" s="139"/>
      <c r="ABO11" s="78">
        <f t="shared" si="100"/>
        <v>0</v>
      </c>
      <c r="ABQ11" s="406"/>
      <c r="ABR11" s="311"/>
      <c r="ABS11" s="22"/>
      <c r="ABT11" s="31"/>
      <c r="ABU11" s="76"/>
      <c r="ABV11" s="78">
        <f t="shared" si="101"/>
        <v>0</v>
      </c>
      <c r="ABX11" s="406"/>
      <c r="ABY11" s="311"/>
      <c r="ABZ11" s="22"/>
      <c r="ACA11" s="31"/>
      <c r="ACB11" s="76"/>
      <c r="ACC11" s="78">
        <f t="shared" si="102"/>
        <v>0</v>
      </c>
      <c r="ACE11" s="426"/>
      <c r="ACF11" s="229"/>
      <c r="ACG11" s="104"/>
      <c r="ACH11" s="49"/>
      <c r="ACI11" s="139"/>
      <c r="ACJ11" s="78">
        <f t="shared" si="103"/>
        <v>0</v>
      </c>
      <c r="ACL11" s="426"/>
      <c r="ACM11" s="483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5">
        <v>40529</v>
      </c>
      <c r="ADB11" s="311" t="s">
        <v>1107</v>
      </c>
      <c r="ADC11" s="104">
        <v>30798</v>
      </c>
      <c r="ADD11" s="31"/>
      <c r="ADE11" s="76"/>
      <c r="ADF11" s="78">
        <f t="shared" si="105"/>
        <v>70699</v>
      </c>
      <c r="ADI11" s="767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6"/>
      <c r="ADT11" s="76"/>
      <c r="ADU11" s="78">
        <f>ADU10+ADR11-ADT11</f>
        <v>0</v>
      </c>
      <c r="ADW11" s="406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3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460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1">
        <v>41585</v>
      </c>
      <c r="AGB11" s="311" t="s">
        <v>1919</v>
      </c>
      <c r="AGC11" s="22">
        <v>13072</v>
      </c>
      <c r="AGD11" s="31"/>
      <c r="AGE11" s="76"/>
      <c r="AGF11" s="78">
        <f t="shared" si="111"/>
        <v>28424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460"/>
      <c r="AGQ11" s="139"/>
      <c r="AGR11" s="31"/>
      <c r="AGS11" s="76"/>
      <c r="AGT11" s="78">
        <f t="shared" si="113"/>
        <v>3146</v>
      </c>
      <c r="AGV11" s="406"/>
      <c r="AGW11" s="311"/>
      <c r="AGX11" s="22"/>
      <c r="AGY11" s="49"/>
      <c r="AGZ11" s="139"/>
      <c r="AHA11" s="78">
        <f t="shared" si="114"/>
        <v>17325.5</v>
      </c>
      <c r="AHE11" s="302"/>
      <c r="AHF11" s="139"/>
      <c r="AHG11" s="322"/>
      <c r="AHH11" s="76"/>
      <c r="AHI11" s="78">
        <f t="shared" si="115"/>
        <v>2343</v>
      </c>
      <c r="AHK11" s="406"/>
      <c r="AHL11" s="1460"/>
      <c r="AHM11" s="139"/>
      <c r="AHN11" s="31"/>
      <c r="AHO11" s="76"/>
      <c r="AHP11" s="78">
        <f t="shared" si="116"/>
        <v>0</v>
      </c>
      <c r="AHR11" s="406"/>
      <c r="AHS11" s="1460"/>
      <c r="AHT11" s="139"/>
      <c r="AHU11" s="31">
        <v>41624</v>
      </c>
      <c r="AHV11" s="76">
        <v>1000</v>
      </c>
      <c r="AHW11" s="78">
        <f t="shared" si="117"/>
        <v>5917.5</v>
      </c>
      <c r="AHY11" s="426"/>
      <c r="AHZ11" s="483"/>
      <c r="AIA11" s="229"/>
      <c r="AIB11" s="802"/>
      <c r="AIC11" s="803"/>
      <c r="AID11" s="139"/>
      <c r="AIE11" s="78">
        <f t="shared" si="118"/>
        <v>4086</v>
      </c>
      <c r="AIG11" s="426">
        <v>41547</v>
      </c>
      <c r="AIH11" s="229" t="s">
        <v>1661</v>
      </c>
      <c r="AII11" s="104">
        <v>2176</v>
      </c>
      <c r="AIJ11" s="49"/>
      <c r="AIK11" s="139"/>
      <c r="AIL11" s="78">
        <f t="shared" si="119"/>
        <v>2612</v>
      </c>
      <c r="AIN11" s="426"/>
      <c r="AIO11" s="229"/>
      <c r="AIP11" s="104"/>
      <c r="AIQ11" s="49"/>
      <c r="AIR11" s="139"/>
      <c r="AIS11" s="78">
        <f t="shared" si="120"/>
        <v>0</v>
      </c>
      <c r="AIU11" s="426"/>
      <c r="AIV11" s="229"/>
      <c r="AIW11" s="104"/>
      <c r="AIX11" s="308"/>
      <c r="AIY11" s="139"/>
      <c r="AIZ11" s="78">
        <f t="shared" si="121"/>
        <v>504</v>
      </c>
      <c r="AJB11" s="799">
        <v>40330</v>
      </c>
      <c r="AJC11" s="782" t="s">
        <v>1108</v>
      </c>
      <c r="AJD11" s="22">
        <v>1197</v>
      </c>
      <c r="AJE11" s="31"/>
      <c r="AJF11" s="76"/>
      <c r="AJG11" s="78">
        <f t="shared" si="122"/>
        <v>27267.5</v>
      </c>
      <c r="AJI11" s="49"/>
      <c r="AJJ11" s="229"/>
      <c r="AJK11" s="104"/>
      <c r="AJL11" s="49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6"/>
      <c r="AKM11" s="311"/>
      <c r="AKN11" s="22"/>
      <c r="AKO11" s="31"/>
      <c r="AKP11" s="76"/>
      <c r="AKQ11" s="78">
        <f t="shared" si="127"/>
        <v>0</v>
      </c>
      <c r="AKS11" s="426"/>
      <c r="AKT11" s="483"/>
      <c r="AKU11" s="229"/>
      <c r="AKV11" s="104"/>
      <c r="AKW11" s="49"/>
      <c r="AKX11" s="139"/>
      <c r="AKY11" s="78">
        <f t="shared" si="128"/>
        <v>139</v>
      </c>
      <c r="ALA11" s="426"/>
      <c r="ALB11" s="229"/>
      <c r="ALC11" s="104"/>
      <c r="ALD11" s="49"/>
      <c r="ALE11" s="139"/>
      <c r="ALF11" s="78">
        <f t="shared" si="129"/>
        <v>409</v>
      </c>
      <c r="ALH11" s="406"/>
      <c r="ALI11" s="311"/>
      <c r="ALJ11" s="22"/>
      <c r="ALK11" s="49"/>
      <c r="ALL11" s="139"/>
      <c r="ALM11" s="78">
        <f t="shared" si="130"/>
        <v>0</v>
      </c>
      <c r="ALO11" s="406"/>
      <c r="ALP11" s="311"/>
      <c r="ALQ11" s="22"/>
      <c r="ALR11" s="49"/>
      <c r="ALS11" s="52"/>
      <c r="ALT11" s="78">
        <f t="shared" si="131"/>
        <v>3598.5</v>
      </c>
      <c r="ALV11" s="794">
        <v>40918</v>
      </c>
      <c r="ALW11" s="786" t="s">
        <v>1109</v>
      </c>
      <c r="ALX11" s="801">
        <v>4104</v>
      </c>
      <c r="ALY11" s="31">
        <v>41110</v>
      </c>
      <c r="ALZ11" s="76">
        <v>100</v>
      </c>
      <c r="AMA11" s="78">
        <f t="shared" si="132"/>
        <v>37251</v>
      </c>
      <c r="AMC11" s="406"/>
      <c r="AMD11" s="311"/>
      <c r="AME11" s="22"/>
      <c r="AMF11" s="31"/>
      <c r="AMG11" s="76"/>
      <c r="AMH11" s="78">
        <f t="shared" si="133"/>
        <v>0</v>
      </c>
      <c r="AMJ11" s="426"/>
      <c r="AMK11" s="229"/>
      <c r="AML11" s="104"/>
      <c r="AMM11" s="426"/>
      <c r="AMN11" s="139"/>
      <c r="AMO11" s="78">
        <f t="shared" si="134"/>
        <v>0</v>
      </c>
      <c r="AMQ11" s="406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31"/>
      <c r="ANA11" s="810"/>
      <c r="ANB11" s="76"/>
      <c r="ANC11" s="811">
        <f t="shared" si="205"/>
        <v>0</v>
      </c>
      <c r="ANE11" s="31"/>
      <c r="ANF11" s="311"/>
      <c r="ANG11" s="831"/>
      <c r="ANH11" s="810"/>
      <c r="ANI11" s="76"/>
      <c r="ANJ11" s="811">
        <f t="shared" si="206"/>
        <v>0</v>
      </c>
      <c r="ANL11" s="321"/>
      <c r="ANM11" s="229"/>
      <c r="ANN11" s="805"/>
      <c r="ANO11" s="393"/>
      <c r="ANP11" s="139"/>
      <c r="ANQ11" s="811">
        <f t="shared" si="207"/>
        <v>187.60000000000002</v>
      </c>
      <c r="ANS11" s="31"/>
      <c r="ANT11" s="65"/>
      <c r="ANU11" s="311"/>
      <c r="ANV11" s="831"/>
      <c r="ANW11" s="810"/>
      <c r="ANX11" s="76"/>
      <c r="ANY11" s="811">
        <f t="shared" si="208"/>
        <v>0</v>
      </c>
      <c r="AOA11" s="406"/>
      <c r="AOB11" s="738"/>
      <c r="AOC11" s="311"/>
      <c r="AOD11" s="807"/>
      <c r="AOE11" s="97">
        <v>41732</v>
      </c>
      <c r="AOF11" s="139">
        <v>52887.27</v>
      </c>
      <c r="AOG11" s="811">
        <f t="shared" si="209"/>
        <v>731.00000000000728</v>
      </c>
      <c r="AOI11" s="426"/>
      <c r="AOJ11" s="895"/>
      <c r="AOK11" s="805"/>
      <c r="AOL11" s="97"/>
      <c r="AOM11" s="139"/>
      <c r="AON11" s="811">
        <f t="shared" si="210"/>
        <v>0</v>
      </c>
      <c r="AOP11" s="49"/>
      <c r="AOQ11" s="1460"/>
      <c r="AOR11" s="806"/>
      <c r="AOS11" s="97"/>
      <c r="AOT11" s="139"/>
      <c r="AOU11" s="811">
        <f t="shared" si="211"/>
        <v>0</v>
      </c>
      <c r="AOW11" s="49"/>
      <c r="AOX11" s="229"/>
      <c r="AOY11" s="806"/>
      <c r="AOZ11" s="97"/>
      <c r="APA11" s="139"/>
      <c r="APB11" s="811">
        <f t="shared" si="212"/>
        <v>0</v>
      </c>
      <c r="APD11" s="49"/>
      <c r="APE11" s="229"/>
      <c r="APF11" s="805"/>
      <c r="APG11" s="97"/>
      <c r="APH11" s="139"/>
      <c r="API11" s="78">
        <f t="shared" si="136"/>
        <v>0</v>
      </c>
      <c r="APK11" s="406"/>
      <c r="APL11" s="311"/>
      <c r="APM11" s="831"/>
      <c r="APN11" s="810"/>
      <c r="APO11" s="76"/>
      <c r="APP11" s="811">
        <f t="shared" si="213"/>
        <v>0</v>
      </c>
      <c r="APR11" s="321"/>
      <c r="APS11" s="229"/>
      <c r="APT11" s="806"/>
      <c r="APU11" s="97"/>
      <c r="APV11" s="139"/>
      <c r="APW11" s="811">
        <f t="shared" si="214"/>
        <v>0</v>
      </c>
      <c r="APY11" s="49"/>
      <c r="APZ11" s="229"/>
      <c r="AQA11" s="805"/>
      <c r="AQB11" s="97"/>
      <c r="AQC11" s="139"/>
      <c r="AQD11" s="811">
        <f t="shared" si="215"/>
        <v>0</v>
      </c>
      <c r="AQF11" s="49"/>
      <c r="AQG11" s="229"/>
      <c r="AQH11" s="805"/>
      <c r="AQI11" s="97"/>
      <c r="AQJ11" s="139"/>
      <c r="AQK11" s="811">
        <f t="shared" si="216"/>
        <v>0</v>
      </c>
      <c r="AQM11" s="49"/>
      <c r="AQN11" s="229"/>
      <c r="AQO11" s="805"/>
      <c r="AQP11" s="97"/>
      <c r="AQQ11" s="139"/>
      <c r="AQR11" s="811">
        <f t="shared" si="217"/>
        <v>0</v>
      </c>
      <c r="AQT11" s="322"/>
      <c r="AQU11" s="311"/>
      <c r="AQV11" s="807"/>
      <c r="AQW11" s="810"/>
      <c r="AQX11" s="76"/>
      <c r="AQY11" s="811">
        <f t="shared" si="218"/>
        <v>0</v>
      </c>
      <c r="ARA11" s="322"/>
      <c r="ARB11" s="311"/>
      <c r="ARC11" s="807"/>
      <c r="ARD11" s="810"/>
      <c r="ARE11" s="76"/>
      <c r="ARF11" s="811">
        <f t="shared" si="219"/>
        <v>0</v>
      </c>
      <c r="ARH11" s="322">
        <v>41727</v>
      </c>
      <c r="ARI11" s="311" t="s">
        <v>2588</v>
      </c>
      <c r="ARJ11" s="831">
        <v>4318</v>
      </c>
      <c r="ARK11" s="810">
        <v>41729</v>
      </c>
      <c r="ARL11" s="76">
        <v>1015</v>
      </c>
      <c r="ARM11" s="811">
        <f t="shared" si="220"/>
        <v>3702</v>
      </c>
      <c r="ARO11" s="426"/>
      <c r="ARP11" s="229"/>
      <c r="ARQ11" s="805"/>
      <c r="ARR11" s="97"/>
      <c r="ARS11" s="139"/>
      <c r="ART11" s="811">
        <f t="shared" si="221"/>
        <v>0</v>
      </c>
      <c r="ARV11" s="406"/>
      <c r="ARW11" s="780"/>
      <c r="ARX11" s="350"/>
      <c r="ARY11" s="406"/>
      <c r="ARZ11" s="778"/>
      <c r="ASA11" s="811">
        <f t="shared" si="222"/>
        <v>0</v>
      </c>
      <c r="ASC11" s="406"/>
      <c r="ASD11" s="311"/>
      <c r="ASE11" s="807"/>
      <c r="ASF11" s="810"/>
      <c r="ASG11" s="76"/>
      <c r="ASH11" s="811">
        <f t="shared" si="223"/>
        <v>0</v>
      </c>
      <c r="ASJ11" s="406"/>
      <c r="ASK11" s="311"/>
      <c r="ASL11" s="807"/>
      <c r="ASM11" s="810"/>
      <c r="ASN11" s="76"/>
      <c r="ASO11" s="811">
        <f t="shared" si="224"/>
        <v>0</v>
      </c>
      <c r="ASQ11" s="426"/>
      <c r="ASR11" s="302"/>
      <c r="ASS11" s="139"/>
      <c r="AST11" s="49"/>
      <c r="ASU11" s="139"/>
      <c r="ASV11" s="78">
        <f t="shared" si="240"/>
        <v>0</v>
      </c>
      <c r="ASX11" s="426"/>
      <c r="ASY11" s="483"/>
      <c r="ASZ11" s="229"/>
      <c r="ATA11" s="104"/>
      <c r="ATB11" s="49"/>
      <c r="ATC11" s="139"/>
      <c r="ATD11" s="78">
        <f t="shared" si="241"/>
        <v>2270</v>
      </c>
      <c r="ATF11" s="426"/>
      <c r="ATG11" s="1460"/>
      <c r="ATH11" s="139"/>
      <c r="ATI11" s="49"/>
      <c r="ATJ11" s="139"/>
      <c r="ATK11" s="78">
        <f t="shared" si="242"/>
        <v>0</v>
      </c>
      <c r="ATM11" s="321"/>
      <c r="ATN11" s="1460"/>
      <c r="ATO11" s="139"/>
      <c r="ATP11" s="49"/>
      <c r="ATQ11" s="139"/>
      <c r="ATR11" s="78">
        <f t="shared" si="243"/>
        <v>0</v>
      </c>
      <c r="ATT11" s="426"/>
      <c r="ATU11" s="483"/>
      <c r="ATV11" s="229"/>
      <c r="ATW11" s="139"/>
      <c r="ATX11" s="49"/>
      <c r="ATY11" s="139"/>
      <c r="ATZ11" s="78">
        <f t="shared" si="244"/>
        <v>968</v>
      </c>
      <c r="AUB11" s="406"/>
      <c r="AUC11" s="738"/>
      <c r="AUD11" s="311"/>
      <c r="AUE11" s="22"/>
      <c r="AUF11" s="31"/>
      <c r="AUG11" s="76"/>
      <c r="AUH11" s="78">
        <f t="shared" si="245"/>
        <v>0</v>
      </c>
      <c r="AUI11" s="76"/>
      <c r="AUJ11" s="406"/>
      <c r="AUK11" s="1460"/>
      <c r="AUL11" s="350"/>
      <c r="AUM11" s="31"/>
      <c r="AUN11" s="76"/>
      <c r="AUO11" s="78">
        <f t="shared" si="246"/>
        <v>0</v>
      </c>
      <c r="AUQ11" s="426"/>
      <c r="AUR11" s="229"/>
      <c r="AUS11" s="104"/>
      <c r="AUT11" s="49">
        <v>41715</v>
      </c>
      <c r="AUU11" s="139">
        <v>1700</v>
      </c>
      <c r="AUV11" s="78">
        <f t="shared" si="247"/>
        <v>1117.5</v>
      </c>
      <c r="AUX11" s="426"/>
      <c r="AUY11" s="229"/>
      <c r="AUZ11" s="104"/>
      <c r="AVA11" s="49"/>
      <c r="AVB11" s="139"/>
      <c r="AVC11" s="78">
        <f t="shared" si="248"/>
        <v>3312</v>
      </c>
      <c r="AVE11" s="426"/>
      <c r="AVF11" s="229"/>
      <c r="AVG11" s="104"/>
      <c r="AVH11" s="49"/>
      <c r="AVI11" s="139"/>
      <c r="AVJ11" s="78">
        <f t="shared" si="249"/>
        <v>0</v>
      </c>
      <c r="AVL11" s="426"/>
      <c r="AVM11" s="302"/>
      <c r="AVN11" s="261"/>
      <c r="AVO11" s="49"/>
      <c r="AVP11" s="139"/>
      <c r="AVQ11" s="78">
        <f t="shared" si="250"/>
        <v>0</v>
      </c>
      <c r="AVS11" s="426"/>
      <c r="AVT11" s="229"/>
      <c r="AVU11" s="104"/>
      <c r="AVV11" s="49"/>
      <c r="AVW11" s="139"/>
      <c r="AVX11" s="78">
        <f t="shared" si="225"/>
        <v>0</v>
      </c>
      <c r="AVZ11" s="426"/>
      <c r="AWA11" s="229"/>
      <c r="AWB11" s="104"/>
      <c r="AWC11" s="49"/>
      <c r="AWD11" s="139"/>
      <c r="AWE11" s="78">
        <f t="shared" si="226"/>
        <v>0</v>
      </c>
      <c r="AWG11" s="426"/>
      <c r="AWH11" s="302"/>
      <c r="AWI11" s="139"/>
      <c r="AWJ11" s="49"/>
      <c r="AWK11" s="350"/>
      <c r="AWL11" s="78">
        <f t="shared" si="227"/>
        <v>0</v>
      </c>
      <c r="AWN11" s="49"/>
      <c r="AWO11" s="308"/>
      <c r="AWP11" s="302"/>
      <c r="AWQ11" s="139"/>
      <c r="AWR11" s="49"/>
      <c r="AWS11" s="139"/>
      <c r="AWT11" s="78">
        <f t="shared" si="228"/>
        <v>5365</v>
      </c>
      <c r="AWV11" s="406"/>
      <c r="AWW11" s="738"/>
      <c r="AWX11" s="1460"/>
      <c r="AWY11" s="806"/>
      <c r="AWZ11" s="810"/>
      <c r="AXA11" s="76"/>
      <c r="AXB11" s="811">
        <f>AXB10+AWY11-AXA11</f>
        <v>872</v>
      </c>
      <c r="AXD11" s="406"/>
      <c r="AXE11" s="311"/>
      <c r="AXF11" s="831"/>
      <c r="AXG11" s="810"/>
      <c r="AXH11" s="76"/>
      <c r="AXI11" s="811">
        <f>AXI10+AXF11-AXH11</f>
        <v>0</v>
      </c>
      <c r="AXK11" s="406"/>
      <c r="AXL11" s="311"/>
      <c r="AXM11" s="831"/>
      <c r="AXN11" s="810"/>
      <c r="AXO11" s="76"/>
      <c r="AXP11" s="811">
        <f>AXP10+AXM11-AXO11</f>
        <v>0</v>
      </c>
      <c r="AXR11" s="31"/>
      <c r="AXS11" s="311"/>
      <c r="AXT11" s="831"/>
      <c r="AXU11" s="810"/>
      <c r="AXV11" s="76"/>
      <c r="AXW11" s="811">
        <f>AXW10+AXT11-AXV11</f>
        <v>0</v>
      </c>
      <c r="AXY11" s="426"/>
      <c r="AXZ11" s="302"/>
      <c r="AYA11" s="390"/>
      <c r="AYB11" s="426"/>
      <c r="AYC11" s="778"/>
      <c r="AYD11" s="78">
        <f t="shared" si="137"/>
        <v>0</v>
      </c>
      <c r="AYF11" s="426"/>
      <c r="AYG11" s="229"/>
      <c r="AYH11" s="139"/>
      <c r="AYI11" s="49"/>
      <c r="AYJ11" s="139"/>
      <c r="AYK11" s="78">
        <f t="shared" si="138"/>
        <v>0</v>
      </c>
      <c r="AYM11" s="426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6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49"/>
      <c r="AZS11" s="350"/>
      <c r="AZT11" s="78">
        <f t="shared" si="143"/>
        <v>5180.28</v>
      </c>
      <c r="AZV11" s="321"/>
      <c r="AZW11" s="229"/>
      <c r="AZX11" s="104"/>
      <c r="AZY11" s="49"/>
      <c r="AZZ11" s="350"/>
      <c r="BAA11" s="78">
        <f t="shared" si="144"/>
        <v>0</v>
      </c>
      <c r="BAC11" s="322"/>
      <c r="BAD11" s="815"/>
      <c r="BAE11" s="390"/>
      <c r="BAF11" s="715">
        <v>41724</v>
      </c>
      <c r="BAG11" s="793">
        <v>3618</v>
      </c>
      <c r="BAH11" s="78">
        <f t="shared" si="145"/>
        <v>5273</v>
      </c>
      <c r="BAJ11" s="406"/>
      <c r="BAK11" s="311"/>
      <c r="BAL11" s="22"/>
      <c r="BAM11" s="406"/>
      <c r="BAN11" s="76"/>
      <c r="BAO11" s="78">
        <f t="shared" si="146"/>
        <v>0</v>
      </c>
      <c r="BAQ11" s="426">
        <v>41169</v>
      </c>
      <c r="BAR11" s="229" t="s">
        <v>1110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41716</v>
      </c>
      <c r="BBM11" s="321"/>
      <c r="BBN11" s="302" t="s">
        <v>2460</v>
      </c>
      <c r="BBO11" s="350">
        <v>164322</v>
      </c>
      <c r="BBP11" s="393">
        <v>41730</v>
      </c>
      <c r="BBQ11" s="139">
        <v>164322</v>
      </c>
      <c r="BBR11" s="131">
        <f t="shared" si="148"/>
        <v>6.5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6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6"/>
      <c r="BCW11" s="229"/>
      <c r="BCX11" s="104"/>
      <c r="BCY11" s="383"/>
      <c r="BCZ11" s="139"/>
      <c r="BDA11" s="78">
        <f t="shared" si="153"/>
        <v>6086.5</v>
      </c>
      <c r="BDC11" s="426">
        <v>41554</v>
      </c>
      <c r="BDD11" s="229" t="s">
        <v>1812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6"/>
      <c r="BDR11" s="483"/>
      <c r="BDS11" s="302"/>
      <c r="BDT11" s="139"/>
      <c r="BDU11" s="495"/>
      <c r="BDV11" s="139"/>
      <c r="BDW11" s="78">
        <f t="shared" si="156"/>
        <v>308</v>
      </c>
      <c r="BDY11" s="49"/>
      <c r="BDZ11" s="814"/>
      <c r="BEA11" s="229"/>
      <c r="BEB11" s="104"/>
      <c r="BEC11" s="49"/>
      <c r="BED11" s="139"/>
      <c r="BEE11" s="78">
        <f t="shared" si="157"/>
        <v>10700</v>
      </c>
      <c r="BEG11" s="49"/>
      <c r="BEH11" s="229"/>
      <c r="BEI11" s="104"/>
      <c r="BEJ11" s="49"/>
      <c r="BEK11" s="139"/>
      <c r="BEL11" s="78">
        <f t="shared" si="158"/>
        <v>0</v>
      </c>
      <c r="BEN11" s="49"/>
      <c r="BEO11" s="229"/>
      <c r="BEP11" s="104"/>
      <c r="BEQ11" s="49"/>
      <c r="BER11" s="139"/>
      <c r="BES11" s="78">
        <f t="shared" si="159"/>
        <v>0</v>
      </c>
      <c r="BEU11" s="322"/>
      <c r="BEV11" s="311"/>
      <c r="BEW11" s="76"/>
      <c r="BEX11" s="31"/>
      <c r="BEY11" s="76"/>
      <c r="BEZ11" s="78">
        <f t="shared" si="160"/>
        <v>0</v>
      </c>
      <c r="BFB11" s="892"/>
      <c r="BFC11" s="879"/>
      <c r="BFD11" s="566"/>
      <c r="BFE11" s="1800" t="s">
        <v>1908</v>
      </c>
      <c r="BFF11" s="139"/>
      <c r="BFG11" s="78">
        <f t="shared" si="161"/>
        <v>970</v>
      </c>
      <c r="BFI11" s="321"/>
      <c r="BFJ11" s="229"/>
      <c r="BFK11" s="104"/>
      <c r="BFL11" s="426">
        <v>41715</v>
      </c>
      <c r="BFM11" s="139">
        <v>500</v>
      </c>
      <c r="BFN11" s="131">
        <f t="shared" si="162"/>
        <v>4726</v>
      </c>
      <c r="BFP11" s="322"/>
      <c r="BFQ11" s="1460"/>
      <c r="BFR11" s="139"/>
      <c r="BFS11" s="406"/>
      <c r="BFT11" s="76"/>
      <c r="BFU11" s="78">
        <f t="shared" si="163"/>
        <v>0</v>
      </c>
      <c r="BFW11" s="31"/>
      <c r="BFX11" s="1460"/>
      <c r="BFY11" s="139"/>
      <c r="BFZ11" s="31"/>
      <c r="BGA11" s="76"/>
      <c r="BGB11" s="78">
        <f t="shared" si="164"/>
        <v>0</v>
      </c>
      <c r="BGD11" s="321"/>
      <c r="BGE11" s="229"/>
      <c r="BGF11" s="104"/>
      <c r="BGG11" s="321"/>
      <c r="BGH11" s="139"/>
      <c r="BGI11" s="78">
        <f t="shared" si="165"/>
        <v>0</v>
      </c>
      <c r="BGK11" s="426">
        <v>41471</v>
      </c>
      <c r="BGL11" s="426"/>
      <c r="BGM11" s="302" t="s">
        <v>1659</v>
      </c>
      <c r="BGN11" s="139">
        <v>22051</v>
      </c>
      <c r="BGO11" s="426">
        <v>41480</v>
      </c>
      <c r="BGP11" s="139">
        <v>21916</v>
      </c>
      <c r="BGQ11" s="78">
        <f t="shared" si="166"/>
        <v>1190.5999999999913</v>
      </c>
      <c r="BGS11" s="31"/>
      <c r="BGT11" s="311"/>
      <c r="BGU11" s="22"/>
      <c r="BGV11" s="31"/>
      <c r="BGW11" s="76"/>
      <c r="BGX11" s="78">
        <f t="shared" si="167"/>
        <v>0</v>
      </c>
      <c r="BGZ11" s="406"/>
      <c r="BHA11" s="833"/>
      <c r="BHB11" s="722"/>
      <c r="BHC11" s="826" t="s">
        <v>1119</v>
      </c>
      <c r="BHD11" s="722">
        <v>434</v>
      </c>
      <c r="BHE11" s="131">
        <f t="shared" si="168"/>
        <v>229.79999999999927</v>
      </c>
      <c r="BHG11" s="426"/>
      <c r="BHH11" s="49"/>
      <c r="BHI11" s="229"/>
      <c r="BHJ11" s="104"/>
      <c r="BHK11" s="49"/>
      <c r="BHL11" s="139"/>
      <c r="BHM11" s="78">
        <f t="shared" si="169"/>
        <v>0</v>
      </c>
      <c r="BHO11" s="321"/>
      <c r="BHP11" s="229"/>
      <c r="BHQ11" s="104"/>
      <c r="BHR11" s="321"/>
      <c r="BHS11" s="261"/>
      <c r="BHT11" s="78">
        <f t="shared" si="170"/>
        <v>0</v>
      </c>
      <c r="BHV11" s="322"/>
      <c r="BHW11" s="336"/>
      <c r="BHX11" s="311"/>
      <c r="BHY11" s="104"/>
      <c r="BHZ11" s="322"/>
      <c r="BIA11" s="778"/>
      <c r="BIB11" s="78">
        <f t="shared" si="171"/>
        <v>0</v>
      </c>
      <c r="BID11" s="322">
        <v>41720</v>
      </c>
      <c r="BIE11" s="336" t="s">
        <v>3170</v>
      </c>
      <c r="BIF11" s="780" t="s">
        <v>2532</v>
      </c>
      <c r="BIG11" s="139">
        <v>3760</v>
      </c>
      <c r="BIH11" s="49">
        <v>41738</v>
      </c>
      <c r="BII11" s="261">
        <v>3760</v>
      </c>
      <c r="BIJ11" s="78">
        <f t="shared" si="172"/>
        <v>13341.000000000007</v>
      </c>
      <c r="BIL11" s="406"/>
      <c r="BIM11" s="1460"/>
      <c r="BIN11" s="783"/>
      <c r="BIP11" s="778"/>
      <c r="BIQ11" s="78">
        <f t="shared" si="173"/>
        <v>86</v>
      </c>
      <c r="BIS11" s="321"/>
      <c r="BIT11" s="302"/>
      <c r="BIU11" s="139"/>
      <c r="BIV11" s="49"/>
      <c r="BIW11" s="139"/>
      <c r="BIX11" s="78">
        <f t="shared" si="174"/>
        <v>0</v>
      </c>
      <c r="BIZ11" s="426"/>
      <c r="BJA11" s="302"/>
      <c r="BJB11" s="139"/>
      <c r="BJC11" s="49"/>
      <c r="BJD11" s="139"/>
      <c r="BJE11" s="78">
        <f t="shared" si="175"/>
        <v>0</v>
      </c>
      <c r="BJG11" s="322">
        <v>41716</v>
      </c>
      <c r="BJH11" s="1452" t="s">
        <v>2951</v>
      </c>
      <c r="BJI11" s="780" t="s">
        <v>2507</v>
      </c>
      <c r="BJJ11" s="139">
        <v>16975</v>
      </c>
      <c r="BJK11" s="49">
        <v>41734</v>
      </c>
      <c r="BJL11" s="76">
        <v>16975</v>
      </c>
      <c r="BJM11" s="78">
        <f t="shared" ref="BJM11:BJM43" si="254">BJM10+BJJ11-BJL11</f>
        <v>27564.9</v>
      </c>
      <c r="BJO11" s="31"/>
      <c r="BJP11" s="311"/>
      <c r="BJQ11" s="22"/>
      <c r="BJR11" s="31"/>
      <c r="BJS11" s="76"/>
      <c r="BJT11" s="78">
        <f t="shared" ref="BJT11:BJT43" si="255">BJT10+BJQ11-BJS11</f>
        <v>1883</v>
      </c>
      <c r="BJV11" s="426"/>
      <c r="BJW11" s="229"/>
      <c r="BJX11" s="104"/>
      <c r="BJY11" s="49"/>
      <c r="BJZ11" s="139"/>
      <c r="BKA11" s="78">
        <f t="shared" si="176"/>
        <v>0</v>
      </c>
      <c r="BKC11" s="322"/>
      <c r="BKD11" s="736"/>
      <c r="BKE11" s="1644"/>
      <c r="BKF11" s="719"/>
      <c r="BKG11" s="803"/>
      <c r="BKH11" s="139"/>
      <c r="BKI11" s="78">
        <f t="shared" si="177"/>
        <v>13238.5</v>
      </c>
      <c r="BKK11" s="426"/>
      <c r="BKL11" s="229"/>
      <c r="BKM11" s="139"/>
      <c r="BKN11" s="49"/>
      <c r="BKO11" s="139"/>
      <c r="BKP11" s="78">
        <f t="shared" si="178"/>
        <v>0</v>
      </c>
      <c r="BKR11" s="426"/>
      <c r="BKS11" s="229"/>
      <c r="BKT11" s="104"/>
      <c r="BKU11" s="49"/>
      <c r="BKV11" s="139"/>
      <c r="BKW11" s="78">
        <f t="shared" si="179"/>
        <v>0</v>
      </c>
      <c r="BKY11" s="426"/>
      <c r="BKZ11" s="229"/>
      <c r="BLA11" s="104"/>
      <c r="BLB11" s="49"/>
      <c r="BLC11" s="139"/>
      <c r="BLD11" s="78">
        <f t="shared" si="180"/>
        <v>11052.6</v>
      </c>
      <c r="BLF11" s="426"/>
      <c r="BLG11" s="229"/>
      <c r="BLH11" s="104"/>
      <c r="BLI11" s="49"/>
      <c r="BLJ11" s="139"/>
      <c r="BLK11" s="78">
        <f t="shared" si="181"/>
        <v>100</v>
      </c>
      <c r="BLM11" s="426"/>
      <c r="BLN11" s="302"/>
      <c r="BLO11" s="139"/>
      <c r="BLP11" s="49"/>
      <c r="BLQ11" s="139"/>
      <c r="BLR11" s="78">
        <f t="shared" si="182"/>
        <v>0</v>
      </c>
      <c r="BLT11" s="426"/>
      <c r="BLU11" s="789"/>
      <c r="BLV11" s="139"/>
      <c r="BLW11" s="49"/>
      <c r="BLX11" s="139"/>
      <c r="BLY11" s="78">
        <f t="shared" si="183"/>
        <v>0</v>
      </c>
      <c r="BMA11" s="426"/>
      <c r="BMB11" s="302"/>
      <c r="BMC11" s="139"/>
      <c r="BMD11" s="426"/>
      <c r="BME11" s="139"/>
      <c r="BMF11" s="78">
        <f t="shared" si="184"/>
        <v>0</v>
      </c>
      <c r="BMH11" s="406"/>
      <c r="BMI11" s="311"/>
      <c r="BMJ11" s="76"/>
      <c r="BMK11" s="406"/>
      <c r="BML11" s="76"/>
      <c r="BMM11" s="78">
        <f t="shared" si="185"/>
        <v>0</v>
      </c>
      <c r="BMO11" s="31"/>
      <c r="BMP11" s="311"/>
      <c r="BMQ11" s="22"/>
      <c r="BMR11" s="31"/>
      <c r="BMS11" s="76"/>
      <c r="BMT11" s="78">
        <f t="shared" si="186"/>
        <v>0</v>
      </c>
      <c r="BMV11" s="31"/>
      <c r="BMW11" s="311"/>
      <c r="BMX11" s="783"/>
      <c r="BMY11" s="31"/>
      <c r="BMZ11" s="76"/>
      <c r="BNA11" s="78">
        <f t="shared" si="229"/>
        <v>30837</v>
      </c>
      <c r="BNC11" s="321"/>
      <c r="BND11" s="302"/>
      <c r="BNE11" s="719"/>
      <c r="BNF11" s="1826">
        <v>41387</v>
      </c>
      <c r="BNG11" s="139">
        <v>9270.5</v>
      </c>
      <c r="BNH11" s="78">
        <f t="shared" si="230"/>
        <v>11989</v>
      </c>
      <c r="BNJ11" s="49"/>
      <c r="BNK11" s="229"/>
      <c r="BNL11" s="104"/>
      <c r="BNM11" s="49"/>
      <c r="BNN11" s="139"/>
      <c r="BNO11" s="78">
        <f t="shared" si="231"/>
        <v>0</v>
      </c>
      <c r="BNQ11" s="49"/>
      <c r="BNR11" s="308"/>
      <c r="BNS11" s="229"/>
      <c r="BNT11" s="104"/>
      <c r="BNU11" s="49"/>
      <c r="BNV11" s="139"/>
      <c r="BNW11" s="78">
        <f t="shared" si="232"/>
        <v>0</v>
      </c>
      <c r="BNY11" s="31"/>
      <c r="BNZ11" s="311"/>
      <c r="BOA11" s="139"/>
      <c r="BOB11" s="31"/>
      <c r="BOC11" s="76"/>
      <c r="BOD11" s="78">
        <f t="shared" si="233"/>
        <v>0</v>
      </c>
      <c r="BOF11" s="31"/>
      <c r="BOG11" s="311"/>
      <c r="BOH11" s="22"/>
      <c r="BOI11" s="31"/>
      <c r="BOJ11" s="76"/>
      <c r="BOK11" s="78">
        <f t="shared" si="234"/>
        <v>0</v>
      </c>
      <c r="BOM11" s="49"/>
      <c r="BON11" s="229"/>
      <c r="BOO11" s="104"/>
      <c r="BOP11" s="49"/>
      <c r="BOQ11" s="139"/>
      <c r="BOR11" s="78">
        <f t="shared" si="235"/>
        <v>1785.5</v>
      </c>
      <c r="BOT11" s="321"/>
      <c r="BOU11" s="302"/>
      <c r="BOV11" s="139"/>
      <c r="BOW11" s="49"/>
      <c r="BOX11" s="139"/>
      <c r="BOY11" s="78">
        <f t="shared" si="236"/>
        <v>0</v>
      </c>
      <c r="BPA11" s="406"/>
      <c r="BPB11" s="311"/>
      <c r="BPC11" s="22"/>
      <c r="BPD11" s="31"/>
      <c r="BPE11" s="76"/>
      <c r="BPF11" s="78">
        <f t="shared" si="237"/>
        <v>0</v>
      </c>
      <c r="BPH11" s="406"/>
      <c r="BPI11" s="311"/>
      <c r="BPJ11" s="22"/>
      <c r="BPK11" s="31"/>
      <c r="BPL11" s="76"/>
      <c r="BPM11" s="78">
        <f t="shared" si="251"/>
        <v>2273.5</v>
      </c>
      <c r="BPO11" s="49"/>
      <c r="BPP11" s="229"/>
      <c r="BPQ11" s="805"/>
      <c r="BPR11" s="49"/>
      <c r="BPS11" s="139"/>
      <c r="BPT11" s="78">
        <f t="shared" si="187"/>
        <v>0</v>
      </c>
      <c r="BPV11" s="49"/>
      <c r="BPW11" s="229"/>
      <c r="BPX11" s="805"/>
      <c r="BPY11" s="49"/>
      <c r="BPZ11" s="139"/>
      <c r="BQA11" s="78">
        <f t="shared" si="188"/>
        <v>0</v>
      </c>
      <c r="BQC11" s="31"/>
      <c r="BQD11" s="336"/>
      <c r="BQE11" s="311"/>
      <c r="BQF11" s="807"/>
      <c r="BQG11" s="31"/>
      <c r="BQH11" s="76"/>
      <c r="BQI11" s="78">
        <f t="shared" si="189"/>
        <v>118</v>
      </c>
      <c r="BQJ11" s="76"/>
      <c r="BQK11" s="321"/>
      <c r="BQL11" s="302"/>
      <c r="BQM11" s="139"/>
      <c r="BQN11" s="49">
        <v>41472</v>
      </c>
      <c r="BQO11" s="139">
        <v>1000</v>
      </c>
      <c r="BQP11" s="78">
        <f t="shared" si="190"/>
        <v>12615.5</v>
      </c>
      <c r="BQR11" s="321"/>
      <c r="BQS11" s="229"/>
      <c r="BQT11" s="104"/>
      <c r="BQU11" s="426"/>
      <c r="BQV11" s="139"/>
      <c r="BQW11" s="78">
        <f t="shared" si="191"/>
        <v>0</v>
      </c>
      <c r="BQZ11" s="885"/>
      <c r="BRA11" s="350"/>
      <c r="BRB11" s="406"/>
      <c r="BRC11" s="778"/>
      <c r="BRD11" s="78">
        <f t="shared" si="192"/>
        <v>0</v>
      </c>
      <c r="BRF11" s="31"/>
      <c r="BRG11" s="311"/>
      <c r="BRH11" s="22"/>
      <c r="BRI11" s="31"/>
      <c r="BRJ11" s="76"/>
      <c r="BRK11" s="78">
        <f t="shared" si="193"/>
        <v>0</v>
      </c>
      <c r="BRM11" s="322"/>
      <c r="BRN11" s="336"/>
      <c r="BRO11" s="780"/>
      <c r="BRP11" s="76"/>
      <c r="BRQ11" s="31"/>
      <c r="BRR11" s="76"/>
      <c r="BRS11" s="78">
        <f t="shared" si="194"/>
        <v>1966</v>
      </c>
      <c r="BRU11" s="406"/>
      <c r="BRV11" s="311"/>
      <c r="BRW11" s="22"/>
      <c r="BRX11" s="31"/>
      <c r="BRY11" s="76"/>
      <c r="BRZ11" s="78">
        <f t="shared" si="195"/>
        <v>0</v>
      </c>
      <c r="BSB11" s="406"/>
      <c r="BSC11" s="311"/>
      <c r="BSD11" s="22"/>
      <c r="BSE11" s="31"/>
      <c r="BSF11" s="76"/>
      <c r="BSG11" s="78">
        <f t="shared" si="196"/>
        <v>0</v>
      </c>
      <c r="BSI11" s="49"/>
      <c r="BSJ11" s="229"/>
      <c r="BSK11" s="104"/>
      <c r="BSL11" s="49"/>
      <c r="BSM11" s="139"/>
      <c r="BSN11" s="78">
        <f t="shared" si="197"/>
        <v>0</v>
      </c>
      <c r="BSP11" s="406"/>
      <c r="BSQ11" s="311"/>
      <c r="BSR11" s="22"/>
      <c r="BSS11" s="31"/>
      <c r="BST11" s="76"/>
      <c r="BSU11" s="78">
        <f t="shared" si="198"/>
        <v>0</v>
      </c>
      <c r="BSW11" s="406"/>
      <c r="BSX11" s="311"/>
      <c r="BSY11" s="22"/>
      <c r="BSZ11" s="31"/>
      <c r="BTA11" s="76"/>
      <c r="BTB11" s="78">
        <f t="shared" si="199"/>
        <v>0</v>
      </c>
      <c r="BTD11" s="31"/>
      <c r="BTE11" s="311"/>
      <c r="BTF11" s="22"/>
      <c r="BTG11" s="31"/>
      <c r="BTH11" s="76"/>
      <c r="BTI11" s="78">
        <f t="shared" si="200"/>
        <v>0</v>
      </c>
      <c r="BTK11" s="31"/>
      <c r="BTL11" s="311"/>
      <c r="BTM11" s="22"/>
      <c r="BTN11" s="31"/>
      <c r="BTO11" s="76"/>
      <c r="BTP11" s="78">
        <f t="shared" si="201"/>
        <v>0</v>
      </c>
      <c r="BTR11" s="31"/>
      <c r="BTS11" s="311"/>
      <c r="BTT11" s="22"/>
      <c r="BTU11" s="31"/>
      <c r="BTV11" s="76"/>
      <c r="BTW11" s="78">
        <f t="shared" si="202"/>
        <v>0</v>
      </c>
      <c r="BTY11" s="31"/>
      <c r="BTZ11" s="311"/>
      <c r="BUA11" s="22"/>
      <c r="BUB11" s="31"/>
      <c r="BUC11" s="76"/>
      <c r="BUD11" s="78">
        <f t="shared" si="203"/>
        <v>0</v>
      </c>
    </row>
    <row r="12" spans="1:1903" x14ac:dyDescent="0.25">
      <c r="A12" s="31"/>
      <c r="B12" s="311"/>
      <c r="C12" s="22"/>
      <c r="D12" s="31"/>
      <c r="E12" s="76"/>
      <c r="F12" s="78">
        <f t="shared" si="2"/>
        <v>147000</v>
      </c>
      <c r="H12" s="31"/>
      <c r="I12" s="311"/>
      <c r="J12" s="22"/>
      <c r="K12" s="31"/>
      <c r="L12" s="76"/>
      <c r="M12" s="78">
        <f t="shared" si="3"/>
        <v>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6"/>
      <c r="AK12" s="311"/>
      <c r="AL12" s="22"/>
      <c r="AM12" s="406"/>
      <c r="AN12" s="76"/>
      <c r="AO12" s="78">
        <f t="shared" si="7"/>
        <v>1390</v>
      </c>
      <c r="AQ12" s="321">
        <v>41499</v>
      </c>
      <c r="AR12" s="229" t="s">
        <v>1683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6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1112</v>
      </c>
      <c r="BZ12" s="426"/>
      <c r="CA12" s="483"/>
      <c r="CB12" s="229"/>
      <c r="CC12" s="104"/>
      <c r="CD12" s="49"/>
      <c r="CE12" s="139"/>
      <c r="CF12" s="78">
        <f t="shared" si="13"/>
        <v>24829.5</v>
      </c>
      <c r="CH12" s="426"/>
      <c r="CI12" s="302"/>
      <c r="CJ12" s="139"/>
      <c r="CK12" s="49"/>
      <c r="CL12" s="139"/>
      <c r="CM12" s="78">
        <f t="shared" si="14"/>
        <v>0</v>
      </c>
      <c r="CO12" s="426"/>
      <c r="CP12" s="302"/>
      <c r="CQ12" s="139"/>
      <c r="CR12" s="49"/>
      <c r="CS12" s="139"/>
      <c r="CT12" s="78">
        <f t="shared" si="15"/>
        <v>0</v>
      </c>
      <c r="CV12" s="406">
        <v>40689</v>
      </c>
      <c r="CW12" s="738"/>
      <c r="CX12" s="311" t="s">
        <v>1113</v>
      </c>
      <c r="CY12" s="22">
        <v>1163</v>
      </c>
      <c r="DA12" s="76"/>
      <c r="DB12" s="78">
        <f t="shared" si="16"/>
        <v>342087</v>
      </c>
      <c r="DD12" s="406">
        <v>41636</v>
      </c>
      <c r="DE12" s="909"/>
      <c r="DF12" s="780" t="s">
        <v>2085</v>
      </c>
      <c r="DG12" s="139">
        <v>575054.86</v>
      </c>
      <c r="DH12" s="426"/>
      <c r="DI12" s="139"/>
      <c r="DJ12" s="78">
        <f t="shared" si="17"/>
        <v>13068237.059999997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643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6"/>
      <c r="EO12" s="302"/>
      <c r="EP12" s="139"/>
      <c r="EQ12" s="49"/>
      <c r="ER12" s="139"/>
      <c r="ES12" s="78">
        <f t="shared" si="22"/>
        <v>7999.8000000000029</v>
      </c>
      <c r="EU12" s="426"/>
      <c r="EV12" s="229"/>
      <c r="EW12" s="104"/>
      <c r="EX12" s="345"/>
      <c r="EY12" s="139"/>
      <c r="EZ12" s="78">
        <f t="shared" si="23"/>
        <v>0</v>
      </c>
      <c r="FB12" s="49"/>
      <c r="FC12" s="781"/>
      <c r="FD12" s="229"/>
      <c r="FE12" s="104"/>
      <c r="FF12" s="308"/>
      <c r="FG12" s="139"/>
      <c r="FH12" s="78">
        <f t="shared" si="24"/>
        <v>0</v>
      </c>
      <c r="FJ12" s="426"/>
      <c r="FK12" s="308"/>
      <c r="FL12" s="229"/>
      <c r="FM12" s="104"/>
      <c r="FN12" s="49"/>
      <c r="FO12" s="139"/>
      <c r="FP12" s="78">
        <f t="shared" si="25"/>
        <v>19957.43</v>
      </c>
      <c r="FR12" s="426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4"/>
        <v>0</v>
      </c>
      <c r="GG12" s="426"/>
      <c r="GH12" s="483"/>
      <c r="GI12" s="229"/>
      <c r="GJ12" s="104"/>
      <c r="GK12" s="483"/>
      <c r="GL12" s="22"/>
      <c r="GM12" s="78">
        <f t="shared" si="27"/>
        <v>0</v>
      </c>
      <c r="GO12" s="49"/>
      <c r="GP12" s="229"/>
      <c r="GQ12" s="104"/>
      <c r="GR12" s="345"/>
      <c r="GS12" s="139"/>
      <c r="GT12" s="78">
        <f t="shared" si="28"/>
        <v>3191.5</v>
      </c>
      <c r="GV12" s="426"/>
      <c r="GW12" s="383"/>
      <c r="GX12" s="229"/>
      <c r="GY12" s="1278"/>
      <c r="GZ12" s="1279"/>
      <c r="HA12" s="139"/>
      <c r="HB12" s="78">
        <f t="shared" si="29"/>
        <v>2240.1000000000004</v>
      </c>
      <c r="HD12" s="426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6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6"/>
      <c r="IQ12" s="139"/>
      <c r="IR12" s="78">
        <f t="shared" si="35"/>
        <v>27695</v>
      </c>
      <c r="IT12" s="406"/>
      <c r="IU12" s="311"/>
      <c r="IV12" s="831"/>
      <c r="IW12" s="49"/>
      <c r="IX12" s="139"/>
      <c r="IY12" s="78">
        <f t="shared" si="36"/>
        <v>402</v>
      </c>
      <c r="JA12" s="426"/>
      <c r="JB12" s="229"/>
      <c r="JC12" s="104"/>
      <c r="JD12" s="49"/>
      <c r="JE12" s="139"/>
      <c r="JF12" s="78">
        <f t="shared" si="37"/>
        <v>900</v>
      </c>
      <c r="JH12" s="321"/>
      <c r="JI12" s="302"/>
      <c r="JJ12" s="2023"/>
      <c r="JK12" s="1758"/>
      <c r="JL12" s="390"/>
      <c r="JM12" s="78">
        <f t="shared" si="38"/>
        <v>3840</v>
      </c>
      <c r="JO12" s="322"/>
      <c r="JP12" s="780"/>
      <c r="JQ12" s="702"/>
      <c r="JR12" s="322"/>
      <c r="JS12" s="702"/>
      <c r="JT12" s="78">
        <f t="shared" si="39"/>
        <v>40800</v>
      </c>
      <c r="JV12" s="322"/>
      <c r="JW12" s="780"/>
      <c r="JX12" s="702"/>
      <c r="JY12" s="796"/>
      <c r="JZ12" s="76"/>
      <c r="KA12" s="78">
        <f t="shared" si="40"/>
        <v>40800</v>
      </c>
      <c r="KC12" s="847"/>
      <c r="KD12" s="848"/>
      <c r="KE12" s="859"/>
      <c r="KF12" s="849">
        <v>40859</v>
      </c>
      <c r="KG12" s="850">
        <v>35000</v>
      </c>
      <c r="KH12" s="851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452"/>
      <c r="KS12" s="311"/>
      <c r="KT12" s="22"/>
      <c r="KU12" s="31"/>
      <c r="KV12" s="76"/>
      <c r="KW12" s="78">
        <f t="shared" si="43"/>
        <v>12354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31"/>
      <c r="LN12" s="311"/>
      <c r="LO12" s="22"/>
      <c r="LP12" s="31"/>
      <c r="LQ12" s="76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6"/>
      <c r="MP12" s="229"/>
      <c r="MQ12" s="104"/>
      <c r="MR12" s="49"/>
      <c r="MS12" s="139"/>
      <c r="MT12" s="78">
        <f t="shared" si="50"/>
        <v>0</v>
      </c>
      <c r="MV12" s="426"/>
      <c r="MW12" s="229"/>
      <c r="MX12" s="104"/>
      <c r="MY12" s="345"/>
      <c r="MZ12" s="139"/>
      <c r="NA12" s="78">
        <f t="shared" si="51"/>
        <v>0</v>
      </c>
      <c r="NC12" s="406"/>
      <c r="ND12" s="311"/>
      <c r="NE12" s="22"/>
      <c r="NF12" s="686"/>
      <c r="NG12" s="76"/>
      <c r="NH12" s="78">
        <f t="shared" si="52"/>
        <v>0</v>
      </c>
      <c r="NJ12" s="31"/>
      <c r="NK12" s="311"/>
      <c r="NL12" s="22"/>
      <c r="NM12" s="686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6"/>
      <c r="NY12" s="229"/>
      <c r="NZ12" s="104"/>
      <c r="OA12" s="426"/>
      <c r="OB12" s="139"/>
      <c r="OC12" s="78">
        <f t="shared" si="55"/>
        <v>0</v>
      </c>
      <c r="OE12" s="426"/>
      <c r="OF12" s="229"/>
      <c r="OG12" s="696"/>
      <c r="OH12" s="49"/>
      <c r="OI12" s="139"/>
      <c r="OJ12" s="78">
        <f t="shared" si="56"/>
        <v>12799.5</v>
      </c>
      <c r="OL12" s="426">
        <v>41547</v>
      </c>
      <c r="OM12" s="814" t="s">
        <v>1847</v>
      </c>
      <c r="ON12" s="229" t="s">
        <v>1677</v>
      </c>
      <c r="OO12" s="104">
        <v>12169</v>
      </c>
      <c r="OP12" s="49"/>
      <c r="OQ12" s="139"/>
      <c r="OR12" s="131">
        <f t="shared" si="0"/>
        <v>105669</v>
      </c>
      <c r="OT12" s="406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9"/>
      <c r="PJ12" s="139"/>
      <c r="PK12" s="49"/>
      <c r="PL12" s="52"/>
      <c r="PM12" s="78">
        <f t="shared" si="59"/>
        <v>301.5</v>
      </c>
      <c r="PO12" s="321"/>
      <c r="PP12" s="789"/>
      <c r="PQ12" s="139"/>
      <c r="PR12" s="49"/>
      <c r="PS12" s="139"/>
      <c r="PT12" s="78">
        <f t="shared" si="60"/>
        <v>301.5</v>
      </c>
      <c r="PV12" s="841">
        <v>41173</v>
      </c>
      <c r="PW12" s="842" t="s">
        <v>1114</v>
      </c>
      <c r="PX12" s="798" t="s">
        <v>1115</v>
      </c>
      <c r="PY12" s="817">
        <v>35195.33</v>
      </c>
      <c r="PZ12" s="819">
        <v>41175</v>
      </c>
      <c r="QA12" s="722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>
        <v>41729</v>
      </c>
      <c r="QL12" s="311" t="s">
        <v>2654</v>
      </c>
      <c r="QM12" s="104">
        <v>2563</v>
      </c>
      <c r="QN12" s="49"/>
      <c r="QO12" s="76"/>
      <c r="QP12" s="78">
        <f t="shared" si="63"/>
        <v>3324.4000000000015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460"/>
      <c r="RA12" s="139"/>
      <c r="RB12" s="49"/>
      <c r="RC12" s="139"/>
      <c r="RD12" s="78">
        <f t="shared" si="65"/>
        <v>0</v>
      </c>
      <c r="RF12" s="49"/>
      <c r="RG12" s="1460"/>
      <c r="RH12" s="139"/>
      <c r="RI12" s="49"/>
      <c r="RJ12" s="139"/>
      <c r="RK12" s="78">
        <f t="shared" si="66"/>
        <v>0</v>
      </c>
      <c r="RM12" s="406"/>
      <c r="RN12" s="738"/>
      <c r="RO12" s="780"/>
      <c r="RP12" s="1299"/>
      <c r="RQ12" s="803"/>
      <c r="RR12" s="702"/>
      <c r="RS12" s="78">
        <f t="shared" si="67"/>
        <v>604.5</v>
      </c>
      <c r="RU12" s="426"/>
      <c r="RV12" s="229"/>
      <c r="RW12" s="104"/>
      <c r="RX12" s="49"/>
      <c r="RY12" s="350"/>
      <c r="RZ12" s="78">
        <f t="shared" si="68"/>
        <v>1797</v>
      </c>
      <c r="SB12" s="406"/>
      <c r="SC12" s="311"/>
      <c r="SD12" s="22"/>
      <c r="SE12" s="31"/>
      <c r="SF12" s="793"/>
      <c r="SG12" s="78">
        <f t="shared" si="69"/>
        <v>0</v>
      </c>
      <c r="SI12" s="31"/>
      <c r="SJ12" s="311"/>
      <c r="SK12" s="22"/>
      <c r="SL12" s="31"/>
      <c r="SM12" s="793"/>
      <c r="SN12" s="78">
        <f t="shared" si="70"/>
        <v>0</v>
      </c>
      <c r="SP12" s="31"/>
      <c r="SQ12" s="311"/>
      <c r="SR12" s="22"/>
      <c r="SS12" s="31"/>
      <c r="ST12" s="793"/>
      <c r="SU12" s="78">
        <f t="shared" si="71"/>
        <v>0</v>
      </c>
      <c r="SW12" s="31"/>
      <c r="SX12" s="311"/>
      <c r="SY12" s="22"/>
      <c r="SZ12" s="31"/>
      <c r="TA12" s="793"/>
      <c r="TB12" s="78">
        <f t="shared" si="72"/>
        <v>0</v>
      </c>
      <c r="TD12" s="31"/>
      <c r="TE12" s="311"/>
      <c r="TF12" s="22"/>
      <c r="TG12" s="31"/>
      <c r="TH12" s="793"/>
      <c r="TI12" s="78">
        <f t="shared" si="73"/>
        <v>0</v>
      </c>
      <c r="TK12" s="31"/>
      <c r="TL12" s="311"/>
      <c r="TM12" s="22"/>
      <c r="TN12" s="31"/>
      <c r="TO12" s="793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3"/>
      <c r="UD12" s="78">
        <f t="shared" si="76"/>
        <v>0</v>
      </c>
      <c r="UF12" s="406"/>
      <c r="UG12" s="311"/>
      <c r="UH12" s="22"/>
      <c r="UI12" s="31"/>
      <c r="UJ12" s="793"/>
      <c r="UK12" s="78">
        <f t="shared" si="77"/>
        <v>0</v>
      </c>
      <c r="UM12" s="426"/>
      <c r="UN12" s="229"/>
      <c r="UO12" s="104"/>
      <c r="UP12" s="49"/>
      <c r="UQ12" s="390"/>
      <c r="UR12" s="78">
        <f t="shared" si="78"/>
        <v>-2822</v>
      </c>
      <c r="UT12" s="426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6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3"/>
      <c r="WA12" s="78">
        <f t="shared" si="83"/>
        <v>0</v>
      </c>
      <c r="WC12" s="426"/>
      <c r="WD12" s="229"/>
      <c r="WE12" s="104"/>
      <c r="WF12" s="321">
        <v>41543</v>
      </c>
      <c r="WG12" s="390">
        <v>500</v>
      </c>
      <c r="WH12" s="78">
        <f t="shared" si="84"/>
        <v>26310</v>
      </c>
      <c r="WJ12" s="321"/>
      <c r="WK12" s="229"/>
      <c r="WL12" s="104"/>
      <c r="WM12" s="49"/>
      <c r="WN12" s="350"/>
      <c r="WO12" s="78">
        <f t="shared" si="85"/>
        <v>151</v>
      </c>
      <c r="WQ12" s="426"/>
      <c r="WR12" s="1460"/>
      <c r="WS12" s="1297"/>
      <c r="WT12" s="1648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635.5</v>
      </c>
      <c r="XE12" s="426"/>
      <c r="XF12" s="229"/>
      <c r="XG12" s="104"/>
      <c r="XH12" s="49"/>
      <c r="XI12" s="139"/>
      <c r="XJ12" s="78">
        <f t="shared" si="88"/>
        <v>40179.949999999997</v>
      </c>
      <c r="XL12" s="426"/>
      <c r="XM12" s="229"/>
      <c r="XN12" s="104"/>
      <c r="XO12" s="49"/>
      <c r="XP12" s="139"/>
      <c r="XQ12" s="78">
        <f t="shared" si="89"/>
        <v>0</v>
      </c>
      <c r="XS12" s="406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6"/>
      <c r="YL12" s="139"/>
      <c r="YM12" s="78">
        <f t="shared" si="92"/>
        <v>0</v>
      </c>
      <c r="YO12" s="426"/>
      <c r="YP12" s="483"/>
      <c r="YQ12" s="229"/>
      <c r="YR12" s="104"/>
      <c r="YS12" s="785"/>
      <c r="YT12" s="76"/>
      <c r="YU12" s="78">
        <f t="shared" si="93"/>
        <v>2542.7000000000007</v>
      </c>
      <c r="YW12" s="322"/>
      <c r="YX12" s="736"/>
      <c r="YY12" s="22"/>
      <c r="YZ12" s="31"/>
      <c r="ZA12" s="76"/>
      <c r="ZB12" s="78">
        <f t="shared" si="252"/>
        <v>0</v>
      </c>
      <c r="ZD12" s="321"/>
      <c r="ZE12" s="1460"/>
      <c r="ZF12" s="139"/>
      <c r="ZG12" s="49"/>
      <c r="ZH12" s="139"/>
      <c r="ZI12" s="78">
        <f t="shared" si="94"/>
        <v>11399.470000000001</v>
      </c>
      <c r="ZK12" s="406"/>
      <c r="ZL12" s="311"/>
      <c r="ZM12" s="22"/>
      <c r="ZN12" s="31"/>
      <c r="ZO12" s="76"/>
      <c r="ZP12" s="78">
        <f t="shared" si="238"/>
        <v>0</v>
      </c>
      <c r="ZR12" s="406"/>
      <c r="ZS12" s="311"/>
      <c r="ZT12" s="22"/>
      <c r="ZU12" s="31"/>
      <c r="ZV12" s="76"/>
      <c r="ZW12" s="78">
        <f t="shared" si="239"/>
        <v>0</v>
      </c>
      <c r="ZY12" s="321">
        <v>41703</v>
      </c>
      <c r="ZZ12" s="317"/>
      <c r="AAA12" s="302" t="s">
        <v>2479</v>
      </c>
      <c r="AAB12" s="139">
        <v>196965</v>
      </c>
      <c r="AAC12" s="321">
        <v>41738</v>
      </c>
      <c r="AAD12" s="139">
        <v>196965</v>
      </c>
      <c r="AAE12" s="78">
        <f t="shared" si="95"/>
        <v>2062.4000000000233</v>
      </c>
      <c r="AAG12" s="321"/>
      <c r="AAH12" s="302"/>
      <c r="AAI12" s="390"/>
      <c r="AAJ12" s="321"/>
      <c r="AAK12" s="139"/>
      <c r="AAL12" s="78">
        <f t="shared" si="96"/>
        <v>0</v>
      </c>
      <c r="AAN12" s="426"/>
      <c r="AAO12" s="426"/>
      <c r="AAP12" s="1460"/>
      <c r="AAQ12" s="139"/>
      <c r="AAR12" s="321"/>
      <c r="AAS12" s="139"/>
      <c r="AAT12" s="78">
        <f t="shared" si="97"/>
        <v>2828</v>
      </c>
      <c r="AAV12" s="321">
        <v>41724</v>
      </c>
      <c r="AAW12" s="1460" t="s">
        <v>2558</v>
      </c>
      <c r="AAX12" s="696">
        <v>26354</v>
      </c>
      <c r="AAY12" s="49"/>
      <c r="AAZ12" s="139"/>
      <c r="ABA12" s="78">
        <f t="shared" si="98"/>
        <v>41970</v>
      </c>
      <c r="ABC12" s="426"/>
      <c r="ABD12" s="229"/>
      <c r="ABE12" s="104"/>
      <c r="ABF12" s="426"/>
      <c r="ABG12" s="139"/>
      <c r="ABH12" s="78">
        <f t="shared" si="99"/>
        <v>0</v>
      </c>
      <c r="ABJ12" s="426"/>
      <c r="ABK12" s="229"/>
      <c r="ABL12" s="104"/>
      <c r="ABM12" s="49"/>
      <c r="ABN12" s="139"/>
      <c r="ABO12" s="78">
        <f t="shared" si="100"/>
        <v>0</v>
      </c>
      <c r="ABQ12" s="406"/>
      <c r="ABR12" s="1460"/>
      <c r="ABS12" s="139"/>
      <c r="ABT12" s="31"/>
      <c r="ABU12" s="76"/>
      <c r="ABV12" s="78">
        <f t="shared" si="101"/>
        <v>0</v>
      </c>
      <c r="ABX12" s="406"/>
      <c r="ABY12" s="1460"/>
      <c r="ABZ12" s="139"/>
      <c r="ACA12" s="31"/>
      <c r="ACB12" s="76"/>
      <c r="ACC12" s="78">
        <f t="shared" si="102"/>
        <v>0</v>
      </c>
      <c r="ACE12" s="426"/>
      <c r="ACF12" s="1460"/>
      <c r="ACG12" s="139"/>
      <c r="ACH12" s="308"/>
      <c r="ACI12" s="139"/>
      <c r="ACJ12" s="78">
        <f t="shared" si="103"/>
        <v>0</v>
      </c>
      <c r="ACL12" s="426"/>
      <c r="ACM12" s="483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6">ACY11+ACV12-ACX12</f>
        <v>0</v>
      </c>
      <c r="ADA12" s="795"/>
      <c r="ADB12" s="311"/>
      <c r="ADC12" s="22"/>
      <c r="ADD12" s="31"/>
      <c r="ADE12" s="76"/>
      <c r="ADF12" s="78">
        <f t="shared" si="105"/>
        <v>70699</v>
      </c>
      <c r="ADI12" s="767"/>
      <c r="ADJ12" s="311"/>
      <c r="ADK12" s="22"/>
      <c r="ADL12" s="31"/>
      <c r="ADM12" s="76"/>
      <c r="ADN12" s="78">
        <f t="shared" ref="ADN12:ADN43" si="257">ADN11+ADK12-ADM12</f>
        <v>0</v>
      </c>
      <c r="ADP12" s="322"/>
      <c r="ADQ12" s="311"/>
      <c r="ADR12" s="22"/>
      <c r="ADS12" s="406"/>
      <c r="ADT12" s="77"/>
      <c r="ADU12" s="78">
        <f t="shared" ref="ADU12:ADU43" si="258">ADU11+ADR12-ADT12</f>
        <v>0</v>
      </c>
      <c r="ADW12" s="406"/>
      <c r="ADX12" s="311"/>
      <c r="ADY12" s="22"/>
      <c r="ADZ12" s="31"/>
      <c r="AEA12" s="76"/>
      <c r="AEB12" s="78">
        <f t="shared" ref="AEB12:AEB43" si="259">AEB11+ADY12-AEA12</f>
        <v>42311</v>
      </c>
      <c r="AED12" s="321"/>
      <c r="AEE12" s="229"/>
      <c r="AEF12" s="104"/>
      <c r="AEG12" s="321"/>
      <c r="AEH12" s="139"/>
      <c r="AEI12" s="78">
        <f t="shared" si="253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1">
        <v>41718</v>
      </c>
      <c r="AGB12" s="311" t="s">
        <v>2519</v>
      </c>
      <c r="AGC12" s="22">
        <v>33872</v>
      </c>
      <c r="AGD12" s="31">
        <v>41738</v>
      </c>
      <c r="AGE12" s="76">
        <v>15000</v>
      </c>
      <c r="AGF12" s="78">
        <f t="shared" si="111"/>
        <v>47296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460"/>
      <c r="AGQ12" s="139"/>
      <c r="AGR12" s="31"/>
      <c r="AGS12" s="76"/>
      <c r="AGT12" s="78">
        <f t="shared" si="113"/>
        <v>3146</v>
      </c>
      <c r="AGV12" s="426"/>
      <c r="AGW12" s="229"/>
      <c r="AGX12" s="104"/>
      <c r="AGY12" s="49"/>
      <c r="AGZ12" s="139"/>
      <c r="AHA12" s="78">
        <f t="shared" si="114"/>
        <v>17325.5</v>
      </c>
      <c r="AHE12" s="302"/>
      <c r="AHF12" s="139"/>
      <c r="AHG12" s="322"/>
      <c r="AHH12" s="76"/>
      <c r="AHI12" s="78">
        <f t="shared" si="115"/>
        <v>2343</v>
      </c>
      <c r="AHK12" s="406"/>
      <c r="AHL12" s="862"/>
      <c r="AHM12" s="22"/>
      <c r="AHN12" s="31"/>
      <c r="AHO12" s="76"/>
      <c r="AHP12" s="78">
        <f t="shared" si="116"/>
        <v>0</v>
      </c>
      <c r="AHR12" s="406"/>
      <c r="AHS12" s="1460"/>
      <c r="AHT12" s="778"/>
      <c r="AHU12" s="31"/>
      <c r="AHV12" s="76"/>
      <c r="AHW12" s="78">
        <f t="shared" si="117"/>
        <v>5917.5</v>
      </c>
      <c r="AHY12" s="426"/>
      <c r="AHZ12" s="426"/>
      <c r="AIA12" s="229"/>
      <c r="AIB12" s="696"/>
      <c r="AIC12" s="49"/>
      <c r="AID12" s="139"/>
      <c r="AIE12" s="78">
        <f t="shared" si="118"/>
        <v>4086</v>
      </c>
      <c r="AIG12" s="426"/>
      <c r="AIH12" s="1460"/>
      <c r="AII12" s="261"/>
      <c r="AIJ12" s="49"/>
      <c r="AIK12" s="139"/>
      <c r="AIL12" s="78">
        <f t="shared" si="119"/>
        <v>2612</v>
      </c>
      <c r="AIN12" s="426"/>
      <c r="AIO12" s="229"/>
      <c r="AIP12" s="104"/>
      <c r="AIQ12" s="49"/>
      <c r="AIR12" s="139"/>
      <c r="AIS12" s="78">
        <f t="shared" si="120"/>
        <v>0</v>
      </c>
      <c r="AIU12" s="426"/>
      <c r="AIV12" s="229"/>
      <c r="AIW12" s="104"/>
      <c r="AIX12" s="49"/>
      <c r="AIY12" s="139"/>
      <c r="AIZ12" s="78">
        <f t="shared" si="121"/>
        <v>504</v>
      </c>
      <c r="AJB12" s="799">
        <v>40330</v>
      </c>
      <c r="AJC12" s="782" t="s">
        <v>1116</v>
      </c>
      <c r="AJD12" s="22">
        <v>4950</v>
      </c>
      <c r="AJE12" s="31"/>
      <c r="AJF12" s="76"/>
      <c r="AJG12" s="78">
        <f t="shared" si="122"/>
        <v>32217.5</v>
      </c>
      <c r="AJI12" s="49"/>
      <c r="AJJ12" s="229"/>
      <c r="AJK12" s="104"/>
      <c r="AJL12" s="49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6"/>
      <c r="AKM12" s="311"/>
      <c r="AKN12" s="22"/>
      <c r="AKO12" s="31"/>
      <c r="AKP12" s="76"/>
      <c r="AKQ12" s="78">
        <f t="shared" si="127"/>
        <v>0</v>
      </c>
      <c r="AKS12" s="426"/>
      <c r="AKT12" s="483"/>
      <c r="AKU12" s="229"/>
      <c r="AKV12" s="104"/>
      <c r="AKW12" s="49"/>
      <c r="AKX12" s="139"/>
      <c r="AKY12" s="78">
        <f t="shared" si="128"/>
        <v>139</v>
      </c>
      <c r="ALA12" s="426">
        <v>41729</v>
      </c>
      <c r="ALB12" s="229" t="s">
        <v>2626</v>
      </c>
      <c r="ALC12" s="104">
        <v>20637</v>
      </c>
      <c r="ALD12" s="49">
        <v>41730</v>
      </c>
      <c r="ALE12" s="139">
        <v>20637</v>
      </c>
      <c r="ALF12" s="78">
        <f t="shared" si="129"/>
        <v>409</v>
      </c>
      <c r="ALH12" s="406"/>
      <c r="ALI12" s="311"/>
      <c r="ALJ12" s="22"/>
      <c r="ALK12" s="31"/>
      <c r="ALL12" s="76"/>
      <c r="ALM12" s="78">
        <f t="shared" si="130"/>
        <v>0</v>
      </c>
      <c r="ALO12" s="426"/>
      <c r="ALP12" s="229"/>
      <c r="ALQ12" s="104"/>
      <c r="ALR12" s="433"/>
      <c r="ALS12" s="139"/>
      <c r="ALT12" s="78">
        <f t="shared" si="131"/>
        <v>3598.5</v>
      </c>
      <c r="ALV12" s="426"/>
      <c r="ALW12" s="229"/>
      <c r="ALX12" s="696"/>
      <c r="ALY12" s="49">
        <v>41113</v>
      </c>
      <c r="ALZ12" s="76">
        <v>100</v>
      </c>
      <c r="AMA12" s="78">
        <f t="shared" si="132"/>
        <v>37151</v>
      </c>
      <c r="AMC12" s="406"/>
      <c r="AMD12" s="311"/>
      <c r="AME12" s="22"/>
      <c r="AMF12" s="31"/>
      <c r="AMG12" s="76"/>
      <c r="AMH12" s="78">
        <f t="shared" si="133"/>
        <v>0</v>
      </c>
      <c r="AMJ12" s="426"/>
      <c r="AMK12" s="229"/>
      <c r="AML12" s="104"/>
      <c r="AMM12" s="426"/>
      <c r="AMN12" s="139"/>
      <c r="AMO12" s="78">
        <f t="shared" si="134"/>
        <v>0</v>
      </c>
      <c r="AMQ12" s="406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31"/>
      <c r="ANA12" s="810"/>
      <c r="ANB12" s="76"/>
      <c r="ANC12" s="811">
        <f t="shared" si="205"/>
        <v>0</v>
      </c>
      <c r="ANE12" s="31"/>
      <c r="ANF12" s="311"/>
      <c r="ANG12" s="831"/>
      <c r="ANH12" s="810"/>
      <c r="ANI12" s="76"/>
      <c r="ANJ12" s="811">
        <f t="shared" si="206"/>
        <v>0</v>
      </c>
      <c r="ANL12" s="321">
        <v>41720</v>
      </c>
      <c r="ANM12" s="229" t="s">
        <v>2533</v>
      </c>
      <c r="ANN12" s="805">
        <v>3654.5</v>
      </c>
      <c r="ANO12" s="393">
        <v>41727</v>
      </c>
      <c r="ANP12" s="139">
        <v>2000</v>
      </c>
      <c r="ANQ12" s="811">
        <f t="shared" si="207"/>
        <v>1842.1</v>
      </c>
      <c r="ANS12" s="31"/>
      <c r="ANT12" s="31"/>
      <c r="ANU12" s="311"/>
      <c r="ANV12" s="831"/>
      <c r="ANW12" s="810"/>
      <c r="ANX12" s="76"/>
      <c r="ANY12" s="811">
        <f t="shared" si="208"/>
        <v>0</v>
      </c>
      <c r="AOA12" s="406">
        <v>41714</v>
      </c>
      <c r="AOB12" s="738"/>
      <c r="AOC12" s="311" t="s">
        <v>2499</v>
      </c>
      <c r="AOD12" s="807">
        <v>20549.2</v>
      </c>
      <c r="AOE12" s="97">
        <v>41732</v>
      </c>
      <c r="AOF12" s="139">
        <v>20549</v>
      </c>
      <c r="AOG12" s="811">
        <f t="shared" si="209"/>
        <v>731.200000000008</v>
      </c>
      <c r="AOI12" s="426"/>
      <c r="AOJ12" s="900"/>
      <c r="AOK12" s="805"/>
      <c r="AOL12" s="97"/>
      <c r="AOM12" s="139"/>
      <c r="AON12" s="811">
        <f t="shared" si="210"/>
        <v>0</v>
      </c>
      <c r="AOP12" s="49"/>
      <c r="AOQ12" s="229"/>
      <c r="AOR12" s="806"/>
      <c r="AOS12" s="97"/>
      <c r="AOT12" s="139"/>
      <c r="AOU12" s="811">
        <f t="shared" si="211"/>
        <v>0</v>
      </c>
      <c r="AOW12" s="49"/>
      <c r="AOX12" s="229"/>
      <c r="AOY12" s="806"/>
      <c r="AOZ12" s="461"/>
      <c r="APA12" s="139"/>
      <c r="APB12" s="811">
        <f>APB11+AOY12-APA12</f>
        <v>0</v>
      </c>
      <c r="APD12" s="49"/>
      <c r="APE12" s="229"/>
      <c r="APF12" s="805"/>
      <c r="APG12" s="97"/>
      <c r="APH12" s="350"/>
      <c r="API12" s="78">
        <f t="shared" si="136"/>
        <v>0</v>
      </c>
      <c r="APK12" s="406"/>
      <c r="APL12" s="311"/>
      <c r="APM12" s="831"/>
      <c r="APN12" s="810"/>
      <c r="APO12" s="76"/>
      <c r="APP12" s="811">
        <f t="shared" si="213"/>
        <v>0</v>
      </c>
      <c r="APR12" s="420"/>
      <c r="APS12" s="229"/>
      <c r="APT12" s="806"/>
      <c r="APU12" s="97"/>
      <c r="APV12" s="139"/>
      <c r="APW12" s="811">
        <f t="shared" si="214"/>
        <v>0</v>
      </c>
      <c r="APY12" s="49"/>
      <c r="APZ12" s="229"/>
      <c r="AQA12" s="806"/>
      <c r="AQB12" s="97"/>
      <c r="AQC12" s="139"/>
      <c r="AQD12" s="811">
        <f t="shared" si="215"/>
        <v>0</v>
      </c>
      <c r="AQF12" s="49"/>
      <c r="AQG12" s="229"/>
      <c r="AQH12" s="805"/>
      <c r="AQI12" s="97"/>
      <c r="AQJ12" s="139"/>
      <c r="AQK12" s="811">
        <f t="shared" si="216"/>
        <v>0</v>
      </c>
      <c r="AQM12" s="49"/>
      <c r="AQN12" s="229"/>
      <c r="AQO12" s="805"/>
      <c r="AQP12" s="97"/>
      <c r="AQQ12" s="139"/>
      <c r="AQR12" s="811">
        <f t="shared" si="217"/>
        <v>0</v>
      </c>
      <c r="AQT12" s="322"/>
      <c r="AQU12" s="311"/>
      <c r="AQV12" s="831"/>
      <c r="AQW12" s="810"/>
      <c r="AQX12" s="76"/>
      <c r="AQY12" s="811">
        <f t="shared" si="218"/>
        <v>0</v>
      </c>
      <c r="ARA12" s="322"/>
      <c r="ARB12" s="311"/>
      <c r="ARC12" s="831"/>
      <c r="ARD12" s="810"/>
      <c r="ARE12" s="76"/>
      <c r="ARF12" s="811">
        <f t="shared" si="219"/>
        <v>0</v>
      </c>
      <c r="ARH12" s="322"/>
      <c r="ARI12" s="311"/>
      <c r="ARJ12" s="807"/>
      <c r="ARK12" s="810">
        <v>41730</v>
      </c>
      <c r="ARL12" s="76">
        <v>3303</v>
      </c>
      <c r="ARM12" s="811">
        <f t="shared" si="220"/>
        <v>399</v>
      </c>
      <c r="ARO12" s="426"/>
      <c r="ARP12" s="229"/>
      <c r="ARQ12" s="806"/>
      <c r="ARR12" s="97"/>
      <c r="ARS12" s="139"/>
      <c r="ART12" s="811">
        <f t="shared" si="221"/>
        <v>0</v>
      </c>
      <c r="ARV12" s="406"/>
      <c r="ARW12" s="815"/>
      <c r="ARX12" s="350"/>
      <c r="ARY12" s="810"/>
      <c r="ARZ12" s="76"/>
      <c r="ASA12" s="811">
        <f t="shared" si="222"/>
        <v>0</v>
      </c>
      <c r="ASC12" s="406"/>
      <c r="ASD12" s="311"/>
      <c r="ASE12" s="831"/>
      <c r="ASF12" s="810"/>
      <c r="ASG12" s="76"/>
      <c r="ASH12" s="811">
        <f t="shared" si="223"/>
        <v>0</v>
      </c>
      <c r="ASJ12" s="406"/>
      <c r="ASK12" s="311"/>
      <c r="ASL12" s="831"/>
      <c r="ASM12" s="810"/>
      <c r="ASN12" s="76"/>
      <c r="ASO12" s="811">
        <f t="shared" si="224"/>
        <v>0</v>
      </c>
      <c r="ASQ12" s="426"/>
      <c r="ASR12" s="302"/>
      <c r="ASS12" s="139"/>
      <c r="AST12" s="49"/>
      <c r="ASU12" s="139"/>
      <c r="ASV12" s="78">
        <f t="shared" si="240"/>
        <v>0</v>
      </c>
      <c r="ASX12" s="426"/>
      <c r="ASY12" s="483"/>
      <c r="ASZ12" s="229"/>
      <c r="ATA12" s="104"/>
      <c r="ATB12" s="49"/>
      <c r="ATC12" s="139"/>
      <c r="ATD12" s="78">
        <f t="shared" si="241"/>
        <v>2270</v>
      </c>
      <c r="ATF12" s="406"/>
      <c r="ATG12" s="311"/>
      <c r="ATH12" s="104"/>
      <c r="ATI12" s="49"/>
      <c r="ATJ12" s="139"/>
      <c r="ATK12" s="78">
        <f t="shared" si="242"/>
        <v>0</v>
      </c>
      <c r="ATM12" s="321"/>
      <c r="ATN12" s="229"/>
      <c r="ATO12" s="104"/>
      <c r="ATP12" s="49"/>
      <c r="ATQ12" s="139"/>
      <c r="ATR12" s="78">
        <f t="shared" si="243"/>
        <v>0</v>
      </c>
      <c r="ATT12" s="426"/>
      <c r="ATU12" s="483"/>
      <c r="ATV12" s="229"/>
      <c r="ATW12" s="139"/>
      <c r="ATX12" s="49"/>
      <c r="ATY12" s="139"/>
      <c r="ATZ12" s="78">
        <f t="shared" si="244"/>
        <v>968</v>
      </c>
      <c r="AUB12" s="406"/>
      <c r="AUC12" s="738"/>
      <c r="AUD12" s="311"/>
      <c r="AUE12" s="22"/>
      <c r="AUF12" s="31"/>
      <c r="AUG12" s="76"/>
      <c r="AUH12" s="78">
        <f t="shared" si="245"/>
        <v>0</v>
      </c>
      <c r="AUI12" s="76"/>
      <c r="AUJ12" s="406"/>
      <c r="AUK12" s="1460"/>
      <c r="AUL12" s="350"/>
      <c r="AUM12" s="31"/>
      <c r="AUN12" s="76"/>
      <c r="AUO12" s="78">
        <f t="shared" si="246"/>
        <v>0</v>
      </c>
      <c r="AUQ12" s="426"/>
      <c r="AUR12" s="229"/>
      <c r="AUS12" s="2041"/>
      <c r="AUT12" s="1279"/>
      <c r="AUU12" s="139"/>
      <c r="AUV12" s="78">
        <f t="shared" si="247"/>
        <v>1117.5</v>
      </c>
      <c r="AUX12" s="426"/>
      <c r="AUY12" s="229"/>
      <c r="AUZ12" s="261"/>
      <c r="AVA12" s="49"/>
      <c r="AVB12" s="139"/>
      <c r="AVC12" s="78">
        <f t="shared" si="248"/>
        <v>3312</v>
      </c>
      <c r="AVE12" s="426"/>
      <c r="AVF12" s="229"/>
      <c r="AVG12" s="261"/>
      <c r="AVH12" s="49"/>
      <c r="AVI12" s="139"/>
      <c r="AVJ12" s="78">
        <f t="shared" si="249"/>
        <v>0</v>
      </c>
      <c r="AVL12" s="426"/>
      <c r="AVM12" s="302"/>
      <c r="AVN12" s="261"/>
      <c r="AVO12" s="49"/>
      <c r="AVP12" s="139"/>
      <c r="AVQ12" s="78">
        <f t="shared" si="250"/>
        <v>0</v>
      </c>
      <c r="AVS12" s="426"/>
      <c r="AVT12" s="229"/>
      <c r="AVU12" s="104"/>
      <c r="AVV12" s="49"/>
      <c r="AVW12" s="139"/>
      <c r="AVX12" s="78">
        <f t="shared" si="225"/>
        <v>0</v>
      </c>
      <c r="AVZ12" s="426"/>
      <c r="AWA12" s="229"/>
      <c r="AWB12" s="104"/>
      <c r="AWC12" s="49"/>
      <c r="AWD12" s="139"/>
      <c r="AWE12" s="78">
        <f t="shared" si="226"/>
        <v>0</v>
      </c>
      <c r="AWG12" s="426"/>
      <c r="AWH12" s="302"/>
      <c r="AWI12" s="139"/>
      <c r="AWJ12" s="49"/>
      <c r="AWK12" s="350"/>
      <c r="AWL12" s="78">
        <f t="shared" si="227"/>
        <v>0</v>
      </c>
      <c r="AWN12" s="49"/>
      <c r="AWO12" s="308"/>
      <c r="AWP12" s="302"/>
      <c r="AWQ12" s="139"/>
      <c r="AWR12" s="49"/>
      <c r="AWS12" s="139"/>
      <c r="AWT12" s="78">
        <f t="shared" si="228"/>
        <v>5365</v>
      </c>
      <c r="AWV12" s="406"/>
      <c r="AWW12" s="738"/>
      <c r="AWX12" s="311"/>
      <c r="AWY12" s="22"/>
      <c r="AWZ12" s="31"/>
      <c r="AXA12" s="76"/>
      <c r="AXB12" s="78">
        <f t="shared" ref="AXB12:AXB43" si="260">AXB11+AWY12-AXA12</f>
        <v>872</v>
      </c>
      <c r="AXD12" s="406"/>
      <c r="AXE12" s="311"/>
      <c r="AXF12" s="831"/>
      <c r="AXG12" s="31"/>
      <c r="AXH12" s="76"/>
      <c r="AXI12" s="78">
        <f t="shared" ref="AXI12:AXI43" si="261">AXI11+AXF12-AXH12</f>
        <v>0</v>
      </c>
      <c r="AXK12" s="406"/>
      <c r="AXL12" s="311"/>
      <c r="AXM12" s="22"/>
      <c r="AXN12" s="31"/>
      <c r="AXO12" s="76"/>
      <c r="AXP12" s="78">
        <f t="shared" ref="AXP12:AXP43" si="262">AXP11+AXM12-AXO12</f>
        <v>0</v>
      </c>
      <c r="AXR12" s="31"/>
      <c r="AXS12" s="311"/>
      <c r="AXT12" s="22"/>
      <c r="AXU12" s="31"/>
      <c r="AXV12" s="76"/>
      <c r="AXW12" s="78">
        <f t="shared" ref="AXW12:AXW43" si="263">AXW11+AXT12-AXV12</f>
        <v>0</v>
      </c>
      <c r="AXY12" s="426"/>
      <c r="AXZ12" s="302"/>
      <c r="AYA12" s="139"/>
      <c r="AYB12" s="426"/>
      <c r="AYC12" s="139"/>
      <c r="AYD12" s="78">
        <f t="shared" si="137"/>
        <v>0</v>
      </c>
      <c r="AYF12" s="426"/>
      <c r="AYG12" s="229"/>
      <c r="AYH12" s="104"/>
      <c r="AYI12" s="49"/>
      <c r="AYJ12" s="139"/>
      <c r="AYK12" s="78">
        <f t="shared" si="138"/>
        <v>0</v>
      </c>
      <c r="AYM12" s="426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6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49"/>
      <c r="AZS12" s="350"/>
      <c r="AZT12" s="78">
        <f t="shared" si="143"/>
        <v>5180.28</v>
      </c>
      <c r="AZV12" s="321"/>
      <c r="AZW12" s="229"/>
      <c r="AZX12" s="104"/>
      <c r="AZY12" s="49"/>
      <c r="AZZ12" s="350"/>
      <c r="BAA12" s="78">
        <f t="shared" si="144"/>
        <v>0</v>
      </c>
      <c r="BAC12" s="322"/>
      <c r="BAD12" s="815"/>
      <c r="BAE12" s="702"/>
      <c r="BAF12" s="426"/>
      <c r="BAG12" s="702"/>
      <c r="BAH12" s="78">
        <f t="shared" si="145"/>
        <v>5273</v>
      </c>
      <c r="BAJ12" s="406"/>
      <c r="BAK12" s="311"/>
      <c r="BAL12" s="22"/>
      <c r="BAM12" s="406"/>
      <c r="BAN12" s="76"/>
      <c r="BAO12" s="78">
        <f t="shared" si="146"/>
        <v>0</v>
      </c>
      <c r="BAQ12" s="426"/>
      <c r="BAR12" s="229"/>
      <c r="BAS12" s="104"/>
      <c r="BAT12" s="49">
        <v>41172</v>
      </c>
      <c r="BAU12" s="722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4">BBC11+BAZ12-BBB12</f>
        <v>0</v>
      </c>
      <c r="BBE12" s="49"/>
      <c r="BBF12" s="229"/>
      <c r="BBG12" s="104"/>
      <c r="BBH12" s="49"/>
      <c r="BBI12" s="139"/>
      <c r="BBJ12" s="78">
        <f t="shared" ref="BBJ12:BBJ43" si="265">BBJ11+BBG12-BBI12</f>
        <v>1292</v>
      </c>
      <c r="BBL12" s="321">
        <v>41716</v>
      </c>
      <c r="BBM12" s="784"/>
      <c r="BBN12" s="302" t="s">
        <v>2461</v>
      </c>
      <c r="BBO12" s="1535">
        <v>42292</v>
      </c>
      <c r="BBP12" s="393">
        <v>41730</v>
      </c>
      <c r="BBQ12" s="139">
        <v>42292</v>
      </c>
      <c r="BBR12" s="131">
        <f t="shared" si="148"/>
        <v>6.5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4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6"/>
      <c r="BCW12" s="229"/>
      <c r="BCX12" s="104"/>
      <c r="BCY12" s="383"/>
      <c r="BCZ12" s="139"/>
      <c r="BDA12" s="78">
        <f t="shared" si="153"/>
        <v>6086.5</v>
      </c>
      <c r="BDC12" s="426"/>
      <c r="BDD12" s="229"/>
      <c r="BDE12" s="802"/>
      <c r="BDF12" s="803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5"/>
      <c r="BDR12" s="483"/>
      <c r="BDS12" s="229"/>
      <c r="BDT12" s="104"/>
      <c r="BDU12" s="426"/>
      <c r="BDV12" s="139"/>
      <c r="BDW12" s="78">
        <f t="shared" si="156"/>
        <v>308</v>
      </c>
      <c r="BDY12" s="49"/>
      <c r="BDZ12" s="814"/>
      <c r="BEA12" s="229"/>
      <c r="BEB12" s="139"/>
      <c r="BEC12" s="49"/>
      <c r="BED12" s="139"/>
      <c r="BEE12" s="78">
        <f t="shared" si="157"/>
        <v>10700</v>
      </c>
      <c r="BEG12" s="49"/>
      <c r="BEH12" s="229"/>
      <c r="BEI12" s="139"/>
      <c r="BEJ12" s="49"/>
      <c r="BEK12" s="139"/>
      <c r="BEL12" s="78">
        <f t="shared" si="158"/>
        <v>0</v>
      </c>
      <c r="BEN12" s="49"/>
      <c r="BEO12" s="1460"/>
      <c r="BEP12" s="390"/>
      <c r="BEQ12" s="49"/>
      <c r="BER12" s="139"/>
      <c r="BES12" s="78">
        <f t="shared" si="159"/>
        <v>0</v>
      </c>
      <c r="BEU12" s="321"/>
      <c r="BEV12" s="229"/>
      <c r="BEW12" s="139"/>
      <c r="BEX12" s="49"/>
      <c r="BEY12" s="139"/>
      <c r="BEZ12" s="78">
        <f t="shared" si="160"/>
        <v>0</v>
      </c>
      <c r="BFB12" s="321"/>
      <c r="BFC12" s="229"/>
      <c r="BFD12" s="104"/>
      <c r="BFE12" s="31"/>
      <c r="BFF12" s="76"/>
      <c r="BFG12" s="78">
        <f t="shared" si="161"/>
        <v>970</v>
      </c>
      <c r="BFI12" s="321"/>
      <c r="BFJ12" s="229"/>
      <c r="BFK12" s="104"/>
      <c r="BFL12" s="426">
        <v>41734</v>
      </c>
      <c r="BFM12" s="139">
        <v>4300</v>
      </c>
      <c r="BFN12" s="131">
        <f t="shared" si="162"/>
        <v>426</v>
      </c>
      <c r="BFP12" s="322"/>
      <c r="BFQ12" s="311"/>
      <c r="BFR12" s="139"/>
      <c r="BFS12" s="406"/>
      <c r="BFT12" s="76"/>
      <c r="BFU12" s="78">
        <f t="shared" si="163"/>
        <v>0</v>
      </c>
      <c r="BFW12" s="31"/>
      <c r="BFX12" s="311"/>
      <c r="BFY12" s="139"/>
      <c r="BFZ12" s="31"/>
      <c r="BGA12" s="76"/>
      <c r="BGB12" s="78">
        <f t="shared" si="164"/>
        <v>0</v>
      </c>
      <c r="BGD12" s="321"/>
      <c r="BGE12" s="895"/>
      <c r="BGF12" s="104"/>
      <c r="BGG12" s="321"/>
      <c r="BGH12" s="139"/>
      <c r="BGI12" s="78">
        <f t="shared" si="165"/>
        <v>0</v>
      </c>
      <c r="BGK12" s="426"/>
      <c r="BGL12" s="426"/>
      <c r="BGM12" s="302"/>
      <c r="BGN12" s="719"/>
      <c r="BGO12" s="858"/>
      <c r="BGP12" s="139"/>
      <c r="BGQ12" s="78">
        <f t="shared" si="166"/>
        <v>1190.5999999999913</v>
      </c>
      <c r="BGS12" s="31"/>
      <c r="BGT12" s="311"/>
      <c r="BGU12" s="22"/>
      <c r="BGV12" s="31"/>
      <c r="BGW12" s="76"/>
      <c r="BGX12" s="78">
        <f t="shared" si="167"/>
        <v>0</v>
      </c>
      <c r="BGZ12" s="426"/>
      <c r="BHA12" s="302"/>
      <c r="BHB12" s="139"/>
      <c r="BHC12" s="49"/>
      <c r="BHD12" s="139"/>
      <c r="BHE12" s="78">
        <f t="shared" si="168"/>
        <v>229.79999999999927</v>
      </c>
      <c r="BHG12" s="406"/>
      <c r="BHH12" s="31"/>
      <c r="BHI12" s="311"/>
      <c r="BHJ12" s="22"/>
      <c r="BHK12" s="31"/>
      <c r="BHL12" s="76"/>
      <c r="BHM12" s="78">
        <f t="shared" si="169"/>
        <v>0</v>
      </c>
      <c r="BHO12" s="321"/>
      <c r="BHP12" s="1460"/>
      <c r="BHQ12" s="696"/>
      <c r="BHR12" s="321"/>
      <c r="BHS12" s="261"/>
      <c r="BHT12" s="78">
        <f t="shared" si="170"/>
        <v>0</v>
      </c>
      <c r="BHV12" s="322"/>
      <c r="BHW12" s="336"/>
      <c r="BHX12" s="1460"/>
      <c r="BHY12" s="783"/>
      <c r="BHZ12" s="322"/>
      <c r="BIA12" s="778"/>
      <c r="BIB12" s="78">
        <f t="shared" si="171"/>
        <v>0</v>
      </c>
      <c r="BID12" s="321">
        <v>41723</v>
      </c>
      <c r="BIE12" s="308" t="s">
        <v>3171</v>
      </c>
      <c r="BIF12" s="302" t="s">
        <v>2547</v>
      </c>
      <c r="BIG12" s="139">
        <v>32256.6</v>
      </c>
      <c r="BIH12" s="49">
        <v>41738</v>
      </c>
      <c r="BII12" s="261">
        <v>32256.6</v>
      </c>
      <c r="BIJ12" s="78">
        <f t="shared" si="172"/>
        <v>13341.000000000007</v>
      </c>
      <c r="BIL12" s="406"/>
      <c r="BIM12" s="311"/>
      <c r="BIN12" s="104"/>
      <c r="BIP12" s="778"/>
      <c r="BIQ12" s="78">
        <f t="shared" si="173"/>
        <v>86</v>
      </c>
      <c r="BIS12" s="321"/>
      <c r="BIT12" s="302"/>
      <c r="BIU12" s="139"/>
      <c r="BIV12" s="49"/>
      <c r="BIW12" s="139"/>
      <c r="BIX12" s="78">
        <f t="shared" si="174"/>
        <v>0</v>
      </c>
      <c r="BIZ12" s="426"/>
      <c r="BJA12" s="302"/>
      <c r="BJB12" s="139"/>
      <c r="BJC12" s="49"/>
      <c r="BJD12" s="139"/>
      <c r="BJE12" s="78">
        <f t="shared" si="175"/>
        <v>0</v>
      </c>
      <c r="BJG12" s="322">
        <v>41716</v>
      </c>
      <c r="BJH12" s="1452" t="s">
        <v>2952</v>
      </c>
      <c r="BJI12" s="780" t="s">
        <v>2508</v>
      </c>
      <c r="BJJ12" s="139">
        <v>40996</v>
      </c>
      <c r="BJK12" s="31">
        <v>41734</v>
      </c>
      <c r="BJL12" s="139">
        <v>40996</v>
      </c>
      <c r="BJM12" s="78">
        <f t="shared" si="254"/>
        <v>27564.899999999994</v>
      </c>
      <c r="BJO12" s="31"/>
      <c r="BJP12" s="311"/>
      <c r="BJQ12" s="22"/>
      <c r="BJR12" s="31"/>
      <c r="BJS12" s="76"/>
      <c r="BJT12" s="78">
        <f t="shared" si="255"/>
        <v>1883</v>
      </c>
      <c r="BJV12" s="406"/>
      <c r="BJW12" s="311"/>
      <c r="BJX12" s="22"/>
      <c r="BJY12" s="31"/>
      <c r="BJZ12" s="76"/>
      <c r="BKA12" s="78">
        <f t="shared" si="176"/>
        <v>0</v>
      </c>
      <c r="BKC12" s="322"/>
      <c r="BKD12" s="736"/>
      <c r="BKE12" s="1644"/>
      <c r="BKF12" s="139"/>
      <c r="BKG12" s="49"/>
      <c r="BKH12" s="139"/>
      <c r="BKI12" s="78">
        <f t="shared" si="177"/>
        <v>13238.5</v>
      </c>
      <c r="BKK12" s="426"/>
      <c r="BKL12" s="229"/>
      <c r="BKM12" s="139"/>
      <c r="BKN12" s="49"/>
      <c r="BKO12" s="139"/>
      <c r="BKP12" s="78">
        <f t="shared" si="178"/>
        <v>0</v>
      </c>
      <c r="BKR12" s="426"/>
      <c r="BKS12" s="229"/>
      <c r="BKT12" s="139"/>
      <c r="BKU12" s="49"/>
      <c r="BKV12" s="139"/>
      <c r="BKW12" s="78">
        <f t="shared" si="179"/>
        <v>0</v>
      </c>
      <c r="BKY12" s="426"/>
      <c r="BKZ12" s="229"/>
      <c r="BLA12" s="139"/>
      <c r="BLB12" s="49"/>
      <c r="BLC12" s="139"/>
      <c r="BLD12" s="78">
        <f t="shared" si="180"/>
        <v>11052.6</v>
      </c>
      <c r="BLF12" s="406"/>
      <c r="BLG12" s="311"/>
      <c r="BLH12" s="22"/>
      <c r="BLI12" s="322"/>
      <c r="BLJ12" s="76"/>
      <c r="BLK12" s="78">
        <f t="shared" si="181"/>
        <v>100</v>
      </c>
      <c r="BLM12" s="426"/>
      <c r="BLN12" s="229"/>
      <c r="BLO12" s="104"/>
      <c r="BLP12" s="49"/>
      <c r="BLQ12" s="139"/>
      <c r="BLR12" s="78">
        <f t="shared" si="182"/>
        <v>0</v>
      </c>
      <c r="BLT12" s="426"/>
      <c r="BLU12" s="229"/>
      <c r="BLV12" s="104"/>
      <c r="BLW12" s="49"/>
      <c r="BLX12" s="139"/>
      <c r="BLY12" s="78">
        <f t="shared" si="183"/>
        <v>0</v>
      </c>
      <c r="BMA12" s="426"/>
      <c r="BMB12" s="229"/>
      <c r="BMC12" s="104"/>
      <c r="BMD12" s="426"/>
      <c r="BME12" s="139"/>
      <c r="BMF12" s="78">
        <f t="shared" si="184"/>
        <v>0</v>
      </c>
      <c r="BMH12" s="406"/>
      <c r="BMI12" s="311"/>
      <c r="BMJ12" s="22"/>
      <c r="BMK12" s="406"/>
      <c r="BML12" s="76"/>
      <c r="BMM12" s="78">
        <f t="shared" si="185"/>
        <v>0</v>
      </c>
      <c r="BMO12" s="31"/>
      <c r="BMP12" s="311"/>
      <c r="BMQ12" s="22"/>
      <c r="BMR12" s="31"/>
      <c r="BMS12" s="76"/>
      <c r="BMT12" s="78">
        <f t="shared" si="186"/>
        <v>0</v>
      </c>
      <c r="BMV12" s="49"/>
      <c r="BMW12" s="302"/>
      <c r="BMX12" s="350"/>
      <c r="BMY12" s="49"/>
      <c r="BMZ12" s="76"/>
      <c r="BNA12" s="78">
        <f t="shared" si="229"/>
        <v>30837</v>
      </c>
      <c r="BNC12" s="321"/>
      <c r="BND12" s="302"/>
      <c r="BNE12" s="139"/>
      <c r="BNF12" s="342"/>
      <c r="BNG12" s="139"/>
      <c r="BNH12" s="78">
        <f t="shared" si="230"/>
        <v>11989</v>
      </c>
      <c r="BNJ12" s="49"/>
      <c r="BNK12" s="229"/>
      <c r="BNL12" s="104"/>
      <c r="BNM12" s="49"/>
      <c r="BNN12" s="139"/>
      <c r="BNO12" s="78">
        <f t="shared" si="231"/>
        <v>0</v>
      </c>
      <c r="BNQ12" s="49"/>
      <c r="BNR12" s="308"/>
      <c r="BNS12" s="229"/>
      <c r="BNT12" s="104"/>
      <c r="BNU12" s="49"/>
      <c r="BNV12" s="139"/>
      <c r="BNW12" s="78">
        <f t="shared" si="232"/>
        <v>0</v>
      </c>
      <c r="BNY12" s="31"/>
      <c r="BNZ12" s="311"/>
      <c r="BOA12" s="22"/>
      <c r="BOB12" s="31"/>
      <c r="BOC12" s="76"/>
      <c r="BOD12" s="78">
        <f t="shared" si="233"/>
        <v>0</v>
      </c>
      <c r="BOF12" s="31"/>
      <c r="BOG12" s="311"/>
      <c r="BOH12" s="22"/>
      <c r="BOI12" s="31"/>
      <c r="BOJ12" s="76"/>
      <c r="BOK12" s="78">
        <f t="shared" si="234"/>
        <v>0</v>
      </c>
      <c r="BOM12" s="49"/>
      <c r="BON12" s="229"/>
      <c r="BOO12" s="104"/>
      <c r="BOP12" s="49"/>
      <c r="BOQ12" s="139"/>
      <c r="BOR12" s="78">
        <f t="shared" si="235"/>
        <v>1785.5</v>
      </c>
      <c r="BOT12" s="321"/>
      <c r="BOU12" s="229"/>
      <c r="BOV12" s="139"/>
      <c r="BOW12" s="49"/>
      <c r="BOX12" s="139"/>
      <c r="BOY12" s="78">
        <f t="shared" si="236"/>
        <v>0</v>
      </c>
      <c r="BPA12" s="406"/>
      <c r="BPB12" s="311"/>
      <c r="BPC12" s="22"/>
      <c r="BPD12" s="31"/>
      <c r="BPE12" s="76"/>
      <c r="BPF12" s="78">
        <f t="shared" si="237"/>
        <v>0</v>
      </c>
      <c r="BPH12" s="406"/>
      <c r="BPI12" s="311"/>
      <c r="BPJ12" s="22"/>
      <c r="BPK12" s="31"/>
      <c r="BPL12" s="76"/>
      <c r="BPM12" s="78">
        <f t="shared" si="251"/>
        <v>2273.5</v>
      </c>
      <c r="BPO12" s="49"/>
      <c r="BPP12" s="229"/>
      <c r="BPQ12" s="104"/>
      <c r="BPR12" s="49"/>
      <c r="BPS12" s="139"/>
      <c r="BPT12" s="78">
        <f t="shared" si="187"/>
        <v>0</v>
      </c>
      <c r="BPV12" s="49"/>
      <c r="BPW12" s="229"/>
      <c r="BPX12" s="104"/>
      <c r="BPY12" s="49"/>
      <c r="BPZ12" s="139"/>
      <c r="BQA12" s="78">
        <f t="shared" si="188"/>
        <v>0</v>
      </c>
      <c r="BQC12" s="31"/>
      <c r="BQD12" s="336"/>
      <c r="BQE12" s="311"/>
      <c r="BQF12" s="22"/>
      <c r="BQG12" s="31"/>
      <c r="BQH12" s="76"/>
      <c r="BQI12" s="78">
        <f t="shared" si="189"/>
        <v>118</v>
      </c>
      <c r="BQJ12" s="76"/>
      <c r="BQK12" s="321"/>
      <c r="BQL12" s="302"/>
      <c r="BQM12" s="139"/>
      <c r="BQN12" s="49">
        <v>41486</v>
      </c>
      <c r="BQO12" s="139">
        <v>1000</v>
      </c>
      <c r="BQP12" s="78">
        <f t="shared" si="190"/>
        <v>11615.5</v>
      </c>
      <c r="BQR12" s="321"/>
      <c r="BQS12" s="229"/>
      <c r="BQT12" s="104"/>
      <c r="BQU12" s="426"/>
      <c r="BQV12" s="139"/>
      <c r="BQW12" s="78">
        <f t="shared" si="191"/>
        <v>0</v>
      </c>
      <c r="BQZ12" s="780"/>
      <c r="BRA12" s="350"/>
      <c r="BRB12" s="406"/>
      <c r="BRC12" s="778"/>
      <c r="BRD12" s="78">
        <f t="shared" si="192"/>
        <v>0</v>
      </c>
      <c r="BRF12" s="31"/>
      <c r="BRG12" s="311"/>
      <c r="BRH12" s="22"/>
      <c r="BRI12" s="31"/>
      <c r="BRJ12" s="76"/>
      <c r="BRK12" s="78">
        <f t="shared" si="193"/>
        <v>0</v>
      </c>
      <c r="BRM12" s="322"/>
      <c r="BRN12" s="336"/>
      <c r="BRO12" s="780"/>
      <c r="BRP12" s="76"/>
      <c r="BRQ12" s="31"/>
      <c r="BRR12" s="76"/>
      <c r="BRS12" s="78">
        <f t="shared" si="194"/>
        <v>1966</v>
      </c>
      <c r="BRU12" s="406"/>
      <c r="BRV12" s="311"/>
      <c r="BRW12" s="22"/>
      <c r="BRX12" s="31"/>
      <c r="BRY12" s="76"/>
      <c r="BRZ12" s="78">
        <f t="shared" si="195"/>
        <v>0</v>
      </c>
      <c r="BSB12" s="406"/>
      <c r="BSC12" s="311"/>
      <c r="BSD12" s="22"/>
      <c r="BSE12" s="31"/>
      <c r="BSF12" s="76"/>
      <c r="BSG12" s="78">
        <f t="shared" si="196"/>
        <v>0</v>
      </c>
      <c r="BSI12" s="49"/>
      <c r="BSJ12" s="229"/>
      <c r="BSK12" s="104"/>
      <c r="BSL12" s="49"/>
      <c r="BSM12" s="139"/>
      <c r="BSN12" s="78">
        <f t="shared" si="197"/>
        <v>0</v>
      </c>
      <c r="BSP12" s="406"/>
      <c r="BSQ12" s="311"/>
      <c r="BSR12" s="22"/>
      <c r="BSS12" s="31"/>
      <c r="BST12" s="76"/>
      <c r="BSU12" s="78">
        <f t="shared" si="198"/>
        <v>0</v>
      </c>
      <c r="BSW12" s="406"/>
      <c r="BSX12" s="311"/>
      <c r="BSY12" s="22"/>
      <c r="BSZ12" s="31"/>
      <c r="BTA12" s="76"/>
      <c r="BTB12" s="78">
        <f t="shared" si="199"/>
        <v>0</v>
      </c>
      <c r="BTD12" s="31"/>
      <c r="BTE12" s="311"/>
      <c r="BTF12" s="22"/>
      <c r="BTG12" s="31"/>
      <c r="BTH12" s="76"/>
      <c r="BTI12" s="78">
        <f t="shared" si="200"/>
        <v>0</v>
      </c>
      <c r="BTK12" s="31"/>
      <c r="BTL12" s="311"/>
      <c r="BTM12" s="22"/>
      <c r="BTN12" s="31"/>
      <c r="BTO12" s="76"/>
      <c r="BTP12" s="78">
        <f t="shared" si="201"/>
        <v>0</v>
      </c>
      <c r="BTR12" s="31"/>
      <c r="BTS12" s="311"/>
      <c r="BTT12" s="22"/>
      <c r="BTU12" s="31"/>
      <c r="BTV12" s="76"/>
      <c r="BTW12" s="78">
        <f t="shared" si="202"/>
        <v>0</v>
      </c>
      <c r="BTY12" s="31"/>
      <c r="BTZ12" s="311"/>
      <c r="BUA12" s="22"/>
      <c r="BUB12" s="31"/>
      <c r="BUC12" s="76"/>
      <c r="BUD12" s="78">
        <f t="shared" si="203"/>
        <v>0</v>
      </c>
    </row>
    <row r="13" spans="1:1903" x14ac:dyDescent="0.25">
      <c r="A13" s="31"/>
      <c r="B13" s="1460"/>
      <c r="C13" s="139"/>
      <c r="D13" s="31"/>
      <c r="E13" s="76"/>
      <c r="F13" s="78">
        <f t="shared" si="2"/>
        <v>147000</v>
      </c>
      <c r="H13" s="31"/>
      <c r="I13" s="1460"/>
      <c r="J13" s="139"/>
      <c r="K13" s="31"/>
      <c r="L13" s="76"/>
      <c r="M13" s="78">
        <f t="shared" si="3"/>
        <v>0</v>
      </c>
      <c r="O13" s="49"/>
      <c r="P13" s="1460"/>
      <c r="Q13" s="139"/>
      <c r="R13" s="49"/>
      <c r="S13" s="139"/>
      <c r="T13" s="78">
        <f t="shared" si="4"/>
        <v>0</v>
      </c>
      <c r="V13" s="31"/>
      <c r="W13" s="1460"/>
      <c r="X13" s="139"/>
      <c r="Y13" s="31"/>
      <c r="Z13" s="76"/>
      <c r="AA13" s="78">
        <f t="shared" si="5"/>
        <v>0</v>
      </c>
      <c r="AC13" s="31"/>
      <c r="AD13" s="1460"/>
      <c r="AE13" s="139"/>
      <c r="AF13" s="31"/>
      <c r="AG13" s="76"/>
      <c r="AH13" s="78">
        <f t="shared" si="6"/>
        <v>0</v>
      </c>
      <c r="AJ13" s="426"/>
      <c r="AK13" s="229"/>
      <c r="AL13" s="104"/>
      <c r="AM13" s="426"/>
      <c r="AN13" s="139"/>
      <c r="AO13" s="78">
        <f t="shared" si="7"/>
        <v>1390</v>
      </c>
      <c r="AQ13" s="321"/>
      <c r="AR13" s="229"/>
      <c r="AS13" s="802"/>
      <c r="AT13" s="1572"/>
      <c r="AU13" s="139"/>
      <c r="AV13" s="78">
        <f t="shared" si="8"/>
        <v>317405.71999999997</v>
      </c>
      <c r="AX13" s="31"/>
      <c r="AY13" s="1460"/>
      <c r="AZ13" s="139"/>
      <c r="BA13" s="31"/>
      <c r="BB13" s="76"/>
      <c r="BC13" s="78">
        <f t="shared" si="9"/>
        <v>0</v>
      </c>
      <c r="BE13" s="322"/>
      <c r="BF13" s="1460"/>
      <c r="BG13" s="139"/>
      <c r="BH13" s="31"/>
      <c r="BI13" s="76"/>
      <c r="BJ13" s="78">
        <f t="shared" si="10"/>
        <v>0</v>
      </c>
      <c r="BL13" s="426"/>
      <c r="BM13" s="1460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6"/>
      <c r="CA13" s="483"/>
      <c r="CB13" s="229"/>
      <c r="CC13" s="104"/>
      <c r="CD13" s="49"/>
      <c r="CE13" s="139"/>
      <c r="CF13" s="78">
        <f t="shared" si="13"/>
        <v>24829.5</v>
      </c>
      <c r="CH13" s="426"/>
      <c r="CI13" s="302"/>
      <c r="CJ13" s="139"/>
      <c r="CK13" s="49"/>
      <c r="CL13" s="139"/>
      <c r="CM13" s="78">
        <f t="shared" si="14"/>
        <v>0</v>
      </c>
      <c r="CO13" s="426"/>
      <c r="CP13" s="302"/>
      <c r="CQ13" s="139"/>
      <c r="CR13" s="49"/>
      <c r="CS13" s="139"/>
      <c r="CT13" s="78">
        <f t="shared" si="15"/>
        <v>0</v>
      </c>
      <c r="CV13" s="406">
        <v>40695</v>
      </c>
      <c r="CW13" s="738"/>
      <c r="CX13" s="863" t="s">
        <v>1117</v>
      </c>
      <c r="CY13" s="139">
        <v>47900</v>
      </c>
      <c r="DA13" s="76"/>
      <c r="DB13" s="78">
        <f t="shared" si="16"/>
        <v>389987</v>
      </c>
      <c r="DE13" s="909"/>
      <c r="DF13" s="780"/>
      <c r="DG13" s="139"/>
      <c r="DH13" s="426"/>
      <c r="DI13" s="139"/>
      <c r="DJ13" s="78">
        <f t="shared" si="17"/>
        <v>13068237.059999997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6"/>
      <c r="EO13" s="302"/>
      <c r="EP13" s="139"/>
      <c r="EQ13" s="49"/>
      <c r="ER13" s="139"/>
      <c r="ES13" s="78">
        <f t="shared" si="22"/>
        <v>7999.8000000000029</v>
      </c>
      <c r="EU13" s="426"/>
      <c r="EV13" s="229"/>
      <c r="EW13" s="104"/>
      <c r="EX13" s="49"/>
      <c r="EY13" s="139"/>
      <c r="EZ13" s="78">
        <f t="shared" si="23"/>
        <v>0</v>
      </c>
      <c r="FB13" s="49"/>
      <c r="FC13" s="308"/>
      <c r="FD13" s="229"/>
      <c r="FE13" s="104"/>
      <c r="FF13" s="308"/>
      <c r="FG13" s="139"/>
      <c r="FH13" s="78">
        <f t="shared" si="24"/>
        <v>0</v>
      </c>
      <c r="FJ13" s="426"/>
      <c r="FK13" s="308"/>
      <c r="FL13" s="1460"/>
      <c r="FM13" s="139"/>
      <c r="FN13" s="49"/>
      <c r="FO13" s="139"/>
      <c r="FP13" s="78">
        <f t="shared" si="25"/>
        <v>19957.43</v>
      </c>
      <c r="FR13" s="426"/>
      <c r="FS13" s="308"/>
      <c r="FT13" s="229"/>
      <c r="FU13" s="104"/>
      <c r="FV13" s="258"/>
      <c r="FW13" s="139"/>
      <c r="FX13" s="78">
        <f t="shared" si="26"/>
        <v>8038.1</v>
      </c>
      <c r="FZ13" s="31"/>
      <c r="GA13" s="1460"/>
      <c r="GB13" s="139"/>
      <c r="GC13" s="49"/>
      <c r="GD13" s="139"/>
      <c r="GE13" s="78">
        <f t="shared" si="204"/>
        <v>0</v>
      </c>
      <c r="GG13" s="406"/>
      <c r="GH13" s="483"/>
      <c r="GI13" s="311"/>
      <c r="GJ13" s="22"/>
      <c r="GK13" s="483"/>
      <c r="GL13" s="76"/>
      <c r="GM13" s="78">
        <f t="shared" si="27"/>
        <v>0</v>
      </c>
      <c r="GO13" s="49"/>
      <c r="GP13" s="1460"/>
      <c r="GQ13" s="139"/>
      <c r="GR13" s="49"/>
      <c r="GS13" s="139"/>
      <c r="GT13" s="78">
        <f t="shared" si="28"/>
        <v>3191.5</v>
      </c>
      <c r="GV13" s="426"/>
      <c r="GW13" s="308"/>
      <c r="GX13" s="229"/>
      <c r="GY13" s="390"/>
      <c r="GZ13" s="49"/>
      <c r="HA13" s="139"/>
      <c r="HB13" s="78">
        <f t="shared" si="29"/>
        <v>2240.1000000000004</v>
      </c>
      <c r="HD13" s="426"/>
      <c r="HE13" s="229"/>
      <c r="HF13" s="104"/>
      <c r="HG13" s="321"/>
      <c r="HH13" s="139"/>
      <c r="HI13" s="78">
        <f t="shared" si="30"/>
        <v>5990.5</v>
      </c>
      <c r="HK13" s="321">
        <v>41729</v>
      </c>
      <c r="HL13" s="229" t="s">
        <v>2628</v>
      </c>
      <c r="HM13" s="696">
        <v>12949.8</v>
      </c>
      <c r="HN13" s="49">
        <v>41730</v>
      </c>
      <c r="HO13" s="139">
        <v>12949.8</v>
      </c>
      <c r="HP13" s="78">
        <f t="shared" si="31"/>
        <v>3655.5</v>
      </c>
      <c r="HR13" s="426"/>
      <c r="HS13" s="1460"/>
      <c r="HT13" s="139"/>
      <c r="HU13" s="49"/>
      <c r="HV13" s="139"/>
      <c r="HW13" s="78">
        <f t="shared" si="32"/>
        <v>3000</v>
      </c>
      <c r="HY13" s="321"/>
      <c r="HZ13" s="229"/>
      <c r="IA13" s="696"/>
      <c r="IB13" s="49"/>
      <c r="IC13" s="139"/>
      <c r="ID13" s="78">
        <f t="shared" si="33"/>
        <v>0</v>
      </c>
      <c r="IF13" s="321"/>
      <c r="IG13" s="229"/>
      <c r="IH13" s="696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6"/>
      <c r="IQ13" s="139"/>
      <c r="IR13" s="78">
        <f t="shared" si="35"/>
        <v>33695</v>
      </c>
      <c r="IT13" s="406"/>
      <c r="IU13" s="311"/>
      <c r="IV13" s="831"/>
      <c r="IW13" s="49"/>
      <c r="IX13" s="139"/>
      <c r="IY13" s="78">
        <f t="shared" si="36"/>
        <v>402</v>
      </c>
      <c r="JA13" s="426">
        <v>41729</v>
      </c>
      <c r="JB13" s="229" t="s">
        <v>2636</v>
      </c>
      <c r="JC13" s="104">
        <v>21216</v>
      </c>
      <c r="JD13" s="49">
        <v>41730</v>
      </c>
      <c r="JE13" s="139">
        <v>21216</v>
      </c>
      <c r="JF13" s="78">
        <f t="shared" si="37"/>
        <v>900</v>
      </c>
      <c r="JH13" s="321">
        <v>41722</v>
      </c>
      <c r="JI13" s="302" t="s">
        <v>2537</v>
      </c>
      <c r="JJ13" s="390">
        <v>1920</v>
      </c>
      <c r="JK13" s="321"/>
      <c r="JL13" s="390"/>
      <c r="JM13" s="78">
        <f t="shared" si="38"/>
        <v>5760</v>
      </c>
      <c r="JO13" s="322"/>
      <c r="JP13" s="780"/>
      <c r="JQ13" s="702"/>
      <c r="JR13" s="322"/>
      <c r="JS13" s="702"/>
      <c r="JT13" s="78">
        <f t="shared" si="39"/>
        <v>40800</v>
      </c>
      <c r="JV13" s="306"/>
      <c r="JW13" s="780"/>
      <c r="JX13" s="76"/>
      <c r="JY13" s="796"/>
      <c r="JZ13" s="702"/>
      <c r="KA13" s="78">
        <f t="shared" si="40"/>
        <v>40800</v>
      </c>
      <c r="KC13" s="847"/>
      <c r="KD13" s="848"/>
      <c r="KE13" s="859"/>
      <c r="KF13" s="849">
        <v>40880</v>
      </c>
      <c r="KG13" s="850">
        <v>5000</v>
      </c>
      <c r="KH13" s="851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452"/>
      <c r="KS13" s="311"/>
      <c r="KT13" s="22"/>
      <c r="KU13" s="31"/>
      <c r="KV13" s="76"/>
      <c r="KW13" s="78">
        <f t="shared" si="43"/>
        <v>12354</v>
      </c>
      <c r="KY13" s="322"/>
      <c r="KZ13" s="1460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P13" s="31"/>
      <c r="LQ13" s="76"/>
      <c r="LR13" s="78">
        <f t="shared" si="46"/>
        <v>0</v>
      </c>
      <c r="LT13" s="31"/>
      <c r="LU13" s="1460"/>
      <c r="LV13" s="139"/>
      <c r="LW13" s="31"/>
      <c r="LX13" s="76"/>
      <c r="LY13" s="78">
        <f t="shared" si="47"/>
        <v>0</v>
      </c>
      <c r="MA13" s="49"/>
      <c r="MB13" s="787"/>
      <c r="MC13" s="139"/>
      <c r="MD13" s="345"/>
      <c r="ME13" s="139"/>
      <c r="MF13" s="78">
        <f t="shared" si="48"/>
        <v>0</v>
      </c>
      <c r="MH13" s="49"/>
      <c r="MI13" s="787"/>
      <c r="MJ13" s="139"/>
      <c r="MK13" s="345"/>
      <c r="ML13" s="139"/>
      <c r="MM13" s="78">
        <f t="shared" si="49"/>
        <v>0</v>
      </c>
      <c r="MO13" s="406"/>
      <c r="MP13" s="1460"/>
      <c r="MQ13" s="139"/>
      <c r="MR13" s="31"/>
      <c r="MS13" s="76"/>
      <c r="MT13" s="78">
        <f t="shared" si="50"/>
        <v>0</v>
      </c>
      <c r="MV13" s="426"/>
      <c r="MW13" s="1460"/>
      <c r="MX13" s="139"/>
      <c r="MY13" s="49"/>
      <c r="MZ13" s="139"/>
      <c r="NA13" s="78">
        <f t="shared" si="51"/>
        <v>0</v>
      </c>
      <c r="NC13" s="406"/>
      <c r="ND13" s="1460"/>
      <c r="NE13" s="139"/>
      <c r="NF13" s="686"/>
      <c r="NG13" s="76"/>
      <c r="NH13" s="78">
        <f t="shared" si="52"/>
        <v>0</v>
      </c>
      <c r="NJ13" s="31"/>
      <c r="NK13" s="1460"/>
      <c r="NL13" s="139"/>
      <c r="NM13" s="686"/>
      <c r="NN13" s="76"/>
      <c r="NO13" s="78">
        <f t="shared" si="53"/>
        <v>0</v>
      </c>
      <c r="NQ13" s="31"/>
      <c r="NR13" s="1460"/>
      <c r="NS13" s="139"/>
      <c r="NT13" s="31"/>
      <c r="NU13" s="76"/>
      <c r="NV13" s="78">
        <f t="shared" si="54"/>
        <v>0</v>
      </c>
      <c r="NX13" s="426"/>
      <c r="NY13" s="1460"/>
      <c r="NZ13" s="139"/>
      <c r="OA13" s="426"/>
      <c r="OB13" s="139"/>
      <c r="OC13" s="78">
        <f t="shared" si="55"/>
        <v>0</v>
      </c>
      <c r="OE13" s="426"/>
      <c r="OF13" s="229"/>
      <c r="OG13" s="696"/>
      <c r="OH13" s="49"/>
      <c r="OI13" s="139"/>
      <c r="OJ13" s="78">
        <f t="shared" si="56"/>
        <v>12799.5</v>
      </c>
      <c r="OL13" s="406">
        <v>41607</v>
      </c>
      <c r="OM13" s="736"/>
      <c r="ON13" s="311" t="s">
        <v>1920</v>
      </c>
      <c r="OO13" s="22">
        <v>45149.5</v>
      </c>
      <c r="OP13" s="49"/>
      <c r="OQ13" s="139"/>
      <c r="OR13" s="78">
        <f t="shared" si="0"/>
        <v>150818.5</v>
      </c>
      <c r="OT13" s="406"/>
      <c r="OU13" s="1460"/>
      <c r="OV13" s="139"/>
      <c r="OW13" s="31"/>
      <c r="OX13" s="76"/>
      <c r="OY13" s="78">
        <f t="shared" si="57"/>
        <v>0</v>
      </c>
      <c r="PA13" s="31"/>
      <c r="PB13" s="1460"/>
      <c r="PC13" s="139"/>
      <c r="PD13" s="31"/>
      <c r="PE13" s="76"/>
      <c r="PF13" s="78">
        <f t="shared" si="58"/>
        <v>0</v>
      </c>
      <c r="PH13" s="321"/>
      <c r="PI13" s="789"/>
      <c r="PJ13" s="139"/>
      <c r="PK13" s="49"/>
      <c r="PL13" s="139"/>
      <c r="PM13" s="78">
        <f t="shared" si="59"/>
        <v>301.5</v>
      </c>
      <c r="PO13" s="321"/>
      <c r="PP13" s="789"/>
      <c r="PQ13" s="139"/>
      <c r="PR13" s="49"/>
      <c r="PS13" s="139"/>
      <c r="PT13" s="78">
        <f t="shared" si="60"/>
        <v>301.5</v>
      </c>
      <c r="PV13" s="841"/>
      <c r="PW13" s="842"/>
      <c r="PX13" s="798"/>
      <c r="PY13" s="817"/>
      <c r="PZ13" s="819"/>
      <c r="QA13" s="722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>
        <v>41729</v>
      </c>
      <c r="QL13" s="311" t="s">
        <v>2656</v>
      </c>
      <c r="QM13" s="22">
        <v>5952.4</v>
      </c>
      <c r="QN13" s="31"/>
      <c r="QO13" s="76"/>
      <c r="QP13" s="78">
        <f t="shared" si="63"/>
        <v>9276.8000000000011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6">
        <v>41485</v>
      </c>
      <c r="RN13" s="483"/>
      <c r="RO13" s="229" t="s">
        <v>1662</v>
      </c>
      <c r="RP13" s="104">
        <v>9402</v>
      </c>
      <c r="RQ13" s="49">
        <v>41499</v>
      </c>
      <c r="RR13" s="390">
        <v>2000</v>
      </c>
      <c r="RS13" s="78">
        <f t="shared" si="67"/>
        <v>8006.5</v>
      </c>
      <c r="RU13" s="426"/>
      <c r="RV13" s="229"/>
      <c r="RW13" s="261"/>
      <c r="RX13" s="49"/>
      <c r="RY13" s="350"/>
      <c r="RZ13" s="78">
        <f t="shared" si="68"/>
        <v>1797</v>
      </c>
      <c r="SB13" s="406"/>
      <c r="SC13" s="311"/>
      <c r="SD13" s="778"/>
      <c r="SE13" s="31"/>
      <c r="SF13" s="793"/>
      <c r="SG13" s="78">
        <f t="shared" si="69"/>
        <v>0</v>
      </c>
      <c r="SI13" s="31"/>
      <c r="SJ13" s="311"/>
      <c r="SK13" s="778"/>
      <c r="SL13" s="31"/>
      <c r="SM13" s="793"/>
      <c r="SN13" s="78">
        <f t="shared" si="70"/>
        <v>0</v>
      </c>
      <c r="SP13" s="31"/>
      <c r="SQ13" s="311"/>
      <c r="SR13" s="778"/>
      <c r="SS13" s="31"/>
      <c r="ST13" s="793"/>
      <c r="SU13" s="78">
        <f t="shared" si="71"/>
        <v>0</v>
      </c>
      <c r="SW13" s="31"/>
      <c r="SX13" s="311"/>
      <c r="SY13" s="778"/>
      <c r="SZ13" s="31"/>
      <c r="TA13" s="793"/>
      <c r="TB13" s="78">
        <f t="shared" si="72"/>
        <v>0</v>
      </c>
      <c r="TD13" s="31"/>
      <c r="TE13" s="311"/>
      <c r="TF13" s="778"/>
      <c r="TG13" s="31"/>
      <c r="TH13" s="793"/>
      <c r="TI13" s="78">
        <f t="shared" si="73"/>
        <v>0</v>
      </c>
      <c r="TK13" s="31"/>
      <c r="TL13" s="311"/>
      <c r="TM13" s="778"/>
      <c r="TN13" s="31"/>
      <c r="TO13" s="793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8"/>
      <c r="UB13" s="31"/>
      <c r="UC13" s="793"/>
      <c r="UD13" s="78">
        <f t="shared" si="76"/>
        <v>0</v>
      </c>
      <c r="UF13" s="406"/>
      <c r="UG13" s="311"/>
      <c r="UH13" s="778"/>
      <c r="UI13" s="31"/>
      <c r="UJ13" s="793"/>
      <c r="UK13" s="78">
        <f t="shared" si="77"/>
        <v>0</v>
      </c>
      <c r="UM13" s="426"/>
      <c r="UN13" s="229"/>
      <c r="UO13" s="104"/>
      <c r="UP13" s="49"/>
      <c r="UQ13" s="390"/>
      <c r="UR13" s="78">
        <f t="shared" si="78"/>
        <v>-2822</v>
      </c>
      <c r="UT13" s="426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6"/>
      <c r="VI13" s="229"/>
      <c r="VJ13" s="261"/>
      <c r="VK13" s="49"/>
      <c r="VL13" s="350"/>
      <c r="VM13" s="78">
        <f t="shared" si="81"/>
        <v>0</v>
      </c>
      <c r="VO13" s="31"/>
      <c r="VP13" s="311"/>
      <c r="VQ13" s="778"/>
      <c r="VR13" s="31"/>
      <c r="VS13" s="793"/>
      <c r="VT13" s="78">
        <f t="shared" si="82"/>
        <v>0</v>
      </c>
      <c r="VV13" s="31"/>
      <c r="VW13" s="311"/>
      <c r="VX13" s="778"/>
      <c r="VY13" s="31"/>
      <c r="VZ13" s="793"/>
      <c r="WA13" s="78">
        <f t="shared" si="83"/>
        <v>0</v>
      </c>
      <c r="WC13" s="426"/>
      <c r="WD13" s="229"/>
      <c r="WE13" s="261"/>
      <c r="WF13" s="321">
        <v>41545</v>
      </c>
      <c r="WG13" s="350">
        <v>500</v>
      </c>
      <c r="WH13" s="78">
        <f t="shared" si="84"/>
        <v>25810</v>
      </c>
      <c r="WJ13" s="321"/>
      <c r="WK13" s="229"/>
      <c r="WL13" s="261"/>
      <c r="WM13" s="49"/>
      <c r="WN13" s="350"/>
      <c r="WO13" s="78">
        <f t="shared" si="85"/>
        <v>151</v>
      </c>
      <c r="WQ13" s="426"/>
      <c r="WR13" s="1460"/>
      <c r="WS13" s="139"/>
      <c r="WT13" s="426"/>
      <c r="WU13" s="139"/>
      <c r="WV13" s="78">
        <f t="shared" si="86"/>
        <v>8041</v>
      </c>
      <c r="WX13" s="49"/>
      <c r="WY13" s="1460"/>
      <c r="WZ13" s="139"/>
      <c r="XA13" s="49"/>
      <c r="XB13" s="139"/>
      <c r="XC13" s="78">
        <f t="shared" si="87"/>
        <v>635.5</v>
      </c>
      <c r="XE13" s="426"/>
      <c r="XF13" s="1460"/>
      <c r="XG13" s="139"/>
      <c r="XH13" s="49"/>
      <c r="XI13" s="52"/>
      <c r="XJ13" s="78">
        <f t="shared" si="88"/>
        <v>40179.949999999997</v>
      </c>
      <c r="XL13" s="426"/>
      <c r="XM13" s="1460"/>
      <c r="XN13" s="139"/>
      <c r="XO13" s="49"/>
      <c r="XP13" s="139"/>
      <c r="XQ13" s="78">
        <f t="shared" si="89"/>
        <v>0</v>
      </c>
      <c r="XS13" s="406"/>
      <c r="XT13" s="1460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6"/>
      <c r="YL13" s="261"/>
      <c r="YM13" s="78">
        <f t="shared" si="92"/>
        <v>0</v>
      </c>
      <c r="YO13" s="426"/>
      <c r="YP13" s="483"/>
      <c r="YQ13" s="229"/>
      <c r="YR13" s="104"/>
      <c r="YS13" s="785"/>
      <c r="YT13" s="139"/>
      <c r="YU13" s="78">
        <f t="shared" si="93"/>
        <v>2542.7000000000007</v>
      </c>
      <c r="YW13" s="322"/>
      <c r="YX13" s="1460"/>
      <c r="YY13" s="139"/>
      <c r="YZ13" s="31"/>
      <c r="ZA13" s="76"/>
      <c r="ZB13" s="78">
        <f t="shared" si="252"/>
        <v>0</v>
      </c>
      <c r="ZD13" s="321"/>
      <c r="ZE13" s="1460"/>
      <c r="ZF13" s="139"/>
      <c r="ZG13" s="49"/>
      <c r="ZH13" s="139"/>
      <c r="ZI13" s="78">
        <f t="shared" si="94"/>
        <v>11399.470000000001</v>
      </c>
      <c r="ZK13" s="406"/>
      <c r="ZL13" s="1460"/>
      <c r="ZM13" s="139"/>
      <c r="ZN13" s="31"/>
      <c r="ZO13" s="76"/>
      <c r="ZP13" s="78">
        <f t="shared" si="238"/>
        <v>0</v>
      </c>
      <c r="ZR13" s="406"/>
      <c r="ZS13" s="1460"/>
      <c r="ZT13" s="139"/>
      <c r="ZU13" s="31"/>
      <c r="ZV13" s="76"/>
      <c r="ZW13" s="78">
        <f t="shared" si="239"/>
        <v>0</v>
      </c>
      <c r="ZY13" s="321">
        <v>41706</v>
      </c>
      <c r="ZZ13" s="308"/>
      <c r="AAA13" s="229" t="s">
        <v>2483</v>
      </c>
      <c r="AAB13" s="104">
        <v>227446.5</v>
      </c>
      <c r="AAC13" s="321">
        <v>41738</v>
      </c>
      <c r="AAD13" s="139">
        <v>227446.5</v>
      </c>
      <c r="AAE13" s="78">
        <f t="shared" si="95"/>
        <v>2062.4000000000233</v>
      </c>
      <c r="AAG13" s="321"/>
      <c r="AAH13" s="302"/>
      <c r="AAI13" s="390"/>
      <c r="AAJ13" s="321"/>
      <c r="AAK13" s="139"/>
      <c r="AAL13" s="78">
        <f t="shared" si="96"/>
        <v>0</v>
      </c>
      <c r="AAN13" s="426"/>
      <c r="AAO13" s="426"/>
      <c r="AAP13" s="1460"/>
      <c r="AAQ13" s="139"/>
      <c r="AAR13" s="321"/>
      <c r="AAS13" s="139"/>
      <c r="AAT13" s="78">
        <f t="shared" si="97"/>
        <v>2828</v>
      </c>
      <c r="AAV13" s="321"/>
      <c r="AAW13" s="229"/>
      <c r="AAX13" s="350"/>
      <c r="AAY13" s="49"/>
      <c r="AAZ13" s="139"/>
      <c r="ABA13" s="78">
        <f t="shared" si="98"/>
        <v>41970</v>
      </c>
      <c r="ABC13" s="426"/>
      <c r="ABD13" s="1460"/>
      <c r="ABE13" s="139"/>
      <c r="ABF13" s="426"/>
      <c r="ABG13" s="139"/>
      <c r="ABH13" s="78">
        <f t="shared" si="99"/>
        <v>0</v>
      </c>
      <c r="ABJ13" s="426"/>
      <c r="ABK13" s="1460"/>
      <c r="ABL13" s="139"/>
      <c r="ABM13" s="49"/>
      <c r="ABN13" s="139"/>
      <c r="ABO13" s="78">
        <f t="shared" si="100"/>
        <v>0</v>
      </c>
      <c r="ABQ13" s="406"/>
      <c r="ABR13" s="1460"/>
      <c r="ABS13" s="139"/>
      <c r="ABT13" s="31"/>
      <c r="ABU13" s="76"/>
      <c r="ABV13" s="78">
        <f t="shared" si="101"/>
        <v>0</v>
      </c>
      <c r="ABX13" s="406"/>
      <c r="ABY13" s="1460"/>
      <c r="ABZ13" s="139"/>
      <c r="ACA13" s="31"/>
      <c r="ACB13" s="76"/>
      <c r="ACC13" s="78">
        <f t="shared" si="102"/>
        <v>0</v>
      </c>
      <c r="ACE13" s="426"/>
      <c r="ACF13" s="1460"/>
      <c r="ACG13" s="139"/>
      <c r="ACH13" s="49"/>
      <c r="ACI13" s="139"/>
      <c r="ACJ13" s="78">
        <f t="shared" si="103"/>
        <v>0</v>
      </c>
      <c r="ACL13" s="426"/>
      <c r="ACM13" s="483"/>
      <c r="ACN13" s="229"/>
      <c r="ACO13" s="104"/>
      <c r="ACP13" s="49"/>
      <c r="ACQ13" s="139"/>
      <c r="ACR13" s="78">
        <f t="shared" si="104"/>
        <v>0</v>
      </c>
      <c r="ACT13" s="49"/>
      <c r="ACU13" s="1460"/>
      <c r="ACV13" s="139"/>
      <c r="ACW13" s="49"/>
      <c r="ACX13" s="139"/>
      <c r="ACY13" s="78">
        <f t="shared" si="256"/>
        <v>0</v>
      </c>
      <c r="ADA13" s="638"/>
      <c r="ADB13" s="311"/>
      <c r="ADC13" s="22"/>
      <c r="ADD13" s="31"/>
      <c r="ADE13" s="76"/>
      <c r="ADF13" s="78">
        <f t="shared" si="105"/>
        <v>70699</v>
      </c>
      <c r="ADI13" s="864"/>
      <c r="ADJ13" s="311"/>
      <c r="ADK13" s="702"/>
      <c r="ADL13" s="31"/>
      <c r="ADM13" s="76"/>
      <c r="ADN13" s="78">
        <f t="shared" si="257"/>
        <v>0</v>
      </c>
      <c r="ADP13" s="322"/>
      <c r="ADQ13" s="138"/>
      <c r="ADR13" s="139"/>
      <c r="ADS13" s="406"/>
      <c r="ADT13" s="76"/>
      <c r="ADU13" s="78">
        <f t="shared" si="258"/>
        <v>0</v>
      </c>
      <c r="ADX13" s="1460"/>
      <c r="ADY13" s="139"/>
      <c r="ADZ13" s="31"/>
      <c r="AEA13" s="76"/>
      <c r="AEB13" s="78">
        <f t="shared" si="259"/>
        <v>42311</v>
      </c>
      <c r="AED13" s="321"/>
      <c r="AEE13" s="229"/>
      <c r="AEF13" s="104"/>
      <c r="AEG13" s="321"/>
      <c r="AEH13" s="139"/>
      <c r="AEI13" s="78">
        <f t="shared" si="253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460"/>
      <c r="AET13" s="139"/>
      <c r="AEU13" s="49"/>
      <c r="AEV13" s="139"/>
      <c r="AEW13" s="78">
        <f t="shared" si="106"/>
        <v>0</v>
      </c>
      <c r="AEY13" s="31"/>
      <c r="AEZ13" s="1460"/>
      <c r="AFA13" s="139"/>
      <c r="AFB13" s="31"/>
      <c r="AFC13" s="76"/>
      <c r="AFD13" s="78">
        <f t="shared" si="107"/>
        <v>0</v>
      </c>
      <c r="AFF13" s="65"/>
      <c r="AFG13" s="1460"/>
      <c r="AFH13" s="139"/>
      <c r="AFI13" s="31"/>
      <c r="AFJ13" s="76"/>
      <c r="AFK13" s="78">
        <f t="shared" si="108"/>
        <v>0</v>
      </c>
      <c r="AFM13" s="322"/>
      <c r="AFN13" s="1460"/>
      <c r="AFO13" s="139"/>
      <c r="AFP13" s="31"/>
      <c r="AFQ13" s="76"/>
      <c r="AFR13" s="78">
        <f t="shared" si="109"/>
        <v>0</v>
      </c>
      <c r="AFT13" s="31"/>
      <c r="AFU13" s="1460"/>
      <c r="AFV13" s="139"/>
      <c r="AFW13" s="31"/>
      <c r="AFX13" s="76"/>
      <c r="AFY13" s="78">
        <f t="shared" si="110"/>
        <v>0</v>
      </c>
      <c r="AGA13" s="31"/>
      <c r="AGB13" s="1460"/>
      <c r="AGC13" s="1297"/>
      <c r="AGD13" s="1279">
        <v>41753</v>
      </c>
      <c r="AGE13" s="76">
        <v>1000</v>
      </c>
      <c r="AGF13" s="78">
        <f t="shared" si="111"/>
        <v>46296</v>
      </c>
      <c r="AGH13" s="31"/>
      <c r="AGI13" s="1460"/>
      <c r="AGJ13" s="139"/>
      <c r="AGK13" s="31"/>
      <c r="AGL13" s="76"/>
      <c r="AGM13" s="78">
        <f t="shared" si="112"/>
        <v>0</v>
      </c>
      <c r="AGO13" s="322"/>
      <c r="AGP13" s="1460"/>
      <c r="AGQ13" s="139"/>
      <c r="AGR13" s="31"/>
      <c r="AGS13" s="76"/>
      <c r="AGT13" s="78">
        <f t="shared" si="113"/>
        <v>3146</v>
      </c>
      <c r="AGV13" s="426"/>
      <c r="AGW13" s="1460"/>
      <c r="AGX13" s="139"/>
      <c r="AGY13" s="49"/>
      <c r="AGZ13" s="139"/>
      <c r="AHA13" s="78">
        <f t="shared" si="114"/>
        <v>17325.5</v>
      </c>
      <c r="AHB13" s="311"/>
      <c r="AHE13" s="780"/>
      <c r="AHF13" s="76"/>
      <c r="AHG13" s="322"/>
      <c r="AHH13" s="76"/>
      <c r="AHI13" s="78">
        <f t="shared" si="115"/>
        <v>2343</v>
      </c>
      <c r="AHK13" s="406"/>
      <c r="AHL13" s="1460"/>
      <c r="AHM13" s="778"/>
      <c r="AHN13" s="31"/>
      <c r="AHO13" s="76"/>
      <c r="AHP13" s="78">
        <f t="shared" si="116"/>
        <v>0</v>
      </c>
      <c r="AHR13" s="406"/>
      <c r="AHS13" s="1460"/>
      <c r="AHT13" s="139"/>
      <c r="AHU13" s="31"/>
      <c r="AHV13" s="76"/>
      <c r="AHW13" s="78">
        <f t="shared" si="117"/>
        <v>5917.5</v>
      </c>
      <c r="AHY13" s="426"/>
      <c r="AHZ13" s="426"/>
      <c r="AIA13" s="229"/>
      <c r="AIB13" s="696"/>
      <c r="AIC13" s="49"/>
      <c r="AID13" s="139"/>
      <c r="AIE13" s="78">
        <f t="shared" si="118"/>
        <v>4086</v>
      </c>
      <c r="AIG13" s="426"/>
      <c r="AIH13" s="1460"/>
      <c r="AII13" s="261"/>
      <c r="AIJ13" s="49"/>
      <c r="AIK13" s="139"/>
      <c r="AIL13" s="78">
        <f t="shared" si="119"/>
        <v>2612</v>
      </c>
      <c r="AIN13" s="426"/>
      <c r="AIO13" s="229"/>
      <c r="AIP13" s="104"/>
      <c r="AIQ13" s="49"/>
      <c r="AIR13" s="139"/>
      <c r="AIS13" s="78">
        <f t="shared" si="120"/>
        <v>0</v>
      </c>
      <c r="AIU13" s="426"/>
      <c r="AIV13" s="229"/>
      <c r="AIW13" s="104"/>
      <c r="AIX13" s="49"/>
      <c r="AIY13" s="139"/>
      <c r="AIZ13" s="78">
        <f t="shared" si="121"/>
        <v>504</v>
      </c>
      <c r="AJB13" s="799">
        <v>40331</v>
      </c>
      <c r="AJC13" s="782" t="s">
        <v>1118</v>
      </c>
      <c r="AJD13" s="22">
        <v>4973.5</v>
      </c>
      <c r="AJE13" s="31"/>
      <c r="AJF13" s="76"/>
      <c r="AJG13" s="78">
        <f t="shared" si="122"/>
        <v>37191</v>
      </c>
      <c r="AJI13" s="49"/>
      <c r="AJJ13" s="229"/>
      <c r="AJK13" s="104"/>
      <c r="AJL13" s="49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6"/>
      <c r="AKM13" s="311"/>
      <c r="AKN13" s="104"/>
      <c r="AKO13" s="31"/>
      <c r="AKP13" s="76"/>
      <c r="AKQ13" s="78">
        <f t="shared" si="127"/>
        <v>0</v>
      </c>
      <c r="AKS13" s="426"/>
      <c r="AKT13" s="483"/>
      <c r="AKU13" s="229"/>
      <c r="AKV13" s="104"/>
      <c r="AKW13" s="49"/>
      <c r="AKX13" s="139"/>
      <c r="AKY13" s="78">
        <f t="shared" si="128"/>
        <v>139</v>
      </c>
      <c r="ALA13" s="426"/>
      <c r="ALB13" s="229"/>
      <c r="ALC13" s="104"/>
      <c r="ALD13" s="49"/>
      <c r="ALE13" s="139"/>
      <c r="ALF13" s="78">
        <f t="shared" si="129"/>
        <v>409</v>
      </c>
      <c r="ALH13" s="406"/>
      <c r="ALI13" s="311"/>
      <c r="ALJ13" s="22"/>
      <c r="ALK13" s="31"/>
      <c r="ALL13" s="76"/>
      <c r="ALM13" s="78">
        <f t="shared" si="130"/>
        <v>0</v>
      </c>
      <c r="ALO13" s="426"/>
      <c r="ALP13" s="229"/>
      <c r="ALQ13" s="104"/>
      <c r="ALR13" s="49"/>
      <c r="ALS13" s="139"/>
      <c r="ALT13" s="78">
        <f t="shared" si="131"/>
        <v>3598.5</v>
      </c>
      <c r="ALV13" s="426"/>
      <c r="ALW13" s="229"/>
      <c r="ALX13" s="696"/>
      <c r="ALY13" s="31"/>
      <c r="ALZ13" s="76"/>
      <c r="AMA13" s="78">
        <f t="shared" si="132"/>
        <v>37151</v>
      </c>
      <c r="AMC13" s="406"/>
      <c r="AMD13" s="311"/>
      <c r="AME13" s="22"/>
      <c r="AMF13" s="31"/>
      <c r="AMG13" s="76"/>
      <c r="AMH13" s="78">
        <f t="shared" si="133"/>
        <v>0</v>
      </c>
      <c r="AMJ13" s="426"/>
      <c r="AMK13" s="229"/>
      <c r="AML13" s="104"/>
      <c r="AMM13" s="426"/>
      <c r="AMN13" s="139"/>
      <c r="AMO13" s="78">
        <f t="shared" si="134"/>
        <v>0</v>
      </c>
      <c r="AMQ13" s="406"/>
      <c r="AMR13" s="311"/>
      <c r="AMS13" s="22"/>
      <c r="AMT13" s="31"/>
      <c r="AMU13" s="76"/>
      <c r="AMV13" s="78">
        <f t="shared" si="135"/>
        <v>0</v>
      </c>
      <c r="AMX13" s="322"/>
      <c r="AMY13" s="1460"/>
      <c r="AMZ13" s="807"/>
      <c r="ANA13" s="810"/>
      <c r="ANB13" s="76"/>
      <c r="ANC13" s="811">
        <f t="shared" si="205"/>
        <v>0</v>
      </c>
      <c r="ANE13" s="31"/>
      <c r="ANF13" s="1460"/>
      <c r="ANG13" s="805"/>
      <c r="ANH13" s="97"/>
      <c r="ANI13" s="76"/>
      <c r="ANJ13" s="811">
        <f t="shared" si="206"/>
        <v>0</v>
      </c>
      <c r="ANL13" s="321"/>
      <c r="ANM13" s="229"/>
      <c r="ANN13" s="805"/>
      <c r="ANO13" s="393">
        <v>41733</v>
      </c>
      <c r="ANP13" s="139">
        <v>1654.5</v>
      </c>
      <c r="ANQ13" s="811">
        <f t="shared" si="207"/>
        <v>187.59999999999991</v>
      </c>
      <c r="ANS13" s="31"/>
      <c r="ANT13" s="31"/>
      <c r="ANU13" s="311"/>
      <c r="ANV13" s="831"/>
      <c r="ANW13" s="810"/>
      <c r="ANX13" s="76"/>
      <c r="ANY13" s="811">
        <f t="shared" si="208"/>
        <v>0</v>
      </c>
      <c r="AOA13" s="406">
        <v>41715</v>
      </c>
      <c r="AOB13" s="738"/>
      <c r="AOC13" s="311" t="s">
        <v>2503</v>
      </c>
      <c r="AOD13" s="807">
        <v>25690.5</v>
      </c>
      <c r="AOE13" s="97">
        <v>41732</v>
      </c>
      <c r="AOF13" s="139">
        <v>25690.5</v>
      </c>
      <c r="AOG13" s="811">
        <f t="shared" si="209"/>
        <v>731.200000000008</v>
      </c>
      <c r="AOI13" s="426"/>
      <c r="AOJ13" s="229"/>
      <c r="AOK13" s="805"/>
      <c r="AOL13" s="97"/>
      <c r="AOM13" s="139"/>
      <c r="AON13" s="811">
        <f t="shared" si="210"/>
        <v>0</v>
      </c>
      <c r="AOP13" s="49"/>
      <c r="AOQ13" s="1460"/>
      <c r="AOR13" s="805"/>
      <c r="AOS13" s="97"/>
      <c r="AOT13" s="139"/>
      <c r="AOU13" s="811">
        <f t="shared" si="211"/>
        <v>0</v>
      </c>
      <c r="AOW13" s="49"/>
      <c r="AOX13" s="229"/>
      <c r="AOY13" s="806"/>
      <c r="AOZ13" s="97"/>
      <c r="APA13" s="139"/>
      <c r="APB13" s="811">
        <f t="shared" si="212"/>
        <v>0</v>
      </c>
      <c r="APD13" s="49"/>
      <c r="APE13" s="229"/>
      <c r="APF13" s="805"/>
      <c r="APG13" s="97"/>
      <c r="APH13" s="139"/>
      <c r="API13" s="78">
        <f t="shared" si="136"/>
        <v>0</v>
      </c>
      <c r="APK13" s="406"/>
      <c r="APL13" s="1460"/>
      <c r="APM13" s="807"/>
      <c r="APN13" s="810"/>
      <c r="APO13" s="76"/>
      <c r="APP13" s="811">
        <f t="shared" si="213"/>
        <v>0</v>
      </c>
      <c r="APR13" s="321"/>
      <c r="APS13" s="1460"/>
      <c r="APT13" s="805"/>
      <c r="APU13" s="97"/>
      <c r="APV13" s="139"/>
      <c r="APW13" s="811">
        <f t="shared" si="214"/>
        <v>0</v>
      </c>
      <c r="APY13" s="49"/>
      <c r="APZ13" s="1460"/>
      <c r="AQA13" s="805"/>
      <c r="AQB13" s="97"/>
      <c r="AQC13" s="139"/>
      <c r="AQD13" s="811">
        <f t="shared" si="215"/>
        <v>0</v>
      </c>
      <c r="AQF13" s="31"/>
      <c r="AQG13" s="1460"/>
      <c r="AQH13" s="807"/>
      <c r="AQI13" s="810"/>
      <c r="AQJ13" s="76"/>
      <c r="AQK13" s="811">
        <f t="shared" si="216"/>
        <v>0</v>
      </c>
      <c r="AQM13" s="31"/>
      <c r="AQN13" s="1460"/>
      <c r="AQO13" s="807"/>
      <c r="AQP13" s="810"/>
      <c r="AQQ13" s="76"/>
      <c r="AQR13" s="811">
        <f t="shared" si="217"/>
        <v>0</v>
      </c>
      <c r="AQT13" s="322"/>
      <c r="AQU13" s="1460"/>
      <c r="AQV13" s="807"/>
      <c r="AQW13" s="810"/>
      <c r="AQX13" s="76"/>
      <c r="AQY13" s="811">
        <f t="shared" si="218"/>
        <v>0</v>
      </c>
      <c r="ARA13" s="322"/>
      <c r="ARB13" s="1460"/>
      <c r="ARC13" s="807"/>
      <c r="ARD13" s="810"/>
      <c r="ARE13" s="76"/>
      <c r="ARF13" s="811">
        <f t="shared" si="219"/>
        <v>0</v>
      </c>
      <c r="ARH13" s="322">
        <v>41728</v>
      </c>
      <c r="ARI13" s="311" t="s">
        <v>2606</v>
      </c>
      <c r="ARJ13" s="831">
        <v>4602.3999999999996</v>
      </c>
      <c r="ARK13" s="810">
        <v>41730</v>
      </c>
      <c r="ARL13" s="76">
        <v>883</v>
      </c>
      <c r="ARM13" s="811">
        <f t="shared" si="220"/>
        <v>4118.3999999999996</v>
      </c>
      <c r="ARO13" s="426"/>
      <c r="ARP13" s="1460"/>
      <c r="ARQ13" s="805"/>
      <c r="ARR13" s="97"/>
      <c r="ARS13" s="139"/>
      <c r="ART13" s="811">
        <f t="shared" si="221"/>
        <v>0</v>
      </c>
      <c r="ARV13" s="406"/>
      <c r="ARW13" s="1460"/>
      <c r="ARX13" s="807"/>
      <c r="ARY13" s="810"/>
      <c r="ARZ13" s="76"/>
      <c r="ASA13" s="811">
        <f t="shared" si="222"/>
        <v>0</v>
      </c>
      <c r="ASC13" s="406"/>
      <c r="ASD13" s="1460"/>
      <c r="ASE13" s="807"/>
      <c r="ASF13" s="810"/>
      <c r="ASG13" s="76"/>
      <c r="ASH13" s="811">
        <f t="shared" si="223"/>
        <v>0</v>
      </c>
      <c r="ASJ13" s="426"/>
      <c r="ASK13" s="1460"/>
      <c r="ASL13" s="805"/>
      <c r="ASM13" s="97"/>
      <c r="ASN13" s="139"/>
      <c r="ASO13" s="811">
        <f t="shared" si="224"/>
        <v>0</v>
      </c>
      <c r="ASQ13" s="426"/>
      <c r="ASR13" s="302"/>
      <c r="ASS13" s="139"/>
      <c r="AST13" s="49"/>
      <c r="ASU13" s="139"/>
      <c r="ASV13" s="78">
        <f t="shared" si="240"/>
        <v>0</v>
      </c>
      <c r="ASX13" s="426"/>
      <c r="ASY13" s="483"/>
      <c r="ASZ13" s="1460"/>
      <c r="ATA13" s="139"/>
      <c r="ATB13" s="49"/>
      <c r="ATC13" s="139"/>
      <c r="ATD13" s="78">
        <f t="shared" si="241"/>
        <v>2270</v>
      </c>
      <c r="ATF13" s="426"/>
      <c r="ATG13" s="229"/>
      <c r="ATH13" s="104"/>
      <c r="ATI13" s="49"/>
      <c r="ATJ13" s="139"/>
      <c r="ATK13" s="78">
        <f t="shared" si="242"/>
        <v>0</v>
      </c>
      <c r="ATM13" s="321"/>
      <c r="ATN13" s="229"/>
      <c r="ATO13" s="139"/>
      <c r="ATP13" s="49"/>
      <c r="ATQ13" s="139"/>
      <c r="ATR13" s="78">
        <f t="shared" si="243"/>
        <v>0</v>
      </c>
      <c r="ATT13" s="426"/>
      <c r="ATU13" s="483"/>
      <c r="ATV13" s="229"/>
      <c r="ATW13" s="104"/>
      <c r="ATX13" s="49"/>
      <c r="ATY13" s="139"/>
      <c r="ATZ13" s="78">
        <f t="shared" si="244"/>
        <v>968</v>
      </c>
      <c r="AUB13" s="406"/>
      <c r="AUC13" s="738"/>
      <c r="AUD13" s="311"/>
      <c r="AUE13" s="139"/>
      <c r="AUF13" s="31"/>
      <c r="AUG13" s="76"/>
      <c r="AUH13" s="78">
        <f t="shared" si="245"/>
        <v>0</v>
      </c>
      <c r="AUI13" s="76"/>
      <c r="AUJ13" s="406"/>
      <c r="AUK13" s="311"/>
      <c r="AUL13" s="783"/>
      <c r="AUM13" s="31"/>
      <c r="AUN13" s="76"/>
      <c r="AUO13" s="78">
        <f t="shared" si="246"/>
        <v>0</v>
      </c>
      <c r="AUQ13" s="426">
        <v>41599</v>
      </c>
      <c r="AUR13" s="229" t="s">
        <v>1912</v>
      </c>
      <c r="AUS13" s="104">
        <v>5746.5</v>
      </c>
      <c r="AUT13" s="49">
        <v>41715</v>
      </c>
      <c r="AUU13" s="139">
        <v>2246.5</v>
      </c>
      <c r="AUV13" s="78">
        <f t="shared" si="247"/>
        <v>4617.5</v>
      </c>
      <c r="AUX13" s="426"/>
      <c r="AUY13" s="229"/>
      <c r="AUZ13" s="261"/>
      <c r="AVA13" s="49"/>
      <c r="AVB13" s="139"/>
      <c r="AVC13" s="78">
        <f t="shared" si="248"/>
        <v>3312</v>
      </c>
      <c r="AVE13" s="426"/>
      <c r="AVF13" s="229"/>
      <c r="AVG13" s="261"/>
      <c r="AVH13" s="49"/>
      <c r="AVI13" s="139"/>
      <c r="AVJ13" s="78">
        <f t="shared" si="249"/>
        <v>0</v>
      </c>
      <c r="AVL13" s="426"/>
      <c r="AVM13" s="302"/>
      <c r="AVN13" s="261"/>
      <c r="AVO13" s="49"/>
      <c r="AVP13" s="139"/>
      <c r="AVQ13" s="78">
        <f t="shared" si="250"/>
        <v>0</v>
      </c>
      <c r="AVS13" s="426"/>
      <c r="AVT13" s="1460"/>
      <c r="AVU13" s="139"/>
      <c r="AVV13" s="49"/>
      <c r="AVW13" s="139"/>
      <c r="AVX13" s="78">
        <f t="shared" si="225"/>
        <v>0</v>
      </c>
      <c r="AVZ13" s="426"/>
      <c r="AWA13" s="1460"/>
      <c r="AWB13" s="139"/>
      <c r="AWC13" s="49"/>
      <c r="AWD13" s="139"/>
      <c r="AWE13" s="78">
        <f t="shared" si="226"/>
        <v>0</v>
      </c>
      <c r="AWG13" s="426"/>
      <c r="AWH13" s="302"/>
      <c r="AWI13" s="139"/>
      <c r="AWJ13" s="49"/>
      <c r="AWK13" s="350"/>
      <c r="AWL13" s="78">
        <f t="shared" si="227"/>
        <v>0</v>
      </c>
      <c r="AWN13" s="49"/>
      <c r="AWO13" s="308"/>
      <c r="AWP13" s="302"/>
      <c r="AWQ13" s="139"/>
      <c r="AWR13" s="49"/>
      <c r="AWS13" s="139"/>
      <c r="AWT13" s="78">
        <f t="shared" si="228"/>
        <v>5365</v>
      </c>
      <c r="AWV13" s="406">
        <v>41729</v>
      </c>
      <c r="AWW13" s="738"/>
      <c r="AWX13" s="311" t="s">
        <v>2645</v>
      </c>
      <c r="AWY13" s="22">
        <v>3835.5</v>
      </c>
      <c r="AWZ13" s="31"/>
      <c r="AXA13" s="76"/>
      <c r="AXB13" s="78">
        <f t="shared" si="260"/>
        <v>4707.5</v>
      </c>
      <c r="AXD13" s="406"/>
      <c r="AXE13" s="311"/>
      <c r="AXF13" s="22"/>
      <c r="AXG13" s="31"/>
      <c r="AXH13" s="76"/>
      <c r="AXI13" s="78">
        <f t="shared" si="261"/>
        <v>0</v>
      </c>
      <c r="AXK13" s="406"/>
      <c r="AXL13" s="311"/>
      <c r="AXM13" s="22"/>
      <c r="AXN13" s="31"/>
      <c r="AXO13" s="76"/>
      <c r="AXP13" s="78">
        <f t="shared" si="262"/>
        <v>0</v>
      </c>
      <c r="AXR13" s="31"/>
      <c r="AXS13" s="311"/>
      <c r="AXT13" s="22"/>
      <c r="AXU13" s="31"/>
      <c r="AXV13" s="76"/>
      <c r="AXW13" s="78">
        <f t="shared" si="263"/>
        <v>0</v>
      </c>
      <c r="AXY13" s="426"/>
      <c r="AXZ13" s="229"/>
      <c r="AYA13" s="104"/>
      <c r="AYB13" s="426"/>
      <c r="AYC13" s="139"/>
      <c r="AYD13" s="78">
        <f t="shared" si="137"/>
        <v>0</v>
      </c>
      <c r="AYF13" s="426"/>
      <c r="AYG13" s="229"/>
      <c r="AYH13" s="104"/>
      <c r="AYI13" s="49"/>
      <c r="AYJ13" s="139"/>
      <c r="AYK13" s="78">
        <f t="shared" si="138"/>
        <v>0</v>
      </c>
      <c r="AYM13" s="426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6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49"/>
      <c r="AZS13" s="350"/>
      <c r="AZT13" s="78">
        <f t="shared" si="143"/>
        <v>5180.28</v>
      </c>
      <c r="AZV13" s="321"/>
      <c r="AZW13" s="317"/>
      <c r="AZX13" s="104"/>
      <c r="AZY13" s="49"/>
      <c r="AZZ13" s="350"/>
      <c r="BAA13" s="78">
        <f t="shared" si="144"/>
        <v>0</v>
      </c>
      <c r="BAC13" s="321">
        <v>41704</v>
      </c>
      <c r="BAD13" s="229" t="s">
        <v>2480</v>
      </c>
      <c r="BAE13" s="104">
        <v>4733</v>
      </c>
      <c r="BAF13" s="406"/>
      <c r="BAG13" s="702"/>
      <c r="BAH13" s="78">
        <f t="shared" si="145"/>
        <v>10006</v>
      </c>
      <c r="BAJ13" s="406"/>
      <c r="BAK13" s="311"/>
      <c r="BAL13" s="22"/>
      <c r="BAM13" s="406"/>
      <c r="BAN13" s="76"/>
      <c r="BAO13" s="78">
        <f t="shared" si="146"/>
        <v>0</v>
      </c>
      <c r="BAQ13" s="426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4"/>
        <v>0</v>
      </c>
      <c r="BBE13" s="49"/>
      <c r="BBF13" s="229"/>
      <c r="BBG13" s="104"/>
      <c r="BBH13" s="49"/>
      <c r="BBI13" s="139"/>
      <c r="BBJ13" s="78">
        <f t="shared" si="265"/>
        <v>1292</v>
      </c>
      <c r="BBL13" s="321">
        <v>41720</v>
      </c>
      <c r="BBM13" s="321"/>
      <c r="BBN13" s="229" t="s">
        <v>2706</v>
      </c>
      <c r="BBO13" s="104">
        <v>35440</v>
      </c>
      <c r="BBP13" s="393">
        <v>41730</v>
      </c>
      <c r="BBQ13" s="390">
        <v>35440</v>
      </c>
      <c r="BBR13" s="131">
        <f t="shared" si="148"/>
        <v>6.5</v>
      </c>
      <c r="BBT13" s="31"/>
      <c r="BBU13" s="311"/>
      <c r="BBV13" s="22"/>
      <c r="BBW13" s="31"/>
      <c r="BBX13" s="76"/>
      <c r="BBY13" s="78">
        <f t="shared" si="149"/>
        <v>0</v>
      </c>
      <c r="BCA13" s="49"/>
      <c r="BCB13" s="229"/>
      <c r="BCC13" s="104"/>
      <c r="BCD13" s="426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6"/>
      <c r="BCW13" s="229"/>
      <c r="BCX13" s="104"/>
      <c r="BCY13" s="49"/>
      <c r="BCZ13" s="139"/>
      <c r="BDA13" s="78">
        <f t="shared" si="153"/>
        <v>6086.5</v>
      </c>
      <c r="BDC13" s="426">
        <v>41561</v>
      </c>
      <c r="BDD13" s="302" t="s">
        <v>1821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6"/>
      <c r="BDR13" s="483"/>
      <c r="BDS13" s="229"/>
      <c r="BDT13" s="139"/>
      <c r="BDU13" s="426"/>
      <c r="BDV13" s="139"/>
      <c r="BDW13" s="78">
        <f t="shared" si="156"/>
        <v>308</v>
      </c>
      <c r="BDY13" s="49"/>
      <c r="BDZ13" s="814"/>
      <c r="BEA13" s="229"/>
      <c r="BEB13" s="104"/>
      <c r="BEC13" s="49"/>
      <c r="BED13" s="139"/>
      <c r="BEE13" s="78">
        <f t="shared" si="157"/>
        <v>10700</v>
      </c>
      <c r="BEG13" s="49"/>
      <c r="BEH13" s="229"/>
      <c r="BEI13" s="104"/>
      <c r="BEJ13" s="49"/>
      <c r="BEK13" s="139"/>
      <c r="BEL13" s="78">
        <f t="shared" si="158"/>
        <v>0</v>
      </c>
      <c r="BEN13" s="49"/>
      <c r="BEO13" s="229"/>
      <c r="BEP13" s="104"/>
      <c r="BEQ13" s="49"/>
      <c r="BER13" s="139"/>
      <c r="BES13" s="78">
        <f t="shared" si="159"/>
        <v>0</v>
      </c>
      <c r="BEU13" s="321"/>
      <c r="BEV13" s="229"/>
      <c r="BEW13" s="104"/>
      <c r="BEX13" s="49"/>
      <c r="BEY13" s="139"/>
      <c r="BEZ13" s="78">
        <f t="shared" si="160"/>
        <v>0</v>
      </c>
      <c r="BFB13" s="322"/>
      <c r="BFC13" s="311"/>
      <c r="BFD13" s="22"/>
      <c r="BFE13" s="31"/>
      <c r="BFF13" s="76"/>
      <c r="BFG13" s="78">
        <f t="shared" si="161"/>
        <v>970</v>
      </c>
      <c r="BFI13" s="321"/>
      <c r="BFJ13" s="229"/>
      <c r="BFK13" s="104"/>
      <c r="BFL13" s="426">
        <v>41743</v>
      </c>
      <c r="BFM13" s="139">
        <v>426</v>
      </c>
      <c r="BFN13" s="131">
        <f t="shared" si="162"/>
        <v>0</v>
      </c>
      <c r="BFP13" s="322"/>
      <c r="BFQ13" s="311"/>
      <c r="BFR13" s="139"/>
      <c r="BFS13" s="406"/>
      <c r="BFT13" s="76"/>
      <c r="BFU13" s="78">
        <f t="shared" si="163"/>
        <v>0</v>
      </c>
      <c r="BFW13" s="31"/>
      <c r="BFX13" s="311"/>
      <c r="BFY13" s="139"/>
      <c r="BFZ13" s="31"/>
      <c r="BGA13" s="76"/>
      <c r="BGB13" s="78">
        <f t="shared" si="164"/>
        <v>0</v>
      </c>
      <c r="BGD13" s="321"/>
      <c r="BGE13" s="229"/>
      <c r="BGF13" s="104"/>
      <c r="BGG13" s="321"/>
      <c r="BGH13" s="139"/>
      <c r="BGI13" s="78">
        <f t="shared" si="165"/>
        <v>0</v>
      </c>
      <c r="BGK13" s="426">
        <v>41473</v>
      </c>
      <c r="BGL13" s="426"/>
      <c r="BGM13" s="302" t="s">
        <v>1664</v>
      </c>
      <c r="BGN13" s="139">
        <v>39000</v>
      </c>
      <c r="BGO13" s="426">
        <v>41480</v>
      </c>
      <c r="BGP13" s="139">
        <v>38840</v>
      </c>
      <c r="BGQ13" s="78">
        <f t="shared" si="166"/>
        <v>1350.5999999999913</v>
      </c>
      <c r="BGS13" s="31"/>
      <c r="BGT13" s="311"/>
      <c r="BGU13" s="22"/>
      <c r="BGV13" s="31"/>
      <c r="BGW13" s="76"/>
      <c r="BGX13" s="78">
        <f t="shared" si="167"/>
        <v>0</v>
      </c>
      <c r="BGZ13" s="406"/>
      <c r="BHA13" s="780"/>
      <c r="BHB13" s="139"/>
      <c r="BHC13" s="49"/>
      <c r="BHD13" s="139"/>
      <c r="BHE13" s="78">
        <f t="shared" si="168"/>
        <v>229.79999999999927</v>
      </c>
      <c r="BHG13" s="406"/>
      <c r="BHH13" s="31"/>
      <c r="BHI13" s="736"/>
      <c r="BHJ13" s="22"/>
      <c r="BHK13" s="65"/>
      <c r="BHL13" s="76"/>
      <c r="BHM13" s="78">
        <f t="shared" si="169"/>
        <v>0</v>
      </c>
      <c r="BHO13" s="321"/>
      <c r="BHP13" s="1460"/>
      <c r="BHQ13" s="696"/>
      <c r="BHR13" s="321"/>
      <c r="BHS13" s="261"/>
      <c r="BHT13" s="78">
        <f t="shared" si="170"/>
        <v>0</v>
      </c>
      <c r="BHV13" s="322"/>
      <c r="BHW13" s="336"/>
      <c r="BHX13" s="1460"/>
      <c r="BHY13" s="783"/>
      <c r="BHZ13" s="322"/>
      <c r="BIA13" s="778"/>
      <c r="BIB13" s="78">
        <f t="shared" si="171"/>
        <v>0</v>
      </c>
      <c r="BID13" s="321">
        <v>41726</v>
      </c>
      <c r="BIE13" s="308"/>
      <c r="BIF13" s="302" t="s">
        <v>2581</v>
      </c>
      <c r="BIG13" s="139">
        <v>37160</v>
      </c>
      <c r="BIH13" s="31"/>
      <c r="BII13" s="76"/>
      <c r="BIJ13" s="78">
        <f t="shared" si="172"/>
        <v>50501.000000000007</v>
      </c>
      <c r="BIL13" s="406"/>
      <c r="BIM13" s="1460"/>
      <c r="BIN13" s="783"/>
      <c r="BIP13" s="778"/>
      <c r="BIQ13" s="78">
        <f t="shared" si="173"/>
        <v>86</v>
      </c>
      <c r="BIS13" s="321"/>
      <c r="BIT13" s="302"/>
      <c r="BIU13" s="139"/>
      <c r="BIV13" s="49"/>
      <c r="BIW13" s="139"/>
      <c r="BIX13" s="78">
        <f t="shared" si="174"/>
        <v>0</v>
      </c>
      <c r="BIZ13" s="426"/>
      <c r="BJA13" s="302"/>
      <c r="BJB13" s="139"/>
      <c r="BJC13" s="49"/>
      <c r="BJD13" s="139"/>
      <c r="BJE13" s="78">
        <f t="shared" si="175"/>
        <v>0</v>
      </c>
      <c r="BJG13" s="322">
        <v>41720</v>
      </c>
      <c r="BJH13" s="1452" t="s">
        <v>2953</v>
      </c>
      <c r="BJI13" s="780" t="s">
        <v>2529</v>
      </c>
      <c r="BJJ13" s="139">
        <v>21538.400000000001</v>
      </c>
      <c r="BJK13" s="49">
        <v>41734</v>
      </c>
      <c r="BJL13" s="139">
        <v>21538.400000000001</v>
      </c>
      <c r="BJM13" s="78">
        <f t="shared" si="254"/>
        <v>27564.899999999994</v>
      </c>
      <c r="BJO13" s="31"/>
      <c r="BJP13" s="311"/>
      <c r="BJQ13" s="22"/>
      <c r="BJR13" s="31"/>
      <c r="BJS13" s="76"/>
      <c r="BJT13" s="78">
        <f t="shared" si="255"/>
        <v>1883</v>
      </c>
      <c r="BJV13" s="406"/>
      <c r="BJW13" s="311"/>
      <c r="BJX13" s="1803"/>
      <c r="BJY13" s="31"/>
      <c r="BJZ13" s="76"/>
      <c r="BKA13" s="78">
        <f t="shared" si="176"/>
        <v>0</v>
      </c>
      <c r="BKC13" s="406"/>
      <c r="BKD13" s="738"/>
      <c r="BKE13" s="311"/>
      <c r="BKF13" s="104"/>
      <c r="BKG13" s="49"/>
      <c r="BKH13" s="76"/>
      <c r="BKI13" s="78">
        <f t="shared" si="177"/>
        <v>13238.5</v>
      </c>
      <c r="BKK13" s="406"/>
      <c r="BKL13" s="311"/>
      <c r="BKM13" s="22"/>
      <c r="BKN13" s="31"/>
      <c r="BKO13" s="76"/>
      <c r="BKP13" s="78">
        <f t="shared" si="178"/>
        <v>0</v>
      </c>
      <c r="BKR13" s="426"/>
      <c r="BKS13" s="229"/>
      <c r="BKT13" s="104"/>
      <c r="BKU13" s="49"/>
      <c r="BKV13" s="139"/>
      <c r="BKW13" s="78">
        <f t="shared" si="179"/>
        <v>0</v>
      </c>
      <c r="BKY13" s="426"/>
      <c r="BKZ13" s="229"/>
      <c r="BLA13" s="104"/>
      <c r="BLB13" s="49"/>
      <c r="BLC13" s="139"/>
      <c r="BLD13" s="78">
        <f t="shared" si="180"/>
        <v>11052.6</v>
      </c>
      <c r="BLF13" s="406"/>
      <c r="BLG13" s="311"/>
      <c r="BLH13" s="22"/>
      <c r="BLI13" s="322"/>
      <c r="BLJ13" s="76"/>
      <c r="BLK13" s="78">
        <f t="shared" si="181"/>
        <v>100</v>
      </c>
      <c r="BLM13" s="426"/>
      <c r="BLN13" s="229"/>
      <c r="BLO13" s="104"/>
      <c r="BLP13" s="49"/>
      <c r="BLQ13" s="139"/>
      <c r="BLR13" s="78">
        <f t="shared" si="182"/>
        <v>0</v>
      </c>
      <c r="BLT13" s="426"/>
      <c r="BLU13" s="229"/>
      <c r="BLV13" s="104"/>
      <c r="BLW13" s="49"/>
      <c r="BLX13" s="139"/>
      <c r="BLY13" s="78">
        <f t="shared" si="183"/>
        <v>0</v>
      </c>
      <c r="BMA13" s="426"/>
      <c r="BMB13" s="229"/>
      <c r="BMC13" s="104"/>
      <c r="BMD13" s="426"/>
      <c r="BME13" s="139"/>
      <c r="BMF13" s="78">
        <f t="shared" si="184"/>
        <v>0</v>
      </c>
      <c r="BMH13" s="406"/>
      <c r="BMI13" s="311"/>
      <c r="BMJ13" s="22"/>
      <c r="BMK13" s="406"/>
      <c r="BML13" s="76"/>
      <c r="BMM13" s="78">
        <f t="shared" si="185"/>
        <v>0</v>
      </c>
      <c r="BMO13" s="31"/>
      <c r="BMP13" s="311"/>
      <c r="BMQ13" s="22"/>
      <c r="BMR13" s="31"/>
      <c r="BMS13" s="76"/>
      <c r="BMT13" s="78">
        <f t="shared" si="186"/>
        <v>0</v>
      </c>
      <c r="BMV13" s="49"/>
      <c r="BMW13" s="229"/>
      <c r="BMX13" s="696"/>
      <c r="BMY13" s="49"/>
      <c r="BMZ13" s="76"/>
      <c r="BNA13" s="78">
        <f t="shared" si="229"/>
        <v>30837</v>
      </c>
      <c r="BNC13" s="321">
        <v>41452</v>
      </c>
      <c r="BND13" s="229" t="s">
        <v>1576</v>
      </c>
      <c r="BNE13" s="104">
        <v>23102</v>
      </c>
      <c r="BNF13" s="321">
        <v>41455</v>
      </c>
      <c r="BNG13" s="139">
        <v>1982</v>
      </c>
      <c r="BNH13" s="78">
        <f t="shared" si="230"/>
        <v>33109</v>
      </c>
      <c r="BNJ13" s="49"/>
      <c r="BNK13" s="229"/>
      <c r="BNL13" s="104"/>
      <c r="BNM13" s="49"/>
      <c r="BNN13" s="139"/>
      <c r="BNO13" s="78">
        <f t="shared" si="231"/>
        <v>0</v>
      </c>
      <c r="BNQ13" s="49"/>
      <c r="BNR13" s="308"/>
      <c r="BNS13" s="229"/>
      <c r="BNT13" s="104"/>
      <c r="BNU13" s="49"/>
      <c r="BNV13" s="139"/>
      <c r="BNW13" s="78">
        <f t="shared" si="232"/>
        <v>0</v>
      </c>
      <c r="BNY13" s="31"/>
      <c r="BNZ13" s="311"/>
      <c r="BOA13" s="22"/>
      <c r="BOB13" s="31"/>
      <c r="BOC13" s="76"/>
      <c r="BOD13" s="78">
        <f t="shared" si="233"/>
        <v>0</v>
      </c>
      <c r="BOF13" s="31"/>
      <c r="BOG13" s="311"/>
      <c r="BOH13" s="22"/>
      <c r="BOI13" s="31"/>
      <c r="BOJ13" s="76"/>
      <c r="BOK13" s="78">
        <f t="shared" si="234"/>
        <v>0</v>
      </c>
      <c r="BOM13" s="49"/>
      <c r="BON13" s="229"/>
      <c r="BOO13" s="104"/>
      <c r="BOP13" s="49"/>
      <c r="BOQ13" s="139"/>
      <c r="BOR13" s="78">
        <f t="shared" si="235"/>
        <v>1785.5</v>
      </c>
      <c r="BOT13" s="321"/>
      <c r="BOU13" s="302"/>
      <c r="BOV13" s="139"/>
      <c r="BOW13" s="49"/>
      <c r="BOX13" s="139"/>
      <c r="BOY13" s="78">
        <f t="shared" si="236"/>
        <v>0</v>
      </c>
      <c r="BPA13" s="406"/>
      <c r="BPB13" s="311"/>
      <c r="BPC13" s="22"/>
      <c r="BPD13" s="31"/>
      <c r="BPE13" s="76"/>
      <c r="BPF13" s="78">
        <f t="shared" si="237"/>
        <v>0</v>
      </c>
      <c r="BPH13" s="406"/>
      <c r="BPI13" s="311"/>
      <c r="BPJ13" s="22"/>
      <c r="BPK13" s="31"/>
      <c r="BPL13" s="76"/>
      <c r="BPM13" s="78">
        <f t="shared" si="251"/>
        <v>2273.5</v>
      </c>
      <c r="BPO13" s="49"/>
      <c r="BPP13" s="229"/>
      <c r="BPQ13" s="805"/>
      <c r="BPR13" s="49"/>
      <c r="BPS13" s="139"/>
      <c r="BPT13" s="78">
        <f t="shared" si="187"/>
        <v>0</v>
      </c>
      <c r="BPV13" s="49"/>
      <c r="BPW13" s="229"/>
      <c r="BPX13" s="805"/>
      <c r="BPY13" s="49"/>
      <c r="BPZ13" s="139"/>
      <c r="BQA13" s="78">
        <f t="shared" si="188"/>
        <v>0</v>
      </c>
      <c r="BQC13" s="31"/>
      <c r="BQD13" s="336"/>
      <c r="BQE13" s="311"/>
      <c r="BQF13" s="807"/>
      <c r="BQG13" s="31"/>
      <c r="BQH13" s="76"/>
      <c r="BQI13" s="78">
        <f t="shared" si="189"/>
        <v>118</v>
      </c>
      <c r="BQJ13" s="76"/>
      <c r="BQK13" s="321"/>
      <c r="BQL13" s="302"/>
      <c r="BQM13" s="139"/>
      <c r="BQN13" s="49">
        <v>41528</v>
      </c>
      <c r="BQO13" s="139">
        <v>3000</v>
      </c>
      <c r="BQP13" s="78">
        <f t="shared" si="190"/>
        <v>8615.5</v>
      </c>
      <c r="BQR13" s="321"/>
      <c r="BQS13" s="229"/>
      <c r="BQT13" s="104"/>
      <c r="BQU13" s="426"/>
      <c r="BQV13" s="139"/>
      <c r="BQW13" s="78">
        <f t="shared" si="191"/>
        <v>0</v>
      </c>
      <c r="BQZ13" s="780"/>
      <c r="BRA13" s="350"/>
      <c r="BRB13" s="406"/>
      <c r="BRC13" s="778"/>
      <c r="BRD13" s="78">
        <f t="shared" si="192"/>
        <v>0</v>
      </c>
      <c r="BRF13" s="31"/>
      <c r="BRG13" s="311"/>
      <c r="BRH13" s="22"/>
      <c r="BRI13" s="31"/>
      <c r="BRJ13" s="76"/>
      <c r="BRK13" s="78">
        <f t="shared" si="193"/>
        <v>0</v>
      </c>
      <c r="BRM13" s="322"/>
      <c r="BRN13" s="336"/>
      <c r="BRO13" s="302"/>
      <c r="BRP13" s="139"/>
      <c r="BRQ13" s="31"/>
      <c r="BRR13" s="76"/>
      <c r="BRS13" s="78">
        <f t="shared" si="194"/>
        <v>1966</v>
      </c>
      <c r="BRU13" s="406"/>
      <c r="BRV13" s="311"/>
      <c r="BRW13" s="22"/>
      <c r="BRX13" s="31"/>
      <c r="BRY13" s="76"/>
      <c r="BRZ13" s="78">
        <f t="shared" si="195"/>
        <v>0</v>
      </c>
      <c r="BSB13" s="321"/>
      <c r="BSC13" s="229"/>
      <c r="BSD13" s="104"/>
      <c r="BSE13" s="31"/>
      <c r="BSF13" s="76"/>
      <c r="BSG13" s="78">
        <f t="shared" si="196"/>
        <v>0</v>
      </c>
      <c r="BSI13" s="49"/>
      <c r="BSJ13" s="229"/>
      <c r="BSK13" s="104"/>
      <c r="BSL13" s="49"/>
      <c r="BSM13" s="139"/>
      <c r="BSN13" s="78">
        <f t="shared" si="197"/>
        <v>0</v>
      </c>
      <c r="BSP13" s="406"/>
      <c r="BSQ13" s="311"/>
      <c r="BSR13" s="22"/>
      <c r="BSS13" s="31"/>
      <c r="BST13" s="76"/>
      <c r="BSU13" s="78">
        <f t="shared" si="198"/>
        <v>0</v>
      </c>
      <c r="BSW13" s="406"/>
      <c r="BSX13" s="311"/>
      <c r="BSY13" s="22"/>
      <c r="BSZ13" s="31"/>
      <c r="BTA13" s="76"/>
      <c r="BTB13" s="78">
        <f t="shared" si="199"/>
        <v>0</v>
      </c>
      <c r="BTD13" s="31"/>
      <c r="BTE13" s="311"/>
      <c r="BTF13" s="22"/>
      <c r="BTG13" s="31"/>
      <c r="BTH13" s="76"/>
      <c r="BTI13" s="78">
        <f t="shared" si="200"/>
        <v>0</v>
      </c>
      <c r="BTK13" s="31"/>
      <c r="BTL13" s="311"/>
      <c r="BTM13" s="22"/>
      <c r="BTN13" s="31"/>
      <c r="BTO13" s="76"/>
      <c r="BTP13" s="78">
        <f t="shared" si="201"/>
        <v>0</v>
      </c>
      <c r="BTR13" s="31"/>
      <c r="BTS13" s="311"/>
      <c r="BTT13" s="22"/>
      <c r="BTU13" s="31"/>
      <c r="BTV13" s="76"/>
      <c r="BTW13" s="78">
        <f t="shared" si="202"/>
        <v>0</v>
      </c>
      <c r="BTY13" s="31"/>
      <c r="BTZ13" s="311"/>
      <c r="BUA13" s="22"/>
      <c r="BUB13" s="31"/>
      <c r="BUC13" s="76"/>
      <c r="BUD13" s="78">
        <f t="shared" si="203"/>
        <v>0</v>
      </c>
    </row>
    <row r="14" spans="1:1903" x14ac:dyDescent="0.25">
      <c r="A14" s="31"/>
      <c r="B14" s="1460"/>
      <c r="C14" s="139"/>
      <c r="D14" s="31"/>
      <c r="E14" s="76"/>
      <c r="F14" s="78">
        <f t="shared" si="2"/>
        <v>147000</v>
      </c>
      <c r="H14" s="31"/>
      <c r="I14" s="1460"/>
      <c r="J14" s="139"/>
      <c r="K14" s="31"/>
      <c r="L14" s="76"/>
      <c r="M14" s="78">
        <f t="shared" si="3"/>
        <v>0</v>
      </c>
      <c r="O14" s="31"/>
      <c r="P14" s="1460"/>
      <c r="Q14" s="139"/>
      <c r="R14" s="31"/>
      <c r="S14" s="76"/>
      <c r="T14" s="78">
        <f t="shared" si="4"/>
        <v>0</v>
      </c>
      <c r="V14" s="31"/>
      <c r="W14" s="1460"/>
      <c r="X14" s="139"/>
      <c r="Y14" s="31"/>
      <c r="Z14" s="76"/>
      <c r="AA14" s="78">
        <f t="shared" si="5"/>
        <v>0</v>
      </c>
      <c r="AC14" s="31"/>
      <c r="AD14" s="1460"/>
      <c r="AE14" s="139"/>
      <c r="AF14" s="31"/>
      <c r="AG14" s="76"/>
      <c r="AH14" s="78">
        <f t="shared" si="6"/>
        <v>0</v>
      </c>
      <c r="AJ14" s="426"/>
      <c r="AK14" s="229"/>
      <c r="AL14" s="104"/>
      <c r="AM14" s="426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460"/>
      <c r="AZ14" s="139"/>
      <c r="BA14" s="31"/>
      <c r="BB14" s="76"/>
      <c r="BC14" s="78">
        <f t="shared" si="9"/>
        <v>0</v>
      </c>
      <c r="BE14" s="322"/>
      <c r="BF14" s="1460"/>
      <c r="BG14" s="139"/>
      <c r="BH14" s="31"/>
      <c r="BI14" s="76"/>
      <c r="BJ14" s="78">
        <f t="shared" si="10"/>
        <v>0</v>
      </c>
      <c r="BL14" s="426"/>
      <c r="BM14" s="1460"/>
      <c r="BN14" s="139"/>
      <c r="BO14" s="49"/>
      <c r="BP14" s="139"/>
      <c r="BQ14" s="78">
        <f t="shared" si="11"/>
        <v>0</v>
      </c>
      <c r="BS14" s="322"/>
      <c r="BT14" s="1460"/>
      <c r="BU14" s="139"/>
      <c r="BV14" s="31"/>
      <c r="BW14" s="76"/>
      <c r="BX14" s="78">
        <f t="shared" si="12"/>
        <v>0</v>
      </c>
      <c r="BZ14" s="426"/>
      <c r="CA14" s="483"/>
      <c r="CB14" s="229"/>
      <c r="CC14" s="104"/>
      <c r="CD14" s="49"/>
      <c r="CE14" s="139"/>
      <c r="CF14" s="78">
        <f t="shared" si="13"/>
        <v>24829.5</v>
      </c>
      <c r="CH14" s="426"/>
      <c r="CI14" s="302"/>
      <c r="CJ14" s="139"/>
      <c r="CK14" s="49"/>
      <c r="CL14" s="139"/>
      <c r="CM14" s="78">
        <f t="shared" si="14"/>
        <v>0</v>
      </c>
      <c r="CO14" s="426"/>
      <c r="CP14" s="302"/>
      <c r="CQ14" s="139"/>
      <c r="CR14" s="49"/>
      <c r="CS14" s="139"/>
      <c r="CT14" s="78">
        <f t="shared" si="15"/>
        <v>0</v>
      </c>
      <c r="CV14" s="406">
        <v>40730</v>
      </c>
      <c r="CW14" s="738"/>
      <c r="CX14" s="863" t="s">
        <v>1120</v>
      </c>
      <c r="CY14" s="139">
        <v>37422</v>
      </c>
      <c r="CZ14" s="866" t="s">
        <v>1121</v>
      </c>
      <c r="DA14" s="76">
        <v>427409</v>
      </c>
      <c r="DB14" s="78">
        <f t="shared" si="16"/>
        <v>0</v>
      </c>
      <c r="DD14" s="406">
        <v>41699</v>
      </c>
      <c r="DE14" s="909"/>
      <c r="DF14" s="780" t="s">
        <v>2239</v>
      </c>
      <c r="DG14" s="139">
        <v>579798.6</v>
      </c>
      <c r="DH14" s="426"/>
      <c r="DI14" s="139"/>
      <c r="DJ14" s="78">
        <f t="shared" si="17"/>
        <v>13648035.659999996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6"/>
      <c r="EJ14" s="49"/>
      <c r="EK14" s="139"/>
      <c r="EL14" s="78">
        <f t="shared" si="21"/>
        <v>0</v>
      </c>
      <c r="EN14" s="426"/>
      <c r="EO14" s="302"/>
      <c r="EP14" s="139"/>
      <c r="EQ14" s="49"/>
      <c r="ER14" s="139"/>
      <c r="ES14" s="78">
        <f t="shared" si="22"/>
        <v>7999.8000000000029</v>
      </c>
      <c r="EU14" s="426"/>
      <c r="EV14" s="229"/>
      <c r="EW14" s="104"/>
      <c r="EX14" s="345"/>
      <c r="EY14" s="139"/>
      <c r="EZ14" s="78">
        <f t="shared" si="23"/>
        <v>0</v>
      </c>
      <c r="FB14" s="49"/>
      <c r="FC14" s="308"/>
      <c r="FD14" s="229"/>
      <c r="FE14" s="104"/>
      <c r="FF14" s="308"/>
      <c r="FG14" s="139"/>
      <c r="FH14" s="78">
        <f t="shared" si="24"/>
        <v>0</v>
      </c>
      <c r="FJ14" s="426"/>
      <c r="FK14" s="308"/>
      <c r="FL14" s="1460"/>
      <c r="FM14" s="139"/>
      <c r="FN14" s="49"/>
      <c r="FO14" s="139"/>
      <c r="FP14" s="78">
        <f t="shared" si="25"/>
        <v>19957.43</v>
      </c>
      <c r="FR14" s="426"/>
      <c r="FS14" s="308"/>
      <c r="FT14" s="229"/>
      <c r="FU14" s="104"/>
      <c r="FV14" s="308"/>
      <c r="FW14" s="139"/>
      <c r="FX14" s="78">
        <f t="shared" si="26"/>
        <v>8038.1</v>
      </c>
      <c r="FZ14" s="31"/>
      <c r="GA14" s="1460"/>
      <c r="GB14" s="139"/>
      <c r="GC14" s="49"/>
      <c r="GD14" s="139"/>
      <c r="GE14" s="78">
        <f t="shared" si="204"/>
        <v>0</v>
      </c>
      <c r="GG14" s="406">
        <v>41701</v>
      </c>
      <c r="GH14" s="483" t="s">
        <v>2947</v>
      </c>
      <c r="GI14" s="311" t="s">
        <v>2478</v>
      </c>
      <c r="GJ14" s="22">
        <v>25050</v>
      </c>
      <c r="GK14" s="483">
        <v>41734</v>
      </c>
      <c r="GL14" s="76">
        <v>25050</v>
      </c>
      <c r="GM14" s="78">
        <f t="shared" si="27"/>
        <v>0</v>
      </c>
      <c r="GO14" s="49"/>
      <c r="GP14" s="1460"/>
      <c r="GQ14" s="139"/>
      <c r="GR14" s="49"/>
      <c r="GS14" s="139"/>
      <c r="GT14" s="78">
        <f t="shared" si="28"/>
        <v>3191.5</v>
      </c>
      <c r="GV14" s="426">
        <v>41729</v>
      </c>
      <c r="GW14" s="244"/>
      <c r="GX14" s="1460" t="s">
        <v>2625</v>
      </c>
      <c r="GY14" s="390">
        <v>4486</v>
      </c>
      <c r="GZ14" s="49">
        <v>41730</v>
      </c>
      <c r="HA14" s="139">
        <v>4486</v>
      </c>
      <c r="HB14" s="78">
        <f t="shared" si="29"/>
        <v>2240.1000000000004</v>
      </c>
      <c r="HD14" s="426"/>
      <c r="HE14" s="229"/>
      <c r="HF14" s="696"/>
      <c r="HG14" s="321"/>
      <c r="HH14" s="139"/>
      <c r="HI14" s="78">
        <f t="shared" si="30"/>
        <v>5990.5</v>
      </c>
      <c r="HK14" s="321"/>
      <c r="HL14" s="1460"/>
      <c r="HM14" s="696"/>
      <c r="HN14" s="49"/>
      <c r="HO14" s="139"/>
      <c r="HP14" s="78">
        <f t="shared" si="31"/>
        <v>3655.5</v>
      </c>
      <c r="HR14" s="426"/>
      <c r="HS14" s="1460"/>
      <c r="HT14" s="139"/>
      <c r="HU14" s="345"/>
      <c r="HV14" s="139"/>
      <c r="HW14" s="78">
        <f t="shared" si="32"/>
        <v>3000</v>
      </c>
      <c r="HY14" s="321"/>
      <c r="HZ14" s="1460"/>
      <c r="IA14" s="696"/>
      <c r="IB14" s="49"/>
      <c r="IC14" s="139"/>
      <c r="ID14" s="78">
        <f t="shared" si="33"/>
        <v>0</v>
      </c>
      <c r="IF14" s="321"/>
      <c r="IG14" s="1460"/>
      <c r="IH14" s="696"/>
      <c r="II14" s="49"/>
      <c r="IJ14" s="139"/>
      <c r="IK14" s="78">
        <f t="shared" si="34"/>
        <v>0</v>
      </c>
      <c r="IM14" s="321"/>
      <c r="IN14" s="302"/>
      <c r="IO14" s="139"/>
      <c r="IP14" s="426"/>
      <c r="IQ14" s="139"/>
      <c r="IR14" s="78">
        <f t="shared" si="35"/>
        <v>33695</v>
      </c>
      <c r="IT14" s="406"/>
      <c r="IU14" s="1460"/>
      <c r="IV14" s="807"/>
      <c r="IW14" s="49"/>
      <c r="IX14" s="139"/>
      <c r="IY14" s="78">
        <f t="shared" si="36"/>
        <v>402</v>
      </c>
      <c r="JA14" s="426"/>
      <c r="JB14" s="229"/>
      <c r="JC14" s="104"/>
      <c r="JD14" s="345"/>
      <c r="JE14" s="139"/>
      <c r="JF14" s="78">
        <f t="shared" si="37"/>
        <v>900</v>
      </c>
      <c r="JH14" s="321">
        <v>41722</v>
      </c>
      <c r="JI14" s="302" t="s">
        <v>2538</v>
      </c>
      <c r="JJ14" s="390">
        <v>4800</v>
      </c>
      <c r="JK14" s="321"/>
      <c r="JL14" s="390"/>
      <c r="JM14" s="78">
        <f t="shared" si="38"/>
        <v>10560</v>
      </c>
      <c r="JO14" s="322"/>
      <c r="JP14" s="780"/>
      <c r="JQ14" s="702"/>
      <c r="JR14" s="322"/>
      <c r="JS14" s="702"/>
      <c r="JT14" s="78">
        <f t="shared" si="39"/>
        <v>40800</v>
      </c>
      <c r="JV14" s="322"/>
      <c r="JW14" s="780"/>
      <c r="JX14" s="702"/>
      <c r="JY14" s="796"/>
      <c r="JZ14" s="76"/>
      <c r="KA14" s="78">
        <f t="shared" si="40"/>
        <v>40800</v>
      </c>
      <c r="KC14" s="847"/>
      <c r="KD14" s="848"/>
      <c r="KE14" s="859"/>
      <c r="KF14" s="849">
        <v>40910</v>
      </c>
      <c r="KG14" s="850">
        <v>3010</v>
      </c>
      <c r="KH14" s="851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452"/>
      <c r="KS14" s="311"/>
      <c r="KT14" s="22"/>
      <c r="KU14" s="31"/>
      <c r="KV14" s="76"/>
      <c r="KW14" s="78">
        <f t="shared" si="43"/>
        <v>12354</v>
      </c>
      <c r="KZ14" s="1460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P14" s="31"/>
      <c r="LQ14" s="76"/>
      <c r="LR14" s="78">
        <f t="shared" si="46"/>
        <v>0</v>
      </c>
      <c r="LT14" s="31"/>
      <c r="LU14" s="1460"/>
      <c r="LV14" s="139"/>
      <c r="LW14" s="31"/>
      <c r="LX14" s="76"/>
      <c r="LY14" s="78">
        <f t="shared" si="47"/>
        <v>0</v>
      </c>
      <c r="MA14" s="49"/>
      <c r="MB14" s="787"/>
      <c r="MC14" s="139"/>
      <c r="MD14" s="49"/>
      <c r="ME14" s="139"/>
      <c r="MF14" s="78">
        <f t="shared" si="48"/>
        <v>0</v>
      </c>
      <c r="MH14" s="49"/>
      <c r="MI14" s="787"/>
      <c r="MJ14" s="139"/>
      <c r="MK14" s="49"/>
      <c r="ML14" s="139"/>
      <c r="MM14" s="78">
        <f t="shared" si="49"/>
        <v>0</v>
      </c>
      <c r="MO14" s="406"/>
      <c r="MP14" s="1460"/>
      <c r="MQ14" s="139"/>
      <c r="MR14" s="31"/>
      <c r="MS14" s="76"/>
      <c r="MT14" s="78">
        <f t="shared" si="50"/>
        <v>0</v>
      </c>
      <c r="MV14" s="426"/>
      <c r="MW14" s="1460"/>
      <c r="MX14" s="139"/>
      <c r="MY14" s="345"/>
      <c r="MZ14" s="139"/>
      <c r="NA14" s="78">
        <f t="shared" si="51"/>
        <v>0</v>
      </c>
      <c r="NC14" s="406"/>
      <c r="ND14" s="1460"/>
      <c r="NE14" s="139"/>
      <c r="NF14" s="686"/>
      <c r="NG14" s="76"/>
      <c r="NH14" s="78">
        <f t="shared" si="52"/>
        <v>0</v>
      </c>
      <c r="NJ14" s="31"/>
      <c r="NK14" s="1460"/>
      <c r="NL14" s="139"/>
      <c r="NM14" s="686"/>
      <c r="NN14" s="76"/>
      <c r="NO14" s="78">
        <f t="shared" si="53"/>
        <v>0</v>
      </c>
      <c r="NQ14" s="31"/>
      <c r="NR14" s="1460"/>
      <c r="NS14" s="139"/>
      <c r="NT14" s="31"/>
      <c r="NU14" s="76"/>
      <c r="NV14" s="78">
        <f t="shared" si="54"/>
        <v>0</v>
      </c>
      <c r="NX14" s="406"/>
      <c r="NY14" s="1460"/>
      <c r="NZ14" s="139"/>
      <c r="OA14" s="406"/>
      <c r="OB14" s="76"/>
      <c r="OC14" s="78">
        <f t="shared" si="55"/>
        <v>0</v>
      </c>
      <c r="OE14" s="406"/>
      <c r="OF14" s="311"/>
      <c r="OG14" s="783"/>
      <c r="OH14" s="31"/>
      <c r="OI14" s="76"/>
      <c r="OJ14" s="78">
        <f t="shared" si="56"/>
        <v>12799.5</v>
      </c>
      <c r="OL14" s="426"/>
      <c r="OM14" s="814"/>
      <c r="ON14" s="229"/>
      <c r="OO14" s="104"/>
      <c r="OP14" s="49"/>
      <c r="OQ14" s="139"/>
      <c r="OR14" s="78">
        <f t="shared" si="0"/>
        <v>150818.5</v>
      </c>
      <c r="OT14" s="406"/>
      <c r="OU14" s="1460"/>
      <c r="OV14" s="139"/>
      <c r="OW14" s="31"/>
      <c r="OX14" s="76"/>
      <c r="OY14" s="78">
        <f t="shared" si="57"/>
        <v>0</v>
      </c>
      <c r="PA14" s="31"/>
      <c r="PB14" s="1460"/>
      <c r="PC14" s="139"/>
      <c r="PD14" s="31"/>
      <c r="PE14" s="76"/>
      <c r="PF14" s="78">
        <f t="shared" si="58"/>
        <v>0</v>
      </c>
      <c r="PH14" s="321"/>
      <c r="PI14" s="789"/>
      <c r="PJ14" s="139"/>
      <c r="PK14" s="49"/>
      <c r="PL14" s="139"/>
      <c r="PM14" s="78">
        <f t="shared" si="59"/>
        <v>301.5</v>
      </c>
      <c r="PO14" s="321"/>
      <c r="PP14" s="789"/>
      <c r="PQ14" s="139"/>
      <c r="PR14" s="49"/>
      <c r="PS14" s="139"/>
      <c r="PT14" s="78">
        <f t="shared" si="60"/>
        <v>301.5</v>
      </c>
      <c r="PV14" s="321">
        <v>41219</v>
      </c>
      <c r="PW14" s="790"/>
      <c r="PX14" s="302" t="s">
        <v>1127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9276.8000000000011</v>
      </c>
      <c r="QR14" s="31"/>
      <c r="QS14" s="1460"/>
      <c r="QT14" s="139"/>
      <c r="QU14" s="31"/>
      <c r="QV14" s="76"/>
      <c r="QW14" s="78">
        <f t="shared" si="64"/>
        <v>0</v>
      </c>
      <c r="QY14" s="31"/>
      <c r="QZ14" s="311"/>
      <c r="RA14" s="702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6"/>
      <c r="RN14" s="483"/>
      <c r="RO14" s="229"/>
      <c r="RP14" s="104"/>
      <c r="RQ14" s="49">
        <v>41504</v>
      </c>
      <c r="RR14" s="350">
        <v>2802</v>
      </c>
      <c r="RS14" s="78">
        <f t="shared" si="67"/>
        <v>5204.5</v>
      </c>
      <c r="RU14" s="426"/>
      <c r="RV14" s="229"/>
      <c r="RW14" s="261"/>
      <c r="RX14" s="49"/>
      <c r="RY14" s="350"/>
      <c r="RZ14" s="78">
        <f t="shared" si="68"/>
        <v>1797</v>
      </c>
      <c r="SB14" s="426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6"/>
      <c r="UG14" s="229"/>
      <c r="UH14" s="104"/>
      <c r="UI14" s="49"/>
      <c r="UJ14" s="350"/>
      <c r="UK14" s="78">
        <f t="shared" si="77"/>
        <v>0</v>
      </c>
      <c r="UM14" s="426"/>
      <c r="UN14" s="229"/>
      <c r="UO14" s="104"/>
      <c r="UP14" s="49"/>
      <c r="UQ14" s="350"/>
      <c r="UR14" s="78">
        <f t="shared" si="78"/>
        <v>-2822</v>
      </c>
      <c r="UT14" s="426"/>
      <c r="UU14" s="229"/>
      <c r="UV14" s="104"/>
      <c r="UW14" s="49"/>
      <c r="UX14" s="350"/>
      <c r="UY14" s="78">
        <f t="shared" si="79"/>
        <v>0</v>
      </c>
      <c r="VA14" s="321"/>
      <c r="VB14" s="1460"/>
      <c r="VC14" s="104"/>
      <c r="VD14" s="321"/>
      <c r="VE14" s="350"/>
      <c r="VF14" s="78">
        <f t="shared" si="80"/>
        <v>0</v>
      </c>
      <c r="VH14" s="426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6"/>
      <c r="WD14" s="229"/>
      <c r="WE14" s="261"/>
      <c r="WF14" s="321">
        <v>41553</v>
      </c>
      <c r="WG14" s="350">
        <v>300</v>
      </c>
      <c r="WH14" s="78">
        <f t="shared" si="84"/>
        <v>25510</v>
      </c>
      <c r="WJ14" s="321"/>
      <c r="WK14" s="229"/>
      <c r="WL14" s="261"/>
      <c r="WM14" s="49"/>
      <c r="WN14" s="350"/>
      <c r="WO14" s="78">
        <f t="shared" si="85"/>
        <v>151</v>
      </c>
      <c r="WQ14" s="426"/>
      <c r="WR14" s="1460"/>
      <c r="WS14" s="139"/>
      <c r="WT14" s="854"/>
      <c r="WU14" s="139"/>
      <c r="WV14" s="78">
        <f t="shared" si="86"/>
        <v>8041</v>
      </c>
      <c r="WX14" s="49"/>
      <c r="WY14" s="1460"/>
      <c r="WZ14" s="139"/>
      <c r="XA14" s="49"/>
      <c r="XB14" s="139"/>
      <c r="XC14" s="78">
        <f t="shared" si="87"/>
        <v>635.5</v>
      </c>
      <c r="XE14" s="426"/>
      <c r="XF14" s="1460"/>
      <c r="XG14" s="139"/>
      <c r="XH14" s="49"/>
      <c r="XI14" s="139"/>
      <c r="XJ14" s="78">
        <f t="shared" si="88"/>
        <v>40179.949999999997</v>
      </c>
      <c r="XL14" s="426"/>
      <c r="XM14" s="1460"/>
      <c r="XN14" s="139"/>
      <c r="XO14" s="49"/>
      <c r="XP14" s="139"/>
      <c r="XQ14" s="78">
        <f t="shared" si="89"/>
        <v>0</v>
      </c>
      <c r="XS14" s="406"/>
      <c r="XT14" s="1460"/>
      <c r="XU14" s="139"/>
      <c r="XV14" s="31"/>
      <c r="XW14" s="76"/>
      <c r="XX14" s="78">
        <f t="shared" si="90"/>
        <v>0</v>
      </c>
      <c r="XZ14" s="321"/>
      <c r="YA14" s="359"/>
      <c r="YB14" s="1460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6"/>
      <c r="YL14" s="139"/>
      <c r="YM14" s="78">
        <f t="shared" si="92"/>
        <v>0</v>
      </c>
      <c r="YO14" s="426"/>
      <c r="YP14" s="483"/>
      <c r="YQ14" s="1460"/>
      <c r="YR14" s="139"/>
      <c r="YS14" s="785"/>
      <c r="YT14" s="52"/>
      <c r="YU14" s="78">
        <f t="shared" si="93"/>
        <v>2542.7000000000007</v>
      </c>
      <c r="YW14" s="322"/>
      <c r="YX14" s="1460"/>
      <c r="YY14" s="139"/>
      <c r="YZ14" s="31"/>
      <c r="ZA14" s="76"/>
      <c r="ZB14" s="78">
        <f t="shared" si="252"/>
        <v>0</v>
      </c>
      <c r="ZD14" s="321"/>
      <c r="ZE14" s="1460"/>
      <c r="ZF14" s="139"/>
      <c r="ZG14" s="49"/>
      <c r="ZH14" s="139"/>
      <c r="ZI14" s="78">
        <f t="shared" si="94"/>
        <v>11399.470000000001</v>
      </c>
      <c r="ZK14" s="406"/>
      <c r="ZL14" s="1460"/>
      <c r="ZM14" s="139"/>
      <c r="ZN14" s="31"/>
      <c r="ZO14" s="76"/>
      <c r="ZP14" s="78">
        <f t="shared" si="238"/>
        <v>0</v>
      </c>
      <c r="ZR14" s="406"/>
      <c r="ZS14" s="1460"/>
      <c r="ZT14" s="139"/>
      <c r="ZU14" s="31"/>
      <c r="ZV14" s="76"/>
      <c r="ZW14" s="78">
        <f t="shared" si="239"/>
        <v>0</v>
      </c>
      <c r="ZY14" s="321">
        <v>41709</v>
      </c>
      <c r="ZZ14" s="317"/>
      <c r="AAA14" s="229" t="s">
        <v>2486</v>
      </c>
      <c r="AAB14" s="104">
        <v>31724</v>
      </c>
      <c r="AAC14" s="321">
        <v>41738</v>
      </c>
      <c r="AAD14" s="139">
        <v>31724</v>
      </c>
      <c r="AAE14" s="78">
        <f t="shared" si="95"/>
        <v>2062.4000000000233</v>
      </c>
      <c r="AAG14" s="321"/>
      <c r="AAH14" s="951"/>
      <c r="AAI14" s="390"/>
      <c r="AAJ14" s="321"/>
      <c r="AAK14" s="139"/>
      <c r="AAL14" s="78">
        <f t="shared" si="96"/>
        <v>0</v>
      </c>
      <c r="AAN14" s="426"/>
      <c r="AAO14" s="426"/>
      <c r="AAP14" s="229"/>
      <c r="AAQ14" s="104"/>
      <c r="AAR14" s="321"/>
      <c r="AAS14" s="139"/>
      <c r="AAT14" s="78">
        <f t="shared" si="97"/>
        <v>2828</v>
      </c>
      <c r="AAV14" s="321"/>
      <c r="AAW14" s="1460"/>
      <c r="AAX14" s="350"/>
      <c r="AAY14" s="49"/>
      <c r="AAZ14" s="139"/>
      <c r="ABA14" s="78">
        <f t="shared" si="98"/>
        <v>41970</v>
      </c>
      <c r="ABC14" s="406"/>
      <c r="ABD14" s="1460"/>
      <c r="ABE14" s="139"/>
      <c r="ABF14" s="406"/>
      <c r="ABG14" s="76"/>
      <c r="ABH14" s="78">
        <f t="shared" si="99"/>
        <v>0</v>
      </c>
      <c r="ABJ14" s="426"/>
      <c r="ABK14" s="1522"/>
      <c r="ABL14" s="139"/>
      <c r="ABM14" s="49"/>
      <c r="ABN14" s="52"/>
      <c r="ABO14" s="78">
        <f t="shared" si="100"/>
        <v>0</v>
      </c>
      <c r="ABQ14" s="426"/>
      <c r="ABR14" s="1460"/>
      <c r="ABS14" s="139"/>
      <c r="ABT14" s="49"/>
      <c r="ABU14" s="139"/>
      <c r="ABV14" s="78">
        <f t="shared" si="101"/>
        <v>0</v>
      </c>
      <c r="ABX14" s="406"/>
      <c r="ABY14" s="1460"/>
      <c r="ABZ14" s="139"/>
      <c r="ACA14" s="31"/>
      <c r="ACB14" s="76"/>
      <c r="ACC14" s="78">
        <f t="shared" si="102"/>
        <v>0</v>
      </c>
      <c r="ACE14" s="426"/>
      <c r="ACF14" s="1460"/>
      <c r="ACG14" s="139"/>
      <c r="ACH14" s="49"/>
      <c r="ACI14" s="139"/>
      <c r="ACJ14" s="78">
        <f t="shared" si="103"/>
        <v>0</v>
      </c>
      <c r="ACL14" s="406"/>
      <c r="ACM14" s="738"/>
      <c r="ACN14" s="1460"/>
      <c r="ACO14" s="139"/>
      <c r="ACP14" s="31"/>
      <c r="ACQ14" s="76"/>
      <c r="ACR14" s="78">
        <f t="shared" si="104"/>
        <v>0</v>
      </c>
      <c r="ACT14" s="49"/>
      <c r="ACU14" s="1460"/>
      <c r="ACV14" s="139"/>
      <c r="ACW14" s="49"/>
      <c r="ACX14" s="139"/>
      <c r="ACY14" s="78">
        <f t="shared" si="256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4"/>
      <c r="ADJ14" s="311"/>
      <c r="ADK14" s="702"/>
      <c r="ADL14" s="31"/>
      <c r="ADM14" s="76"/>
      <c r="ADN14" s="78">
        <f t="shared" si="257"/>
        <v>0</v>
      </c>
      <c r="ADP14" s="322"/>
      <c r="ADQ14" s="1460"/>
      <c r="ADR14" s="139"/>
      <c r="ADS14" s="406"/>
      <c r="ADT14" s="76"/>
      <c r="ADU14" s="78">
        <f t="shared" si="258"/>
        <v>0</v>
      </c>
      <c r="ADX14" s="1460"/>
      <c r="ADY14" s="139"/>
      <c r="ADZ14" s="31"/>
      <c r="AEA14" s="76"/>
      <c r="AEB14" s="78">
        <f t="shared" si="259"/>
        <v>42311</v>
      </c>
      <c r="AED14" s="321"/>
      <c r="AEE14" s="229"/>
      <c r="AEF14" s="104"/>
      <c r="AEG14" s="321"/>
      <c r="AEH14" s="139"/>
      <c r="AEI14" s="78">
        <f t="shared" si="253"/>
        <v>100.5</v>
      </c>
      <c r="AEK14" s="49"/>
      <c r="AEL14" s="1460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460"/>
      <c r="AFH14" s="139"/>
      <c r="AFI14" s="31"/>
      <c r="AFJ14" s="76"/>
      <c r="AFK14" s="78">
        <f t="shared" si="108"/>
        <v>0</v>
      </c>
      <c r="AFM14" s="322"/>
      <c r="AFN14" s="1460"/>
      <c r="AFO14" s="139"/>
      <c r="AFP14" s="31"/>
      <c r="AFQ14" s="76"/>
      <c r="AFR14" s="78">
        <f t="shared" si="109"/>
        <v>0</v>
      </c>
      <c r="AFT14" s="31"/>
      <c r="AFU14" s="1460"/>
      <c r="AFV14" s="139"/>
      <c r="AFW14" s="31"/>
      <c r="AFX14" s="76"/>
      <c r="AFY14" s="78">
        <f t="shared" si="110"/>
        <v>0</v>
      </c>
      <c r="AGA14" s="31"/>
      <c r="AGB14" s="311"/>
      <c r="AGC14" s="22"/>
      <c r="AGD14" s="31">
        <v>41758</v>
      </c>
      <c r="AGE14" s="76">
        <v>1000</v>
      </c>
      <c r="AGF14" s="78">
        <f t="shared" si="111"/>
        <v>45296</v>
      </c>
      <c r="AGH14" s="31"/>
      <c r="AGI14" s="1460"/>
      <c r="AGJ14" s="139"/>
      <c r="AGK14" s="31"/>
      <c r="AGL14" s="76"/>
      <c r="AGM14" s="78">
        <f t="shared" si="112"/>
        <v>0</v>
      </c>
      <c r="AGO14" s="322"/>
      <c r="AGP14" s="1460"/>
      <c r="AGQ14" s="139"/>
      <c r="AGR14" s="31"/>
      <c r="AGS14" s="76"/>
      <c r="AGT14" s="78">
        <f t="shared" si="113"/>
        <v>3146</v>
      </c>
      <c r="AGV14" s="426"/>
      <c r="AGW14" s="1460"/>
      <c r="AGX14" s="139"/>
      <c r="AGY14" s="49"/>
      <c r="AGZ14" s="139"/>
      <c r="AHA14" s="78">
        <f t="shared" si="114"/>
        <v>17325.5</v>
      </c>
      <c r="AHE14" s="302"/>
      <c r="AHF14" s="778"/>
      <c r="AHG14" s="322"/>
      <c r="AHH14" s="76"/>
      <c r="AHI14" s="78">
        <f t="shared" si="115"/>
        <v>2343</v>
      </c>
      <c r="AHK14" s="406"/>
      <c r="AHL14" s="1460"/>
      <c r="AHM14" s="778"/>
      <c r="AHN14" s="31"/>
      <c r="AHO14" s="76"/>
      <c r="AHP14" s="78">
        <f t="shared" si="116"/>
        <v>0</v>
      </c>
      <c r="AHR14" s="406"/>
      <c r="AHS14" s="1460"/>
      <c r="AHT14" s="778"/>
      <c r="AHU14" s="31"/>
      <c r="AHV14" s="76"/>
      <c r="AHW14" s="78">
        <f t="shared" si="117"/>
        <v>5917.5</v>
      </c>
      <c r="AHY14" s="426"/>
      <c r="AHZ14" s="426"/>
      <c r="AIA14" s="229"/>
      <c r="AIB14" s="696"/>
      <c r="AIC14" s="49"/>
      <c r="AID14" s="139"/>
      <c r="AIE14" s="78">
        <f t="shared" si="118"/>
        <v>4086</v>
      </c>
      <c r="AIG14" s="426"/>
      <c r="AIH14" s="1460"/>
      <c r="AII14" s="261"/>
      <c r="AIJ14" s="49"/>
      <c r="AIK14" s="139"/>
      <c r="AIL14" s="78">
        <f t="shared" si="119"/>
        <v>2612</v>
      </c>
      <c r="AIN14" s="426"/>
      <c r="AIO14" s="229"/>
      <c r="AIP14" s="104"/>
      <c r="AIQ14" s="49"/>
      <c r="AIR14" s="139"/>
      <c r="AIS14" s="78">
        <f t="shared" si="120"/>
        <v>0</v>
      </c>
      <c r="AIU14" s="426"/>
      <c r="AIV14" s="229"/>
      <c r="AIW14" s="104"/>
      <c r="AIX14" s="49"/>
      <c r="AIY14" s="139"/>
      <c r="AIZ14" s="78">
        <f t="shared" si="121"/>
        <v>504</v>
      </c>
      <c r="AJB14" s="799">
        <v>40334</v>
      </c>
      <c r="AJC14" s="782" t="s">
        <v>1123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49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6"/>
      <c r="AKM14" s="311"/>
      <c r="AKN14" s="104"/>
      <c r="AKO14" s="31"/>
      <c r="AKP14" s="76"/>
      <c r="AKQ14" s="78">
        <f t="shared" si="127"/>
        <v>0</v>
      </c>
      <c r="AKS14" s="426"/>
      <c r="AKT14" s="483"/>
      <c r="AKU14" s="229"/>
      <c r="AKV14" s="104"/>
      <c r="AKW14" s="49"/>
      <c r="AKX14" s="139"/>
      <c r="AKY14" s="78">
        <f t="shared" si="128"/>
        <v>139</v>
      </c>
      <c r="ALA14" s="426"/>
      <c r="ALB14" s="229"/>
      <c r="ALC14" s="104"/>
      <c r="ALD14" s="49"/>
      <c r="ALE14" s="139"/>
      <c r="ALF14" s="78">
        <f t="shared" si="129"/>
        <v>409</v>
      </c>
      <c r="ALH14" s="406"/>
      <c r="ALI14" s="782"/>
      <c r="ALJ14" s="104"/>
      <c r="ALK14" s="31"/>
      <c r="ALL14" s="76"/>
      <c r="ALM14" s="78">
        <f t="shared" si="130"/>
        <v>0</v>
      </c>
      <c r="ALO14" s="426"/>
      <c r="ALP14" s="229"/>
      <c r="ALQ14" s="104"/>
      <c r="ALR14" s="49"/>
      <c r="ALS14" s="139"/>
      <c r="ALT14" s="78">
        <f t="shared" si="131"/>
        <v>3598.5</v>
      </c>
      <c r="ALV14" s="426"/>
      <c r="ALW14" s="229"/>
      <c r="ALX14" s="696"/>
      <c r="ALY14" s="49"/>
      <c r="ALZ14" s="76"/>
      <c r="AMA14" s="78">
        <f t="shared" si="132"/>
        <v>37151</v>
      </c>
      <c r="AMC14" s="406"/>
      <c r="AMD14" s="311"/>
      <c r="AME14" s="22"/>
      <c r="AMF14" s="31"/>
      <c r="AMG14" s="139"/>
      <c r="AMH14" s="78">
        <f t="shared" si="133"/>
        <v>0</v>
      </c>
      <c r="AMJ14" s="426"/>
      <c r="AMK14" s="229"/>
      <c r="AML14" s="104"/>
      <c r="AMM14" s="426"/>
      <c r="AMN14" s="139"/>
      <c r="AMO14" s="78">
        <f t="shared" si="134"/>
        <v>0</v>
      </c>
      <c r="AMQ14" s="406"/>
      <c r="AMR14" s="311"/>
      <c r="AMS14" s="22"/>
      <c r="AMT14" s="31"/>
      <c r="AMU14" s="139"/>
      <c r="AMV14" s="78">
        <f t="shared" si="135"/>
        <v>0</v>
      </c>
      <c r="AMX14" s="322"/>
      <c r="AMY14" s="1460"/>
      <c r="AMZ14" s="807"/>
      <c r="ANA14" s="810"/>
      <c r="ANB14" s="76"/>
      <c r="ANC14" s="811">
        <f t="shared" si="205"/>
        <v>0</v>
      </c>
      <c r="ANE14" s="31"/>
      <c r="ANF14" s="1460"/>
      <c r="ANG14" s="805"/>
      <c r="ANH14" s="97"/>
      <c r="ANI14" s="76"/>
      <c r="ANJ14" s="811">
        <f t="shared" si="206"/>
        <v>0</v>
      </c>
      <c r="ANL14" s="321">
        <v>41729</v>
      </c>
      <c r="ANM14" s="229" t="s">
        <v>2621</v>
      </c>
      <c r="ANN14" s="805">
        <v>220</v>
      </c>
      <c r="ANO14" s="393">
        <v>41730</v>
      </c>
      <c r="ANP14" s="139">
        <v>220</v>
      </c>
      <c r="ANQ14" s="811">
        <f t="shared" si="207"/>
        <v>187.59999999999991</v>
      </c>
      <c r="ANS14" s="31"/>
      <c r="ANT14" s="336"/>
      <c r="ANU14" s="1460"/>
      <c r="ANV14" s="807"/>
      <c r="ANW14" s="810"/>
      <c r="ANX14" s="76"/>
      <c r="ANY14" s="811">
        <f t="shared" si="208"/>
        <v>0</v>
      </c>
      <c r="AOA14" s="406">
        <v>41717</v>
      </c>
      <c r="AOB14" s="738"/>
      <c r="AOC14" s="311" t="s">
        <v>2511</v>
      </c>
      <c r="AOD14" s="807">
        <v>30775</v>
      </c>
      <c r="AOE14" s="97">
        <v>41732</v>
      </c>
      <c r="AOF14" s="139">
        <v>30775</v>
      </c>
      <c r="AOG14" s="811">
        <f t="shared" si="209"/>
        <v>731.200000000008</v>
      </c>
      <c r="AOI14" s="426"/>
      <c r="AOJ14" s="1460"/>
      <c r="AOK14" s="805"/>
      <c r="AOL14" s="97"/>
      <c r="AOM14" s="139"/>
      <c r="AON14" s="811">
        <f t="shared" si="210"/>
        <v>0</v>
      </c>
      <c r="AOP14" s="49"/>
      <c r="AOQ14" s="1460"/>
      <c r="AOR14" s="805"/>
      <c r="AOS14" s="97"/>
      <c r="AOT14" s="139"/>
      <c r="AOU14" s="811">
        <f t="shared" si="211"/>
        <v>0</v>
      </c>
      <c r="AOW14" s="49"/>
      <c r="AOX14" s="229"/>
      <c r="AOY14" s="806"/>
      <c r="AOZ14" s="97"/>
      <c r="APA14" s="139"/>
      <c r="APB14" s="811">
        <f t="shared" si="212"/>
        <v>0</v>
      </c>
      <c r="APD14" s="49"/>
      <c r="APE14" s="229"/>
      <c r="APF14" s="805"/>
      <c r="APG14" s="97"/>
      <c r="APH14" s="139"/>
      <c r="API14" s="78">
        <f t="shared" si="136"/>
        <v>0</v>
      </c>
      <c r="APK14" s="406"/>
      <c r="APL14" s="1460"/>
      <c r="APM14" s="807"/>
      <c r="APN14" s="810"/>
      <c r="APO14" s="76"/>
      <c r="APP14" s="811">
        <f t="shared" si="213"/>
        <v>0</v>
      </c>
      <c r="APR14" s="321"/>
      <c r="APS14" s="1460"/>
      <c r="APT14" s="805"/>
      <c r="APU14" s="97"/>
      <c r="APV14" s="139"/>
      <c r="APW14" s="811">
        <f t="shared" si="214"/>
        <v>0</v>
      </c>
      <c r="APY14" s="49"/>
      <c r="APZ14" s="1460"/>
      <c r="AQA14" s="805"/>
      <c r="AQB14" s="97"/>
      <c r="AQC14" s="139"/>
      <c r="AQD14" s="811">
        <f t="shared" si="215"/>
        <v>0</v>
      </c>
      <c r="AQF14" s="31"/>
      <c r="AQG14" s="1460"/>
      <c r="AQH14" s="807"/>
      <c r="AQI14" s="810"/>
      <c r="AQJ14" s="76"/>
      <c r="AQK14" s="811">
        <f t="shared" si="216"/>
        <v>0</v>
      </c>
      <c r="AQM14" s="31"/>
      <c r="AQN14" s="1460"/>
      <c r="AQO14" s="807"/>
      <c r="AQP14" s="810"/>
      <c r="AQQ14" s="76"/>
      <c r="AQR14" s="811">
        <f t="shared" si="217"/>
        <v>0</v>
      </c>
      <c r="AQT14" s="322"/>
      <c r="AQU14" s="1460"/>
      <c r="AQV14" s="807"/>
      <c r="AQW14" s="810"/>
      <c r="AQX14" s="76"/>
      <c r="AQY14" s="811">
        <f t="shared" si="218"/>
        <v>0</v>
      </c>
      <c r="ARA14" s="322"/>
      <c r="ARB14" s="1460"/>
      <c r="ARC14" s="807"/>
      <c r="ARD14" s="810"/>
      <c r="ARE14" s="76"/>
      <c r="ARF14" s="811">
        <f t="shared" si="219"/>
        <v>0</v>
      </c>
      <c r="ARH14" s="322"/>
      <c r="ARI14" s="1460"/>
      <c r="ARJ14" s="805"/>
      <c r="ARK14" s="97">
        <v>41734</v>
      </c>
      <c r="ARL14" s="76">
        <v>3719.4</v>
      </c>
      <c r="ARM14" s="811">
        <f t="shared" si="220"/>
        <v>398.99999999999955</v>
      </c>
      <c r="ARO14" s="426"/>
      <c r="ARP14" s="1460"/>
      <c r="ARQ14" s="805"/>
      <c r="ARR14" s="97"/>
      <c r="ARS14" s="139"/>
      <c r="ART14" s="811">
        <f t="shared" si="221"/>
        <v>0</v>
      </c>
      <c r="ARV14" s="406"/>
      <c r="ARW14" s="1460"/>
      <c r="ARX14" s="807"/>
      <c r="ARY14" s="810"/>
      <c r="ARZ14" s="76"/>
      <c r="ASA14" s="811">
        <f t="shared" si="222"/>
        <v>0</v>
      </c>
      <c r="ASC14" s="406"/>
      <c r="ASD14" s="1460"/>
      <c r="ASE14" s="807"/>
      <c r="ASF14" s="810"/>
      <c r="ASG14" s="76"/>
      <c r="ASH14" s="811">
        <f t="shared" si="223"/>
        <v>0</v>
      </c>
      <c r="ASJ14" s="426"/>
      <c r="ASK14" s="229"/>
      <c r="ASL14" s="806"/>
      <c r="ASM14" s="97"/>
      <c r="ASN14" s="139"/>
      <c r="ASO14" s="811">
        <f t="shared" si="224"/>
        <v>0</v>
      </c>
      <c r="ASQ14" s="426"/>
      <c r="ASR14" s="302"/>
      <c r="ASS14" s="139"/>
      <c r="AST14" s="49"/>
      <c r="ASU14" s="139"/>
      <c r="ASV14" s="78">
        <f t="shared" si="240"/>
        <v>0</v>
      </c>
      <c r="ASX14" s="426"/>
      <c r="ASY14" s="483"/>
      <c r="ASZ14" s="1460"/>
      <c r="ATA14" s="139"/>
      <c r="ATB14" s="49"/>
      <c r="ATC14" s="139"/>
      <c r="ATD14" s="78">
        <f t="shared" si="241"/>
        <v>2270</v>
      </c>
      <c r="ATF14" s="426"/>
      <c r="ATG14" s="229"/>
      <c r="ATH14" s="104"/>
      <c r="ATI14" s="49"/>
      <c r="ATJ14" s="139"/>
      <c r="ATK14" s="78">
        <f t="shared" si="242"/>
        <v>0</v>
      </c>
      <c r="ATM14" s="420"/>
      <c r="ATN14" s="229"/>
      <c r="ATO14" s="139"/>
      <c r="ATP14" s="49"/>
      <c r="ATQ14" s="139"/>
      <c r="ATR14" s="78">
        <f t="shared" si="243"/>
        <v>0</v>
      </c>
      <c r="ATT14" s="426"/>
      <c r="ATU14" s="483"/>
      <c r="ATV14" s="229"/>
      <c r="ATW14" s="139"/>
      <c r="ATX14" s="49"/>
      <c r="ATY14" s="139"/>
      <c r="ATZ14" s="78">
        <f t="shared" si="244"/>
        <v>968</v>
      </c>
      <c r="AUB14" s="406"/>
      <c r="AUC14" s="738"/>
      <c r="AUD14" s="311"/>
      <c r="AUE14" s="139"/>
      <c r="AUF14" s="31"/>
      <c r="AUG14" s="76"/>
      <c r="AUH14" s="78">
        <f t="shared" si="245"/>
        <v>0</v>
      </c>
      <c r="AUI14" s="76"/>
      <c r="AUJ14" s="406"/>
      <c r="AUK14" s="1460"/>
      <c r="AUL14" s="702"/>
      <c r="AUM14" s="31"/>
      <c r="AUN14" s="76"/>
      <c r="AUO14" s="78">
        <f>AUO13+AUL14-AUN14</f>
        <v>0</v>
      </c>
      <c r="AUQ14" s="426"/>
      <c r="AUR14" s="229"/>
      <c r="AUS14" s="261"/>
      <c r="AUT14" s="49">
        <v>41732</v>
      </c>
      <c r="AUU14" s="139">
        <v>2000</v>
      </c>
      <c r="AUV14" s="78">
        <f t="shared" si="247"/>
        <v>2617.5</v>
      </c>
      <c r="AUX14" s="426"/>
      <c r="AUY14" s="229"/>
      <c r="AUZ14" s="104"/>
      <c r="AVA14" s="49"/>
      <c r="AVB14" s="139"/>
      <c r="AVC14" s="78">
        <f t="shared" si="248"/>
        <v>3312</v>
      </c>
      <c r="AVE14" s="426"/>
      <c r="AVF14" s="229"/>
      <c r="AVG14" s="104"/>
      <c r="AVH14" s="49"/>
      <c r="AVI14" s="139"/>
      <c r="AVJ14" s="78">
        <f t="shared" si="249"/>
        <v>0</v>
      </c>
      <c r="AVL14" s="426"/>
      <c r="AVM14" s="302"/>
      <c r="AVN14" s="139"/>
      <c r="AVO14" s="49"/>
      <c r="AVP14" s="139"/>
      <c r="AVQ14" s="78">
        <f t="shared" si="250"/>
        <v>0</v>
      </c>
      <c r="AVS14" s="406"/>
      <c r="AVT14" s="1460"/>
      <c r="AVU14" s="139"/>
      <c r="AVV14" s="31"/>
      <c r="AVW14" s="76"/>
      <c r="AVX14" s="78">
        <f t="shared" si="225"/>
        <v>0</v>
      </c>
      <c r="AVZ14" s="406"/>
      <c r="AWA14" s="1460"/>
      <c r="AWB14" s="139"/>
      <c r="AWC14" s="31"/>
      <c r="AWD14" s="76"/>
      <c r="AWE14" s="78">
        <f t="shared" si="226"/>
        <v>0</v>
      </c>
      <c r="AWG14" s="426"/>
      <c r="AWH14" s="302"/>
      <c r="AWI14" s="139"/>
      <c r="AWJ14" s="49"/>
      <c r="AWK14" s="350"/>
      <c r="AWL14" s="78">
        <f t="shared" si="227"/>
        <v>0</v>
      </c>
      <c r="AWN14" s="49"/>
      <c r="AWO14" s="308"/>
      <c r="AWP14" s="302"/>
      <c r="AWQ14" s="139"/>
      <c r="AWR14" s="49"/>
      <c r="AWS14" s="139"/>
      <c r="AWT14" s="78">
        <f t="shared" si="228"/>
        <v>5365</v>
      </c>
      <c r="AWV14" s="406"/>
      <c r="AWW14" s="738"/>
      <c r="AWX14" s="311"/>
      <c r="AWY14" s="22"/>
      <c r="AWZ14" s="31"/>
      <c r="AXA14" s="76"/>
      <c r="AXB14" s="78">
        <f t="shared" si="260"/>
        <v>4707.5</v>
      </c>
      <c r="AXD14" s="406"/>
      <c r="AXE14" s="311"/>
      <c r="AXF14" s="22"/>
      <c r="AXG14" s="31"/>
      <c r="AXH14" s="76"/>
      <c r="AXI14" s="78">
        <f t="shared" si="261"/>
        <v>0</v>
      </c>
      <c r="AXK14" s="406"/>
      <c r="AXL14" s="311"/>
      <c r="AXM14" s="22"/>
      <c r="AXN14" s="31"/>
      <c r="AXO14" s="76"/>
      <c r="AXP14" s="78">
        <f t="shared" si="262"/>
        <v>0</v>
      </c>
      <c r="AXR14" s="31"/>
      <c r="AXS14" s="311"/>
      <c r="AXT14" s="22"/>
      <c r="AXU14" s="31"/>
      <c r="AXV14" s="76"/>
      <c r="AXW14" s="78">
        <f t="shared" si="263"/>
        <v>0</v>
      </c>
      <c r="AXY14" s="426"/>
      <c r="AXZ14" s="302"/>
      <c r="AYA14" s="139"/>
      <c r="AYB14" s="426"/>
      <c r="AYC14" s="139"/>
      <c r="AYD14" s="78">
        <f t="shared" si="137"/>
        <v>0</v>
      </c>
      <c r="AYF14" s="426"/>
      <c r="AYG14" s="229"/>
      <c r="AYH14" s="104"/>
      <c r="AYI14" s="49"/>
      <c r="AYJ14" s="139"/>
      <c r="AYK14" s="78">
        <f t="shared" si="138"/>
        <v>0</v>
      </c>
      <c r="AYM14" s="426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6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49"/>
      <c r="AZS14" s="350"/>
      <c r="AZT14" s="78">
        <f t="shared" si="143"/>
        <v>5180.28</v>
      </c>
      <c r="AZV14" s="321"/>
      <c r="AZW14" s="229"/>
      <c r="AZX14" s="104"/>
      <c r="AZY14" s="49"/>
      <c r="AZZ14" s="350"/>
      <c r="BAA14" s="78">
        <f t="shared" si="144"/>
        <v>0</v>
      </c>
      <c r="BAC14" s="322">
        <v>41705</v>
      </c>
      <c r="BAD14" s="815" t="s">
        <v>2481</v>
      </c>
      <c r="BAE14" s="702">
        <v>12307.5</v>
      </c>
      <c r="BAF14" s="426">
        <v>41708</v>
      </c>
      <c r="BAG14" s="702">
        <v>9000</v>
      </c>
      <c r="BAH14" s="78">
        <f t="shared" si="145"/>
        <v>13313.5</v>
      </c>
      <c r="BAJ14" s="406"/>
      <c r="BAK14" s="311"/>
      <c r="BAL14" s="22"/>
      <c r="BAM14" s="406"/>
      <c r="BAN14" s="76"/>
      <c r="BAO14" s="78">
        <f t="shared" si="146"/>
        <v>0</v>
      </c>
      <c r="BAQ14" s="426">
        <v>41544</v>
      </c>
      <c r="BAR14" s="229" t="s">
        <v>1672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4"/>
        <v>0</v>
      </c>
      <c r="BBE14" s="49"/>
      <c r="BBF14" s="895"/>
      <c r="BBG14" s="104"/>
      <c r="BBH14" s="49"/>
      <c r="BBI14" s="139"/>
      <c r="BBJ14" s="78">
        <f t="shared" si="265"/>
        <v>1292</v>
      </c>
      <c r="BBL14" s="321">
        <v>41720</v>
      </c>
      <c r="BBM14" s="321"/>
      <c r="BBN14" s="229" t="s">
        <v>2463</v>
      </c>
      <c r="BBO14" s="104">
        <v>13600</v>
      </c>
      <c r="BBP14" s="393">
        <v>41730</v>
      </c>
      <c r="BBQ14" s="390">
        <v>13600</v>
      </c>
      <c r="BBR14" s="131">
        <f t="shared" si="148"/>
        <v>6.5</v>
      </c>
      <c r="BBT14" s="31"/>
      <c r="BBU14" s="311"/>
      <c r="BBV14" s="22"/>
      <c r="BBW14" s="31"/>
      <c r="BBX14" s="76"/>
      <c r="BBY14" s="78">
        <f t="shared" si="149"/>
        <v>0</v>
      </c>
      <c r="BCA14" s="49"/>
      <c r="BCB14" s="229"/>
      <c r="BCC14" s="104"/>
      <c r="BCD14" s="426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6"/>
      <c r="BCW14" s="229"/>
      <c r="BCX14" s="104"/>
      <c r="BCY14" s="49"/>
      <c r="BCZ14" s="139"/>
      <c r="BDA14" s="131">
        <f t="shared" si="153"/>
        <v>6086.5</v>
      </c>
      <c r="BDC14" s="426"/>
      <c r="BDD14" s="302"/>
      <c r="BDE14" s="719"/>
      <c r="BDF14" s="803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6"/>
      <c r="BDR14" s="483"/>
      <c r="BDS14" s="229"/>
      <c r="BDT14" s="139"/>
      <c r="BDU14" s="426"/>
      <c r="BDV14" s="139"/>
      <c r="BDW14" s="78">
        <f t="shared" si="156"/>
        <v>308</v>
      </c>
      <c r="BDY14" s="49"/>
      <c r="BDZ14" s="814"/>
      <c r="BEA14" s="229"/>
      <c r="BEB14" s="104"/>
      <c r="BEC14" s="49"/>
      <c r="BED14" s="139"/>
      <c r="BEE14" s="78">
        <f t="shared" si="157"/>
        <v>10700</v>
      </c>
      <c r="BEG14" s="49"/>
      <c r="BEH14" s="229"/>
      <c r="BEI14" s="104"/>
      <c r="BEJ14" s="49"/>
      <c r="BEK14" s="139"/>
      <c r="BEL14" s="78">
        <f t="shared" si="158"/>
        <v>0</v>
      </c>
      <c r="BEN14" s="49"/>
      <c r="BEO14" s="229"/>
      <c r="BEP14" s="104"/>
      <c r="BEQ14" s="49"/>
      <c r="BER14" s="139"/>
      <c r="BES14" s="78">
        <f t="shared" si="159"/>
        <v>0</v>
      </c>
      <c r="BEU14" s="321"/>
      <c r="BEV14" s="229"/>
      <c r="BEW14" s="104"/>
      <c r="BEX14" s="49"/>
      <c r="BEY14" s="139"/>
      <c r="BEZ14" s="78">
        <f t="shared" si="160"/>
        <v>0</v>
      </c>
      <c r="BFB14" s="322"/>
      <c r="BFC14" s="311"/>
      <c r="BFD14" s="22"/>
      <c r="BFE14" s="31"/>
      <c r="BFF14" s="76"/>
      <c r="BFG14" s="78">
        <f t="shared" si="161"/>
        <v>970</v>
      </c>
      <c r="BFI14" s="342"/>
      <c r="BFJ14" s="229"/>
      <c r="BFK14" s="104"/>
      <c r="BFL14" s="426"/>
      <c r="BFM14" s="139"/>
      <c r="BFN14" s="131">
        <f t="shared" si="162"/>
        <v>0</v>
      </c>
      <c r="BFP14" s="322"/>
      <c r="BFQ14" s="311"/>
      <c r="BFR14" s="22"/>
      <c r="BFS14" s="406"/>
      <c r="BFT14" s="76"/>
      <c r="BFU14" s="78">
        <f t="shared" si="163"/>
        <v>0</v>
      </c>
      <c r="BFW14" s="31"/>
      <c r="BFX14" s="311"/>
      <c r="BFY14" s="22"/>
      <c r="BFZ14" s="31"/>
      <c r="BGA14" s="76"/>
      <c r="BGB14" s="78">
        <f t="shared" si="164"/>
        <v>0</v>
      </c>
      <c r="BGD14" s="321"/>
      <c r="BGE14" s="229"/>
      <c r="BGF14" s="104"/>
      <c r="BGG14" s="321"/>
      <c r="BGH14" s="139"/>
      <c r="BGI14" s="78">
        <f t="shared" si="165"/>
        <v>0</v>
      </c>
      <c r="BGK14" s="426"/>
      <c r="BGL14" s="426"/>
      <c r="BGM14" s="302"/>
      <c r="BGN14" s="719"/>
      <c r="BGO14" s="858"/>
      <c r="BGP14" s="139"/>
      <c r="BGQ14" s="78">
        <f t="shared" si="166"/>
        <v>1350.5999999999913</v>
      </c>
      <c r="BGS14" s="31"/>
      <c r="BGT14" s="311"/>
      <c r="BGU14" s="22"/>
      <c r="BGV14" s="31"/>
      <c r="BGW14" s="76"/>
      <c r="BGX14" s="78">
        <f t="shared" si="167"/>
        <v>0</v>
      </c>
      <c r="BGZ14" s="406"/>
      <c r="BHA14" s="780"/>
      <c r="BHB14" s="139"/>
      <c r="BHC14" s="49"/>
      <c r="BHD14" s="76"/>
      <c r="BHE14" s="78">
        <f t="shared" si="168"/>
        <v>229.79999999999927</v>
      </c>
      <c r="BHG14" s="406"/>
      <c r="BHH14" s="31"/>
      <c r="BHI14" s="311"/>
      <c r="BHJ14" s="22"/>
      <c r="BHK14" s="31"/>
      <c r="BHL14" s="76"/>
      <c r="BHM14" s="78">
        <f t="shared" si="169"/>
        <v>0</v>
      </c>
      <c r="BHO14" s="321"/>
      <c r="BHP14" s="1460"/>
      <c r="BHQ14" s="696"/>
      <c r="BHR14" s="321"/>
      <c r="BHS14" s="261"/>
      <c r="BHT14" s="78">
        <f t="shared" si="170"/>
        <v>0</v>
      </c>
      <c r="BHV14" s="322"/>
      <c r="BHW14" s="336"/>
      <c r="BHX14" s="1460"/>
      <c r="BHY14" s="783"/>
      <c r="BHZ14" s="322"/>
      <c r="BIA14" s="778"/>
      <c r="BIB14" s="78">
        <f t="shared" si="171"/>
        <v>0</v>
      </c>
      <c r="BID14" s="321"/>
      <c r="BIE14" s="308"/>
      <c r="BIF14" s="302"/>
      <c r="BIG14" s="139"/>
      <c r="BIH14" s="31"/>
      <c r="BII14" s="76"/>
      <c r="BIJ14" s="78">
        <f t="shared" si="172"/>
        <v>50501.000000000007</v>
      </c>
      <c r="BIL14" s="406"/>
      <c r="BIM14" s="1460"/>
      <c r="BIN14" s="783"/>
      <c r="BIP14" s="778"/>
      <c r="BIQ14" s="78">
        <f t="shared" si="173"/>
        <v>86</v>
      </c>
      <c r="BIS14" s="322"/>
      <c r="BIT14" s="311"/>
      <c r="BIU14" s="783"/>
      <c r="BIV14" s="49"/>
      <c r="BIW14" s="139"/>
      <c r="BIX14" s="78">
        <f t="shared" si="174"/>
        <v>0</v>
      </c>
      <c r="BIZ14" s="406"/>
      <c r="BJA14" s="311"/>
      <c r="BJB14" s="783"/>
      <c r="BJC14" s="49"/>
      <c r="BJD14" s="139"/>
      <c r="BJE14" s="78">
        <f t="shared" si="175"/>
        <v>0</v>
      </c>
      <c r="BJG14" s="322">
        <v>41723</v>
      </c>
      <c r="BJH14" s="1452" t="s">
        <v>2954</v>
      </c>
      <c r="BJI14" s="780" t="s">
        <v>2549</v>
      </c>
      <c r="BJJ14" s="139">
        <v>18459.599999999999</v>
      </c>
      <c r="BJK14" s="49">
        <v>41734</v>
      </c>
      <c r="BJL14" s="139">
        <v>18459.599999999999</v>
      </c>
      <c r="BJM14" s="78">
        <f t="shared" si="254"/>
        <v>27564.899999999994</v>
      </c>
      <c r="BJO14" s="31"/>
      <c r="BJP14" s="311"/>
      <c r="BJQ14" s="22"/>
      <c r="BJR14" s="31"/>
      <c r="BJS14" s="76"/>
      <c r="BJT14" s="78">
        <f t="shared" si="255"/>
        <v>1883</v>
      </c>
      <c r="BJV14" s="406"/>
      <c r="BJW14" s="311"/>
      <c r="BJX14" s="22"/>
      <c r="BJY14" s="31"/>
      <c r="BJZ14" s="76"/>
      <c r="BKA14" s="78">
        <f t="shared" si="176"/>
        <v>0</v>
      </c>
      <c r="BKC14" s="406">
        <v>41729</v>
      </c>
      <c r="BKD14" s="738" t="s">
        <v>2958</v>
      </c>
      <c r="BKE14" s="311" t="s">
        <v>2649</v>
      </c>
      <c r="BKF14" s="22">
        <v>4482.3999999999996</v>
      </c>
      <c r="BKG14" s="31">
        <v>41734</v>
      </c>
      <c r="BKH14" s="76">
        <v>4482.3999999999996</v>
      </c>
      <c r="BKI14" s="78">
        <f t="shared" si="177"/>
        <v>13238.500000000002</v>
      </c>
      <c r="BKK14" s="406"/>
      <c r="BKL14" s="311"/>
      <c r="BKM14" s="22"/>
      <c r="BKN14" s="31"/>
      <c r="BKO14" s="76"/>
      <c r="BKP14" s="78">
        <f t="shared" si="178"/>
        <v>0</v>
      </c>
      <c r="BKR14" s="406"/>
      <c r="BKS14" s="311"/>
      <c r="BKT14" s="22"/>
      <c r="BKU14" s="31"/>
      <c r="BKV14" s="76"/>
      <c r="BKW14" s="78">
        <f t="shared" si="179"/>
        <v>0</v>
      </c>
      <c r="BKY14" s="406"/>
      <c r="BKZ14" s="311"/>
      <c r="BLA14" s="22"/>
      <c r="BLB14" s="31"/>
      <c r="BLC14" s="76"/>
      <c r="BLD14" s="78">
        <f t="shared" si="180"/>
        <v>11052.6</v>
      </c>
      <c r="BLF14" s="406"/>
      <c r="BLG14" s="311"/>
      <c r="BLH14" s="22"/>
      <c r="BLI14" s="322"/>
      <c r="BLJ14" s="76"/>
      <c r="BLK14" s="78">
        <f t="shared" si="181"/>
        <v>100</v>
      </c>
      <c r="BLM14" s="426"/>
      <c r="BLN14" s="229"/>
      <c r="BLO14" s="104"/>
      <c r="BLP14" s="49"/>
      <c r="BLQ14" s="139"/>
      <c r="BLR14" s="78">
        <f t="shared" si="182"/>
        <v>0</v>
      </c>
      <c r="BLT14" s="426"/>
      <c r="BLU14" s="229"/>
      <c r="BLV14" s="104"/>
      <c r="BLW14" s="49"/>
      <c r="BLX14" s="139"/>
      <c r="BLY14" s="78">
        <f t="shared" si="183"/>
        <v>0</v>
      </c>
      <c r="BMA14" s="426"/>
      <c r="BMB14" s="229"/>
      <c r="BMC14" s="104"/>
      <c r="BMD14" s="426"/>
      <c r="BME14" s="139"/>
      <c r="BMF14" s="78">
        <f t="shared" si="184"/>
        <v>0</v>
      </c>
      <c r="BMH14" s="321"/>
      <c r="BMI14" s="1460"/>
      <c r="BMJ14" s="696"/>
      <c r="BMK14" s="426"/>
      <c r="BML14" s="261"/>
      <c r="BMM14" s="78">
        <f t="shared" si="185"/>
        <v>0</v>
      </c>
      <c r="BMO14" s="31"/>
      <c r="BMP14" s="311"/>
      <c r="BMQ14" s="22"/>
      <c r="BMR14" s="31"/>
      <c r="BMS14" s="76"/>
      <c r="BMT14" s="78">
        <f t="shared" si="186"/>
        <v>0</v>
      </c>
      <c r="BMV14" s="49"/>
      <c r="BMW14" s="229"/>
      <c r="BMX14" s="104"/>
      <c r="BMY14" s="49"/>
      <c r="BMZ14" s="76"/>
      <c r="BNA14" s="78">
        <f t="shared" si="229"/>
        <v>30837</v>
      </c>
      <c r="BNC14" s="321"/>
      <c r="BND14" s="229"/>
      <c r="BNE14" s="1569"/>
      <c r="BNF14" s="1827" t="s">
        <v>1582</v>
      </c>
      <c r="BNG14" s="1571">
        <v>0</v>
      </c>
      <c r="BNH14" s="78">
        <f t="shared" si="230"/>
        <v>33109</v>
      </c>
      <c r="BNJ14" s="49"/>
      <c r="BNK14" s="229"/>
      <c r="BNL14" s="104"/>
      <c r="BNM14" s="49"/>
      <c r="BNN14" s="139"/>
      <c r="BNO14" s="78">
        <f t="shared" si="231"/>
        <v>0</v>
      </c>
      <c r="BNQ14" s="49"/>
      <c r="BNR14" s="308"/>
      <c r="BNS14" s="229"/>
      <c r="BNT14" s="104"/>
      <c r="BNU14" s="49"/>
      <c r="BNV14" s="139"/>
      <c r="BNW14" s="78">
        <f t="shared" si="232"/>
        <v>0</v>
      </c>
      <c r="BNY14" s="31"/>
      <c r="BNZ14" s="311"/>
      <c r="BOA14" s="22"/>
      <c r="BOB14" s="31"/>
      <c r="BOC14" s="76"/>
      <c r="BOD14" s="78">
        <f t="shared" si="233"/>
        <v>0</v>
      </c>
      <c r="BOF14" s="31"/>
      <c r="BOG14" s="311"/>
      <c r="BOH14" s="22"/>
      <c r="BOI14" s="31"/>
      <c r="BOJ14" s="76"/>
      <c r="BOK14" s="78">
        <f t="shared" si="234"/>
        <v>0</v>
      </c>
      <c r="BOM14" s="49"/>
      <c r="BON14" s="229"/>
      <c r="BOO14" s="104"/>
      <c r="BOP14" s="49"/>
      <c r="BOQ14" s="139"/>
      <c r="BOR14" s="78">
        <f t="shared" si="235"/>
        <v>1785.5</v>
      </c>
      <c r="BOT14" s="321"/>
      <c r="BOU14" s="302"/>
      <c r="BOV14" s="139"/>
      <c r="BOW14" s="49"/>
      <c r="BOX14" s="139"/>
      <c r="BOY14" s="78">
        <f t="shared" si="236"/>
        <v>0</v>
      </c>
      <c r="BPA14" s="406"/>
      <c r="BPB14" s="311"/>
      <c r="BPC14" s="22"/>
      <c r="BPD14" s="31"/>
      <c r="BPE14" s="76"/>
      <c r="BPF14" s="78">
        <f t="shared" si="237"/>
        <v>0</v>
      </c>
      <c r="BPH14" s="406"/>
      <c r="BPI14" s="311"/>
      <c r="BPJ14" s="22"/>
      <c r="BPK14" s="31"/>
      <c r="BPL14" s="76"/>
      <c r="BPM14" s="78">
        <f t="shared" si="251"/>
        <v>2273.5</v>
      </c>
      <c r="BPO14" s="49"/>
      <c r="BPP14" s="229"/>
      <c r="BPQ14" s="104"/>
      <c r="BPR14" s="49"/>
      <c r="BPS14" s="139"/>
      <c r="BPT14" s="78">
        <f t="shared" si="187"/>
        <v>0</v>
      </c>
      <c r="BPV14" s="49"/>
      <c r="BPW14" s="229"/>
      <c r="BPX14" s="104"/>
      <c r="BPY14" s="49"/>
      <c r="BPZ14" s="139"/>
      <c r="BQA14" s="78">
        <f t="shared" si="188"/>
        <v>0</v>
      </c>
      <c r="BQC14" s="31"/>
      <c r="BQD14" s="336"/>
      <c r="BQE14" s="311"/>
      <c r="BQF14" s="22"/>
      <c r="BQG14" s="31"/>
      <c r="BQH14" s="76"/>
      <c r="BQI14" s="78">
        <f t="shared" si="189"/>
        <v>118</v>
      </c>
      <c r="BQJ14" s="76"/>
      <c r="BQK14" s="321"/>
      <c r="BQL14" s="302"/>
      <c r="BQM14" s="139"/>
      <c r="BQN14" s="49">
        <v>41555</v>
      </c>
      <c r="BQO14" s="139">
        <v>2000</v>
      </c>
      <c r="BQP14" s="78">
        <f t="shared" si="190"/>
        <v>6615.5</v>
      </c>
      <c r="BQR14" s="321"/>
      <c r="BQS14" s="302"/>
      <c r="BQT14" s="139"/>
      <c r="BQU14" s="426"/>
      <c r="BQV14" s="139"/>
      <c r="BQW14" s="78">
        <f t="shared" si="191"/>
        <v>0</v>
      </c>
      <c r="BQZ14" s="780"/>
      <c r="BRA14" s="350"/>
      <c r="BRB14" s="406"/>
      <c r="BRC14" s="778"/>
      <c r="BRD14" s="78">
        <f t="shared" si="192"/>
        <v>0</v>
      </c>
      <c r="BRF14" s="31"/>
      <c r="BRG14" s="311"/>
      <c r="BRH14" s="22"/>
      <c r="BRI14" s="31"/>
      <c r="BRJ14" s="76"/>
      <c r="BRK14" s="78">
        <f t="shared" si="193"/>
        <v>0</v>
      </c>
      <c r="BRM14" s="322"/>
      <c r="BRN14" s="336"/>
      <c r="BRO14" s="780"/>
      <c r="BRP14" s="76"/>
      <c r="BRQ14" s="31"/>
      <c r="BRR14" s="76"/>
      <c r="BRS14" s="78">
        <f t="shared" si="194"/>
        <v>1966</v>
      </c>
      <c r="BRU14" s="406"/>
      <c r="BRV14" s="311"/>
      <c r="BRW14" s="22"/>
      <c r="BRX14" s="31"/>
      <c r="BRY14" s="76"/>
      <c r="BRZ14" s="78">
        <f t="shared" si="195"/>
        <v>0</v>
      </c>
      <c r="BSB14" s="406"/>
      <c r="BSC14" s="311"/>
      <c r="BSD14" s="22"/>
      <c r="BSE14" s="31"/>
      <c r="BSF14" s="76"/>
      <c r="BSG14" s="78">
        <f t="shared" si="196"/>
        <v>0</v>
      </c>
      <c r="BSI14" s="49"/>
      <c r="BSJ14" s="229"/>
      <c r="BSK14" s="104"/>
      <c r="BSL14" s="49"/>
      <c r="BSM14" s="139"/>
      <c r="BSN14" s="78">
        <f t="shared" si="197"/>
        <v>0</v>
      </c>
      <c r="BSP14" s="406"/>
      <c r="BSQ14" s="311"/>
      <c r="BSR14" s="22"/>
      <c r="BSS14" s="31"/>
      <c r="BST14" s="76"/>
      <c r="BSU14" s="78">
        <f t="shared" si="198"/>
        <v>0</v>
      </c>
      <c r="BSW14" s="406"/>
      <c r="BSX14" s="311"/>
      <c r="BSY14" s="22"/>
      <c r="BSZ14" s="31"/>
      <c r="BTA14" s="76"/>
      <c r="BTB14" s="78">
        <f t="shared" si="199"/>
        <v>0</v>
      </c>
      <c r="BTD14" s="31"/>
      <c r="BTE14" s="311"/>
      <c r="BTF14" s="22"/>
      <c r="BTG14" s="31"/>
      <c r="BTH14" s="76"/>
      <c r="BTI14" s="78">
        <f t="shared" si="200"/>
        <v>0</v>
      </c>
      <c r="BTK14" s="31"/>
      <c r="BTL14" s="311"/>
      <c r="BTM14" s="22"/>
      <c r="BTN14" s="31"/>
      <c r="BTO14" s="76"/>
      <c r="BTP14" s="78">
        <f t="shared" si="201"/>
        <v>0</v>
      </c>
      <c r="BTR14" s="31"/>
      <c r="BTS14" s="311"/>
      <c r="BTT14" s="22"/>
      <c r="BTU14" s="31"/>
      <c r="BTV14" s="76"/>
      <c r="BTW14" s="78">
        <f t="shared" si="202"/>
        <v>0</v>
      </c>
      <c r="BTY14" s="31"/>
      <c r="BTZ14" s="311"/>
      <c r="BUA14" s="22"/>
      <c r="BUB14" s="31"/>
      <c r="BUC14" s="76"/>
      <c r="BUD14" s="78">
        <f t="shared" si="203"/>
        <v>0</v>
      </c>
    </row>
    <row r="15" spans="1:1903" x14ac:dyDescent="0.25">
      <c r="A15" s="31"/>
      <c r="B15" s="311"/>
      <c r="C15" s="22"/>
      <c r="D15" s="31"/>
      <c r="E15" s="76"/>
      <c r="F15" s="78">
        <f t="shared" si="2"/>
        <v>147000</v>
      </c>
      <c r="H15" s="31"/>
      <c r="I15" s="311"/>
      <c r="J15" s="22"/>
      <c r="K15" s="31"/>
      <c r="L15" s="76"/>
      <c r="M15" s="78">
        <f t="shared" si="3"/>
        <v>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6"/>
      <c r="AK15" s="229"/>
      <c r="AL15" s="104"/>
      <c r="AM15" s="854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6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6"/>
      <c r="CA15" s="483"/>
      <c r="CB15" s="229"/>
      <c r="CC15" s="104"/>
      <c r="CD15" s="49"/>
      <c r="CE15" s="139"/>
      <c r="CF15" s="78">
        <f t="shared" si="13"/>
        <v>24829.5</v>
      </c>
      <c r="CH15" s="426"/>
      <c r="CI15" s="302"/>
      <c r="CJ15" s="139"/>
      <c r="CK15" s="49"/>
      <c r="CL15" s="139"/>
      <c r="CM15" s="78">
        <f t="shared" si="14"/>
        <v>0</v>
      </c>
      <c r="CO15" s="426"/>
      <c r="CP15" s="302"/>
      <c r="CQ15" s="139"/>
      <c r="CR15" s="49"/>
      <c r="CS15" s="139"/>
      <c r="CT15" s="78">
        <f t="shared" si="15"/>
        <v>0</v>
      </c>
      <c r="CW15" s="738"/>
      <c r="CX15" s="311"/>
      <c r="CY15" s="22"/>
      <c r="DA15" s="76"/>
      <c r="DB15" s="78">
        <f t="shared" si="16"/>
        <v>0</v>
      </c>
      <c r="DD15" s="406">
        <v>41705</v>
      </c>
      <c r="DE15" s="909"/>
      <c r="DF15" s="780" t="s">
        <v>2375</v>
      </c>
      <c r="DG15" s="139">
        <v>592245.89</v>
      </c>
      <c r="DH15" s="426"/>
      <c r="DI15" s="139"/>
      <c r="DJ15" s="78">
        <f t="shared" si="17"/>
        <v>14240281.549999997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6"/>
      <c r="EJ15" s="49"/>
      <c r="EK15" s="139"/>
      <c r="EL15" s="78">
        <f t="shared" si="21"/>
        <v>0</v>
      </c>
      <c r="EN15" s="426"/>
      <c r="EO15" s="302"/>
      <c r="EP15" s="139"/>
      <c r="EQ15" s="49"/>
      <c r="ER15" s="139"/>
      <c r="ES15" s="78">
        <f t="shared" si="22"/>
        <v>7999.8000000000029</v>
      </c>
      <c r="EU15" s="426"/>
      <c r="EV15" s="229"/>
      <c r="EW15" s="104"/>
      <c r="EX15" s="49"/>
      <c r="EY15" s="139"/>
      <c r="EZ15" s="78">
        <f t="shared" si="23"/>
        <v>0</v>
      </c>
      <c r="FB15" s="49"/>
      <c r="FC15" s="308"/>
      <c r="FD15" s="229"/>
      <c r="FE15" s="104"/>
      <c r="FF15" s="308"/>
      <c r="FG15" s="139"/>
      <c r="FH15" s="78">
        <f t="shared" si="24"/>
        <v>0</v>
      </c>
      <c r="FJ15" s="426"/>
      <c r="FK15" s="308"/>
      <c r="FL15" s="229"/>
      <c r="FM15" s="104"/>
      <c r="FN15" s="49"/>
      <c r="FO15" s="139"/>
      <c r="FP15" s="78">
        <f t="shared" si="25"/>
        <v>19957.43</v>
      </c>
      <c r="FR15" s="426"/>
      <c r="FS15" s="308"/>
      <c r="FT15" s="229"/>
      <c r="FU15" s="104"/>
      <c r="FV15" s="203"/>
      <c r="FW15" s="139"/>
      <c r="FX15" s="78">
        <f t="shared" si="26"/>
        <v>8038.1</v>
      </c>
      <c r="FZ15" s="31"/>
      <c r="GA15" s="1460"/>
      <c r="GB15" s="139"/>
      <c r="GC15" s="49"/>
      <c r="GD15" s="139"/>
      <c r="GE15" s="78">
        <f t="shared" si="204"/>
        <v>0</v>
      </c>
      <c r="GG15" s="426">
        <v>41708</v>
      </c>
      <c r="GH15" s="483" t="s">
        <v>2948</v>
      </c>
      <c r="GI15" s="229" t="s">
        <v>2946</v>
      </c>
      <c r="GJ15" s="104">
        <v>6232</v>
      </c>
      <c r="GK15" s="483">
        <v>41734</v>
      </c>
      <c r="GL15" s="104">
        <v>6232</v>
      </c>
      <c r="GM15" s="78">
        <f t="shared" si="27"/>
        <v>0</v>
      </c>
      <c r="GO15" s="49"/>
      <c r="GP15" s="229"/>
      <c r="GQ15" s="104"/>
      <c r="GR15" s="49"/>
      <c r="GS15" s="139"/>
      <c r="GT15" s="78">
        <f t="shared" si="28"/>
        <v>3191.5</v>
      </c>
      <c r="GV15" s="426">
        <v>41729</v>
      </c>
      <c r="GW15" s="49"/>
      <c r="GX15" s="229" t="s">
        <v>2643</v>
      </c>
      <c r="GY15" s="104">
        <v>953</v>
      </c>
      <c r="GZ15" s="49">
        <v>41730</v>
      </c>
      <c r="HA15" s="139">
        <v>953</v>
      </c>
      <c r="HB15" s="78">
        <f t="shared" si="29"/>
        <v>2240.1000000000004</v>
      </c>
      <c r="HD15" s="426"/>
      <c r="HE15" s="229"/>
      <c r="HF15" s="696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6"/>
      <c r="HS15" s="229"/>
      <c r="HT15" s="104"/>
      <c r="HU15" s="49"/>
      <c r="HV15" s="139"/>
      <c r="HW15" s="78">
        <f t="shared" si="32"/>
        <v>3000</v>
      </c>
      <c r="HY15" s="321"/>
      <c r="HZ15" s="1460"/>
      <c r="IA15" s="696"/>
      <c r="IB15" s="49"/>
      <c r="IC15" s="139"/>
      <c r="ID15" s="78">
        <f t="shared" si="33"/>
        <v>0</v>
      </c>
      <c r="IF15" s="321"/>
      <c r="IG15" s="1460"/>
      <c r="IH15" s="696"/>
      <c r="II15" s="49"/>
      <c r="IJ15" s="139"/>
      <c r="IK15" s="78">
        <f t="shared" si="34"/>
        <v>0</v>
      </c>
      <c r="IM15" s="321"/>
      <c r="IN15" s="302"/>
      <c r="IO15" s="139"/>
      <c r="IP15" s="426"/>
      <c r="IQ15" s="139"/>
      <c r="IR15" s="78">
        <f t="shared" si="35"/>
        <v>33695</v>
      </c>
      <c r="IT15" s="426"/>
      <c r="IU15" s="229"/>
      <c r="IV15" s="104"/>
      <c r="IW15" s="49"/>
      <c r="IX15" s="139"/>
      <c r="IY15" s="78">
        <f t="shared" si="36"/>
        <v>402</v>
      </c>
      <c r="JA15" s="426"/>
      <c r="JB15" s="229"/>
      <c r="JC15" s="104"/>
      <c r="JD15" s="49"/>
      <c r="JE15" s="139"/>
      <c r="JF15" s="78">
        <f t="shared" si="37"/>
        <v>900</v>
      </c>
      <c r="JH15" s="321">
        <v>41722</v>
      </c>
      <c r="JI15" s="302" t="s">
        <v>2539</v>
      </c>
      <c r="JJ15" s="390">
        <v>1920</v>
      </c>
      <c r="JK15" s="321"/>
      <c r="JL15" s="390"/>
      <c r="JM15" s="78">
        <f t="shared" si="38"/>
        <v>12480</v>
      </c>
      <c r="JO15" s="322"/>
      <c r="JP15" s="780"/>
      <c r="JQ15" s="702"/>
      <c r="JR15" s="322"/>
      <c r="JS15" s="702"/>
      <c r="JT15" s="78">
        <f t="shared" si="39"/>
        <v>40800</v>
      </c>
      <c r="JV15" s="322"/>
      <c r="JW15" s="780"/>
      <c r="JX15" s="76"/>
      <c r="JY15" s="796"/>
      <c r="JZ15" s="702"/>
      <c r="KA15" s="78">
        <f t="shared" si="40"/>
        <v>40800</v>
      </c>
      <c r="KC15" s="426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452"/>
      <c r="KS15" s="311"/>
      <c r="KT15" s="104"/>
      <c r="KU15" s="49"/>
      <c r="KV15" s="76"/>
      <c r="KW15" s="78">
        <f t="shared" si="43"/>
        <v>12354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311"/>
      <c r="LN15" s="311"/>
      <c r="LO15" s="22"/>
      <c r="LP15" s="31"/>
      <c r="LQ15" s="76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6"/>
      <c r="MP15" s="311"/>
      <c r="MQ15" s="22"/>
      <c r="MR15" s="31"/>
      <c r="MS15" s="76"/>
      <c r="MT15" s="78">
        <f t="shared" si="50"/>
        <v>0</v>
      </c>
      <c r="MV15" s="426"/>
      <c r="MW15" s="229"/>
      <c r="MX15" s="104"/>
      <c r="MY15" s="49"/>
      <c r="MZ15" s="139"/>
      <c r="NA15" s="78">
        <f t="shared" si="51"/>
        <v>0</v>
      </c>
      <c r="NC15" s="406"/>
      <c r="ND15" s="311"/>
      <c r="NE15" s="22"/>
      <c r="NF15" s="686"/>
      <c r="NG15" s="76"/>
      <c r="NH15" s="78">
        <f t="shared" si="52"/>
        <v>0</v>
      </c>
      <c r="NJ15" s="31"/>
      <c r="NK15" s="311"/>
      <c r="NL15" s="22"/>
      <c r="NM15" s="686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6"/>
      <c r="NY15" s="311"/>
      <c r="NZ15" s="22"/>
      <c r="OA15" s="406"/>
      <c r="OB15" s="76"/>
      <c r="OC15" s="78">
        <f t="shared" si="55"/>
        <v>0</v>
      </c>
      <c r="OE15" s="406"/>
      <c r="OF15" s="311"/>
      <c r="OG15" s="22"/>
      <c r="OH15" s="31"/>
      <c r="OI15" s="76"/>
      <c r="OJ15" s="78">
        <f t="shared" si="56"/>
        <v>12799.5</v>
      </c>
      <c r="OL15" s="426">
        <v>41712</v>
      </c>
      <c r="OM15" s="814" t="s">
        <v>3164</v>
      </c>
      <c r="ON15" s="229" t="s">
        <v>2492</v>
      </c>
      <c r="OO15" s="104">
        <v>37776.699999999997</v>
      </c>
      <c r="OP15" s="49">
        <v>41731</v>
      </c>
      <c r="OQ15" s="139">
        <v>37776.699999999997</v>
      </c>
      <c r="OR15" s="78">
        <f t="shared" si="0"/>
        <v>150818.5</v>
      </c>
      <c r="OT15" s="406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9"/>
      <c r="PJ15" s="139"/>
      <c r="PK15" s="49"/>
      <c r="PL15" s="139"/>
      <c r="PM15" s="78">
        <f t="shared" si="59"/>
        <v>301.5</v>
      </c>
      <c r="PO15" s="321"/>
      <c r="PP15" s="789"/>
      <c r="PQ15" s="139"/>
      <c r="PR15" s="49"/>
      <c r="PS15" s="139"/>
      <c r="PT15" s="78">
        <f t="shared" si="60"/>
        <v>301.5</v>
      </c>
      <c r="PV15" s="321"/>
      <c r="PW15" s="790"/>
      <c r="PX15" s="875"/>
      <c r="PY15" s="876"/>
      <c r="PZ15" s="877" t="s">
        <v>1132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9276.8000000000011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3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6"/>
      <c r="RN15" s="483"/>
      <c r="RO15" s="229"/>
      <c r="RP15" s="104"/>
      <c r="RQ15" s="49">
        <v>41515</v>
      </c>
      <c r="RR15" s="139">
        <v>2000</v>
      </c>
      <c r="RS15" s="78">
        <f t="shared" si="67"/>
        <v>3204.5</v>
      </c>
      <c r="RU15" s="426"/>
      <c r="RV15" s="1460"/>
      <c r="RW15" s="139"/>
      <c r="RX15" s="49"/>
      <c r="RY15" s="350"/>
      <c r="RZ15" s="78">
        <f t="shared" si="68"/>
        <v>1797</v>
      </c>
      <c r="SB15" s="426"/>
      <c r="SC15" s="1460"/>
      <c r="SD15" s="139"/>
      <c r="SE15" s="49"/>
      <c r="SF15" s="350"/>
      <c r="SG15" s="78">
        <f t="shared" si="69"/>
        <v>0</v>
      </c>
      <c r="SI15" s="49"/>
      <c r="SJ15" s="1460"/>
      <c r="SK15" s="139"/>
      <c r="SL15" s="49"/>
      <c r="SM15" s="350"/>
      <c r="SN15" s="78">
        <f t="shared" si="70"/>
        <v>0</v>
      </c>
      <c r="SP15" s="49"/>
      <c r="SQ15" s="1460"/>
      <c r="SR15" s="139"/>
      <c r="SS15" s="49"/>
      <c r="ST15" s="350"/>
      <c r="SU15" s="78">
        <f t="shared" si="71"/>
        <v>0</v>
      </c>
      <c r="SW15" s="49"/>
      <c r="SX15" s="1460"/>
      <c r="SY15" s="139"/>
      <c r="SZ15" s="49"/>
      <c r="TA15" s="350"/>
      <c r="TB15" s="78">
        <f t="shared" si="72"/>
        <v>0</v>
      </c>
      <c r="TD15" s="49"/>
      <c r="TE15" s="1460"/>
      <c r="TF15" s="139"/>
      <c r="TG15" s="49"/>
      <c r="TH15" s="350"/>
      <c r="TI15" s="78">
        <f t="shared" si="73"/>
        <v>0</v>
      </c>
      <c r="TK15" s="49"/>
      <c r="TL15" s="1460"/>
      <c r="TM15" s="139"/>
      <c r="TN15" s="49"/>
      <c r="TO15" s="350"/>
      <c r="TP15" s="78">
        <f t="shared" si="74"/>
        <v>0</v>
      </c>
      <c r="TR15" s="49"/>
      <c r="TS15" s="1460"/>
      <c r="TT15" s="139"/>
      <c r="TU15" s="49"/>
      <c r="TV15" s="350"/>
      <c r="TW15" s="78">
        <f t="shared" si="75"/>
        <v>0</v>
      </c>
      <c r="TY15" s="49"/>
      <c r="TZ15" s="1460"/>
      <c r="UA15" s="139"/>
      <c r="UB15" s="49"/>
      <c r="UC15" s="350"/>
      <c r="UD15" s="78">
        <f t="shared" si="76"/>
        <v>0</v>
      </c>
      <c r="UF15" s="426"/>
      <c r="UG15" s="1460"/>
      <c r="UH15" s="139"/>
      <c r="UI15" s="49"/>
      <c r="UJ15" s="350"/>
      <c r="UK15" s="78">
        <f t="shared" si="77"/>
        <v>0</v>
      </c>
      <c r="UM15" s="426"/>
      <c r="UN15" s="1460"/>
      <c r="UO15" s="139"/>
      <c r="UP15" s="49"/>
      <c r="UQ15" s="350"/>
      <c r="UR15" s="78">
        <f t="shared" si="78"/>
        <v>-2822</v>
      </c>
      <c r="UT15" s="426"/>
      <c r="UU15" s="1460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6"/>
      <c r="VI15" s="1460"/>
      <c r="VJ15" s="139"/>
      <c r="VK15" s="49"/>
      <c r="VL15" s="350"/>
      <c r="VM15" s="78">
        <f t="shared" si="81"/>
        <v>0</v>
      </c>
      <c r="VO15" s="49"/>
      <c r="VP15" s="1460"/>
      <c r="VQ15" s="139"/>
      <c r="VR15" s="49"/>
      <c r="VS15" s="350"/>
      <c r="VT15" s="78">
        <f t="shared" si="82"/>
        <v>0</v>
      </c>
      <c r="VV15" s="49"/>
      <c r="VW15" s="1460"/>
      <c r="VX15" s="139"/>
      <c r="VY15" s="49"/>
      <c r="VZ15" s="350"/>
      <c r="WA15" s="78">
        <f t="shared" si="83"/>
        <v>0</v>
      </c>
      <c r="WC15" s="426"/>
      <c r="WD15" s="229"/>
      <c r="WE15" s="261"/>
      <c r="WF15" s="321">
        <v>41578</v>
      </c>
      <c r="WG15" s="350">
        <v>1000</v>
      </c>
      <c r="WH15" s="78">
        <f t="shared" si="84"/>
        <v>24510</v>
      </c>
      <c r="WJ15" s="321"/>
      <c r="WK15" s="1460"/>
      <c r="WL15" s="139"/>
      <c r="WM15" s="49"/>
      <c r="WN15" s="350"/>
      <c r="WO15" s="78">
        <f t="shared" si="85"/>
        <v>151</v>
      </c>
      <c r="WQ15" s="426"/>
      <c r="WR15" s="1460"/>
      <c r="WS15" s="139"/>
      <c r="WT15" s="426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635.5</v>
      </c>
      <c r="XE15" s="426"/>
      <c r="XF15" s="1460"/>
      <c r="XG15" s="139"/>
      <c r="XH15" s="49"/>
      <c r="XI15" s="139"/>
      <c r="XJ15" s="78">
        <f t="shared" si="88"/>
        <v>40179.949999999997</v>
      </c>
      <c r="XL15" s="406"/>
      <c r="XM15" s="311"/>
      <c r="XN15" s="22"/>
      <c r="XO15" s="31"/>
      <c r="XP15" s="76"/>
      <c r="XQ15" s="78">
        <f t="shared" si="89"/>
        <v>0</v>
      </c>
      <c r="XS15" s="406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6"/>
      <c r="YL15" s="261"/>
      <c r="YM15" s="78">
        <f t="shared" si="92"/>
        <v>0</v>
      </c>
      <c r="YO15" s="426"/>
      <c r="YP15" s="483"/>
      <c r="YQ15" s="229"/>
      <c r="YR15" s="104"/>
      <c r="YS15" s="1268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2"/>
        <v>0</v>
      </c>
      <c r="ZD15" s="321"/>
      <c r="ZE15" s="229"/>
      <c r="ZF15" s="104"/>
      <c r="ZG15" s="49"/>
      <c r="ZH15" s="139"/>
      <c r="ZI15" s="78">
        <f t="shared" si="94"/>
        <v>11399.470000000001</v>
      </c>
      <c r="ZK15" s="406"/>
      <c r="ZL15" s="311"/>
      <c r="ZM15" s="22"/>
      <c r="ZN15" s="31"/>
      <c r="ZO15" s="76"/>
      <c r="ZP15" s="78">
        <f t="shared" si="238"/>
        <v>0</v>
      </c>
      <c r="ZR15" s="406"/>
      <c r="ZS15" s="311"/>
      <c r="ZT15" s="22"/>
      <c r="ZU15" s="31"/>
      <c r="ZV15" s="76"/>
      <c r="ZW15" s="78">
        <f t="shared" si="239"/>
        <v>0</v>
      </c>
      <c r="ZY15" s="321">
        <v>41709</v>
      </c>
      <c r="ZZ15" s="317"/>
      <c r="AAA15" s="229" t="s">
        <v>2487</v>
      </c>
      <c r="AAB15" s="104">
        <v>1761</v>
      </c>
      <c r="AAC15" s="321">
        <v>41738</v>
      </c>
      <c r="AAD15" s="139">
        <v>1761</v>
      </c>
      <c r="AAE15" s="78">
        <f t="shared" si="95"/>
        <v>2062.4000000000233</v>
      </c>
      <c r="AAG15" s="321"/>
      <c r="AAH15" s="951"/>
      <c r="AAI15" s="390"/>
      <c r="AAJ15" s="321"/>
      <c r="AAK15" s="139"/>
      <c r="AAL15" s="78">
        <f t="shared" si="96"/>
        <v>0</v>
      </c>
      <c r="AAN15" s="426"/>
      <c r="AAO15" s="426"/>
      <c r="AAP15" s="229"/>
      <c r="AAQ15" s="104"/>
      <c r="AAR15" s="321"/>
      <c r="AAS15" s="139"/>
      <c r="AAT15" s="78">
        <f t="shared" si="97"/>
        <v>2828</v>
      </c>
      <c r="AAV15" s="321"/>
      <c r="AAW15" s="229"/>
      <c r="AAX15" s="696"/>
      <c r="AAY15" s="49"/>
      <c r="AAZ15" s="139"/>
      <c r="ABA15" s="78">
        <f t="shared" si="98"/>
        <v>41970</v>
      </c>
      <c r="ABC15" s="406"/>
      <c r="ABD15" s="311"/>
      <c r="ABE15" s="22"/>
      <c r="ABF15" s="406"/>
      <c r="ABG15" s="76"/>
      <c r="ABH15" s="78">
        <f t="shared" si="99"/>
        <v>0</v>
      </c>
      <c r="ABJ15" s="426"/>
      <c r="ABK15" s="1460"/>
      <c r="ABL15" s="139"/>
      <c r="ABM15" s="49"/>
      <c r="ABN15" s="139"/>
      <c r="ABO15" s="78">
        <f t="shared" si="100"/>
        <v>0</v>
      </c>
      <c r="ABQ15" s="426"/>
      <c r="ABR15" s="1460"/>
      <c r="ABS15" s="139"/>
      <c r="ABT15" s="49"/>
      <c r="ABU15" s="139"/>
      <c r="ABV15" s="78">
        <f t="shared" si="101"/>
        <v>0</v>
      </c>
      <c r="ABX15" s="406"/>
      <c r="ABY15" s="311"/>
      <c r="ABZ15" s="22"/>
      <c r="ACA15" s="31"/>
      <c r="ACB15" s="76"/>
      <c r="ACC15" s="78">
        <f t="shared" si="102"/>
        <v>0</v>
      </c>
      <c r="ACE15" s="426"/>
      <c r="ACF15" s="229"/>
      <c r="ACG15" s="104"/>
      <c r="ACH15" s="49"/>
      <c r="ACI15" s="139"/>
      <c r="ACJ15" s="78">
        <f t="shared" si="103"/>
        <v>0</v>
      </c>
      <c r="ACL15" s="406"/>
      <c r="ACM15" s="738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6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7"/>
      <c r="ADJ15" s="311"/>
      <c r="ADK15" s="783"/>
      <c r="ADL15" s="31"/>
      <c r="ADM15" s="76"/>
      <c r="ADN15" s="78">
        <f t="shared" si="257"/>
        <v>0</v>
      </c>
      <c r="ADP15" s="322"/>
      <c r="ADQ15" s="311"/>
      <c r="ADR15" s="22"/>
      <c r="ADS15" s="406"/>
      <c r="ADT15" s="76"/>
      <c r="ADU15" s="78">
        <f t="shared" si="258"/>
        <v>0</v>
      </c>
      <c r="ADW15" s="406"/>
      <c r="ADX15" s="311"/>
      <c r="ADY15" s="22"/>
      <c r="ADZ15" s="31"/>
      <c r="AEA15" s="76"/>
      <c r="AEB15" s="78">
        <f t="shared" si="259"/>
        <v>42311</v>
      </c>
      <c r="AED15" s="321"/>
      <c r="AEE15" s="229"/>
      <c r="AEF15" s="104"/>
      <c r="AEG15" s="321"/>
      <c r="AEH15" s="139"/>
      <c r="AEI15" s="78">
        <f t="shared" si="253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6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1"/>
      <c r="AGB15" s="311"/>
      <c r="AGC15" s="22"/>
      <c r="AGD15" s="31"/>
      <c r="AGE15" s="76"/>
      <c r="AGF15" s="78">
        <f t="shared" si="111"/>
        <v>45296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460"/>
      <c r="AGQ15" s="139"/>
      <c r="AGR15" s="31"/>
      <c r="AGS15" s="76"/>
      <c r="AGT15" s="78">
        <f t="shared" si="113"/>
        <v>3146</v>
      </c>
      <c r="AGV15" s="426"/>
      <c r="AGW15" s="229"/>
      <c r="AGX15" s="104"/>
      <c r="AGY15" s="49"/>
      <c r="AGZ15" s="139"/>
      <c r="AHA15" s="78">
        <f t="shared" si="114"/>
        <v>17325.5</v>
      </c>
      <c r="AHE15" s="311"/>
      <c r="AHF15" s="22"/>
      <c r="AHG15" s="322"/>
      <c r="AHH15" s="76"/>
      <c r="AHI15" s="78">
        <f t="shared" si="115"/>
        <v>2343</v>
      </c>
      <c r="AHK15" s="406"/>
      <c r="AHL15" s="311"/>
      <c r="AHM15" s="22"/>
      <c r="AHN15" s="31"/>
      <c r="AHO15" s="76"/>
      <c r="AHP15" s="78">
        <f t="shared" si="116"/>
        <v>0</v>
      </c>
      <c r="AHR15" s="406"/>
      <c r="AHS15" s="311"/>
      <c r="AHT15" s="22"/>
      <c r="AHU15" s="31"/>
      <c r="AHV15" s="76"/>
      <c r="AHW15" s="78">
        <f t="shared" si="117"/>
        <v>5917.5</v>
      </c>
      <c r="AHY15" s="426"/>
      <c r="AHZ15" s="426"/>
      <c r="AIA15" s="229"/>
      <c r="AIB15" s="696"/>
      <c r="AIC15" s="49"/>
      <c r="AID15" s="139"/>
      <c r="AIE15" s="78">
        <f t="shared" si="118"/>
        <v>4086</v>
      </c>
      <c r="AIG15" s="426"/>
      <c r="AIH15" s="1460"/>
      <c r="AII15" s="390"/>
      <c r="AIJ15" s="49"/>
      <c r="AIK15" s="139"/>
      <c r="AIL15" s="78">
        <f t="shared" si="119"/>
        <v>2612</v>
      </c>
      <c r="AIN15" s="426"/>
      <c r="AIO15" s="229"/>
      <c r="AIP15" s="104"/>
      <c r="AIQ15" s="49"/>
      <c r="AIR15" s="139"/>
      <c r="AIS15" s="78">
        <f t="shared" si="120"/>
        <v>0</v>
      </c>
      <c r="AIU15" s="426"/>
      <c r="AIV15" s="895"/>
      <c r="AIW15" s="104"/>
      <c r="AIX15" s="49"/>
      <c r="AIY15" s="139"/>
      <c r="AIZ15" s="78">
        <f t="shared" si="121"/>
        <v>504</v>
      </c>
      <c r="AJB15" s="799">
        <v>40341</v>
      </c>
      <c r="AJC15" s="782" t="s">
        <v>1124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345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6"/>
      <c r="AKM15" s="311"/>
      <c r="AKN15" s="22"/>
      <c r="AKO15" s="31"/>
      <c r="AKP15" s="76"/>
      <c r="AKQ15" s="78">
        <f t="shared" si="127"/>
        <v>0</v>
      </c>
      <c r="AKS15" s="426"/>
      <c r="AKT15" s="483"/>
      <c r="AKU15" s="229"/>
      <c r="AKV15" s="104"/>
      <c r="AKW15" s="49"/>
      <c r="AKX15" s="139"/>
      <c r="AKY15" s="78">
        <f t="shared" si="128"/>
        <v>139</v>
      </c>
      <c r="ALA15" s="426"/>
      <c r="ALB15" s="229"/>
      <c r="ALC15" s="104"/>
      <c r="ALD15" s="49"/>
      <c r="ALE15" s="139"/>
      <c r="ALF15" s="78">
        <f t="shared" si="129"/>
        <v>409</v>
      </c>
      <c r="ALH15" s="406"/>
      <c r="ALI15" s="311"/>
      <c r="ALJ15" s="22"/>
      <c r="ALK15" s="31"/>
      <c r="ALL15" s="76"/>
      <c r="ALM15" s="78">
        <f t="shared" si="130"/>
        <v>0</v>
      </c>
      <c r="ALO15" s="426"/>
      <c r="ALP15" s="229"/>
      <c r="ALQ15" s="104"/>
      <c r="ALR15" s="49"/>
      <c r="ALS15" s="52"/>
      <c r="ALT15" s="78">
        <f t="shared" si="131"/>
        <v>3598.5</v>
      </c>
      <c r="ALV15" s="426"/>
      <c r="ALW15" s="229"/>
      <c r="ALX15" s="696"/>
      <c r="ALY15" s="49"/>
      <c r="ALZ15" s="139"/>
      <c r="AMA15" s="78">
        <f t="shared" si="132"/>
        <v>37151</v>
      </c>
      <c r="AMC15" s="406"/>
      <c r="AMD15" s="311"/>
      <c r="AME15" s="22"/>
      <c r="AMF15" s="31"/>
      <c r="AMG15" s="76"/>
      <c r="AMH15" s="78">
        <f t="shared" si="133"/>
        <v>0</v>
      </c>
      <c r="AMJ15" s="426"/>
      <c r="AMK15" s="229"/>
      <c r="AML15" s="104"/>
      <c r="AMM15" s="426"/>
      <c r="AMN15" s="139"/>
      <c r="AMO15" s="78">
        <f t="shared" si="134"/>
        <v>0</v>
      </c>
      <c r="AMQ15" s="406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7"/>
      <c r="ANA15" s="810"/>
      <c r="ANB15" s="76"/>
      <c r="ANC15" s="811">
        <f t="shared" si="205"/>
        <v>0</v>
      </c>
      <c r="ANE15" s="31"/>
      <c r="ANF15" s="311"/>
      <c r="ANG15" s="805"/>
      <c r="ANH15" s="97"/>
      <c r="ANI15" s="76"/>
      <c r="ANJ15" s="811">
        <f t="shared" si="206"/>
        <v>0</v>
      </c>
      <c r="ANL15" s="321"/>
      <c r="ANM15" s="229"/>
      <c r="ANN15" s="805"/>
      <c r="ANO15" s="393"/>
      <c r="ANP15" s="139"/>
      <c r="ANQ15" s="811">
        <f t="shared" si="207"/>
        <v>187.59999999999991</v>
      </c>
      <c r="ANS15" s="31"/>
      <c r="ANT15" s="336"/>
      <c r="ANU15" s="311"/>
      <c r="ANV15" s="807"/>
      <c r="ANW15" s="810"/>
      <c r="ANX15" s="76"/>
      <c r="ANY15" s="811">
        <f t="shared" si="208"/>
        <v>0</v>
      </c>
      <c r="AOA15" s="406">
        <v>41718</v>
      </c>
      <c r="AOB15" s="738"/>
      <c r="AOC15" s="311" t="s">
        <v>2516</v>
      </c>
      <c r="AOD15" s="807">
        <v>45937</v>
      </c>
      <c r="AOE15" s="97">
        <v>41732</v>
      </c>
      <c r="AOF15" s="139">
        <v>45937</v>
      </c>
      <c r="AOG15" s="811">
        <f t="shared" si="209"/>
        <v>731.20000000001164</v>
      </c>
      <c r="AOI15" s="426"/>
      <c r="AOJ15" s="229"/>
      <c r="AOK15" s="805"/>
      <c r="AOL15" s="97"/>
      <c r="AOM15" s="139"/>
      <c r="AON15" s="811">
        <f t="shared" si="210"/>
        <v>0</v>
      </c>
      <c r="AOP15" s="49"/>
      <c r="AOQ15" s="229"/>
      <c r="AOR15" s="805"/>
      <c r="AOS15" s="97"/>
      <c r="AOT15" s="139"/>
      <c r="AOU15" s="811">
        <f t="shared" si="211"/>
        <v>0</v>
      </c>
      <c r="AOW15" s="49"/>
      <c r="AOX15" s="229"/>
      <c r="AOY15" s="806"/>
      <c r="AOZ15" s="97"/>
      <c r="APA15" s="139"/>
      <c r="APB15" s="811">
        <f t="shared" si="212"/>
        <v>0</v>
      </c>
      <c r="APD15" s="49"/>
      <c r="APE15" s="229"/>
      <c r="APF15" s="805"/>
      <c r="APG15" s="97"/>
      <c r="APH15" s="139"/>
      <c r="API15" s="78">
        <f t="shared" si="136"/>
        <v>0</v>
      </c>
      <c r="APK15" s="406"/>
      <c r="APL15" s="311"/>
      <c r="APM15" s="807"/>
      <c r="APN15" s="810"/>
      <c r="APO15" s="76"/>
      <c r="APP15" s="811">
        <f t="shared" si="213"/>
        <v>0</v>
      </c>
      <c r="APR15" s="321"/>
      <c r="APS15" s="229"/>
      <c r="APT15" s="805"/>
      <c r="APU15" s="97"/>
      <c r="APV15" s="139"/>
      <c r="APW15" s="811">
        <f t="shared" si="214"/>
        <v>0</v>
      </c>
      <c r="APY15" s="49"/>
      <c r="APZ15" s="1460"/>
      <c r="AQA15" s="805"/>
      <c r="AQB15" s="97"/>
      <c r="AQC15" s="139"/>
      <c r="AQD15" s="811">
        <f t="shared" si="215"/>
        <v>0</v>
      </c>
      <c r="AQF15" s="31"/>
      <c r="AQG15" s="311"/>
      <c r="AQH15" s="807"/>
      <c r="AQI15" s="810"/>
      <c r="AQJ15" s="76"/>
      <c r="AQK15" s="811">
        <f t="shared" si="216"/>
        <v>0</v>
      </c>
      <c r="AQM15" s="31"/>
      <c r="AQN15" s="311"/>
      <c r="AQO15" s="807"/>
      <c r="AQP15" s="810"/>
      <c r="AQQ15" s="76"/>
      <c r="AQR15" s="811">
        <f t="shared" si="217"/>
        <v>0</v>
      </c>
      <c r="AQT15" s="322"/>
      <c r="AQU15" s="311"/>
      <c r="AQV15" s="807"/>
      <c r="AQW15" s="810"/>
      <c r="AQX15" s="76"/>
      <c r="AQY15" s="811">
        <f t="shared" si="218"/>
        <v>0</v>
      </c>
      <c r="ARA15" s="322"/>
      <c r="ARB15" s="311"/>
      <c r="ARC15" s="807"/>
      <c r="ARD15" s="810"/>
      <c r="ARE15" s="76"/>
      <c r="ARF15" s="811">
        <f t="shared" si="219"/>
        <v>0</v>
      </c>
      <c r="ARH15" s="322">
        <v>41729</v>
      </c>
      <c r="ARI15" s="1460" t="s">
        <v>2610</v>
      </c>
      <c r="ARJ15" s="807">
        <v>4186</v>
      </c>
      <c r="ARK15" s="810">
        <v>41734</v>
      </c>
      <c r="ARL15" s="76">
        <v>2768</v>
      </c>
      <c r="ARM15" s="811">
        <f t="shared" si="220"/>
        <v>1817</v>
      </c>
      <c r="ARO15" s="426"/>
      <c r="ARP15" s="229"/>
      <c r="ARQ15" s="805"/>
      <c r="ARR15" s="97"/>
      <c r="ARS15" s="139"/>
      <c r="ART15" s="811">
        <f t="shared" si="221"/>
        <v>0</v>
      </c>
      <c r="ARV15" s="406"/>
      <c r="ARW15" s="311"/>
      <c r="ARX15" s="807"/>
      <c r="ARY15" s="810"/>
      <c r="ARZ15" s="76"/>
      <c r="ASA15" s="811">
        <f t="shared" si="222"/>
        <v>0</v>
      </c>
      <c r="ASC15" s="406"/>
      <c r="ASD15" s="311"/>
      <c r="ASE15" s="807"/>
      <c r="ASF15" s="810"/>
      <c r="ASG15" s="76"/>
      <c r="ASH15" s="811">
        <f t="shared" si="223"/>
        <v>0</v>
      </c>
      <c r="ASJ15" s="426"/>
      <c r="ASK15" s="229"/>
      <c r="ASL15" s="806"/>
      <c r="ASM15" s="97"/>
      <c r="ASN15" s="139"/>
      <c r="ASO15" s="811">
        <f t="shared" si="224"/>
        <v>0</v>
      </c>
      <c r="ASQ15" s="426"/>
      <c r="ASR15" s="302"/>
      <c r="ASS15" s="139"/>
      <c r="AST15" s="49"/>
      <c r="ASU15" s="139"/>
      <c r="ASV15" s="78">
        <f t="shared" si="240"/>
        <v>0</v>
      </c>
      <c r="ASX15" s="426"/>
      <c r="ASY15" s="483"/>
      <c r="ASZ15" s="229"/>
      <c r="ATA15" s="104"/>
      <c r="ATB15" s="49"/>
      <c r="ATC15" s="52"/>
      <c r="ATD15" s="78">
        <f t="shared" si="241"/>
        <v>2270</v>
      </c>
      <c r="ATF15" s="426"/>
      <c r="ATG15" s="229"/>
      <c r="ATH15" s="104"/>
      <c r="ATI15" s="49"/>
      <c r="ATJ15" s="139"/>
      <c r="ATK15" s="78">
        <f t="shared" si="242"/>
        <v>0</v>
      </c>
      <c r="ATM15" s="321"/>
      <c r="ATN15" s="229"/>
      <c r="ATO15" s="104"/>
      <c r="ATP15" s="49"/>
      <c r="ATQ15" s="139"/>
      <c r="ATR15" s="78">
        <f t="shared" si="243"/>
        <v>0</v>
      </c>
      <c r="ATT15" s="426"/>
      <c r="ATU15" s="483"/>
      <c r="ATV15" s="229"/>
      <c r="ATW15" s="104"/>
      <c r="ATX15" s="49"/>
      <c r="ATY15" s="139"/>
      <c r="ATZ15" s="78">
        <f t="shared" si="244"/>
        <v>968</v>
      </c>
      <c r="AUB15" s="406"/>
      <c r="AUC15" s="738"/>
      <c r="AUD15" s="311"/>
      <c r="AUE15" s="22"/>
      <c r="AUF15" s="31"/>
      <c r="AUG15" s="76"/>
      <c r="AUH15" s="78">
        <f t="shared" si="245"/>
        <v>0</v>
      </c>
      <c r="AUI15" s="76"/>
      <c r="AUJ15" s="406"/>
      <c r="AUK15" s="1460"/>
      <c r="AUL15" s="702"/>
      <c r="AUM15" s="31"/>
      <c r="AUN15" s="76"/>
      <c r="AUO15" s="78">
        <f t="shared" si="246"/>
        <v>0</v>
      </c>
      <c r="AUQ15" s="426"/>
      <c r="AUR15" s="229"/>
      <c r="AUS15" s="261"/>
      <c r="AUT15" s="49">
        <v>41757</v>
      </c>
      <c r="AUU15" s="139">
        <v>1500</v>
      </c>
      <c r="AUV15" s="78">
        <f t="shared" si="247"/>
        <v>1117.5</v>
      </c>
      <c r="AUX15" s="426"/>
      <c r="AUY15" s="229"/>
      <c r="AUZ15" s="104"/>
      <c r="AVA15" s="49"/>
      <c r="AVB15" s="139"/>
      <c r="AVC15" s="78">
        <f t="shared" si="248"/>
        <v>3312</v>
      </c>
      <c r="AVE15" s="426"/>
      <c r="AVF15" s="229"/>
      <c r="AVG15" s="104"/>
      <c r="AVH15" s="49"/>
      <c r="AVI15" s="139"/>
      <c r="AVJ15" s="78">
        <f t="shared" si="249"/>
        <v>0</v>
      </c>
      <c r="AVL15" s="426"/>
      <c r="AVM15" s="302"/>
      <c r="AVN15" s="139"/>
      <c r="AVO15" s="49"/>
      <c r="AVP15" s="139"/>
      <c r="AVQ15" s="78">
        <f t="shared" si="250"/>
        <v>0</v>
      </c>
      <c r="AVS15" s="406"/>
      <c r="AVT15" s="311"/>
      <c r="AVU15" s="22"/>
      <c r="AVV15" s="31"/>
      <c r="AVW15" s="76"/>
      <c r="AVX15" s="78">
        <f t="shared" si="225"/>
        <v>0</v>
      </c>
      <c r="AVZ15" s="406"/>
      <c r="AWA15" s="311"/>
      <c r="AWB15" s="22"/>
      <c r="AWC15" s="31"/>
      <c r="AWD15" s="76"/>
      <c r="AWE15" s="78">
        <f t="shared" si="226"/>
        <v>0</v>
      </c>
      <c r="AWG15" s="426"/>
      <c r="AWH15" s="302"/>
      <c r="AWI15" s="139"/>
      <c r="AWJ15" s="49"/>
      <c r="AWK15" s="350"/>
      <c r="AWL15" s="78">
        <f t="shared" si="227"/>
        <v>0</v>
      </c>
      <c r="AWN15" s="49"/>
      <c r="AWO15" s="308"/>
      <c r="AWP15" s="302"/>
      <c r="AWQ15" s="139"/>
      <c r="AWR15" s="49"/>
      <c r="AWS15" s="139"/>
      <c r="AWT15" s="78">
        <f t="shared" si="228"/>
        <v>5365</v>
      </c>
      <c r="AWV15" s="406"/>
      <c r="AWW15" s="738"/>
      <c r="AWX15" s="311"/>
      <c r="AWY15" s="22"/>
      <c r="AWZ15" s="31"/>
      <c r="AXA15" s="76"/>
      <c r="AXB15" s="78">
        <f t="shared" si="260"/>
        <v>4707.5</v>
      </c>
      <c r="AXD15" s="406"/>
      <c r="AXE15" s="311"/>
      <c r="AXF15" s="22"/>
      <c r="AXG15" s="31"/>
      <c r="AXH15" s="76"/>
      <c r="AXI15" s="78">
        <f t="shared" si="261"/>
        <v>0</v>
      </c>
      <c r="AXK15" s="406"/>
      <c r="AXL15" s="311"/>
      <c r="AXM15" s="22"/>
      <c r="AXN15" s="31"/>
      <c r="AXO15" s="76"/>
      <c r="AXP15" s="78">
        <f t="shared" si="262"/>
        <v>0</v>
      </c>
      <c r="AXR15" s="31"/>
      <c r="AXS15" s="311"/>
      <c r="AXT15" s="22"/>
      <c r="AXU15" s="1645"/>
      <c r="AXV15" s="76"/>
      <c r="AXW15" s="78">
        <f t="shared" si="263"/>
        <v>0</v>
      </c>
      <c r="AXY15" s="426"/>
      <c r="AXZ15" s="302"/>
      <c r="AYA15" s="139"/>
      <c r="AYB15" s="426"/>
      <c r="AYC15" s="139"/>
      <c r="AYD15" s="78">
        <f t="shared" si="137"/>
        <v>0</v>
      </c>
      <c r="AYF15" s="426"/>
      <c r="AYG15" s="229"/>
      <c r="AYH15" s="104"/>
      <c r="AYI15" s="49"/>
      <c r="AYJ15" s="139"/>
      <c r="AYK15" s="78">
        <f t="shared" si="138"/>
        <v>0</v>
      </c>
      <c r="AYM15" s="426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6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49"/>
      <c r="AZS15" s="350"/>
      <c r="AZT15" s="78">
        <f t="shared" si="143"/>
        <v>5180.28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5"/>
      <c r="BAE15" s="702"/>
      <c r="BAF15" s="406"/>
      <c r="BAG15" s="702"/>
      <c r="BAH15" s="78">
        <f t="shared" si="145"/>
        <v>13313.5</v>
      </c>
      <c r="BAJ15" s="406"/>
      <c r="BAK15" s="311"/>
      <c r="BAL15" s="22"/>
      <c r="BAM15" s="406"/>
      <c r="BAN15" s="76"/>
      <c r="BAO15" s="78">
        <f t="shared" si="146"/>
        <v>0</v>
      </c>
      <c r="BAQ15" s="426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4"/>
        <v>0</v>
      </c>
      <c r="BBE15" s="49"/>
      <c r="BBF15" s="229"/>
      <c r="BBG15" s="104"/>
      <c r="BBH15" s="49"/>
      <c r="BBI15" s="139"/>
      <c r="BBJ15" s="78">
        <f t="shared" si="265"/>
        <v>1292</v>
      </c>
      <c r="BBL15" s="321">
        <v>41725</v>
      </c>
      <c r="BBM15" s="321"/>
      <c r="BBN15" s="229" t="s">
        <v>2465</v>
      </c>
      <c r="BBO15" s="104">
        <v>1821.5</v>
      </c>
      <c r="BBP15" s="393">
        <v>41730</v>
      </c>
      <c r="BBQ15" s="139">
        <v>1821.5</v>
      </c>
      <c r="BBR15" s="131">
        <f t="shared" si="148"/>
        <v>6.5</v>
      </c>
      <c r="BBT15" s="31"/>
      <c r="BBU15" s="311"/>
      <c r="BBV15" s="22"/>
      <c r="BBW15" s="31"/>
      <c r="BBX15" s="76"/>
      <c r="BBY15" s="78">
        <f t="shared" si="149"/>
        <v>0</v>
      </c>
      <c r="BCA15" s="49"/>
      <c r="BCB15" s="229"/>
      <c r="BCC15" s="104"/>
      <c r="BCD15" s="854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6"/>
      <c r="BCW15" s="229"/>
      <c r="BCX15" s="104"/>
      <c r="BCY15" s="49"/>
      <c r="BCZ15" s="139"/>
      <c r="BDA15" s="78">
        <f t="shared" si="153"/>
        <v>6086.5</v>
      </c>
      <c r="BDC15" s="426">
        <v>41575</v>
      </c>
      <c r="BDD15" s="229" t="s">
        <v>1837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6"/>
      <c r="BDR15" s="483"/>
      <c r="BDS15" s="229"/>
      <c r="BDT15" s="104"/>
      <c r="BDU15" s="426"/>
      <c r="BDV15" s="139"/>
      <c r="BDW15" s="78">
        <f t="shared" si="156"/>
        <v>308</v>
      </c>
      <c r="BDY15" s="49"/>
      <c r="BDZ15" s="814"/>
      <c r="BEA15" s="229"/>
      <c r="BEB15" s="104"/>
      <c r="BEC15" s="49"/>
      <c r="BED15" s="139"/>
      <c r="BEE15" s="78">
        <f t="shared" si="157"/>
        <v>10700</v>
      </c>
      <c r="BEG15" s="49"/>
      <c r="BEH15" s="229"/>
      <c r="BEI15" s="104"/>
      <c r="BEJ15" s="49"/>
      <c r="BEK15" s="139"/>
      <c r="BEL15" s="78">
        <f t="shared" si="158"/>
        <v>0</v>
      </c>
      <c r="BEN15" s="49"/>
      <c r="BEO15" s="229"/>
      <c r="BEP15" s="104"/>
      <c r="BEQ15" s="49"/>
      <c r="BER15" s="139"/>
      <c r="BES15" s="78">
        <f t="shared" si="159"/>
        <v>0</v>
      </c>
      <c r="BEU15" s="321"/>
      <c r="BEV15" s="229"/>
      <c r="BEW15" s="104"/>
      <c r="BEX15" s="49"/>
      <c r="BEY15" s="139"/>
      <c r="BEZ15" s="78">
        <f t="shared" si="160"/>
        <v>0</v>
      </c>
      <c r="BFB15" s="322"/>
      <c r="BFC15" s="311"/>
      <c r="BFD15" s="22"/>
      <c r="BFE15" s="31"/>
      <c r="BFF15" s="76"/>
      <c r="BFG15" s="78">
        <f t="shared" si="161"/>
        <v>970</v>
      </c>
      <c r="BFI15" s="321">
        <v>41715</v>
      </c>
      <c r="BFJ15" s="229" t="s">
        <v>2501</v>
      </c>
      <c r="BFK15" s="104">
        <v>4668.5</v>
      </c>
      <c r="BFL15" s="426">
        <v>41748</v>
      </c>
      <c r="BFM15" s="139">
        <v>4668.5</v>
      </c>
      <c r="BFN15" s="131">
        <f t="shared" si="162"/>
        <v>0</v>
      </c>
      <c r="BFP15" s="322"/>
      <c r="BFQ15" s="311"/>
      <c r="BFR15" s="22"/>
      <c r="BFS15" s="406"/>
      <c r="BFT15" s="76"/>
      <c r="BFU15" s="78">
        <f t="shared" si="163"/>
        <v>0</v>
      </c>
      <c r="BFW15" s="31"/>
      <c r="BFX15" s="311"/>
      <c r="BFY15" s="22"/>
      <c r="BFZ15" s="31"/>
      <c r="BGA15" s="76"/>
      <c r="BGB15" s="78">
        <f t="shared" si="164"/>
        <v>0</v>
      </c>
      <c r="BGD15" s="321"/>
      <c r="BGE15" s="229"/>
      <c r="BGF15" s="104"/>
      <c r="BGG15" s="321"/>
      <c r="BGH15" s="139"/>
      <c r="BGI15" s="78">
        <f t="shared" si="165"/>
        <v>0</v>
      </c>
      <c r="BGK15" s="426">
        <v>41528</v>
      </c>
      <c r="BGL15" s="426"/>
      <c r="BGM15" s="229" t="s">
        <v>1673</v>
      </c>
      <c r="BGN15" s="104">
        <v>1096.5</v>
      </c>
      <c r="BGO15" s="426">
        <v>41545</v>
      </c>
      <c r="BGP15" s="835">
        <v>1044</v>
      </c>
      <c r="BGQ15" s="78">
        <f t="shared" si="166"/>
        <v>1403.0999999999913</v>
      </c>
      <c r="BGS15" s="31"/>
      <c r="BGT15" s="311"/>
      <c r="BGU15" s="22"/>
      <c r="BGV15" s="31"/>
      <c r="BGW15" s="76"/>
      <c r="BGX15" s="78">
        <f t="shared" si="167"/>
        <v>0</v>
      </c>
      <c r="BGZ15" s="406"/>
      <c r="BHA15" s="780"/>
      <c r="BHB15" s="139"/>
      <c r="BHC15" s="49"/>
      <c r="BHD15" s="139"/>
      <c r="BHE15" s="78">
        <f t="shared" si="168"/>
        <v>229.79999999999927</v>
      </c>
      <c r="BHG15" s="406"/>
      <c r="BHH15" s="31"/>
      <c r="BHI15" s="311"/>
      <c r="BHJ15" s="22"/>
      <c r="BHK15" s="31"/>
      <c r="BHL15" s="76"/>
      <c r="BHM15" s="78">
        <f t="shared" si="169"/>
        <v>0</v>
      </c>
      <c r="BHO15" s="321"/>
      <c r="BHP15" s="229"/>
      <c r="BHQ15" s="104"/>
      <c r="BHR15" s="532"/>
      <c r="BHS15" s="139"/>
      <c r="BHT15" s="78">
        <f t="shared" si="170"/>
        <v>0</v>
      </c>
      <c r="BHV15" s="321"/>
      <c r="BHW15" s="308"/>
      <c r="BHX15" s="229"/>
      <c r="BHY15" s="104"/>
      <c r="BHZ15" s="321"/>
      <c r="BIA15" s="139"/>
      <c r="BIB15" s="78">
        <f t="shared" si="171"/>
        <v>0</v>
      </c>
      <c r="BID15" s="321"/>
      <c r="BIE15" s="308"/>
      <c r="BIF15" s="302"/>
      <c r="BIG15" s="139"/>
      <c r="BIH15" s="31"/>
      <c r="BII15" s="76"/>
      <c r="BIJ15" s="78">
        <f t="shared" si="172"/>
        <v>50501.000000000007</v>
      </c>
      <c r="BIL15" s="426"/>
      <c r="BIM15" s="229"/>
      <c r="BIN15" s="104"/>
      <c r="BIP15" s="76"/>
      <c r="BIQ15" s="78">
        <f t="shared" si="173"/>
        <v>86</v>
      </c>
      <c r="BIS15" s="322"/>
      <c r="BIT15" s="311"/>
      <c r="BIU15" s="783"/>
      <c r="BIV15" s="49"/>
      <c r="BIW15" s="139"/>
      <c r="BIX15" s="78">
        <f t="shared" si="174"/>
        <v>0</v>
      </c>
      <c r="BIZ15" s="406"/>
      <c r="BJA15" s="311"/>
      <c r="BJB15" s="783"/>
      <c r="BJC15" s="49"/>
      <c r="BJD15" s="139"/>
      <c r="BJE15" s="78">
        <f t="shared" si="175"/>
        <v>0</v>
      </c>
      <c r="BJG15" s="322">
        <v>41726</v>
      </c>
      <c r="BJH15" s="1452" t="s">
        <v>2955</v>
      </c>
      <c r="BJI15" s="780" t="s">
        <v>2580</v>
      </c>
      <c r="BJJ15" s="139">
        <v>20779.2</v>
      </c>
      <c r="BJK15" s="49">
        <v>41734</v>
      </c>
      <c r="BJL15" s="139">
        <v>20779.2</v>
      </c>
      <c r="BJM15" s="78">
        <f t="shared" si="254"/>
        <v>27564.899999999991</v>
      </c>
      <c r="BJO15" s="31"/>
      <c r="BJP15" s="311"/>
      <c r="BJQ15" s="22"/>
      <c r="BJR15" s="31"/>
      <c r="BJS15" s="76"/>
      <c r="BJT15" s="78">
        <f t="shared" si="255"/>
        <v>1883</v>
      </c>
      <c r="BJV15" s="406"/>
      <c r="BJW15" s="311"/>
      <c r="BJX15" s="22"/>
      <c r="BJY15" s="31"/>
      <c r="BJZ15" s="76"/>
      <c r="BKA15" s="78">
        <f t="shared" si="176"/>
        <v>0</v>
      </c>
      <c r="BKC15" s="406"/>
      <c r="BKD15" s="738"/>
      <c r="BKE15" s="311"/>
      <c r="BKF15" s="22"/>
      <c r="BKG15" s="31"/>
      <c r="BKH15" s="76"/>
      <c r="BKI15" s="78">
        <f t="shared" si="177"/>
        <v>13238.500000000002</v>
      </c>
      <c r="BKK15" s="406"/>
      <c r="BKL15" s="311"/>
      <c r="BKM15" s="22"/>
      <c r="BKN15" s="31"/>
      <c r="BKO15" s="76"/>
      <c r="BKP15" s="78">
        <f t="shared" si="178"/>
        <v>0</v>
      </c>
      <c r="BKR15" s="406"/>
      <c r="BKS15" s="311"/>
      <c r="BKT15" s="22"/>
      <c r="BKU15" s="31"/>
      <c r="BKV15" s="76"/>
      <c r="BKW15" s="78">
        <f t="shared" si="179"/>
        <v>0</v>
      </c>
      <c r="BKY15" s="406"/>
      <c r="BKZ15" s="311"/>
      <c r="BLA15" s="22"/>
      <c r="BLB15" s="31"/>
      <c r="BLC15" s="76"/>
      <c r="BLD15" s="78">
        <f t="shared" si="180"/>
        <v>11052.6</v>
      </c>
      <c r="BLF15" s="406"/>
      <c r="BLG15" s="311"/>
      <c r="BLH15" s="22"/>
      <c r="BLI15" s="322"/>
      <c r="BLJ15" s="76"/>
      <c r="BLK15" s="78">
        <f t="shared" si="181"/>
        <v>100</v>
      </c>
      <c r="BLM15" s="426"/>
      <c r="BLN15" s="229"/>
      <c r="BLO15" s="104"/>
      <c r="BLP15" s="49"/>
      <c r="BLQ15" s="139"/>
      <c r="BLR15" s="78">
        <f t="shared" si="182"/>
        <v>0</v>
      </c>
      <c r="BLT15" s="426"/>
      <c r="BLU15" s="229"/>
      <c r="BLV15" s="104"/>
      <c r="BLW15" s="49"/>
      <c r="BLX15" s="139"/>
      <c r="BLY15" s="78">
        <f t="shared" si="183"/>
        <v>0</v>
      </c>
      <c r="BMA15" s="426"/>
      <c r="BMB15" s="229"/>
      <c r="BMC15" s="104"/>
      <c r="BMD15" s="426"/>
      <c r="BME15" s="139"/>
      <c r="BMF15" s="78">
        <f t="shared" si="184"/>
        <v>0</v>
      </c>
      <c r="BMH15" s="406"/>
      <c r="BMI15" s="311"/>
      <c r="BMJ15" s="22"/>
      <c r="BMK15" s="406"/>
      <c r="BML15" s="76"/>
      <c r="BMM15" s="78">
        <f t="shared" si="185"/>
        <v>0</v>
      </c>
      <c r="BMO15" s="31"/>
      <c r="BMP15" s="311"/>
      <c r="BMQ15" s="22"/>
      <c r="BMR15" s="31"/>
      <c r="BMS15" s="76"/>
      <c r="BMT15" s="78">
        <f t="shared" si="186"/>
        <v>0</v>
      </c>
      <c r="BMV15" s="49"/>
      <c r="BMW15" s="229"/>
      <c r="BMX15" s="696"/>
      <c r="BMY15" s="49"/>
      <c r="BMZ15" s="76"/>
      <c r="BNA15" s="78">
        <f t="shared" si="229"/>
        <v>30837</v>
      </c>
      <c r="BNC15" s="321"/>
      <c r="BND15" s="229"/>
      <c r="BNE15" s="802"/>
      <c r="BNF15" s="1294">
        <v>41457</v>
      </c>
      <c r="BNG15" s="139">
        <v>21000</v>
      </c>
      <c r="BNH15" s="78">
        <f t="shared" si="230"/>
        <v>12109</v>
      </c>
      <c r="BNJ15" s="49"/>
      <c r="BNK15" s="229"/>
      <c r="BNL15" s="104"/>
      <c r="BNM15" s="49"/>
      <c r="BNN15" s="139"/>
      <c r="BNO15" s="78">
        <f t="shared" si="231"/>
        <v>0</v>
      </c>
      <c r="BNQ15" s="49"/>
      <c r="BNR15" s="308"/>
      <c r="BNS15" s="229"/>
      <c r="BNT15" s="104"/>
      <c r="BNU15" s="49"/>
      <c r="BNV15" s="139"/>
      <c r="BNW15" s="78">
        <f t="shared" si="232"/>
        <v>0</v>
      </c>
      <c r="BNY15" s="31"/>
      <c r="BNZ15" s="311"/>
      <c r="BOA15" s="22"/>
      <c r="BOB15" s="31"/>
      <c r="BOC15" s="76"/>
      <c r="BOD15" s="78">
        <f t="shared" si="233"/>
        <v>0</v>
      </c>
      <c r="BOF15" s="31"/>
      <c r="BOG15" s="311"/>
      <c r="BOH15" s="22"/>
      <c r="BOI15" s="31"/>
      <c r="BOJ15" s="76"/>
      <c r="BOK15" s="78">
        <f t="shared" si="234"/>
        <v>0</v>
      </c>
      <c r="BOM15" s="49"/>
      <c r="BON15" s="229"/>
      <c r="BOO15" s="104"/>
      <c r="BOP15" s="49"/>
      <c r="BOQ15" s="139"/>
      <c r="BOR15" s="78">
        <f t="shared" si="235"/>
        <v>1785.5</v>
      </c>
      <c r="BOT15" s="321"/>
      <c r="BOU15" s="302"/>
      <c r="BOV15" s="139"/>
      <c r="BOW15" s="49"/>
      <c r="BOX15" s="139"/>
      <c r="BOY15" s="78">
        <f t="shared" si="236"/>
        <v>0</v>
      </c>
      <c r="BPA15" s="406"/>
      <c r="BPB15" s="311"/>
      <c r="BPC15" s="22"/>
      <c r="BPD15" s="31"/>
      <c r="BPE15" s="76"/>
      <c r="BPF15" s="78">
        <f t="shared" si="237"/>
        <v>0</v>
      </c>
      <c r="BPH15" s="406"/>
      <c r="BPI15" s="311"/>
      <c r="BPJ15" s="22"/>
      <c r="BPK15" s="31"/>
      <c r="BPL15" s="76"/>
      <c r="BPM15" s="78">
        <f t="shared" si="251"/>
        <v>2273.5</v>
      </c>
      <c r="BPO15" s="31"/>
      <c r="BPP15" s="311"/>
      <c r="BPQ15" s="22"/>
      <c r="BPR15" s="31"/>
      <c r="BPS15" s="76"/>
      <c r="BPT15" s="78">
        <f t="shared" si="187"/>
        <v>0</v>
      </c>
      <c r="BPV15" s="31"/>
      <c r="BPW15" s="311"/>
      <c r="BPX15" s="22"/>
      <c r="BPY15" s="31"/>
      <c r="BPZ15" s="76"/>
      <c r="BQA15" s="78">
        <f t="shared" si="188"/>
        <v>0</v>
      </c>
      <c r="BQC15" s="31"/>
      <c r="BQD15" s="336"/>
      <c r="BQE15" s="311"/>
      <c r="BQF15" s="22"/>
      <c r="BQG15" s="31"/>
      <c r="BQH15" s="76"/>
      <c r="BQI15" s="78">
        <f t="shared" si="189"/>
        <v>118</v>
      </c>
      <c r="BQJ15" s="76"/>
      <c r="BQK15" s="321"/>
      <c r="BQL15" s="302"/>
      <c r="BQM15" s="139"/>
      <c r="BQN15" s="49"/>
      <c r="BQO15" s="139"/>
      <c r="BQP15" s="78">
        <f t="shared" si="190"/>
        <v>6615.5</v>
      </c>
      <c r="BQR15" s="321"/>
      <c r="BQS15" s="302"/>
      <c r="BQT15" s="139"/>
      <c r="BQU15" s="426"/>
      <c r="BQV15" s="139"/>
      <c r="BQW15" s="78">
        <f t="shared" si="191"/>
        <v>0</v>
      </c>
      <c r="BQZ15" s="780"/>
      <c r="BRA15" s="350"/>
      <c r="BRB15" s="406"/>
      <c r="BRC15" s="778"/>
      <c r="BRD15" s="78">
        <f t="shared" si="192"/>
        <v>0</v>
      </c>
      <c r="BRF15" s="31"/>
      <c r="BRG15" s="311"/>
      <c r="BRH15" s="22"/>
      <c r="BRI15" s="31"/>
      <c r="BRJ15" s="76"/>
      <c r="BRK15" s="78">
        <f t="shared" si="193"/>
        <v>0</v>
      </c>
      <c r="BRM15" s="322"/>
      <c r="BRN15" s="336"/>
      <c r="BRO15" s="780"/>
      <c r="BRP15" s="76"/>
      <c r="BRQ15" s="31"/>
      <c r="BRR15" s="76"/>
      <c r="BRS15" s="78">
        <f t="shared" si="194"/>
        <v>1966</v>
      </c>
      <c r="BRU15" s="406"/>
      <c r="BRV15" s="311"/>
      <c r="BRW15" s="22"/>
      <c r="BRX15" s="31"/>
      <c r="BRY15" s="76"/>
      <c r="BRZ15" s="78">
        <f t="shared" si="195"/>
        <v>0</v>
      </c>
      <c r="BSB15" s="406"/>
      <c r="BSC15" s="311"/>
      <c r="BSD15" s="22"/>
      <c r="BSE15" s="31"/>
      <c r="BSF15" s="76"/>
      <c r="BSG15" s="78">
        <f t="shared" si="196"/>
        <v>0</v>
      </c>
      <c r="BSI15" s="49"/>
      <c r="BSJ15" s="229"/>
      <c r="BSK15" s="104"/>
      <c r="BSL15" s="49"/>
      <c r="BSM15" s="139"/>
      <c r="BSN15" s="78">
        <f t="shared" si="197"/>
        <v>0</v>
      </c>
      <c r="BSP15" s="406"/>
      <c r="BSQ15" s="311"/>
      <c r="BSR15" s="22"/>
      <c r="BSS15" s="31"/>
      <c r="BST15" s="76"/>
      <c r="BSU15" s="78">
        <f t="shared" si="198"/>
        <v>0</v>
      </c>
      <c r="BSW15" s="406"/>
      <c r="BSX15" s="311"/>
      <c r="BSY15" s="22"/>
      <c r="BSZ15" s="31"/>
      <c r="BTA15" s="76"/>
      <c r="BTB15" s="78">
        <f t="shared" si="199"/>
        <v>0</v>
      </c>
      <c r="BTD15" s="31"/>
      <c r="BTE15" s="311"/>
      <c r="BTF15" s="22"/>
      <c r="BTG15" s="31"/>
      <c r="BTH15" s="76"/>
      <c r="BTI15" s="78">
        <f t="shared" si="200"/>
        <v>0</v>
      </c>
      <c r="BTK15" s="31"/>
      <c r="BTL15" s="311"/>
      <c r="BTM15" s="22"/>
      <c r="BTN15" s="31"/>
      <c r="BTO15" s="76"/>
      <c r="BTP15" s="78">
        <f t="shared" si="201"/>
        <v>0</v>
      </c>
      <c r="BTR15" s="31"/>
      <c r="BTS15" s="311"/>
      <c r="BTT15" s="22"/>
      <c r="BTU15" s="31"/>
      <c r="BTV15" s="76"/>
      <c r="BTW15" s="78">
        <f t="shared" si="202"/>
        <v>0</v>
      </c>
      <c r="BTY15" s="31"/>
      <c r="BTZ15" s="311"/>
      <c r="BUA15" s="22"/>
      <c r="BUB15" s="31"/>
      <c r="BUC15" s="76"/>
      <c r="BUD15" s="78">
        <f t="shared" si="203"/>
        <v>0</v>
      </c>
    </row>
    <row r="16" spans="1:1903" ht="15.75" thickBot="1" x14ac:dyDescent="0.3">
      <c r="A16" s="31"/>
      <c r="B16" s="311"/>
      <c r="C16" s="22"/>
      <c r="D16" s="31"/>
      <c r="E16" s="76"/>
      <c r="F16" s="78">
        <f t="shared" si="2"/>
        <v>147000</v>
      </c>
      <c r="H16" s="31"/>
      <c r="I16" s="311"/>
      <c r="J16" s="22"/>
      <c r="K16" s="31"/>
      <c r="L16" s="76"/>
      <c r="M16" s="78">
        <f t="shared" si="3"/>
        <v>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6"/>
      <c r="AK16" s="229"/>
      <c r="AL16" s="104"/>
      <c r="AM16" s="426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6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6"/>
      <c r="CA16" s="426"/>
      <c r="CB16" s="229"/>
      <c r="CC16" s="104"/>
      <c r="CD16" s="49"/>
      <c r="CE16" s="139"/>
      <c r="CF16" s="78">
        <f t="shared" si="13"/>
        <v>24829.5</v>
      </c>
      <c r="CH16" s="426"/>
      <c r="CI16" s="302"/>
      <c r="CJ16" s="139"/>
      <c r="CK16" s="49"/>
      <c r="CL16" s="139"/>
      <c r="CM16" s="78">
        <f t="shared" si="14"/>
        <v>0</v>
      </c>
      <c r="CO16" s="426"/>
      <c r="CP16" s="302"/>
      <c r="CQ16" s="139"/>
      <c r="CR16" s="49"/>
      <c r="CS16" s="139"/>
      <c r="CT16" s="78">
        <f t="shared" si="15"/>
        <v>0</v>
      </c>
      <c r="CV16" s="867">
        <v>41035</v>
      </c>
      <c r="CW16" s="867"/>
      <c r="CX16" s="868" t="s">
        <v>1125</v>
      </c>
      <c r="CY16" s="869"/>
      <c r="CZ16" s="870" t="s">
        <v>1126</v>
      </c>
      <c r="DA16" s="845"/>
      <c r="DB16" s="78">
        <f t="shared" si="16"/>
        <v>0</v>
      </c>
      <c r="DD16" s="406">
        <v>41712</v>
      </c>
      <c r="DE16" s="909"/>
      <c r="DF16" s="780" t="s">
        <v>2422</v>
      </c>
      <c r="DG16" s="139">
        <v>614194.69999999995</v>
      </c>
      <c r="DH16" s="426"/>
      <c r="DI16" s="139"/>
      <c r="DJ16" s="78">
        <f t="shared" si="17"/>
        <v>14854476.249999996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6"/>
      <c r="EO16" s="302"/>
      <c r="EP16" s="139"/>
      <c r="EQ16" s="49"/>
      <c r="ER16" s="139"/>
      <c r="ES16" s="78">
        <f t="shared" si="22"/>
        <v>7999.8000000000029</v>
      </c>
      <c r="EU16" s="426"/>
      <c r="EV16" s="229"/>
      <c r="EW16" s="104"/>
      <c r="EX16" s="49"/>
      <c r="EY16" s="139"/>
      <c r="EZ16" s="78">
        <f t="shared" si="23"/>
        <v>0</v>
      </c>
      <c r="FB16" s="49"/>
      <c r="FC16" s="308"/>
      <c r="FD16" s="229"/>
      <c r="FE16" s="104"/>
      <c r="FF16" s="308"/>
      <c r="FG16" s="139"/>
      <c r="FH16" s="78">
        <f t="shared" si="24"/>
        <v>0</v>
      </c>
      <c r="FJ16" s="426"/>
      <c r="FK16" s="308"/>
      <c r="FL16" s="229"/>
      <c r="FM16" s="104"/>
      <c r="FN16" s="49"/>
      <c r="FO16" s="139"/>
      <c r="FP16" s="78">
        <f t="shared" si="25"/>
        <v>19957.43</v>
      </c>
      <c r="FR16" s="426"/>
      <c r="FS16" s="308"/>
      <c r="FT16" s="229"/>
      <c r="FU16" s="104"/>
      <c r="FV16" s="308"/>
      <c r="FW16" s="139"/>
      <c r="FX16" s="78">
        <f t="shared" si="26"/>
        <v>8038.1</v>
      </c>
      <c r="FZ16" s="31"/>
      <c r="GA16" s="1460"/>
      <c r="GB16" s="139"/>
      <c r="GC16" s="49"/>
      <c r="GD16" s="139"/>
      <c r="GE16" s="78">
        <f t="shared" si="204"/>
        <v>0</v>
      </c>
      <c r="GG16" s="406">
        <v>41716</v>
      </c>
      <c r="GH16" s="483" t="s">
        <v>2949</v>
      </c>
      <c r="GI16" s="311" t="s">
        <v>2504</v>
      </c>
      <c r="GJ16" s="22">
        <v>6445</v>
      </c>
      <c r="GK16" s="483">
        <v>41734</v>
      </c>
      <c r="GL16" s="22">
        <v>6445</v>
      </c>
      <c r="GM16" s="78">
        <f t="shared" si="27"/>
        <v>0</v>
      </c>
      <c r="GO16" s="49"/>
      <c r="GP16" s="229"/>
      <c r="GQ16" s="104"/>
      <c r="GR16" s="49"/>
      <c r="GS16" s="139"/>
      <c r="GT16" s="78">
        <f t="shared" si="28"/>
        <v>3191.5</v>
      </c>
      <c r="GV16" s="426">
        <v>41729</v>
      </c>
      <c r="GW16" s="244"/>
      <c r="GX16" s="229" t="s">
        <v>2644</v>
      </c>
      <c r="GY16" s="390">
        <v>10412.25</v>
      </c>
      <c r="GZ16" s="49"/>
      <c r="HA16" s="139"/>
      <c r="HB16" s="78">
        <f t="shared" si="29"/>
        <v>12652.35</v>
      </c>
      <c r="HD16" s="426"/>
      <c r="HE16" s="895"/>
      <c r="HF16" s="696"/>
      <c r="HG16" s="321"/>
      <c r="HH16" s="139"/>
      <c r="HI16" s="78">
        <f t="shared" si="30"/>
        <v>5990.5</v>
      </c>
      <c r="HK16" s="321"/>
      <c r="HL16" s="229"/>
      <c r="HM16" s="696"/>
      <c r="HN16" s="49"/>
      <c r="HO16" s="139"/>
      <c r="HP16" s="78">
        <f t="shared" si="31"/>
        <v>3655.5</v>
      </c>
      <c r="HR16" s="426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6"/>
      <c r="IB16" s="49"/>
      <c r="IC16" s="139"/>
      <c r="ID16" s="78">
        <f t="shared" si="33"/>
        <v>0</v>
      </c>
      <c r="IF16" s="321"/>
      <c r="IG16" s="229"/>
      <c r="IH16" s="696"/>
      <c r="II16" s="49"/>
      <c r="IJ16" s="139"/>
      <c r="IK16" s="78">
        <f t="shared" si="34"/>
        <v>0</v>
      </c>
      <c r="IM16" s="321"/>
      <c r="IN16" s="302"/>
      <c r="IO16" s="139"/>
      <c r="IP16" s="426"/>
      <c r="IQ16" s="139"/>
      <c r="IR16" s="78">
        <f t="shared" si="35"/>
        <v>33695</v>
      </c>
      <c r="IT16" s="426"/>
      <c r="IU16" s="229"/>
      <c r="IV16" s="104"/>
      <c r="IW16" s="49"/>
      <c r="IX16" s="139"/>
      <c r="IY16" s="78">
        <f t="shared" si="36"/>
        <v>402</v>
      </c>
      <c r="JA16" s="426"/>
      <c r="JB16" s="229"/>
      <c r="JC16" s="104"/>
      <c r="JD16" s="49"/>
      <c r="JE16" s="139"/>
      <c r="JF16" s="78">
        <f t="shared" si="37"/>
        <v>900</v>
      </c>
      <c r="JH16" s="321">
        <v>41723</v>
      </c>
      <c r="JI16" s="302" t="s">
        <v>2543</v>
      </c>
      <c r="JJ16" s="390">
        <v>2880</v>
      </c>
      <c r="JK16" s="321"/>
      <c r="JL16" s="390"/>
      <c r="JM16" s="78">
        <f t="shared" si="38"/>
        <v>15360</v>
      </c>
      <c r="JO16" s="322"/>
      <c r="JP16" s="780"/>
      <c r="JQ16" s="702"/>
      <c r="JR16" s="322"/>
      <c r="JS16" s="702"/>
      <c r="JT16" s="78">
        <f t="shared" si="39"/>
        <v>40800</v>
      </c>
      <c r="JV16" s="322"/>
      <c r="JW16" s="780"/>
      <c r="JX16" s="702"/>
      <c r="JY16" s="796"/>
      <c r="JZ16" s="702"/>
      <c r="KA16" s="78">
        <f t="shared" si="40"/>
        <v>40800</v>
      </c>
      <c r="KC16" s="426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452"/>
      <c r="KS16" s="311"/>
      <c r="KT16" s="22"/>
      <c r="KU16" s="31"/>
      <c r="KV16" s="76"/>
      <c r="KW16" s="78">
        <f t="shared" si="43"/>
        <v>12354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6"/>
      <c r="MP16" s="311"/>
      <c r="MQ16" s="22"/>
      <c r="MR16" s="31"/>
      <c r="MS16" s="76"/>
      <c r="MT16" s="78">
        <f t="shared" si="50"/>
        <v>0</v>
      </c>
      <c r="MV16" s="426"/>
      <c r="MW16" s="229"/>
      <c r="MX16" s="104"/>
      <c r="MY16" s="49"/>
      <c r="MZ16" s="139"/>
      <c r="NA16" s="78">
        <f t="shared" si="51"/>
        <v>0</v>
      </c>
      <c r="NC16" s="406"/>
      <c r="ND16" s="311"/>
      <c r="NE16" s="22"/>
      <c r="NF16" s="686"/>
      <c r="NG16" s="76"/>
      <c r="NH16" s="78">
        <f t="shared" si="52"/>
        <v>0</v>
      </c>
      <c r="NJ16" s="31"/>
      <c r="NK16" s="311"/>
      <c r="NL16" s="22"/>
      <c r="NM16" s="686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6"/>
      <c r="NY16" s="311"/>
      <c r="NZ16" s="22"/>
      <c r="OA16" s="406"/>
      <c r="OB16" s="76"/>
      <c r="OC16" s="78">
        <f t="shared" si="55"/>
        <v>0</v>
      </c>
      <c r="OE16" s="406"/>
      <c r="OF16" s="311"/>
      <c r="OG16" s="22"/>
      <c r="OH16" s="31"/>
      <c r="OI16" s="76"/>
      <c r="OJ16" s="78">
        <f t="shared" si="56"/>
        <v>12799.5</v>
      </c>
      <c r="OL16" s="426">
        <v>41716</v>
      </c>
      <c r="OM16" s="814" t="s">
        <v>3165</v>
      </c>
      <c r="ON16" s="229" t="s">
        <v>2509</v>
      </c>
      <c r="OO16" s="104">
        <v>26550.6</v>
      </c>
      <c r="OP16" s="49">
        <v>41738</v>
      </c>
      <c r="OQ16" s="139">
        <v>25684.2</v>
      </c>
      <c r="OR16" s="78">
        <f t="shared" si="0"/>
        <v>151684.9</v>
      </c>
      <c r="OT16" s="406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9"/>
      <c r="PJ16" s="139"/>
      <c r="PK16" s="49"/>
      <c r="PL16" s="139"/>
      <c r="PM16" s="78">
        <f t="shared" si="59"/>
        <v>301.5</v>
      </c>
      <c r="PO16" s="321"/>
      <c r="PP16" s="789"/>
      <c r="PQ16" s="139"/>
      <c r="PR16" s="49"/>
      <c r="PS16" s="139"/>
      <c r="PT16" s="78">
        <f t="shared" si="60"/>
        <v>301.5</v>
      </c>
      <c r="PV16" s="321">
        <v>41418</v>
      </c>
      <c r="PW16" s="860" t="s">
        <v>1551</v>
      </c>
      <c r="PX16" s="229" t="s">
        <v>1514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9276.8000000000011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3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6"/>
      <c r="RN16" s="483"/>
      <c r="RO16" s="229"/>
      <c r="RP16" s="802"/>
      <c r="RQ16" s="803"/>
      <c r="RR16" s="139"/>
      <c r="RS16" s="78">
        <f t="shared" si="67"/>
        <v>3204.5</v>
      </c>
      <c r="RU16" s="426"/>
      <c r="RV16" s="1460"/>
      <c r="RW16" s="139"/>
      <c r="RX16" s="49"/>
      <c r="RY16" s="350"/>
      <c r="RZ16" s="78">
        <f t="shared" si="68"/>
        <v>1797</v>
      </c>
      <c r="SB16" s="426"/>
      <c r="SC16" s="1460"/>
      <c r="SD16" s="139"/>
      <c r="SE16" s="49"/>
      <c r="SF16" s="350"/>
      <c r="SG16" s="78">
        <f t="shared" si="69"/>
        <v>0</v>
      </c>
      <c r="SI16" s="49"/>
      <c r="SJ16" s="1460"/>
      <c r="SK16" s="139"/>
      <c r="SL16" s="49"/>
      <c r="SM16" s="350"/>
      <c r="SN16" s="78">
        <f t="shared" si="70"/>
        <v>0</v>
      </c>
      <c r="SP16" s="49"/>
      <c r="SQ16" s="1460"/>
      <c r="SR16" s="139"/>
      <c r="SS16" s="49"/>
      <c r="ST16" s="350"/>
      <c r="SU16" s="78">
        <f t="shared" si="71"/>
        <v>0</v>
      </c>
      <c r="SW16" s="49"/>
      <c r="SX16" s="1460"/>
      <c r="SY16" s="139"/>
      <c r="SZ16" s="49"/>
      <c r="TA16" s="350"/>
      <c r="TB16" s="78">
        <f t="shared" si="72"/>
        <v>0</v>
      </c>
      <c r="TD16" s="49"/>
      <c r="TE16" s="1460"/>
      <c r="TF16" s="139"/>
      <c r="TG16" s="49"/>
      <c r="TH16" s="350"/>
      <c r="TI16" s="78">
        <f t="shared" si="73"/>
        <v>0</v>
      </c>
      <c r="TK16" s="49"/>
      <c r="TL16" s="1460"/>
      <c r="TM16" s="139"/>
      <c r="TN16" s="49"/>
      <c r="TO16" s="350"/>
      <c r="TP16" s="78">
        <f t="shared" si="74"/>
        <v>0</v>
      </c>
      <c r="TR16" s="49"/>
      <c r="TS16" s="1460"/>
      <c r="TT16" s="139"/>
      <c r="TU16" s="49"/>
      <c r="TV16" s="350"/>
      <c r="TW16" s="78">
        <f t="shared" si="75"/>
        <v>0</v>
      </c>
      <c r="TY16" s="49"/>
      <c r="TZ16" s="1460"/>
      <c r="UA16" s="139"/>
      <c r="UB16" s="49"/>
      <c r="UC16" s="350"/>
      <c r="UD16" s="78">
        <f t="shared" si="76"/>
        <v>0</v>
      </c>
      <c r="UF16" s="426"/>
      <c r="UG16" s="1460"/>
      <c r="UH16" s="139"/>
      <c r="UI16" s="49"/>
      <c r="UJ16" s="350"/>
      <c r="UK16" s="78">
        <f t="shared" si="77"/>
        <v>0</v>
      </c>
      <c r="UM16" s="426"/>
      <c r="UN16" s="1460"/>
      <c r="UO16" s="139"/>
      <c r="UP16" s="49"/>
      <c r="UQ16" s="350"/>
      <c r="UR16" s="78">
        <f t="shared" si="78"/>
        <v>-2822</v>
      </c>
      <c r="UT16" s="426"/>
      <c r="UU16" s="1460"/>
      <c r="UV16" s="139"/>
      <c r="UW16" s="49"/>
      <c r="UX16" s="350"/>
      <c r="UY16" s="78">
        <f t="shared" si="79"/>
        <v>0</v>
      </c>
      <c r="VA16" s="321"/>
      <c r="VB16" s="1460"/>
      <c r="VC16" s="139"/>
      <c r="VD16" s="321"/>
      <c r="VE16" s="350"/>
      <c r="VF16" s="78">
        <f t="shared" si="80"/>
        <v>0</v>
      </c>
      <c r="VH16" s="426"/>
      <c r="VI16" s="1460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460"/>
      <c r="VX16" s="390"/>
      <c r="VY16" s="49"/>
      <c r="VZ16" s="350"/>
      <c r="WA16" s="78">
        <f t="shared" si="83"/>
        <v>0</v>
      </c>
      <c r="WC16" s="426"/>
      <c r="WD16" s="229"/>
      <c r="WE16" s="104"/>
      <c r="WF16" s="321">
        <v>41578</v>
      </c>
      <c r="WG16" s="350">
        <v>1000</v>
      </c>
      <c r="WH16" s="78">
        <f t="shared" si="84"/>
        <v>23510</v>
      </c>
      <c r="WJ16" s="321"/>
      <c r="WK16" s="1460"/>
      <c r="WL16" s="139"/>
      <c r="WM16" s="49"/>
      <c r="WN16" s="350"/>
      <c r="WO16" s="78">
        <f t="shared" si="85"/>
        <v>151</v>
      </c>
      <c r="WQ16" s="426"/>
      <c r="WR16" s="229"/>
      <c r="WS16" s="104"/>
      <c r="WT16" s="426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635.5</v>
      </c>
      <c r="XE16" s="426"/>
      <c r="XF16" s="229"/>
      <c r="XG16" s="104"/>
      <c r="XH16" s="49"/>
      <c r="XI16" s="139"/>
      <c r="XJ16" s="78">
        <f t="shared" si="88"/>
        <v>40179.949999999997</v>
      </c>
      <c r="XL16" s="406"/>
      <c r="XM16" s="311"/>
      <c r="XN16" s="22"/>
      <c r="XO16" s="31"/>
      <c r="XP16" s="76"/>
      <c r="XQ16" s="78">
        <f t="shared" si="89"/>
        <v>0</v>
      </c>
      <c r="XS16" s="406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6"/>
      <c r="YL16" s="139"/>
      <c r="YM16" s="78">
        <f t="shared" si="92"/>
        <v>0</v>
      </c>
      <c r="YO16" s="426"/>
      <c r="YP16" s="483"/>
      <c r="YQ16" s="229"/>
      <c r="YR16" s="390"/>
      <c r="YS16" s="1268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2"/>
        <v>0</v>
      </c>
      <c r="ZD16" s="321"/>
      <c r="ZE16" s="229"/>
      <c r="ZF16" s="104"/>
      <c r="ZG16" s="49"/>
      <c r="ZH16" s="139"/>
      <c r="ZI16" s="78">
        <f t="shared" si="94"/>
        <v>11399.470000000001</v>
      </c>
      <c r="ZK16" s="406"/>
      <c r="ZL16" s="311"/>
      <c r="ZM16" s="22"/>
      <c r="ZN16" s="31"/>
      <c r="ZO16" s="76"/>
      <c r="ZP16" s="78">
        <f t="shared" si="238"/>
        <v>0</v>
      </c>
      <c r="ZR16" s="406"/>
      <c r="ZS16" s="311"/>
      <c r="ZT16" s="22"/>
      <c r="ZU16" s="31"/>
      <c r="ZV16" s="76"/>
      <c r="ZW16" s="78">
        <f t="shared" si="239"/>
        <v>0</v>
      </c>
      <c r="ZY16" s="321">
        <v>41710</v>
      </c>
      <c r="ZZ16" s="317"/>
      <c r="AAA16" s="229" t="s">
        <v>2488</v>
      </c>
      <c r="AAB16" s="104">
        <v>82010</v>
      </c>
      <c r="AAC16" s="321">
        <v>41738</v>
      </c>
      <c r="AAD16" s="139">
        <v>82010</v>
      </c>
      <c r="AAE16" s="78">
        <f t="shared" si="95"/>
        <v>2062.4000000000233</v>
      </c>
      <c r="AAG16" s="321"/>
      <c r="AAH16" s="520"/>
      <c r="AAI16" s="350"/>
      <c r="AAJ16" s="321"/>
      <c r="AAK16" s="139"/>
      <c r="AAL16" s="78">
        <f t="shared" si="96"/>
        <v>0</v>
      </c>
      <c r="AAN16" s="426"/>
      <c r="AAO16" s="426"/>
      <c r="AAP16" s="229"/>
      <c r="AAQ16" s="104"/>
      <c r="AAR16" s="321"/>
      <c r="AAS16" s="139"/>
      <c r="AAT16" s="78">
        <f t="shared" si="97"/>
        <v>2828</v>
      </c>
      <c r="AAV16" s="321"/>
      <c r="AAW16" s="229"/>
      <c r="AAX16" s="696"/>
      <c r="AAY16" s="49"/>
      <c r="AAZ16" s="139"/>
      <c r="ABA16" s="78">
        <f t="shared" si="98"/>
        <v>41970</v>
      </c>
      <c r="ABC16" s="406"/>
      <c r="ABD16" s="736"/>
      <c r="ABE16" s="22"/>
      <c r="ABF16" s="406"/>
      <c r="ABG16" s="76"/>
      <c r="ABH16" s="78">
        <f t="shared" si="99"/>
        <v>0</v>
      </c>
      <c r="ABJ16" s="426"/>
      <c r="ABK16" s="1460"/>
      <c r="ABL16" s="139"/>
      <c r="ABM16" s="49"/>
      <c r="ABN16" s="139"/>
      <c r="ABO16" s="78">
        <f t="shared" si="100"/>
        <v>0</v>
      </c>
      <c r="ABQ16" s="426"/>
      <c r="ABR16" s="1460"/>
      <c r="ABS16" s="139"/>
      <c r="ABT16" s="49"/>
      <c r="ABU16" s="139"/>
      <c r="ABV16" s="78">
        <f t="shared" si="101"/>
        <v>0</v>
      </c>
      <c r="ABX16" s="406"/>
      <c r="ABY16" s="311"/>
      <c r="ABZ16" s="22"/>
      <c r="ACA16" s="31"/>
      <c r="ACB16" s="76"/>
      <c r="ACC16" s="78">
        <f t="shared" si="102"/>
        <v>0</v>
      </c>
      <c r="ACE16" s="406"/>
      <c r="ACF16" s="311"/>
      <c r="ACG16" s="22"/>
      <c r="ACH16" s="31"/>
      <c r="ACI16" s="76"/>
      <c r="ACJ16" s="78">
        <f t="shared" si="103"/>
        <v>0</v>
      </c>
      <c r="ACL16" s="406"/>
      <c r="ACM16" s="738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6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7"/>
      <c r="ADJ16" s="311"/>
      <c r="ADK16" s="783"/>
      <c r="ADL16" s="31"/>
      <c r="ADM16" s="76"/>
      <c r="ADN16" s="78">
        <f t="shared" si="257"/>
        <v>0</v>
      </c>
      <c r="ADP16" s="322"/>
      <c r="ADQ16" s="311"/>
      <c r="ADR16" s="22"/>
      <c r="ADS16" s="406"/>
      <c r="ADT16" s="76"/>
      <c r="ADU16" s="78">
        <f t="shared" si="258"/>
        <v>0</v>
      </c>
      <c r="ADW16" s="406"/>
      <c r="ADX16" s="311"/>
      <c r="ADY16" s="22"/>
      <c r="ADZ16" s="31"/>
      <c r="AEA16" s="76"/>
      <c r="AEB16" s="78">
        <f t="shared" si="259"/>
        <v>42311</v>
      </c>
      <c r="AED16" s="321"/>
      <c r="AEE16" s="229"/>
      <c r="AEF16" s="922"/>
      <c r="AEG16" s="321"/>
      <c r="AEH16" s="139"/>
      <c r="AEI16" s="78">
        <f t="shared" si="253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6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1"/>
      <c r="AGB16" s="311"/>
      <c r="AGC16" s="22"/>
      <c r="AGD16" s="31"/>
      <c r="AGE16" s="76"/>
      <c r="AGF16" s="78">
        <f t="shared" si="111"/>
        <v>45296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3146</v>
      </c>
      <c r="AGV16" s="426"/>
      <c r="AGW16" s="229"/>
      <c r="AGX16" s="104"/>
      <c r="AGY16" s="49"/>
      <c r="AGZ16" s="139"/>
      <c r="AHA16" s="78">
        <f t="shared" si="114"/>
        <v>17325.5</v>
      </c>
      <c r="AHE16" s="311"/>
      <c r="AHF16" s="22"/>
      <c r="AHG16" s="322"/>
      <c r="AHH16" s="76"/>
      <c r="AHI16" s="78">
        <f t="shared" si="115"/>
        <v>2343</v>
      </c>
      <c r="AHK16" s="406"/>
      <c r="AHL16" s="311"/>
      <c r="AHM16" s="22"/>
      <c r="AHN16" s="31"/>
      <c r="AHO16" s="76"/>
      <c r="AHP16" s="78">
        <f t="shared" si="116"/>
        <v>0</v>
      </c>
      <c r="AHR16" s="406"/>
      <c r="AHS16" s="311"/>
      <c r="AHT16" s="22"/>
      <c r="AHU16" s="31"/>
      <c r="AHV16" s="76"/>
      <c r="AHW16" s="78">
        <f t="shared" si="117"/>
        <v>5917.5</v>
      </c>
      <c r="AHY16" s="426">
        <v>41531</v>
      </c>
      <c r="AHZ16" s="426"/>
      <c r="AIA16" s="229" t="s">
        <v>1682</v>
      </c>
      <c r="AIB16" s="696">
        <v>20699</v>
      </c>
      <c r="AIC16" s="49">
        <v>41617</v>
      </c>
      <c r="AID16" s="139">
        <v>5675.14</v>
      </c>
      <c r="AIE16" s="78">
        <f t="shared" si="118"/>
        <v>19109.86</v>
      </c>
      <c r="AIG16" s="426"/>
      <c r="AIH16" s="229"/>
      <c r="AII16" s="104"/>
      <c r="AIJ16" s="49"/>
      <c r="AIK16" s="139"/>
      <c r="AIL16" s="78">
        <f t="shared" si="119"/>
        <v>2612</v>
      </c>
      <c r="AIN16" s="426"/>
      <c r="AIO16" s="229"/>
      <c r="AIP16" s="104"/>
      <c r="AIQ16" s="49"/>
      <c r="AIR16" s="139"/>
      <c r="AIS16" s="78">
        <f t="shared" si="120"/>
        <v>0</v>
      </c>
      <c r="AIU16" s="426"/>
      <c r="AIV16" s="229"/>
      <c r="AIW16" s="104"/>
      <c r="AIX16" s="49"/>
      <c r="AIY16" s="139"/>
      <c r="AIZ16" s="78">
        <f t="shared" si="121"/>
        <v>504</v>
      </c>
      <c r="AJB16" s="799">
        <v>40343</v>
      </c>
      <c r="AJC16" s="113" t="s">
        <v>1128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49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6"/>
      <c r="AKF16" s="311"/>
      <c r="AKG16" s="22"/>
      <c r="AKH16" s="31"/>
      <c r="AKI16" s="76"/>
      <c r="AKJ16" s="78">
        <f t="shared" si="126"/>
        <v>0</v>
      </c>
      <c r="AKL16" s="406"/>
      <c r="AKM16" s="311"/>
      <c r="AKN16" s="22"/>
      <c r="AKO16" s="31"/>
      <c r="AKP16" s="76"/>
      <c r="AKQ16" s="78">
        <f t="shared" si="127"/>
        <v>0</v>
      </c>
      <c r="AKS16" s="426"/>
      <c r="AKT16" s="483"/>
      <c r="AKU16" s="229"/>
      <c r="AKV16" s="104"/>
      <c r="AKW16" s="49"/>
      <c r="AKX16" s="139"/>
      <c r="AKY16" s="78">
        <f t="shared" si="128"/>
        <v>139</v>
      </c>
      <c r="ALA16" s="426"/>
      <c r="ALB16" s="229"/>
      <c r="ALC16" s="104"/>
      <c r="ALD16" s="49"/>
      <c r="ALE16" s="139"/>
      <c r="ALF16" s="78">
        <f t="shared" si="129"/>
        <v>409</v>
      </c>
      <c r="ALH16" s="406"/>
      <c r="ALI16" s="311"/>
      <c r="ALJ16" s="22"/>
      <c r="ALK16" s="31"/>
      <c r="ALL16" s="76"/>
      <c r="ALM16" s="78">
        <f t="shared" si="130"/>
        <v>0</v>
      </c>
      <c r="ALO16" s="406"/>
      <c r="ALP16" s="311"/>
      <c r="ALQ16" s="22"/>
      <c r="ALR16" s="31"/>
      <c r="ALS16" s="76"/>
      <c r="ALT16" s="78">
        <f t="shared" si="131"/>
        <v>3598.5</v>
      </c>
      <c r="ALV16" s="426"/>
      <c r="ALW16" s="229"/>
      <c r="ALX16" s="696"/>
      <c r="ALY16" s="49"/>
      <c r="ALZ16" s="139"/>
      <c r="AMA16" s="78">
        <f t="shared" si="132"/>
        <v>37151</v>
      </c>
      <c r="AMC16" s="406"/>
      <c r="AMD16" s="311"/>
      <c r="AME16" s="104"/>
      <c r="AMF16" s="31"/>
      <c r="AMG16" s="76"/>
      <c r="AMH16" s="78">
        <f t="shared" si="133"/>
        <v>0</v>
      </c>
      <c r="AMJ16" s="426"/>
      <c r="AMK16" s="229"/>
      <c r="AML16" s="104"/>
      <c r="AMM16" s="854"/>
      <c r="AMN16" s="139"/>
      <c r="AMO16" s="78">
        <f t="shared" si="134"/>
        <v>0</v>
      </c>
      <c r="AMQ16" s="406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7"/>
      <c r="ANA16" s="810"/>
      <c r="ANB16" s="76"/>
      <c r="ANC16" s="811">
        <f t="shared" si="205"/>
        <v>0</v>
      </c>
      <c r="ANE16" s="31"/>
      <c r="ANF16" s="311"/>
      <c r="ANG16" s="807"/>
      <c r="ANH16" s="810"/>
      <c r="ANI16" s="76"/>
      <c r="ANJ16" s="811">
        <f t="shared" si="206"/>
        <v>0</v>
      </c>
      <c r="ANL16" s="321"/>
      <c r="ANM16" s="229"/>
      <c r="ANN16" s="805"/>
      <c r="ANO16" s="393"/>
      <c r="ANP16" s="139"/>
      <c r="ANQ16" s="811">
        <f t="shared" si="207"/>
        <v>187.59999999999991</v>
      </c>
      <c r="ANS16" s="31"/>
      <c r="ANT16" s="336"/>
      <c r="ANU16" s="311"/>
      <c r="ANV16" s="807"/>
      <c r="ANW16" s="810"/>
      <c r="ANX16" s="76"/>
      <c r="ANY16" s="811">
        <f t="shared" si="208"/>
        <v>0</v>
      </c>
      <c r="AOA16" s="406">
        <v>41719</v>
      </c>
      <c r="AOB16" s="738"/>
      <c r="AOC16" s="311" t="s">
        <v>2520</v>
      </c>
      <c r="AOD16" s="807">
        <v>24336</v>
      </c>
      <c r="AOE16" s="97">
        <v>41732</v>
      </c>
      <c r="AOF16" s="139">
        <v>24336</v>
      </c>
      <c r="AOG16" s="811">
        <f t="shared" si="209"/>
        <v>731.20000000001164</v>
      </c>
      <c r="AOI16" s="426"/>
      <c r="AOJ16" s="229"/>
      <c r="AOK16" s="805"/>
      <c r="AOL16" s="97"/>
      <c r="AOM16" s="139"/>
      <c r="AON16" s="811">
        <f t="shared" si="210"/>
        <v>0</v>
      </c>
      <c r="AOP16" s="31"/>
      <c r="AOQ16" s="311"/>
      <c r="AOR16" s="807"/>
      <c r="AOS16" s="810"/>
      <c r="AOT16" s="76"/>
      <c r="AOU16" s="811">
        <f t="shared" si="211"/>
        <v>0</v>
      </c>
      <c r="AOW16" s="49"/>
      <c r="AOX16" s="1460"/>
      <c r="AOY16" s="805"/>
      <c r="AOZ16" s="97"/>
      <c r="APA16" s="139"/>
      <c r="APB16" s="811">
        <f t="shared" si="212"/>
        <v>0</v>
      </c>
      <c r="APD16" s="49"/>
      <c r="APE16" s="229"/>
      <c r="APF16" s="805"/>
      <c r="APG16" s="97"/>
      <c r="APH16" s="139"/>
      <c r="API16" s="78">
        <f t="shared" si="136"/>
        <v>0</v>
      </c>
      <c r="APK16" s="406"/>
      <c r="APL16" s="311"/>
      <c r="APM16" s="807"/>
      <c r="APN16" s="810"/>
      <c r="APO16" s="76"/>
      <c r="APP16" s="811">
        <f t="shared" si="213"/>
        <v>0</v>
      </c>
      <c r="APR16" s="321"/>
      <c r="APS16" s="229"/>
      <c r="APT16" s="805"/>
      <c r="APU16" s="97"/>
      <c r="APV16" s="139"/>
      <c r="APW16" s="811">
        <f t="shared" si="214"/>
        <v>0</v>
      </c>
      <c r="APY16" s="49"/>
      <c r="APZ16" s="229"/>
      <c r="AQA16" s="805"/>
      <c r="AQB16" s="97"/>
      <c r="AQC16" s="139"/>
      <c r="AQD16" s="811">
        <f t="shared" si="215"/>
        <v>0</v>
      </c>
      <c r="AQF16" s="31"/>
      <c r="AQG16" s="311"/>
      <c r="AQH16" s="807"/>
      <c r="AQI16" s="810"/>
      <c r="AQJ16" s="76"/>
      <c r="AQK16" s="811">
        <f t="shared" si="216"/>
        <v>0</v>
      </c>
      <c r="AQM16" s="31"/>
      <c r="AQN16" s="872"/>
      <c r="AQO16" s="807"/>
      <c r="AQP16" s="810"/>
      <c r="AQQ16" s="76"/>
      <c r="AQR16" s="811">
        <f t="shared" si="217"/>
        <v>0</v>
      </c>
      <c r="AQT16" s="322"/>
      <c r="AQU16" s="311"/>
      <c r="AQV16" s="807"/>
      <c r="AQW16" s="810"/>
      <c r="AQX16" s="76"/>
      <c r="AQY16" s="811">
        <f t="shared" si="218"/>
        <v>0</v>
      </c>
      <c r="ARA16" s="322"/>
      <c r="ARB16" s="311"/>
      <c r="ARC16" s="807"/>
      <c r="ARD16" s="810"/>
      <c r="ARE16" s="76"/>
      <c r="ARF16" s="811">
        <f t="shared" si="219"/>
        <v>0</v>
      </c>
      <c r="ARH16" s="322"/>
      <c r="ARI16" s="1460"/>
      <c r="ARJ16" s="805"/>
      <c r="ARK16" s="97">
        <v>41737</v>
      </c>
      <c r="ARL16" s="76">
        <v>1418</v>
      </c>
      <c r="ARM16" s="811">
        <f t="shared" si="220"/>
        <v>399</v>
      </c>
      <c r="ARO16" s="426"/>
      <c r="ARP16" s="229"/>
      <c r="ARQ16" s="805"/>
      <c r="ARR16" s="97"/>
      <c r="ARS16" s="139"/>
      <c r="ART16" s="811">
        <f t="shared" si="221"/>
        <v>0</v>
      </c>
      <c r="ARV16" s="406"/>
      <c r="ARW16" s="311"/>
      <c r="ARX16" s="807"/>
      <c r="ARY16" s="810"/>
      <c r="ARZ16" s="76"/>
      <c r="ASA16" s="811">
        <f t="shared" si="222"/>
        <v>0</v>
      </c>
      <c r="ASC16" s="406"/>
      <c r="ASD16" s="311"/>
      <c r="ASE16" s="807"/>
      <c r="ASF16" s="810"/>
      <c r="ASG16" s="76"/>
      <c r="ASH16" s="811">
        <f t="shared" si="223"/>
        <v>0</v>
      </c>
      <c r="ASJ16" s="426"/>
      <c r="ASK16" s="229"/>
      <c r="ASL16" s="806"/>
      <c r="ASM16" s="97"/>
      <c r="ASN16" s="139"/>
      <c r="ASO16" s="811">
        <f t="shared" si="224"/>
        <v>0</v>
      </c>
      <c r="ASQ16" s="426"/>
      <c r="ASR16" s="302"/>
      <c r="ASS16" s="139"/>
      <c r="AST16" s="49"/>
      <c r="ASU16" s="139"/>
      <c r="ASV16" s="78">
        <f t="shared" si="240"/>
        <v>0</v>
      </c>
      <c r="ASX16" s="426"/>
      <c r="ASY16" s="483"/>
      <c r="ASZ16" s="229"/>
      <c r="ATA16" s="104"/>
      <c r="ATB16" s="49"/>
      <c r="ATC16" s="52"/>
      <c r="ATD16" s="78">
        <f t="shared" si="241"/>
        <v>2270</v>
      </c>
      <c r="ATF16" s="426"/>
      <c r="ATG16" s="229"/>
      <c r="ATH16" s="104"/>
      <c r="ATI16" s="49"/>
      <c r="ATJ16" s="139"/>
      <c r="ATK16" s="78">
        <f t="shared" si="242"/>
        <v>0</v>
      </c>
      <c r="ATM16" s="321"/>
      <c r="ATN16" s="229"/>
      <c r="ATO16" s="104"/>
      <c r="ATP16" s="49"/>
      <c r="ATQ16" s="139"/>
      <c r="ATR16" s="78">
        <f t="shared" si="243"/>
        <v>0</v>
      </c>
      <c r="ATT16" s="406"/>
      <c r="ATU16" s="738"/>
      <c r="ATV16" s="311"/>
      <c r="ATW16" s="22"/>
      <c r="ATX16" s="31"/>
      <c r="ATY16" s="76"/>
      <c r="ATZ16" s="78">
        <f t="shared" si="244"/>
        <v>968</v>
      </c>
      <c r="AUB16" s="406"/>
      <c r="AUC16" s="738"/>
      <c r="AUD16" s="311"/>
      <c r="AUE16" s="22"/>
      <c r="AUF16" s="31"/>
      <c r="AUG16" s="76"/>
      <c r="AUH16" s="78">
        <f t="shared" si="245"/>
        <v>0</v>
      </c>
      <c r="AUI16" s="76"/>
      <c r="AUJ16" s="406"/>
      <c r="AUK16" s="311"/>
      <c r="AUL16" s="783"/>
      <c r="AUM16" s="31"/>
      <c r="AUN16" s="76"/>
      <c r="AUO16" s="78">
        <f t="shared" si="246"/>
        <v>0</v>
      </c>
      <c r="AUQ16" s="426">
        <v>41607</v>
      </c>
      <c r="AUR16" s="229" t="s">
        <v>1913</v>
      </c>
      <c r="AUS16" s="261">
        <v>11132</v>
      </c>
      <c r="AUT16" s="49">
        <v>41757</v>
      </c>
      <c r="AUU16" s="139">
        <v>11132</v>
      </c>
      <c r="AUV16" s="78">
        <f t="shared" si="247"/>
        <v>1117.5</v>
      </c>
      <c r="AUX16" s="426"/>
      <c r="AUY16" s="229"/>
      <c r="AUZ16" s="104"/>
      <c r="AVA16" s="49"/>
      <c r="AVB16" s="139"/>
      <c r="AVC16" s="78">
        <f t="shared" si="248"/>
        <v>3312</v>
      </c>
      <c r="AVE16" s="426"/>
      <c r="AVF16" s="229"/>
      <c r="AVG16" s="104"/>
      <c r="AVH16" s="49"/>
      <c r="AVI16" s="139"/>
      <c r="AVJ16" s="78">
        <f t="shared" si="249"/>
        <v>0</v>
      </c>
      <c r="AVL16" s="426"/>
      <c r="AVM16" s="302"/>
      <c r="AVN16" s="139"/>
      <c r="AVO16" s="49"/>
      <c r="AVP16" s="139"/>
      <c r="AVQ16" s="78">
        <f t="shared" si="250"/>
        <v>0</v>
      </c>
      <c r="AVS16" s="406"/>
      <c r="AVT16" s="311"/>
      <c r="AVU16" s="22"/>
      <c r="AVV16" s="31"/>
      <c r="AVW16" s="76"/>
      <c r="AVX16" s="78">
        <f t="shared" si="225"/>
        <v>0</v>
      </c>
      <c r="AVZ16" s="406"/>
      <c r="AWA16" s="311"/>
      <c r="AWB16" s="22"/>
      <c r="AWC16" s="31"/>
      <c r="AWD16" s="76"/>
      <c r="AWE16" s="78">
        <f t="shared" si="226"/>
        <v>0</v>
      </c>
      <c r="AWG16" s="426"/>
      <c r="AWH16" s="302"/>
      <c r="AWI16" s="139"/>
      <c r="AWJ16" s="49"/>
      <c r="AWK16" s="350"/>
      <c r="AWL16" s="78">
        <f t="shared" si="227"/>
        <v>0</v>
      </c>
      <c r="AWN16" s="49"/>
      <c r="AWO16" s="308"/>
      <c r="AWP16" s="302"/>
      <c r="AWQ16" s="139"/>
      <c r="AWR16" s="49"/>
      <c r="AWS16" s="139"/>
      <c r="AWT16" s="78">
        <f t="shared" si="228"/>
        <v>5365</v>
      </c>
      <c r="AWV16" s="406"/>
      <c r="AWW16" s="738"/>
      <c r="AWX16" s="311"/>
      <c r="AWY16" s="22"/>
      <c r="AWZ16" s="31"/>
      <c r="AXA16" s="76"/>
      <c r="AXB16" s="78">
        <f t="shared" si="260"/>
        <v>4707.5</v>
      </c>
      <c r="AXD16" s="406"/>
      <c r="AXE16" s="311"/>
      <c r="AXF16" s="22"/>
      <c r="AXG16" s="31"/>
      <c r="AXH16" s="76"/>
      <c r="AXI16" s="78">
        <f t="shared" si="261"/>
        <v>0</v>
      </c>
      <c r="AXK16" s="406"/>
      <c r="AXL16" s="311"/>
      <c r="AXM16" s="22"/>
      <c r="AXN16" s="31"/>
      <c r="AXO16" s="76"/>
      <c r="AXP16" s="78">
        <f t="shared" si="262"/>
        <v>0</v>
      </c>
      <c r="AXR16" s="31"/>
      <c r="AXS16" s="311"/>
      <c r="AXT16" s="22"/>
      <c r="AXU16" s="31"/>
      <c r="AXV16" s="76"/>
      <c r="AXW16" s="78">
        <f t="shared" si="263"/>
        <v>0</v>
      </c>
      <c r="AXY16" s="426"/>
      <c r="AXZ16" s="302"/>
      <c r="AYA16" s="139"/>
      <c r="AYB16" s="483"/>
      <c r="AYC16" s="139"/>
      <c r="AYD16" s="78">
        <f t="shared" si="137"/>
        <v>0</v>
      </c>
      <c r="AYF16" s="426"/>
      <c r="AYG16" s="229"/>
      <c r="AYH16" s="104"/>
      <c r="AYI16" s="49"/>
      <c r="AYJ16" s="139"/>
      <c r="AYK16" s="78">
        <f t="shared" si="138"/>
        <v>0</v>
      </c>
      <c r="AYM16" s="426"/>
      <c r="AYN16" s="229"/>
      <c r="AYO16" s="104"/>
      <c r="AYP16" s="345"/>
      <c r="AYQ16" s="139"/>
      <c r="AYR16" s="78">
        <f t="shared" si="139"/>
        <v>0</v>
      </c>
      <c r="AYT16" s="406"/>
      <c r="AYU16" s="311"/>
      <c r="AYV16" s="22"/>
      <c r="AYW16" s="31"/>
      <c r="AYX16" s="76"/>
      <c r="AYY16" s="78">
        <f t="shared" si="140"/>
        <v>0</v>
      </c>
      <c r="AZA16" s="406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49"/>
      <c r="AZS16" s="139"/>
      <c r="AZT16" s="78">
        <f t="shared" si="143"/>
        <v>5180.28</v>
      </c>
      <c r="AZV16" s="321"/>
      <c r="AZW16" s="229"/>
      <c r="AZX16" s="104"/>
      <c r="AZY16" s="49"/>
      <c r="AZZ16" s="139"/>
      <c r="BAA16" s="78">
        <f t="shared" si="144"/>
        <v>0</v>
      </c>
      <c r="BAC16" s="322">
        <v>41708</v>
      </c>
      <c r="BAD16" s="815" t="s">
        <v>2485</v>
      </c>
      <c r="BAE16" s="702">
        <v>3510.4</v>
      </c>
      <c r="BAF16" s="426"/>
      <c r="BAG16" s="350"/>
      <c r="BAH16" s="78">
        <f t="shared" si="145"/>
        <v>16823.900000000001</v>
      </c>
      <c r="BAJ16" s="406"/>
      <c r="BAK16" s="311"/>
      <c r="BAL16" s="22"/>
      <c r="BAM16" s="406"/>
      <c r="BAN16" s="76"/>
      <c r="BAO16" s="78">
        <f t="shared" si="146"/>
        <v>0</v>
      </c>
      <c r="BAQ16" s="426"/>
      <c r="BAR16" s="302"/>
      <c r="BAS16" s="719"/>
      <c r="BAT16" s="803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4"/>
        <v>0</v>
      </c>
      <c r="BBE16" s="49"/>
      <c r="BBF16" s="229"/>
      <c r="BBG16" s="104"/>
      <c r="BBH16" s="49"/>
      <c r="BBI16" s="139"/>
      <c r="BBJ16" s="78">
        <f t="shared" si="265"/>
        <v>1292</v>
      </c>
      <c r="BBL16" s="321">
        <v>41726</v>
      </c>
      <c r="BBM16" s="321"/>
      <c r="BBN16" s="229" t="s">
        <v>2569</v>
      </c>
      <c r="BBO16" s="104">
        <v>176508</v>
      </c>
      <c r="BBP16" s="393">
        <v>41733</v>
      </c>
      <c r="BBQ16" s="390">
        <v>176508</v>
      </c>
      <c r="BBR16" s="131">
        <f t="shared" si="148"/>
        <v>6.5</v>
      </c>
      <c r="BBT16" s="31"/>
      <c r="BBU16" s="311"/>
      <c r="BBV16" s="22"/>
      <c r="BBW16" s="31"/>
      <c r="BBX16" s="76"/>
      <c r="BBY16" s="78">
        <f t="shared" si="149"/>
        <v>0</v>
      </c>
      <c r="BCA16" s="49"/>
      <c r="BCB16" s="229"/>
      <c r="BCC16" s="104"/>
      <c r="BCD16" s="426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6"/>
      <c r="BCW16" s="229"/>
      <c r="BCX16" s="104"/>
      <c r="BCY16" s="49"/>
      <c r="BCZ16" s="139"/>
      <c r="BDA16" s="78">
        <f t="shared" si="153"/>
        <v>6086.5</v>
      </c>
      <c r="BDC16" s="426"/>
      <c r="BDD16" s="229"/>
      <c r="BDE16" s="1278"/>
      <c r="BDF16" s="1279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6"/>
      <c r="BDR16" s="483"/>
      <c r="BDS16" s="229"/>
      <c r="BDT16" s="104"/>
      <c r="BDU16" s="854"/>
      <c r="BDV16" s="139"/>
      <c r="BDW16" s="78">
        <f t="shared" si="156"/>
        <v>308</v>
      </c>
      <c r="BDY16" s="49"/>
      <c r="BDZ16" s="814"/>
      <c r="BEA16" s="229"/>
      <c r="BEB16" s="104"/>
      <c r="BEC16" s="49"/>
      <c r="BED16" s="139"/>
      <c r="BEE16" s="78">
        <f t="shared" si="157"/>
        <v>10700</v>
      </c>
      <c r="BEG16" s="49"/>
      <c r="BEH16" s="229"/>
      <c r="BEI16" s="104"/>
      <c r="BEJ16" s="49"/>
      <c r="BEK16" s="139"/>
      <c r="BEL16" s="78">
        <f t="shared" si="158"/>
        <v>0</v>
      </c>
      <c r="BEN16" s="49"/>
      <c r="BEO16" s="229"/>
      <c r="BEP16" s="104"/>
      <c r="BEQ16" s="49"/>
      <c r="BER16" s="139"/>
      <c r="BES16" s="78">
        <f t="shared" si="159"/>
        <v>0</v>
      </c>
      <c r="BEU16" s="321"/>
      <c r="BEV16" s="229"/>
      <c r="BEW16" s="104"/>
      <c r="BEX16" s="49"/>
      <c r="BEY16" s="139"/>
      <c r="BEZ16" s="78">
        <f t="shared" si="160"/>
        <v>0</v>
      </c>
      <c r="BFB16" s="322"/>
      <c r="BFC16" s="311"/>
      <c r="BFD16" s="22"/>
      <c r="BFE16" s="31"/>
      <c r="BFF16" s="76"/>
      <c r="BFG16" s="78">
        <f t="shared" si="161"/>
        <v>970</v>
      </c>
      <c r="BFI16" s="321">
        <v>41718</v>
      </c>
      <c r="BFJ16" s="229" t="s">
        <v>2515</v>
      </c>
      <c r="BFK16" s="104">
        <v>2808</v>
      </c>
      <c r="BFL16" s="426">
        <v>41748</v>
      </c>
      <c r="BFM16" s="139">
        <v>2808</v>
      </c>
      <c r="BFN16" s="131">
        <f t="shared" si="162"/>
        <v>0</v>
      </c>
      <c r="BFP16" s="322"/>
      <c r="BFQ16" s="311"/>
      <c r="BFR16" s="22"/>
      <c r="BFS16" s="406"/>
      <c r="BFT16" s="77"/>
      <c r="BFU16" s="78">
        <f t="shared" si="163"/>
        <v>0</v>
      </c>
      <c r="BFW16" s="31"/>
      <c r="BFX16" s="311"/>
      <c r="BFY16" s="22"/>
      <c r="BFZ16" s="31"/>
      <c r="BGA16" s="76"/>
      <c r="BGB16" s="78">
        <f t="shared" si="164"/>
        <v>0</v>
      </c>
      <c r="BGD16" s="321"/>
      <c r="BGE16" s="229"/>
      <c r="BGF16" s="104"/>
      <c r="BGG16" s="321"/>
      <c r="BGH16" s="139"/>
      <c r="BGI16" s="78">
        <f t="shared" si="165"/>
        <v>0</v>
      </c>
      <c r="BGK16" s="715"/>
      <c r="BGL16" s="715"/>
      <c r="BGM16" s="302"/>
      <c r="BGN16" s="1658"/>
      <c r="BGO16" s="858"/>
      <c r="BGP16" s="835"/>
      <c r="BGQ16" s="78">
        <f t="shared" si="166"/>
        <v>1403.0999999999913</v>
      </c>
      <c r="BGS16" s="31"/>
      <c r="BGT16" s="311"/>
      <c r="BGU16" s="22"/>
      <c r="BGV16" s="31"/>
      <c r="BGW16" s="76"/>
      <c r="BGX16" s="78">
        <f t="shared" si="167"/>
        <v>0</v>
      </c>
      <c r="BGZ16" s="406"/>
      <c r="BHA16" s="780"/>
      <c r="BHB16" s="139"/>
      <c r="BHC16" s="49"/>
      <c r="BHD16" s="139"/>
      <c r="BHE16" s="78">
        <f t="shared" si="168"/>
        <v>229.79999999999927</v>
      </c>
      <c r="BHG16" s="406"/>
      <c r="BHH16" s="31"/>
      <c r="BHI16" s="311"/>
      <c r="BHJ16" s="22"/>
      <c r="BHK16" s="31"/>
      <c r="BHL16" s="76"/>
      <c r="BHM16" s="78">
        <f t="shared" si="169"/>
        <v>0</v>
      </c>
      <c r="BHO16" s="321"/>
      <c r="BHP16" s="229"/>
      <c r="BHQ16" s="104"/>
      <c r="BHR16" s="321"/>
      <c r="BHS16" s="139"/>
      <c r="BHT16" s="78">
        <f t="shared" si="170"/>
        <v>0</v>
      </c>
      <c r="BHV16" s="322"/>
      <c r="BHW16" s="336"/>
      <c r="BHX16" s="311"/>
      <c r="BHY16" s="22"/>
      <c r="BHZ16" s="322"/>
      <c r="BIA16" s="76"/>
      <c r="BIB16" s="78">
        <f t="shared" si="171"/>
        <v>0</v>
      </c>
      <c r="BID16" s="321"/>
      <c r="BIE16" s="308"/>
      <c r="BIF16" s="302"/>
      <c r="BIG16" s="139"/>
      <c r="BIH16" s="31"/>
      <c r="BII16" s="76"/>
      <c r="BIJ16" s="78">
        <f t="shared" si="172"/>
        <v>50501.000000000007</v>
      </c>
      <c r="BIL16" s="406"/>
      <c r="BIM16" s="311"/>
      <c r="BIN16" s="22"/>
      <c r="BIP16" s="76"/>
      <c r="BIQ16" s="78">
        <f t="shared" si="173"/>
        <v>86</v>
      </c>
      <c r="BIS16" s="322"/>
      <c r="BIT16" s="311"/>
      <c r="BIU16" s="783"/>
      <c r="BIV16" s="49"/>
      <c r="BIW16" s="139"/>
      <c r="BIX16" s="78">
        <f t="shared" si="174"/>
        <v>0</v>
      </c>
      <c r="BIZ16" s="406"/>
      <c r="BJA16" s="311"/>
      <c r="BJB16" s="783"/>
      <c r="BJC16" s="49"/>
      <c r="BJD16" s="139"/>
      <c r="BJE16" s="78">
        <f t="shared" si="175"/>
        <v>0</v>
      </c>
      <c r="BJG16" s="322"/>
      <c r="BJH16" s="1452"/>
      <c r="BJI16" s="780"/>
      <c r="BJJ16" s="139"/>
      <c r="BJK16" s="31"/>
      <c r="BJL16" s="76"/>
      <c r="BJM16" s="78">
        <f t="shared" si="254"/>
        <v>27564.899999999991</v>
      </c>
      <c r="BJO16" s="31"/>
      <c r="BJP16" s="311"/>
      <c r="BJQ16" s="22"/>
      <c r="BJR16" s="31"/>
      <c r="BJS16" s="76"/>
      <c r="BJT16" s="78">
        <f t="shared" si="255"/>
        <v>1883</v>
      </c>
      <c r="BJV16" s="406"/>
      <c r="BJW16" s="311"/>
      <c r="BJX16" s="22"/>
      <c r="BJY16" s="31"/>
      <c r="BJZ16" s="76"/>
      <c r="BKA16" s="78">
        <f t="shared" si="176"/>
        <v>0</v>
      </c>
      <c r="BKC16" s="406"/>
      <c r="BKD16" s="738"/>
      <c r="BKE16" s="311"/>
      <c r="BKF16" s="22"/>
      <c r="BKG16" s="31"/>
      <c r="BKH16" s="76"/>
      <c r="BKI16" s="78">
        <f t="shared" si="177"/>
        <v>13238.500000000002</v>
      </c>
      <c r="BKK16" s="406"/>
      <c r="BKL16" s="311"/>
      <c r="BKM16" s="22"/>
      <c r="BKN16" s="31"/>
      <c r="BKO16" s="76"/>
      <c r="BKP16" s="78">
        <f t="shared" si="178"/>
        <v>0</v>
      </c>
      <c r="BKR16" s="406"/>
      <c r="BKS16" s="311"/>
      <c r="BKT16" s="22"/>
      <c r="BKU16" s="31"/>
      <c r="BKV16" s="76"/>
      <c r="BKW16" s="78">
        <f t="shared" si="179"/>
        <v>0</v>
      </c>
      <c r="BKY16" s="406"/>
      <c r="BKZ16" s="311"/>
      <c r="BLA16" s="22"/>
      <c r="BLB16" s="31"/>
      <c r="BLC16" s="76"/>
      <c r="BLD16" s="78">
        <f t="shared" si="180"/>
        <v>11052.6</v>
      </c>
      <c r="BLF16" s="406"/>
      <c r="BLG16" s="311"/>
      <c r="BLH16" s="22"/>
      <c r="BLI16" s="322"/>
      <c r="BLJ16" s="76"/>
      <c r="BLK16" s="78">
        <f t="shared" si="181"/>
        <v>100</v>
      </c>
      <c r="BLM16" s="426"/>
      <c r="BLN16" s="229"/>
      <c r="BLO16" s="104"/>
      <c r="BLP16" s="258"/>
      <c r="BLQ16" s="139"/>
      <c r="BLR16" s="78">
        <f t="shared" si="182"/>
        <v>0</v>
      </c>
      <c r="BLT16" s="426"/>
      <c r="BLU16" s="302"/>
      <c r="BLV16" s="139"/>
      <c r="BLW16" s="49"/>
      <c r="BLX16" s="139"/>
      <c r="BLY16" s="78">
        <f t="shared" si="183"/>
        <v>0</v>
      </c>
      <c r="BMA16" s="426"/>
      <c r="BMB16" s="302"/>
      <c r="BMC16" s="139"/>
      <c r="BMD16" s="426"/>
      <c r="BME16" s="139"/>
      <c r="BMF16" s="78">
        <f t="shared" si="184"/>
        <v>0</v>
      </c>
      <c r="BMH16" s="406"/>
      <c r="BMI16" s="311"/>
      <c r="BMJ16" s="22"/>
      <c r="BMK16" s="406"/>
      <c r="BML16" s="76"/>
      <c r="BMM16" s="78">
        <f t="shared" si="185"/>
        <v>0</v>
      </c>
      <c r="BMO16" s="31"/>
      <c r="BMP16" s="311"/>
      <c r="BMQ16" s="22"/>
      <c r="BMR16" s="31"/>
      <c r="BMS16" s="76"/>
      <c r="BMT16" s="78">
        <f t="shared" si="186"/>
        <v>0</v>
      </c>
      <c r="BMV16" s="31"/>
      <c r="BMW16" s="311"/>
      <c r="BMX16" s="783"/>
      <c r="BMY16" s="31"/>
      <c r="BMZ16" s="76"/>
      <c r="BNA16" s="78">
        <f t="shared" si="229"/>
        <v>30837</v>
      </c>
      <c r="BNC16" s="321"/>
      <c r="BND16" s="229"/>
      <c r="BNE16" s="104"/>
      <c r="BNF16" s="321"/>
      <c r="BNG16" s="139"/>
      <c r="BNH16" s="78">
        <f t="shared" si="230"/>
        <v>12109</v>
      </c>
      <c r="BNJ16" s="49"/>
      <c r="BNK16" s="229"/>
      <c r="BNL16" s="104"/>
      <c r="BNM16" s="49"/>
      <c r="BNN16" s="139"/>
      <c r="BNO16" s="78">
        <f t="shared" si="231"/>
        <v>0</v>
      </c>
      <c r="BNQ16" s="49"/>
      <c r="BNR16" s="308"/>
      <c r="BNS16" s="229"/>
      <c r="BNT16" s="104"/>
      <c r="BNU16" s="49"/>
      <c r="BNV16" s="139"/>
      <c r="BNW16" s="78">
        <f t="shared" si="232"/>
        <v>0</v>
      </c>
      <c r="BNY16" s="31"/>
      <c r="BNZ16" s="311"/>
      <c r="BOA16" s="22"/>
      <c r="BOB16" s="31"/>
      <c r="BOC16" s="76"/>
      <c r="BOD16" s="78">
        <f t="shared" si="233"/>
        <v>0</v>
      </c>
      <c r="BOF16" s="31"/>
      <c r="BOG16" s="311"/>
      <c r="BOH16" s="22"/>
      <c r="BOI16" s="31"/>
      <c r="BOJ16" s="76"/>
      <c r="BOK16" s="78">
        <f t="shared" si="234"/>
        <v>0</v>
      </c>
      <c r="BOM16" s="31"/>
      <c r="BON16" s="311"/>
      <c r="BOO16" s="22"/>
      <c r="BOP16" s="31"/>
      <c r="BOQ16" s="76"/>
      <c r="BOR16" s="78">
        <f t="shared" si="235"/>
        <v>1785.5</v>
      </c>
      <c r="BOT16" s="321"/>
      <c r="BOU16" s="302"/>
      <c r="BOV16" s="139"/>
      <c r="BOW16" s="49"/>
      <c r="BOX16" s="139"/>
      <c r="BOY16" s="78">
        <f t="shared" si="236"/>
        <v>0</v>
      </c>
      <c r="BPA16" s="406"/>
      <c r="BPB16" s="311"/>
      <c r="BPC16" s="22"/>
      <c r="BPD16" s="31"/>
      <c r="BPE16" s="76"/>
      <c r="BPF16" s="78">
        <f t="shared" si="237"/>
        <v>0</v>
      </c>
      <c r="BPH16" s="406"/>
      <c r="BPI16" s="311"/>
      <c r="BPJ16" s="22"/>
      <c r="BPK16" s="31"/>
      <c r="BPL16" s="76"/>
      <c r="BPM16" s="78">
        <f t="shared" si="251"/>
        <v>2273.5</v>
      </c>
      <c r="BPO16" s="31"/>
      <c r="BPP16" s="311"/>
      <c r="BPQ16" s="22"/>
      <c r="BPR16" s="31"/>
      <c r="BPS16" s="76"/>
      <c r="BPT16" s="78">
        <f t="shared" si="187"/>
        <v>0</v>
      </c>
      <c r="BPV16" s="31"/>
      <c r="BPW16" s="311"/>
      <c r="BPX16" s="22"/>
      <c r="BPY16" s="31"/>
      <c r="BPZ16" s="76"/>
      <c r="BQA16" s="78">
        <f t="shared" si="188"/>
        <v>0</v>
      </c>
      <c r="BQD16" s="929"/>
      <c r="BQE16" s="31"/>
      <c r="BQF16" s="22"/>
      <c r="BQG16" s="31"/>
      <c r="BQH16" s="76"/>
      <c r="BQI16" s="78">
        <f t="shared" si="189"/>
        <v>118</v>
      </c>
      <c r="BQJ16" s="76"/>
      <c r="BQK16" s="321"/>
      <c r="BQL16" s="229"/>
      <c r="BQM16" s="104"/>
      <c r="BQN16" s="49"/>
      <c r="BQO16" s="139"/>
      <c r="BQP16" s="78">
        <f t="shared" si="190"/>
        <v>6615.5</v>
      </c>
      <c r="BQR16" s="321"/>
      <c r="BQS16" s="302"/>
      <c r="BQT16" s="139"/>
      <c r="BQU16" s="426"/>
      <c r="BQV16" s="139"/>
      <c r="BQW16" s="78">
        <f t="shared" si="191"/>
        <v>0</v>
      </c>
      <c r="BQZ16" s="780"/>
      <c r="BRA16" s="350"/>
      <c r="BRB16" s="406"/>
      <c r="BRC16" s="778"/>
      <c r="BRD16" s="78">
        <f t="shared" si="192"/>
        <v>0</v>
      </c>
      <c r="BRF16" s="31"/>
      <c r="BRG16" s="311"/>
      <c r="BRH16" s="22"/>
      <c r="BRI16" s="31"/>
      <c r="BRJ16" s="76"/>
      <c r="BRK16" s="78">
        <f t="shared" si="193"/>
        <v>0</v>
      </c>
      <c r="BRM16" s="322"/>
      <c r="BRN16" s="336"/>
      <c r="BRO16" s="780"/>
      <c r="BRP16" s="76"/>
      <c r="BRQ16" s="31"/>
      <c r="BRR16" s="76"/>
      <c r="BRS16" s="78">
        <f t="shared" si="194"/>
        <v>1966</v>
      </c>
      <c r="BRU16" s="406"/>
      <c r="BRV16" s="311"/>
      <c r="BRW16" s="22"/>
      <c r="BRX16" s="31"/>
      <c r="BRY16" s="76"/>
      <c r="BRZ16" s="78">
        <f t="shared" si="195"/>
        <v>0</v>
      </c>
      <c r="BSB16" s="406"/>
      <c r="BSC16" s="311"/>
      <c r="BSD16" s="22"/>
      <c r="BSE16" s="31"/>
      <c r="BSF16" s="76"/>
      <c r="BSG16" s="78">
        <f t="shared" si="196"/>
        <v>0</v>
      </c>
      <c r="BSI16" s="49"/>
      <c r="BSJ16" s="229"/>
      <c r="BSK16" s="104"/>
      <c r="BSL16" s="49"/>
      <c r="BSM16" s="139"/>
      <c r="BSN16" s="78">
        <f t="shared" si="197"/>
        <v>0</v>
      </c>
      <c r="BSP16" s="406"/>
      <c r="BSQ16" s="311"/>
      <c r="BSR16" s="22"/>
      <c r="BSS16" s="31"/>
      <c r="BST16" s="76"/>
      <c r="BSU16" s="78">
        <f t="shared" si="198"/>
        <v>0</v>
      </c>
      <c r="BSW16" s="406"/>
      <c r="BSX16" s="311"/>
      <c r="BSY16" s="22"/>
      <c r="BSZ16" s="31"/>
      <c r="BTA16" s="76"/>
      <c r="BTB16" s="78">
        <f t="shared" si="199"/>
        <v>0</v>
      </c>
      <c r="BTD16" s="31"/>
      <c r="BTE16" s="311"/>
      <c r="BTF16" s="22"/>
      <c r="BTG16" s="31"/>
      <c r="BTH16" s="76"/>
      <c r="BTI16" s="78">
        <f t="shared" si="200"/>
        <v>0</v>
      </c>
      <c r="BTK16" s="31"/>
      <c r="BTL16" s="311"/>
      <c r="BTM16" s="22"/>
      <c r="BTN16" s="31"/>
      <c r="BTO16" s="76"/>
      <c r="BTP16" s="78">
        <f t="shared" si="201"/>
        <v>0</v>
      </c>
      <c r="BTR16" s="31"/>
      <c r="BTS16" s="311"/>
      <c r="BTT16" s="22"/>
      <c r="BTU16" s="31"/>
      <c r="BTV16" s="76"/>
      <c r="BTW16" s="78">
        <f t="shared" si="202"/>
        <v>0</v>
      </c>
      <c r="BTY16" s="31"/>
      <c r="BTZ16" s="311"/>
      <c r="BUA16" s="22"/>
      <c r="BUB16" s="31"/>
      <c r="BUC16" s="76"/>
      <c r="BUD16" s="78">
        <f t="shared" si="203"/>
        <v>0</v>
      </c>
    </row>
    <row r="17" spans="1:1902" ht="15.75" thickTop="1" x14ac:dyDescent="0.25">
      <c r="A17" s="31"/>
      <c r="B17" s="311"/>
      <c r="C17" s="22"/>
      <c r="D17" s="31"/>
      <c r="E17" s="76"/>
      <c r="F17" s="78">
        <f t="shared" si="2"/>
        <v>147000</v>
      </c>
      <c r="H17" s="31"/>
      <c r="I17" s="311"/>
      <c r="J17" s="22"/>
      <c r="K17" s="31"/>
      <c r="L17" s="76"/>
      <c r="M17" s="78">
        <f t="shared" si="3"/>
        <v>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6"/>
      <c r="AK17" s="229"/>
      <c r="AL17" s="104"/>
      <c r="AM17" s="426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6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6"/>
      <c r="CA17" s="426"/>
      <c r="CB17" s="229"/>
      <c r="CC17" s="104"/>
      <c r="CD17" s="49"/>
      <c r="CE17" s="139"/>
      <c r="CF17" s="78">
        <f t="shared" si="13"/>
        <v>24829.5</v>
      </c>
      <c r="CH17" s="426"/>
      <c r="CI17" s="302"/>
      <c r="CJ17" s="139"/>
      <c r="CK17" s="49"/>
      <c r="CL17" s="139"/>
      <c r="CM17" s="78">
        <f t="shared" si="14"/>
        <v>0</v>
      </c>
      <c r="CO17" s="426"/>
      <c r="CP17" s="302"/>
      <c r="CQ17" s="139"/>
      <c r="CR17" s="49"/>
      <c r="CS17" s="139"/>
      <c r="CT17" s="78">
        <f t="shared" si="15"/>
        <v>0</v>
      </c>
      <c r="CV17" s="549">
        <v>41079</v>
      </c>
      <c r="CW17" s="867"/>
      <c r="CX17" s="229" t="s">
        <v>1129</v>
      </c>
      <c r="CY17" s="104">
        <v>0</v>
      </c>
      <c r="CZ17" s="874" t="s">
        <v>1130</v>
      </c>
      <c r="DA17" s="845"/>
      <c r="DB17" s="78">
        <f t="shared" si="16"/>
        <v>0</v>
      </c>
      <c r="DD17" s="406">
        <v>41717</v>
      </c>
      <c r="DE17" s="909"/>
      <c r="DF17" s="780" t="s">
        <v>2518</v>
      </c>
      <c r="DG17" s="139">
        <v>33526.199999999997</v>
      </c>
      <c r="DH17" s="426"/>
      <c r="DI17" s="139"/>
      <c r="DJ17" s="78">
        <f t="shared" si="17"/>
        <v>14888002.449999996</v>
      </c>
      <c r="DL17" s="321"/>
      <c r="DM17" s="229"/>
      <c r="DN17" s="696"/>
      <c r="DO17" s="49"/>
      <c r="DP17" s="139"/>
      <c r="DQ17" s="78">
        <f t="shared" si="18"/>
        <v>0</v>
      </c>
      <c r="DS17" s="321"/>
      <c r="DT17" s="229"/>
      <c r="DU17" s="696"/>
      <c r="DV17" s="49"/>
      <c r="DW17" s="139"/>
      <c r="DX17" s="78">
        <f t="shared" si="19"/>
        <v>0</v>
      </c>
      <c r="DZ17" s="49"/>
      <c r="EA17" s="229"/>
      <c r="EB17" s="696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6"/>
      <c r="EO17" s="302"/>
      <c r="EP17" s="139"/>
      <c r="EQ17" s="49"/>
      <c r="ER17" s="139"/>
      <c r="ES17" s="78">
        <f t="shared" si="22"/>
        <v>7999.8000000000029</v>
      </c>
      <c r="EU17" s="406"/>
      <c r="EV17" s="780"/>
      <c r="EW17" s="76"/>
      <c r="EX17" s="31"/>
      <c r="EY17" s="76"/>
      <c r="EZ17" s="78">
        <f t="shared" si="23"/>
        <v>0</v>
      </c>
      <c r="FB17" s="49"/>
      <c r="FC17" s="308"/>
      <c r="FD17" s="302"/>
      <c r="FE17" s="139"/>
      <c r="FF17" s="308"/>
      <c r="FG17" s="139"/>
      <c r="FH17" s="78">
        <f t="shared" si="24"/>
        <v>0</v>
      </c>
      <c r="FJ17" s="426"/>
      <c r="FK17" s="308"/>
      <c r="FL17" s="229"/>
      <c r="FM17" s="104"/>
      <c r="FN17" s="49"/>
      <c r="FO17" s="139"/>
      <c r="FP17" s="78">
        <f t="shared" si="25"/>
        <v>19957.43</v>
      </c>
      <c r="FR17" s="426"/>
      <c r="FS17" s="308"/>
      <c r="FT17" s="229"/>
      <c r="FU17" s="104"/>
      <c r="FV17" s="308"/>
      <c r="FW17" s="139"/>
      <c r="FX17" s="78">
        <f t="shared" si="26"/>
        <v>8038.1</v>
      </c>
      <c r="FZ17" s="31"/>
      <c r="GA17" s="229"/>
      <c r="GB17" s="104"/>
      <c r="GC17" s="49"/>
      <c r="GD17" s="139"/>
      <c r="GE17" s="78">
        <f t="shared" si="204"/>
        <v>0</v>
      </c>
      <c r="GG17" s="426">
        <v>41720</v>
      </c>
      <c r="GH17" s="483" t="s">
        <v>3096</v>
      </c>
      <c r="GI17" s="229" t="s">
        <v>2534</v>
      </c>
      <c r="GJ17" s="104">
        <v>17790</v>
      </c>
      <c r="GK17" s="483">
        <v>41737</v>
      </c>
      <c r="GL17" s="22">
        <v>17790</v>
      </c>
      <c r="GM17" s="78">
        <f t="shared" si="27"/>
        <v>0</v>
      </c>
      <c r="GO17" s="49"/>
      <c r="GP17" s="229"/>
      <c r="GQ17" s="104"/>
      <c r="GR17" s="49"/>
      <c r="GS17" s="139"/>
      <c r="GT17" s="78">
        <f t="shared" si="28"/>
        <v>3191.5</v>
      </c>
      <c r="GV17" s="406"/>
      <c r="GW17" s="311"/>
      <c r="GX17" s="311"/>
      <c r="GY17" s="783"/>
      <c r="GZ17" s="31"/>
      <c r="HA17" s="76"/>
      <c r="HB17" s="78">
        <f t="shared" si="29"/>
        <v>12652.35</v>
      </c>
      <c r="HD17" s="426"/>
      <c r="HE17" s="229"/>
      <c r="HF17" s="696"/>
      <c r="HG17" s="321"/>
      <c r="HH17" s="139"/>
      <c r="HI17" s="78">
        <f t="shared" si="30"/>
        <v>5990.5</v>
      </c>
      <c r="HK17" s="322"/>
      <c r="HL17" s="311"/>
      <c r="HM17" s="783"/>
      <c r="HN17" s="31"/>
      <c r="HO17" s="76"/>
      <c r="HP17" s="78">
        <f t="shared" si="31"/>
        <v>3655.5</v>
      </c>
      <c r="HR17" s="426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3"/>
      <c r="IB17" s="31"/>
      <c r="IC17" s="76"/>
      <c r="ID17" s="78">
        <f t="shared" si="33"/>
        <v>0</v>
      </c>
      <c r="IF17" s="322"/>
      <c r="IG17" s="311"/>
      <c r="IH17" s="783"/>
      <c r="II17" s="31"/>
      <c r="IJ17" s="76"/>
      <c r="IK17" s="78">
        <f t="shared" si="34"/>
        <v>0</v>
      </c>
      <c r="IM17" s="321"/>
      <c r="IN17" s="302"/>
      <c r="IO17" s="139"/>
      <c r="IP17" s="426"/>
      <c r="IQ17" s="139"/>
      <c r="IR17" s="78">
        <f t="shared" si="35"/>
        <v>33695</v>
      </c>
      <c r="IT17" s="426"/>
      <c r="IU17" s="229"/>
      <c r="IV17" s="806"/>
      <c r="IW17" s="49"/>
      <c r="IX17" s="139"/>
      <c r="IY17" s="78">
        <f t="shared" si="36"/>
        <v>402</v>
      </c>
      <c r="JA17" s="426"/>
      <c r="JB17" s="229"/>
      <c r="JC17" s="104"/>
      <c r="JD17" s="49"/>
      <c r="JE17" s="139"/>
      <c r="JF17" s="78">
        <f t="shared" si="37"/>
        <v>900</v>
      </c>
      <c r="JH17" s="321">
        <v>41723</v>
      </c>
      <c r="JI17" s="302" t="s">
        <v>2544</v>
      </c>
      <c r="JJ17" s="390">
        <v>960</v>
      </c>
      <c r="JK17" s="321"/>
      <c r="JL17" s="390"/>
      <c r="JM17" s="78">
        <f t="shared" si="38"/>
        <v>16320</v>
      </c>
      <c r="JO17" s="322"/>
      <c r="JP17" s="780"/>
      <c r="JQ17" s="702"/>
      <c r="JR17" s="322"/>
      <c r="JS17" s="702"/>
      <c r="JT17" s="78">
        <f t="shared" si="39"/>
        <v>40800</v>
      </c>
      <c r="JV17" s="322"/>
      <c r="JW17" s="780"/>
      <c r="JX17" s="702"/>
      <c r="JY17" s="796"/>
      <c r="JZ17" s="702"/>
      <c r="KA17" s="78">
        <f t="shared" si="40"/>
        <v>40800</v>
      </c>
      <c r="KC17" s="426">
        <v>40743</v>
      </c>
      <c r="KD17" s="229" t="s">
        <v>1131</v>
      </c>
      <c r="KE17" s="801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452"/>
      <c r="KS17" s="311"/>
      <c r="KT17" s="22"/>
      <c r="KU17" s="31"/>
      <c r="KV17" s="76"/>
      <c r="KW17" s="78">
        <f t="shared" si="43"/>
        <v>12354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6"/>
      <c r="MP17" s="311"/>
      <c r="MQ17" s="22"/>
      <c r="MR17" s="31"/>
      <c r="MS17" s="76"/>
      <c r="MT17" s="78">
        <f t="shared" si="50"/>
        <v>0</v>
      </c>
      <c r="MV17" s="426"/>
      <c r="MW17" s="229"/>
      <c r="MX17" s="104"/>
      <c r="MY17" s="49"/>
      <c r="MZ17" s="139"/>
      <c r="NA17" s="78">
        <f t="shared" si="51"/>
        <v>0</v>
      </c>
      <c r="NC17" s="406"/>
      <c r="ND17" s="311"/>
      <c r="NE17" s="22"/>
      <c r="NF17" s="686"/>
      <c r="NG17" s="76"/>
      <c r="NH17" s="78">
        <f t="shared" si="52"/>
        <v>0</v>
      </c>
      <c r="NJ17" s="792"/>
      <c r="NK17" s="311"/>
      <c r="NL17" s="22"/>
      <c r="NM17" s="686"/>
      <c r="NN17" s="76"/>
      <c r="NO17" s="78">
        <f t="shared" si="53"/>
        <v>0</v>
      </c>
      <c r="NQ17" s="792"/>
      <c r="NR17" s="311"/>
      <c r="NS17" s="22"/>
      <c r="NT17" s="31"/>
      <c r="NU17" s="76"/>
      <c r="NV17" s="78">
        <f t="shared" si="54"/>
        <v>0</v>
      </c>
      <c r="NX17" s="406"/>
      <c r="NY17" s="311"/>
      <c r="NZ17" s="22"/>
      <c r="OA17" s="406"/>
      <c r="OB17" s="76"/>
      <c r="OC17" s="78">
        <f t="shared" si="55"/>
        <v>0</v>
      </c>
      <c r="OE17" s="406"/>
      <c r="OF17" s="311"/>
      <c r="OG17" s="22"/>
      <c r="OH17" s="31"/>
      <c r="OI17" s="76"/>
      <c r="OJ17" s="78">
        <f t="shared" si="56"/>
        <v>12799.5</v>
      </c>
      <c r="OL17" s="406"/>
      <c r="OM17" s="736"/>
      <c r="ON17" s="2056"/>
      <c r="OO17" s="2057"/>
      <c r="OP17" s="2058" t="s">
        <v>3166</v>
      </c>
      <c r="OQ17" s="2059"/>
      <c r="OR17" s="78">
        <f t="shared" si="0"/>
        <v>151684.9</v>
      </c>
      <c r="OT17" s="406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646"/>
      <c r="PJ17" s="139"/>
      <c r="PK17" s="49"/>
      <c r="PL17" s="139"/>
      <c r="PM17" s="78">
        <f t="shared" si="59"/>
        <v>301.5</v>
      </c>
      <c r="PO17" s="321"/>
      <c r="PP17" s="789"/>
      <c r="PQ17" s="139"/>
      <c r="PR17" s="49"/>
      <c r="PS17" s="139"/>
      <c r="PT17" s="78">
        <f t="shared" si="60"/>
        <v>301.5</v>
      </c>
      <c r="PV17" s="321"/>
      <c r="PW17" s="860"/>
      <c r="PX17" s="229"/>
      <c r="PY17" s="802"/>
      <c r="PZ17" s="1455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9276.8000000000011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3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6">
        <v>41599</v>
      </c>
      <c r="RN17" s="483"/>
      <c r="RO17" s="229" t="s">
        <v>1921</v>
      </c>
      <c r="RP17" s="104">
        <v>12128</v>
      </c>
      <c r="RQ17" s="49"/>
      <c r="RR17" s="350"/>
      <c r="RS17" s="78">
        <f t="shared" si="67"/>
        <v>15332.5</v>
      </c>
      <c r="RU17" s="406"/>
      <c r="RV17" s="311"/>
      <c r="RW17" s="22"/>
      <c r="RX17" s="31"/>
      <c r="RY17" s="793"/>
      <c r="RZ17" s="78">
        <f t="shared" si="68"/>
        <v>1797</v>
      </c>
      <c r="SB17" s="406"/>
      <c r="SC17" s="311"/>
      <c r="SD17" s="22"/>
      <c r="SE17" s="31"/>
      <c r="SF17" s="793"/>
      <c r="SG17" s="78">
        <f t="shared" si="69"/>
        <v>0</v>
      </c>
      <c r="SI17" s="31"/>
      <c r="SJ17" s="311"/>
      <c r="SK17" s="22"/>
      <c r="SL17" s="31"/>
      <c r="SM17" s="793"/>
      <c r="SN17" s="78">
        <f t="shared" si="70"/>
        <v>0</v>
      </c>
      <c r="SP17" s="31"/>
      <c r="SQ17" s="311"/>
      <c r="SR17" s="22"/>
      <c r="SS17" s="31"/>
      <c r="ST17" s="793"/>
      <c r="SU17" s="78">
        <f t="shared" si="71"/>
        <v>0</v>
      </c>
      <c r="SW17" s="31"/>
      <c r="SX17" s="311"/>
      <c r="SY17" s="22"/>
      <c r="SZ17" s="31"/>
      <c r="TA17" s="793"/>
      <c r="TB17" s="78">
        <f t="shared" si="72"/>
        <v>0</v>
      </c>
      <c r="TD17" s="31"/>
      <c r="TE17" s="311"/>
      <c r="TF17" s="22"/>
      <c r="TG17" s="31"/>
      <c r="TH17" s="793"/>
      <c r="TI17" s="78">
        <f t="shared" si="73"/>
        <v>0</v>
      </c>
      <c r="TK17" s="31"/>
      <c r="TL17" s="311"/>
      <c r="TM17" s="22"/>
      <c r="TN17" s="31"/>
      <c r="TO17" s="793"/>
      <c r="TP17" s="78">
        <f t="shared" si="74"/>
        <v>0</v>
      </c>
      <c r="TR17" s="31"/>
      <c r="TS17" s="311"/>
      <c r="TT17" s="22"/>
      <c r="TU17" s="31"/>
      <c r="TV17" s="793"/>
      <c r="TW17" s="78">
        <f t="shared" si="75"/>
        <v>0</v>
      </c>
      <c r="TY17" s="31"/>
      <c r="TZ17" s="311"/>
      <c r="UA17" s="22"/>
      <c r="UB17" s="31"/>
      <c r="UC17" s="793"/>
      <c r="UD17" s="78">
        <f t="shared" si="76"/>
        <v>0</v>
      </c>
      <c r="UF17" s="406"/>
      <c r="UG17" s="311"/>
      <c r="UH17" s="22"/>
      <c r="UI17" s="31"/>
      <c r="UJ17" s="793"/>
      <c r="UK17" s="78">
        <f t="shared" si="77"/>
        <v>0</v>
      </c>
      <c r="UM17" s="426"/>
      <c r="UN17" s="1460"/>
      <c r="UO17" s="139"/>
      <c r="UP17" s="49"/>
      <c r="UQ17" s="350"/>
      <c r="UR17" s="78">
        <f t="shared" si="78"/>
        <v>-2822</v>
      </c>
      <c r="UT17" s="426"/>
      <c r="UU17" s="1460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6"/>
      <c r="VI17" s="1460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3"/>
      <c r="VT17" s="78">
        <f t="shared" si="82"/>
        <v>0</v>
      </c>
      <c r="VV17" s="31"/>
      <c r="VW17" s="311"/>
      <c r="VX17" s="22"/>
      <c r="VY17" s="31"/>
      <c r="VZ17" s="793"/>
      <c r="WA17" s="78">
        <f t="shared" si="83"/>
        <v>0</v>
      </c>
      <c r="WC17" s="426"/>
      <c r="WD17" s="1460"/>
      <c r="WE17" s="139"/>
      <c r="WF17" s="321">
        <v>41580</v>
      </c>
      <c r="WG17" s="350">
        <v>1000</v>
      </c>
      <c r="WH17" s="78">
        <f t="shared" si="84"/>
        <v>22510</v>
      </c>
      <c r="WJ17" s="321"/>
      <c r="WK17" s="1460"/>
      <c r="WL17" s="139"/>
      <c r="WM17" s="49"/>
      <c r="WN17" s="350"/>
      <c r="WO17" s="78">
        <f t="shared" si="85"/>
        <v>151</v>
      </c>
      <c r="WQ17" s="426"/>
      <c r="WR17" s="229"/>
      <c r="WS17" s="104"/>
      <c r="WT17" s="426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635.5</v>
      </c>
      <c r="XE17" s="426"/>
      <c r="XF17" s="229"/>
      <c r="XG17" s="104"/>
      <c r="XH17" s="49"/>
      <c r="XI17" s="139"/>
      <c r="XJ17" s="78">
        <f t="shared" si="88"/>
        <v>40179.949999999997</v>
      </c>
      <c r="XL17" s="406"/>
      <c r="XM17" s="311"/>
      <c r="XN17" s="22"/>
      <c r="XO17" s="31"/>
      <c r="XP17" s="76"/>
      <c r="XQ17" s="78">
        <f t="shared" si="89"/>
        <v>0</v>
      </c>
      <c r="XS17" s="406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6"/>
      <c r="YL17" s="261"/>
      <c r="YM17" s="78">
        <f t="shared" si="92"/>
        <v>0</v>
      </c>
      <c r="YO17" s="426"/>
      <c r="YP17" s="483"/>
      <c r="YQ17" s="229"/>
      <c r="YR17" s="696"/>
      <c r="YS17" s="441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2"/>
        <v>0</v>
      </c>
      <c r="ZD17" s="321"/>
      <c r="ZE17" s="229"/>
      <c r="ZF17" s="104"/>
      <c r="ZG17" s="49"/>
      <c r="ZH17" s="139"/>
      <c r="ZI17" s="78">
        <f t="shared" si="94"/>
        <v>11399.470000000001</v>
      </c>
      <c r="ZK17" s="406"/>
      <c r="ZL17" s="311"/>
      <c r="ZM17" s="22"/>
      <c r="ZN17" s="31"/>
      <c r="ZO17" s="76"/>
      <c r="ZP17" s="78">
        <f t="shared" si="238"/>
        <v>0</v>
      </c>
      <c r="ZR17" s="406"/>
      <c r="ZS17" s="311"/>
      <c r="ZT17" s="22"/>
      <c r="ZU17" s="31"/>
      <c r="ZV17" s="76"/>
      <c r="ZW17" s="78">
        <f t="shared" si="239"/>
        <v>0</v>
      </c>
      <c r="ZY17" s="321">
        <v>41710</v>
      </c>
      <c r="ZZ17" s="317"/>
      <c r="AAA17" s="229" t="s">
        <v>2489</v>
      </c>
      <c r="AAB17" s="104">
        <v>950</v>
      </c>
      <c r="AAC17" s="321">
        <v>41738</v>
      </c>
      <c r="AAD17" s="139">
        <v>950</v>
      </c>
      <c r="AAE17" s="78">
        <f t="shared" si="95"/>
        <v>2062.4000000000233</v>
      </c>
      <c r="AAG17" s="321"/>
      <c r="AAH17" s="229"/>
      <c r="AAI17" s="104"/>
      <c r="AAJ17" s="321"/>
      <c r="AAK17" s="139"/>
      <c r="AAL17" s="78">
        <f t="shared" si="96"/>
        <v>0</v>
      </c>
      <c r="AAN17" s="426"/>
      <c r="AAO17" s="426"/>
      <c r="AAP17" s="229"/>
      <c r="AAQ17" s="104"/>
      <c r="AAR17" s="321"/>
      <c r="AAS17" s="139"/>
      <c r="AAT17" s="78">
        <f t="shared" si="97"/>
        <v>2828</v>
      </c>
      <c r="AAV17" s="321"/>
      <c r="AAW17" s="229"/>
      <c r="AAX17" s="696"/>
      <c r="AAY17" s="49"/>
      <c r="AAZ17" s="139"/>
      <c r="ABA17" s="78">
        <f t="shared" si="98"/>
        <v>41970</v>
      </c>
      <c r="ABC17" s="406"/>
      <c r="ABD17" s="311"/>
      <c r="ABE17" s="22"/>
      <c r="ABF17" s="31"/>
      <c r="ABG17" s="76"/>
      <c r="ABH17" s="78">
        <f t="shared" si="99"/>
        <v>0</v>
      </c>
      <c r="ABJ17" s="426"/>
      <c r="ABK17" s="229"/>
      <c r="ABL17" s="104"/>
      <c r="ABM17" s="49"/>
      <c r="ABN17" s="139"/>
      <c r="ABO17" s="78">
        <f t="shared" si="100"/>
        <v>0</v>
      </c>
      <c r="ABQ17" s="426"/>
      <c r="ABR17" s="229"/>
      <c r="ABS17" s="104"/>
      <c r="ABT17" s="49"/>
      <c r="ABU17" s="139"/>
      <c r="ABV17" s="78">
        <f t="shared" si="101"/>
        <v>0</v>
      </c>
      <c r="ABX17" s="406"/>
      <c r="ABY17" s="311"/>
      <c r="ABZ17" s="22"/>
      <c r="ACA17" s="31"/>
      <c r="ACB17" s="76"/>
      <c r="ACC17" s="78">
        <f t="shared" si="102"/>
        <v>0</v>
      </c>
      <c r="ACE17" s="406"/>
      <c r="ACF17" s="311"/>
      <c r="ACG17" s="22"/>
      <c r="ACH17" s="31"/>
      <c r="ACI17" s="76"/>
      <c r="ACJ17" s="78">
        <f t="shared" si="103"/>
        <v>0</v>
      </c>
      <c r="ACL17" s="406"/>
      <c r="ACM17" s="738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6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7"/>
      <c r="ADJ17" s="311"/>
      <c r="ADK17" s="783"/>
      <c r="ADL17" s="31"/>
      <c r="ADM17" s="76"/>
      <c r="ADN17" s="78">
        <f t="shared" si="257"/>
        <v>0</v>
      </c>
      <c r="ADP17" s="322"/>
      <c r="ADQ17" s="311"/>
      <c r="ADR17" s="22"/>
      <c r="ADS17" s="406"/>
      <c r="ADT17" s="76"/>
      <c r="ADU17" s="78">
        <f t="shared" si="258"/>
        <v>0</v>
      </c>
      <c r="ADW17" s="406"/>
      <c r="ADX17" s="311"/>
      <c r="ADY17" s="22"/>
      <c r="ADZ17" s="31"/>
      <c r="AEA17" s="76"/>
      <c r="AEB17" s="78">
        <f t="shared" si="259"/>
        <v>42311</v>
      </c>
      <c r="AED17" s="321"/>
      <c r="AEE17" s="229"/>
      <c r="AEF17" s="104"/>
      <c r="AEG17" s="321"/>
      <c r="AEH17" s="139"/>
      <c r="AEI17" s="78">
        <f t="shared" si="253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6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1"/>
      <c r="AGB17" s="311"/>
      <c r="AGC17" s="22"/>
      <c r="AGD17" s="31"/>
      <c r="AGE17" s="76"/>
      <c r="AGF17" s="78">
        <f t="shared" si="111"/>
        <v>45296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3146</v>
      </c>
      <c r="AGV17" s="426"/>
      <c r="AGW17" s="229"/>
      <c r="AGX17" s="104"/>
      <c r="AGY17" s="49"/>
      <c r="AGZ17" s="139"/>
      <c r="AHA17" s="78">
        <f t="shared" si="114"/>
        <v>17325.5</v>
      </c>
      <c r="AHD17" s="1452"/>
      <c r="AHE17" s="311"/>
      <c r="AHF17" s="22"/>
      <c r="AHG17" s="322"/>
      <c r="AHH17" s="76"/>
      <c r="AHI17" s="78">
        <f t="shared" si="115"/>
        <v>2343</v>
      </c>
      <c r="AHK17" s="406"/>
      <c r="AHL17" s="311"/>
      <c r="AHM17" s="22"/>
      <c r="AHN17" s="31"/>
      <c r="AHO17" s="76"/>
      <c r="AHP17" s="78">
        <f t="shared" si="116"/>
        <v>0</v>
      </c>
      <c r="AHR17" s="406"/>
      <c r="AHS17" s="311"/>
      <c r="AHT17" s="22"/>
      <c r="AHU17" s="31"/>
      <c r="AHV17" s="76"/>
      <c r="AHW17" s="78">
        <f t="shared" si="117"/>
        <v>5917.5</v>
      </c>
      <c r="AHY17" s="426"/>
      <c r="AHZ17" s="426"/>
      <c r="AIA17" s="229"/>
      <c r="AIB17" s="1815"/>
      <c r="AIC17" s="1279">
        <v>41631</v>
      </c>
      <c r="AID17" s="139">
        <v>11230.34</v>
      </c>
      <c r="AIE17" s="78">
        <f t="shared" si="118"/>
        <v>7879.52</v>
      </c>
      <c r="AIG17" s="426"/>
      <c r="AIH17" s="229"/>
      <c r="AII17" s="104"/>
      <c r="AIJ17" s="49"/>
      <c r="AIK17" s="139"/>
      <c r="AIL17" s="78">
        <f t="shared" si="119"/>
        <v>2612</v>
      </c>
      <c r="AIN17" s="426"/>
      <c r="AIO17" s="229"/>
      <c r="AIP17" s="104"/>
      <c r="AIQ17" s="49"/>
      <c r="AIR17" s="139"/>
      <c r="AIS17" s="78">
        <f t="shared" si="120"/>
        <v>0</v>
      </c>
      <c r="AIU17" s="426"/>
      <c r="AIV17" s="229"/>
      <c r="AIW17" s="104"/>
      <c r="AIX17" s="49"/>
      <c r="AIY17" s="139"/>
      <c r="AIZ17" s="78">
        <f t="shared" si="121"/>
        <v>504</v>
      </c>
      <c r="AJB17" s="799"/>
      <c r="AJC17" s="782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49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6"/>
      <c r="AKF17" s="311"/>
      <c r="AKG17" s="22"/>
      <c r="AKH17" s="31"/>
      <c r="AKI17" s="76"/>
      <c r="AKJ17" s="78">
        <f t="shared" si="126"/>
        <v>0</v>
      </c>
      <c r="AKL17" s="406"/>
      <c r="AKM17" s="311"/>
      <c r="AKN17" s="22"/>
      <c r="AKO17" s="31"/>
      <c r="AKP17" s="76"/>
      <c r="AKQ17" s="78">
        <f t="shared" si="127"/>
        <v>0</v>
      </c>
      <c r="AKS17" s="426"/>
      <c r="AKT17" s="483"/>
      <c r="AKU17" s="229"/>
      <c r="AKV17" s="104"/>
      <c r="AKW17" s="49"/>
      <c r="AKX17" s="139"/>
      <c r="AKY17" s="78">
        <f t="shared" si="128"/>
        <v>139</v>
      </c>
      <c r="ALA17" s="426"/>
      <c r="ALB17" s="229"/>
      <c r="ALC17" s="104"/>
      <c r="ALD17" s="49"/>
      <c r="ALE17" s="139"/>
      <c r="ALF17" s="78">
        <f t="shared" si="129"/>
        <v>409</v>
      </c>
      <c r="ALH17" s="406"/>
      <c r="ALI17" s="311"/>
      <c r="ALJ17" s="22"/>
      <c r="ALK17" s="31"/>
      <c r="ALL17" s="76"/>
      <c r="ALM17" s="78">
        <f t="shared" si="130"/>
        <v>0</v>
      </c>
      <c r="ALO17" s="406"/>
      <c r="ALP17" s="311"/>
      <c r="ALQ17" s="22"/>
      <c r="ALR17" s="31"/>
      <c r="ALS17" s="77"/>
      <c r="ALT17" s="78">
        <f t="shared" si="131"/>
        <v>3598.5</v>
      </c>
      <c r="ALV17" s="426"/>
      <c r="ALW17" s="229"/>
      <c r="ALX17" s="696"/>
      <c r="ALY17" s="49"/>
      <c r="ALZ17" s="139"/>
      <c r="AMA17" s="78">
        <f t="shared" si="132"/>
        <v>37151</v>
      </c>
      <c r="AMC17" s="406"/>
      <c r="AMD17" s="311"/>
      <c r="AME17" s="22"/>
      <c r="AMF17" s="31"/>
      <c r="AMG17" s="76"/>
      <c r="AMH17" s="78">
        <f t="shared" si="133"/>
        <v>0</v>
      </c>
      <c r="AMJ17" s="406"/>
      <c r="AMK17" s="311"/>
      <c r="AML17" s="22"/>
      <c r="AMM17" s="406"/>
      <c r="AMN17" s="76"/>
      <c r="AMO17" s="78">
        <f t="shared" si="134"/>
        <v>0</v>
      </c>
      <c r="AMQ17" s="406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7"/>
      <c r="ANA17" s="810"/>
      <c r="ANB17" s="76"/>
      <c r="ANC17" s="811">
        <f t="shared" si="205"/>
        <v>0</v>
      </c>
      <c r="ANE17" s="31"/>
      <c r="ANF17" s="311"/>
      <c r="ANG17" s="805"/>
      <c r="ANH17" s="97"/>
      <c r="ANI17" s="76"/>
      <c r="ANJ17" s="811">
        <f t="shared" si="206"/>
        <v>0</v>
      </c>
      <c r="ANL17" s="321"/>
      <c r="ANM17" s="229"/>
      <c r="ANN17" s="805"/>
      <c r="ANO17" s="393"/>
      <c r="ANP17" s="139"/>
      <c r="ANQ17" s="811">
        <f t="shared" si="207"/>
        <v>187.59999999999991</v>
      </c>
      <c r="ANS17" s="31"/>
      <c r="ANT17" s="336"/>
      <c r="ANU17" s="311"/>
      <c r="ANV17" s="807"/>
      <c r="ANW17" s="810"/>
      <c r="ANX17" s="76"/>
      <c r="ANY17" s="811">
        <f t="shared" si="208"/>
        <v>0</v>
      </c>
      <c r="AOA17" s="426">
        <v>41719</v>
      </c>
      <c r="AOB17" s="483"/>
      <c r="AOC17" s="229" t="s">
        <v>2523</v>
      </c>
      <c r="AOD17" s="805">
        <v>24437.200000000001</v>
      </c>
      <c r="AOE17" s="97">
        <v>41732</v>
      </c>
      <c r="AOF17" s="139">
        <v>24437.200000000001</v>
      </c>
      <c r="AOG17" s="811">
        <f t="shared" si="209"/>
        <v>731.20000000001164</v>
      </c>
      <c r="AOI17" s="426"/>
      <c r="AOJ17" s="229"/>
      <c r="AOK17" s="805"/>
      <c r="AOL17" s="97"/>
      <c r="AOM17" s="139"/>
      <c r="AON17" s="811">
        <f t="shared" si="210"/>
        <v>0</v>
      </c>
      <c r="AOP17" s="31"/>
      <c r="AOQ17" s="311"/>
      <c r="AOR17" s="805"/>
      <c r="AOS17" s="97"/>
      <c r="AOT17" s="76"/>
      <c r="AOU17" s="811">
        <f t="shared" si="211"/>
        <v>0</v>
      </c>
      <c r="AOW17" s="49"/>
      <c r="AOX17" s="229"/>
      <c r="AOY17" s="805"/>
      <c r="AOZ17" s="97"/>
      <c r="APA17" s="139"/>
      <c r="APB17" s="811">
        <f t="shared" si="212"/>
        <v>0</v>
      </c>
      <c r="APD17" s="49"/>
      <c r="APE17" s="229"/>
      <c r="APF17" s="805"/>
      <c r="APG17" s="97"/>
      <c r="APH17" s="139"/>
      <c r="API17" s="78">
        <f t="shared" si="136"/>
        <v>0</v>
      </c>
      <c r="APK17" s="406"/>
      <c r="APL17" s="311"/>
      <c r="APM17" s="807"/>
      <c r="APN17" s="810"/>
      <c r="APO17" s="76"/>
      <c r="APP17" s="811">
        <f t="shared" si="213"/>
        <v>0</v>
      </c>
      <c r="APR17" s="321"/>
      <c r="APS17" s="229"/>
      <c r="APT17" s="805"/>
      <c r="APU17" s="97"/>
      <c r="APV17" s="52"/>
      <c r="APW17" s="811">
        <f t="shared" si="214"/>
        <v>0</v>
      </c>
      <c r="APY17" s="31"/>
      <c r="APZ17" s="311"/>
      <c r="AQA17" s="807"/>
      <c r="AQB17" s="810"/>
      <c r="AQC17" s="76"/>
      <c r="AQD17" s="811">
        <f t="shared" si="215"/>
        <v>0</v>
      </c>
      <c r="AQF17" s="31"/>
      <c r="AQG17" s="311"/>
      <c r="AQH17" s="807"/>
      <c r="AQI17" s="810"/>
      <c r="AQJ17" s="76"/>
      <c r="AQK17" s="811">
        <f t="shared" si="216"/>
        <v>0</v>
      </c>
      <c r="AQM17" s="31"/>
      <c r="AQN17" s="872"/>
      <c r="AQO17" s="807"/>
      <c r="AQP17" s="810"/>
      <c r="AQQ17" s="76"/>
      <c r="AQR17" s="811">
        <f t="shared" si="217"/>
        <v>0</v>
      </c>
      <c r="AQT17" s="322"/>
      <c r="AQU17" s="311"/>
      <c r="AQV17" s="807"/>
      <c r="AQW17" s="810"/>
      <c r="AQX17" s="76"/>
      <c r="AQY17" s="811">
        <f t="shared" si="218"/>
        <v>0</v>
      </c>
      <c r="ARA17" s="322"/>
      <c r="ARB17" s="311"/>
      <c r="ARC17" s="807"/>
      <c r="ARD17" s="810"/>
      <c r="ARE17" s="76"/>
      <c r="ARF17" s="811">
        <f t="shared" si="219"/>
        <v>0</v>
      </c>
      <c r="ARH17" s="322">
        <v>41729</v>
      </c>
      <c r="ARI17" s="1460" t="s">
        <v>2616</v>
      </c>
      <c r="ARJ17" s="807">
        <v>1900</v>
      </c>
      <c r="ARK17" s="810">
        <v>41730</v>
      </c>
      <c r="ARL17" s="76">
        <v>1900</v>
      </c>
      <c r="ARM17" s="811">
        <f t="shared" si="220"/>
        <v>399</v>
      </c>
      <c r="ARO17" s="426"/>
      <c r="ARP17" s="229"/>
      <c r="ARQ17" s="805"/>
      <c r="ARR17" s="97"/>
      <c r="ARS17" s="139"/>
      <c r="ART17" s="811">
        <f t="shared" si="221"/>
        <v>0</v>
      </c>
      <c r="ARV17" s="406"/>
      <c r="ARW17" s="311"/>
      <c r="ARX17" s="807"/>
      <c r="ARY17" s="810"/>
      <c r="ARZ17" s="76"/>
      <c r="ASA17" s="811">
        <f t="shared" si="222"/>
        <v>0</v>
      </c>
      <c r="ASC17" s="406"/>
      <c r="ASD17" s="311"/>
      <c r="ASE17" s="807"/>
      <c r="ASF17" s="810"/>
      <c r="ASG17" s="76"/>
      <c r="ASH17" s="811">
        <f t="shared" si="223"/>
        <v>0</v>
      </c>
      <c r="ASJ17" s="406"/>
      <c r="ASK17" s="1460"/>
      <c r="ASL17" s="807"/>
      <c r="ASM17" s="810"/>
      <c r="ASN17" s="76"/>
      <c r="ASO17" s="811">
        <f t="shared" si="224"/>
        <v>0</v>
      </c>
      <c r="ASQ17" s="426"/>
      <c r="ASR17" s="302"/>
      <c r="ASS17" s="139"/>
      <c r="AST17" s="49"/>
      <c r="ASU17" s="139"/>
      <c r="ASV17" s="78">
        <f t="shared" si="240"/>
        <v>0</v>
      </c>
      <c r="ASX17" s="426"/>
      <c r="ASY17" s="483"/>
      <c r="ASZ17" s="229"/>
      <c r="ATA17" s="104"/>
      <c r="ATB17" s="49"/>
      <c r="ATC17" s="139"/>
      <c r="ATD17" s="78">
        <f t="shared" si="241"/>
        <v>2270</v>
      </c>
      <c r="ATF17" s="426"/>
      <c r="ATG17" s="229"/>
      <c r="ATH17" s="104"/>
      <c r="ATI17" s="49"/>
      <c r="ATJ17" s="139"/>
      <c r="ATK17" s="78">
        <f t="shared" si="242"/>
        <v>0</v>
      </c>
      <c r="ATM17" s="420"/>
      <c r="ATN17" s="229"/>
      <c r="ATO17" s="104"/>
      <c r="ATP17" s="49"/>
      <c r="ATQ17" s="139"/>
      <c r="ATR17" s="78">
        <f t="shared" si="243"/>
        <v>0</v>
      </c>
      <c r="ATT17" s="406"/>
      <c r="ATU17" s="738"/>
      <c r="ATV17" s="311"/>
      <c r="ATW17" s="22"/>
      <c r="ATX17" s="31"/>
      <c r="ATY17" s="76"/>
      <c r="ATZ17" s="78">
        <f t="shared" si="244"/>
        <v>968</v>
      </c>
      <c r="AUB17" s="406"/>
      <c r="AUC17" s="738"/>
      <c r="AUD17" s="311"/>
      <c r="AUE17" s="22"/>
      <c r="AUF17" s="31"/>
      <c r="AUG17" s="76"/>
      <c r="AUH17" s="78">
        <f t="shared" si="245"/>
        <v>0</v>
      </c>
      <c r="AUI17" s="76"/>
      <c r="AUJ17" s="406"/>
      <c r="AUK17" s="311"/>
      <c r="AUL17" s="783"/>
      <c r="AUM17" s="31"/>
      <c r="AUN17" s="76"/>
      <c r="AUO17" s="78">
        <f t="shared" si="246"/>
        <v>0</v>
      </c>
      <c r="AUQ17" s="426">
        <v>41729</v>
      </c>
      <c r="AUR17" s="229" t="s">
        <v>2635</v>
      </c>
      <c r="AUS17" s="261">
        <v>4800</v>
      </c>
      <c r="AUT17" s="49">
        <v>41730</v>
      </c>
      <c r="AUU17" s="139">
        <v>4800</v>
      </c>
      <c r="AUV17" s="78">
        <f t="shared" si="247"/>
        <v>1117.5</v>
      </c>
      <c r="AUX17" s="426"/>
      <c r="AUY17" s="229"/>
      <c r="AUZ17" s="104"/>
      <c r="AVA17" s="49"/>
      <c r="AVB17" s="139"/>
      <c r="AVC17" s="78">
        <f t="shared" si="248"/>
        <v>3312</v>
      </c>
      <c r="AVE17" s="426"/>
      <c r="AVF17" s="229"/>
      <c r="AVG17" s="104"/>
      <c r="AVH17" s="49"/>
      <c r="AVI17" s="139"/>
      <c r="AVJ17" s="78">
        <f t="shared" si="249"/>
        <v>0</v>
      </c>
      <c r="AVL17" s="426"/>
      <c r="AVM17" s="302"/>
      <c r="AVN17" s="139"/>
      <c r="AVO17" s="49"/>
      <c r="AVP17" s="139"/>
      <c r="AVQ17" s="78">
        <f t="shared" si="250"/>
        <v>0</v>
      </c>
      <c r="AVS17" s="406"/>
      <c r="AVT17" s="311"/>
      <c r="AVU17" s="22"/>
      <c r="AVV17" s="31"/>
      <c r="AVW17" s="76"/>
      <c r="AVX17" s="78">
        <f t="shared" si="225"/>
        <v>0</v>
      </c>
      <c r="AVZ17" s="406"/>
      <c r="AWA17" s="311"/>
      <c r="AWB17" s="22"/>
      <c r="AWC17" s="31"/>
      <c r="AWD17" s="76"/>
      <c r="AWE17" s="78">
        <f t="shared" si="226"/>
        <v>0</v>
      </c>
      <c r="AWG17" s="426"/>
      <c r="AWH17" s="302"/>
      <c r="AWI17" s="139"/>
      <c r="AWJ17" s="49"/>
      <c r="AWK17" s="350"/>
      <c r="AWL17" s="78">
        <f t="shared" si="227"/>
        <v>0</v>
      </c>
      <c r="AWN17" s="49"/>
      <c r="AWO17" s="308"/>
      <c r="AWP17" s="302"/>
      <c r="AWQ17" s="139"/>
      <c r="AWR17" s="49"/>
      <c r="AWS17" s="139"/>
      <c r="AWT17" s="78">
        <f t="shared" si="228"/>
        <v>5365</v>
      </c>
      <c r="AWV17" s="406"/>
      <c r="AWW17" s="738"/>
      <c r="AWX17" s="780"/>
      <c r="AWY17" s="76"/>
      <c r="AWZ17" s="31"/>
      <c r="AXA17" s="76"/>
      <c r="AXB17" s="78">
        <f t="shared" si="260"/>
        <v>4707.5</v>
      </c>
      <c r="AXD17" s="406"/>
      <c r="AXE17" s="780"/>
      <c r="AXF17" s="76"/>
      <c r="AXG17" s="31"/>
      <c r="AXH17" s="76"/>
      <c r="AXI17" s="78">
        <f t="shared" si="261"/>
        <v>0</v>
      </c>
      <c r="AXK17" s="406"/>
      <c r="AXL17" s="780"/>
      <c r="AXM17" s="76"/>
      <c r="AXN17" s="31"/>
      <c r="AXO17" s="76"/>
      <c r="AXP17" s="78">
        <f t="shared" si="262"/>
        <v>0</v>
      </c>
      <c r="AXR17" s="31"/>
      <c r="AXS17" s="780"/>
      <c r="AXT17" s="76"/>
      <c r="AXU17" s="31"/>
      <c r="AXV17" s="76"/>
      <c r="AXW17" s="78">
        <f t="shared" si="263"/>
        <v>0</v>
      </c>
      <c r="AXY17" s="426"/>
      <c r="AXZ17" s="302"/>
      <c r="AYA17" s="139"/>
      <c r="AYB17" s="426"/>
      <c r="AYC17" s="139"/>
      <c r="AYD17" s="78">
        <f t="shared" si="137"/>
        <v>0</v>
      </c>
      <c r="AYF17" s="426"/>
      <c r="AYG17" s="302"/>
      <c r="AYH17" s="139"/>
      <c r="AYI17" s="308"/>
      <c r="AYJ17" s="139"/>
      <c r="AYK17" s="78">
        <f t="shared" si="138"/>
        <v>0</v>
      </c>
      <c r="AYM17" s="426"/>
      <c r="AYN17" s="302"/>
      <c r="AYO17" s="139"/>
      <c r="AYP17" s="308"/>
      <c r="AYQ17" s="139"/>
      <c r="AYR17" s="78">
        <f t="shared" si="139"/>
        <v>0</v>
      </c>
      <c r="AYT17" s="406"/>
      <c r="AYU17" s="311"/>
      <c r="AYV17" s="22"/>
      <c r="AYW17" s="31"/>
      <c r="AYX17" s="76"/>
      <c r="AYY17" s="78">
        <f t="shared" si="140"/>
        <v>0</v>
      </c>
      <c r="AZA17" s="406"/>
      <c r="AZB17" s="780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49"/>
      <c r="AZS17" s="139"/>
      <c r="AZT17" s="78">
        <f t="shared" si="143"/>
        <v>5180.28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6"/>
      <c r="BAG17" s="350"/>
      <c r="BAH17" s="78">
        <f t="shared" si="145"/>
        <v>16823.900000000001</v>
      </c>
      <c r="BAJ17" s="406"/>
      <c r="BAK17" s="780"/>
      <c r="BAL17" s="76"/>
      <c r="BAM17" s="406"/>
      <c r="BAN17" s="77"/>
      <c r="BAO17" s="78">
        <f t="shared" si="146"/>
        <v>0</v>
      </c>
      <c r="BAQ17" s="426">
        <v>41713</v>
      </c>
      <c r="BAR17" s="302" t="s">
        <v>2496</v>
      </c>
      <c r="BAS17" s="139">
        <v>25478</v>
      </c>
      <c r="BAT17" s="49"/>
      <c r="BAU17" s="139"/>
      <c r="BAV17" s="78">
        <f t="shared" si="147"/>
        <v>27418.199999999997</v>
      </c>
      <c r="BAX17" s="49"/>
      <c r="BAY17" s="302"/>
      <c r="BAZ17" s="139"/>
      <c r="BBA17" s="49"/>
      <c r="BBB17" s="139"/>
      <c r="BBC17" s="78">
        <f t="shared" si="264"/>
        <v>0</v>
      </c>
      <c r="BBE17" s="49"/>
      <c r="BBF17" s="302"/>
      <c r="BBG17" s="139"/>
      <c r="BBH17" s="49"/>
      <c r="BBI17" s="139"/>
      <c r="BBJ17" s="78">
        <f t="shared" si="265"/>
        <v>1292</v>
      </c>
      <c r="BBL17" s="321">
        <v>41726</v>
      </c>
      <c r="BBM17" s="784"/>
      <c r="BBN17" s="302" t="s">
        <v>2570</v>
      </c>
      <c r="BBO17" s="2024">
        <v>367724</v>
      </c>
      <c r="BBP17" s="393">
        <v>41744</v>
      </c>
      <c r="BBQ17" s="390">
        <v>367724</v>
      </c>
      <c r="BBR17" s="131">
        <f t="shared" si="148"/>
        <v>6.5</v>
      </c>
      <c r="BBT17" s="31"/>
      <c r="BBU17" s="780"/>
      <c r="BBV17" s="76"/>
      <c r="BBW17" s="31"/>
      <c r="BBX17" s="76"/>
      <c r="BBY17" s="78">
        <f t="shared" si="149"/>
        <v>0</v>
      </c>
      <c r="BCA17" s="49"/>
      <c r="BCB17" s="302"/>
      <c r="BCC17" s="139"/>
      <c r="BCD17" s="426"/>
      <c r="BCE17" s="139"/>
      <c r="BCF17" s="78">
        <f t="shared" si="150"/>
        <v>0</v>
      </c>
      <c r="BCH17" s="31"/>
      <c r="BCI17" s="780"/>
      <c r="BCJ17" s="76"/>
      <c r="BCK17" s="31"/>
      <c r="BCL17" s="76"/>
      <c r="BCM17" s="78">
        <f t="shared" si="151"/>
        <v>0</v>
      </c>
      <c r="BCO17" s="31"/>
      <c r="BCP17" s="780"/>
      <c r="BCQ17" s="76"/>
      <c r="BCR17" s="31"/>
      <c r="BCS17" s="76"/>
      <c r="BCT17" s="78">
        <f t="shared" si="152"/>
        <v>0</v>
      </c>
      <c r="BCV17" s="406"/>
      <c r="BCW17" s="780"/>
      <c r="BCX17" s="76"/>
      <c r="BCY17" s="31"/>
      <c r="BCZ17" s="76"/>
      <c r="BDA17" s="78">
        <f t="shared" si="153"/>
        <v>6086.5</v>
      </c>
      <c r="BDC17" s="426">
        <v>41582</v>
      </c>
      <c r="BDD17" s="229" t="s">
        <v>1917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80"/>
      <c r="BDL17" s="139"/>
      <c r="BDM17" s="49"/>
      <c r="BDN17" s="76"/>
      <c r="BDO17" s="78">
        <f t="shared" si="155"/>
        <v>0</v>
      </c>
      <c r="BDQ17" s="426"/>
      <c r="BDR17" s="483"/>
      <c r="BDS17" s="229"/>
      <c r="BDT17" s="104"/>
      <c r="BDU17" s="426"/>
      <c r="BDV17" s="139"/>
      <c r="BDW17" s="78">
        <f t="shared" si="156"/>
        <v>308</v>
      </c>
      <c r="BDY17" s="49"/>
      <c r="BDZ17" s="814"/>
      <c r="BEA17" s="302"/>
      <c r="BEB17" s="139"/>
      <c r="BEC17" s="49"/>
      <c r="BED17" s="139"/>
      <c r="BEE17" s="78">
        <f t="shared" si="157"/>
        <v>10700</v>
      </c>
      <c r="BEG17" s="49"/>
      <c r="BEH17" s="302"/>
      <c r="BEI17" s="139"/>
      <c r="BEJ17" s="49"/>
      <c r="BEK17" s="139"/>
      <c r="BEL17" s="78">
        <f t="shared" si="158"/>
        <v>0</v>
      </c>
      <c r="BEN17" s="49"/>
      <c r="BEO17" s="302"/>
      <c r="BEP17" s="139"/>
      <c r="BEQ17" s="49"/>
      <c r="BER17" s="139"/>
      <c r="BES17" s="78">
        <f t="shared" si="159"/>
        <v>0</v>
      </c>
      <c r="BEU17" s="322"/>
      <c r="BEV17" s="780"/>
      <c r="BEW17" s="76"/>
      <c r="BEX17" s="31"/>
      <c r="BEY17" s="76"/>
      <c r="BEZ17" s="78">
        <f t="shared" si="160"/>
        <v>0</v>
      </c>
      <c r="BFB17" s="322"/>
      <c r="BFC17" s="780"/>
      <c r="BFD17" s="76"/>
      <c r="BFE17" s="31"/>
      <c r="BFF17" s="76"/>
      <c r="BFG17" s="78">
        <f t="shared" si="161"/>
        <v>970</v>
      </c>
      <c r="BFI17" s="321">
        <v>41725</v>
      </c>
      <c r="BFJ17" s="302" t="s">
        <v>2563</v>
      </c>
      <c r="BFK17" s="139">
        <v>1977</v>
      </c>
      <c r="BFL17" s="426">
        <v>41748</v>
      </c>
      <c r="BFM17" s="139">
        <v>1977</v>
      </c>
      <c r="BFN17" s="78">
        <f t="shared" si="162"/>
        <v>0</v>
      </c>
      <c r="BFP17" s="322"/>
      <c r="BFQ17" s="780"/>
      <c r="BFR17" s="76"/>
      <c r="BFS17" s="406"/>
      <c r="BFT17" s="76"/>
      <c r="BFU17" s="78">
        <f t="shared" si="163"/>
        <v>0</v>
      </c>
      <c r="BFW17" s="31"/>
      <c r="BFX17" s="780"/>
      <c r="BFY17" s="76"/>
      <c r="BFZ17" s="31"/>
      <c r="BGA17" s="76"/>
      <c r="BGB17" s="78">
        <f t="shared" si="164"/>
        <v>0</v>
      </c>
      <c r="BGD17" s="321"/>
      <c r="BGE17" s="302"/>
      <c r="BGF17" s="139"/>
      <c r="BGG17" s="321"/>
      <c r="BGH17" s="139"/>
      <c r="BGI17" s="78">
        <f t="shared" si="165"/>
        <v>0</v>
      </c>
      <c r="BGK17" s="715">
        <v>41559</v>
      </c>
      <c r="BGL17" s="715"/>
      <c r="BGM17" s="302" t="s">
        <v>1820</v>
      </c>
      <c r="BGN17" s="350">
        <v>38844.5</v>
      </c>
      <c r="BGO17" s="426">
        <v>41566</v>
      </c>
      <c r="BGP17" s="835">
        <v>36093</v>
      </c>
      <c r="BGQ17" s="78">
        <f t="shared" si="166"/>
        <v>4154.5999999999913</v>
      </c>
      <c r="BGS17" s="31"/>
      <c r="BGT17" s="780"/>
      <c r="BGU17" s="76"/>
      <c r="BGV17" s="31"/>
      <c r="BGW17" s="76"/>
      <c r="BGX17" s="78">
        <f t="shared" si="167"/>
        <v>0</v>
      </c>
      <c r="BGZ17" s="406"/>
      <c r="BHA17" s="780"/>
      <c r="BHB17" s="139"/>
      <c r="BHC17" s="49"/>
      <c r="BHD17" s="139"/>
      <c r="BHE17" s="78">
        <f t="shared" si="168"/>
        <v>229.79999999999927</v>
      </c>
      <c r="BHG17" s="406"/>
      <c r="BHH17" s="31"/>
      <c r="BHI17" s="780"/>
      <c r="BHJ17" s="76"/>
      <c r="BHK17" s="31"/>
      <c r="BHL17" s="76"/>
      <c r="BHM17" s="78">
        <f t="shared" si="169"/>
        <v>0</v>
      </c>
      <c r="BHO17" s="321"/>
      <c r="BHP17" s="302"/>
      <c r="BHQ17" s="139"/>
      <c r="BHR17" s="321"/>
      <c r="BHS17" s="139"/>
      <c r="BHT17" s="78">
        <f t="shared" si="170"/>
        <v>0</v>
      </c>
      <c r="BHV17" s="322"/>
      <c r="BHW17" s="336"/>
      <c r="BHX17" s="780"/>
      <c r="BHY17" s="76"/>
      <c r="BHZ17" s="322"/>
      <c r="BIA17" s="76"/>
      <c r="BIB17" s="78">
        <f t="shared" si="171"/>
        <v>0</v>
      </c>
      <c r="BID17" s="321"/>
      <c r="BIE17" s="308"/>
      <c r="BIF17" s="302"/>
      <c r="BIG17" s="139"/>
      <c r="BIH17" s="31"/>
      <c r="BII17" s="76"/>
      <c r="BIJ17" s="78">
        <f t="shared" si="172"/>
        <v>50501.000000000007</v>
      </c>
      <c r="BIL17" s="406"/>
      <c r="BIM17" s="780"/>
      <c r="BIN17" s="76"/>
      <c r="BIP17" s="76"/>
      <c r="BIQ17" s="78">
        <f t="shared" si="173"/>
        <v>86</v>
      </c>
      <c r="BIS17" s="321"/>
      <c r="BIT17" s="229"/>
      <c r="BIU17" s="104"/>
      <c r="BIV17" s="49"/>
      <c r="BIW17" s="139"/>
      <c r="BIX17" s="78">
        <f t="shared" si="174"/>
        <v>0</v>
      </c>
      <c r="BIZ17" s="426"/>
      <c r="BJA17" s="229"/>
      <c r="BJB17" s="104"/>
      <c r="BJC17" s="49"/>
      <c r="BJD17" s="139"/>
      <c r="BJE17" s="78">
        <f t="shared" si="175"/>
        <v>0</v>
      </c>
      <c r="BJG17" s="321"/>
      <c r="BJH17" s="411"/>
      <c r="BJI17" s="302"/>
      <c r="BJJ17" s="139"/>
      <c r="BJK17" s="49"/>
      <c r="BJL17" s="139"/>
      <c r="BJM17" s="78">
        <f t="shared" si="254"/>
        <v>27564.899999999991</v>
      </c>
      <c r="BJO17" s="31"/>
      <c r="BJP17" s="780"/>
      <c r="BJQ17" s="76"/>
      <c r="BJR17" s="31"/>
      <c r="BJS17" s="76"/>
      <c r="BJT17" s="78">
        <f t="shared" si="255"/>
        <v>1883</v>
      </c>
      <c r="BJV17" s="406"/>
      <c r="BJW17" s="780"/>
      <c r="BJX17" s="76"/>
      <c r="BJY17" s="31"/>
      <c r="BJZ17" s="76"/>
      <c r="BKA17" s="78">
        <f t="shared" si="176"/>
        <v>0</v>
      </c>
      <c r="BKC17" s="406"/>
      <c r="BKD17" s="738"/>
      <c r="BKE17" s="780"/>
      <c r="BKF17" s="76"/>
      <c r="BKG17" s="31"/>
      <c r="BKH17" s="76"/>
      <c r="BKI17" s="78">
        <f t="shared" si="177"/>
        <v>13238.500000000002</v>
      </c>
      <c r="BKK17" s="406"/>
      <c r="BKL17" s="780"/>
      <c r="BKM17" s="76"/>
      <c r="BKN17" s="31"/>
      <c r="BKO17" s="76"/>
      <c r="BKP17" s="78">
        <f t="shared" si="178"/>
        <v>0</v>
      </c>
      <c r="BKR17" s="406"/>
      <c r="BKS17" s="780"/>
      <c r="BKT17" s="76"/>
      <c r="BKU17" s="31"/>
      <c r="BKV17" s="76"/>
      <c r="BKW17" s="78">
        <f t="shared" si="179"/>
        <v>0</v>
      </c>
      <c r="BKY17" s="406"/>
      <c r="BKZ17" s="780"/>
      <c r="BLA17" s="76"/>
      <c r="BLB17" s="31"/>
      <c r="BLC17" s="76"/>
      <c r="BLD17" s="78">
        <f t="shared" si="180"/>
        <v>11052.6</v>
      </c>
      <c r="BLF17" s="406"/>
      <c r="BLG17" s="780"/>
      <c r="BLH17" s="76"/>
      <c r="BLI17" s="322"/>
      <c r="BLJ17" s="76"/>
      <c r="BLK17" s="78">
        <f t="shared" si="181"/>
        <v>100</v>
      </c>
      <c r="BLM17" s="426"/>
      <c r="BLN17" s="229"/>
      <c r="BLO17" s="104"/>
      <c r="BLP17" s="49"/>
      <c r="BLQ17" s="139"/>
      <c r="BLR17" s="78">
        <f t="shared" si="182"/>
        <v>0</v>
      </c>
      <c r="BLT17" s="426"/>
      <c r="BLU17" s="302"/>
      <c r="BLV17" s="139"/>
      <c r="BLW17" s="258"/>
      <c r="BLX17" s="139"/>
      <c r="BLY17" s="78">
        <f t="shared" si="183"/>
        <v>0</v>
      </c>
      <c r="BMA17" s="426"/>
      <c r="BMB17" s="302"/>
      <c r="BMC17" s="139"/>
      <c r="BMD17" s="495"/>
      <c r="BME17" s="139"/>
      <c r="BMF17" s="78">
        <f t="shared" si="184"/>
        <v>0</v>
      </c>
      <c r="BMH17" s="406"/>
      <c r="BMI17" s="780"/>
      <c r="BMJ17" s="76"/>
      <c r="BMK17" s="406"/>
      <c r="BML17" s="76"/>
      <c r="BMM17" s="78">
        <f t="shared" si="185"/>
        <v>0</v>
      </c>
      <c r="BMO17" s="31"/>
      <c r="BMP17" s="780"/>
      <c r="BMQ17" s="76"/>
      <c r="BMR17" s="31"/>
      <c r="BMS17" s="76"/>
      <c r="BMT17" s="78">
        <f t="shared" si="186"/>
        <v>0</v>
      </c>
      <c r="BMV17" s="31"/>
      <c r="BMW17" s="311"/>
      <c r="BMX17" s="783"/>
      <c r="BMY17" s="31"/>
      <c r="BMZ17" s="76"/>
      <c r="BNA17" s="78">
        <f t="shared" si="229"/>
        <v>30837</v>
      </c>
      <c r="BNC17" s="321"/>
      <c r="BND17" s="302"/>
      <c r="BNE17" s="139"/>
      <c r="BNF17" s="321"/>
      <c r="BNG17" s="718"/>
      <c r="BNH17" s="78">
        <f t="shared" si="230"/>
        <v>12109</v>
      </c>
      <c r="BNJ17" s="49"/>
      <c r="BNK17" s="302"/>
      <c r="BNL17" s="139"/>
      <c r="BNM17" s="49"/>
      <c r="BNN17" s="139"/>
      <c r="BNO17" s="78">
        <f t="shared" si="231"/>
        <v>0</v>
      </c>
      <c r="BNQ17" s="49"/>
      <c r="BNR17" s="308"/>
      <c r="BNS17" s="302"/>
      <c r="BNT17" s="139"/>
      <c r="BNU17" s="49"/>
      <c r="BNV17" s="139"/>
      <c r="BNW17" s="78">
        <f t="shared" si="232"/>
        <v>0</v>
      </c>
      <c r="BNY17" s="31"/>
      <c r="BNZ17" s="311"/>
      <c r="BOA17" s="22"/>
      <c r="BOB17" s="31"/>
      <c r="BOC17" s="76"/>
      <c r="BOD17" s="78">
        <f t="shared" si="233"/>
        <v>0</v>
      </c>
      <c r="BOF17" s="31"/>
      <c r="BOG17" s="311"/>
      <c r="BOH17" s="22"/>
      <c r="BOI17" s="31"/>
      <c r="BOJ17" s="76"/>
      <c r="BOK17" s="78">
        <f t="shared" si="234"/>
        <v>0</v>
      </c>
      <c r="BOM17" s="31"/>
      <c r="BON17" s="780"/>
      <c r="BOO17" s="76"/>
      <c r="BOP17" s="31"/>
      <c r="BOQ17" s="76"/>
      <c r="BOR17" s="78">
        <f t="shared" si="235"/>
        <v>1785.5</v>
      </c>
      <c r="BOT17" s="321"/>
      <c r="BOU17" s="302"/>
      <c r="BOV17" s="139"/>
      <c r="BOW17" s="49"/>
      <c r="BOX17" s="139"/>
      <c r="BOY17" s="78">
        <f t="shared" si="236"/>
        <v>0</v>
      </c>
      <c r="BPA17" s="406"/>
      <c r="BPB17" s="780"/>
      <c r="BPC17" s="76"/>
      <c r="BPD17" s="31"/>
      <c r="BPE17" s="76"/>
      <c r="BPF17" s="78">
        <f t="shared" si="237"/>
        <v>0</v>
      </c>
      <c r="BPH17" s="406"/>
      <c r="BPI17" s="780"/>
      <c r="BPJ17" s="76"/>
      <c r="BPK17" s="31"/>
      <c r="BPL17" s="76"/>
      <c r="BPM17" s="78">
        <f t="shared" si="251"/>
        <v>2273.5</v>
      </c>
      <c r="BPO17" s="31"/>
      <c r="BPP17" s="780"/>
      <c r="BPQ17" s="76"/>
      <c r="BPR17" s="31"/>
      <c r="BPS17" s="76"/>
      <c r="BPT17" s="78">
        <f t="shared" si="187"/>
        <v>0</v>
      </c>
      <c r="BPV17" s="31"/>
      <c r="BPW17" s="780"/>
      <c r="BPX17" s="76"/>
      <c r="BPY17" s="31"/>
      <c r="BPZ17" s="76"/>
      <c r="BQA17" s="78">
        <f t="shared" si="188"/>
        <v>0</v>
      </c>
      <c r="BQD17" s="929"/>
      <c r="BQE17" s="31"/>
      <c r="BQF17" s="76"/>
      <c r="BQG17" s="31"/>
      <c r="BQH17" s="76"/>
      <c r="BQI17" s="78">
        <f t="shared" si="189"/>
        <v>118</v>
      </c>
      <c r="BQJ17" s="76"/>
      <c r="BQK17" s="321">
        <v>41516</v>
      </c>
      <c r="BQL17" s="229" t="s">
        <v>1680</v>
      </c>
      <c r="BQM17" s="104">
        <v>14536</v>
      </c>
      <c r="BQN17" s="49">
        <v>41521</v>
      </c>
      <c r="BQO17" s="139">
        <v>8145.5</v>
      </c>
      <c r="BQP17" s="78">
        <f t="shared" si="190"/>
        <v>13006</v>
      </c>
      <c r="BQR17" s="321"/>
      <c r="BQS17" s="302"/>
      <c r="BQT17" s="139"/>
      <c r="BQU17" s="426"/>
      <c r="BQV17" s="139"/>
      <c r="BQW17" s="78">
        <f t="shared" si="191"/>
        <v>0</v>
      </c>
      <c r="BQZ17" s="780"/>
      <c r="BRA17" s="350"/>
      <c r="BRB17" s="492"/>
      <c r="BRC17" s="778"/>
      <c r="BRD17" s="78">
        <f t="shared" si="192"/>
        <v>0</v>
      </c>
      <c r="BRF17" s="31"/>
      <c r="BRG17" s="780"/>
      <c r="BRH17" s="76"/>
      <c r="BRI17" s="31"/>
      <c r="BRJ17" s="76"/>
      <c r="BRK17" s="78">
        <f t="shared" si="193"/>
        <v>0</v>
      </c>
      <c r="BRM17" s="322"/>
      <c r="BRN17" s="336"/>
      <c r="BRO17" s="780"/>
      <c r="BRP17" s="76"/>
      <c r="BRQ17" s="31"/>
      <c r="BRR17" s="76"/>
      <c r="BRS17" s="78">
        <f t="shared" si="194"/>
        <v>1966</v>
      </c>
      <c r="BRU17" s="406"/>
      <c r="BRV17" s="780"/>
      <c r="BRW17" s="76"/>
      <c r="BRX17" s="31"/>
      <c r="BRY17" s="76"/>
      <c r="BRZ17" s="78">
        <f t="shared" si="195"/>
        <v>0</v>
      </c>
      <c r="BSB17" s="406"/>
      <c r="BSC17" s="780"/>
      <c r="BSD17" s="76"/>
      <c r="BSE17" s="31"/>
      <c r="BSF17" s="76"/>
      <c r="BSG17" s="78">
        <f t="shared" si="196"/>
        <v>0</v>
      </c>
      <c r="BSI17" s="49"/>
      <c r="BSJ17" s="302"/>
      <c r="BSK17" s="139"/>
      <c r="BSL17" s="49"/>
      <c r="BSM17" s="139"/>
      <c r="BSN17" s="78">
        <f t="shared" si="197"/>
        <v>0</v>
      </c>
      <c r="BSP17" s="406"/>
      <c r="BSQ17" s="780"/>
      <c r="BSR17" s="76"/>
      <c r="BSS17" s="31"/>
      <c r="BST17" s="76"/>
      <c r="BSU17" s="78">
        <f t="shared" si="198"/>
        <v>0</v>
      </c>
      <c r="BSW17" s="406"/>
      <c r="BSX17" s="780"/>
      <c r="BSY17" s="76"/>
      <c r="BSZ17" s="31"/>
      <c r="BTA17" s="76"/>
      <c r="BTB17" s="78">
        <f t="shared" si="199"/>
        <v>0</v>
      </c>
      <c r="BTD17" s="31"/>
      <c r="BTE17" s="780"/>
      <c r="BTF17" s="76"/>
      <c r="BTG17" s="31"/>
      <c r="BTH17" s="76"/>
      <c r="BTI17" s="78">
        <f t="shared" si="200"/>
        <v>0</v>
      </c>
      <c r="BTK17" s="31"/>
      <c r="BTL17" s="780"/>
      <c r="BTM17" s="76"/>
      <c r="BTN17" s="31"/>
      <c r="BTO17" s="76"/>
      <c r="BTP17" s="78">
        <f t="shared" si="201"/>
        <v>0</v>
      </c>
      <c r="BTR17" s="31"/>
      <c r="BTS17" s="780"/>
      <c r="BTT17" s="76"/>
      <c r="BTU17" s="31"/>
      <c r="BTV17" s="76"/>
      <c r="BTW17" s="78">
        <f t="shared" si="202"/>
        <v>0</v>
      </c>
      <c r="BTY17" s="31"/>
      <c r="BTZ17" s="780"/>
      <c r="BUA17" s="76"/>
      <c r="BUB17" s="31"/>
      <c r="BUC17" s="76"/>
      <c r="BUD17" s="78">
        <f t="shared" si="203"/>
        <v>0</v>
      </c>
    </row>
    <row r="18" spans="1:1902" x14ac:dyDescent="0.25">
      <c r="A18" s="31"/>
      <c r="B18" s="311"/>
      <c r="C18" s="22"/>
      <c r="D18" s="31"/>
      <c r="E18" s="76"/>
      <c r="F18" s="78">
        <f t="shared" si="2"/>
        <v>147000</v>
      </c>
      <c r="H18" s="31"/>
      <c r="I18" s="311"/>
      <c r="J18" s="22"/>
      <c r="K18" s="31"/>
      <c r="L18" s="76"/>
      <c r="M18" s="78">
        <f t="shared" si="3"/>
        <v>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6"/>
      <c r="AK18" s="229"/>
      <c r="AL18" s="104"/>
      <c r="AM18" s="426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6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6"/>
      <c r="CA18" s="426"/>
      <c r="CB18" s="229"/>
      <c r="CC18" s="104"/>
      <c r="CD18" s="49"/>
      <c r="CE18" s="139"/>
      <c r="CF18" s="78">
        <f t="shared" si="13"/>
        <v>24829.5</v>
      </c>
      <c r="CH18" s="426"/>
      <c r="CI18" s="229"/>
      <c r="CJ18" s="104"/>
      <c r="CK18" s="49"/>
      <c r="CL18" s="139"/>
      <c r="CM18" s="78">
        <f t="shared" si="14"/>
        <v>0</v>
      </c>
      <c r="CO18" s="426"/>
      <c r="CP18" s="229"/>
      <c r="CQ18" s="104"/>
      <c r="CR18" s="49"/>
      <c r="CS18" s="139"/>
      <c r="CT18" s="78">
        <f t="shared" si="15"/>
        <v>0</v>
      </c>
      <c r="CV18" s="795">
        <v>41079</v>
      </c>
      <c r="CW18" s="878"/>
      <c r="CX18" s="879" t="s">
        <v>1133</v>
      </c>
      <c r="CY18" s="566">
        <v>218464</v>
      </c>
      <c r="CZ18" s="795">
        <v>41132</v>
      </c>
      <c r="DA18" s="837">
        <v>212650</v>
      </c>
      <c r="DB18" s="880">
        <f t="shared" si="16"/>
        <v>5814</v>
      </c>
      <c r="DD18" s="406">
        <v>41719</v>
      </c>
      <c r="DE18" s="909"/>
      <c r="DF18" s="780" t="s">
        <v>2522</v>
      </c>
      <c r="DG18" s="139">
        <v>82057</v>
      </c>
      <c r="DH18" s="426"/>
      <c r="DI18" s="139"/>
      <c r="DJ18" s="78">
        <f t="shared" si="17"/>
        <v>14970059.449999996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6"/>
      <c r="EO18" s="302"/>
      <c r="EP18" s="139"/>
      <c r="EQ18" s="49"/>
      <c r="ER18" s="139"/>
      <c r="ES18" s="78">
        <f t="shared" si="22"/>
        <v>7999.8000000000029</v>
      </c>
      <c r="EU18" s="406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426"/>
      <c r="FK18" s="308"/>
      <c r="FL18" s="229"/>
      <c r="FM18" s="104"/>
      <c r="FN18" s="49"/>
      <c r="FO18" s="139"/>
      <c r="FP18" s="78">
        <f t="shared" si="25"/>
        <v>19957.43</v>
      </c>
      <c r="FR18" s="426"/>
      <c r="FS18" s="308"/>
      <c r="FT18" s="229"/>
      <c r="FU18" s="104"/>
      <c r="FV18" s="308"/>
      <c r="FW18" s="139"/>
      <c r="FX18" s="78">
        <f t="shared" si="26"/>
        <v>8038.1</v>
      </c>
      <c r="FZ18" s="31"/>
      <c r="GA18" s="229"/>
      <c r="GB18" s="104"/>
      <c r="GC18" s="49"/>
      <c r="GD18" s="139"/>
      <c r="GE18" s="78">
        <f t="shared" si="204"/>
        <v>0</v>
      </c>
      <c r="GG18" s="426">
        <v>41729</v>
      </c>
      <c r="GH18" s="483" t="s">
        <v>3172</v>
      </c>
      <c r="GI18" s="229" t="s">
        <v>2657</v>
      </c>
      <c r="GJ18" s="104">
        <v>357105</v>
      </c>
      <c r="GK18" s="483">
        <v>41738</v>
      </c>
      <c r="GL18" s="104">
        <v>357105</v>
      </c>
      <c r="GM18" s="78">
        <f t="shared" si="27"/>
        <v>0</v>
      </c>
      <c r="GO18" s="49"/>
      <c r="GP18" s="229"/>
      <c r="GQ18" s="104"/>
      <c r="GR18" s="49"/>
      <c r="GS18" s="139"/>
      <c r="GT18" s="78">
        <f t="shared" si="28"/>
        <v>3191.5</v>
      </c>
      <c r="GV18" s="406"/>
      <c r="GW18" s="311"/>
      <c r="GX18" s="311"/>
      <c r="GY18" s="696"/>
      <c r="GZ18" s="49"/>
      <c r="HA18" s="76"/>
      <c r="HB18" s="78">
        <f t="shared" si="29"/>
        <v>12652.35</v>
      </c>
      <c r="HD18" s="426"/>
      <c r="HE18" s="229"/>
      <c r="HF18" s="696"/>
      <c r="HG18" s="321"/>
      <c r="HH18" s="139"/>
      <c r="HI18" s="78">
        <f t="shared" si="30"/>
        <v>5990.5</v>
      </c>
      <c r="HK18" s="322"/>
      <c r="HL18" s="311"/>
      <c r="HM18" s="783"/>
      <c r="HN18" s="31"/>
      <c r="HO18" s="76"/>
      <c r="HP18" s="78">
        <f t="shared" si="31"/>
        <v>3655.5</v>
      </c>
      <c r="HR18" s="426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3"/>
      <c r="IB18" s="31"/>
      <c r="IC18" s="76"/>
      <c r="ID18" s="78">
        <f t="shared" si="33"/>
        <v>0</v>
      </c>
      <c r="IF18" s="322"/>
      <c r="IG18" s="311"/>
      <c r="IH18" s="783"/>
      <c r="II18" s="31"/>
      <c r="IJ18" s="76"/>
      <c r="IK18" s="78">
        <f t="shared" si="34"/>
        <v>0</v>
      </c>
      <c r="IM18" s="321"/>
      <c r="IN18" s="302"/>
      <c r="IO18" s="139"/>
      <c r="IP18" s="426"/>
      <c r="IQ18" s="139"/>
      <c r="IR18" s="78">
        <f t="shared" si="35"/>
        <v>33695</v>
      </c>
      <c r="IT18" s="426"/>
      <c r="IU18" s="1460"/>
      <c r="IV18" s="805"/>
      <c r="IW18" s="49"/>
      <c r="IX18" s="139"/>
      <c r="IY18" s="78">
        <f t="shared" si="36"/>
        <v>402</v>
      </c>
      <c r="JA18" s="426"/>
      <c r="JB18" s="1460"/>
      <c r="JC18" s="805"/>
      <c r="JD18" s="49"/>
      <c r="JE18" s="139"/>
      <c r="JF18" s="78">
        <f t="shared" si="37"/>
        <v>900</v>
      </c>
      <c r="JH18" s="321">
        <v>41723</v>
      </c>
      <c r="JI18" s="302" t="s">
        <v>2545</v>
      </c>
      <c r="JJ18" s="390">
        <v>1440</v>
      </c>
      <c r="JK18" s="321"/>
      <c r="JL18" s="390"/>
      <c r="JM18" s="78">
        <f t="shared" si="38"/>
        <v>17760</v>
      </c>
      <c r="JO18" s="322"/>
      <c r="JP18" s="780"/>
      <c r="JQ18" s="702"/>
      <c r="JR18" s="322"/>
      <c r="JS18" s="702"/>
      <c r="JT18" s="78">
        <f t="shared" si="39"/>
        <v>40800</v>
      </c>
      <c r="JV18" s="322"/>
      <c r="JW18" s="780"/>
      <c r="JX18" s="702"/>
      <c r="JY18" s="796"/>
      <c r="JZ18" s="702"/>
      <c r="KA18" s="78">
        <f t="shared" si="40"/>
        <v>40800</v>
      </c>
      <c r="KC18" s="426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460"/>
      <c r="KL18" s="139"/>
      <c r="KM18" s="31"/>
      <c r="KN18" s="76"/>
      <c r="KO18" s="78">
        <f t="shared" si="42"/>
        <v>300</v>
      </c>
      <c r="KQ18" s="322"/>
      <c r="KR18" s="1452"/>
      <c r="KS18" s="1460"/>
      <c r="KT18" s="139"/>
      <c r="KU18" s="31"/>
      <c r="KV18" s="76"/>
      <c r="KW18" s="78">
        <f t="shared" si="43"/>
        <v>12354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6"/>
      <c r="MP18" s="311"/>
      <c r="MQ18" s="22"/>
      <c r="MR18" s="31"/>
      <c r="MS18" s="76"/>
      <c r="MT18" s="78">
        <f t="shared" si="50"/>
        <v>0</v>
      </c>
      <c r="MV18" s="426"/>
      <c r="MW18" s="229"/>
      <c r="MX18" s="104"/>
      <c r="MY18" s="49"/>
      <c r="MZ18" s="139"/>
      <c r="NA18" s="78">
        <f t="shared" si="51"/>
        <v>0</v>
      </c>
      <c r="NC18" s="406"/>
      <c r="ND18" s="311"/>
      <c r="NE18" s="22"/>
      <c r="NF18" s="686"/>
      <c r="NG18" s="76"/>
      <c r="NH18" s="78">
        <f t="shared" si="52"/>
        <v>0</v>
      </c>
      <c r="NJ18" s="792"/>
      <c r="NK18" s="311"/>
      <c r="NL18" s="22"/>
      <c r="NM18" s="686"/>
      <c r="NN18" s="76"/>
      <c r="NO18" s="78">
        <f t="shared" si="53"/>
        <v>0</v>
      </c>
      <c r="NQ18" s="792"/>
      <c r="NR18" s="311"/>
      <c r="NS18" s="22"/>
      <c r="NT18" s="31"/>
      <c r="NU18" s="76"/>
      <c r="NV18" s="78">
        <f t="shared" si="54"/>
        <v>0</v>
      </c>
      <c r="NX18" s="406"/>
      <c r="NY18" s="311"/>
      <c r="NZ18" s="22"/>
      <c r="OA18" s="406"/>
      <c r="OB18" s="76"/>
      <c r="OC18" s="78">
        <f t="shared" si="55"/>
        <v>0</v>
      </c>
      <c r="OE18" s="406"/>
      <c r="OF18" s="311"/>
      <c r="OG18" s="104"/>
      <c r="OH18" s="345"/>
      <c r="OI18" s="139"/>
      <c r="OJ18" s="78">
        <f t="shared" si="56"/>
        <v>12799.5</v>
      </c>
      <c r="OL18" s="406">
        <v>41720</v>
      </c>
      <c r="OM18" s="736" t="s">
        <v>3168</v>
      </c>
      <c r="ON18" s="311" t="s">
        <v>2528</v>
      </c>
      <c r="OO18" s="22">
        <v>36647.5</v>
      </c>
      <c r="OP18" s="49">
        <v>41738</v>
      </c>
      <c r="OQ18" s="139">
        <v>36647.5</v>
      </c>
      <c r="OR18" s="78">
        <f t="shared" si="0"/>
        <v>151684.9</v>
      </c>
      <c r="OT18" s="406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9"/>
      <c r="PJ18" s="139"/>
      <c r="PK18" s="49"/>
      <c r="PL18" s="139"/>
      <c r="PM18" s="78">
        <f t="shared" si="59"/>
        <v>301.5</v>
      </c>
      <c r="PO18" s="321"/>
      <c r="PP18" s="789"/>
      <c r="PQ18" s="139"/>
      <c r="PR18" s="49"/>
      <c r="PS18" s="139"/>
      <c r="PT18" s="78">
        <f t="shared" si="60"/>
        <v>301.5</v>
      </c>
      <c r="PV18" s="321">
        <v>41474</v>
      </c>
      <c r="PW18" s="790" t="s">
        <v>1670</v>
      </c>
      <c r="PX18" s="229" t="s">
        <v>1671</v>
      </c>
      <c r="PY18" s="104">
        <v>77376</v>
      </c>
      <c r="PZ18" s="308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9276.8000000000011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3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6"/>
      <c r="RN18" s="483"/>
      <c r="RO18" s="229"/>
      <c r="RP18" s="104"/>
      <c r="RQ18" s="49"/>
      <c r="RR18" s="350"/>
      <c r="RS18" s="78">
        <f t="shared" si="67"/>
        <v>15332.5</v>
      </c>
      <c r="RU18" s="406"/>
      <c r="RV18" s="311"/>
      <c r="RW18" s="22"/>
      <c r="RX18" s="31"/>
      <c r="RY18" s="793"/>
      <c r="RZ18" s="78">
        <f t="shared" si="68"/>
        <v>1797</v>
      </c>
      <c r="SB18" s="406"/>
      <c r="SC18" s="311"/>
      <c r="SD18" s="22"/>
      <c r="SE18" s="31"/>
      <c r="SF18" s="793"/>
      <c r="SG18" s="78">
        <f t="shared" si="69"/>
        <v>0</v>
      </c>
      <c r="SI18" s="31"/>
      <c r="SJ18" s="311"/>
      <c r="SK18" s="22"/>
      <c r="SL18" s="31"/>
      <c r="SM18" s="793"/>
      <c r="SN18" s="78">
        <f t="shared" si="70"/>
        <v>0</v>
      </c>
      <c r="SP18" s="31"/>
      <c r="SQ18" s="311"/>
      <c r="SR18" s="22"/>
      <c r="SS18" s="31"/>
      <c r="ST18" s="793"/>
      <c r="SU18" s="78">
        <f t="shared" si="71"/>
        <v>0</v>
      </c>
      <c r="SW18" s="31"/>
      <c r="SX18" s="311"/>
      <c r="SY18" s="22"/>
      <c r="SZ18" s="31"/>
      <c r="TA18" s="793"/>
      <c r="TB18" s="78">
        <f t="shared" si="72"/>
        <v>0</v>
      </c>
      <c r="TD18" s="31"/>
      <c r="TE18" s="311"/>
      <c r="TF18" s="22"/>
      <c r="TG18" s="31"/>
      <c r="TH18" s="793"/>
      <c r="TI18" s="78">
        <f t="shared" si="73"/>
        <v>0</v>
      </c>
      <c r="TK18" s="31"/>
      <c r="TL18" s="311"/>
      <c r="TM18" s="22"/>
      <c r="TN18" s="31"/>
      <c r="TO18" s="793"/>
      <c r="TP18" s="78">
        <f t="shared" si="74"/>
        <v>0</v>
      </c>
      <c r="TR18" s="311"/>
      <c r="TS18" s="311"/>
      <c r="TT18" s="22"/>
      <c r="TU18" s="31"/>
      <c r="TV18" s="793"/>
      <c r="TW18" s="78">
        <f t="shared" si="75"/>
        <v>0</v>
      </c>
      <c r="TY18" s="311"/>
      <c r="TZ18" s="311"/>
      <c r="UA18" s="22"/>
      <c r="UB18" s="31"/>
      <c r="UC18" s="793"/>
      <c r="UD18" s="78">
        <f t="shared" si="76"/>
        <v>0</v>
      </c>
      <c r="UF18" s="406"/>
      <c r="UG18" s="311"/>
      <c r="UH18" s="22"/>
      <c r="UI18" s="31"/>
      <c r="UJ18" s="793"/>
      <c r="UK18" s="78">
        <f t="shared" si="77"/>
        <v>0</v>
      </c>
      <c r="UM18" s="426"/>
      <c r="UN18" s="229"/>
      <c r="UO18" s="104"/>
      <c r="UP18" s="49"/>
      <c r="UQ18" s="350"/>
      <c r="UR18" s="78">
        <f t="shared" si="78"/>
        <v>-2822</v>
      </c>
      <c r="UT18" s="426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6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3"/>
      <c r="VT18" s="78">
        <f t="shared" si="82"/>
        <v>0</v>
      </c>
      <c r="VV18" s="31"/>
      <c r="VW18" s="311"/>
      <c r="VX18" s="22"/>
      <c r="VY18" s="31"/>
      <c r="VZ18" s="793"/>
      <c r="WA18" s="78">
        <f t="shared" si="83"/>
        <v>0</v>
      </c>
      <c r="WC18" s="406"/>
      <c r="WD18" s="311"/>
      <c r="WE18" s="22"/>
      <c r="WF18" s="321">
        <v>41586</v>
      </c>
      <c r="WG18" s="350">
        <v>1000</v>
      </c>
      <c r="WH18" s="78">
        <f t="shared" si="84"/>
        <v>21510</v>
      </c>
      <c r="WJ18" s="321"/>
      <c r="WK18" s="229"/>
      <c r="WL18" s="104"/>
      <c r="WM18" s="49"/>
      <c r="WN18" s="350"/>
      <c r="WO18" s="78">
        <f t="shared" si="85"/>
        <v>151</v>
      </c>
      <c r="WQ18" s="426"/>
      <c r="WR18" s="229"/>
      <c r="WS18" s="104"/>
      <c r="WT18" s="426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635.5</v>
      </c>
      <c r="XE18" s="426"/>
      <c r="XF18" s="229"/>
      <c r="XG18" s="104"/>
      <c r="XH18" s="49"/>
      <c r="XI18" s="139"/>
      <c r="XJ18" s="78">
        <f t="shared" si="88"/>
        <v>40179.949999999997</v>
      </c>
      <c r="XL18" s="406"/>
      <c r="XM18" s="311"/>
      <c r="XN18" s="22"/>
      <c r="XO18" s="31"/>
      <c r="XP18" s="76"/>
      <c r="XQ18" s="78">
        <f t="shared" si="89"/>
        <v>0</v>
      </c>
      <c r="XS18" s="406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6"/>
      <c r="YL18" s="139"/>
      <c r="YM18" s="78">
        <f t="shared" si="92"/>
        <v>0</v>
      </c>
      <c r="YO18" s="426"/>
      <c r="YP18" s="483"/>
      <c r="YQ18" s="229"/>
      <c r="YR18" s="696"/>
      <c r="YS18" s="785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2"/>
        <v>0</v>
      </c>
      <c r="ZD18" s="321"/>
      <c r="ZE18" s="229"/>
      <c r="ZF18" s="104"/>
      <c r="ZG18" s="49"/>
      <c r="ZH18" s="139"/>
      <c r="ZI18" s="78">
        <f t="shared" si="94"/>
        <v>11399.470000000001</v>
      </c>
      <c r="ZK18" s="406"/>
      <c r="ZL18" s="311"/>
      <c r="ZM18" s="22"/>
      <c r="ZN18" s="31"/>
      <c r="ZO18" s="76"/>
      <c r="ZP18" s="78">
        <f t="shared" si="238"/>
        <v>0</v>
      </c>
      <c r="ZR18" s="406"/>
      <c r="ZS18" s="311"/>
      <c r="ZT18" s="22"/>
      <c r="ZU18" s="31"/>
      <c r="ZV18" s="76"/>
      <c r="ZW18" s="78">
        <f t="shared" si="239"/>
        <v>0</v>
      </c>
      <c r="ZY18" s="321">
        <v>41711</v>
      </c>
      <c r="ZZ18" s="317"/>
      <c r="AAA18" s="229" t="s">
        <v>2490</v>
      </c>
      <c r="AAB18" s="104">
        <v>90850.5</v>
      </c>
      <c r="AAC18" s="321">
        <v>41738</v>
      </c>
      <c r="AAD18" s="139">
        <v>90850.5</v>
      </c>
      <c r="AAE18" s="78">
        <f t="shared" si="95"/>
        <v>2062.4000000000233</v>
      </c>
      <c r="AAG18" s="321"/>
      <c r="AAH18" s="229"/>
      <c r="AAI18" s="104"/>
      <c r="AAJ18" s="321"/>
      <c r="AAK18" s="139"/>
      <c r="AAL18" s="78">
        <f t="shared" si="96"/>
        <v>0</v>
      </c>
      <c r="AAN18" s="426"/>
      <c r="AAO18" s="426"/>
      <c r="AAP18" s="229"/>
      <c r="AAQ18" s="104"/>
      <c r="AAR18" s="321"/>
      <c r="AAS18" s="52"/>
      <c r="AAT18" s="78">
        <f t="shared" si="97"/>
        <v>2828</v>
      </c>
      <c r="AAV18" s="321"/>
      <c r="AAW18" s="229"/>
      <c r="AAX18" s="696"/>
      <c r="AAY18" s="49"/>
      <c r="AAZ18" s="139"/>
      <c r="ABA18" s="78">
        <f t="shared" si="98"/>
        <v>41970</v>
      </c>
      <c r="ABC18" s="406"/>
      <c r="ABD18" s="311"/>
      <c r="ABE18" s="22"/>
      <c r="ABF18" s="31"/>
      <c r="ABG18" s="76"/>
      <c r="ABH18" s="78">
        <f t="shared" si="99"/>
        <v>0</v>
      </c>
      <c r="ABJ18" s="426"/>
      <c r="ABK18" s="229"/>
      <c r="ABL18" s="104"/>
      <c r="ABM18" s="345"/>
      <c r="ABN18" s="139"/>
      <c r="ABO18" s="78">
        <f t="shared" si="100"/>
        <v>0</v>
      </c>
      <c r="ABQ18" s="426"/>
      <c r="ABR18" s="229"/>
      <c r="ABS18" s="104"/>
      <c r="ABT18" s="49"/>
      <c r="ABU18" s="139"/>
      <c r="ABV18" s="78">
        <f t="shared" si="101"/>
        <v>0</v>
      </c>
      <c r="ABX18" s="406"/>
      <c r="ABY18" s="311"/>
      <c r="ABZ18" s="22"/>
      <c r="ACA18" s="31"/>
      <c r="ACB18" s="76"/>
      <c r="ACC18" s="78">
        <f t="shared" si="102"/>
        <v>0</v>
      </c>
      <c r="ACE18" s="406"/>
      <c r="ACF18" s="311"/>
      <c r="ACG18" s="22"/>
      <c r="ACH18" s="31"/>
      <c r="ACI18" s="76"/>
      <c r="ACJ18" s="78">
        <f t="shared" si="103"/>
        <v>0</v>
      </c>
      <c r="ACL18" s="406"/>
      <c r="ACM18" s="738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6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7"/>
      <c r="ADJ18" s="311"/>
      <c r="ADK18" s="783"/>
      <c r="ADL18" s="31"/>
      <c r="ADM18" s="76"/>
      <c r="ADN18" s="78">
        <f t="shared" si="257"/>
        <v>0</v>
      </c>
      <c r="ADP18" s="322"/>
      <c r="ADQ18" s="311"/>
      <c r="ADR18" s="22"/>
      <c r="ADS18" s="406"/>
      <c r="ADT18" s="76"/>
      <c r="ADU18" s="78">
        <f t="shared" si="258"/>
        <v>0</v>
      </c>
      <c r="ADW18" s="406"/>
      <c r="ADX18" s="311"/>
      <c r="ADY18" s="22"/>
      <c r="ADZ18" s="31"/>
      <c r="AEA18" s="76"/>
      <c r="AEB18" s="78">
        <f t="shared" si="259"/>
        <v>42311</v>
      </c>
      <c r="AED18" s="321"/>
      <c r="AEE18" s="229"/>
      <c r="AEF18" s="104"/>
      <c r="AEG18" s="532"/>
      <c r="AEH18" s="139"/>
      <c r="AEI18" s="78">
        <f t="shared" si="253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6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1"/>
      <c r="AGB18" s="311"/>
      <c r="AGC18" s="22"/>
      <c r="AGD18" s="31"/>
      <c r="AGE18" s="76"/>
      <c r="AGF18" s="78">
        <f t="shared" si="111"/>
        <v>45296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3146</v>
      </c>
      <c r="AGV18" s="426"/>
      <c r="AGW18" s="229"/>
      <c r="AGX18" s="104"/>
      <c r="AGY18" s="49"/>
      <c r="AGZ18" s="139"/>
      <c r="AHA18" s="78">
        <f t="shared" si="114"/>
        <v>17325.5</v>
      </c>
      <c r="AHE18" s="311"/>
      <c r="AHF18" s="22"/>
      <c r="AHG18" s="322"/>
      <c r="AHH18" s="76"/>
      <c r="AHI18" s="78">
        <f t="shared" si="115"/>
        <v>2343</v>
      </c>
      <c r="AHK18" s="406"/>
      <c r="AHL18" s="311"/>
      <c r="AHM18" s="22"/>
      <c r="AHN18" s="31"/>
      <c r="AHO18" s="76"/>
      <c r="AHP18" s="78">
        <f t="shared" si="116"/>
        <v>0</v>
      </c>
      <c r="AHR18" s="406"/>
      <c r="AHS18" s="311"/>
      <c r="AHT18" s="22"/>
      <c r="AHU18" s="31"/>
      <c r="AHV18" s="76"/>
      <c r="AHW18" s="78">
        <f t="shared" si="117"/>
        <v>5917.5</v>
      </c>
      <c r="AHY18" s="426"/>
      <c r="AHZ18" s="426"/>
      <c r="AIA18" s="229"/>
      <c r="AIB18" s="696"/>
      <c r="AIC18" s="49"/>
      <c r="AID18" s="139"/>
      <c r="AIE18" s="78">
        <f t="shared" si="118"/>
        <v>7879.52</v>
      </c>
      <c r="AIG18" s="426"/>
      <c r="AIH18" s="229"/>
      <c r="AII18" s="104"/>
      <c r="AIJ18" s="49"/>
      <c r="AIK18" s="139"/>
      <c r="AIL18" s="78">
        <f t="shared" si="119"/>
        <v>2612</v>
      </c>
      <c r="AIN18" s="426"/>
      <c r="AIO18" s="229"/>
      <c r="AIP18" s="104"/>
      <c r="AIQ18" s="49"/>
      <c r="AIR18" s="139"/>
      <c r="AIS18" s="78">
        <f t="shared" si="120"/>
        <v>0</v>
      </c>
      <c r="AIU18" s="426"/>
      <c r="AIV18" s="229"/>
      <c r="AIW18" s="104"/>
      <c r="AIX18" s="49"/>
      <c r="AIY18" s="139"/>
      <c r="AIZ18" s="78">
        <f t="shared" si="121"/>
        <v>504</v>
      </c>
      <c r="AJB18" s="31"/>
      <c r="AJC18" s="782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49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6"/>
      <c r="AKF18" s="311"/>
      <c r="AKG18" s="22"/>
      <c r="AKH18" s="31"/>
      <c r="AKI18" s="76"/>
      <c r="AKJ18" s="78">
        <f t="shared" si="126"/>
        <v>0</v>
      </c>
      <c r="AKL18" s="406"/>
      <c r="AKM18" s="311"/>
      <c r="AKN18" s="22"/>
      <c r="AKO18" s="31"/>
      <c r="AKP18" s="76"/>
      <c r="AKQ18" s="78">
        <f t="shared" si="127"/>
        <v>0</v>
      </c>
      <c r="AKS18" s="426"/>
      <c r="AKT18" s="483"/>
      <c r="AKU18" s="229"/>
      <c r="AKV18" s="104"/>
      <c r="AKW18" s="49"/>
      <c r="AKX18" s="52"/>
      <c r="AKY18" s="78">
        <f t="shared" si="128"/>
        <v>139</v>
      </c>
      <c r="ALA18" s="426"/>
      <c r="ALB18" s="229"/>
      <c r="ALC18" s="104"/>
      <c r="ALD18" s="49"/>
      <c r="ALE18" s="139"/>
      <c r="ALF18" s="78">
        <f t="shared" si="129"/>
        <v>409</v>
      </c>
      <c r="ALH18" s="406"/>
      <c r="ALI18" s="311"/>
      <c r="ALJ18" s="22"/>
      <c r="ALK18" s="31"/>
      <c r="ALL18" s="76"/>
      <c r="ALM18" s="78">
        <f t="shared" si="130"/>
        <v>0</v>
      </c>
      <c r="ALO18" s="406"/>
      <c r="ALP18" s="311"/>
      <c r="ALQ18" s="22"/>
      <c r="ALR18" s="31"/>
      <c r="ALS18" s="76"/>
      <c r="ALT18" s="78">
        <f t="shared" si="131"/>
        <v>3598.5</v>
      </c>
      <c r="ALV18" s="426"/>
      <c r="ALW18" s="229"/>
      <c r="ALX18" s="696"/>
      <c r="ALY18" s="49"/>
      <c r="ALZ18" s="139"/>
      <c r="AMA18" s="78">
        <f t="shared" si="132"/>
        <v>37151</v>
      </c>
      <c r="AMC18" s="406"/>
      <c r="AMD18" s="311"/>
      <c r="AME18" s="22"/>
      <c r="AMF18" s="31"/>
      <c r="AMG18" s="76"/>
      <c r="AMH18" s="78">
        <f t="shared" si="133"/>
        <v>0</v>
      </c>
      <c r="AMJ18" s="406"/>
      <c r="AMK18" s="311"/>
      <c r="AML18" s="22"/>
      <c r="AMM18" s="406"/>
      <c r="AMN18" s="76"/>
      <c r="AMO18" s="78">
        <f t="shared" si="134"/>
        <v>0</v>
      </c>
      <c r="AMQ18" s="406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7"/>
      <c r="ANA18" s="810"/>
      <c r="ANB18" s="76"/>
      <c r="ANC18" s="811">
        <f t="shared" si="205"/>
        <v>0</v>
      </c>
      <c r="ANE18" s="31"/>
      <c r="ANF18" s="311"/>
      <c r="ANG18" s="807"/>
      <c r="ANH18" s="810"/>
      <c r="ANI18" s="76"/>
      <c r="ANJ18" s="811">
        <f t="shared" si="206"/>
        <v>0</v>
      </c>
      <c r="ANL18" s="321"/>
      <c r="ANM18" s="229"/>
      <c r="ANN18" s="805"/>
      <c r="ANO18" s="393"/>
      <c r="ANP18" s="139"/>
      <c r="ANQ18" s="811">
        <f t="shared" si="207"/>
        <v>187.59999999999991</v>
      </c>
      <c r="ANS18" s="31"/>
      <c r="ANT18" s="336"/>
      <c r="ANU18" s="311"/>
      <c r="ANV18" s="807"/>
      <c r="ANW18" s="810"/>
      <c r="ANX18" s="76"/>
      <c r="ANY18" s="811">
        <f t="shared" si="208"/>
        <v>0</v>
      </c>
      <c r="AOA18" s="406">
        <v>41721</v>
      </c>
      <c r="AOB18" s="738"/>
      <c r="AOC18" s="311" t="s">
        <v>2535</v>
      </c>
      <c r="AOD18" s="807">
        <v>19138.400000000001</v>
      </c>
      <c r="AOE18" s="810">
        <v>41732</v>
      </c>
      <c r="AOF18" s="76">
        <v>10330.549999999999</v>
      </c>
      <c r="AOG18" s="811">
        <f t="shared" si="209"/>
        <v>9539.0500000000138</v>
      </c>
      <c r="AOI18" s="426"/>
      <c r="AOJ18" s="229"/>
      <c r="AOK18" s="805"/>
      <c r="AOL18" s="97"/>
      <c r="AOM18" s="139"/>
      <c r="AON18" s="811">
        <f t="shared" si="210"/>
        <v>0</v>
      </c>
      <c r="AOP18" s="31"/>
      <c r="AOQ18" s="311"/>
      <c r="AOR18" s="807"/>
      <c r="AOS18" s="810"/>
      <c r="AOT18" s="76"/>
      <c r="AOU18" s="811">
        <f t="shared" si="211"/>
        <v>0</v>
      </c>
      <c r="AOW18" s="49"/>
      <c r="AOX18" s="229"/>
      <c r="AOY18" s="805"/>
      <c r="AOZ18" s="97"/>
      <c r="APA18" s="139"/>
      <c r="APB18" s="811">
        <f t="shared" si="212"/>
        <v>0</v>
      </c>
      <c r="APD18" s="49"/>
      <c r="APE18" s="229"/>
      <c r="APF18" s="805"/>
      <c r="APG18" s="97"/>
      <c r="APH18" s="139"/>
      <c r="API18" s="78">
        <f t="shared" si="136"/>
        <v>0</v>
      </c>
      <c r="APK18" s="406"/>
      <c r="APL18" s="311"/>
      <c r="APM18" s="807"/>
      <c r="APN18" s="810"/>
      <c r="APO18" s="76"/>
      <c r="APP18" s="811">
        <f t="shared" si="213"/>
        <v>0</v>
      </c>
      <c r="APR18" s="321"/>
      <c r="APS18" s="229"/>
      <c r="APT18" s="805"/>
      <c r="APU18" s="97"/>
      <c r="APV18" s="139"/>
      <c r="APW18" s="811">
        <f t="shared" si="214"/>
        <v>0</v>
      </c>
      <c r="APY18" s="31"/>
      <c r="APZ18" s="311"/>
      <c r="AQA18" s="807"/>
      <c r="AQB18" s="810"/>
      <c r="AQC18" s="76"/>
      <c r="AQD18" s="811">
        <f t="shared" si="215"/>
        <v>0</v>
      </c>
      <c r="AQF18" s="31"/>
      <c r="AQG18" s="311"/>
      <c r="AQH18" s="807"/>
      <c r="AQI18" s="810"/>
      <c r="AQJ18" s="76"/>
      <c r="AQK18" s="811">
        <f t="shared" si="216"/>
        <v>0</v>
      </c>
      <c r="AQM18" s="31"/>
      <c r="AQN18" s="872"/>
      <c r="AQO18" s="807"/>
      <c r="AQP18" s="810"/>
      <c r="AQQ18" s="76"/>
      <c r="AQR18" s="811">
        <f t="shared" si="217"/>
        <v>0</v>
      </c>
      <c r="AQT18" s="322"/>
      <c r="AQU18" s="311"/>
      <c r="AQV18" s="807"/>
      <c r="AQW18" s="810"/>
      <c r="AQX18" s="76"/>
      <c r="AQY18" s="811">
        <f t="shared" si="218"/>
        <v>0</v>
      </c>
      <c r="ARA18" s="322"/>
      <c r="ARB18" s="311"/>
      <c r="ARC18" s="807"/>
      <c r="ARD18" s="810"/>
      <c r="ARE18" s="76"/>
      <c r="ARF18" s="811">
        <f t="shared" si="219"/>
        <v>0</v>
      </c>
      <c r="ARH18" s="322"/>
      <c r="ARI18" s="311"/>
      <c r="ARJ18" s="807"/>
      <c r="ARK18" s="810"/>
      <c r="ARL18" s="76"/>
      <c r="ARM18" s="811">
        <f t="shared" si="220"/>
        <v>399</v>
      </c>
      <c r="ARO18" s="426"/>
      <c r="ARP18" s="229"/>
      <c r="ARQ18" s="805"/>
      <c r="ARR18" s="97"/>
      <c r="ARS18" s="139"/>
      <c r="ART18" s="811">
        <f t="shared" si="221"/>
        <v>0</v>
      </c>
      <c r="ARV18" s="406"/>
      <c r="ARW18" s="311"/>
      <c r="ARX18" s="807"/>
      <c r="ARY18" s="810"/>
      <c r="ARZ18" s="76"/>
      <c r="ASA18" s="811">
        <f t="shared" si="222"/>
        <v>0</v>
      </c>
      <c r="ASC18" s="406"/>
      <c r="ASD18" s="311"/>
      <c r="ASE18" s="807"/>
      <c r="ASF18" s="810"/>
      <c r="ASG18" s="76"/>
      <c r="ASH18" s="811">
        <f t="shared" si="223"/>
        <v>0</v>
      </c>
      <c r="ASJ18" s="406"/>
      <c r="ASK18" s="311"/>
      <c r="ASL18" s="807"/>
      <c r="ASM18" s="810"/>
      <c r="ASN18" s="76"/>
      <c r="ASO18" s="811">
        <f t="shared" si="224"/>
        <v>0</v>
      </c>
      <c r="ASQ18" s="426"/>
      <c r="ASR18" s="302"/>
      <c r="ASS18" s="139"/>
      <c r="AST18" s="49"/>
      <c r="ASU18" s="139"/>
      <c r="ASV18" s="78">
        <f t="shared" si="240"/>
        <v>0</v>
      </c>
      <c r="ASX18" s="426"/>
      <c r="ASY18" s="483"/>
      <c r="ASZ18" s="229"/>
      <c r="ATA18" s="104"/>
      <c r="ATB18" s="49"/>
      <c r="ATC18" s="139"/>
      <c r="ATD18" s="78">
        <f t="shared" si="241"/>
        <v>2270</v>
      </c>
      <c r="ATF18" s="426"/>
      <c r="ATG18" s="229"/>
      <c r="ATH18" s="104"/>
      <c r="ATI18" s="49"/>
      <c r="ATJ18" s="139"/>
      <c r="ATK18" s="78">
        <f t="shared" si="242"/>
        <v>0</v>
      </c>
      <c r="ATM18" s="321"/>
      <c r="ATN18" s="229"/>
      <c r="ATO18" s="104"/>
      <c r="ATP18" s="49"/>
      <c r="ATQ18" s="139"/>
      <c r="ATR18" s="78">
        <f t="shared" si="243"/>
        <v>0</v>
      </c>
      <c r="ATT18" s="406"/>
      <c r="ATU18" s="738"/>
      <c r="ATV18" s="782"/>
      <c r="ATW18" s="22"/>
      <c r="ATX18" s="31"/>
      <c r="ATY18" s="76"/>
      <c r="ATZ18" s="78">
        <f t="shared" si="244"/>
        <v>968</v>
      </c>
      <c r="AUB18" s="406"/>
      <c r="AUC18" s="738"/>
      <c r="AUD18" s="782"/>
      <c r="AUE18" s="22"/>
      <c r="AUF18" s="31"/>
      <c r="AUG18" s="76"/>
      <c r="AUH18" s="78">
        <f t="shared" si="245"/>
        <v>0</v>
      </c>
      <c r="AUI18" s="76"/>
      <c r="AUJ18" s="406"/>
      <c r="AUK18" s="311"/>
      <c r="AUL18" s="22"/>
      <c r="AUM18" s="31"/>
      <c r="AUN18" s="76"/>
      <c r="AUO18" s="78">
        <f t="shared" si="246"/>
        <v>0</v>
      </c>
      <c r="AUQ18" s="426"/>
      <c r="AUR18" s="229"/>
      <c r="AUS18" s="696"/>
      <c r="AUT18" s="50"/>
      <c r="AUU18" s="139"/>
      <c r="AUV18" s="78">
        <f t="shared" si="247"/>
        <v>1117.5</v>
      </c>
      <c r="AUX18" s="426"/>
      <c r="AUY18" s="229"/>
      <c r="AUZ18" s="104"/>
      <c r="AVA18" s="49"/>
      <c r="AVB18" s="139"/>
      <c r="AVC18" s="78">
        <f t="shared" si="248"/>
        <v>3312</v>
      </c>
      <c r="AVE18" s="426"/>
      <c r="AVF18" s="229"/>
      <c r="AVG18" s="104"/>
      <c r="AVH18" s="49"/>
      <c r="AVI18" s="139"/>
      <c r="AVJ18" s="78">
        <f t="shared" si="249"/>
        <v>0</v>
      </c>
      <c r="AVL18" s="426"/>
      <c r="AVM18" s="229"/>
      <c r="AVN18" s="104"/>
      <c r="AVO18" s="49"/>
      <c r="AVP18" s="139"/>
      <c r="AVQ18" s="78">
        <f t="shared" si="250"/>
        <v>0</v>
      </c>
      <c r="AVS18" s="406"/>
      <c r="AVT18" s="311"/>
      <c r="AVU18" s="22"/>
      <c r="AVV18" s="31"/>
      <c r="AVW18" s="76"/>
      <c r="AVX18" s="78">
        <f t="shared" si="225"/>
        <v>0</v>
      </c>
      <c r="AVZ18" s="406"/>
      <c r="AWA18" s="311"/>
      <c r="AWB18" s="22"/>
      <c r="AWC18" s="31"/>
      <c r="AWD18" s="76"/>
      <c r="AWE18" s="78">
        <f t="shared" si="226"/>
        <v>0</v>
      </c>
      <c r="AWG18" s="426"/>
      <c r="AWH18" s="302"/>
      <c r="AWI18" s="139"/>
      <c r="AWJ18" s="49"/>
      <c r="AWK18" s="350"/>
      <c r="AWL18" s="78">
        <f t="shared" si="227"/>
        <v>0</v>
      </c>
      <c r="AWN18" s="49"/>
      <c r="AWO18" s="308"/>
      <c r="AWP18" s="302"/>
      <c r="AWQ18" s="139"/>
      <c r="AWR18" s="49"/>
      <c r="AWS18" s="139"/>
      <c r="AWT18" s="78">
        <f t="shared" si="228"/>
        <v>5365</v>
      </c>
      <c r="AWV18" s="406"/>
      <c r="AWW18" s="738"/>
      <c r="AWX18" s="780"/>
      <c r="AWY18" s="139"/>
      <c r="AWZ18" s="31"/>
      <c r="AXA18" s="76"/>
      <c r="AXB18" s="78">
        <f t="shared" si="260"/>
        <v>4707.5</v>
      </c>
      <c r="AXD18" s="406"/>
      <c r="AXE18" s="780"/>
      <c r="AXF18" s="139"/>
      <c r="AXG18" s="31"/>
      <c r="AXH18" s="76"/>
      <c r="AXI18" s="78">
        <f t="shared" si="261"/>
        <v>0</v>
      </c>
      <c r="AXK18" s="406"/>
      <c r="AXL18" s="780"/>
      <c r="AXM18" s="139"/>
      <c r="AXN18" s="31"/>
      <c r="AXO18" s="76"/>
      <c r="AXP18" s="78">
        <f t="shared" si="262"/>
        <v>0</v>
      </c>
      <c r="AXR18" s="31"/>
      <c r="AXS18" s="780"/>
      <c r="AXT18" s="139"/>
      <c r="AXU18" s="31"/>
      <c r="AXV18" s="76"/>
      <c r="AXW18" s="78">
        <f t="shared" si="263"/>
        <v>0</v>
      </c>
      <c r="AXY18" s="426"/>
      <c r="AXZ18" s="302"/>
      <c r="AYA18" s="139"/>
      <c r="AYB18" s="483"/>
      <c r="AYC18" s="139"/>
      <c r="AYD18" s="78">
        <f t="shared" si="137"/>
        <v>0</v>
      </c>
      <c r="AYF18" s="426"/>
      <c r="AYG18" s="302"/>
      <c r="AYH18" s="139"/>
      <c r="AYI18" s="49"/>
      <c r="AYJ18" s="139"/>
      <c r="AYK18" s="78">
        <f t="shared" si="138"/>
        <v>0</v>
      </c>
      <c r="AYM18" s="426"/>
      <c r="AYN18" s="302"/>
      <c r="AYO18" s="139"/>
      <c r="AYP18" s="49"/>
      <c r="AYQ18" s="139"/>
      <c r="AYR18" s="78">
        <f t="shared" si="139"/>
        <v>0</v>
      </c>
      <c r="AYT18" s="406"/>
      <c r="AYU18" s="780"/>
      <c r="AYV18" s="76"/>
      <c r="AYW18" s="31"/>
      <c r="AYX18" s="76"/>
      <c r="AYY18" s="78">
        <f t="shared" si="140"/>
        <v>0</v>
      </c>
      <c r="AZA18" s="406"/>
      <c r="AZB18" s="780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49"/>
      <c r="AZS18" s="139"/>
      <c r="AZT18" s="78">
        <f t="shared" si="143"/>
        <v>5180.28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6"/>
      <c r="BAG18" s="350"/>
      <c r="BAH18" s="78">
        <f t="shared" si="145"/>
        <v>16823.900000000001</v>
      </c>
      <c r="BAJ18" s="406"/>
      <c r="BAK18" s="780"/>
      <c r="BAL18" s="76"/>
      <c r="BAM18" s="406"/>
      <c r="BAN18" s="77"/>
      <c r="BAO18" s="78">
        <f t="shared" si="146"/>
        <v>0</v>
      </c>
      <c r="BAQ18" s="426">
        <v>41715</v>
      </c>
      <c r="BAR18" s="302" t="s">
        <v>2500</v>
      </c>
      <c r="BAS18" s="139">
        <v>30922.5</v>
      </c>
      <c r="BAT18" s="49">
        <v>41746</v>
      </c>
      <c r="BAU18" s="139">
        <v>5000</v>
      </c>
      <c r="BAV18" s="78">
        <f t="shared" si="147"/>
        <v>53340.7</v>
      </c>
      <c r="BAX18" s="49"/>
      <c r="BAY18" s="302"/>
      <c r="BAZ18" s="139"/>
      <c r="BBA18" s="258"/>
      <c r="BBB18" s="66"/>
      <c r="BBC18" s="78">
        <f t="shared" si="264"/>
        <v>0</v>
      </c>
      <c r="BBE18" s="49"/>
      <c r="BBF18" s="302"/>
      <c r="BBG18" s="139"/>
      <c r="BBH18" s="258"/>
      <c r="BBI18" s="66"/>
      <c r="BBJ18" s="78">
        <f t="shared" si="265"/>
        <v>1292</v>
      </c>
      <c r="BBL18" s="321">
        <v>41726</v>
      </c>
      <c r="BBM18" s="321"/>
      <c r="BBN18" s="302" t="s">
        <v>2571</v>
      </c>
      <c r="BBO18" s="139">
        <v>180180</v>
      </c>
      <c r="BBP18" s="393">
        <v>41733</v>
      </c>
      <c r="BBQ18" s="390">
        <v>180180</v>
      </c>
      <c r="BBR18" s="131">
        <f t="shared" si="148"/>
        <v>6.5</v>
      </c>
      <c r="BBT18" s="31"/>
      <c r="BBU18" s="780"/>
      <c r="BBV18" s="139"/>
      <c r="BBW18" s="61"/>
      <c r="BBX18" s="67"/>
      <c r="BBY18" s="78">
        <f t="shared" si="149"/>
        <v>0</v>
      </c>
      <c r="BCA18" s="49"/>
      <c r="BCB18" s="302"/>
      <c r="BCC18" s="139"/>
      <c r="BCD18" s="495"/>
      <c r="BCE18" s="66"/>
      <c r="BCF18" s="78">
        <f t="shared" si="150"/>
        <v>0</v>
      </c>
      <c r="BCH18" s="31"/>
      <c r="BCI18" s="780"/>
      <c r="BCJ18" s="139"/>
      <c r="BCK18" s="61"/>
      <c r="BCL18" s="67"/>
      <c r="BCM18" s="78">
        <f t="shared" si="151"/>
        <v>0</v>
      </c>
      <c r="BCO18" s="31"/>
      <c r="BCP18" s="780"/>
      <c r="BCQ18" s="139"/>
      <c r="BCR18" s="31"/>
      <c r="BCS18" s="76"/>
      <c r="BCT18" s="78">
        <f t="shared" si="152"/>
        <v>0</v>
      </c>
      <c r="BCV18" s="406"/>
      <c r="BCW18" s="780"/>
      <c r="BCX18" s="139"/>
      <c r="BCY18" s="61"/>
      <c r="BCZ18" s="67"/>
      <c r="BDA18" s="78">
        <f t="shared" si="153"/>
        <v>6086.5</v>
      </c>
      <c r="BDC18" s="426"/>
      <c r="BDD18" s="302"/>
      <c r="BDE18" s="1297"/>
      <c r="BDF18" s="1279"/>
      <c r="BDG18" s="139"/>
      <c r="BDH18" s="78">
        <f t="shared" si="154"/>
        <v>8936.1000000000058</v>
      </c>
      <c r="BDJ18" s="322"/>
      <c r="BDK18" s="780"/>
      <c r="BDL18" s="139"/>
      <c r="BDM18" s="258"/>
      <c r="BDN18" s="67"/>
      <c r="BDO18" s="78">
        <f t="shared" si="155"/>
        <v>0</v>
      </c>
      <c r="BDQ18" s="426"/>
      <c r="BDR18" s="483"/>
      <c r="BDS18" s="302"/>
      <c r="BDT18" s="139"/>
      <c r="BDU18" s="882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10700</v>
      </c>
      <c r="BEG18" s="49"/>
      <c r="BEH18" s="302"/>
      <c r="BEI18" s="139"/>
      <c r="BEJ18" s="49"/>
      <c r="BEK18" s="139"/>
      <c r="BEL18" s="78">
        <f t="shared" si="158"/>
        <v>0</v>
      </c>
      <c r="BEN18" s="31"/>
      <c r="BEO18" s="780"/>
      <c r="BEP18" s="139"/>
      <c r="BEQ18" s="61"/>
      <c r="BER18" s="67"/>
      <c r="BES18" s="78">
        <f t="shared" si="159"/>
        <v>0</v>
      </c>
      <c r="BEU18" s="322"/>
      <c r="BEV18" s="780"/>
      <c r="BEW18" s="139"/>
      <c r="BEX18" s="61"/>
      <c r="BEY18" s="67"/>
      <c r="BEZ18" s="78">
        <f t="shared" si="160"/>
        <v>0</v>
      </c>
      <c r="BFB18" s="322"/>
      <c r="BFC18" s="780"/>
      <c r="BFD18" s="139"/>
      <c r="BFE18" s="31"/>
      <c r="BFF18" s="76"/>
      <c r="BFG18" s="78">
        <f t="shared" si="161"/>
        <v>970</v>
      </c>
      <c r="BFI18" s="321"/>
      <c r="BFJ18" s="302"/>
      <c r="BFK18" s="350"/>
      <c r="BFL18" s="426"/>
      <c r="BFM18" s="139"/>
      <c r="BFN18" s="78">
        <f t="shared" si="162"/>
        <v>0</v>
      </c>
      <c r="BFP18" s="322"/>
      <c r="BFQ18" s="780"/>
      <c r="BFR18" s="139"/>
      <c r="BFS18" s="493"/>
      <c r="BFT18" s="67"/>
      <c r="BFU18" s="78">
        <f t="shared" si="163"/>
        <v>0</v>
      </c>
      <c r="BFW18" s="31"/>
      <c r="BFX18" s="780"/>
      <c r="BFY18" s="139"/>
      <c r="BFZ18" s="61"/>
      <c r="BGA18" s="67"/>
      <c r="BGB18" s="78">
        <f t="shared" si="164"/>
        <v>0</v>
      </c>
      <c r="BGD18" s="321"/>
      <c r="BGE18" s="302"/>
      <c r="BGF18" s="139"/>
      <c r="BGG18" s="321"/>
      <c r="BGH18" s="139"/>
      <c r="BGI18" s="78">
        <f t="shared" si="165"/>
        <v>0</v>
      </c>
      <c r="BGK18" s="715"/>
      <c r="BGL18" s="715"/>
      <c r="BGM18" s="302"/>
      <c r="BGN18" s="1647"/>
      <c r="BGO18" s="1648"/>
      <c r="BGP18" s="835"/>
      <c r="BGQ18" s="78">
        <f t="shared" si="166"/>
        <v>4154.5999999999913</v>
      </c>
      <c r="BGS18" s="31"/>
      <c r="BGT18" s="780"/>
      <c r="BGU18" s="139"/>
      <c r="BGV18" s="31"/>
      <c r="BGW18" s="76"/>
      <c r="BGX18" s="78">
        <f t="shared" si="167"/>
        <v>0</v>
      </c>
      <c r="BGZ18" s="406"/>
      <c r="BHA18" s="780"/>
      <c r="BHB18" s="139"/>
      <c r="BHC18" s="49"/>
      <c r="BHD18" s="139"/>
      <c r="BHE18" s="78">
        <f t="shared" si="168"/>
        <v>229.79999999999927</v>
      </c>
      <c r="BHG18" s="406"/>
      <c r="BHH18" s="31"/>
      <c r="BHI18" s="780"/>
      <c r="BHJ18" s="139"/>
      <c r="BHK18" s="883"/>
      <c r="BHL18" s="571"/>
      <c r="BHM18" s="78">
        <f t="shared" si="169"/>
        <v>0</v>
      </c>
      <c r="BHO18" s="321"/>
      <c r="BHP18" s="302"/>
      <c r="BHQ18" s="139"/>
      <c r="BHR18" s="321"/>
      <c r="BHS18" s="139"/>
      <c r="BHT18" s="78">
        <f t="shared" si="170"/>
        <v>0</v>
      </c>
      <c r="BHV18" s="322"/>
      <c r="BHW18" s="336"/>
      <c r="BHX18" s="780"/>
      <c r="BHY18" s="76"/>
      <c r="BHZ18" s="322"/>
      <c r="BIA18" s="76"/>
      <c r="BIB18" s="78">
        <f t="shared" si="171"/>
        <v>0</v>
      </c>
      <c r="BID18" s="321"/>
      <c r="BIE18" s="308"/>
      <c r="BIF18" s="302"/>
      <c r="BIG18" s="139"/>
      <c r="BIH18" s="31"/>
      <c r="BII18" s="76"/>
      <c r="BIJ18" s="78">
        <f t="shared" si="172"/>
        <v>50501.000000000007</v>
      </c>
      <c r="BIL18" s="406"/>
      <c r="BIM18" s="780"/>
      <c r="BIN18" s="76"/>
      <c r="BIP18" s="76"/>
      <c r="BIQ18" s="78">
        <f t="shared" si="173"/>
        <v>86</v>
      </c>
      <c r="BIS18" s="321"/>
      <c r="BIT18" s="229"/>
      <c r="BIU18" s="104"/>
      <c r="BIV18" s="49"/>
      <c r="BIW18" s="139"/>
      <c r="BIX18" s="78">
        <f t="shared" si="174"/>
        <v>0</v>
      </c>
      <c r="BIZ18" s="426"/>
      <c r="BJA18" s="229"/>
      <c r="BJB18" s="104"/>
      <c r="BJC18" s="49"/>
      <c r="BJD18" s="139"/>
      <c r="BJE18" s="78">
        <f t="shared" si="175"/>
        <v>0</v>
      </c>
      <c r="BJG18" s="321"/>
      <c r="BJH18" s="411"/>
      <c r="BJI18" s="302"/>
      <c r="BJJ18" s="139"/>
      <c r="BJK18" s="49"/>
      <c r="BJL18" s="139"/>
      <c r="BJM18" s="78">
        <f t="shared" si="254"/>
        <v>27564.899999999991</v>
      </c>
      <c r="BJO18" s="31"/>
      <c r="BJP18" s="780"/>
      <c r="BJQ18" s="139"/>
      <c r="BJR18" s="31"/>
      <c r="BJS18" s="76"/>
      <c r="BJT18" s="78">
        <f t="shared" si="255"/>
        <v>1883</v>
      </c>
      <c r="BJV18" s="406"/>
      <c r="BJW18" s="780"/>
      <c r="BJX18" s="139"/>
      <c r="BJY18" s="31"/>
      <c r="BJZ18" s="76"/>
      <c r="BKA18" s="78">
        <f t="shared" si="176"/>
        <v>0</v>
      </c>
      <c r="BKC18" s="406"/>
      <c r="BKD18" s="738"/>
      <c r="BKE18" s="780"/>
      <c r="BKF18" s="139"/>
      <c r="BKG18" s="31"/>
      <c r="BKH18" s="76"/>
      <c r="BKI18" s="78">
        <f t="shared" si="177"/>
        <v>13238.500000000002</v>
      </c>
      <c r="BKK18" s="406"/>
      <c r="BKL18" s="780"/>
      <c r="BKM18" s="139"/>
      <c r="BKN18" s="31"/>
      <c r="BKO18" s="76"/>
      <c r="BKP18" s="78">
        <f t="shared" si="178"/>
        <v>0</v>
      </c>
      <c r="BKR18" s="406"/>
      <c r="BKS18" s="780"/>
      <c r="BKT18" s="139"/>
      <c r="BKU18" s="31"/>
      <c r="BKV18" s="67"/>
      <c r="BKW18" s="78">
        <f t="shared" si="179"/>
        <v>0</v>
      </c>
      <c r="BKY18" s="406"/>
      <c r="BKZ18" s="780"/>
      <c r="BLA18" s="139"/>
      <c r="BLB18" s="31"/>
      <c r="BLC18" s="67"/>
      <c r="BLD18" s="78">
        <f t="shared" si="180"/>
        <v>11052.6</v>
      </c>
      <c r="BLF18" s="406"/>
      <c r="BLG18" s="780"/>
      <c r="BLH18" s="139"/>
      <c r="BLI18" s="61"/>
      <c r="BLJ18" s="67"/>
      <c r="BLK18" s="78">
        <f t="shared" si="181"/>
        <v>100</v>
      </c>
      <c r="BLM18" s="426"/>
      <c r="BLN18" s="229"/>
      <c r="BLO18" s="104"/>
      <c r="BLP18" s="49"/>
      <c r="BLQ18" s="139"/>
      <c r="BLR18" s="78">
        <f t="shared" si="182"/>
        <v>0</v>
      </c>
      <c r="BLT18" s="426"/>
      <c r="BLU18" s="229"/>
      <c r="BLV18" s="104"/>
      <c r="BLW18" s="49"/>
      <c r="BLX18" s="139"/>
      <c r="BLY18" s="78">
        <f t="shared" si="183"/>
        <v>0</v>
      </c>
      <c r="BMA18" s="426"/>
      <c r="BMB18" s="229"/>
      <c r="BMC18" s="104"/>
      <c r="BMD18" s="426"/>
      <c r="BME18" s="139"/>
      <c r="BMF18" s="78">
        <f t="shared" si="184"/>
        <v>0</v>
      </c>
      <c r="BMH18" s="406"/>
      <c r="BMI18" s="780"/>
      <c r="BMJ18" s="139"/>
      <c r="BMK18" s="493"/>
      <c r="BML18" s="67"/>
      <c r="BMM18" s="78">
        <f t="shared" si="185"/>
        <v>0</v>
      </c>
      <c r="BMO18" s="31"/>
      <c r="BMP18" s="780"/>
      <c r="BMQ18" s="139"/>
      <c r="BMR18" s="61"/>
      <c r="BMS18" s="884"/>
      <c r="BMT18" s="78">
        <f t="shared" si="186"/>
        <v>0</v>
      </c>
      <c r="BMV18" s="31"/>
      <c r="BMW18" s="311"/>
      <c r="BMX18" s="783"/>
      <c r="BMY18" s="31"/>
      <c r="BMZ18" s="76"/>
      <c r="BNA18" s="78">
        <f t="shared" si="229"/>
        <v>30837</v>
      </c>
      <c r="BNC18" s="321"/>
      <c r="BND18" s="302"/>
      <c r="BNE18" s="139"/>
      <c r="BNF18" s="532"/>
      <c r="BNG18" s="139"/>
      <c r="BNH18" s="78">
        <f t="shared" si="230"/>
        <v>12109</v>
      </c>
      <c r="BNJ18" s="49"/>
      <c r="BNK18" s="302"/>
      <c r="BNL18" s="139"/>
      <c r="BNM18" s="258"/>
      <c r="BNN18" s="66"/>
      <c r="BNO18" s="78">
        <f t="shared" si="231"/>
        <v>0</v>
      </c>
      <c r="BNQ18" s="49"/>
      <c r="BNR18" s="308"/>
      <c r="BNS18" s="302"/>
      <c r="BNT18" s="139"/>
      <c r="BNU18" s="258"/>
      <c r="BNV18" s="66"/>
      <c r="BNW18" s="78">
        <f t="shared" si="232"/>
        <v>0</v>
      </c>
      <c r="BNY18" s="31"/>
      <c r="BNZ18" s="780"/>
      <c r="BOA18" s="76"/>
      <c r="BOB18" s="31"/>
      <c r="BOC18" s="76"/>
      <c r="BOD18" s="78">
        <f t="shared" si="233"/>
        <v>0</v>
      </c>
      <c r="BOF18" s="31"/>
      <c r="BOG18" s="780"/>
      <c r="BOH18" s="76"/>
      <c r="BOI18" s="31"/>
      <c r="BOJ18" s="76"/>
      <c r="BOK18" s="78">
        <f t="shared" si="234"/>
        <v>0</v>
      </c>
      <c r="BOM18" s="31"/>
      <c r="BON18" s="780"/>
      <c r="BOO18" s="139"/>
      <c r="BOP18" s="61"/>
      <c r="BOQ18" s="67"/>
      <c r="BOR18" s="78">
        <f t="shared" si="235"/>
        <v>1785.5</v>
      </c>
      <c r="BOT18" s="321"/>
      <c r="BOU18" s="302"/>
      <c r="BOV18" s="139"/>
      <c r="BOW18" s="49"/>
      <c r="BOX18" s="139"/>
      <c r="BOY18" s="78">
        <f t="shared" si="236"/>
        <v>0</v>
      </c>
      <c r="BPA18" s="406"/>
      <c r="BPB18" s="780"/>
      <c r="BPC18" s="139"/>
      <c r="BPD18" s="31"/>
      <c r="BPE18" s="76"/>
      <c r="BPF18" s="78">
        <f t="shared" si="237"/>
        <v>0</v>
      </c>
      <c r="BPH18" s="406"/>
      <c r="BPI18" s="780"/>
      <c r="BPJ18" s="139"/>
      <c r="BPK18" s="31"/>
      <c r="BPL18" s="76"/>
      <c r="BPM18" s="78">
        <f t="shared" si="251"/>
        <v>2273.5</v>
      </c>
      <c r="BPO18" s="31"/>
      <c r="BPP18" s="780"/>
      <c r="BPQ18" s="139"/>
      <c r="BPR18" s="31"/>
      <c r="BPS18" s="76"/>
      <c r="BPT18" s="78">
        <f t="shared" si="187"/>
        <v>0</v>
      </c>
      <c r="BPV18" s="31"/>
      <c r="BPW18" s="780"/>
      <c r="BPX18" s="139"/>
      <c r="BPY18" s="31"/>
      <c r="BPZ18" s="76"/>
      <c r="BQA18" s="78">
        <f t="shared" si="188"/>
        <v>0</v>
      </c>
      <c r="BQD18" s="929"/>
      <c r="BQE18" s="31"/>
      <c r="BQF18" s="139"/>
      <c r="BQG18" s="61"/>
      <c r="BQH18" s="67"/>
      <c r="BQI18" s="78">
        <f t="shared" si="189"/>
        <v>118</v>
      </c>
      <c r="BQJ18" s="76"/>
      <c r="BQK18" s="321"/>
      <c r="BQL18" s="229"/>
      <c r="BQM18" s="104"/>
      <c r="BQN18" s="49">
        <v>41528</v>
      </c>
      <c r="BQO18" s="139">
        <v>6340.5</v>
      </c>
      <c r="BQP18" s="78">
        <f t="shared" si="190"/>
        <v>6665.5</v>
      </c>
      <c r="BQR18" s="1752"/>
      <c r="BQS18" s="302"/>
      <c r="BQT18" s="139"/>
      <c r="BQU18" s="426"/>
      <c r="BQV18" s="139"/>
      <c r="BQW18" s="78">
        <f t="shared" si="191"/>
        <v>0</v>
      </c>
      <c r="BQZ18" s="780"/>
      <c r="BRA18" s="350"/>
      <c r="BRB18" s="406"/>
      <c r="BRC18" s="778"/>
      <c r="BRD18" s="78">
        <f t="shared" si="192"/>
        <v>0</v>
      </c>
      <c r="BRF18" s="31"/>
      <c r="BRG18" s="780"/>
      <c r="BRH18" s="139"/>
      <c r="BRI18" s="61"/>
      <c r="BRJ18" s="67"/>
      <c r="BRK18" s="78">
        <f t="shared" si="193"/>
        <v>0</v>
      </c>
      <c r="BRM18" s="322"/>
      <c r="BRN18" s="336"/>
      <c r="BRO18" s="780"/>
      <c r="BRP18" s="139"/>
      <c r="BRQ18" s="31"/>
      <c r="BRR18" s="76"/>
      <c r="BRS18" s="78">
        <f t="shared" si="194"/>
        <v>1966</v>
      </c>
      <c r="BRU18" s="406"/>
      <c r="BRV18" s="780"/>
      <c r="BRW18" s="139"/>
      <c r="BRX18" s="61"/>
      <c r="BRY18" s="67"/>
      <c r="BRZ18" s="78">
        <f t="shared" si="195"/>
        <v>0</v>
      </c>
      <c r="BSB18" s="406"/>
      <c r="BSC18" s="780"/>
      <c r="BSD18" s="139"/>
      <c r="BSE18" s="31"/>
      <c r="BSF18" s="76"/>
      <c r="BSG18" s="78">
        <f t="shared" si="196"/>
        <v>0</v>
      </c>
      <c r="BSI18" s="31"/>
      <c r="BSJ18" s="780"/>
      <c r="BSK18" s="139"/>
      <c r="BSL18" s="61"/>
      <c r="BSM18" s="67"/>
      <c r="BSN18" s="78">
        <f t="shared" si="197"/>
        <v>0</v>
      </c>
      <c r="BSP18" s="406"/>
      <c r="BSQ18" s="780"/>
      <c r="BSR18" s="76"/>
      <c r="BSS18" s="883"/>
      <c r="BST18" s="571"/>
      <c r="BSU18" s="78">
        <f t="shared" si="198"/>
        <v>0</v>
      </c>
      <c r="BSW18" s="406"/>
      <c r="BSX18" s="780"/>
      <c r="BSY18" s="76"/>
      <c r="BSZ18" s="883"/>
      <c r="BTA18" s="571"/>
      <c r="BTB18" s="78">
        <f t="shared" si="199"/>
        <v>0</v>
      </c>
      <c r="BTD18" s="31"/>
      <c r="BTE18" s="780"/>
      <c r="BTF18" s="139"/>
      <c r="BTG18" s="61"/>
      <c r="BTH18" s="67"/>
      <c r="BTI18" s="78">
        <f t="shared" si="200"/>
        <v>0</v>
      </c>
      <c r="BTK18" s="31"/>
      <c r="BTL18" s="780"/>
      <c r="BTM18" s="139"/>
      <c r="BTN18" s="61"/>
      <c r="BTO18" s="67"/>
      <c r="BTP18" s="78">
        <f t="shared" si="201"/>
        <v>0</v>
      </c>
      <c r="BTR18" s="31"/>
      <c r="BTS18" s="780"/>
      <c r="BTT18" s="139"/>
      <c r="BTU18" s="61"/>
      <c r="BTV18" s="67"/>
      <c r="BTW18" s="78">
        <f t="shared" si="202"/>
        <v>0</v>
      </c>
      <c r="BTY18" s="31"/>
      <c r="BTZ18" s="780"/>
      <c r="BUA18" s="139"/>
      <c r="BUB18" s="61"/>
      <c r="BUC18" s="67"/>
      <c r="BUD18" s="78">
        <f t="shared" si="203"/>
        <v>0</v>
      </c>
    </row>
    <row r="19" spans="1:1902" x14ac:dyDescent="0.25">
      <c r="A19" s="31"/>
      <c r="B19" s="311"/>
      <c r="C19" s="22"/>
      <c r="D19" s="31"/>
      <c r="E19" s="76"/>
      <c r="F19" s="78">
        <f t="shared" si="2"/>
        <v>147000</v>
      </c>
      <c r="H19" s="31"/>
      <c r="I19" s="311"/>
      <c r="J19" s="22"/>
      <c r="K19" s="31"/>
      <c r="L19" s="76"/>
      <c r="M19" s="78">
        <f t="shared" si="3"/>
        <v>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6"/>
      <c r="AK19" s="311"/>
      <c r="AL19" s="22"/>
      <c r="AM19" s="406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6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6"/>
      <c r="CA19" s="426"/>
      <c r="CB19" s="229"/>
      <c r="CC19" s="104"/>
      <c r="CD19" s="49"/>
      <c r="CE19" s="139"/>
      <c r="CF19" s="78">
        <f t="shared" si="13"/>
        <v>24829.5</v>
      </c>
      <c r="CH19" s="426"/>
      <c r="CI19" s="229"/>
      <c r="CJ19" s="104"/>
      <c r="CK19" s="49"/>
      <c r="CL19" s="139"/>
      <c r="CM19" s="78">
        <f t="shared" si="14"/>
        <v>0</v>
      </c>
      <c r="CO19" s="426"/>
      <c r="CP19" s="229"/>
      <c r="CQ19" s="104"/>
      <c r="CR19" s="49"/>
      <c r="CS19" s="139"/>
      <c r="CT19" s="78">
        <f t="shared" si="15"/>
        <v>0</v>
      </c>
      <c r="CV19" s="426">
        <v>41103</v>
      </c>
      <c r="CW19" s="483"/>
      <c r="CX19" s="229" t="s">
        <v>1134</v>
      </c>
      <c r="CY19" s="838"/>
      <c r="CZ19" s="797" t="s">
        <v>1135</v>
      </c>
      <c r="DA19" s="845"/>
      <c r="DB19" s="78">
        <f t="shared" si="16"/>
        <v>5814</v>
      </c>
      <c r="DD19" s="406">
        <v>41724</v>
      </c>
      <c r="DE19" s="909"/>
      <c r="DF19" s="780" t="s">
        <v>2464</v>
      </c>
      <c r="DG19" s="139">
        <v>12087.5</v>
      </c>
      <c r="DH19" s="426"/>
      <c r="DI19" s="139"/>
      <c r="DJ19" s="78">
        <f t="shared" si="17"/>
        <v>14982146.949999996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6"/>
      <c r="EO19" s="302"/>
      <c r="EP19" s="139"/>
      <c r="EQ19" s="49"/>
      <c r="ER19" s="139"/>
      <c r="ES19" s="78">
        <f t="shared" si="22"/>
        <v>7999.8000000000029</v>
      </c>
      <c r="EU19" s="406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426"/>
      <c r="FK19" s="308"/>
      <c r="FL19" s="229"/>
      <c r="FM19" s="104"/>
      <c r="FN19" s="49"/>
      <c r="FO19" s="139"/>
      <c r="FP19" s="78">
        <f t="shared" si="25"/>
        <v>19957.43</v>
      </c>
      <c r="FR19" s="406"/>
      <c r="FS19" s="336"/>
      <c r="FT19" s="311"/>
      <c r="FU19" s="22"/>
      <c r="FV19" s="31"/>
      <c r="FW19" s="76"/>
      <c r="FX19" s="78">
        <f t="shared" si="26"/>
        <v>8038.1</v>
      </c>
      <c r="FZ19" s="31"/>
      <c r="GA19" s="229"/>
      <c r="GB19" s="104"/>
      <c r="GC19" s="49"/>
      <c r="GD19" s="139"/>
      <c r="GE19" s="78">
        <f t="shared" si="204"/>
        <v>0</v>
      </c>
      <c r="GG19" s="406"/>
      <c r="GH19" s="483"/>
      <c r="GI19" s="311"/>
      <c r="GJ19" s="22"/>
      <c r="GK19" s="483"/>
      <c r="GL19" s="22"/>
      <c r="GM19" s="78">
        <f t="shared" si="27"/>
        <v>0</v>
      </c>
      <c r="GO19" s="49"/>
      <c r="GP19" s="229"/>
      <c r="GQ19" s="104"/>
      <c r="GR19" s="49"/>
      <c r="GS19" s="139"/>
      <c r="GT19" s="78">
        <f t="shared" si="28"/>
        <v>3191.5</v>
      </c>
      <c r="GU19" s="865"/>
      <c r="GV19" s="406"/>
      <c r="GW19" s="311"/>
      <c r="GX19" s="311"/>
      <c r="GY19" s="783"/>
      <c r="GZ19" s="31"/>
      <c r="HA19" s="76"/>
      <c r="HB19" s="78">
        <f t="shared" si="29"/>
        <v>12652.35</v>
      </c>
      <c r="HD19" s="426"/>
      <c r="HE19" s="229"/>
      <c r="HF19" s="696"/>
      <c r="HG19" s="321"/>
      <c r="HH19" s="139"/>
      <c r="HI19" s="78">
        <f t="shared" si="30"/>
        <v>5990.5</v>
      </c>
      <c r="HK19" s="322"/>
      <c r="HL19" s="311"/>
      <c r="HM19" s="783"/>
      <c r="HN19" s="31"/>
      <c r="HO19" s="76"/>
      <c r="HP19" s="78">
        <f t="shared" si="31"/>
        <v>3655.5</v>
      </c>
      <c r="HR19" s="426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3"/>
      <c r="IB19" s="31"/>
      <c r="IC19" s="76"/>
      <c r="ID19" s="78">
        <f t="shared" si="33"/>
        <v>0</v>
      </c>
      <c r="IF19" s="322"/>
      <c r="IG19" s="311"/>
      <c r="IH19" s="783"/>
      <c r="II19" s="31"/>
      <c r="IJ19" s="76"/>
      <c r="IK19" s="78">
        <f t="shared" si="34"/>
        <v>0</v>
      </c>
      <c r="IM19" s="321"/>
      <c r="IN19" s="302"/>
      <c r="IO19" s="139"/>
      <c r="IP19" s="426"/>
      <c r="IQ19" s="139"/>
      <c r="IR19" s="78">
        <f t="shared" si="35"/>
        <v>33695</v>
      </c>
      <c r="IT19" s="426"/>
      <c r="IU19" s="1460"/>
      <c r="IV19" s="805"/>
      <c r="IW19" s="49"/>
      <c r="IX19" s="139"/>
      <c r="IY19" s="78">
        <f t="shared" si="36"/>
        <v>402</v>
      </c>
      <c r="JA19" s="426"/>
      <c r="JB19" s="229"/>
      <c r="JC19" s="104"/>
      <c r="JD19" s="49"/>
      <c r="JE19" s="139"/>
      <c r="JF19" s="78">
        <f t="shared" si="37"/>
        <v>900</v>
      </c>
      <c r="JH19" s="321">
        <v>41724</v>
      </c>
      <c r="JI19" s="302" t="s">
        <v>2552</v>
      </c>
      <c r="JJ19" s="390">
        <v>3840</v>
      </c>
      <c r="JK19" s="321"/>
      <c r="JL19" s="390"/>
      <c r="JM19" s="78">
        <f t="shared" si="38"/>
        <v>21600</v>
      </c>
      <c r="JO19" s="322"/>
      <c r="JP19" s="780"/>
      <c r="JQ19" s="702"/>
      <c r="JR19" s="322"/>
      <c r="JS19" s="702"/>
      <c r="JT19" s="78">
        <f t="shared" si="39"/>
        <v>40800</v>
      </c>
      <c r="JV19" s="322"/>
      <c r="JW19" s="780"/>
      <c r="JX19" s="702"/>
      <c r="JY19" s="796"/>
      <c r="JZ19" s="702"/>
      <c r="KA19" s="78">
        <f t="shared" si="40"/>
        <v>40800</v>
      </c>
      <c r="KC19" s="426"/>
      <c r="KD19" s="1460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452"/>
      <c r="KS19" s="311"/>
      <c r="KT19" s="22"/>
      <c r="KU19" s="31"/>
      <c r="KV19" s="76"/>
      <c r="KW19" s="78">
        <f t="shared" si="43"/>
        <v>12354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6"/>
      <c r="MP19" s="311"/>
      <c r="MQ19" s="22"/>
      <c r="MR19" s="31"/>
      <c r="MS19" s="76"/>
      <c r="MT19" s="78">
        <f t="shared" si="50"/>
        <v>0</v>
      </c>
      <c r="MV19" s="426"/>
      <c r="MW19" s="229"/>
      <c r="MX19" s="104"/>
      <c r="MY19" s="49"/>
      <c r="MZ19" s="139"/>
      <c r="NA19" s="78">
        <f t="shared" si="51"/>
        <v>0</v>
      </c>
      <c r="NC19" s="406"/>
      <c r="ND19" s="311"/>
      <c r="NE19" s="22"/>
      <c r="NF19" s="686"/>
      <c r="NG19" s="76"/>
      <c r="NH19" s="78">
        <f t="shared" si="52"/>
        <v>0</v>
      </c>
      <c r="NJ19" s="792"/>
      <c r="NK19" s="311"/>
      <c r="NL19" s="22"/>
      <c r="NM19" s="686"/>
      <c r="NN19" s="76"/>
      <c r="NO19" s="78">
        <f t="shared" si="53"/>
        <v>0</v>
      </c>
      <c r="NQ19" s="792"/>
      <c r="NR19" s="311"/>
      <c r="NS19" s="22"/>
      <c r="NT19" s="31"/>
      <c r="NU19" s="76"/>
      <c r="NV19" s="78">
        <f t="shared" si="54"/>
        <v>0</v>
      </c>
      <c r="NX19" s="406"/>
      <c r="NY19" s="311"/>
      <c r="NZ19" s="22"/>
      <c r="OA19" s="406"/>
      <c r="OB19" s="76"/>
      <c r="OC19" s="78">
        <f t="shared" si="55"/>
        <v>0</v>
      </c>
      <c r="OE19" s="406"/>
      <c r="OF19" s="311"/>
      <c r="OG19" s="22"/>
      <c r="OH19" s="31"/>
      <c r="OI19" s="76"/>
      <c r="OJ19" s="78">
        <f t="shared" si="56"/>
        <v>12799.5</v>
      </c>
      <c r="OL19" s="406">
        <v>41720</v>
      </c>
      <c r="OM19" s="736" t="s">
        <v>3169</v>
      </c>
      <c r="ON19" s="311" t="s">
        <v>2531</v>
      </c>
      <c r="OO19" s="22">
        <v>3518</v>
      </c>
      <c r="OP19" s="31">
        <v>41738</v>
      </c>
      <c r="OQ19" s="76">
        <v>3518</v>
      </c>
      <c r="OR19" s="78">
        <f t="shared" si="0"/>
        <v>151684.9</v>
      </c>
      <c r="OT19" s="406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9"/>
      <c r="PJ19" s="139"/>
      <c r="PK19" s="49"/>
      <c r="PL19" s="139"/>
      <c r="PM19" s="78">
        <f t="shared" si="59"/>
        <v>301.5</v>
      </c>
      <c r="PO19" s="321"/>
      <c r="PP19" s="789"/>
      <c r="PQ19" s="139"/>
      <c r="PR19" s="49"/>
      <c r="PS19" s="139"/>
      <c r="PT19" s="78">
        <f t="shared" si="60"/>
        <v>301.5</v>
      </c>
      <c r="PV19" s="321"/>
      <c r="PW19" s="790"/>
      <c r="PX19" s="229"/>
      <c r="PY19" s="802"/>
      <c r="PZ19" s="1455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9276.8000000000011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3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426"/>
      <c r="RN19" s="483"/>
      <c r="RO19" s="229"/>
      <c r="RP19" s="104"/>
      <c r="RQ19" s="345"/>
      <c r="RR19" s="139"/>
      <c r="RS19" s="78">
        <f t="shared" si="67"/>
        <v>15332.5</v>
      </c>
      <c r="RU19" s="406"/>
      <c r="RV19" s="311"/>
      <c r="RW19" s="22"/>
      <c r="RX19" s="31"/>
      <c r="RY19" s="793"/>
      <c r="RZ19" s="78">
        <f t="shared" si="68"/>
        <v>1797</v>
      </c>
      <c r="SB19" s="406"/>
      <c r="SC19" s="311"/>
      <c r="SD19" s="22"/>
      <c r="SE19" s="31"/>
      <c r="SF19" s="793"/>
      <c r="SG19" s="78">
        <f t="shared" si="69"/>
        <v>0</v>
      </c>
      <c r="SI19" s="31"/>
      <c r="SJ19" s="311"/>
      <c r="SK19" s="22"/>
      <c r="SL19" s="31"/>
      <c r="SM19" s="793"/>
      <c r="SN19" s="78">
        <f t="shared" si="70"/>
        <v>0</v>
      </c>
      <c r="SP19" s="31"/>
      <c r="SQ19" s="311"/>
      <c r="SR19" s="22"/>
      <c r="SS19" s="31"/>
      <c r="ST19" s="793"/>
      <c r="SU19" s="78">
        <f t="shared" si="71"/>
        <v>0</v>
      </c>
      <c r="SW19" s="31"/>
      <c r="SX19" s="311"/>
      <c r="SY19" s="22"/>
      <c r="SZ19" s="31"/>
      <c r="TA19" s="793"/>
      <c r="TB19" s="78">
        <f t="shared" si="72"/>
        <v>0</v>
      </c>
      <c r="TD19" s="31"/>
      <c r="TE19" s="311"/>
      <c r="TF19" s="22"/>
      <c r="TG19" s="31"/>
      <c r="TH19" s="793"/>
      <c r="TI19" s="78">
        <f t="shared" si="73"/>
        <v>0</v>
      </c>
      <c r="TK19" s="31"/>
      <c r="TL19" s="311"/>
      <c r="TM19" s="22"/>
      <c r="TN19" s="31"/>
      <c r="TO19" s="793"/>
      <c r="TP19" s="78">
        <f t="shared" si="74"/>
        <v>0</v>
      </c>
      <c r="TR19" s="311"/>
      <c r="TS19" s="311"/>
      <c r="TT19" s="22"/>
      <c r="TU19" s="31"/>
      <c r="TV19" s="793"/>
      <c r="TW19" s="78">
        <f t="shared" si="75"/>
        <v>0</v>
      </c>
      <c r="TY19" s="311"/>
      <c r="TZ19" s="311"/>
      <c r="UA19" s="22"/>
      <c r="UB19" s="31"/>
      <c r="UC19" s="793"/>
      <c r="UD19" s="78">
        <f t="shared" si="76"/>
        <v>0</v>
      </c>
      <c r="UF19" s="406"/>
      <c r="UG19" s="311"/>
      <c r="UH19" s="22"/>
      <c r="UI19" s="31"/>
      <c r="UJ19" s="793"/>
      <c r="UK19" s="78">
        <f t="shared" si="77"/>
        <v>0</v>
      </c>
      <c r="UM19" s="426"/>
      <c r="UN19" s="229"/>
      <c r="UO19" s="104"/>
      <c r="UP19" s="49"/>
      <c r="UQ19" s="350"/>
      <c r="UR19" s="78">
        <f t="shared" si="78"/>
        <v>-2822</v>
      </c>
      <c r="UT19" s="426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6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3"/>
      <c r="VT19" s="78">
        <f t="shared" si="82"/>
        <v>0</v>
      </c>
      <c r="VV19" s="31"/>
      <c r="VW19" s="311"/>
      <c r="VX19" s="22"/>
      <c r="VY19" s="31"/>
      <c r="VZ19" s="793"/>
      <c r="WA19" s="78">
        <f t="shared" si="83"/>
        <v>0</v>
      </c>
      <c r="WC19" s="406"/>
      <c r="WD19" s="311"/>
      <c r="WE19" s="22"/>
      <c r="WF19" s="322">
        <v>41590</v>
      </c>
      <c r="WG19" s="793">
        <v>1000</v>
      </c>
      <c r="WH19" s="78">
        <f t="shared" si="84"/>
        <v>20510</v>
      </c>
      <c r="WJ19" s="321"/>
      <c r="WK19" s="229"/>
      <c r="WL19" s="104"/>
      <c r="WM19" s="49"/>
      <c r="WN19" s="350"/>
      <c r="WO19" s="78">
        <f t="shared" si="85"/>
        <v>151</v>
      </c>
      <c r="WQ19" s="426"/>
      <c r="WR19" s="229"/>
      <c r="WS19" s="104"/>
      <c r="WT19" s="426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635.5</v>
      </c>
      <c r="XE19" s="406"/>
      <c r="XF19" s="311"/>
      <c r="XG19" s="22"/>
      <c r="XH19" s="31"/>
      <c r="XI19" s="76"/>
      <c r="XJ19" s="78">
        <f t="shared" si="88"/>
        <v>40179.949999999997</v>
      </c>
      <c r="XL19" s="406"/>
      <c r="XM19" s="311"/>
      <c r="XN19" s="22"/>
      <c r="XO19" s="31"/>
      <c r="XP19" s="76"/>
      <c r="XQ19" s="78">
        <f t="shared" si="89"/>
        <v>0</v>
      </c>
      <c r="XS19" s="406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460"/>
      <c r="YJ19" s="139"/>
      <c r="YK19" s="426"/>
      <c r="YL19" s="139"/>
      <c r="YM19" s="78">
        <f t="shared" si="92"/>
        <v>0</v>
      </c>
      <c r="YO19" s="426"/>
      <c r="YP19" s="483"/>
      <c r="YQ19" s="229"/>
      <c r="YR19" s="696"/>
      <c r="YS19" s="785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2"/>
        <v>0</v>
      </c>
      <c r="ZD19" s="321"/>
      <c r="ZE19" s="229"/>
      <c r="ZF19" s="104"/>
      <c r="ZG19" s="49"/>
      <c r="ZH19" s="139"/>
      <c r="ZI19" s="78">
        <f t="shared" si="94"/>
        <v>11399.470000000001</v>
      </c>
      <c r="ZK19" s="406"/>
      <c r="ZL19" s="311"/>
      <c r="ZM19" s="22"/>
      <c r="ZN19" s="31"/>
      <c r="ZO19" s="76"/>
      <c r="ZP19" s="78">
        <f t="shared" si="238"/>
        <v>0</v>
      </c>
      <c r="ZR19" s="406"/>
      <c r="ZS19" s="311"/>
      <c r="ZT19" s="22"/>
      <c r="ZU19" s="31"/>
      <c r="ZV19" s="76"/>
      <c r="ZW19" s="78">
        <f t="shared" si="239"/>
        <v>0</v>
      </c>
      <c r="ZY19" s="321">
        <v>41712</v>
      </c>
      <c r="ZZ19" s="317"/>
      <c r="AAA19" s="229" t="s">
        <v>2494</v>
      </c>
      <c r="AAB19" s="104">
        <v>270100</v>
      </c>
      <c r="AAC19" s="321">
        <v>41738</v>
      </c>
      <c r="AAD19" s="139">
        <v>270100</v>
      </c>
      <c r="AAE19" s="78">
        <f t="shared" si="95"/>
        <v>2062.4000000000233</v>
      </c>
      <c r="AAG19" s="321"/>
      <c r="AAH19" s="302"/>
      <c r="AAI19" s="139"/>
      <c r="AAJ19" s="321"/>
      <c r="AAK19" s="139"/>
      <c r="AAL19" s="78">
        <f t="shared" si="96"/>
        <v>0</v>
      </c>
      <c r="AAN19" s="426"/>
      <c r="AAO19" s="426"/>
      <c r="AAP19" s="229"/>
      <c r="AAQ19" s="104"/>
      <c r="AAR19" s="321"/>
      <c r="AAS19" s="52"/>
      <c r="AAT19" s="78">
        <f t="shared" si="97"/>
        <v>2828</v>
      </c>
      <c r="AAV19" s="321"/>
      <c r="AAW19" s="229"/>
      <c r="AAX19" s="696"/>
      <c r="AAY19" s="49"/>
      <c r="AAZ19" s="139"/>
      <c r="ABA19" s="78">
        <f t="shared" si="98"/>
        <v>41970</v>
      </c>
      <c r="ABC19" s="406"/>
      <c r="ABD19" s="311"/>
      <c r="ABE19" s="22"/>
      <c r="ABF19" s="31"/>
      <c r="ABG19" s="76"/>
      <c r="ABH19" s="78">
        <f t="shared" si="99"/>
        <v>0</v>
      </c>
      <c r="ABJ19" s="426"/>
      <c r="ABK19" s="229"/>
      <c r="ABL19" s="104"/>
      <c r="ABM19" s="49"/>
      <c r="ABN19" s="139"/>
      <c r="ABO19" s="78">
        <f t="shared" si="100"/>
        <v>0</v>
      </c>
      <c r="ABQ19" s="426"/>
      <c r="ABR19" s="229"/>
      <c r="ABS19" s="104"/>
      <c r="ABT19" s="49"/>
      <c r="ABU19" s="139"/>
      <c r="ABV19" s="78">
        <f t="shared" si="101"/>
        <v>0</v>
      </c>
      <c r="ABX19" s="406"/>
      <c r="ABY19" s="311"/>
      <c r="ABZ19" s="22"/>
      <c r="ACA19" s="31"/>
      <c r="ACB19" s="76"/>
      <c r="ACC19" s="78">
        <f t="shared" si="102"/>
        <v>0</v>
      </c>
      <c r="ACE19" s="406"/>
      <c r="ACF19" s="311"/>
      <c r="ACG19" s="22"/>
      <c r="ACH19" s="31"/>
      <c r="ACI19" s="76"/>
      <c r="ACJ19" s="78">
        <f t="shared" si="103"/>
        <v>0</v>
      </c>
      <c r="ACL19" s="406"/>
      <c r="ACM19" s="738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6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7"/>
      <c r="ADJ19" s="311"/>
      <c r="ADK19" s="783"/>
      <c r="ADL19" s="31"/>
      <c r="ADM19" s="76"/>
      <c r="ADN19" s="78">
        <f t="shared" si="257"/>
        <v>0</v>
      </c>
      <c r="ADP19" s="322"/>
      <c r="ADQ19" s="311"/>
      <c r="ADR19" s="22"/>
      <c r="ADS19" s="406"/>
      <c r="ADT19" s="76"/>
      <c r="ADU19" s="78">
        <f t="shared" si="258"/>
        <v>0</v>
      </c>
      <c r="ADW19" s="406"/>
      <c r="ADX19" s="311"/>
      <c r="ADY19" s="22"/>
      <c r="ADZ19" s="31"/>
      <c r="AEA19" s="76"/>
      <c r="AEB19" s="78">
        <f t="shared" si="259"/>
        <v>42311</v>
      </c>
      <c r="AED19" s="321"/>
      <c r="AEE19" s="229"/>
      <c r="AEF19" s="104"/>
      <c r="AEG19" s="321"/>
      <c r="AEH19" s="139"/>
      <c r="AEI19" s="78">
        <f t="shared" si="253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6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1"/>
      <c r="AGB19" s="311"/>
      <c r="AGC19" s="22"/>
      <c r="AGD19" s="31"/>
      <c r="AGE19" s="76"/>
      <c r="AGF19" s="78">
        <f t="shared" si="111"/>
        <v>45296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3146</v>
      </c>
      <c r="AGV19" s="426"/>
      <c r="AGW19" s="229"/>
      <c r="AGX19" s="104"/>
      <c r="AGY19" s="49"/>
      <c r="AGZ19" s="139"/>
      <c r="AHA19" s="78">
        <f t="shared" si="114"/>
        <v>17325.5</v>
      </c>
      <c r="AHE19" s="311"/>
      <c r="AHF19" s="22"/>
      <c r="AHG19" s="322"/>
      <c r="AHH19" s="76"/>
      <c r="AHI19" s="78">
        <f t="shared" si="115"/>
        <v>2343</v>
      </c>
      <c r="AHK19" s="406"/>
      <c r="AHL19" s="311"/>
      <c r="AHM19" s="22"/>
      <c r="AHN19" s="31"/>
      <c r="AHO19" s="76"/>
      <c r="AHP19" s="78">
        <f t="shared" si="116"/>
        <v>0</v>
      </c>
      <c r="AHR19" s="406"/>
      <c r="AHS19" s="311"/>
      <c r="AHT19" s="22"/>
      <c r="AHU19" s="31"/>
      <c r="AHV19" s="76"/>
      <c r="AHW19" s="78">
        <f t="shared" si="117"/>
        <v>5917.5</v>
      </c>
      <c r="AHY19" s="426">
        <v>41547</v>
      </c>
      <c r="AHZ19" s="426"/>
      <c r="AIA19" s="229" t="s">
        <v>2831</v>
      </c>
      <c r="AIB19" s="696">
        <v>12155.5</v>
      </c>
      <c r="AIC19" s="49">
        <v>41705</v>
      </c>
      <c r="AID19" s="139">
        <v>5858.5</v>
      </c>
      <c r="AIE19" s="78">
        <f t="shared" si="118"/>
        <v>14176.52</v>
      </c>
      <c r="AIG19" s="426"/>
      <c r="AIH19" s="229"/>
      <c r="AII19" s="104"/>
      <c r="AIJ19" s="49"/>
      <c r="AIK19" s="139"/>
      <c r="AIL19" s="78">
        <f t="shared" si="119"/>
        <v>2612</v>
      </c>
      <c r="AIN19" s="426"/>
      <c r="AIO19" s="229"/>
      <c r="AIP19" s="104"/>
      <c r="AIQ19" s="49"/>
      <c r="AIR19" s="139"/>
      <c r="AIS19" s="78">
        <f t="shared" si="120"/>
        <v>0</v>
      </c>
      <c r="AIU19" s="426"/>
      <c r="AIV19" s="229"/>
      <c r="AIW19" s="104"/>
      <c r="AIX19" s="49"/>
      <c r="AIY19" s="139"/>
      <c r="AIZ19" s="78">
        <f t="shared" si="121"/>
        <v>504</v>
      </c>
      <c r="AJB19" s="31"/>
      <c r="AJC19" s="782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6"/>
      <c r="AKF19" s="311"/>
      <c r="AKG19" s="22"/>
      <c r="AKH19" s="31"/>
      <c r="AKI19" s="76"/>
      <c r="AKJ19" s="78">
        <f t="shared" si="126"/>
        <v>0</v>
      </c>
      <c r="AKL19" s="406"/>
      <c r="AKM19" s="311"/>
      <c r="AKN19" s="22"/>
      <c r="AKO19" s="31"/>
      <c r="AKP19" s="76"/>
      <c r="AKQ19" s="78">
        <f t="shared" si="127"/>
        <v>0</v>
      </c>
      <c r="AKS19" s="426"/>
      <c r="AKT19" s="483"/>
      <c r="AKU19" s="229"/>
      <c r="AKV19" s="104"/>
      <c r="AKW19" s="49"/>
      <c r="AKX19" s="139"/>
      <c r="AKY19" s="78">
        <f t="shared" si="128"/>
        <v>139</v>
      </c>
      <c r="ALA19" s="426"/>
      <c r="ALB19" s="229"/>
      <c r="ALC19" s="104"/>
      <c r="ALD19" s="49"/>
      <c r="ALE19" s="139"/>
      <c r="ALF19" s="78">
        <f t="shared" si="129"/>
        <v>409</v>
      </c>
      <c r="ALH19" s="406"/>
      <c r="ALI19" s="311"/>
      <c r="ALJ19" s="22"/>
      <c r="ALK19" s="31"/>
      <c r="ALL19" s="76"/>
      <c r="ALM19" s="78">
        <f t="shared" si="130"/>
        <v>0</v>
      </c>
      <c r="ALO19" s="406"/>
      <c r="ALP19" s="311"/>
      <c r="ALQ19" s="22"/>
      <c r="ALR19" s="31"/>
      <c r="ALS19" s="76"/>
      <c r="ALT19" s="78">
        <f t="shared" si="131"/>
        <v>3598.5</v>
      </c>
      <c r="ALV19" s="426"/>
      <c r="ALW19" s="229"/>
      <c r="ALX19" s="696"/>
      <c r="ALY19" s="49"/>
      <c r="ALZ19" s="139"/>
      <c r="AMA19" s="78">
        <f t="shared" si="132"/>
        <v>37151</v>
      </c>
      <c r="AMC19" s="406"/>
      <c r="AMD19" s="311"/>
      <c r="AME19" s="22"/>
      <c r="AMF19" s="49"/>
      <c r="AMG19" s="139"/>
      <c r="AMH19" s="78">
        <f t="shared" si="133"/>
        <v>0</v>
      </c>
      <c r="AMJ19" s="406"/>
      <c r="AMK19" s="311"/>
      <c r="AML19" s="22"/>
      <c r="AMM19" s="406"/>
      <c r="AMN19" s="76"/>
      <c r="AMO19" s="78">
        <f t="shared" si="134"/>
        <v>0</v>
      </c>
      <c r="AMQ19" s="406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7"/>
      <c r="ANA19" s="810"/>
      <c r="ANB19" s="76"/>
      <c r="ANC19" s="811">
        <f t="shared" si="205"/>
        <v>0</v>
      </c>
      <c r="ANE19" s="31"/>
      <c r="ANF19" s="311"/>
      <c r="ANG19" s="807"/>
      <c r="ANH19" s="810"/>
      <c r="ANI19" s="76"/>
      <c r="ANJ19" s="811">
        <f t="shared" si="206"/>
        <v>0</v>
      </c>
      <c r="ANL19" s="321"/>
      <c r="ANM19" s="229"/>
      <c r="ANN19" s="805"/>
      <c r="ANO19" s="393"/>
      <c r="ANP19" s="139"/>
      <c r="ANQ19" s="811">
        <f t="shared" si="207"/>
        <v>187.59999999999991</v>
      </c>
      <c r="ANS19" s="31"/>
      <c r="ANT19" s="336"/>
      <c r="ANU19" s="311"/>
      <c r="ANV19" s="807"/>
      <c r="ANW19" s="810"/>
      <c r="ANX19" s="76"/>
      <c r="ANY19" s="811">
        <f t="shared" si="208"/>
        <v>0</v>
      </c>
      <c r="AOA19" s="406"/>
      <c r="AOB19" s="738"/>
      <c r="AOC19" s="311"/>
      <c r="AOD19" s="2029"/>
      <c r="AOE19" s="2030">
        <v>41754</v>
      </c>
      <c r="AOF19" s="76">
        <v>8807.85</v>
      </c>
      <c r="AOG19" s="811">
        <f t="shared" si="209"/>
        <v>731.20000000001346</v>
      </c>
      <c r="AOI19" s="426"/>
      <c r="AOJ19" s="229"/>
      <c r="AOK19" s="805"/>
      <c r="AOL19" s="97"/>
      <c r="AOM19" s="139"/>
      <c r="AON19" s="811">
        <f t="shared" si="210"/>
        <v>0</v>
      </c>
      <c r="AOP19" s="31"/>
      <c r="AOQ19" s="311"/>
      <c r="AOR19" s="807"/>
      <c r="AOS19" s="810"/>
      <c r="AOT19" s="76"/>
      <c r="AOU19" s="811">
        <f t="shared" si="211"/>
        <v>0</v>
      </c>
      <c r="AOW19" s="49"/>
      <c r="AOX19" s="229"/>
      <c r="AOY19" s="805"/>
      <c r="AOZ19" s="97"/>
      <c r="APA19" s="139"/>
      <c r="APB19" s="811">
        <f t="shared" si="212"/>
        <v>0</v>
      </c>
      <c r="APD19" s="49"/>
      <c r="APE19" s="229"/>
      <c r="APF19" s="805"/>
      <c r="APG19" s="97"/>
      <c r="APH19" s="139"/>
      <c r="API19" s="78">
        <f t="shared" si="136"/>
        <v>0</v>
      </c>
      <c r="APK19" s="406"/>
      <c r="APL19" s="311"/>
      <c r="APM19" s="807"/>
      <c r="APN19" s="810"/>
      <c r="APO19" s="76"/>
      <c r="APP19" s="811">
        <f t="shared" si="213"/>
        <v>0</v>
      </c>
      <c r="APR19" s="321"/>
      <c r="APS19" s="229"/>
      <c r="APT19" s="805"/>
      <c r="APU19" s="97"/>
      <c r="APV19" s="139"/>
      <c r="APW19" s="811">
        <f t="shared" si="214"/>
        <v>0</v>
      </c>
      <c r="APY19" s="31"/>
      <c r="APZ19" s="311"/>
      <c r="AQA19" s="807"/>
      <c r="AQB19" s="810"/>
      <c r="AQC19" s="76"/>
      <c r="AQD19" s="811">
        <f t="shared" si="215"/>
        <v>0</v>
      </c>
      <c r="AQF19" s="31"/>
      <c r="AQG19" s="311"/>
      <c r="AQH19" s="807"/>
      <c r="AQI19" s="810"/>
      <c r="AQJ19" s="76"/>
      <c r="AQK19" s="811">
        <f t="shared" si="216"/>
        <v>0</v>
      </c>
      <c r="AQM19" s="31"/>
      <c r="AQN19" s="872"/>
      <c r="AQO19" s="807"/>
      <c r="AQP19" s="810"/>
      <c r="AQQ19" s="76"/>
      <c r="AQR19" s="811">
        <f t="shared" si="217"/>
        <v>0</v>
      </c>
      <c r="AQT19" s="322"/>
      <c r="AQU19" s="311"/>
      <c r="AQV19" s="807"/>
      <c r="AQW19" s="810"/>
      <c r="AQX19" s="76"/>
      <c r="AQY19" s="811">
        <f t="shared" si="218"/>
        <v>0</v>
      </c>
      <c r="ARA19" s="322"/>
      <c r="ARB19" s="311"/>
      <c r="ARC19" s="807"/>
      <c r="ARD19" s="810"/>
      <c r="ARE19" s="76"/>
      <c r="ARF19" s="811">
        <f t="shared" si="219"/>
        <v>0</v>
      </c>
      <c r="ARH19" s="322"/>
      <c r="ARI19" s="311"/>
      <c r="ARJ19" s="807"/>
      <c r="ARK19" s="810"/>
      <c r="ARL19" s="76"/>
      <c r="ARM19" s="811">
        <f t="shared" si="220"/>
        <v>399</v>
      </c>
      <c r="ARO19" s="426"/>
      <c r="ARP19" s="229"/>
      <c r="ARQ19" s="805"/>
      <c r="ARR19" s="97"/>
      <c r="ARS19" s="139"/>
      <c r="ART19" s="811">
        <f t="shared" si="221"/>
        <v>0</v>
      </c>
      <c r="ARV19" s="406"/>
      <c r="ARW19" s="311"/>
      <c r="ARX19" s="807"/>
      <c r="ARY19" s="810"/>
      <c r="ARZ19" s="76"/>
      <c r="ASA19" s="811">
        <f t="shared" si="222"/>
        <v>0</v>
      </c>
      <c r="ASC19" s="406"/>
      <c r="ASD19" s="311"/>
      <c r="ASE19" s="807"/>
      <c r="ASF19" s="810"/>
      <c r="ASG19" s="76"/>
      <c r="ASH19" s="811">
        <f t="shared" si="223"/>
        <v>0</v>
      </c>
      <c r="ASJ19" s="406"/>
      <c r="ASK19" s="311"/>
      <c r="ASL19" s="807"/>
      <c r="ASM19" s="810"/>
      <c r="ASN19" s="76"/>
      <c r="ASO19" s="811">
        <f t="shared" si="224"/>
        <v>0</v>
      </c>
      <c r="ASQ19" s="426"/>
      <c r="ASR19" s="302"/>
      <c r="ASS19" s="139"/>
      <c r="AST19" s="49"/>
      <c r="ASU19" s="139"/>
      <c r="ASV19" s="78">
        <f t="shared" si="240"/>
        <v>0</v>
      </c>
      <c r="ASX19" s="426"/>
      <c r="ASY19" s="483"/>
      <c r="ASZ19" s="229"/>
      <c r="ATA19" s="104"/>
      <c r="ATB19" s="49"/>
      <c r="ATC19" s="139"/>
      <c r="ATD19" s="78">
        <f t="shared" si="241"/>
        <v>2270</v>
      </c>
      <c r="ATF19" s="426"/>
      <c r="ATG19" s="229"/>
      <c r="ATH19" s="104"/>
      <c r="ATI19" s="49"/>
      <c r="ATJ19" s="139"/>
      <c r="ATK19" s="78">
        <f t="shared" si="242"/>
        <v>0</v>
      </c>
      <c r="ATM19" s="321"/>
      <c r="ATN19" s="229"/>
      <c r="ATO19" s="104"/>
      <c r="ATP19" s="49"/>
      <c r="ATQ19" s="139"/>
      <c r="ATR19" s="78">
        <f t="shared" si="243"/>
        <v>0</v>
      </c>
      <c r="ATT19" s="406"/>
      <c r="ATU19" s="738"/>
      <c r="ATV19" s="782"/>
      <c r="ATW19" s="22"/>
      <c r="ATX19" s="31"/>
      <c r="ATY19" s="76"/>
      <c r="ATZ19" s="78">
        <f t="shared" si="244"/>
        <v>968</v>
      </c>
      <c r="AUB19" s="406"/>
      <c r="AUC19" s="738"/>
      <c r="AUD19" s="782"/>
      <c r="AUE19" s="22"/>
      <c r="AUF19" s="31"/>
      <c r="AUG19" s="76"/>
      <c r="AUH19" s="78">
        <f t="shared" si="245"/>
        <v>0</v>
      </c>
      <c r="AUI19" s="76"/>
      <c r="AUJ19" s="406"/>
      <c r="AUK19" s="311"/>
      <c r="AUL19" s="22"/>
      <c r="AUM19" s="31"/>
      <c r="AUN19" s="76"/>
      <c r="AUO19" s="78">
        <f t="shared" si="246"/>
        <v>0</v>
      </c>
      <c r="AUQ19" s="426"/>
      <c r="AUR19" s="229"/>
      <c r="AUS19" s="696"/>
      <c r="AUT19" s="49"/>
      <c r="AUU19" s="139"/>
      <c r="AUV19" s="78">
        <f t="shared" si="247"/>
        <v>1117.5</v>
      </c>
      <c r="AUX19" s="426"/>
      <c r="AUY19" s="229"/>
      <c r="AUZ19" s="104"/>
      <c r="AVA19" s="49"/>
      <c r="AVB19" s="139"/>
      <c r="AVC19" s="78">
        <f t="shared" si="248"/>
        <v>3312</v>
      </c>
      <c r="AVE19" s="426"/>
      <c r="AVF19" s="229"/>
      <c r="AVG19" s="104"/>
      <c r="AVH19" s="49"/>
      <c r="AVI19" s="139"/>
      <c r="AVJ19" s="78">
        <f t="shared" si="249"/>
        <v>0</v>
      </c>
      <c r="AVL19" s="426"/>
      <c r="AVM19" s="229"/>
      <c r="AVN19" s="104"/>
      <c r="AVO19" s="49"/>
      <c r="AVP19" s="139"/>
      <c r="AVQ19" s="78">
        <f t="shared" si="250"/>
        <v>0</v>
      </c>
      <c r="AVS19" s="406"/>
      <c r="AVT19" s="311"/>
      <c r="AVU19" s="22"/>
      <c r="AVV19" s="31"/>
      <c r="AVW19" s="76"/>
      <c r="AVX19" s="78">
        <f t="shared" si="225"/>
        <v>0</v>
      </c>
      <c r="AVZ19" s="406"/>
      <c r="AWA19" s="311"/>
      <c r="AWB19" s="22"/>
      <c r="AWC19" s="31"/>
      <c r="AWD19" s="76"/>
      <c r="AWE19" s="78">
        <f t="shared" si="226"/>
        <v>0</v>
      </c>
      <c r="AWG19" s="426"/>
      <c r="AWH19" s="302"/>
      <c r="AWI19" s="139"/>
      <c r="AWJ19" s="49"/>
      <c r="AWK19" s="350"/>
      <c r="AWL19" s="78">
        <f t="shared" si="227"/>
        <v>0</v>
      </c>
      <c r="AWN19" s="49"/>
      <c r="AWO19" s="308"/>
      <c r="AWP19" s="302"/>
      <c r="AWQ19" s="139"/>
      <c r="AWR19" s="49"/>
      <c r="AWS19" s="139"/>
      <c r="AWT19" s="78">
        <f t="shared" si="228"/>
        <v>5365</v>
      </c>
      <c r="AWV19" s="406"/>
      <c r="AWW19" s="738"/>
      <c r="AWX19" s="780"/>
      <c r="AWY19" s="76"/>
      <c r="AWZ19" s="49"/>
      <c r="AXA19" s="76"/>
      <c r="AXB19" s="78">
        <f t="shared" si="260"/>
        <v>4707.5</v>
      </c>
      <c r="AXD19" s="406"/>
      <c r="AXE19" s="780"/>
      <c r="AXF19" s="76"/>
      <c r="AXG19" s="49"/>
      <c r="AXH19" s="76"/>
      <c r="AXI19" s="78">
        <f t="shared" si="261"/>
        <v>0</v>
      </c>
      <c r="AXK19" s="406"/>
      <c r="AXL19" s="780"/>
      <c r="AXM19" s="76"/>
      <c r="AXN19" s="49"/>
      <c r="AXO19" s="76"/>
      <c r="AXP19" s="78">
        <f t="shared" si="262"/>
        <v>0</v>
      </c>
      <c r="AXR19" s="31"/>
      <c r="AXS19" s="780"/>
      <c r="AXT19" s="76"/>
      <c r="AXU19" s="49"/>
      <c r="AXV19" s="76"/>
      <c r="AXW19" s="78">
        <f t="shared" si="263"/>
        <v>0</v>
      </c>
      <c r="AXY19" s="426"/>
      <c r="AXZ19" s="302"/>
      <c r="AYA19" s="139"/>
      <c r="AYB19" s="426"/>
      <c r="AYC19" s="139"/>
      <c r="AYD19" s="78">
        <f t="shared" si="137"/>
        <v>0</v>
      </c>
      <c r="AYF19" s="426"/>
      <c r="AYG19" s="302"/>
      <c r="AYH19" s="139"/>
      <c r="AYI19" s="49"/>
      <c r="AYJ19" s="139"/>
      <c r="AYK19" s="78">
        <f t="shared" si="138"/>
        <v>0</v>
      </c>
      <c r="AYM19" s="426"/>
      <c r="AYN19" s="302"/>
      <c r="AYO19" s="139"/>
      <c r="AYP19" s="49"/>
      <c r="AYQ19" s="139"/>
      <c r="AYR19" s="78">
        <f t="shared" si="139"/>
        <v>0</v>
      </c>
      <c r="AYT19" s="406"/>
      <c r="AYU19" s="780"/>
      <c r="AYV19" s="76"/>
      <c r="AYW19" s="49"/>
      <c r="AYX19" s="76"/>
      <c r="AYY19" s="78">
        <f t="shared" si="140"/>
        <v>0</v>
      </c>
      <c r="AZA19" s="406"/>
      <c r="AZB19" s="780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49"/>
      <c r="AZS19" s="139"/>
      <c r="AZT19" s="78">
        <f t="shared" si="143"/>
        <v>5180.28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6"/>
      <c r="BAG19" s="350"/>
      <c r="BAH19" s="78">
        <f t="shared" si="145"/>
        <v>16823.900000000001</v>
      </c>
      <c r="BAJ19" s="406"/>
      <c r="BAK19" s="780"/>
      <c r="BAL19" s="76"/>
      <c r="BAM19" s="426"/>
      <c r="BAN19" s="76"/>
      <c r="BAO19" s="78">
        <f t="shared" si="146"/>
        <v>0</v>
      </c>
      <c r="BAQ19" s="426"/>
      <c r="BAR19" s="302"/>
      <c r="BAS19" s="139"/>
      <c r="BAT19" s="49">
        <v>41751</v>
      </c>
      <c r="BAU19" s="139">
        <v>1500</v>
      </c>
      <c r="BAV19" s="78">
        <f t="shared" si="147"/>
        <v>51840.7</v>
      </c>
      <c r="BAX19" s="49"/>
      <c r="BAY19" s="302"/>
      <c r="BAZ19" s="139"/>
      <c r="BBA19" s="258"/>
      <c r="BBB19" s="66"/>
      <c r="BBC19" s="78">
        <f t="shared" si="264"/>
        <v>0</v>
      </c>
      <c r="BBE19" s="49"/>
      <c r="BBF19" s="302"/>
      <c r="BBG19" s="139"/>
      <c r="BBH19" s="258"/>
      <c r="BBI19" s="66"/>
      <c r="BBJ19" s="78">
        <f t="shared" si="265"/>
        <v>1292</v>
      </c>
      <c r="BBL19" s="321">
        <v>41726</v>
      </c>
      <c r="BBM19" s="321"/>
      <c r="BBN19" s="229" t="s">
        <v>2572</v>
      </c>
      <c r="BBO19" s="104">
        <v>115752</v>
      </c>
      <c r="BBP19" s="321">
        <v>41730</v>
      </c>
      <c r="BBQ19" s="390">
        <v>115752</v>
      </c>
      <c r="BBR19" s="131">
        <f t="shared" si="148"/>
        <v>6.5</v>
      </c>
      <c r="BBT19" s="31"/>
      <c r="BBU19" s="780"/>
      <c r="BBV19" s="76"/>
      <c r="BBW19" s="258"/>
      <c r="BBX19" s="67"/>
      <c r="BBY19" s="78">
        <f t="shared" si="149"/>
        <v>0</v>
      </c>
      <c r="BCA19" s="49"/>
      <c r="BCB19" s="302"/>
      <c r="BCC19" s="139"/>
      <c r="BCD19" s="882"/>
      <c r="BCE19" s="66"/>
      <c r="BCF19" s="78">
        <f t="shared" si="150"/>
        <v>0</v>
      </c>
      <c r="BCH19" s="31"/>
      <c r="BCI19" s="780"/>
      <c r="BCJ19" s="76"/>
      <c r="BCK19" s="258"/>
      <c r="BCL19" s="67"/>
      <c r="BCM19" s="78">
        <f t="shared" si="151"/>
        <v>0</v>
      </c>
      <c r="BCO19" s="31"/>
      <c r="BCP19" s="780"/>
      <c r="BCQ19" s="76"/>
      <c r="BCR19" s="49"/>
      <c r="BCS19" s="76"/>
      <c r="BCT19" s="78">
        <f t="shared" si="152"/>
        <v>0</v>
      </c>
      <c r="BCV19" s="406"/>
      <c r="BCW19" s="780"/>
      <c r="BCX19" s="76"/>
      <c r="BCY19" s="258"/>
      <c r="BCZ19" s="67"/>
      <c r="BDA19" s="78">
        <f t="shared" si="153"/>
        <v>6086.5</v>
      </c>
      <c r="BDC19" s="426">
        <v>41701</v>
      </c>
      <c r="BDD19" s="302" t="s">
        <v>2476</v>
      </c>
      <c r="BDE19" s="139">
        <v>25000</v>
      </c>
      <c r="BDF19" s="49">
        <v>41708</v>
      </c>
      <c r="BDG19" s="139">
        <v>23437.5</v>
      </c>
      <c r="BDH19" s="78">
        <f t="shared" si="154"/>
        <v>10498.600000000006</v>
      </c>
      <c r="BDJ19" s="322"/>
      <c r="BDK19" s="780"/>
      <c r="BDL19" s="76"/>
      <c r="BDM19" s="258"/>
      <c r="BDN19" s="67"/>
      <c r="BDO19" s="78">
        <f t="shared" si="155"/>
        <v>0</v>
      </c>
      <c r="BDQ19" s="426"/>
      <c r="BDR19" s="483"/>
      <c r="BDS19" s="302"/>
      <c r="BDT19" s="139"/>
      <c r="BDU19" s="882"/>
      <c r="BDV19" s="66"/>
      <c r="BDW19" s="78">
        <f t="shared" si="156"/>
        <v>308</v>
      </c>
      <c r="BDY19" s="31"/>
      <c r="BDZ19" s="336"/>
      <c r="BEA19" s="780"/>
      <c r="BEB19" s="139"/>
      <c r="BEC19" s="49"/>
      <c r="BED19" s="76"/>
      <c r="BEE19" s="78">
        <f t="shared" si="157"/>
        <v>10700</v>
      </c>
      <c r="BEG19" s="31"/>
      <c r="BEH19" s="780"/>
      <c r="BEI19" s="139"/>
      <c r="BEJ19" s="49"/>
      <c r="BEK19" s="76"/>
      <c r="BEL19" s="78">
        <f t="shared" si="158"/>
        <v>0</v>
      </c>
      <c r="BEN19" s="31"/>
      <c r="BEO19" s="780"/>
      <c r="BEP19" s="76"/>
      <c r="BEQ19" s="258"/>
      <c r="BER19" s="67"/>
      <c r="BES19" s="78">
        <f t="shared" si="159"/>
        <v>0</v>
      </c>
      <c r="BEU19" s="322"/>
      <c r="BEV19" s="780"/>
      <c r="BEW19" s="76"/>
      <c r="BEX19" s="258"/>
      <c r="BEY19" s="67"/>
      <c r="BEZ19" s="78">
        <f t="shared" si="160"/>
        <v>0</v>
      </c>
      <c r="BFB19" s="322"/>
      <c r="BFC19" s="780"/>
      <c r="BFD19" s="76"/>
      <c r="BFE19" s="49"/>
      <c r="BFF19" s="76"/>
      <c r="BFG19" s="78">
        <f t="shared" si="161"/>
        <v>970</v>
      </c>
      <c r="BFI19" s="342"/>
      <c r="BFJ19" s="229"/>
      <c r="BFK19" s="104"/>
      <c r="BFL19" s="426"/>
      <c r="BFM19" s="139"/>
      <c r="BFN19" s="78">
        <f t="shared" si="162"/>
        <v>0</v>
      </c>
      <c r="BFP19" s="322"/>
      <c r="BFQ19" s="780"/>
      <c r="BFR19" s="76"/>
      <c r="BFS19" s="495"/>
      <c r="BFT19" s="67"/>
      <c r="BFU19" s="78">
        <f t="shared" si="163"/>
        <v>0</v>
      </c>
      <c r="BFW19" s="31"/>
      <c r="BFX19" s="780"/>
      <c r="BFY19" s="76"/>
      <c r="BFZ19" s="258"/>
      <c r="BGA19" s="67"/>
      <c r="BGB19" s="78">
        <f t="shared" si="164"/>
        <v>0</v>
      </c>
      <c r="BGD19" s="321"/>
      <c r="BGE19" s="302"/>
      <c r="BGF19" s="139"/>
      <c r="BGG19" s="321"/>
      <c r="BGH19" s="139"/>
      <c r="BGI19" s="78">
        <f t="shared" si="165"/>
        <v>0</v>
      </c>
      <c r="BGK19" s="715"/>
      <c r="BGL19" s="715"/>
      <c r="BGM19" s="302"/>
      <c r="BGN19" s="350"/>
      <c r="BGO19" s="426"/>
      <c r="BGP19" s="835"/>
      <c r="BGQ19" s="78">
        <f t="shared" si="166"/>
        <v>4154.5999999999913</v>
      </c>
      <c r="BGS19" s="31"/>
      <c r="BGT19" s="780"/>
      <c r="BGU19" s="76"/>
      <c r="BGV19" s="49"/>
      <c r="BGW19" s="76"/>
      <c r="BGX19" s="78">
        <f t="shared" si="167"/>
        <v>0</v>
      </c>
      <c r="BGZ19" s="406"/>
      <c r="BHA19" s="780"/>
      <c r="BHB19" s="139"/>
      <c r="BHC19" s="49"/>
      <c r="BHD19" s="139"/>
      <c r="BHE19" s="78">
        <f t="shared" si="168"/>
        <v>229.79999999999927</v>
      </c>
      <c r="BHG19" s="406"/>
      <c r="BHH19" s="31"/>
      <c r="BHI19" s="780"/>
      <c r="BHJ19" s="76"/>
      <c r="BHK19" s="563"/>
      <c r="BHL19" s="571"/>
      <c r="BHM19" s="78">
        <f t="shared" si="169"/>
        <v>0</v>
      </c>
      <c r="BHO19" s="321"/>
      <c r="BHP19" s="302"/>
      <c r="BHQ19" s="139"/>
      <c r="BHR19" s="321"/>
      <c r="BHS19" s="139"/>
      <c r="BHT19" s="78">
        <f t="shared" si="170"/>
        <v>0</v>
      </c>
      <c r="BHV19" s="322"/>
      <c r="BHW19" s="336"/>
      <c r="BHX19" s="780"/>
      <c r="BHY19" s="76"/>
      <c r="BHZ19" s="321"/>
      <c r="BIA19" s="76"/>
      <c r="BIB19" s="78">
        <f t="shared" si="171"/>
        <v>0</v>
      </c>
      <c r="BID19" s="322"/>
      <c r="BIE19" s="336"/>
      <c r="BIF19" s="780"/>
      <c r="BIG19" s="139"/>
      <c r="BIH19" s="49"/>
      <c r="BII19" s="139"/>
      <c r="BIJ19" s="78">
        <f t="shared" si="172"/>
        <v>50501.000000000007</v>
      </c>
      <c r="BIL19" s="406"/>
      <c r="BIM19" s="780"/>
      <c r="BIN19" s="76"/>
      <c r="BIO19" s="426"/>
      <c r="BIP19" s="76"/>
      <c r="BIQ19" s="78">
        <f t="shared" si="173"/>
        <v>86</v>
      </c>
      <c r="BIS19" s="321"/>
      <c r="BIT19" s="302"/>
      <c r="BIU19" s="139"/>
      <c r="BIV19" s="49"/>
      <c r="BIW19" s="139"/>
      <c r="BIX19" s="78">
        <f t="shared" si="174"/>
        <v>0</v>
      </c>
      <c r="BIZ19" s="426"/>
      <c r="BJA19" s="302"/>
      <c r="BJB19" s="139"/>
      <c r="BJC19" s="49"/>
      <c r="BJD19" s="139"/>
      <c r="BJE19" s="78">
        <f t="shared" si="175"/>
        <v>0</v>
      </c>
      <c r="BJG19" s="321"/>
      <c r="BJH19" s="411"/>
      <c r="BJI19" s="302"/>
      <c r="BJJ19" s="139"/>
      <c r="BJK19" s="49"/>
      <c r="BJL19" s="139"/>
      <c r="BJM19" s="78">
        <f t="shared" si="254"/>
        <v>27564.899999999991</v>
      </c>
      <c r="BJO19" s="31"/>
      <c r="BJP19" s="780"/>
      <c r="BJQ19" s="76"/>
      <c r="BJR19" s="49"/>
      <c r="BJS19" s="76"/>
      <c r="BJT19" s="78">
        <f t="shared" si="255"/>
        <v>1883</v>
      </c>
      <c r="BJV19" s="406"/>
      <c r="BJW19" s="780"/>
      <c r="BJX19" s="76"/>
      <c r="BJY19" s="49"/>
      <c r="BJZ19" s="76"/>
      <c r="BKA19" s="78">
        <f t="shared" si="176"/>
        <v>0</v>
      </c>
      <c r="BKC19" s="406"/>
      <c r="BKD19" s="738"/>
      <c r="BKE19" s="780"/>
      <c r="BKF19" s="76"/>
      <c r="BKG19" s="49"/>
      <c r="BKH19" s="76"/>
      <c r="BKI19" s="78">
        <f t="shared" si="177"/>
        <v>13238.500000000002</v>
      </c>
      <c r="BKK19" s="406"/>
      <c r="BKL19" s="780"/>
      <c r="BKM19" s="76"/>
      <c r="BKN19" s="49"/>
      <c r="BKO19" s="76"/>
      <c r="BKP19" s="78">
        <f t="shared" si="178"/>
        <v>0</v>
      </c>
      <c r="BKR19" s="406"/>
      <c r="BKS19" s="780"/>
      <c r="BKT19" s="76"/>
      <c r="BKU19" s="49"/>
      <c r="BKV19" s="67"/>
      <c r="BKW19" s="78">
        <f t="shared" si="179"/>
        <v>0</v>
      </c>
      <c r="BKY19" s="406"/>
      <c r="BKZ19" s="780"/>
      <c r="BLA19" s="76"/>
      <c r="BLB19" s="49"/>
      <c r="BLC19" s="67"/>
      <c r="BLD19" s="78">
        <f t="shared" si="180"/>
        <v>11052.6</v>
      </c>
      <c r="BLF19" s="406"/>
      <c r="BLG19" s="780"/>
      <c r="BLH19" s="76"/>
      <c r="BLI19" s="258"/>
      <c r="BLJ19" s="67"/>
      <c r="BLK19" s="78">
        <f t="shared" si="181"/>
        <v>100</v>
      </c>
      <c r="BLM19" s="426"/>
      <c r="BLN19" s="229"/>
      <c r="BLO19" s="104"/>
      <c r="BLP19" s="49"/>
      <c r="BLQ19" s="139"/>
      <c r="BLR19" s="78">
        <f t="shared" si="182"/>
        <v>0</v>
      </c>
      <c r="BLT19" s="426"/>
      <c r="BLU19" s="229"/>
      <c r="BLV19" s="104"/>
      <c r="BLW19" s="49"/>
      <c r="BLX19" s="139"/>
      <c r="BLY19" s="78">
        <f t="shared" si="183"/>
        <v>0</v>
      </c>
      <c r="BMA19" s="426"/>
      <c r="BMB19" s="229"/>
      <c r="BMC19" s="104"/>
      <c r="BMD19" s="426"/>
      <c r="BME19" s="139"/>
      <c r="BMF19" s="78">
        <f t="shared" si="184"/>
        <v>0</v>
      </c>
      <c r="BMH19" s="406"/>
      <c r="BMI19" s="780"/>
      <c r="BMJ19" s="76"/>
      <c r="BMK19" s="495"/>
      <c r="BML19" s="67"/>
      <c r="BMM19" s="78">
        <f t="shared" si="185"/>
        <v>0</v>
      </c>
      <c r="BMO19" s="31"/>
      <c r="BMP19" s="780"/>
      <c r="BMQ19" s="76"/>
      <c r="BMR19" s="258"/>
      <c r="BMS19" s="67"/>
      <c r="BMT19" s="78">
        <f t="shared" si="186"/>
        <v>0</v>
      </c>
      <c r="BMV19" s="31"/>
      <c r="BMW19" s="780"/>
      <c r="BMX19" s="793"/>
      <c r="BMY19" s="31"/>
      <c r="BMZ19" s="76"/>
      <c r="BNA19" s="78">
        <f t="shared" si="229"/>
        <v>30837</v>
      </c>
      <c r="BNC19" s="321">
        <v>41547</v>
      </c>
      <c r="BND19" s="302" t="s">
        <v>1678</v>
      </c>
      <c r="BNE19" s="139">
        <v>25771.5</v>
      </c>
      <c r="BNF19" s="342">
        <v>41556</v>
      </c>
      <c r="BNG19" s="66">
        <v>3514</v>
      </c>
      <c r="BNH19" s="78">
        <f t="shared" si="230"/>
        <v>34366.5</v>
      </c>
      <c r="BNJ19" s="49"/>
      <c r="BNK19" s="302"/>
      <c r="BNL19" s="139"/>
      <c r="BNM19" s="258"/>
      <c r="BNN19" s="66"/>
      <c r="BNO19" s="78">
        <f t="shared" si="231"/>
        <v>0</v>
      </c>
      <c r="BNQ19" s="49"/>
      <c r="BNR19" s="308"/>
      <c r="BNS19" s="302"/>
      <c r="BNT19" s="139"/>
      <c r="BNU19" s="258"/>
      <c r="BNV19" s="66"/>
      <c r="BNW19" s="78">
        <f t="shared" si="232"/>
        <v>0</v>
      </c>
      <c r="BNY19" s="31"/>
      <c r="BNZ19" s="780"/>
      <c r="BOA19" s="139"/>
      <c r="BOB19" s="886"/>
      <c r="BOC19" s="76"/>
      <c r="BOD19" s="78">
        <f t="shared" si="233"/>
        <v>0</v>
      </c>
      <c r="BOF19" s="31"/>
      <c r="BOG19" s="780"/>
      <c r="BOH19" s="139"/>
      <c r="BOI19" s="31"/>
      <c r="BOJ19" s="76"/>
      <c r="BOK19" s="78">
        <f t="shared" si="234"/>
        <v>0</v>
      </c>
      <c r="BOM19" s="31"/>
      <c r="BON19" s="780"/>
      <c r="BOO19" s="76"/>
      <c r="BOP19" s="258"/>
      <c r="BOQ19" s="67"/>
      <c r="BOR19" s="78">
        <f t="shared" si="235"/>
        <v>1785.5</v>
      </c>
      <c r="BOT19" s="321"/>
      <c r="BOU19" s="302"/>
      <c r="BOV19" s="139"/>
      <c r="BOW19" s="49"/>
      <c r="BOX19" s="139"/>
      <c r="BOY19" s="78">
        <f t="shared" si="236"/>
        <v>0</v>
      </c>
      <c r="BPA19" s="406"/>
      <c r="BPB19" s="780"/>
      <c r="BPC19" s="76"/>
      <c r="BPD19" s="49"/>
      <c r="BPE19" s="76"/>
      <c r="BPF19" s="78">
        <f t="shared" si="237"/>
        <v>0</v>
      </c>
      <c r="BPH19" s="406"/>
      <c r="BPI19" s="780"/>
      <c r="BPJ19" s="76"/>
      <c r="BPK19" s="49"/>
      <c r="BPL19" s="76"/>
      <c r="BPM19" s="78">
        <f t="shared" si="251"/>
        <v>2273.5</v>
      </c>
      <c r="BPO19" s="31"/>
      <c r="BPP19" s="780"/>
      <c r="BPQ19" s="76"/>
      <c r="BPR19" s="49"/>
      <c r="BPS19" s="76"/>
      <c r="BPT19" s="78">
        <f t="shared" si="187"/>
        <v>0</v>
      </c>
      <c r="BPV19" s="31"/>
      <c r="BPW19" s="780"/>
      <c r="BPX19" s="76"/>
      <c r="BPY19" s="49"/>
      <c r="BPZ19" s="76"/>
      <c r="BQA19" s="78">
        <f t="shared" si="188"/>
        <v>0</v>
      </c>
      <c r="BQD19" s="929"/>
      <c r="BQE19" s="31"/>
      <c r="BQF19" s="76"/>
      <c r="BQG19" s="258"/>
      <c r="BQH19" s="67"/>
      <c r="BQI19" s="78">
        <f t="shared" si="189"/>
        <v>118</v>
      </c>
      <c r="BQJ19" s="76"/>
      <c r="BQK19" s="321"/>
      <c r="BQL19" s="229"/>
      <c r="BQM19" s="802"/>
      <c r="BQN19" s="803"/>
      <c r="BQO19" s="139"/>
      <c r="BQP19" s="78">
        <f t="shared" si="190"/>
        <v>6665.5</v>
      </c>
      <c r="BQR19" s="321"/>
      <c r="BQS19" s="302"/>
      <c r="BQT19" s="139"/>
      <c r="BQU19" s="426"/>
      <c r="BQV19" s="139"/>
      <c r="BQW19" s="78">
        <f t="shared" si="191"/>
        <v>0</v>
      </c>
      <c r="BQZ19" s="780"/>
      <c r="BRA19" s="350"/>
      <c r="BRB19" s="406"/>
      <c r="BRC19" s="778"/>
      <c r="BRD19" s="78">
        <f t="shared" si="192"/>
        <v>0</v>
      </c>
      <c r="BRF19" s="31"/>
      <c r="BRG19" s="780"/>
      <c r="BRH19" s="76"/>
      <c r="BRI19" s="258"/>
      <c r="BRJ19" s="67"/>
      <c r="BRK19" s="78">
        <f t="shared" si="193"/>
        <v>0</v>
      </c>
      <c r="BRM19" s="322"/>
      <c r="BRN19" s="336"/>
      <c r="BRO19" s="780"/>
      <c r="BRP19" s="76"/>
      <c r="BRQ19" s="49"/>
      <c r="BRR19" s="76"/>
      <c r="BRS19" s="78">
        <f t="shared" si="194"/>
        <v>1966</v>
      </c>
      <c r="BRU19" s="406"/>
      <c r="BRV19" s="780"/>
      <c r="BRW19" s="76"/>
      <c r="BRX19" s="258"/>
      <c r="BRY19" s="67"/>
      <c r="BRZ19" s="78">
        <f t="shared" si="195"/>
        <v>0</v>
      </c>
      <c r="BSB19" s="406"/>
      <c r="BSC19" s="780"/>
      <c r="BSD19" s="139"/>
      <c r="BSE19" s="49"/>
      <c r="BSF19" s="76"/>
      <c r="BSG19" s="78">
        <f t="shared" si="196"/>
        <v>0</v>
      </c>
      <c r="BSI19" s="31"/>
      <c r="BSJ19" s="780"/>
      <c r="BSK19" s="76"/>
      <c r="BSL19" s="258"/>
      <c r="BSM19" s="67"/>
      <c r="BSN19" s="78">
        <f t="shared" si="197"/>
        <v>0</v>
      </c>
      <c r="BSP19" s="406"/>
      <c r="BSQ19" s="780"/>
      <c r="BSR19" s="76"/>
      <c r="BSS19" s="563"/>
      <c r="BST19" s="571"/>
      <c r="BSU19" s="78">
        <f t="shared" si="198"/>
        <v>0</v>
      </c>
      <c r="BSW19" s="406"/>
      <c r="BSX19" s="780"/>
      <c r="BSY19" s="76"/>
      <c r="BSZ19" s="563"/>
      <c r="BTA19" s="571"/>
      <c r="BTB19" s="78">
        <f t="shared" si="199"/>
        <v>0</v>
      </c>
      <c r="BTD19" s="31"/>
      <c r="BTE19" s="780"/>
      <c r="BTF19" s="76"/>
      <c r="BTG19" s="258"/>
      <c r="BTH19" s="67"/>
      <c r="BTI19" s="78">
        <f t="shared" si="200"/>
        <v>0</v>
      </c>
      <c r="BTK19" s="31"/>
      <c r="BTL19" s="780"/>
      <c r="BTM19" s="76"/>
      <c r="BTN19" s="258"/>
      <c r="BTO19" s="67"/>
      <c r="BTP19" s="78">
        <f t="shared" si="201"/>
        <v>0</v>
      </c>
      <c r="BTR19" s="31"/>
      <c r="BTS19" s="780"/>
      <c r="BTT19" s="76"/>
      <c r="BTU19" s="258"/>
      <c r="BTV19" s="67"/>
      <c r="BTW19" s="78">
        <f t="shared" si="202"/>
        <v>0</v>
      </c>
      <c r="BTY19" s="31"/>
      <c r="BTZ19" s="780"/>
      <c r="BUA19" s="76"/>
      <c r="BUB19" s="258"/>
      <c r="BUC19" s="67"/>
      <c r="BUD19" s="78">
        <f t="shared" si="203"/>
        <v>0</v>
      </c>
    </row>
    <row r="20" spans="1:1902" x14ac:dyDescent="0.25">
      <c r="A20" s="31"/>
      <c r="B20" s="311"/>
      <c r="C20" s="22"/>
      <c r="D20" s="31"/>
      <c r="E20" s="76"/>
      <c r="F20" s="78">
        <f t="shared" si="2"/>
        <v>147000</v>
      </c>
      <c r="H20" s="31"/>
      <c r="I20" s="311"/>
      <c r="J20" s="22"/>
      <c r="K20" s="31"/>
      <c r="L20" s="76"/>
      <c r="M20" s="78">
        <f t="shared" si="3"/>
        <v>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6"/>
      <c r="AK20" s="311"/>
      <c r="AL20" s="22"/>
      <c r="AM20" s="406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6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6"/>
      <c r="CA20" s="426"/>
      <c r="CB20" s="229"/>
      <c r="CC20" s="104"/>
      <c r="CD20" s="49"/>
      <c r="CE20" s="139"/>
      <c r="CF20" s="78">
        <f t="shared" si="13"/>
        <v>24829.5</v>
      </c>
      <c r="CH20" s="426"/>
      <c r="CI20" s="229"/>
      <c r="CJ20" s="104"/>
      <c r="CK20" s="49"/>
      <c r="CL20" s="139"/>
      <c r="CM20" s="78">
        <f t="shared" si="14"/>
        <v>0</v>
      </c>
      <c r="CO20" s="426"/>
      <c r="CP20" s="229"/>
      <c r="CQ20" s="104"/>
      <c r="CR20" s="49"/>
      <c r="CS20" s="139"/>
      <c r="CT20" s="78">
        <f t="shared" si="15"/>
        <v>0</v>
      </c>
      <c r="CV20" s="426">
        <v>41109</v>
      </c>
      <c r="CW20" s="887"/>
      <c r="CX20" s="888" t="s">
        <v>1136</v>
      </c>
      <c r="CY20" s="889">
        <v>179151</v>
      </c>
      <c r="CZ20" s="887">
        <v>41207</v>
      </c>
      <c r="DA20" s="890">
        <v>179151</v>
      </c>
      <c r="DB20" s="78">
        <f t="shared" si="16"/>
        <v>5814</v>
      </c>
      <c r="DD20" s="406">
        <v>41726</v>
      </c>
      <c r="DE20" s="909"/>
      <c r="DF20" s="780" t="s">
        <v>2582</v>
      </c>
      <c r="DG20" s="139">
        <v>707621.22</v>
      </c>
      <c r="DH20" s="426"/>
      <c r="DI20" s="139"/>
      <c r="DJ20" s="78">
        <f t="shared" si="17"/>
        <v>15689768.169999996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6"/>
      <c r="EO20" s="302"/>
      <c r="EP20" s="139"/>
      <c r="EQ20" s="49"/>
      <c r="ER20" s="139"/>
      <c r="ES20" s="78">
        <f t="shared" si="22"/>
        <v>7999.8000000000029</v>
      </c>
      <c r="EU20" s="406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426"/>
      <c r="FK20" s="308"/>
      <c r="FL20" s="229"/>
      <c r="FM20" s="104"/>
      <c r="FN20" s="49"/>
      <c r="FO20" s="139"/>
      <c r="FP20" s="78">
        <f t="shared" si="25"/>
        <v>19957.43</v>
      </c>
      <c r="FR20" s="406"/>
      <c r="FS20" s="336"/>
      <c r="FT20" s="311"/>
      <c r="FU20" s="104"/>
      <c r="FV20" s="336"/>
      <c r="FW20" s="76"/>
      <c r="FX20" s="78">
        <f t="shared" si="26"/>
        <v>8038.1</v>
      </c>
      <c r="FZ20" s="31"/>
      <c r="GA20" s="229"/>
      <c r="GB20" s="104"/>
      <c r="GC20" s="49"/>
      <c r="GD20" s="139"/>
      <c r="GE20" s="78">
        <f t="shared" si="204"/>
        <v>0</v>
      </c>
      <c r="GG20" s="426"/>
      <c r="GH20" s="483"/>
      <c r="GI20" s="229"/>
      <c r="GJ20" s="104"/>
      <c r="GK20" s="483"/>
      <c r="GL20" s="104"/>
      <c r="GM20" s="78">
        <f t="shared" si="27"/>
        <v>0</v>
      </c>
      <c r="GO20" s="49"/>
      <c r="GP20" s="229"/>
      <c r="GQ20" s="104"/>
      <c r="GR20" s="49"/>
      <c r="GS20" s="139"/>
      <c r="GT20" s="78">
        <f t="shared" si="28"/>
        <v>3191.5</v>
      </c>
      <c r="GV20" s="406"/>
      <c r="GW20" s="311"/>
      <c r="GX20" s="311"/>
      <c r="GY20" s="783"/>
      <c r="GZ20" s="31"/>
      <c r="HA20" s="76"/>
      <c r="HB20" s="78">
        <f t="shared" si="29"/>
        <v>12652.35</v>
      </c>
      <c r="HD20" s="426"/>
      <c r="HE20" s="229"/>
      <c r="HF20" s="696"/>
      <c r="HG20" s="321"/>
      <c r="HH20" s="139"/>
      <c r="HI20" s="78">
        <f t="shared" si="30"/>
        <v>5990.5</v>
      </c>
      <c r="HK20" s="322"/>
      <c r="HL20" s="311"/>
      <c r="HM20" s="783"/>
      <c r="HN20" s="31"/>
      <c r="HO20" s="76"/>
      <c r="HP20" s="78">
        <f t="shared" si="31"/>
        <v>3655.5</v>
      </c>
      <c r="HR20" s="426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3"/>
      <c r="IB20" s="31"/>
      <c r="IC20" s="76"/>
      <c r="ID20" s="78">
        <f t="shared" si="33"/>
        <v>0</v>
      </c>
      <c r="IF20" s="322"/>
      <c r="IG20" s="311"/>
      <c r="IH20" s="783"/>
      <c r="II20" s="31"/>
      <c r="IJ20" s="76"/>
      <c r="IK20" s="78">
        <f t="shared" si="34"/>
        <v>0</v>
      </c>
      <c r="IM20" s="311"/>
      <c r="IN20" s="311"/>
      <c r="IO20" s="783"/>
      <c r="IP20" s="31"/>
      <c r="IQ20" s="76"/>
      <c r="IR20" s="78">
        <f t="shared" si="35"/>
        <v>33695</v>
      </c>
      <c r="IT20" s="426"/>
      <c r="IU20" s="1460"/>
      <c r="IV20" s="805"/>
      <c r="IW20" s="49"/>
      <c r="IX20" s="139"/>
      <c r="IY20" s="78">
        <f t="shared" si="36"/>
        <v>402</v>
      </c>
      <c r="JA20" s="426"/>
      <c r="JB20" s="229"/>
      <c r="JC20" s="104"/>
      <c r="JD20" s="49"/>
      <c r="JE20" s="139"/>
      <c r="JF20" s="78">
        <f t="shared" si="37"/>
        <v>900</v>
      </c>
      <c r="JH20" s="321">
        <v>41724</v>
      </c>
      <c r="JI20" s="302" t="s">
        <v>2556</v>
      </c>
      <c r="JJ20" s="390">
        <v>1440</v>
      </c>
      <c r="JK20" s="321"/>
      <c r="JL20" s="390"/>
      <c r="JM20" s="78">
        <f t="shared" si="38"/>
        <v>23040</v>
      </c>
      <c r="JO20" s="322"/>
      <c r="JP20" s="780"/>
      <c r="JQ20" s="702"/>
      <c r="JR20" s="322"/>
      <c r="JS20" s="702"/>
      <c r="JT20" s="78">
        <f t="shared" si="39"/>
        <v>40800</v>
      </c>
      <c r="JV20" s="322"/>
      <c r="JW20" s="780"/>
      <c r="JX20" s="702"/>
      <c r="JY20" s="796"/>
      <c r="JZ20" s="702"/>
      <c r="KA20" s="131">
        <f t="shared" si="40"/>
        <v>40800</v>
      </c>
      <c r="KC20" s="426"/>
      <c r="KD20" s="891" t="s">
        <v>1137</v>
      </c>
      <c r="KE20" s="565"/>
      <c r="KF20" s="892">
        <v>41300</v>
      </c>
      <c r="KG20" s="565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452"/>
      <c r="KS20" s="311"/>
      <c r="KT20" s="22"/>
      <c r="KU20" s="31"/>
      <c r="KV20" s="76"/>
      <c r="KW20" s="78">
        <f t="shared" si="43"/>
        <v>12354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6"/>
      <c r="MP20" s="311"/>
      <c r="MQ20" s="22"/>
      <c r="MR20" s="31"/>
      <c r="MS20" s="76"/>
      <c r="MT20" s="78">
        <f t="shared" si="50"/>
        <v>0</v>
      </c>
      <c r="MV20" s="426"/>
      <c r="MW20" s="229"/>
      <c r="MX20" s="104"/>
      <c r="MY20" s="49"/>
      <c r="MZ20" s="139"/>
      <c r="NA20" s="78">
        <f t="shared" si="51"/>
        <v>0</v>
      </c>
      <c r="NC20" s="406"/>
      <c r="ND20" s="311"/>
      <c r="NE20" s="22"/>
      <c r="NF20" s="686"/>
      <c r="NG20" s="76"/>
      <c r="NH20" s="78">
        <f t="shared" si="52"/>
        <v>0</v>
      </c>
      <c r="NJ20" s="792"/>
      <c r="NK20" s="311"/>
      <c r="NL20" s="22"/>
      <c r="NM20" s="686"/>
      <c r="NN20" s="76"/>
      <c r="NO20" s="78">
        <f t="shared" si="53"/>
        <v>0</v>
      </c>
      <c r="NQ20" s="792"/>
      <c r="NR20" s="311"/>
      <c r="NS20" s="22"/>
      <c r="NT20" s="31"/>
      <c r="NU20" s="76"/>
      <c r="NV20" s="78">
        <f t="shared" si="54"/>
        <v>0</v>
      </c>
      <c r="NX20" s="406"/>
      <c r="NY20" s="311"/>
      <c r="NZ20" s="22"/>
      <c r="OA20" s="406"/>
      <c r="OB20" s="76"/>
      <c r="OC20" s="78">
        <f t="shared" si="55"/>
        <v>0</v>
      </c>
      <c r="OE20" s="406"/>
      <c r="OF20" s="311"/>
      <c r="OG20" s="22"/>
      <c r="OH20" s="31"/>
      <c r="OI20" s="76"/>
      <c r="OJ20" s="78">
        <f t="shared" si="56"/>
        <v>12799.5</v>
      </c>
      <c r="OL20" s="426">
        <v>41723</v>
      </c>
      <c r="OM20" s="308"/>
      <c r="ON20" s="302" t="s">
        <v>2548</v>
      </c>
      <c r="OO20" s="139">
        <v>24852</v>
      </c>
      <c r="OP20" s="49"/>
      <c r="OQ20" s="139"/>
      <c r="OR20" s="78">
        <f t="shared" si="0"/>
        <v>176536.9</v>
      </c>
      <c r="OT20" s="406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9"/>
      <c r="PJ20" s="139"/>
      <c r="PK20" s="49"/>
      <c r="PL20" s="139"/>
      <c r="PM20" s="78">
        <f t="shared" si="59"/>
        <v>301.5</v>
      </c>
      <c r="PO20" s="321"/>
      <c r="PP20" s="789"/>
      <c r="PQ20" s="139"/>
      <c r="PR20" s="49"/>
      <c r="PS20" s="139"/>
      <c r="PT20" s="78">
        <f t="shared" si="60"/>
        <v>301.5</v>
      </c>
      <c r="PV20" s="321"/>
      <c r="PW20" s="790"/>
      <c r="PX20" s="229"/>
      <c r="PY20" s="104"/>
      <c r="PZ20" s="308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9276.8000000000011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3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6"/>
      <c r="RN20" s="483"/>
      <c r="RO20" s="229"/>
      <c r="RP20" s="104"/>
      <c r="RQ20" s="49"/>
      <c r="RR20" s="350"/>
      <c r="RS20" s="78">
        <f t="shared" si="67"/>
        <v>15332.5</v>
      </c>
      <c r="RU20" s="406"/>
      <c r="RV20" s="311"/>
      <c r="RW20" s="22"/>
      <c r="RX20" s="31"/>
      <c r="RY20" s="793"/>
      <c r="RZ20" s="78">
        <f t="shared" si="68"/>
        <v>1797</v>
      </c>
      <c r="SB20" s="406"/>
      <c r="SC20" s="311"/>
      <c r="SD20" s="22"/>
      <c r="SE20" s="31"/>
      <c r="SF20" s="793"/>
      <c r="SG20" s="78">
        <f t="shared" si="69"/>
        <v>0</v>
      </c>
      <c r="SI20" s="31"/>
      <c r="SJ20" s="311"/>
      <c r="SK20" s="22"/>
      <c r="SL20" s="31"/>
      <c r="SM20" s="793"/>
      <c r="SN20" s="78">
        <f t="shared" si="70"/>
        <v>0</v>
      </c>
      <c r="SP20" s="31"/>
      <c r="SQ20" s="311"/>
      <c r="SR20" s="22"/>
      <c r="SS20" s="31"/>
      <c r="ST20" s="793"/>
      <c r="SU20" s="78">
        <f t="shared" si="71"/>
        <v>0</v>
      </c>
      <c r="SW20" s="31"/>
      <c r="SX20" s="311"/>
      <c r="SY20" s="22"/>
      <c r="SZ20" s="31"/>
      <c r="TA20" s="793"/>
      <c r="TB20" s="78">
        <f t="shared" si="72"/>
        <v>0</v>
      </c>
      <c r="TD20" s="31"/>
      <c r="TE20" s="311"/>
      <c r="TF20" s="22"/>
      <c r="TG20" s="31"/>
      <c r="TH20" s="793"/>
      <c r="TI20" s="78">
        <f t="shared" si="73"/>
        <v>0</v>
      </c>
      <c r="TK20" s="31"/>
      <c r="TL20" s="311"/>
      <c r="TM20" s="22"/>
      <c r="TN20" s="31"/>
      <c r="TO20" s="793"/>
      <c r="TP20" s="78">
        <f t="shared" si="74"/>
        <v>0</v>
      </c>
      <c r="TR20" s="311"/>
      <c r="TS20" s="311"/>
      <c r="TT20" s="22"/>
      <c r="TU20" s="31"/>
      <c r="TV20" s="793"/>
      <c r="TW20" s="78">
        <f t="shared" si="75"/>
        <v>0</v>
      </c>
      <c r="TY20" s="311"/>
      <c r="TZ20" s="311"/>
      <c r="UA20" s="22"/>
      <c r="UB20" s="31"/>
      <c r="UC20" s="793"/>
      <c r="UD20" s="78">
        <f t="shared" si="76"/>
        <v>0</v>
      </c>
      <c r="UF20" s="406"/>
      <c r="UG20" s="311"/>
      <c r="UH20" s="22"/>
      <c r="UI20" s="31"/>
      <c r="UJ20" s="793"/>
      <c r="UK20" s="78">
        <f t="shared" si="77"/>
        <v>0</v>
      </c>
      <c r="UM20" s="426"/>
      <c r="UN20" s="229"/>
      <c r="UO20" s="104"/>
      <c r="UP20" s="49"/>
      <c r="UQ20" s="350"/>
      <c r="UR20" s="78">
        <f t="shared" si="78"/>
        <v>-2822</v>
      </c>
      <c r="UT20" s="426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6"/>
      <c r="VI20" s="311"/>
      <c r="VJ20" s="22"/>
      <c r="VK20" s="31"/>
      <c r="VL20" s="793"/>
      <c r="VM20" s="78">
        <f t="shared" si="81"/>
        <v>0</v>
      </c>
      <c r="VO20" s="31"/>
      <c r="VP20" s="311"/>
      <c r="VQ20" s="22"/>
      <c r="VR20" s="31"/>
      <c r="VS20" s="793"/>
      <c r="VT20" s="78">
        <f t="shared" si="82"/>
        <v>0</v>
      </c>
      <c r="VV20" s="31"/>
      <c r="VW20" s="311"/>
      <c r="VX20" s="22"/>
      <c r="VY20" s="31"/>
      <c r="VZ20" s="793"/>
      <c r="WA20" s="78">
        <f t="shared" si="83"/>
        <v>0</v>
      </c>
      <c r="WC20" s="406"/>
      <c r="WD20" s="311"/>
      <c r="WE20" s="22"/>
      <c r="WF20" s="322">
        <v>41594</v>
      </c>
      <c r="WG20" s="793">
        <v>1000</v>
      </c>
      <c r="WH20" s="78">
        <f t="shared" si="84"/>
        <v>19510</v>
      </c>
      <c r="WJ20" s="321"/>
      <c r="WK20" s="229"/>
      <c r="WL20" s="104"/>
      <c r="WM20" s="49"/>
      <c r="WN20" s="350"/>
      <c r="WO20" s="78">
        <f t="shared" si="85"/>
        <v>151</v>
      </c>
      <c r="WQ20" s="406"/>
      <c r="WR20" s="311"/>
      <c r="WS20" s="22"/>
      <c r="WT20" s="406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635.5</v>
      </c>
      <c r="XE20" s="406"/>
      <c r="XF20" s="311"/>
      <c r="XG20" s="22"/>
      <c r="XH20" s="31"/>
      <c r="XI20" s="76"/>
      <c r="XJ20" s="78">
        <f t="shared" si="88"/>
        <v>40179.949999999997</v>
      </c>
      <c r="XL20" s="406"/>
      <c r="XM20" s="311"/>
      <c r="XN20" s="22"/>
      <c r="XO20" s="31"/>
      <c r="XP20" s="76"/>
      <c r="XQ20" s="78">
        <f t="shared" si="89"/>
        <v>0</v>
      </c>
      <c r="XS20" s="406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6"/>
      <c r="YL20" s="139"/>
      <c r="YM20" s="78">
        <f t="shared" si="92"/>
        <v>0</v>
      </c>
      <c r="YO20" s="426"/>
      <c r="YP20" s="483"/>
      <c r="YQ20" s="229"/>
      <c r="YR20" s="696"/>
      <c r="YS20" s="785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2"/>
        <v>0</v>
      </c>
      <c r="ZD20" s="321"/>
      <c r="ZE20" s="229"/>
      <c r="ZF20" s="104"/>
      <c r="ZG20" s="49"/>
      <c r="ZH20" s="139"/>
      <c r="ZI20" s="78">
        <f t="shared" si="94"/>
        <v>11399.470000000001</v>
      </c>
      <c r="ZK20" s="406"/>
      <c r="ZL20" s="311"/>
      <c r="ZM20" s="22"/>
      <c r="ZN20" s="31"/>
      <c r="ZO20" s="76"/>
      <c r="ZP20" s="78">
        <f t="shared" si="238"/>
        <v>0</v>
      </c>
      <c r="ZR20" s="406"/>
      <c r="ZS20" s="311"/>
      <c r="ZT20" s="22"/>
      <c r="ZU20" s="31"/>
      <c r="ZV20" s="76"/>
      <c r="ZW20" s="78">
        <f t="shared" si="239"/>
        <v>0</v>
      </c>
      <c r="ZY20" s="321">
        <v>41715</v>
      </c>
      <c r="ZZ20" s="317"/>
      <c r="AAA20" s="229" t="s">
        <v>2502</v>
      </c>
      <c r="AAB20" s="104">
        <v>41016.5</v>
      </c>
      <c r="AAC20" s="321">
        <v>41738</v>
      </c>
      <c r="AAD20" s="139">
        <v>41016.5</v>
      </c>
      <c r="AAE20" s="78">
        <f t="shared" si="95"/>
        <v>2062.4000000000233</v>
      </c>
      <c r="AAG20" s="321"/>
      <c r="AAH20" s="302"/>
      <c r="AAI20" s="139"/>
      <c r="AAJ20" s="321"/>
      <c r="AAK20" s="139"/>
      <c r="AAL20" s="78">
        <f t="shared" si="96"/>
        <v>0</v>
      </c>
      <c r="AAN20" s="426"/>
      <c r="AAO20" s="426"/>
      <c r="AAP20" s="229"/>
      <c r="AAQ20" s="104"/>
      <c r="AAR20" s="321"/>
      <c r="AAS20" s="52"/>
      <c r="AAT20" s="78">
        <f t="shared" si="97"/>
        <v>2828</v>
      </c>
      <c r="AAV20" s="321"/>
      <c r="AAW20" s="229"/>
      <c r="AAX20" s="696"/>
      <c r="AAY20" s="49"/>
      <c r="AAZ20" s="139"/>
      <c r="ABA20" s="78">
        <f t="shared" si="98"/>
        <v>41970</v>
      </c>
      <c r="ABC20" s="406"/>
      <c r="ABD20" s="311"/>
      <c r="ABE20" s="22"/>
      <c r="ABF20" s="31"/>
      <c r="ABG20" s="76"/>
      <c r="ABH20" s="78">
        <f t="shared" si="99"/>
        <v>0</v>
      </c>
      <c r="ABJ20" s="426"/>
      <c r="ABK20" s="229"/>
      <c r="ABL20" s="104"/>
      <c r="ABM20" s="49"/>
      <c r="ABN20" s="139"/>
      <c r="ABO20" s="78">
        <f t="shared" si="100"/>
        <v>0</v>
      </c>
      <c r="ABQ20" s="426"/>
      <c r="ABR20" s="229"/>
      <c r="ABS20" s="104"/>
      <c r="ABT20" s="49"/>
      <c r="ABU20" s="139"/>
      <c r="ABV20" s="78">
        <f t="shared" si="101"/>
        <v>0</v>
      </c>
      <c r="ABX20" s="406"/>
      <c r="ABY20" s="311"/>
      <c r="ABZ20" s="22"/>
      <c r="ACA20" s="31"/>
      <c r="ACB20" s="76"/>
      <c r="ACC20" s="78">
        <f t="shared" si="102"/>
        <v>0</v>
      </c>
      <c r="ACE20" s="406"/>
      <c r="ACF20" s="311"/>
      <c r="ACG20" s="22"/>
      <c r="ACH20" s="31"/>
      <c r="ACI20" s="76"/>
      <c r="ACJ20" s="78">
        <f t="shared" si="103"/>
        <v>0</v>
      </c>
      <c r="ACL20" s="406"/>
      <c r="ACM20" s="738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6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3"/>
      <c r="ADL20" s="31"/>
      <c r="ADM20" s="76"/>
      <c r="ADN20" s="78">
        <f t="shared" si="257"/>
        <v>0</v>
      </c>
      <c r="ADP20" s="322"/>
      <c r="ADQ20" s="311"/>
      <c r="ADR20" s="22"/>
      <c r="ADS20" s="406"/>
      <c r="ADT20" s="76"/>
      <c r="ADU20" s="78">
        <f t="shared" si="258"/>
        <v>0</v>
      </c>
      <c r="ADW20" s="406"/>
      <c r="ADX20" s="311"/>
      <c r="ADY20" s="22"/>
      <c r="ADZ20" s="31"/>
      <c r="AEA20" s="76"/>
      <c r="AEB20" s="78">
        <f t="shared" si="259"/>
        <v>42311</v>
      </c>
      <c r="AED20" s="321"/>
      <c r="AEE20" s="229"/>
      <c r="AEF20" s="104"/>
      <c r="AEG20" s="321"/>
      <c r="AEH20" s="139"/>
      <c r="AEI20" s="78">
        <f t="shared" si="253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3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1"/>
      <c r="AGB20" s="311"/>
      <c r="AGC20" s="22"/>
      <c r="AGD20" s="31"/>
      <c r="AGE20" s="76"/>
      <c r="AGF20" s="78">
        <f t="shared" si="111"/>
        <v>45296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3146</v>
      </c>
      <c r="AGV20" s="426"/>
      <c r="AGW20" s="229"/>
      <c r="AGX20" s="104"/>
      <c r="AGY20" s="49"/>
      <c r="AGZ20" s="139"/>
      <c r="AHA20" s="78">
        <f t="shared" si="114"/>
        <v>17325.5</v>
      </c>
      <c r="AHE20" s="311"/>
      <c r="AHF20" s="22"/>
      <c r="AHG20" s="322"/>
      <c r="AHH20" s="76"/>
      <c r="AHI20" s="78">
        <f t="shared" si="115"/>
        <v>2343</v>
      </c>
      <c r="AHK20" s="406"/>
      <c r="AHL20" s="311"/>
      <c r="AHM20" s="22"/>
      <c r="AHN20" s="31"/>
      <c r="AHO20" s="76"/>
      <c r="AHP20" s="78">
        <f t="shared" si="116"/>
        <v>0</v>
      </c>
      <c r="AHR20" s="406"/>
      <c r="AHS20" s="311"/>
      <c r="AHT20" s="22"/>
      <c r="AHU20" s="31"/>
      <c r="AHV20" s="76"/>
      <c r="AHW20" s="78">
        <f t="shared" si="117"/>
        <v>5917.5</v>
      </c>
      <c r="AHY20" s="426"/>
      <c r="AHZ20" s="426"/>
      <c r="AIA20" s="229"/>
      <c r="AIB20" s="696"/>
      <c r="AIC20" s="49">
        <v>41732</v>
      </c>
      <c r="AID20" s="139">
        <v>6297</v>
      </c>
      <c r="AIE20" s="78">
        <f t="shared" si="118"/>
        <v>7879.52</v>
      </c>
      <c r="AIG20" s="426"/>
      <c r="AIH20" s="229"/>
      <c r="AII20" s="104"/>
      <c r="AIJ20" s="49"/>
      <c r="AIK20" s="139"/>
      <c r="AIL20" s="78">
        <f t="shared" si="119"/>
        <v>2612</v>
      </c>
      <c r="AIN20" s="426"/>
      <c r="AIO20" s="229"/>
      <c r="AIP20" s="104"/>
      <c r="AIQ20" s="49"/>
      <c r="AIR20" s="139"/>
      <c r="AIS20" s="78">
        <f t="shared" si="120"/>
        <v>0</v>
      </c>
      <c r="AIU20" s="426"/>
      <c r="AIV20" s="229"/>
      <c r="AIW20" s="104"/>
      <c r="AIX20" s="49"/>
      <c r="AIY20" s="139"/>
      <c r="AIZ20" s="78">
        <f t="shared" si="121"/>
        <v>504</v>
      </c>
      <c r="AJB20" s="31"/>
      <c r="AJC20" s="782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6"/>
      <c r="AKF20" s="311"/>
      <c r="AKG20" s="22"/>
      <c r="AKH20" s="31"/>
      <c r="AKI20" s="76"/>
      <c r="AKJ20" s="78">
        <f t="shared" si="126"/>
        <v>0</v>
      </c>
      <c r="AKL20" s="406"/>
      <c r="AKM20" s="311"/>
      <c r="AKN20" s="22"/>
      <c r="AKO20" s="31"/>
      <c r="AKP20" s="76"/>
      <c r="AKQ20" s="78">
        <f t="shared" si="127"/>
        <v>0</v>
      </c>
      <c r="AKS20" s="426"/>
      <c r="AKT20" s="483"/>
      <c r="AKU20" s="110"/>
      <c r="AKV20" s="104"/>
      <c r="AKW20" s="49"/>
      <c r="AKX20" s="139"/>
      <c r="AKY20" s="78">
        <f t="shared" si="128"/>
        <v>139</v>
      </c>
      <c r="ALA20" s="426"/>
      <c r="ALB20" s="229"/>
      <c r="ALC20" s="104"/>
      <c r="ALD20" s="49"/>
      <c r="ALE20" s="52"/>
      <c r="ALF20" s="78">
        <f t="shared" si="129"/>
        <v>409</v>
      </c>
      <c r="ALH20" s="406"/>
      <c r="ALI20" s="782"/>
      <c r="ALJ20" s="22"/>
      <c r="ALK20" s="31"/>
      <c r="ALL20" s="76"/>
      <c r="ALM20" s="78">
        <f t="shared" si="130"/>
        <v>0</v>
      </c>
      <c r="ALO20" s="406"/>
      <c r="ALP20" s="311"/>
      <c r="ALQ20" s="22"/>
      <c r="ALR20" s="31"/>
      <c r="ALS20" s="76"/>
      <c r="ALT20" s="78">
        <f t="shared" si="131"/>
        <v>3598.5</v>
      </c>
      <c r="ALV20" s="426"/>
      <c r="ALW20" s="229"/>
      <c r="ALX20" s="104"/>
      <c r="ALY20" s="49"/>
      <c r="ALZ20" s="139"/>
      <c r="AMA20" s="78">
        <f t="shared" si="132"/>
        <v>37151</v>
      </c>
      <c r="AMC20" s="426"/>
      <c r="AMD20" s="229"/>
      <c r="AME20" s="104"/>
      <c r="AMF20" s="49"/>
      <c r="AMG20" s="139"/>
      <c r="AMH20" s="78">
        <f t="shared" si="133"/>
        <v>0</v>
      </c>
      <c r="AMJ20" s="406"/>
      <c r="AMK20" s="311"/>
      <c r="AML20" s="22"/>
      <c r="AMM20" s="426"/>
      <c r="AMN20" s="139"/>
      <c r="AMO20" s="78">
        <f t="shared" si="134"/>
        <v>0</v>
      </c>
      <c r="AMQ20" s="426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7"/>
      <c r="ANA20" s="810"/>
      <c r="ANB20" s="76"/>
      <c r="ANC20" s="811">
        <f t="shared" si="205"/>
        <v>0</v>
      </c>
      <c r="ANE20" s="31"/>
      <c r="ANF20" s="311"/>
      <c r="ANG20" s="805"/>
      <c r="ANH20" s="97"/>
      <c r="ANI20" s="76"/>
      <c r="ANJ20" s="811">
        <f t="shared" si="206"/>
        <v>0</v>
      </c>
      <c r="ANL20" s="321"/>
      <c r="ANM20" s="229"/>
      <c r="ANN20" s="805"/>
      <c r="ANO20" s="393"/>
      <c r="ANP20" s="139"/>
      <c r="ANQ20" s="809">
        <f t="shared" si="207"/>
        <v>187.59999999999991</v>
      </c>
      <c r="ANS20" s="31"/>
      <c r="ANT20" s="336"/>
      <c r="ANU20" s="311"/>
      <c r="ANV20" s="807"/>
      <c r="ANW20" s="810"/>
      <c r="ANX20" s="76"/>
      <c r="ANY20" s="811">
        <f t="shared" si="208"/>
        <v>0</v>
      </c>
      <c r="AOA20" s="406">
        <v>41722</v>
      </c>
      <c r="AOB20" s="738"/>
      <c r="AOC20" s="311" t="s">
        <v>2536</v>
      </c>
      <c r="AOD20" s="807">
        <v>21446.1</v>
      </c>
      <c r="AOE20" s="810">
        <v>41732</v>
      </c>
      <c r="AOF20" s="76">
        <v>21446.1</v>
      </c>
      <c r="AOG20" s="811">
        <f t="shared" si="209"/>
        <v>731.20000000001164</v>
      </c>
      <c r="AOI20" s="426"/>
      <c r="AOJ20" s="229"/>
      <c r="AOK20" s="805"/>
      <c r="AOL20" s="97"/>
      <c r="AOM20" s="139"/>
      <c r="AON20" s="811">
        <f t="shared" si="210"/>
        <v>0</v>
      </c>
      <c r="AOP20" s="31"/>
      <c r="AOQ20" s="311"/>
      <c r="AOR20" s="807"/>
      <c r="AOS20" s="810"/>
      <c r="AOT20" s="76"/>
      <c r="AOU20" s="811">
        <f t="shared" si="211"/>
        <v>0</v>
      </c>
      <c r="AOW20" s="49"/>
      <c r="AOX20" s="229"/>
      <c r="AOY20" s="805"/>
      <c r="AOZ20" s="97"/>
      <c r="APA20" s="139"/>
      <c r="APB20" s="811">
        <f t="shared" si="212"/>
        <v>0</v>
      </c>
      <c r="APD20" s="49"/>
      <c r="APE20" s="229"/>
      <c r="APF20" s="805"/>
      <c r="APG20" s="97"/>
      <c r="APH20" s="139"/>
      <c r="API20" s="78">
        <f t="shared" si="136"/>
        <v>0</v>
      </c>
      <c r="APK20" s="406"/>
      <c r="APL20" s="311"/>
      <c r="APM20" s="807"/>
      <c r="APN20" s="810"/>
      <c r="APO20" s="76"/>
      <c r="APP20" s="811">
        <f t="shared" si="213"/>
        <v>0</v>
      </c>
      <c r="APR20" s="321"/>
      <c r="APS20" s="229"/>
      <c r="APT20" s="805"/>
      <c r="APU20" s="97"/>
      <c r="APV20" s="139"/>
      <c r="APW20" s="811">
        <f t="shared" si="214"/>
        <v>0</v>
      </c>
      <c r="APY20" s="31"/>
      <c r="APZ20" s="872"/>
      <c r="AQA20" s="807"/>
      <c r="AQB20" s="810"/>
      <c r="AQC20" s="76"/>
      <c r="AQD20" s="811">
        <f t="shared" si="215"/>
        <v>0</v>
      </c>
      <c r="AQF20" s="31"/>
      <c r="AQG20" s="311"/>
      <c r="AQH20" s="807"/>
      <c r="AQI20" s="810"/>
      <c r="AQJ20" s="76"/>
      <c r="AQK20" s="811">
        <f t="shared" si="216"/>
        <v>0</v>
      </c>
      <c r="AQM20" s="31"/>
      <c r="AQN20" s="872"/>
      <c r="AQO20" s="807"/>
      <c r="AQP20" s="810"/>
      <c r="AQQ20" s="76"/>
      <c r="AQR20" s="811">
        <f t="shared" si="217"/>
        <v>0</v>
      </c>
      <c r="AQT20" s="322"/>
      <c r="AQU20" s="311"/>
      <c r="AQV20" s="807"/>
      <c r="AQW20" s="810"/>
      <c r="AQX20" s="76"/>
      <c r="AQY20" s="811">
        <f t="shared" si="218"/>
        <v>0</v>
      </c>
      <c r="ARA20" s="322"/>
      <c r="ARB20" s="311"/>
      <c r="ARC20" s="807"/>
      <c r="ARD20" s="810"/>
      <c r="ARE20" s="76"/>
      <c r="ARF20" s="811">
        <f t="shared" si="219"/>
        <v>0</v>
      </c>
      <c r="ARH20" s="322"/>
      <c r="ARI20" s="311"/>
      <c r="ARJ20" s="807"/>
      <c r="ARK20" s="810"/>
      <c r="ARL20" s="76"/>
      <c r="ARM20" s="811">
        <f t="shared" si="220"/>
        <v>399</v>
      </c>
      <c r="ARO20" s="426"/>
      <c r="ARP20" s="229"/>
      <c r="ARQ20" s="805"/>
      <c r="ARR20" s="97"/>
      <c r="ARS20" s="139"/>
      <c r="ART20" s="811">
        <f t="shared" si="221"/>
        <v>0</v>
      </c>
      <c r="ARV20" s="406"/>
      <c r="ARW20" s="311"/>
      <c r="ARX20" s="807"/>
      <c r="ARY20" s="810"/>
      <c r="ARZ20" s="76"/>
      <c r="ASA20" s="811">
        <f t="shared" si="222"/>
        <v>0</v>
      </c>
      <c r="ASC20" s="406"/>
      <c r="ASD20" s="311"/>
      <c r="ASE20" s="807"/>
      <c r="ASF20" s="810"/>
      <c r="ASG20" s="76"/>
      <c r="ASH20" s="811">
        <f t="shared" si="223"/>
        <v>0</v>
      </c>
      <c r="ASJ20" s="406"/>
      <c r="ASK20" s="311"/>
      <c r="ASL20" s="807"/>
      <c r="ASM20" s="810"/>
      <c r="ASN20" s="76"/>
      <c r="ASO20" s="811">
        <f t="shared" si="224"/>
        <v>0</v>
      </c>
      <c r="ASQ20" s="426"/>
      <c r="ASR20" s="229"/>
      <c r="ASS20" s="104"/>
      <c r="AST20" s="49"/>
      <c r="ASU20" s="139"/>
      <c r="ASV20" s="78">
        <f t="shared" si="240"/>
        <v>0</v>
      </c>
      <c r="ASX20" s="426"/>
      <c r="ASY20" s="483"/>
      <c r="ASZ20" s="229"/>
      <c r="ATA20" s="104"/>
      <c r="ATB20" s="49"/>
      <c r="ATC20" s="139"/>
      <c r="ATD20" s="78">
        <f t="shared" si="241"/>
        <v>2270</v>
      </c>
      <c r="ATF20" s="426"/>
      <c r="ATG20" s="229"/>
      <c r="ATH20" s="104"/>
      <c r="ATI20" s="49"/>
      <c r="ATJ20" s="139"/>
      <c r="ATK20" s="78">
        <f t="shared" si="242"/>
        <v>0</v>
      </c>
      <c r="ATM20" s="321"/>
      <c r="ATN20" s="229"/>
      <c r="ATO20" s="104"/>
      <c r="ATP20" s="49"/>
      <c r="ATQ20" s="139"/>
      <c r="ATR20" s="78">
        <f t="shared" si="243"/>
        <v>0</v>
      </c>
      <c r="ATT20" s="406"/>
      <c r="ATU20" s="738"/>
      <c r="ATV20" s="782"/>
      <c r="ATW20" s="22"/>
      <c r="ATX20" s="31"/>
      <c r="ATY20" s="76"/>
      <c r="ATZ20" s="78">
        <f t="shared" si="244"/>
        <v>968</v>
      </c>
      <c r="AUB20" s="406"/>
      <c r="AUC20" s="738"/>
      <c r="AUD20" s="782"/>
      <c r="AUE20" s="22"/>
      <c r="AUF20" s="31"/>
      <c r="AUG20" s="76"/>
      <c r="AUH20" s="78">
        <f t="shared" si="245"/>
        <v>0</v>
      </c>
      <c r="AUI20" s="76"/>
      <c r="AUJ20" s="406"/>
      <c r="AUK20" s="311"/>
      <c r="AUL20" s="22"/>
      <c r="AUM20" s="31"/>
      <c r="AUN20" s="76"/>
      <c r="AUO20" s="78">
        <f t="shared" si="246"/>
        <v>0</v>
      </c>
      <c r="AUQ20" s="426"/>
      <c r="AUR20" s="229"/>
      <c r="AUS20" s="696"/>
      <c r="AUT20" s="49"/>
      <c r="AUU20" s="139"/>
      <c r="AUV20" s="78">
        <f t="shared" si="247"/>
        <v>1117.5</v>
      </c>
      <c r="AUX20" s="426"/>
      <c r="AUY20" s="229"/>
      <c r="AUZ20" s="104"/>
      <c r="AVA20" s="49"/>
      <c r="AVB20" s="139"/>
      <c r="AVC20" s="78">
        <f t="shared" si="248"/>
        <v>3312</v>
      </c>
      <c r="AVE20" s="426"/>
      <c r="AVF20" s="229"/>
      <c r="AVG20" s="104"/>
      <c r="AVH20" s="49"/>
      <c r="AVI20" s="139"/>
      <c r="AVJ20" s="78">
        <f t="shared" si="249"/>
        <v>0</v>
      </c>
      <c r="AVL20" s="426"/>
      <c r="AVM20" s="229"/>
      <c r="AVN20" s="104"/>
      <c r="AVO20" s="49"/>
      <c r="AVP20" s="139"/>
      <c r="AVQ20" s="78">
        <f t="shared" si="250"/>
        <v>0</v>
      </c>
      <c r="AVS20" s="406"/>
      <c r="AVT20" s="311"/>
      <c r="AVU20" s="22"/>
      <c r="AVV20" s="31"/>
      <c r="AVW20" s="76"/>
      <c r="AVX20" s="78">
        <f t="shared" si="225"/>
        <v>0</v>
      </c>
      <c r="AVZ20" s="406"/>
      <c r="AWA20" s="311"/>
      <c r="AWB20" s="22"/>
      <c r="AWC20" s="31"/>
      <c r="AWD20" s="76"/>
      <c r="AWE20" s="78">
        <f t="shared" si="226"/>
        <v>0</v>
      </c>
      <c r="AWG20" s="426"/>
      <c r="AWH20" s="302"/>
      <c r="AWI20" s="139"/>
      <c r="AWJ20" s="49"/>
      <c r="AWK20" s="350"/>
      <c r="AWL20" s="78">
        <f t="shared" si="227"/>
        <v>0</v>
      </c>
      <c r="AWN20" s="49"/>
      <c r="AWO20" s="308"/>
      <c r="AWP20" s="229"/>
      <c r="AWQ20" s="104"/>
      <c r="AWR20" s="49"/>
      <c r="AWS20" s="139"/>
      <c r="AWT20" s="78">
        <f t="shared" si="228"/>
        <v>5365</v>
      </c>
      <c r="AWV20" s="406"/>
      <c r="AWW20" s="738"/>
      <c r="AWX20" s="780"/>
      <c r="AWY20" s="139"/>
      <c r="AWZ20" s="31"/>
      <c r="AXA20" s="76"/>
      <c r="AXB20" s="78">
        <f t="shared" si="260"/>
        <v>4707.5</v>
      </c>
      <c r="AXD20" s="406"/>
      <c r="AXE20" s="780"/>
      <c r="AXF20" s="139"/>
      <c r="AXG20" s="31"/>
      <c r="AXH20" s="76"/>
      <c r="AXI20" s="78">
        <f t="shared" si="261"/>
        <v>0</v>
      </c>
      <c r="AXK20" s="406"/>
      <c r="AXL20" s="780"/>
      <c r="AXM20" s="139"/>
      <c r="AXN20" s="31"/>
      <c r="AXO20" s="76"/>
      <c r="AXP20" s="78">
        <f t="shared" si="262"/>
        <v>0</v>
      </c>
      <c r="AXR20" s="31"/>
      <c r="AXS20" s="780"/>
      <c r="AXT20" s="139"/>
      <c r="AXU20" s="31"/>
      <c r="AXV20" s="76"/>
      <c r="AXW20" s="78">
        <f t="shared" si="263"/>
        <v>0</v>
      </c>
      <c r="AXY20" s="426"/>
      <c r="AXZ20" s="302"/>
      <c r="AYA20" s="139"/>
      <c r="AYB20" s="426"/>
      <c r="AYC20" s="139"/>
      <c r="AYD20" s="78">
        <f t="shared" si="137"/>
        <v>0</v>
      </c>
      <c r="AYF20" s="426"/>
      <c r="AYG20" s="302"/>
      <c r="AYH20" s="139"/>
      <c r="AYI20" s="49"/>
      <c r="AYJ20" s="139"/>
      <c r="AYK20" s="78">
        <f t="shared" si="138"/>
        <v>0</v>
      </c>
      <c r="AYM20" s="426"/>
      <c r="AYN20" s="302"/>
      <c r="AYO20" s="139"/>
      <c r="AYP20" s="49"/>
      <c r="AYQ20" s="139"/>
      <c r="AYR20" s="78">
        <f t="shared" si="139"/>
        <v>0</v>
      </c>
      <c r="AYT20" s="406"/>
      <c r="AYU20" s="780"/>
      <c r="AYV20" s="139"/>
      <c r="AYW20" s="31"/>
      <c r="AYX20" s="76"/>
      <c r="AYY20" s="78">
        <f t="shared" si="140"/>
        <v>0</v>
      </c>
      <c r="AZA20" s="406"/>
      <c r="AZB20" s="780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49"/>
      <c r="AZS20" s="139"/>
      <c r="AZT20" s="78">
        <f t="shared" si="143"/>
        <v>5180.28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6"/>
      <c r="BAG20" s="350"/>
      <c r="BAH20" s="78">
        <f t="shared" si="145"/>
        <v>16823.900000000001</v>
      </c>
      <c r="BAJ20" s="406"/>
      <c r="BAK20" s="780"/>
      <c r="BAL20" s="139"/>
      <c r="BAM20" s="406"/>
      <c r="BAN20" s="76"/>
      <c r="BAO20" s="78">
        <f t="shared" si="146"/>
        <v>0</v>
      </c>
      <c r="BAQ20" s="426"/>
      <c r="BAR20" s="302"/>
      <c r="BAS20" s="139"/>
      <c r="BAT20" s="49">
        <v>41753</v>
      </c>
      <c r="BAU20" s="139">
        <v>1500</v>
      </c>
      <c r="BAV20" s="78">
        <f t="shared" si="147"/>
        <v>50340.7</v>
      </c>
      <c r="BAX20" s="49"/>
      <c r="BAY20" s="302"/>
      <c r="BAZ20" s="139"/>
      <c r="BBA20" s="258"/>
      <c r="BBB20" s="66"/>
      <c r="BBC20" s="78">
        <f t="shared" si="264"/>
        <v>0</v>
      </c>
      <c r="BBE20" s="49"/>
      <c r="BBF20" s="302"/>
      <c r="BBG20" s="139"/>
      <c r="BBH20" s="258"/>
      <c r="BBI20" s="66"/>
      <c r="BBJ20" s="78">
        <f t="shared" si="265"/>
        <v>1292</v>
      </c>
      <c r="BBL20" s="321">
        <v>41726</v>
      </c>
      <c r="BBM20" s="321"/>
      <c r="BBN20" s="302" t="s">
        <v>2573</v>
      </c>
      <c r="BBO20" s="139">
        <v>113204</v>
      </c>
      <c r="BBP20" s="321">
        <v>41730</v>
      </c>
      <c r="BBQ20" s="390">
        <v>113204</v>
      </c>
      <c r="BBR20" s="131">
        <f t="shared" si="148"/>
        <v>6.5</v>
      </c>
      <c r="BBT20" s="31"/>
      <c r="BBU20" s="780"/>
      <c r="BBV20" s="139"/>
      <c r="BBW20" s="61"/>
      <c r="BBX20" s="67"/>
      <c r="BBY20" s="78">
        <f t="shared" si="149"/>
        <v>0</v>
      </c>
      <c r="BCA20" s="49"/>
      <c r="BCB20" s="302"/>
      <c r="BCC20" s="139"/>
      <c r="BCD20" s="495"/>
      <c r="BCE20" s="66"/>
      <c r="BCF20" s="78">
        <f t="shared" si="150"/>
        <v>0</v>
      </c>
      <c r="BCH20" s="31"/>
      <c r="BCI20" s="780"/>
      <c r="BCJ20" s="139"/>
      <c r="BCK20" s="61"/>
      <c r="BCL20" s="67"/>
      <c r="BCM20" s="78">
        <f t="shared" si="151"/>
        <v>0</v>
      </c>
      <c r="BCO20" s="31"/>
      <c r="BCP20" s="780"/>
      <c r="BCQ20" s="139"/>
      <c r="BCR20" s="31"/>
      <c r="BCS20" s="76"/>
      <c r="BCT20" s="78">
        <f t="shared" si="152"/>
        <v>0</v>
      </c>
      <c r="BCV20" s="406"/>
      <c r="BCW20" s="780"/>
      <c r="BCX20" s="139"/>
      <c r="BCY20" s="61"/>
      <c r="BCZ20" s="67"/>
      <c r="BDA20" s="78">
        <f t="shared" si="153"/>
        <v>6086.5</v>
      </c>
      <c r="BDC20" s="426"/>
      <c r="BDD20" s="302"/>
      <c r="BDE20" s="1297"/>
      <c r="BDF20" s="1279"/>
      <c r="BDG20" s="139"/>
      <c r="BDH20" s="78">
        <f t="shared" si="154"/>
        <v>10498.600000000006</v>
      </c>
      <c r="BDJ20" s="322"/>
      <c r="BDK20" s="780"/>
      <c r="BDL20" s="139"/>
      <c r="BDM20" s="61"/>
      <c r="BDN20" s="67"/>
      <c r="BDO20" s="78">
        <f t="shared" si="155"/>
        <v>0</v>
      </c>
      <c r="BDQ20" s="426"/>
      <c r="BDR20" s="483"/>
      <c r="BDS20" s="302"/>
      <c r="BDT20" s="139"/>
      <c r="BDU20" s="495"/>
      <c r="BDV20" s="66"/>
      <c r="BDW20" s="78">
        <f t="shared" si="156"/>
        <v>308</v>
      </c>
      <c r="BDY20" s="31"/>
      <c r="BDZ20" s="31"/>
      <c r="BEA20" s="780"/>
      <c r="BEB20" s="139"/>
      <c r="BEC20" s="31"/>
      <c r="BED20" s="76"/>
      <c r="BEE20" s="78">
        <f t="shared" si="157"/>
        <v>10700</v>
      </c>
      <c r="BEG20" s="31"/>
      <c r="BEH20" s="780"/>
      <c r="BEI20" s="139"/>
      <c r="BEJ20" s="31"/>
      <c r="BEK20" s="76"/>
      <c r="BEL20" s="78">
        <f t="shared" si="158"/>
        <v>0</v>
      </c>
      <c r="BEN20" s="31"/>
      <c r="BEO20" s="780"/>
      <c r="BEP20" s="139"/>
      <c r="BEQ20" s="61"/>
      <c r="BER20" s="67"/>
      <c r="BES20" s="78">
        <f t="shared" si="159"/>
        <v>0</v>
      </c>
      <c r="BEU20" s="322"/>
      <c r="BEV20" s="780"/>
      <c r="BEW20" s="139"/>
      <c r="BEX20" s="61"/>
      <c r="BEY20" s="67"/>
      <c r="BEZ20" s="78">
        <f t="shared" si="160"/>
        <v>0</v>
      </c>
      <c r="BFB20" s="322"/>
      <c r="BFC20" s="780"/>
      <c r="BFD20" s="139"/>
      <c r="BFE20" s="31"/>
      <c r="BFF20" s="76"/>
      <c r="BFG20" s="78">
        <f t="shared" si="161"/>
        <v>970</v>
      </c>
      <c r="BFI20" s="342"/>
      <c r="BFJ20" s="229"/>
      <c r="BFK20" s="104"/>
      <c r="BFL20" s="426"/>
      <c r="BFM20" s="139"/>
      <c r="BFN20" s="78">
        <f t="shared" si="162"/>
        <v>0</v>
      </c>
      <c r="BFP20" s="322"/>
      <c r="BFQ20" s="780"/>
      <c r="BFR20" s="139"/>
      <c r="BFS20" s="493"/>
      <c r="BFT20" s="67"/>
      <c r="BFU20" s="78">
        <f t="shared" si="163"/>
        <v>0</v>
      </c>
      <c r="BFW20" s="31"/>
      <c r="BFX20" s="780"/>
      <c r="BFY20" s="139"/>
      <c r="BFZ20" s="61"/>
      <c r="BGA20" s="67"/>
      <c r="BGB20" s="78">
        <f t="shared" si="164"/>
        <v>0</v>
      </c>
      <c r="BGD20" s="321"/>
      <c r="BGE20" s="302"/>
      <c r="BGF20" s="139"/>
      <c r="BGG20" s="321"/>
      <c r="BGH20" s="139"/>
      <c r="BGI20" s="78">
        <f t="shared" si="165"/>
        <v>0</v>
      </c>
      <c r="BGK20" s="426">
        <v>41713</v>
      </c>
      <c r="BGL20" s="426"/>
      <c r="BGM20" s="302" t="s">
        <v>2498</v>
      </c>
      <c r="BGN20" s="139">
        <v>39992</v>
      </c>
      <c r="BGO20" s="426">
        <v>41737</v>
      </c>
      <c r="BGP20" s="835">
        <v>39992</v>
      </c>
      <c r="BGQ20" s="78">
        <f t="shared" si="166"/>
        <v>4154.5999999999913</v>
      </c>
      <c r="BGS20" s="31"/>
      <c r="BGT20" s="780"/>
      <c r="BGU20" s="139"/>
      <c r="BGV20" s="31"/>
      <c r="BGW20" s="76"/>
      <c r="BGX20" s="78">
        <f t="shared" si="167"/>
        <v>0</v>
      </c>
      <c r="BGZ20" s="406"/>
      <c r="BHA20" s="780"/>
      <c r="BHB20" s="139"/>
      <c r="BHC20" s="49"/>
      <c r="BHD20" s="139"/>
      <c r="BHE20" s="78">
        <f t="shared" si="168"/>
        <v>229.79999999999927</v>
      </c>
      <c r="BHG20" s="406"/>
      <c r="BHH20" s="31"/>
      <c r="BHI20" s="780"/>
      <c r="BHJ20" s="139"/>
      <c r="BHK20" s="883"/>
      <c r="BHL20" s="571"/>
      <c r="BHM20" s="78">
        <f t="shared" si="169"/>
        <v>0</v>
      </c>
      <c r="BHO20" s="321"/>
      <c r="BHP20" s="302"/>
      <c r="BHQ20" s="139"/>
      <c r="BHR20" s="321"/>
      <c r="BHS20" s="139"/>
      <c r="BHT20" s="78">
        <f t="shared" si="170"/>
        <v>0</v>
      </c>
      <c r="BHV20" s="322"/>
      <c r="BHW20" s="336"/>
      <c r="BHX20" s="780"/>
      <c r="BHY20" s="139"/>
      <c r="BHZ20" s="322"/>
      <c r="BIA20" s="76"/>
      <c r="BIB20" s="78">
        <f t="shared" si="171"/>
        <v>0</v>
      </c>
      <c r="BID20" s="321"/>
      <c r="BIE20" s="308"/>
      <c r="BIF20" s="302"/>
      <c r="BIG20" s="139"/>
      <c r="BIH20" s="31"/>
      <c r="BII20" s="76"/>
      <c r="BIJ20" s="78">
        <f t="shared" si="172"/>
        <v>50501.000000000007</v>
      </c>
      <c r="BIL20" s="406"/>
      <c r="BIM20" s="780"/>
      <c r="BIN20" s="139"/>
      <c r="BIP20" s="76"/>
      <c r="BIQ20" s="78">
        <f t="shared" si="173"/>
        <v>86</v>
      </c>
      <c r="BIS20" s="321"/>
      <c r="BIT20" s="894"/>
      <c r="BIU20" s="139"/>
      <c r="BIV20" s="49"/>
      <c r="BIW20" s="139"/>
      <c r="BIX20" s="78">
        <f t="shared" si="174"/>
        <v>0</v>
      </c>
      <c r="BIZ20" s="426"/>
      <c r="BJA20" s="894"/>
      <c r="BJB20" s="139"/>
      <c r="BJC20" s="49"/>
      <c r="BJD20" s="139"/>
      <c r="BJE20" s="78">
        <f t="shared" si="175"/>
        <v>0</v>
      </c>
      <c r="BJG20" s="321"/>
      <c r="BJH20" s="411"/>
      <c r="BJI20" s="302"/>
      <c r="BJJ20" s="139"/>
      <c r="BJK20" s="49"/>
      <c r="BJL20" s="139"/>
      <c r="BJM20" s="78">
        <f t="shared" si="254"/>
        <v>27564.899999999991</v>
      </c>
      <c r="BJO20" s="31"/>
      <c r="BJP20" s="780"/>
      <c r="BJQ20" s="139"/>
      <c r="BJR20" s="31"/>
      <c r="BJS20" s="76"/>
      <c r="BJT20" s="78">
        <f t="shared" si="255"/>
        <v>1883</v>
      </c>
      <c r="BJV20" s="406"/>
      <c r="BJW20" s="780"/>
      <c r="BJX20" s="139"/>
      <c r="BJY20" s="31"/>
      <c r="BJZ20" s="76"/>
      <c r="BKA20" s="78">
        <f t="shared" si="176"/>
        <v>0</v>
      </c>
      <c r="BKC20" s="406"/>
      <c r="BKD20" s="738"/>
      <c r="BKE20" s="780"/>
      <c r="BKF20" s="139"/>
      <c r="BKG20" s="31"/>
      <c r="BKH20" s="76"/>
      <c r="BKI20" s="78">
        <f t="shared" si="177"/>
        <v>13238.500000000002</v>
      </c>
      <c r="BKK20" s="406"/>
      <c r="BKL20" s="780"/>
      <c r="BKM20" s="139"/>
      <c r="BKN20" s="31"/>
      <c r="BKO20" s="76"/>
      <c r="BKP20" s="78">
        <f t="shared" si="178"/>
        <v>0</v>
      </c>
      <c r="BKR20" s="406"/>
      <c r="BKS20" s="780"/>
      <c r="BKT20" s="139"/>
      <c r="BKU20" s="31"/>
      <c r="BKV20" s="67"/>
      <c r="BKW20" s="78">
        <f t="shared" si="179"/>
        <v>0</v>
      </c>
      <c r="BKY20" s="406"/>
      <c r="BKZ20" s="780"/>
      <c r="BLA20" s="139"/>
      <c r="BLB20" s="31"/>
      <c r="BLC20" s="67"/>
      <c r="BLD20" s="78">
        <f t="shared" si="180"/>
        <v>11052.6</v>
      </c>
      <c r="BLF20" s="406"/>
      <c r="BLG20" s="780"/>
      <c r="BLH20" s="139"/>
      <c r="BLI20" s="61"/>
      <c r="BLJ20" s="67"/>
      <c r="BLK20" s="78">
        <f t="shared" si="181"/>
        <v>100</v>
      </c>
      <c r="BLM20" s="426"/>
      <c r="BLN20" s="229"/>
      <c r="BLO20" s="104"/>
      <c r="BLP20" s="97"/>
      <c r="BLQ20" s="139"/>
      <c r="BLR20" s="78">
        <f t="shared" si="182"/>
        <v>0</v>
      </c>
      <c r="BLT20" s="426"/>
      <c r="BLU20" s="229"/>
      <c r="BLV20" s="104"/>
      <c r="BLW20" s="97"/>
      <c r="BLX20" s="139"/>
      <c r="BLY20" s="78">
        <f t="shared" si="183"/>
        <v>0</v>
      </c>
      <c r="BMA20" s="426"/>
      <c r="BMB20" s="229"/>
      <c r="BMC20" s="104"/>
      <c r="BMD20" s="715"/>
      <c r="BME20" s="139"/>
      <c r="BMF20" s="78">
        <f t="shared" si="184"/>
        <v>0</v>
      </c>
      <c r="BMH20" s="406"/>
      <c r="BMI20" s="780"/>
      <c r="BMJ20" s="139"/>
      <c r="BMK20" s="493"/>
      <c r="BML20" s="67"/>
      <c r="BMM20" s="78">
        <f t="shared" si="185"/>
        <v>0</v>
      </c>
      <c r="BMO20" s="31"/>
      <c r="BMP20" s="780"/>
      <c r="BMQ20" s="139"/>
      <c r="BMR20" s="61"/>
      <c r="BMS20" s="67"/>
      <c r="BMT20" s="78">
        <f t="shared" si="186"/>
        <v>0</v>
      </c>
      <c r="BMV20" s="31"/>
      <c r="BMW20" s="780"/>
      <c r="BMX20" s="350"/>
      <c r="BMY20" s="31"/>
      <c r="BMZ20" s="76"/>
      <c r="BNA20" s="78">
        <f t="shared" si="229"/>
        <v>30837</v>
      </c>
      <c r="BNC20" s="321"/>
      <c r="BND20" s="302"/>
      <c r="BNE20" s="1297"/>
      <c r="BNF20" s="1758"/>
      <c r="BNG20" s="718"/>
      <c r="BNH20" s="78">
        <f t="shared" si="230"/>
        <v>34366.5</v>
      </c>
      <c r="BNJ20" s="31"/>
      <c r="BNK20" s="780"/>
      <c r="BNL20" s="139"/>
      <c r="BNM20" s="61"/>
      <c r="BNN20" s="67"/>
      <c r="BNO20" s="78">
        <f t="shared" si="231"/>
        <v>0</v>
      </c>
      <c r="BNQ20" s="65"/>
      <c r="BNR20" s="1649"/>
      <c r="BNS20" s="780"/>
      <c r="BNT20" s="139"/>
      <c r="BNU20" s="61"/>
      <c r="BNV20" s="67"/>
      <c r="BNW20" s="78">
        <f t="shared" si="232"/>
        <v>0</v>
      </c>
      <c r="BNY20" s="31"/>
      <c r="BNZ20" s="780"/>
      <c r="BOA20" s="76"/>
      <c r="BOB20" s="49"/>
      <c r="BOC20" s="76"/>
      <c r="BOD20" s="78">
        <f t="shared" si="233"/>
        <v>0</v>
      </c>
      <c r="BOF20" s="31"/>
      <c r="BOG20" s="780"/>
      <c r="BOH20" s="76"/>
      <c r="BOI20" s="49"/>
      <c r="BOJ20" s="76"/>
      <c r="BOK20" s="78">
        <f t="shared" si="234"/>
        <v>0</v>
      </c>
      <c r="BOM20" s="31"/>
      <c r="BON20" s="780"/>
      <c r="BOO20" s="139"/>
      <c r="BOP20" s="61"/>
      <c r="BOQ20" s="67"/>
      <c r="BOR20" s="78">
        <f t="shared" si="235"/>
        <v>1785.5</v>
      </c>
      <c r="BOT20" s="321"/>
      <c r="BOU20" s="302"/>
      <c r="BOV20" s="139"/>
      <c r="BOW20" s="49"/>
      <c r="BOX20" s="139"/>
      <c r="BOY20" s="78">
        <f t="shared" si="236"/>
        <v>0</v>
      </c>
      <c r="BPA20" s="406"/>
      <c r="BPB20" s="780"/>
      <c r="BPC20" s="139"/>
      <c r="BPD20" s="31"/>
      <c r="BPE20" s="76"/>
      <c r="BPF20" s="78">
        <f t="shared" si="237"/>
        <v>0</v>
      </c>
      <c r="BPH20" s="406"/>
      <c r="BPI20" s="780"/>
      <c r="BPJ20" s="139"/>
      <c r="BPK20" s="31"/>
      <c r="BPL20" s="76"/>
      <c r="BPM20" s="78">
        <f t="shared" si="251"/>
        <v>2273.5</v>
      </c>
      <c r="BPO20" s="31"/>
      <c r="BPP20" s="780"/>
      <c r="BPQ20" s="139"/>
      <c r="BPR20" s="31"/>
      <c r="BPS20" s="76"/>
      <c r="BPT20" s="78">
        <f t="shared" si="187"/>
        <v>0</v>
      </c>
      <c r="BPV20" s="31"/>
      <c r="BPW20" s="780"/>
      <c r="BPX20" s="139"/>
      <c r="BPY20" s="31"/>
      <c r="BPZ20" s="76"/>
      <c r="BQA20" s="78">
        <f t="shared" si="188"/>
        <v>0</v>
      </c>
      <c r="BQD20" s="929"/>
      <c r="BQE20" s="31"/>
      <c r="BQF20" s="139"/>
      <c r="BQG20" s="61"/>
      <c r="BQH20" s="67"/>
      <c r="BQI20" s="78">
        <f t="shared" si="189"/>
        <v>118</v>
      </c>
      <c r="BQJ20" s="76"/>
      <c r="BQK20" s="321">
        <v>41558</v>
      </c>
      <c r="BQL20" s="229" t="s">
        <v>1817</v>
      </c>
      <c r="BQM20" s="104">
        <v>19749.5</v>
      </c>
      <c r="BQN20" s="49">
        <v>41625</v>
      </c>
      <c r="BQO20" s="139">
        <v>907</v>
      </c>
      <c r="BQP20" s="78">
        <f t="shared" si="190"/>
        <v>25508</v>
      </c>
      <c r="BQR20" s="321"/>
      <c r="BQS20" s="302"/>
      <c r="BQT20" s="139"/>
      <c r="BQU20" s="426"/>
      <c r="BQV20" s="139"/>
      <c r="BQW20" s="78">
        <f t="shared" si="191"/>
        <v>0</v>
      </c>
      <c r="BQZ20" s="780"/>
      <c r="BRA20" s="350"/>
      <c r="BRB20" s="406"/>
      <c r="BRC20" s="778"/>
      <c r="BRD20" s="78">
        <f t="shared" si="192"/>
        <v>0</v>
      </c>
      <c r="BRF20" s="31"/>
      <c r="BRG20" s="780"/>
      <c r="BRH20" s="139"/>
      <c r="BRI20" s="61"/>
      <c r="BRJ20" s="67"/>
      <c r="BRK20" s="78">
        <f t="shared" si="193"/>
        <v>0</v>
      </c>
      <c r="BRM20" s="322"/>
      <c r="BRN20" s="336"/>
      <c r="BRO20" s="780"/>
      <c r="BRP20" s="139"/>
      <c r="BRQ20" s="49"/>
      <c r="BRR20" s="76"/>
      <c r="BRS20" s="78">
        <f t="shared" si="194"/>
        <v>1966</v>
      </c>
      <c r="BRU20" s="406"/>
      <c r="BRV20" s="780"/>
      <c r="BRW20" s="139"/>
      <c r="BRX20" s="61"/>
      <c r="BRY20" s="67"/>
      <c r="BRZ20" s="78">
        <f t="shared" si="195"/>
        <v>0</v>
      </c>
      <c r="BSB20" s="406"/>
      <c r="BSC20" s="780"/>
      <c r="BSD20" s="76"/>
      <c r="BSE20" s="31"/>
      <c r="BSF20" s="76"/>
      <c r="BSG20" s="78">
        <f t="shared" si="196"/>
        <v>0</v>
      </c>
      <c r="BSI20" s="31"/>
      <c r="BSJ20" s="780"/>
      <c r="BSK20" s="139"/>
      <c r="BSL20" s="61"/>
      <c r="BSM20" s="67"/>
      <c r="BSN20" s="78">
        <f t="shared" si="197"/>
        <v>0</v>
      </c>
      <c r="BSP20" s="406"/>
      <c r="BSQ20" s="780"/>
      <c r="BSR20" s="76"/>
      <c r="BSS20" s="883"/>
      <c r="BST20" s="571"/>
      <c r="BSU20" s="78">
        <f t="shared" si="198"/>
        <v>0</v>
      </c>
      <c r="BSW20" s="406"/>
      <c r="BSX20" s="780"/>
      <c r="BSY20" s="76"/>
      <c r="BSZ20" s="883"/>
      <c r="BTA20" s="571"/>
      <c r="BTB20" s="78">
        <f t="shared" si="199"/>
        <v>0</v>
      </c>
      <c r="BTD20" s="31"/>
      <c r="BTE20" s="780"/>
      <c r="BTF20" s="139"/>
      <c r="BTG20" s="61"/>
      <c r="BTH20" s="67"/>
      <c r="BTI20" s="78">
        <f t="shared" si="200"/>
        <v>0</v>
      </c>
      <c r="BTK20" s="31"/>
      <c r="BTL20" s="780"/>
      <c r="BTM20" s="139"/>
      <c r="BTN20" s="61"/>
      <c r="BTO20" s="67"/>
      <c r="BTP20" s="78">
        <f t="shared" si="201"/>
        <v>0</v>
      </c>
      <c r="BTR20" s="31"/>
      <c r="BTS20" s="780"/>
      <c r="BTT20" s="139"/>
      <c r="BTU20" s="61"/>
      <c r="BTV20" s="67"/>
      <c r="BTW20" s="78">
        <f t="shared" si="202"/>
        <v>0</v>
      </c>
      <c r="BTY20" s="31"/>
      <c r="BTZ20" s="780"/>
      <c r="BUA20" s="139"/>
      <c r="BUB20" s="61"/>
      <c r="BUC20" s="67"/>
      <c r="BUD20" s="78">
        <f t="shared" si="203"/>
        <v>0</v>
      </c>
    </row>
    <row r="21" spans="1:1902" x14ac:dyDescent="0.25">
      <c r="A21" s="31"/>
      <c r="B21" s="311"/>
      <c r="C21" s="22"/>
      <c r="D21" s="31"/>
      <c r="E21" s="76"/>
      <c r="F21" s="78">
        <f t="shared" si="2"/>
        <v>147000</v>
      </c>
      <c r="H21" s="31"/>
      <c r="I21" s="311"/>
      <c r="J21" s="22"/>
      <c r="K21" s="31"/>
      <c r="L21" s="76"/>
      <c r="M21" s="78">
        <f t="shared" si="3"/>
        <v>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6"/>
      <c r="AK21" s="311"/>
      <c r="AL21" s="104"/>
      <c r="AM21" s="426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6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6"/>
      <c r="CA21" s="426"/>
      <c r="CB21" s="229"/>
      <c r="CC21" s="104"/>
      <c r="CD21" s="49"/>
      <c r="CE21" s="139"/>
      <c r="CF21" s="78">
        <f t="shared" si="13"/>
        <v>24829.5</v>
      </c>
      <c r="CH21" s="426"/>
      <c r="CI21" s="229"/>
      <c r="CJ21" s="104"/>
      <c r="CK21" s="49"/>
      <c r="CL21" s="139"/>
      <c r="CM21" s="78">
        <f t="shared" si="14"/>
        <v>0</v>
      </c>
      <c r="CO21" s="426"/>
      <c r="CP21" s="229"/>
      <c r="CQ21" s="104"/>
      <c r="CR21" s="49"/>
      <c r="CS21" s="139"/>
      <c r="CT21" s="78">
        <f t="shared" si="15"/>
        <v>0</v>
      </c>
      <c r="CV21" s="549">
        <v>41114</v>
      </c>
      <c r="CW21" s="549"/>
      <c r="CX21" s="798" t="s">
        <v>1138</v>
      </c>
      <c r="CY21" s="838"/>
      <c r="CZ21" s="797" t="s">
        <v>1139</v>
      </c>
      <c r="DA21" s="845"/>
      <c r="DB21" s="78">
        <f t="shared" si="16"/>
        <v>5814</v>
      </c>
      <c r="DD21" s="406">
        <v>41731</v>
      </c>
      <c r="DE21" s="909"/>
      <c r="DF21" s="780" t="s">
        <v>2714</v>
      </c>
      <c r="DG21" s="139">
        <v>8500</v>
      </c>
      <c r="DH21" s="426">
        <v>41733</v>
      </c>
      <c r="DI21" s="139">
        <v>8500</v>
      </c>
      <c r="DJ21" s="78">
        <f t="shared" si="17"/>
        <v>15689768.169999996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6"/>
      <c r="EO21" s="302"/>
      <c r="EP21" s="139"/>
      <c r="EQ21" s="49"/>
      <c r="ER21" s="139"/>
      <c r="ES21" s="78">
        <f t="shared" si="22"/>
        <v>7999.8000000000029</v>
      </c>
      <c r="EU21" s="406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426"/>
      <c r="FK21" s="308"/>
      <c r="FL21" s="229"/>
      <c r="FM21" s="104"/>
      <c r="FN21" s="49"/>
      <c r="FO21" s="139"/>
      <c r="FP21" s="78">
        <f t="shared" si="25"/>
        <v>19957.43</v>
      </c>
      <c r="FR21" s="406"/>
      <c r="FS21" s="336"/>
      <c r="FT21" s="311"/>
      <c r="FU21" s="104"/>
      <c r="FV21" s="336"/>
      <c r="FW21" s="76"/>
      <c r="FX21" s="78">
        <f t="shared" si="26"/>
        <v>8038.1</v>
      </c>
      <c r="FZ21" s="31"/>
      <c r="GA21" s="229"/>
      <c r="GB21" s="104"/>
      <c r="GC21" s="49"/>
      <c r="GD21" s="139"/>
      <c r="GE21" s="78">
        <f t="shared" si="204"/>
        <v>0</v>
      </c>
      <c r="GG21" s="426"/>
      <c r="GH21" s="483"/>
      <c r="GI21" s="229"/>
      <c r="GJ21" s="104"/>
      <c r="GK21" s="483"/>
      <c r="GL21" s="104"/>
      <c r="GM21" s="78">
        <f t="shared" si="27"/>
        <v>0</v>
      </c>
      <c r="GO21" s="49"/>
      <c r="GP21" s="229"/>
      <c r="GQ21" s="104"/>
      <c r="GR21" s="49"/>
      <c r="GS21" s="139"/>
      <c r="GT21" s="78">
        <f t="shared" si="28"/>
        <v>3191.5</v>
      </c>
      <c r="GV21" s="406"/>
      <c r="GW21" s="311"/>
      <c r="GX21" s="311"/>
      <c r="GY21" s="783"/>
      <c r="GZ21" s="31"/>
      <c r="HA21" s="76"/>
      <c r="HB21" s="78">
        <f t="shared" si="29"/>
        <v>12652.35</v>
      </c>
      <c r="HD21" s="426"/>
      <c r="HE21" s="229"/>
      <c r="HF21" s="696"/>
      <c r="HG21" s="321"/>
      <c r="HH21" s="139"/>
      <c r="HI21" s="78">
        <f t="shared" si="30"/>
        <v>5990.5</v>
      </c>
      <c r="HK21" s="322"/>
      <c r="HL21" s="311"/>
      <c r="HM21" s="783"/>
      <c r="HN21" s="31"/>
      <c r="HO21" s="76"/>
      <c r="HP21" s="78">
        <f t="shared" si="31"/>
        <v>3655.5</v>
      </c>
      <c r="HR21" s="426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3"/>
      <c r="IB21" s="31"/>
      <c r="IC21" s="76"/>
      <c r="ID21" s="78">
        <f t="shared" si="33"/>
        <v>0</v>
      </c>
      <c r="IF21" s="322"/>
      <c r="IG21" s="311"/>
      <c r="IH21" s="783"/>
      <c r="II21" s="31"/>
      <c r="IJ21" s="76"/>
      <c r="IK21" s="78">
        <f t="shared" si="34"/>
        <v>0</v>
      </c>
      <c r="IM21" s="311"/>
      <c r="IN21" s="311"/>
      <c r="IO21" s="783"/>
      <c r="IP21" s="31"/>
      <c r="IQ21" s="76"/>
      <c r="IR21" s="78">
        <f t="shared" si="35"/>
        <v>33695</v>
      </c>
      <c r="IT21" s="426"/>
      <c r="IU21" s="1460"/>
      <c r="IV21" s="805"/>
      <c r="IW21" s="49"/>
      <c r="IX21" s="139"/>
      <c r="IY21" s="78">
        <f t="shared" si="36"/>
        <v>402</v>
      </c>
      <c r="JA21" s="426"/>
      <c r="JB21" s="229"/>
      <c r="JC21" s="806"/>
      <c r="JD21" s="49"/>
      <c r="JE21" s="139"/>
      <c r="JF21" s="78">
        <f t="shared" si="37"/>
        <v>900</v>
      </c>
      <c r="JH21" s="321">
        <v>41725</v>
      </c>
      <c r="JI21" s="302" t="s">
        <v>2560</v>
      </c>
      <c r="JJ21" s="390">
        <v>3360</v>
      </c>
      <c r="JK21" s="321"/>
      <c r="JL21" s="390"/>
      <c r="JM21" s="78">
        <f t="shared" si="38"/>
        <v>26400</v>
      </c>
      <c r="JO21" s="322"/>
      <c r="JP21" s="780"/>
      <c r="JQ21" s="702"/>
      <c r="JR21" s="322"/>
      <c r="JS21" s="702"/>
      <c r="JT21" s="78">
        <f t="shared" si="39"/>
        <v>40800</v>
      </c>
      <c r="JV21" s="322"/>
      <c r="JW21" s="780"/>
      <c r="JX21" s="702"/>
      <c r="JY21" s="322"/>
      <c r="JZ21" s="702"/>
      <c r="KA21" s="78">
        <f t="shared" si="40"/>
        <v>40800</v>
      </c>
      <c r="KC21" s="426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452"/>
      <c r="KS21" s="311"/>
      <c r="KT21" s="22"/>
      <c r="KU21" s="31"/>
      <c r="KV21" s="76"/>
      <c r="KW21" s="78">
        <f t="shared" si="43"/>
        <v>12354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6"/>
      <c r="MP21" s="229"/>
      <c r="MQ21" s="104"/>
      <c r="MR21" s="49"/>
      <c r="MS21" s="139"/>
      <c r="MT21" s="78">
        <f t="shared" si="50"/>
        <v>0</v>
      </c>
      <c r="MV21" s="406"/>
      <c r="MW21" s="311"/>
      <c r="MX21" s="22"/>
      <c r="MY21" s="31"/>
      <c r="MZ21" s="76"/>
      <c r="NA21" s="78">
        <f t="shared" si="51"/>
        <v>0</v>
      </c>
      <c r="NC21" s="406"/>
      <c r="ND21" s="311"/>
      <c r="NE21" s="22"/>
      <c r="NF21" s="31"/>
      <c r="NG21" s="76"/>
      <c r="NH21" s="78">
        <f t="shared" si="52"/>
        <v>0</v>
      </c>
      <c r="NJ21" s="792"/>
      <c r="NK21" s="311"/>
      <c r="NL21" s="22"/>
      <c r="NM21" s="31"/>
      <c r="NN21" s="76"/>
      <c r="NO21" s="78">
        <f t="shared" si="53"/>
        <v>0</v>
      </c>
      <c r="NQ21" s="792"/>
      <c r="NR21" s="311"/>
      <c r="NS21" s="22"/>
      <c r="NT21" s="31"/>
      <c r="NU21" s="76"/>
      <c r="NV21" s="78">
        <f t="shared" si="54"/>
        <v>0</v>
      </c>
      <c r="NX21" s="406"/>
      <c r="NY21" s="311"/>
      <c r="NZ21" s="22"/>
      <c r="OA21" s="406"/>
      <c r="OB21" s="76"/>
      <c r="OC21" s="78">
        <f t="shared" si="55"/>
        <v>0</v>
      </c>
      <c r="OE21" s="406"/>
      <c r="OF21" s="311"/>
      <c r="OG21" s="22"/>
      <c r="OH21" s="31"/>
      <c r="OI21" s="76"/>
      <c r="OJ21" s="78">
        <f t="shared" si="56"/>
        <v>12799.5</v>
      </c>
      <c r="OL21" s="426">
        <v>41726</v>
      </c>
      <c r="OM21" s="814"/>
      <c r="ON21" s="229" t="s">
        <v>2579</v>
      </c>
      <c r="OO21" s="104">
        <v>48655</v>
      </c>
      <c r="OP21" s="49"/>
      <c r="OQ21" s="139"/>
      <c r="OR21" s="78">
        <f t="shared" si="0"/>
        <v>225191.9</v>
      </c>
      <c r="OT21" s="406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9"/>
      <c r="PJ21" s="139"/>
      <c r="PK21" s="49"/>
      <c r="PL21" s="139"/>
      <c r="PM21" s="78">
        <f t="shared" si="59"/>
        <v>301.5</v>
      </c>
      <c r="PO21" s="321"/>
      <c r="PP21" s="789"/>
      <c r="PQ21" s="139"/>
      <c r="PR21" s="49"/>
      <c r="PS21" s="139"/>
      <c r="PT21" s="78">
        <f t="shared" si="60"/>
        <v>301.5</v>
      </c>
      <c r="PV21" s="321"/>
      <c r="PW21" s="790"/>
      <c r="PX21" s="229"/>
      <c r="PY21" s="104"/>
      <c r="PZ21" s="308"/>
      <c r="QA21" s="139"/>
      <c r="QB21" s="78">
        <f t="shared" si="61"/>
        <v>9830.36</v>
      </c>
      <c r="QD21" s="321"/>
      <c r="QE21" s="548"/>
      <c r="QF21" s="791"/>
      <c r="QG21" s="308"/>
      <c r="QH21" s="139"/>
      <c r="QI21" s="78">
        <f t="shared" si="62"/>
        <v>0</v>
      </c>
      <c r="QK21" s="322"/>
      <c r="QL21" s="311"/>
      <c r="QM21" s="22"/>
      <c r="QN21" s="31"/>
      <c r="QO21" s="76"/>
      <c r="QP21" s="78">
        <f t="shared" si="63"/>
        <v>9276.8000000000011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3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6"/>
      <c r="RN21" s="483"/>
      <c r="RO21" s="229"/>
      <c r="RP21" s="104"/>
      <c r="RQ21" s="49"/>
      <c r="RR21" s="350"/>
      <c r="RS21" s="78">
        <f t="shared" si="67"/>
        <v>15332.5</v>
      </c>
      <c r="RU21" s="426"/>
      <c r="RV21" s="229"/>
      <c r="RW21" s="104"/>
      <c r="RX21" s="31"/>
      <c r="RY21" s="793"/>
      <c r="RZ21" s="78">
        <f t="shared" si="68"/>
        <v>1797</v>
      </c>
      <c r="SB21" s="426"/>
      <c r="SC21" s="229"/>
      <c r="SD21" s="104"/>
      <c r="SE21" s="31"/>
      <c r="SF21" s="793"/>
      <c r="SG21" s="78">
        <f t="shared" si="69"/>
        <v>0</v>
      </c>
      <c r="SI21" s="49"/>
      <c r="SJ21" s="229"/>
      <c r="SK21" s="104"/>
      <c r="SL21" s="31"/>
      <c r="SM21" s="793"/>
      <c r="SN21" s="78">
        <f t="shared" si="70"/>
        <v>0</v>
      </c>
      <c r="SP21" s="49"/>
      <c r="SQ21" s="229"/>
      <c r="SR21" s="104"/>
      <c r="SS21" s="31"/>
      <c r="ST21" s="793"/>
      <c r="SU21" s="78">
        <f t="shared" si="71"/>
        <v>0</v>
      </c>
      <c r="SW21" s="49"/>
      <c r="SX21" s="229"/>
      <c r="SY21" s="104"/>
      <c r="SZ21" s="31"/>
      <c r="TA21" s="793"/>
      <c r="TB21" s="78">
        <f t="shared" si="72"/>
        <v>0</v>
      </c>
      <c r="TD21" s="49"/>
      <c r="TE21" s="229"/>
      <c r="TF21" s="104"/>
      <c r="TG21" s="31"/>
      <c r="TH21" s="793"/>
      <c r="TI21" s="78">
        <f t="shared" si="73"/>
        <v>0</v>
      </c>
      <c r="TK21" s="49"/>
      <c r="TL21" s="229"/>
      <c r="TM21" s="104"/>
      <c r="TN21" s="31"/>
      <c r="TO21" s="793"/>
      <c r="TP21" s="78">
        <f t="shared" si="74"/>
        <v>0</v>
      </c>
      <c r="TR21" s="311"/>
      <c r="TS21" s="311"/>
      <c r="TT21" s="22"/>
      <c r="TU21" s="31"/>
      <c r="TV21" s="793"/>
      <c r="TW21" s="78">
        <f t="shared" si="75"/>
        <v>0</v>
      </c>
      <c r="TY21" s="311"/>
      <c r="TZ21" s="311"/>
      <c r="UA21" s="22"/>
      <c r="UB21" s="31"/>
      <c r="UC21" s="793"/>
      <c r="UD21" s="78">
        <f t="shared" si="76"/>
        <v>0</v>
      </c>
      <c r="UF21" s="406"/>
      <c r="UG21" s="311"/>
      <c r="UH21" s="22"/>
      <c r="UI21" s="31"/>
      <c r="UJ21" s="793"/>
      <c r="UK21" s="78">
        <f t="shared" si="77"/>
        <v>0</v>
      </c>
      <c r="UM21" s="426"/>
      <c r="UN21" s="229"/>
      <c r="UO21" s="104"/>
      <c r="UP21" s="49"/>
      <c r="UQ21" s="350"/>
      <c r="UR21" s="78">
        <f t="shared" si="78"/>
        <v>-2822</v>
      </c>
      <c r="UT21" s="426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6"/>
      <c r="VI21" s="311"/>
      <c r="VJ21" s="22"/>
      <c r="VK21" s="31"/>
      <c r="VL21" s="793"/>
      <c r="VM21" s="78">
        <f t="shared" si="81"/>
        <v>0</v>
      </c>
      <c r="VO21" s="31"/>
      <c r="VP21" s="311"/>
      <c r="VQ21" s="22"/>
      <c r="VR21" s="31"/>
      <c r="VS21" s="793"/>
      <c r="VT21" s="78">
        <f t="shared" si="82"/>
        <v>0</v>
      </c>
      <c r="VV21" s="31"/>
      <c r="VW21" s="311"/>
      <c r="VX21" s="22"/>
      <c r="VY21" s="31"/>
      <c r="VZ21" s="793"/>
      <c r="WA21" s="78">
        <f t="shared" si="83"/>
        <v>0</v>
      </c>
      <c r="WC21" s="406"/>
      <c r="WD21" s="311"/>
      <c r="WE21" s="22"/>
      <c r="WF21" s="322">
        <v>41599</v>
      </c>
      <c r="WG21" s="793">
        <v>1000</v>
      </c>
      <c r="WH21" s="78">
        <f t="shared" si="84"/>
        <v>18510</v>
      </c>
      <c r="WJ21" s="321"/>
      <c r="WK21" s="229"/>
      <c r="WL21" s="104"/>
      <c r="WM21" s="49"/>
      <c r="WN21" s="350"/>
      <c r="WO21" s="78">
        <f t="shared" si="85"/>
        <v>151</v>
      </c>
      <c r="WQ21" s="406"/>
      <c r="WR21" s="311"/>
      <c r="WS21" s="22"/>
      <c r="WT21" s="406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635.5</v>
      </c>
      <c r="XE21" s="406"/>
      <c r="XF21" s="311"/>
      <c r="XG21" s="22"/>
      <c r="XH21" s="31"/>
      <c r="XI21" s="76"/>
      <c r="XJ21" s="78">
        <f t="shared" si="88"/>
        <v>40179.949999999997</v>
      </c>
      <c r="XL21" s="406"/>
      <c r="XM21" s="311"/>
      <c r="XN21" s="22"/>
      <c r="XO21" s="31"/>
      <c r="XP21" s="76"/>
      <c r="XQ21" s="78">
        <f t="shared" si="89"/>
        <v>0</v>
      </c>
      <c r="XS21" s="406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6"/>
      <c r="YL21" s="139"/>
      <c r="YM21" s="78">
        <f t="shared" si="92"/>
        <v>0</v>
      </c>
      <c r="YO21" s="426"/>
      <c r="YP21" s="483"/>
      <c r="YQ21" s="229"/>
      <c r="YR21" s="696"/>
      <c r="YS21" s="785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2"/>
        <v>0</v>
      </c>
      <c r="ZD21" s="321"/>
      <c r="ZE21" s="229"/>
      <c r="ZF21" s="104"/>
      <c r="ZG21" s="49"/>
      <c r="ZH21" s="139"/>
      <c r="ZI21" s="78">
        <f t="shared" si="94"/>
        <v>11399.470000000001</v>
      </c>
      <c r="ZK21" s="406"/>
      <c r="ZL21" s="311"/>
      <c r="ZM21" s="22"/>
      <c r="ZN21" s="31"/>
      <c r="ZO21" s="76"/>
      <c r="ZP21" s="78">
        <f t="shared" si="238"/>
        <v>0</v>
      </c>
      <c r="ZR21" s="406"/>
      <c r="ZS21" s="311"/>
      <c r="ZT21" s="22"/>
      <c r="ZU21" s="31"/>
      <c r="ZV21" s="76"/>
      <c r="ZW21" s="78">
        <f t="shared" si="239"/>
        <v>0</v>
      </c>
      <c r="ZY21" s="321">
        <v>41716</v>
      </c>
      <c r="ZZ21" s="317"/>
      <c r="AAA21" s="302" t="s">
        <v>2506</v>
      </c>
      <c r="AAB21" s="139">
        <v>36427.5</v>
      </c>
      <c r="AAC21" s="321">
        <v>41738</v>
      </c>
      <c r="AAD21" s="139">
        <v>36427.5</v>
      </c>
      <c r="AAE21" s="78">
        <f t="shared" si="95"/>
        <v>2062.4000000000233</v>
      </c>
      <c r="AAG21" s="321"/>
      <c r="AAH21" s="302"/>
      <c r="AAI21" s="139"/>
      <c r="AAJ21" s="321"/>
      <c r="AAK21" s="139"/>
      <c r="AAL21" s="78">
        <f t="shared" si="96"/>
        <v>0</v>
      </c>
      <c r="AAN21" s="426"/>
      <c r="AAO21" s="426"/>
      <c r="AAP21" s="229"/>
      <c r="AAQ21" s="104"/>
      <c r="AAR21" s="321"/>
      <c r="AAS21" s="139"/>
      <c r="AAT21" s="78">
        <f t="shared" si="97"/>
        <v>2828</v>
      </c>
      <c r="AAV21" s="321"/>
      <c r="AAW21" s="229"/>
      <c r="AAX21" s="696"/>
      <c r="AAY21" s="49"/>
      <c r="AAZ21" s="139"/>
      <c r="ABA21" s="78">
        <f t="shared" si="98"/>
        <v>41970</v>
      </c>
      <c r="ABC21" s="406"/>
      <c r="ABD21" s="311"/>
      <c r="ABE21" s="22"/>
      <c r="ABF21" s="31"/>
      <c r="ABG21" s="76"/>
      <c r="ABH21" s="78">
        <f t="shared" si="99"/>
        <v>0</v>
      </c>
      <c r="ABJ21" s="426"/>
      <c r="ABK21" s="229"/>
      <c r="ABL21" s="104"/>
      <c r="ABM21" s="49"/>
      <c r="ABN21" s="139"/>
      <c r="ABO21" s="78">
        <f t="shared" si="100"/>
        <v>0</v>
      </c>
      <c r="ABQ21" s="426"/>
      <c r="ABR21" s="229"/>
      <c r="ABS21" s="104"/>
      <c r="ABT21" s="49"/>
      <c r="ABU21" s="139"/>
      <c r="ABV21" s="78">
        <f t="shared" si="101"/>
        <v>0</v>
      </c>
      <c r="ABX21" s="406"/>
      <c r="ABY21" s="311"/>
      <c r="ABZ21" s="22"/>
      <c r="ACA21" s="31"/>
      <c r="ACB21" s="76"/>
      <c r="ACC21" s="78">
        <f t="shared" si="102"/>
        <v>0</v>
      </c>
      <c r="ACE21" s="406"/>
      <c r="ACF21" s="311"/>
      <c r="ACG21" s="22"/>
      <c r="ACH21" s="31"/>
      <c r="ACI21" s="76"/>
      <c r="ACJ21" s="78">
        <f t="shared" si="103"/>
        <v>0</v>
      </c>
      <c r="ACL21" s="406"/>
      <c r="ACM21" s="738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6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3"/>
      <c r="ADL21" s="31"/>
      <c r="ADM21" s="76"/>
      <c r="ADN21" s="78">
        <f t="shared" si="257"/>
        <v>0</v>
      </c>
      <c r="ADP21" s="322"/>
      <c r="ADQ21" s="311"/>
      <c r="ADR21" s="22"/>
      <c r="ADS21" s="406"/>
      <c r="ADT21" s="76"/>
      <c r="ADU21" s="78">
        <f t="shared" si="258"/>
        <v>0</v>
      </c>
      <c r="ADW21" s="406"/>
      <c r="ADX21" s="311"/>
      <c r="ADY21" s="22"/>
      <c r="ADZ21" s="31"/>
      <c r="AEA21" s="76"/>
      <c r="AEB21" s="78">
        <f t="shared" si="259"/>
        <v>42311</v>
      </c>
      <c r="AED21" s="321"/>
      <c r="AEE21" s="229"/>
      <c r="AEF21" s="104"/>
      <c r="AEG21" s="321"/>
      <c r="AEH21" s="139"/>
      <c r="AEI21" s="78">
        <f t="shared" si="253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3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1"/>
      <c r="AGE21" s="76"/>
      <c r="AGF21" s="78">
        <f t="shared" si="111"/>
        <v>45296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3146</v>
      </c>
      <c r="AGV21" s="426"/>
      <c r="AGW21" s="229"/>
      <c r="AGX21" s="104"/>
      <c r="AGY21" s="49"/>
      <c r="AGZ21" s="139"/>
      <c r="AHA21" s="78">
        <f t="shared" si="114"/>
        <v>17325.5</v>
      </c>
      <c r="AHE21" s="311"/>
      <c r="AHF21" s="22"/>
      <c r="AHG21" s="322"/>
      <c r="AHH21" s="76"/>
      <c r="AHI21" s="78">
        <f t="shared" si="115"/>
        <v>2343</v>
      </c>
      <c r="AHK21" s="406"/>
      <c r="AHL21" s="311"/>
      <c r="AHM21" s="22"/>
      <c r="AHN21" s="31"/>
      <c r="AHO21" s="76"/>
      <c r="AHP21" s="78">
        <f t="shared" si="116"/>
        <v>0</v>
      </c>
      <c r="AHR21" s="406"/>
      <c r="AHS21" s="311"/>
      <c r="AHT21" s="22"/>
      <c r="AHU21" s="31"/>
      <c r="AHV21" s="76"/>
      <c r="AHW21" s="78">
        <f t="shared" si="117"/>
        <v>5917.5</v>
      </c>
      <c r="AHY21" s="426">
        <v>41610</v>
      </c>
      <c r="AHZ21" s="426"/>
      <c r="AIA21" s="229" t="s">
        <v>2832</v>
      </c>
      <c r="AIB21" s="696">
        <v>3954</v>
      </c>
      <c r="AIC21" s="1279"/>
      <c r="AID21" s="139"/>
      <c r="AIE21" s="78">
        <f t="shared" si="118"/>
        <v>11833.52</v>
      </c>
      <c r="AIG21" s="426"/>
      <c r="AIH21" s="229"/>
      <c r="AII21" s="104"/>
      <c r="AIJ21" s="49"/>
      <c r="AIK21" s="139"/>
      <c r="AIL21" s="78">
        <f t="shared" si="119"/>
        <v>2612</v>
      </c>
      <c r="AIN21" s="426"/>
      <c r="AIO21" s="229"/>
      <c r="AIP21" s="104"/>
      <c r="AIQ21" s="49"/>
      <c r="AIR21" s="139"/>
      <c r="AIS21" s="78">
        <f t="shared" si="120"/>
        <v>0</v>
      </c>
      <c r="AIU21" s="426"/>
      <c r="AIV21" s="229"/>
      <c r="AIW21" s="104"/>
      <c r="AIX21" s="49"/>
      <c r="AIY21" s="139"/>
      <c r="AIZ21" s="78">
        <f t="shared" si="121"/>
        <v>504</v>
      </c>
      <c r="AJB21" s="31"/>
      <c r="AJC21" s="782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6"/>
      <c r="AKF21" s="311"/>
      <c r="AKG21" s="22"/>
      <c r="AKH21" s="31"/>
      <c r="AKI21" s="76"/>
      <c r="AKJ21" s="78">
        <f t="shared" si="126"/>
        <v>0</v>
      </c>
      <c r="AKL21" s="406"/>
      <c r="AKM21" s="311"/>
      <c r="AKN21" s="22"/>
      <c r="AKO21" s="31"/>
      <c r="AKP21" s="76"/>
      <c r="AKQ21" s="78">
        <f t="shared" si="127"/>
        <v>0</v>
      </c>
      <c r="AKS21" s="426"/>
      <c r="AKT21" s="483"/>
      <c r="AKU21" s="229"/>
      <c r="AKV21" s="104"/>
      <c r="AKW21" s="49"/>
      <c r="AKX21" s="139"/>
      <c r="AKY21" s="78">
        <f t="shared" si="128"/>
        <v>139</v>
      </c>
      <c r="ALA21" s="426"/>
      <c r="ALB21" s="229"/>
      <c r="ALC21" s="104"/>
      <c r="ALD21" s="49"/>
      <c r="ALE21" s="139"/>
      <c r="ALF21" s="78">
        <f t="shared" si="129"/>
        <v>409</v>
      </c>
      <c r="ALH21" s="406"/>
      <c r="ALI21" s="311"/>
      <c r="ALJ21" s="22"/>
      <c r="ALK21" s="31"/>
      <c r="ALL21" s="76"/>
      <c r="ALM21" s="78">
        <f t="shared" si="130"/>
        <v>0</v>
      </c>
      <c r="ALO21" s="406"/>
      <c r="ALP21" s="311"/>
      <c r="ALQ21" s="22"/>
      <c r="ALR21" s="31"/>
      <c r="ALS21" s="76"/>
      <c r="ALT21" s="78">
        <f t="shared" si="131"/>
        <v>3598.5</v>
      </c>
      <c r="ALV21" s="426"/>
      <c r="ALW21" s="229"/>
      <c r="ALX21" s="104"/>
      <c r="ALY21" s="49"/>
      <c r="ALZ21" s="139"/>
      <c r="AMA21" s="78">
        <f t="shared" si="132"/>
        <v>37151</v>
      </c>
      <c r="AMC21" s="426"/>
      <c r="AMD21" s="229"/>
      <c r="AME21" s="104"/>
      <c r="AMF21" s="31"/>
      <c r="AMG21" s="76"/>
      <c r="AMH21" s="78">
        <f t="shared" si="133"/>
        <v>0</v>
      </c>
      <c r="AMJ21" s="426"/>
      <c r="AMK21" s="229"/>
      <c r="AML21" s="104"/>
      <c r="AMM21" s="406"/>
      <c r="AMN21" s="76"/>
      <c r="AMO21" s="78">
        <f t="shared" si="134"/>
        <v>0</v>
      </c>
      <c r="AMQ21" s="406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7"/>
      <c r="ANA21" s="810"/>
      <c r="ANB21" s="76"/>
      <c r="ANC21" s="811">
        <f t="shared" si="205"/>
        <v>0</v>
      </c>
      <c r="ANE21" s="31"/>
      <c r="ANF21" s="311"/>
      <c r="ANG21" s="807"/>
      <c r="ANH21" s="810"/>
      <c r="ANI21" s="76"/>
      <c r="ANJ21" s="811">
        <f t="shared" si="206"/>
        <v>0</v>
      </c>
      <c r="ANL21" s="321"/>
      <c r="ANM21" s="229"/>
      <c r="ANN21" s="805"/>
      <c r="ANO21" s="393"/>
      <c r="ANP21" s="139"/>
      <c r="ANQ21" s="811">
        <f t="shared" si="207"/>
        <v>187.59999999999991</v>
      </c>
      <c r="ANS21" s="31"/>
      <c r="ANT21" s="336"/>
      <c r="ANU21" s="311"/>
      <c r="ANV21" s="807"/>
      <c r="ANW21" s="810"/>
      <c r="ANX21" s="76"/>
      <c r="ANY21" s="811">
        <f t="shared" si="208"/>
        <v>0</v>
      </c>
      <c r="AOA21" s="406">
        <v>41723</v>
      </c>
      <c r="AOB21" s="738"/>
      <c r="AOC21" s="311" t="s">
        <v>2542</v>
      </c>
      <c r="AOD21" s="807">
        <v>23011.200000000001</v>
      </c>
      <c r="AOE21" s="810">
        <v>41732</v>
      </c>
      <c r="AOF21" s="76">
        <v>23011.200000000001</v>
      </c>
      <c r="AOG21" s="811">
        <f t="shared" si="209"/>
        <v>731.20000000001164</v>
      </c>
      <c r="AOI21" s="426"/>
      <c r="AOJ21" s="229"/>
      <c r="AOK21" s="805"/>
      <c r="AOL21" s="97"/>
      <c r="AOM21" s="139"/>
      <c r="AON21" s="811">
        <f t="shared" si="210"/>
        <v>0</v>
      </c>
      <c r="AOP21" s="31"/>
      <c r="AOQ21" s="311"/>
      <c r="AOR21" s="807"/>
      <c r="AOS21" s="810"/>
      <c r="AOT21" s="76"/>
      <c r="AOU21" s="811">
        <f t="shared" si="211"/>
        <v>0</v>
      </c>
      <c r="AOW21" s="49"/>
      <c r="AOX21" s="229"/>
      <c r="AOY21" s="805"/>
      <c r="AOZ21" s="97"/>
      <c r="APA21" s="139"/>
      <c r="APB21" s="811">
        <f t="shared" si="212"/>
        <v>0</v>
      </c>
      <c r="APD21" s="49"/>
      <c r="APE21" s="229"/>
      <c r="APF21" s="805"/>
      <c r="APG21" s="97"/>
      <c r="APH21" s="139"/>
      <c r="API21" s="78">
        <f t="shared" si="136"/>
        <v>0</v>
      </c>
      <c r="APK21" s="406"/>
      <c r="APL21" s="311"/>
      <c r="APM21" s="807"/>
      <c r="APN21" s="810"/>
      <c r="APO21" s="76"/>
      <c r="APP21" s="811">
        <f t="shared" si="213"/>
        <v>0</v>
      </c>
      <c r="APR21" s="321"/>
      <c r="APS21" s="229"/>
      <c r="APT21" s="805"/>
      <c r="APU21" s="97"/>
      <c r="APV21" s="139"/>
      <c r="APW21" s="811">
        <f t="shared" si="214"/>
        <v>0</v>
      </c>
      <c r="APY21" s="31"/>
      <c r="APZ21" s="872"/>
      <c r="AQA21" s="805"/>
      <c r="AQB21" s="97"/>
      <c r="AQC21" s="139"/>
      <c r="AQD21" s="811">
        <f t="shared" si="215"/>
        <v>0</v>
      </c>
      <c r="AQF21" s="31"/>
      <c r="AQG21" s="311"/>
      <c r="AQH21" s="805"/>
      <c r="AQI21" s="97"/>
      <c r="AQJ21" s="139"/>
      <c r="AQK21" s="811">
        <f t="shared" si="216"/>
        <v>0</v>
      </c>
      <c r="AQM21" s="31"/>
      <c r="AQN21" s="872"/>
      <c r="AQO21" s="805"/>
      <c r="AQP21" s="97"/>
      <c r="AQQ21" s="139"/>
      <c r="AQR21" s="811">
        <f t="shared" si="217"/>
        <v>0</v>
      </c>
      <c r="AQT21" s="322"/>
      <c r="AQU21" s="311"/>
      <c r="AQV21" s="805"/>
      <c r="AQW21" s="97"/>
      <c r="AQX21" s="139"/>
      <c r="AQY21" s="811">
        <f t="shared" si="218"/>
        <v>0</v>
      </c>
      <c r="ARA21" s="322"/>
      <c r="ARB21" s="311"/>
      <c r="ARC21" s="805"/>
      <c r="ARD21" s="97"/>
      <c r="ARE21" s="139"/>
      <c r="ARF21" s="811">
        <f t="shared" si="219"/>
        <v>0</v>
      </c>
      <c r="ARH21" s="322"/>
      <c r="ARI21" s="311"/>
      <c r="ARJ21" s="805"/>
      <c r="ARK21" s="97"/>
      <c r="ARL21" s="139"/>
      <c r="ARM21" s="811">
        <f t="shared" si="220"/>
        <v>399</v>
      </c>
      <c r="ARO21" s="426"/>
      <c r="ARP21" s="229"/>
      <c r="ARQ21" s="805"/>
      <c r="ARR21" s="97"/>
      <c r="ARS21" s="139"/>
      <c r="ART21" s="811">
        <f t="shared" si="221"/>
        <v>0</v>
      </c>
      <c r="ARV21" s="406"/>
      <c r="ARW21" s="311"/>
      <c r="ARX21" s="805"/>
      <c r="ARY21" s="97"/>
      <c r="ARZ21" s="139"/>
      <c r="ASA21" s="811">
        <f t="shared" si="222"/>
        <v>0</v>
      </c>
      <c r="ASC21" s="406"/>
      <c r="ASD21" s="311"/>
      <c r="ASE21" s="807"/>
      <c r="ASF21" s="810"/>
      <c r="ASG21" s="76"/>
      <c r="ASH21" s="811">
        <f t="shared" si="223"/>
        <v>0</v>
      </c>
      <c r="ASJ21" s="406"/>
      <c r="ASK21" s="311"/>
      <c r="ASL21" s="807"/>
      <c r="ASM21" s="810"/>
      <c r="ASN21" s="76"/>
      <c r="ASO21" s="811">
        <f t="shared" si="224"/>
        <v>0</v>
      </c>
      <c r="ASQ21" s="426"/>
      <c r="ASR21" s="229"/>
      <c r="ASS21" s="104"/>
      <c r="AST21" s="49"/>
      <c r="ASU21" s="139"/>
      <c r="ASV21" s="78">
        <f t="shared" si="240"/>
        <v>0</v>
      </c>
      <c r="ASX21" s="426"/>
      <c r="ASY21" s="483"/>
      <c r="ASZ21" s="229"/>
      <c r="ATA21" s="104"/>
      <c r="ATB21" s="49"/>
      <c r="ATC21" s="139"/>
      <c r="ATD21" s="78">
        <f t="shared" si="241"/>
        <v>2270</v>
      </c>
      <c r="ATF21" s="406"/>
      <c r="ATG21" s="311"/>
      <c r="ATH21" s="22"/>
      <c r="ATI21" s="31"/>
      <c r="ATJ21" s="76"/>
      <c r="ATK21" s="78">
        <f t="shared" si="242"/>
        <v>0</v>
      </c>
      <c r="ATM21" s="321"/>
      <c r="ATN21" s="229"/>
      <c r="ATO21" s="104"/>
      <c r="ATP21" s="49"/>
      <c r="ATQ21" s="139"/>
      <c r="ATR21" s="78">
        <f t="shared" si="243"/>
        <v>0</v>
      </c>
      <c r="ATT21" s="406"/>
      <c r="ATU21" s="738"/>
      <c r="ATV21" s="782"/>
      <c r="ATW21" s="22"/>
      <c r="ATX21" s="31"/>
      <c r="ATY21" s="76"/>
      <c r="ATZ21" s="78">
        <f t="shared" si="244"/>
        <v>968</v>
      </c>
      <c r="AUB21" s="406"/>
      <c r="AUC21" s="738"/>
      <c r="AUD21" s="782"/>
      <c r="AUE21" s="22"/>
      <c r="AUF21" s="31"/>
      <c r="AUG21" s="76"/>
      <c r="AUH21" s="78">
        <f t="shared" si="245"/>
        <v>0</v>
      </c>
      <c r="AUI21" s="76"/>
      <c r="AUJ21" s="406"/>
      <c r="AUK21" s="311"/>
      <c r="AUL21" s="22"/>
      <c r="AUM21" s="31"/>
      <c r="AUN21" s="76"/>
      <c r="AUO21" s="78">
        <f t="shared" si="246"/>
        <v>0</v>
      </c>
      <c r="AUQ21" s="426"/>
      <c r="AUR21" s="229"/>
      <c r="AUS21" s="696"/>
      <c r="AUT21" s="49"/>
      <c r="AUU21" s="139"/>
      <c r="AUV21" s="78">
        <f t="shared" si="247"/>
        <v>1117.5</v>
      </c>
      <c r="AUX21" s="426"/>
      <c r="AUY21" s="229"/>
      <c r="AUZ21" s="104"/>
      <c r="AVA21" s="49"/>
      <c r="AVB21" s="139"/>
      <c r="AVC21" s="78">
        <f t="shared" si="248"/>
        <v>3312</v>
      </c>
      <c r="AVE21" s="426"/>
      <c r="AVF21" s="229"/>
      <c r="AVG21" s="104"/>
      <c r="AVH21" s="49"/>
      <c r="AVI21" s="139"/>
      <c r="AVJ21" s="78">
        <f t="shared" si="249"/>
        <v>0</v>
      </c>
      <c r="AVL21" s="426"/>
      <c r="AVM21" s="229"/>
      <c r="AVN21" s="104"/>
      <c r="AVO21" s="49"/>
      <c r="AVP21" s="139"/>
      <c r="AVQ21" s="78">
        <f t="shared" si="250"/>
        <v>0</v>
      </c>
      <c r="AVS21" s="406"/>
      <c r="AVT21" s="311"/>
      <c r="AVU21" s="22"/>
      <c r="AVV21" s="31"/>
      <c r="AVW21" s="76"/>
      <c r="AVX21" s="78">
        <f t="shared" si="225"/>
        <v>0</v>
      </c>
      <c r="AVZ21" s="406"/>
      <c r="AWA21" s="311"/>
      <c r="AWB21" s="22"/>
      <c r="AWC21" s="31"/>
      <c r="AWD21" s="76"/>
      <c r="AWE21" s="78">
        <f t="shared" si="226"/>
        <v>0</v>
      </c>
      <c r="AWG21" s="426"/>
      <c r="AWH21" s="229"/>
      <c r="AWI21" s="104"/>
      <c r="AWJ21" s="49"/>
      <c r="AWK21" s="350"/>
      <c r="AWL21" s="78">
        <f t="shared" si="227"/>
        <v>0</v>
      </c>
      <c r="AWN21" s="49"/>
      <c r="AWO21" s="308"/>
      <c r="AWP21" s="229"/>
      <c r="AWQ21" s="104"/>
      <c r="AWR21" s="49"/>
      <c r="AWS21" s="139"/>
      <c r="AWT21" s="78">
        <f t="shared" si="228"/>
        <v>5365</v>
      </c>
      <c r="AWV21" s="426"/>
      <c r="AWW21" s="483"/>
      <c r="AWX21" s="302"/>
      <c r="AWY21" s="139"/>
      <c r="AWZ21" s="49"/>
      <c r="AXA21" s="139"/>
      <c r="AXB21" s="131">
        <f t="shared" si="260"/>
        <v>4707.5</v>
      </c>
      <c r="AXD21" s="426"/>
      <c r="AXE21" s="302"/>
      <c r="AXF21" s="139"/>
      <c r="AXG21" s="49"/>
      <c r="AXH21" s="139"/>
      <c r="AXI21" s="131">
        <f t="shared" si="261"/>
        <v>0</v>
      </c>
      <c r="AXK21" s="406"/>
      <c r="AXL21" s="780"/>
      <c r="AXM21" s="139"/>
      <c r="AXN21" s="49"/>
      <c r="AXO21" s="76"/>
      <c r="AXP21" s="78">
        <f t="shared" si="262"/>
        <v>0</v>
      </c>
      <c r="AXR21" s="31"/>
      <c r="AXS21" s="780"/>
      <c r="AXT21" s="139"/>
      <c r="AXU21" s="49"/>
      <c r="AXV21" s="76"/>
      <c r="AXW21" s="78">
        <f t="shared" si="263"/>
        <v>0</v>
      </c>
      <c r="AXY21" s="426"/>
      <c r="AXZ21" s="302"/>
      <c r="AYA21" s="139"/>
      <c r="AYB21" s="426"/>
      <c r="AYC21" s="139"/>
      <c r="AYD21" s="78">
        <f t="shared" si="137"/>
        <v>0</v>
      </c>
      <c r="AYF21" s="426"/>
      <c r="AYG21" s="302"/>
      <c r="AYH21" s="139"/>
      <c r="AYI21" s="49"/>
      <c r="AYJ21" s="139"/>
      <c r="AYK21" s="78">
        <f t="shared" si="138"/>
        <v>0</v>
      </c>
      <c r="AYM21" s="426"/>
      <c r="AYN21" s="302"/>
      <c r="AYO21" s="139"/>
      <c r="AYP21" s="49"/>
      <c r="AYQ21" s="139"/>
      <c r="AYR21" s="78">
        <f t="shared" si="139"/>
        <v>0</v>
      </c>
      <c r="AYT21" s="406"/>
      <c r="AYU21" s="780"/>
      <c r="AYV21" s="139"/>
      <c r="AYW21" s="49"/>
      <c r="AYX21" s="76"/>
      <c r="AYY21" s="78">
        <f t="shared" si="140"/>
        <v>0</v>
      </c>
      <c r="AZA21" s="406"/>
      <c r="AZB21" s="780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49"/>
      <c r="AZS21" s="139"/>
      <c r="AZT21" s="78">
        <f t="shared" si="143"/>
        <v>5180.28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6"/>
      <c r="BAG21" s="350"/>
      <c r="BAH21" s="78">
        <f t="shared" si="145"/>
        <v>16823.900000000001</v>
      </c>
      <c r="BAJ21" s="406"/>
      <c r="BAK21" s="780"/>
      <c r="BAL21" s="139"/>
      <c r="BAM21" s="426"/>
      <c r="BAN21" s="77"/>
      <c r="BAO21" s="78">
        <f t="shared" si="146"/>
        <v>0</v>
      </c>
      <c r="BAQ21" s="426"/>
      <c r="BAR21" s="302"/>
      <c r="BAS21" s="139"/>
      <c r="BAT21" s="49">
        <v>41758</v>
      </c>
      <c r="BAU21" s="139">
        <v>1000</v>
      </c>
      <c r="BAV21" s="78">
        <f t="shared" si="147"/>
        <v>49340.7</v>
      </c>
      <c r="BAX21" s="49"/>
      <c r="BAY21" s="302"/>
      <c r="BAZ21" s="139"/>
      <c r="BBA21" s="258"/>
      <c r="BBB21" s="66"/>
      <c r="BBC21" s="78">
        <f t="shared" si="264"/>
        <v>0</v>
      </c>
      <c r="BBE21" s="49"/>
      <c r="BBF21" s="302"/>
      <c r="BBG21" s="139"/>
      <c r="BBH21" s="258"/>
      <c r="BBI21" s="66"/>
      <c r="BBJ21" s="78">
        <f t="shared" si="265"/>
        <v>1292</v>
      </c>
      <c r="BBL21" s="321">
        <v>41726</v>
      </c>
      <c r="BBM21" s="321"/>
      <c r="BBN21" s="229" t="s">
        <v>2574</v>
      </c>
      <c r="BBO21" s="104">
        <v>132132</v>
      </c>
      <c r="BBP21" s="321">
        <v>41730</v>
      </c>
      <c r="BBQ21" s="390">
        <v>132132</v>
      </c>
      <c r="BBR21" s="131">
        <f t="shared" si="148"/>
        <v>6.5</v>
      </c>
      <c r="BBT21" s="31"/>
      <c r="BBU21" s="780"/>
      <c r="BBV21" s="139"/>
      <c r="BBW21" s="258"/>
      <c r="BBX21" s="67"/>
      <c r="BBY21" s="78">
        <f t="shared" si="149"/>
        <v>0</v>
      </c>
      <c r="BCA21" s="49"/>
      <c r="BCB21" s="302"/>
      <c r="BCC21" s="139"/>
      <c r="BCD21" s="495"/>
      <c r="BCE21" s="66"/>
      <c r="BCF21" s="78">
        <f t="shared" si="150"/>
        <v>0</v>
      </c>
      <c r="BCH21" s="31"/>
      <c r="BCI21" s="780"/>
      <c r="BCJ21" s="139"/>
      <c r="BCK21" s="258"/>
      <c r="BCL21" s="67"/>
      <c r="BCM21" s="78">
        <f t="shared" si="151"/>
        <v>0</v>
      </c>
      <c r="BCO21" s="31"/>
      <c r="BCP21" s="780"/>
      <c r="BCQ21" s="139"/>
      <c r="BCR21" s="49"/>
      <c r="BCS21" s="76"/>
      <c r="BCT21" s="78">
        <f t="shared" si="152"/>
        <v>0</v>
      </c>
      <c r="BCV21" s="406"/>
      <c r="BCW21" s="780"/>
      <c r="BCX21" s="139"/>
      <c r="BCY21" s="258"/>
      <c r="BCZ21" s="67"/>
      <c r="BDA21" s="78">
        <f t="shared" si="153"/>
        <v>6086.5</v>
      </c>
      <c r="BDC21" s="426">
        <v>41729</v>
      </c>
      <c r="BDD21" s="302" t="s">
        <v>2611</v>
      </c>
      <c r="BDE21" s="139">
        <v>19474</v>
      </c>
      <c r="BDF21" s="49"/>
      <c r="BDG21" s="139"/>
      <c r="BDH21" s="78">
        <f t="shared" si="154"/>
        <v>29972.600000000006</v>
      </c>
      <c r="BDJ21" s="322"/>
      <c r="BDK21" s="780"/>
      <c r="BDL21" s="139"/>
      <c r="BDM21" s="258"/>
      <c r="BDN21" s="67"/>
      <c r="BDO21" s="78">
        <f t="shared" si="155"/>
        <v>0</v>
      </c>
      <c r="BDQ21" s="426"/>
      <c r="BDR21" s="483"/>
      <c r="BDS21" s="302"/>
      <c r="BDT21" s="139"/>
      <c r="BDU21" s="882"/>
      <c r="BDV21" s="66"/>
      <c r="BDW21" s="78">
        <f t="shared" si="156"/>
        <v>308</v>
      </c>
      <c r="BDY21" s="31"/>
      <c r="BDZ21" s="31"/>
      <c r="BEA21" s="780"/>
      <c r="BEB21" s="139"/>
      <c r="BEC21" s="49"/>
      <c r="BED21" s="76"/>
      <c r="BEE21" s="78">
        <f t="shared" si="157"/>
        <v>10700</v>
      </c>
      <c r="BEG21" s="31"/>
      <c r="BEH21" s="780"/>
      <c r="BEI21" s="139"/>
      <c r="BEJ21" s="49"/>
      <c r="BEK21" s="76"/>
      <c r="BEL21" s="78">
        <f t="shared" si="158"/>
        <v>0</v>
      </c>
      <c r="BEN21" s="31"/>
      <c r="BEO21" s="780"/>
      <c r="BEP21" s="139"/>
      <c r="BEQ21" s="258"/>
      <c r="BER21" s="67"/>
      <c r="BES21" s="78">
        <f t="shared" si="159"/>
        <v>0</v>
      </c>
      <c r="BEU21" s="322"/>
      <c r="BEV21" s="780"/>
      <c r="BEW21" s="139"/>
      <c r="BEX21" s="258"/>
      <c r="BEY21" s="67"/>
      <c r="BEZ21" s="78">
        <f t="shared" si="160"/>
        <v>0</v>
      </c>
      <c r="BFB21" s="322"/>
      <c r="BFC21" s="780"/>
      <c r="BFD21" s="139"/>
      <c r="BFE21" s="49"/>
      <c r="BFF21" s="76"/>
      <c r="BFG21" s="78">
        <f t="shared" si="161"/>
        <v>970</v>
      </c>
      <c r="BFI21" s="321"/>
      <c r="BFJ21" s="302"/>
      <c r="BFK21" s="261"/>
      <c r="BFL21" s="426"/>
      <c r="BFM21" s="139"/>
      <c r="BFN21" s="78">
        <f t="shared" si="162"/>
        <v>0</v>
      </c>
      <c r="BFP21" s="322"/>
      <c r="BFQ21" s="780"/>
      <c r="BFR21" s="139"/>
      <c r="BFS21" s="495"/>
      <c r="BFT21" s="67"/>
      <c r="BFU21" s="78">
        <f t="shared" si="163"/>
        <v>0</v>
      </c>
      <c r="BFW21" s="31"/>
      <c r="BFX21" s="780"/>
      <c r="BFY21" s="139"/>
      <c r="BFZ21" s="258"/>
      <c r="BGA21" s="67"/>
      <c r="BGB21" s="78">
        <f t="shared" si="164"/>
        <v>0</v>
      </c>
      <c r="BGD21" s="321"/>
      <c r="BGE21" s="302"/>
      <c r="BGF21" s="139"/>
      <c r="BGG21" s="321"/>
      <c r="BGH21" s="139"/>
      <c r="BGI21" s="78">
        <f t="shared" si="165"/>
        <v>0</v>
      </c>
      <c r="BGK21" s="426">
        <v>41723</v>
      </c>
      <c r="BGL21" s="426"/>
      <c r="BGM21" s="302" t="s">
        <v>2550</v>
      </c>
      <c r="BGN21" s="139">
        <v>69625.8</v>
      </c>
      <c r="BGO21" s="426">
        <v>41737</v>
      </c>
      <c r="BGP21" s="835">
        <v>69271.89</v>
      </c>
      <c r="BGQ21" s="78">
        <f t="shared" si="166"/>
        <v>4508.5099999999948</v>
      </c>
      <c r="BGS21" s="31"/>
      <c r="BGT21" s="780"/>
      <c r="BGU21" s="139"/>
      <c r="BGV21" s="258"/>
      <c r="BGW21" s="67"/>
      <c r="BGX21" s="78">
        <f t="shared" si="167"/>
        <v>0</v>
      </c>
      <c r="BGZ21" s="406"/>
      <c r="BHA21" s="780"/>
      <c r="BHB21" s="139"/>
      <c r="BHC21" s="49"/>
      <c r="BHD21" s="139"/>
      <c r="BHE21" s="78">
        <f t="shared" si="168"/>
        <v>229.79999999999927</v>
      </c>
      <c r="BHG21" s="406"/>
      <c r="BHH21" s="31"/>
      <c r="BHI21" s="780"/>
      <c r="BHJ21" s="139"/>
      <c r="BHK21" s="563"/>
      <c r="BHL21" s="571"/>
      <c r="BHM21" s="78">
        <f t="shared" si="169"/>
        <v>0</v>
      </c>
      <c r="BHO21" s="321"/>
      <c r="BHP21" s="302"/>
      <c r="BHQ21" s="139"/>
      <c r="BHR21" s="321"/>
      <c r="BHS21" s="139"/>
      <c r="BHT21" s="78">
        <f t="shared" si="170"/>
        <v>0</v>
      </c>
      <c r="BHV21" s="322"/>
      <c r="BHW21" s="336"/>
      <c r="BHX21" s="780"/>
      <c r="BHY21" s="139"/>
      <c r="BHZ21" s="321"/>
      <c r="BIA21" s="76"/>
      <c r="BIB21" s="78">
        <f t="shared" si="171"/>
        <v>0</v>
      </c>
      <c r="BID21" s="321"/>
      <c r="BIE21" s="308"/>
      <c r="BIF21" s="302"/>
      <c r="BIG21" s="139"/>
      <c r="BIH21" s="49"/>
      <c r="BII21" s="76"/>
      <c r="BIJ21" s="78">
        <f t="shared" si="172"/>
        <v>50501.000000000007</v>
      </c>
      <c r="BIL21" s="406"/>
      <c r="BIM21" s="780"/>
      <c r="BIN21" s="139"/>
      <c r="BIO21" s="495"/>
      <c r="BIP21" s="67"/>
      <c r="BIQ21" s="78">
        <f t="shared" si="173"/>
        <v>86</v>
      </c>
      <c r="BIS21" s="321"/>
      <c r="BIT21" s="302"/>
      <c r="BIU21" s="139"/>
      <c r="BIV21" s="49"/>
      <c r="BIW21" s="139"/>
      <c r="BIX21" s="78">
        <f t="shared" si="174"/>
        <v>0</v>
      </c>
      <c r="BIZ21" s="426"/>
      <c r="BJA21" s="302"/>
      <c r="BJB21" s="139"/>
      <c r="BJC21" s="49"/>
      <c r="BJD21" s="139"/>
      <c r="BJE21" s="78">
        <f t="shared" si="175"/>
        <v>0</v>
      </c>
      <c r="BJG21" s="321"/>
      <c r="BJH21" s="411"/>
      <c r="BJI21" s="302"/>
      <c r="BJJ21" s="139"/>
      <c r="BJK21" s="49"/>
      <c r="BJL21" s="139"/>
      <c r="BJM21" s="78">
        <f t="shared" si="254"/>
        <v>27564.899999999991</v>
      </c>
      <c r="BJO21" s="31"/>
      <c r="BJP21" s="780"/>
      <c r="BJQ21" s="139"/>
      <c r="BJR21" s="49"/>
      <c r="BJS21" s="76"/>
      <c r="BJT21" s="78">
        <f t="shared" si="255"/>
        <v>1883</v>
      </c>
      <c r="BJV21" s="406"/>
      <c r="BJW21" s="780"/>
      <c r="BJX21" s="139"/>
      <c r="BJY21" s="49"/>
      <c r="BJZ21" s="76"/>
      <c r="BKA21" s="78">
        <f t="shared" si="176"/>
        <v>0</v>
      </c>
      <c r="BKC21" s="406"/>
      <c r="BKD21" s="738"/>
      <c r="BKE21" s="780"/>
      <c r="BKF21" s="139"/>
      <c r="BKG21" s="49"/>
      <c r="BKH21" s="76"/>
      <c r="BKI21" s="78">
        <f t="shared" si="177"/>
        <v>13238.500000000002</v>
      </c>
      <c r="BKK21" s="406"/>
      <c r="BKL21" s="780"/>
      <c r="BKM21" s="139"/>
      <c r="BKN21" s="49"/>
      <c r="BKO21" s="76"/>
      <c r="BKP21" s="78">
        <f t="shared" si="178"/>
        <v>0</v>
      </c>
      <c r="BKR21" s="406"/>
      <c r="BKS21" s="780"/>
      <c r="BKT21" s="139"/>
      <c r="BKU21" s="49"/>
      <c r="BKV21" s="67"/>
      <c r="BKW21" s="78">
        <f t="shared" si="179"/>
        <v>0</v>
      </c>
      <c r="BKY21" s="406"/>
      <c r="BKZ21" s="780"/>
      <c r="BLA21" s="139"/>
      <c r="BLB21" s="49"/>
      <c r="BLC21" s="67"/>
      <c r="BLD21" s="78">
        <f t="shared" si="180"/>
        <v>11052.6</v>
      </c>
      <c r="BLF21" s="406"/>
      <c r="BLG21" s="780"/>
      <c r="BLH21" s="139"/>
      <c r="BLI21" s="258"/>
      <c r="BLJ21" s="67"/>
      <c r="BLK21" s="78">
        <f t="shared" si="181"/>
        <v>100</v>
      </c>
      <c r="BLM21" s="426"/>
      <c r="BLN21" s="229"/>
      <c r="BLO21" s="696"/>
      <c r="BLP21" s="97"/>
      <c r="BLQ21" s="139"/>
      <c r="BLR21" s="78">
        <f t="shared" si="182"/>
        <v>0</v>
      </c>
      <c r="BLT21" s="426"/>
      <c r="BLU21" s="229"/>
      <c r="BLV21" s="104"/>
      <c r="BLW21" s="97"/>
      <c r="BLX21" s="139"/>
      <c r="BLY21" s="78">
        <f t="shared" si="183"/>
        <v>0</v>
      </c>
      <c r="BMA21" s="426"/>
      <c r="BMB21" s="229"/>
      <c r="BMC21" s="104"/>
      <c r="BMD21" s="715"/>
      <c r="BME21" s="139"/>
      <c r="BMF21" s="78">
        <f t="shared" si="184"/>
        <v>0</v>
      </c>
      <c r="BMH21" s="406"/>
      <c r="BMI21" s="780"/>
      <c r="BMJ21" s="139"/>
      <c r="BMK21" s="495"/>
      <c r="BML21" s="67"/>
      <c r="BMM21" s="78">
        <f t="shared" si="185"/>
        <v>0</v>
      </c>
      <c r="BMO21" s="31"/>
      <c r="BMP21" s="780"/>
      <c r="BMQ21" s="139"/>
      <c r="BMR21" s="258"/>
      <c r="BMS21" s="67"/>
      <c r="BMT21" s="78">
        <f t="shared" si="186"/>
        <v>0</v>
      </c>
      <c r="BMV21" s="31"/>
      <c r="BMW21" s="780"/>
      <c r="BMX21" s="350"/>
      <c r="BMY21" s="49"/>
      <c r="BMZ21" s="76"/>
      <c r="BNA21" s="78">
        <f t="shared" si="229"/>
        <v>30837</v>
      </c>
      <c r="BNC21" s="321">
        <v>41556</v>
      </c>
      <c r="BND21" s="302" t="s">
        <v>1815</v>
      </c>
      <c r="BNE21" s="139">
        <v>31626</v>
      </c>
      <c r="BNF21" s="321">
        <v>41558</v>
      </c>
      <c r="BNG21" s="718">
        <v>4063</v>
      </c>
      <c r="BNH21" s="131">
        <f t="shared" si="230"/>
        <v>61929.5</v>
      </c>
      <c r="BNJ21" s="31"/>
      <c r="BNK21" s="780"/>
      <c r="BNL21" s="139"/>
      <c r="BNM21" s="258"/>
      <c r="BNN21" s="67"/>
      <c r="BNO21" s="78">
        <f t="shared" si="231"/>
        <v>0</v>
      </c>
      <c r="BNQ21" s="31"/>
      <c r="BNR21" s="336"/>
      <c r="BNS21" s="780"/>
      <c r="BNT21" s="139"/>
      <c r="BNU21" s="258"/>
      <c r="BNV21" s="67"/>
      <c r="BNW21" s="78">
        <f t="shared" si="232"/>
        <v>0</v>
      </c>
      <c r="BNY21" s="31"/>
      <c r="BNZ21" s="780"/>
      <c r="BOA21" s="139"/>
      <c r="BOB21" s="31"/>
      <c r="BOC21" s="76"/>
      <c r="BOD21" s="78">
        <f t="shared" si="233"/>
        <v>0</v>
      </c>
      <c r="BOF21" s="31"/>
      <c r="BOG21" s="780"/>
      <c r="BOH21" s="139"/>
      <c r="BOI21" s="31"/>
      <c r="BOJ21" s="76"/>
      <c r="BOK21" s="78">
        <f t="shared" si="234"/>
        <v>0</v>
      </c>
      <c r="BOM21" s="31"/>
      <c r="BON21" s="780"/>
      <c r="BOO21" s="139"/>
      <c r="BOP21" s="258"/>
      <c r="BOQ21" s="67"/>
      <c r="BOR21" s="78">
        <f t="shared" si="235"/>
        <v>1785.5</v>
      </c>
      <c r="BOT21" s="321"/>
      <c r="BOU21" s="302"/>
      <c r="BOV21" s="139"/>
      <c r="BOW21" s="49"/>
      <c r="BOX21" s="139"/>
      <c r="BOY21" s="78">
        <f t="shared" si="236"/>
        <v>0</v>
      </c>
      <c r="BPA21" s="406"/>
      <c r="BPB21" s="780"/>
      <c r="BPC21" s="139"/>
      <c r="BPD21" s="49"/>
      <c r="BPE21" s="76"/>
      <c r="BPF21" s="78">
        <f t="shared" si="237"/>
        <v>0</v>
      </c>
      <c r="BPH21" s="406"/>
      <c r="BPI21" s="780"/>
      <c r="BPJ21" s="139"/>
      <c r="BPK21" s="49"/>
      <c r="BPL21" s="76"/>
      <c r="BPM21" s="78">
        <f t="shared" si="251"/>
        <v>2273.5</v>
      </c>
      <c r="BPO21" s="31"/>
      <c r="BPP21" s="780"/>
      <c r="BPQ21" s="139"/>
      <c r="BPR21" s="49"/>
      <c r="BPS21" s="76"/>
      <c r="BPT21" s="78">
        <f t="shared" si="187"/>
        <v>0</v>
      </c>
      <c r="BPV21" s="31"/>
      <c r="BPW21" s="780"/>
      <c r="BPX21" s="139"/>
      <c r="BPY21" s="49"/>
      <c r="BPZ21" s="76"/>
      <c r="BQA21" s="78">
        <f t="shared" si="188"/>
        <v>0</v>
      </c>
      <c r="BQD21" s="929"/>
      <c r="BQE21" s="31"/>
      <c r="BQF21" s="139"/>
      <c r="BQG21" s="258"/>
      <c r="BQH21" s="67"/>
      <c r="BQI21" s="78">
        <f t="shared" si="189"/>
        <v>118</v>
      </c>
      <c r="BQJ21" s="76"/>
      <c r="BQK21" s="321"/>
      <c r="BQL21" s="302"/>
      <c r="BQM21" s="139"/>
      <c r="BQN21" s="49">
        <v>41702</v>
      </c>
      <c r="BQO21" s="139">
        <v>1000</v>
      </c>
      <c r="BQP21" s="78">
        <f t="shared" si="190"/>
        <v>24508</v>
      </c>
      <c r="BQR21" s="321"/>
      <c r="BQS21" s="302"/>
      <c r="BQT21" s="139"/>
      <c r="BQU21" s="426"/>
      <c r="BQV21" s="139"/>
      <c r="BQW21" s="78">
        <f t="shared" si="191"/>
        <v>0</v>
      </c>
      <c r="BQZ21" s="780"/>
      <c r="BRA21" s="350"/>
      <c r="BRB21" s="406"/>
      <c r="BRC21" s="778"/>
      <c r="BRD21" s="78">
        <f t="shared" si="192"/>
        <v>0</v>
      </c>
      <c r="BRF21" s="31"/>
      <c r="BRG21" s="780"/>
      <c r="BRH21" s="139"/>
      <c r="BRI21" s="258"/>
      <c r="BRJ21" s="67"/>
      <c r="BRK21" s="78">
        <f t="shared" si="193"/>
        <v>0</v>
      </c>
      <c r="BRM21" s="322"/>
      <c r="BRN21" s="336"/>
      <c r="BRO21" s="780"/>
      <c r="BRP21" s="139"/>
      <c r="BRQ21" s="49"/>
      <c r="BRR21" s="76"/>
      <c r="BRS21" s="78">
        <f t="shared" si="194"/>
        <v>1966</v>
      </c>
      <c r="BRU21" s="406"/>
      <c r="BRV21" s="780"/>
      <c r="BRW21" s="139"/>
      <c r="BRX21" s="258"/>
      <c r="BRY21" s="67"/>
      <c r="BRZ21" s="78">
        <f t="shared" si="195"/>
        <v>0</v>
      </c>
      <c r="BSB21" s="406"/>
      <c r="BSC21" s="780"/>
      <c r="BSD21" s="139"/>
      <c r="BSE21" s="49"/>
      <c r="BSF21" s="76"/>
      <c r="BSG21" s="78">
        <f t="shared" si="196"/>
        <v>0</v>
      </c>
      <c r="BSI21" s="31"/>
      <c r="BSJ21" s="780"/>
      <c r="BSK21" s="139"/>
      <c r="BSL21" s="258"/>
      <c r="BSM21" s="67"/>
      <c r="BSN21" s="78">
        <f t="shared" si="197"/>
        <v>0</v>
      </c>
      <c r="BSP21" s="406"/>
      <c r="BSQ21" s="780"/>
      <c r="BSR21" s="139"/>
      <c r="BSS21" s="563"/>
      <c r="BST21" s="571"/>
      <c r="BSU21" s="78">
        <f t="shared" si="198"/>
        <v>0</v>
      </c>
      <c r="BSW21" s="406"/>
      <c r="BSX21" s="780"/>
      <c r="BSY21" s="139"/>
      <c r="BSZ21" s="563"/>
      <c r="BTA21" s="571"/>
      <c r="BTB21" s="78">
        <f t="shared" si="199"/>
        <v>0</v>
      </c>
      <c r="BTD21" s="31"/>
      <c r="BTE21" s="780"/>
      <c r="BTF21" s="139"/>
      <c r="BTG21" s="258"/>
      <c r="BTH21" s="67"/>
      <c r="BTI21" s="78">
        <f t="shared" si="200"/>
        <v>0</v>
      </c>
      <c r="BTK21" s="31"/>
      <c r="BTL21" s="780"/>
      <c r="BTM21" s="139"/>
      <c r="BTN21" s="258"/>
      <c r="BTO21" s="67"/>
      <c r="BTP21" s="78">
        <f t="shared" si="201"/>
        <v>0</v>
      </c>
      <c r="BTR21" s="31"/>
      <c r="BTS21" s="780"/>
      <c r="BTT21" s="139"/>
      <c r="BTU21" s="258"/>
      <c r="BTV21" s="67"/>
      <c r="BTW21" s="78">
        <f t="shared" si="202"/>
        <v>0</v>
      </c>
      <c r="BTY21" s="31"/>
      <c r="BTZ21" s="780"/>
      <c r="BUA21" s="139"/>
      <c r="BUB21" s="258"/>
      <c r="BUC21" s="67"/>
      <c r="BUD21" s="78">
        <f t="shared" si="203"/>
        <v>0</v>
      </c>
    </row>
    <row r="22" spans="1:1902" x14ac:dyDescent="0.25">
      <c r="A22" s="31"/>
      <c r="B22" s="311"/>
      <c r="C22" s="22"/>
      <c r="D22" s="31"/>
      <c r="E22" s="76"/>
      <c r="F22" s="78">
        <f t="shared" si="2"/>
        <v>147000</v>
      </c>
      <c r="H22" s="31"/>
      <c r="I22" s="311"/>
      <c r="J22" s="22"/>
      <c r="K22" s="31"/>
      <c r="L22" s="76"/>
      <c r="M22" s="78">
        <f t="shared" si="3"/>
        <v>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6"/>
      <c r="AK22" s="311"/>
      <c r="AL22" s="104"/>
      <c r="AM22" s="426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6"/>
      <c r="BM22" s="229"/>
      <c r="BN22" s="104"/>
      <c r="BO22" s="896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6"/>
      <c r="CA22" s="426"/>
      <c r="CB22" s="229"/>
      <c r="CC22" s="104"/>
      <c r="CD22" s="49"/>
      <c r="CE22" s="139"/>
      <c r="CF22" s="78">
        <f t="shared" si="13"/>
        <v>24829.5</v>
      </c>
      <c r="CH22" s="426"/>
      <c r="CI22" s="229"/>
      <c r="CJ22" s="104"/>
      <c r="CK22" s="49"/>
      <c r="CL22" s="139"/>
      <c r="CM22" s="78">
        <f t="shared" si="14"/>
        <v>0</v>
      </c>
      <c r="CO22" s="426"/>
      <c r="CP22" s="229"/>
      <c r="CQ22" s="104"/>
      <c r="CR22" s="49"/>
      <c r="CS22" s="139"/>
      <c r="CT22" s="78">
        <f t="shared" si="15"/>
        <v>0</v>
      </c>
      <c r="CV22" s="549">
        <v>41121</v>
      </c>
      <c r="CW22" s="549"/>
      <c r="CX22" s="834" t="s">
        <v>1140</v>
      </c>
      <c r="CY22" s="672">
        <v>83134</v>
      </c>
      <c r="CZ22" s="795"/>
      <c r="DA22" s="565"/>
      <c r="DB22" s="897">
        <f t="shared" si="16"/>
        <v>88948</v>
      </c>
      <c r="DD22" s="406">
        <v>41738</v>
      </c>
      <c r="DE22" s="909"/>
      <c r="DF22" s="780" t="s">
        <v>3160</v>
      </c>
      <c r="DG22" s="139">
        <v>8500</v>
      </c>
      <c r="DH22" s="426"/>
      <c r="DI22" s="139"/>
      <c r="DJ22" s="78">
        <f t="shared" si="17"/>
        <v>15698268.169999996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6"/>
      <c r="EO22" s="302"/>
      <c r="EP22" s="139"/>
      <c r="EQ22" s="49"/>
      <c r="ER22" s="139"/>
      <c r="ES22" s="78">
        <f t="shared" si="22"/>
        <v>7999.8000000000029</v>
      </c>
      <c r="EU22" s="406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6"/>
      <c r="FK22" s="308"/>
      <c r="FL22" s="229"/>
      <c r="FM22" s="104"/>
      <c r="FN22" s="49"/>
      <c r="FO22" s="139"/>
      <c r="FP22" s="78">
        <f t="shared" si="25"/>
        <v>19957.43</v>
      </c>
      <c r="FR22" s="406"/>
      <c r="FS22" s="336"/>
      <c r="FT22" s="311"/>
      <c r="FU22" s="104"/>
      <c r="FV22" s="336"/>
      <c r="FW22" s="76"/>
      <c r="FX22" s="78">
        <f t="shared" si="26"/>
        <v>8038.1</v>
      </c>
      <c r="FZ22" s="31"/>
      <c r="GA22" s="229"/>
      <c r="GB22" s="104"/>
      <c r="GC22" s="49"/>
      <c r="GD22" s="139"/>
      <c r="GE22" s="78">
        <f t="shared" si="204"/>
        <v>0</v>
      </c>
      <c r="GG22" s="426"/>
      <c r="GH22" s="483"/>
      <c r="GI22" s="229"/>
      <c r="GJ22" s="104"/>
      <c r="GK22" s="426"/>
      <c r="GL22" s="104"/>
      <c r="GM22" s="78">
        <f t="shared" si="27"/>
        <v>0</v>
      </c>
      <c r="GO22" s="426"/>
      <c r="GP22" s="229"/>
      <c r="GQ22" s="104"/>
      <c r="GR22" s="49"/>
      <c r="GS22" s="139"/>
      <c r="GT22" s="78">
        <f t="shared" si="28"/>
        <v>3191.5</v>
      </c>
      <c r="GV22" s="406"/>
      <c r="GW22" s="311"/>
      <c r="GX22" s="311"/>
      <c r="GY22" s="783"/>
      <c r="GZ22" s="31"/>
      <c r="HA22" s="76"/>
      <c r="HB22" s="78">
        <f t="shared" si="29"/>
        <v>12652.35</v>
      </c>
      <c r="HD22" s="426"/>
      <c r="HE22" s="229"/>
      <c r="HF22" s="696"/>
      <c r="HG22" s="321"/>
      <c r="HH22" s="139"/>
      <c r="HI22" s="78">
        <f t="shared" si="30"/>
        <v>5990.5</v>
      </c>
      <c r="HK22" s="322"/>
      <c r="HL22" s="311"/>
      <c r="HM22" s="783"/>
      <c r="HN22" s="31"/>
      <c r="HO22" s="76"/>
      <c r="HP22" s="78">
        <f t="shared" si="31"/>
        <v>3655.5</v>
      </c>
      <c r="HR22" s="426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3"/>
      <c r="IB22" s="31"/>
      <c r="IC22" s="76"/>
      <c r="ID22" s="78">
        <f t="shared" si="33"/>
        <v>0</v>
      </c>
      <c r="IF22" s="322"/>
      <c r="IG22" s="311"/>
      <c r="IH22" s="783"/>
      <c r="II22" s="31"/>
      <c r="IJ22" s="76"/>
      <c r="IK22" s="78">
        <f t="shared" si="34"/>
        <v>0</v>
      </c>
      <c r="IM22" s="311"/>
      <c r="IN22" s="311"/>
      <c r="IO22" s="783"/>
      <c r="IP22" s="31"/>
      <c r="IQ22" s="76"/>
      <c r="IR22" s="78">
        <f t="shared" si="35"/>
        <v>33695</v>
      </c>
      <c r="IT22" s="426"/>
      <c r="IU22" s="1460"/>
      <c r="IV22" s="805"/>
      <c r="IW22" s="49"/>
      <c r="IX22" s="139"/>
      <c r="IY22" s="78">
        <f t="shared" si="36"/>
        <v>402</v>
      </c>
      <c r="JA22" s="426"/>
      <c r="JB22" s="1460"/>
      <c r="JC22" s="805"/>
      <c r="JD22" s="49"/>
      <c r="JE22" s="139"/>
      <c r="JF22" s="78">
        <f t="shared" si="37"/>
        <v>900</v>
      </c>
      <c r="JH22" s="321">
        <v>41725</v>
      </c>
      <c r="JI22" s="302" t="s">
        <v>2561</v>
      </c>
      <c r="JJ22" s="390">
        <v>1920</v>
      </c>
      <c r="JK22" s="321"/>
      <c r="JL22" s="390"/>
      <c r="JM22" s="78">
        <f t="shared" si="38"/>
        <v>28320</v>
      </c>
      <c r="JO22" s="322"/>
      <c r="JP22" s="780"/>
      <c r="JQ22" s="702"/>
      <c r="JR22" s="322"/>
      <c r="JS22" s="702"/>
      <c r="JT22" s="78">
        <f t="shared" si="39"/>
        <v>40800</v>
      </c>
      <c r="JV22" s="322"/>
      <c r="JW22" s="780"/>
      <c r="JX22" s="702"/>
      <c r="JY22" s="322"/>
      <c r="JZ22" s="702"/>
      <c r="KA22" s="78">
        <f t="shared" si="40"/>
        <v>40800</v>
      </c>
      <c r="KC22" s="426"/>
      <c r="KD22" s="1460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452"/>
      <c r="KS22" s="311"/>
      <c r="KT22" s="22"/>
      <c r="KU22" s="31"/>
      <c r="KV22" s="76"/>
      <c r="KW22" s="78">
        <f t="shared" si="43"/>
        <v>12354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6"/>
      <c r="MP22" s="229"/>
      <c r="MQ22" s="104"/>
      <c r="MR22" s="49"/>
      <c r="MS22" s="139"/>
      <c r="MT22" s="78">
        <f t="shared" si="50"/>
        <v>0</v>
      </c>
      <c r="MV22" s="406"/>
      <c r="MW22" s="311"/>
      <c r="MX22" s="22"/>
      <c r="MY22" s="31"/>
      <c r="MZ22" s="76"/>
      <c r="NA22" s="78">
        <f t="shared" si="51"/>
        <v>0</v>
      </c>
      <c r="NC22" s="406"/>
      <c r="ND22" s="311"/>
      <c r="NE22" s="22"/>
      <c r="NF22" s="31"/>
      <c r="NG22" s="76"/>
      <c r="NH22" s="78">
        <f t="shared" si="52"/>
        <v>0</v>
      </c>
      <c r="NJ22" s="792"/>
      <c r="NK22" s="311"/>
      <c r="NL22" s="22"/>
      <c r="NM22" s="31"/>
      <c r="NN22" s="76"/>
      <c r="NO22" s="78">
        <f t="shared" si="53"/>
        <v>0</v>
      </c>
      <c r="NQ22" s="792"/>
      <c r="NR22" s="311"/>
      <c r="NS22" s="22"/>
      <c r="NT22" s="31"/>
      <c r="NU22" s="76"/>
      <c r="NV22" s="78">
        <f t="shared" si="54"/>
        <v>0</v>
      </c>
      <c r="NX22" s="406"/>
      <c r="NY22" s="311"/>
      <c r="NZ22" s="22"/>
      <c r="OA22" s="406"/>
      <c r="OB22" s="76"/>
      <c r="OC22" s="78">
        <f t="shared" si="55"/>
        <v>0</v>
      </c>
      <c r="OE22" s="406"/>
      <c r="OF22" s="311"/>
      <c r="OG22" s="22"/>
      <c r="OH22" s="31"/>
      <c r="OI22" s="76"/>
      <c r="OJ22" s="78">
        <f t="shared" si="56"/>
        <v>12799.5</v>
      </c>
      <c r="OL22" s="426"/>
      <c r="OM22" s="814"/>
      <c r="ON22" s="229"/>
      <c r="OO22" s="104"/>
      <c r="OP22" s="49"/>
      <c r="OQ22" s="139"/>
      <c r="OR22" s="78">
        <f t="shared" si="0"/>
        <v>225191.9</v>
      </c>
      <c r="OT22" s="406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9"/>
      <c r="PJ22" s="139"/>
      <c r="PK22" s="433"/>
      <c r="PL22" s="139"/>
      <c r="PM22" s="78">
        <f t="shared" si="59"/>
        <v>301.5</v>
      </c>
      <c r="PO22" s="321"/>
      <c r="PP22" s="895"/>
      <c r="PQ22" s="104"/>
      <c r="PR22" s="49"/>
      <c r="PS22" s="139"/>
      <c r="PT22" s="78">
        <f t="shared" si="60"/>
        <v>301.5</v>
      </c>
      <c r="PV22" s="321">
        <v>41729</v>
      </c>
      <c r="PW22" s="860" t="s">
        <v>2956</v>
      </c>
      <c r="PX22" s="229" t="s">
        <v>2646</v>
      </c>
      <c r="PY22" s="104">
        <v>67470.8</v>
      </c>
      <c r="PZ22" s="308">
        <v>41734</v>
      </c>
      <c r="QA22" s="139">
        <v>67470.8</v>
      </c>
      <c r="QB22" s="131">
        <f t="shared" si="61"/>
        <v>9830.36</v>
      </c>
      <c r="QD22" s="321"/>
      <c r="QE22" s="229"/>
      <c r="QF22" s="104"/>
      <c r="QG22" s="308"/>
      <c r="QH22" s="139"/>
      <c r="QI22" s="78">
        <f t="shared" si="62"/>
        <v>0</v>
      </c>
      <c r="QK22" s="322"/>
      <c r="QL22" s="311"/>
      <c r="QM22" s="22"/>
      <c r="QN22" s="31"/>
      <c r="QO22" s="76"/>
      <c r="QP22" s="78">
        <f t="shared" si="63"/>
        <v>9276.8000000000011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3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M22" s="426"/>
      <c r="RN22" s="483"/>
      <c r="RO22" s="229"/>
      <c r="RP22" s="104"/>
      <c r="RQ22" s="49"/>
      <c r="RR22" s="139"/>
      <c r="RS22" s="78">
        <f t="shared" si="67"/>
        <v>15332.5</v>
      </c>
      <c r="RU22" s="426"/>
      <c r="RV22" s="229"/>
      <c r="RW22" s="104"/>
      <c r="RX22" s="31"/>
      <c r="RY22" s="793"/>
      <c r="RZ22" s="78">
        <f t="shared" si="68"/>
        <v>1797</v>
      </c>
      <c r="SB22" s="426"/>
      <c r="SC22" s="229"/>
      <c r="SD22" s="104"/>
      <c r="SE22" s="31"/>
      <c r="SF22" s="793"/>
      <c r="SG22" s="78">
        <f t="shared" si="69"/>
        <v>0</v>
      </c>
      <c r="SI22" s="49"/>
      <c r="SJ22" s="229"/>
      <c r="SK22" s="104"/>
      <c r="SL22" s="31"/>
      <c r="SM22" s="793"/>
      <c r="SN22" s="78">
        <f t="shared" si="70"/>
        <v>0</v>
      </c>
      <c r="SP22" s="49"/>
      <c r="SQ22" s="229"/>
      <c r="SR22" s="104"/>
      <c r="SS22" s="31"/>
      <c r="ST22" s="793"/>
      <c r="SU22" s="78">
        <f t="shared" si="71"/>
        <v>0</v>
      </c>
      <c r="SW22" s="49"/>
      <c r="SX22" s="229"/>
      <c r="SY22" s="104"/>
      <c r="SZ22" s="31"/>
      <c r="TA22" s="793"/>
      <c r="TB22" s="78">
        <f t="shared" si="72"/>
        <v>0</v>
      </c>
      <c r="TD22" s="49"/>
      <c r="TE22" s="229"/>
      <c r="TF22" s="104"/>
      <c r="TG22" s="31"/>
      <c r="TH22" s="793"/>
      <c r="TI22" s="78">
        <f t="shared" si="73"/>
        <v>0</v>
      </c>
      <c r="TK22" s="49"/>
      <c r="TL22" s="229"/>
      <c r="TM22" s="104"/>
      <c r="TN22" s="31"/>
      <c r="TO22" s="793"/>
      <c r="TP22" s="78">
        <f t="shared" si="74"/>
        <v>0</v>
      </c>
      <c r="TR22" s="311"/>
      <c r="TS22" s="311"/>
      <c r="TT22" s="22"/>
      <c r="TU22" s="31"/>
      <c r="TV22" s="793"/>
      <c r="TW22" s="78">
        <f t="shared" si="75"/>
        <v>0</v>
      </c>
      <c r="TY22" s="311"/>
      <c r="TZ22" s="311"/>
      <c r="UA22" s="22"/>
      <c r="UB22" s="31"/>
      <c r="UC22" s="793"/>
      <c r="UD22" s="78">
        <f t="shared" si="76"/>
        <v>0</v>
      </c>
      <c r="UF22" s="406"/>
      <c r="UG22" s="311"/>
      <c r="UH22" s="22"/>
      <c r="UI22" s="31"/>
      <c r="UJ22" s="793"/>
      <c r="UK22" s="78">
        <f t="shared" si="77"/>
        <v>0</v>
      </c>
      <c r="UM22" s="426"/>
      <c r="UN22" s="229"/>
      <c r="UO22" s="104"/>
      <c r="UP22" s="49"/>
      <c r="UQ22" s="350"/>
      <c r="UR22" s="78">
        <f t="shared" si="78"/>
        <v>-2822</v>
      </c>
      <c r="UT22" s="426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6"/>
      <c r="VI22" s="311"/>
      <c r="VJ22" s="22"/>
      <c r="VK22" s="31"/>
      <c r="VL22" s="793"/>
      <c r="VM22" s="78">
        <f t="shared" si="81"/>
        <v>0</v>
      </c>
      <c r="VO22" s="31"/>
      <c r="VP22" s="311"/>
      <c r="VQ22" s="22"/>
      <c r="VR22" s="31"/>
      <c r="VS22" s="793"/>
      <c r="VT22" s="78">
        <f t="shared" si="82"/>
        <v>0</v>
      </c>
      <c r="VV22" s="31"/>
      <c r="VW22" s="311"/>
      <c r="VX22" s="22"/>
      <c r="VY22" s="31"/>
      <c r="VZ22" s="793"/>
      <c r="WA22" s="78">
        <f t="shared" si="83"/>
        <v>0</v>
      </c>
      <c r="WC22" s="406"/>
      <c r="WD22" s="311"/>
      <c r="WE22" s="22"/>
      <c r="WF22" s="322">
        <v>41601</v>
      </c>
      <c r="WG22" s="793">
        <v>1000</v>
      </c>
      <c r="WH22" s="78">
        <f t="shared" si="84"/>
        <v>17510</v>
      </c>
      <c r="WJ22" s="321"/>
      <c r="WK22" s="229"/>
      <c r="WL22" s="104"/>
      <c r="WM22" s="49"/>
      <c r="WN22" s="350"/>
      <c r="WO22" s="78">
        <f t="shared" si="85"/>
        <v>151</v>
      </c>
      <c r="WQ22" s="406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635.5</v>
      </c>
      <c r="XE22" s="406"/>
      <c r="XF22" s="311"/>
      <c r="XG22" s="22"/>
      <c r="XH22" s="31"/>
      <c r="XI22" s="76"/>
      <c r="XJ22" s="78">
        <f t="shared" si="88"/>
        <v>40179.949999999997</v>
      </c>
      <c r="XL22" s="406"/>
      <c r="XM22" s="311"/>
      <c r="XN22" s="22"/>
      <c r="XO22" s="31"/>
      <c r="XP22" s="76"/>
      <c r="XQ22" s="78">
        <f t="shared" si="89"/>
        <v>0</v>
      </c>
      <c r="XS22" s="406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6"/>
      <c r="YL22" s="139"/>
      <c r="YM22" s="78">
        <f t="shared" si="92"/>
        <v>0</v>
      </c>
      <c r="YO22" s="426"/>
      <c r="YP22" s="483"/>
      <c r="YQ22" s="229"/>
      <c r="YR22" s="696"/>
      <c r="YS22" s="785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2"/>
        <v>0</v>
      </c>
      <c r="ZD22" s="321"/>
      <c r="ZE22" s="229"/>
      <c r="ZF22" s="104"/>
      <c r="ZG22" s="49"/>
      <c r="ZH22" s="139"/>
      <c r="ZI22" s="78">
        <f t="shared" si="94"/>
        <v>11399.470000000001</v>
      </c>
      <c r="ZK22" s="406"/>
      <c r="ZL22" s="311"/>
      <c r="ZM22" s="22"/>
      <c r="ZN22" s="31"/>
      <c r="ZO22" s="76"/>
      <c r="ZP22" s="78">
        <f t="shared" si="238"/>
        <v>0</v>
      </c>
      <c r="ZR22" s="406"/>
      <c r="ZS22" s="311"/>
      <c r="ZT22" s="22"/>
      <c r="ZU22" s="31"/>
      <c r="ZV22" s="76"/>
      <c r="ZW22" s="78">
        <f t="shared" si="239"/>
        <v>0</v>
      </c>
      <c r="ZY22" s="321">
        <v>41717</v>
      </c>
      <c r="ZZ22" s="317"/>
      <c r="AAA22" s="302" t="s">
        <v>2512</v>
      </c>
      <c r="AAB22" s="139">
        <v>2248.5</v>
      </c>
      <c r="AAC22" s="321">
        <v>41738</v>
      </c>
      <c r="AAD22" s="139">
        <v>2248.5</v>
      </c>
      <c r="AAE22" s="78">
        <f t="shared" si="95"/>
        <v>2062.4000000000233</v>
      </c>
      <c r="AAG22" s="322"/>
      <c r="AAH22" s="780"/>
      <c r="AAI22" s="139"/>
      <c r="AAJ22" s="321"/>
      <c r="AAK22" s="139"/>
      <c r="AAL22" s="78">
        <f t="shared" si="96"/>
        <v>0</v>
      </c>
      <c r="AAN22" s="426"/>
      <c r="AAO22" s="426"/>
      <c r="AAP22" s="229"/>
      <c r="AAQ22" s="104"/>
      <c r="AAR22" s="321"/>
      <c r="AAS22" s="139"/>
      <c r="AAT22" s="78">
        <f t="shared" si="97"/>
        <v>2828</v>
      </c>
      <c r="AAV22" s="321"/>
      <c r="AAW22" s="229"/>
      <c r="AAX22" s="696"/>
      <c r="AAY22" s="49"/>
      <c r="AAZ22" s="139"/>
      <c r="ABA22" s="78">
        <f t="shared" si="98"/>
        <v>41970</v>
      </c>
      <c r="ABC22" s="406"/>
      <c r="ABD22" s="311"/>
      <c r="ABE22" s="22"/>
      <c r="ABF22" s="31"/>
      <c r="ABG22" s="76"/>
      <c r="ABH22" s="78">
        <f t="shared" si="99"/>
        <v>0</v>
      </c>
      <c r="ABJ22" s="426"/>
      <c r="ABK22" s="229"/>
      <c r="ABL22" s="104"/>
      <c r="ABM22" s="49"/>
      <c r="ABN22" s="139"/>
      <c r="ABO22" s="78">
        <f t="shared" si="100"/>
        <v>0</v>
      </c>
      <c r="ABQ22" s="426"/>
      <c r="ABR22" s="229"/>
      <c r="ABS22" s="104"/>
      <c r="ABT22" s="49"/>
      <c r="ABU22" s="139"/>
      <c r="ABV22" s="78">
        <f t="shared" si="101"/>
        <v>0</v>
      </c>
      <c r="ABX22" s="406"/>
      <c r="ABY22" s="311"/>
      <c r="ABZ22" s="22"/>
      <c r="ACA22" s="31"/>
      <c r="ACB22" s="76"/>
      <c r="ACC22" s="78">
        <f t="shared" si="102"/>
        <v>0</v>
      </c>
      <c r="ACE22" s="406"/>
      <c r="ACF22" s="311"/>
      <c r="ACG22" s="22"/>
      <c r="ACH22" s="31"/>
      <c r="ACI22" s="76"/>
      <c r="ACJ22" s="78">
        <f t="shared" si="103"/>
        <v>0</v>
      </c>
      <c r="ACL22" s="406"/>
      <c r="ACM22" s="738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6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3"/>
      <c r="ADL22" s="31"/>
      <c r="ADM22" s="76"/>
      <c r="ADN22" s="78">
        <f t="shared" si="257"/>
        <v>0</v>
      </c>
      <c r="ADP22" s="322"/>
      <c r="ADQ22" s="311"/>
      <c r="ADR22" s="22"/>
      <c r="ADS22" s="406"/>
      <c r="ADT22" s="76"/>
      <c r="ADU22" s="78">
        <f t="shared" si="258"/>
        <v>0</v>
      </c>
      <c r="ADW22" s="406"/>
      <c r="ADX22" s="311"/>
      <c r="ADY22" s="22"/>
      <c r="ADZ22" s="31"/>
      <c r="AEA22" s="76"/>
      <c r="AEB22" s="78">
        <f t="shared" si="259"/>
        <v>42311</v>
      </c>
      <c r="AED22" s="321"/>
      <c r="AEE22" s="229"/>
      <c r="AEF22" s="104"/>
      <c r="AEG22" s="321"/>
      <c r="AEH22" s="139"/>
      <c r="AEI22" s="78">
        <f t="shared" si="253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3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1"/>
      <c r="AGE22" s="76"/>
      <c r="AGF22" s="78">
        <f t="shared" si="111"/>
        <v>45296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3146</v>
      </c>
      <c r="AGV22" s="426"/>
      <c r="AGW22" s="229"/>
      <c r="AGX22" s="104"/>
      <c r="AGY22" s="49"/>
      <c r="AGZ22" s="139"/>
      <c r="AHA22" s="78">
        <f t="shared" si="114"/>
        <v>17325.5</v>
      </c>
      <c r="AHE22" s="311"/>
      <c r="AHF22" s="22"/>
      <c r="AHG22" s="322"/>
      <c r="AHH22" s="76"/>
      <c r="AHI22" s="78">
        <f t="shared" si="115"/>
        <v>2343</v>
      </c>
      <c r="AHK22" s="406"/>
      <c r="AHL22" s="311"/>
      <c r="AHM22" s="22"/>
      <c r="AHN22" s="31"/>
      <c r="AHO22" s="76"/>
      <c r="AHP22" s="78">
        <f t="shared" si="116"/>
        <v>0</v>
      </c>
      <c r="AHR22" s="406"/>
      <c r="AHS22" s="311"/>
      <c r="AHT22" s="22"/>
      <c r="AHU22" s="31"/>
      <c r="AHV22" s="76"/>
      <c r="AHW22" s="78">
        <f t="shared" si="117"/>
        <v>5917.5</v>
      </c>
      <c r="AHY22" s="426">
        <v>41610</v>
      </c>
      <c r="AHZ22" s="426"/>
      <c r="AIA22" s="229" t="s">
        <v>2833</v>
      </c>
      <c r="AIB22" s="696">
        <v>3157</v>
      </c>
      <c r="AIC22" s="49"/>
      <c r="AID22" s="139"/>
      <c r="AIE22" s="78">
        <f t="shared" si="118"/>
        <v>14990.52</v>
      </c>
      <c r="AIG22" s="426"/>
      <c r="AIH22" s="229"/>
      <c r="AII22" s="104"/>
      <c r="AIJ22" s="49"/>
      <c r="AIK22" s="139"/>
      <c r="AIL22" s="78">
        <f t="shared" si="119"/>
        <v>2612</v>
      </c>
      <c r="AIN22" s="426"/>
      <c r="AIO22" s="229"/>
      <c r="AIP22" s="104"/>
      <c r="AIQ22" s="49"/>
      <c r="AIR22" s="139"/>
      <c r="AIS22" s="78">
        <f t="shared" si="120"/>
        <v>0</v>
      </c>
      <c r="AIU22" s="426"/>
      <c r="AIV22" s="229"/>
      <c r="AIW22" s="104"/>
      <c r="AIX22" s="49"/>
      <c r="AIY22" s="139"/>
      <c r="AIZ22" s="78">
        <f t="shared" si="121"/>
        <v>504</v>
      </c>
      <c r="AJB22" s="31"/>
      <c r="AJC22" s="782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95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6"/>
      <c r="AKF22" s="311"/>
      <c r="AKG22" s="22"/>
      <c r="AKH22" s="31"/>
      <c r="AKI22" s="76"/>
      <c r="AKJ22" s="78">
        <f t="shared" si="126"/>
        <v>0</v>
      </c>
      <c r="AKL22" s="406"/>
      <c r="AKM22" s="311"/>
      <c r="AKN22" s="22"/>
      <c r="AKO22" s="31"/>
      <c r="AKP22" s="76"/>
      <c r="AKQ22" s="78">
        <f t="shared" si="127"/>
        <v>0</v>
      </c>
      <c r="AKS22" s="426"/>
      <c r="AKT22" s="483"/>
      <c r="AKU22" s="229"/>
      <c r="AKV22" s="104"/>
      <c r="AKW22" s="49"/>
      <c r="AKX22" s="139"/>
      <c r="AKY22" s="78">
        <f t="shared" si="128"/>
        <v>139</v>
      </c>
      <c r="ALA22" s="426"/>
      <c r="ALB22" s="229"/>
      <c r="ALC22" s="104"/>
      <c r="ALD22" s="49"/>
      <c r="ALE22" s="139"/>
      <c r="ALF22" s="78">
        <f t="shared" si="129"/>
        <v>409</v>
      </c>
      <c r="ALH22" s="406"/>
      <c r="ALI22" s="311"/>
      <c r="ALJ22" s="22"/>
      <c r="ALK22" s="31"/>
      <c r="ALL22" s="76"/>
      <c r="ALM22" s="78">
        <f t="shared" si="130"/>
        <v>0</v>
      </c>
      <c r="ALO22" s="406"/>
      <c r="ALP22" s="311"/>
      <c r="ALQ22" s="22"/>
      <c r="ALR22" s="31"/>
      <c r="ALS22" s="76"/>
      <c r="ALT22" s="78">
        <f t="shared" si="131"/>
        <v>3598.5</v>
      </c>
      <c r="ALV22" s="426"/>
      <c r="ALW22" s="229"/>
      <c r="ALX22" s="696"/>
      <c r="ALY22" s="49"/>
      <c r="ALZ22" s="139"/>
      <c r="AMA22" s="78">
        <f t="shared" si="132"/>
        <v>37151</v>
      </c>
      <c r="AMC22" s="406"/>
      <c r="AMD22" s="311"/>
      <c r="AME22" s="22"/>
      <c r="AMF22" s="31"/>
      <c r="AMG22" s="76"/>
      <c r="AMH22" s="78">
        <f t="shared" si="133"/>
        <v>0</v>
      </c>
      <c r="AMJ22" s="406"/>
      <c r="AMK22" s="311"/>
      <c r="AML22" s="22"/>
      <c r="AMM22" s="406"/>
      <c r="AMN22" s="76"/>
      <c r="AMO22" s="78">
        <f t="shared" si="134"/>
        <v>0</v>
      </c>
      <c r="AMQ22" s="406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7"/>
      <c r="ANA22" s="810"/>
      <c r="ANB22" s="76"/>
      <c r="ANC22" s="811">
        <f t="shared" si="205"/>
        <v>0</v>
      </c>
      <c r="ANE22" s="31"/>
      <c r="ANF22" s="311"/>
      <c r="ANG22" s="805"/>
      <c r="ANH22" s="97"/>
      <c r="ANI22" s="76"/>
      <c r="ANJ22" s="811">
        <f t="shared" si="206"/>
        <v>0</v>
      </c>
      <c r="ANL22" s="321"/>
      <c r="ANM22" s="229"/>
      <c r="ANN22" s="805"/>
      <c r="ANO22" s="393"/>
      <c r="ANP22" s="139"/>
      <c r="ANQ22" s="811">
        <f t="shared" si="207"/>
        <v>187.59999999999991</v>
      </c>
      <c r="ANS22" s="31"/>
      <c r="ANT22" s="336"/>
      <c r="ANU22" s="311"/>
      <c r="ANV22" s="807"/>
      <c r="ANW22" s="810"/>
      <c r="ANX22" s="76"/>
      <c r="ANY22" s="811">
        <f t="shared" si="208"/>
        <v>0</v>
      </c>
      <c r="AOA22" s="406">
        <v>41724</v>
      </c>
      <c r="AOB22" s="738"/>
      <c r="AOC22" s="311" t="s">
        <v>2554</v>
      </c>
      <c r="AOD22" s="807">
        <v>25953.5</v>
      </c>
      <c r="AOE22" s="810">
        <v>41754</v>
      </c>
      <c r="AOF22" s="76">
        <v>25953.5</v>
      </c>
      <c r="AOG22" s="811">
        <f t="shared" si="209"/>
        <v>731.20000000001164</v>
      </c>
      <c r="AOI22" s="426"/>
      <c r="AOJ22" s="229"/>
      <c r="AOK22" s="805"/>
      <c r="AOL22" s="97"/>
      <c r="AOM22" s="139"/>
      <c r="AON22" s="811">
        <f t="shared" si="210"/>
        <v>0</v>
      </c>
      <c r="AOP22" s="31"/>
      <c r="AOQ22" s="311"/>
      <c r="AOR22" s="807"/>
      <c r="AOS22" s="810"/>
      <c r="AOT22" s="76"/>
      <c r="AOU22" s="811">
        <f t="shared" si="211"/>
        <v>0</v>
      </c>
      <c r="AOW22" s="49"/>
      <c r="AOX22" s="229"/>
      <c r="AOY22" s="805"/>
      <c r="AOZ22" s="97"/>
      <c r="APA22" s="139"/>
      <c r="APB22" s="811">
        <f t="shared" si="212"/>
        <v>0</v>
      </c>
      <c r="APD22" s="49"/>
      <c r="APE22" s="229"/>
      <c r="APF22" s="805"/>
      <c r="APG22" s="97"/>
      <c r="APH22" s="139"/>
      <c r="API22" s="78">
        <f t="shared" si="136"/>
        <v>0</v>
      </c>
      <c r="APK22" s="406"/>
      <c r="APL22" s="311"/>
      <c r="APM22" s="807"/>
      <c r="APN22" s="810"/>
      <c r="APO22" s="76"/>
      <c r="APP22" s="811">
        <f t="shared" si="213"/>
        <v>0</v>
      </c>
      <c r="APR22" s="321"/>
      <c r="APS22" s="229"/>
      <c r="APT22" s="805"/>
      <c r="APU22" s="97"/>
      <c r="APV22" s="139"/>
      <c r="APW22" s="811">
        <f t="shared" si="214"/>
        <v>0</v>
      </c>
      <c r="APY22" s="31"/>
      <c r="APZ22" s="872"/>
      <c r="AQA22" s="805"/>
      <c r="AQB22" s="97"/>
      <c r="AQC22" s="139"/>
      <c r="AQD22" s="811">
        <f t="shared" si="215"/>
        <v>0</v>
      </c>
      <c r="AQF22" s="31"/>
      <c r="AQG22" s="311"/>
      <c r="AQH22" s="805"/>
      <c r="AQI22" s="97"/>
      <c r="AQJ22" s="139"/>
      <c r="AQK22" s="811">
        <f t="shared" si="216"/>
        <v>0</v>
      </c>
      <c r="AQM22" s="31"/>
      <c r="AQN22" s="872"/>
      <c r="AQO22" s="805"/>
      <c r="AQP22" s="97"/>
      <c r="AQQ22" s="139"/>
      <c r="AQR22" s="811">
        <f t="shared" si="217"/>
        <v>0</v>
      </c>
      <c r="AQT22" s="322"/>
      <c r="AQU22" s="311"/>
      <c r="AQV22" s="805"/>
      <c r="AQW22" s="97"/>
      <c r="AQX22" s="139"/>
      <c r="AQY22" s="811">
        <f t="shared" si="218"/>
        <v>0</v>
      </c>
      <c r="ARA22" s="322"/>
      <c r="ARB22" s="311"/>
      <c r="ARC22" s="805"/>
      <c r="ARD22" s="97"/>
      <c r="ARE22" s="139"/>
      <c r="ARF22" s="811">
        <f t="shared" si="219"/>
        <v>0</v>
      </c>
      <c r="ARH22" s="322"/>
      <c r="ARI22" s="311"/>
      <c r="ARJ22" s="805"/>
      <c r="ARK22" s="97"/>
      <c r="ARL22" s="139"/>
      <c r="ARM22" s="811">
        <f t="shared" si="220"/>
        <v>399</v>
      </c>
      <c r="ARO22" s="406"/>
      <c r="ARP22" s="311"/>
      <c r="ARQ22" s="805"/>
      <c r="ARR22" s="97"/>
      <c r="ARS22" s="139"/>
      <c r="ART22" s="811">
        <f t="shared" si="221"/>
        <v>0</v>
      </c>
      <c r="ARV22" s="406"/>
      <c r="ARW22" s="311"/>
      <c r="ARX22" s="805"/>
      <c r="ARY22" s="97"/>
      <c r="ARZ22" s="139"/>
      <c r="ASA22" s="811">
        <f t="shared" si="222"/>
        <v>0</v>
      </c>
      <c r="ASC22" s="406"/>
      <c r="ASD22" s="311"/>
      <c r="ASE22" s="807"/>
      <c r="ASF22" s="810"/>
      <c r="ASG22" s="76"/>
      <c r="ASH22" s="811">
        <f t="shared" si="223"/>
        <v>0</v>
      </c>
      <c r="ASJ22" s="406"/>
      <c r="ASK22" s="311"/>
      <c r="ASL22" s="807"/>
      <c r="ASM22" s="810"/>
      <c r="ASN22" s="76"/>
      <c r="ASO22" s="811">
        <f t="shared" si="224"/>
        <v>0</v>
      </c>
      <c r="ASQ22" s="426"/>
      <c r="ASR22" s="229"/>
      <c r="ASS22" s="104"/>
      <c r="AST22" s="49"/>
      <c r="ASU22" s="139"/>
      <c r="ASV22" s="78">
        <f t="shared" si="240"/>
        <v>0</v>
      </c>
      <c r="ASX22" s="426"/>
      <c r="ASY22" s="483"/>
      <c r="ASZ22" s="229"/>
      <c r="ATA22" s="104"/>
      <c r="ATB22" s="49"/>
      <c r="ATC22" s="139"/>
      <c r="ATD22" s="78">
        <f t="shared" si="241"/>
        <v>2270</v>
      </c>
      <c r="ATF22" s="406"/>
      <c r="ATG22" s="311"/>
      <c r="ATH22" s="22"/>
      <c r="ATI22" s="31"/>
      <c r="ATJ22" s="76"/>
      <c r="ATK22" s="78">
        <f t="shared" si="242"/>
        <v>0</v>
      </c>
      <c r="ATM22" s="321"/>
      <c r="ATN22" s="229"/>
      <c r="ATO22" s="104"/>
      <c r="ATP22" s="49"/>
      <c r="ATQ22" s="139"/>
      <c r="ATR22" s="78">
        <f t="shared" si="243"/>
        <v>0</v>
      </c>
      <c r="ATT22" s="406"/>
      <c r="ATU22" s="738"/>
      <c r="ATV22" s="782"/>
      <c r="ATW22" s="22"/>
      <c r="ATX22" s="31"/>
      <c r="ATY22" s="76"/>
      <c r="ATZ22" s="78">
        <f t="shared" si="244"/>
        <v>968</v>
      </c>
      <c r="AUB22" s="406"/>
      <c r="AUC22" s="738"/>
      <c r="AUD22" s="782"/>
      <c r="AUE22" s="22"/>
      <c r="AUF22" s="31"/>
      <c r="AUG22" s="76"/>
      <c r="AUH22" s="78">
        <f t="shared" si="245"/>
        <v>0</v>
      </c>
      <c r="AUI22" s="76"/>
      <c r="AUJ22" s="406"/>
      <c r="AUK22" s="311"/>
      <c r="AUL22" s="22"/>
      <c r="AUM22" s="31"/>
      <c r="AUN22" s="76"/>
      <c r="AUO22" s="78">
        <f t="shared" si="246"/>
        <v>0</v>
      </c>
      <c r="AUQ22" s="426"/>
      <c r="AUR22" s="229"/>
      <c r="AUS22" s="696"/>
      <c r="AUT22" s="49"/>
      <c r="AUU22" s="139"/>
      <c r="AUV22" s="131">
        <f t="shared" si="247"/>
        <v>1117.5</v>
      </c>
      <c r="AUX22" s="426"/>
      <c r="AUY22" s="229"/>
      <c r="AUZ22" s="104"/>
      <c r="AVA22" s="49"/>
      <c r="AVB22" s="139"/>
      <c r="AVC22" s="78">
        <f t="shared" si="248"/>
        <v>3312</v>
      </c>
      <c r="AVE22" s="426"/>
      <c r="AVF22" s="229"/>
      <c r="AVG22" s="104"/>
      <c r="AVH22" s="49"/>
      <c r="AVI22" s="139"/>
      <c r="AVJ22" s="78">
        <f t="shared" si="249"/>
        <v>0</v>
      </c>
      <c r="AVL22" s="426"/>
      <c r="AVM22" s="229"/>
      <c r="AVN22" s="104"/>
      <c r="AVO22" s="49"/>
      <c r="AVP22" s="139"/>
      <c r="AVQ22" s="78">
        <f t="shared" si="250"/>
        <v>0</v>
      </c>
      <c r="AVS22" s="406"/>
      <c r="AVT22" s="311"/>
      <c r="AVU22" s="22"/>
      <c r="AVV22" s="31"/>
      <c r="AVW22" s="76"/>
      <c r="AVX22" s="78">
        <f t="shared" si="225"/>
        <v>0</v>
      </c>
      <c r="AVZ22" s="406"/>
      <c r="AWA22" s="311"/>
      <c r="AWB22" s="22"/>
      <c r="AWC22" s="31"/>
      <c r="AWD22" s="76"/>
      <c r="AWE22" s="78">
        <f t="shared" si="226"/>
        <v>0</v>
      </c>
      <c r="AWG22" s="426"/>
      <c r="AWH22" s="229"/>
      <c r="AWI22" s="104"/>
      <c r="AWJ22" s="49"/>
      <c r="AWK22" s="350"/>
      <c r="AWL22" s="78">
        <f t="shared" si="227"/>
        <v>0</v>
      </c>
      <c r="AWN22" s="49"/>
      <c r="AWO22" s="308"/>
      <c r="AWP22" s="229"/>
      <c r="AWQ22" s="104"/>
      <c r="AWR22" s="49"/>
      <c r="AWS22" s="139"/>
      <c r="AWT22" s="78">
        <f t="shared" si="228"/>
        <v>5365</v>
      </c>
      <c r="AWV22" s="426"/>
      <c r="AWW22" s="483"/>
      <c r="AWX22" s="302"/>
      <c r="AWY22" s="139"/>
      <c r="AWZ22" s="49"/>
      <c r="AXA22" s="139"/>
      <c r="AXB22" s="78">
        <f t="shared" si="260"/>
        <v>4707.5</v>
      </c>
      <c r="AXD22" s="426"/>
      <c r="AXE22" s="302"/>
      <c r="AXF22" s="139"/>
      <c r="AXG22" s="49"/>
      <c r="AXH22" s="139"/>
      <c r="AXI22" s="78">
        <f t="shared" si="261"/>
        <v>0</v>
      </c>
      <c r="AXK22" s="406"/>
      <c r="AXL22" s="780"/>
      <c r="AXM22" s="139"/>
      <c r="AXN22" s="31"/>
      <c r="AXO22" s="139"/>
      <c r="AXP22" s="78">
        <f t="shared" si="262"/>
        <v>0</v>
      </c>
      <c r="AXR22" s="31"/>
      <c r="AXS22" s="780"/>
      <c r="AXT22" s="139"/>
      <c r="AXU22" s="31"/>
      <c r="AXV22" s="139"/>
      <c r="AXW22" s="78">
        <f t="shared" si="263"/>
        <v>0</v>
      </c>
      <c r="AXY22" s="426"/>
      <c r="AXZ22" s="302"/>
      <c r="AYA22" s="139"/>
      <c r="AYB22" s="426"/>
      <c r="AYC22" s="139"/>
      <c r="AYD22" s="78">
        <f t="shared" si="137"/>
        <v>0</v>
      </c>
      <c r="AYF22" s="426"/>
      <c r="AYG22" s="302"/>
      <c r="AYH22" s="139"/>
      <c r="AYI22" s="49"/>
      <c r="AYJ22" s="139"/>
      <c r="AYK22" s="78">
        <f t="shared" si="138"/>
        <v>0</v>
      </c>
      <c r="AYM22" s="426"/>
      <c r="AYN22" s="302"/>
      <c r="AYO22" s="139"/>
      <c r="AYP22" s="49"/>
      <c r="AYQ22" s="139"/>
      <c r="AYR22" s="78">
        <f t="shared" si="139"/>
        <v>0</v>
      </c>
      <c r="AYT22" s="406"/>
      <c r="AYU22" s="780"/>
      <c r="AYV22" s="139"/>
      <c r="AYW22" s="31"/>
      <c r="AYX22" s="139"/>
      <c r="AYY22" s="78">
        <f t="shared" si="140"/>
        <v>0</v>
      </c>
      <c r="AZA22" s="406"/>
      <c r="AZB22" s="780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5180.28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6"/>
      <c r="BAG22" s="350"/>
      <c r="BAH22" s="78">
        <f t="shared" si="145"/>
        <v>16823.900000000001</v>
      </c>
      <c r="BAJ22" s="406"/>
      <c r="BAK22" s="780"/>
      <c r="BAL22" s="139"/>
      <c r="BAM22" s="406"/>
      <c r="BAN22" s="139"/>
      <c r="BAO22" s="78">
        <f t="shared" si="146"/>
        <v>0</v>
      </c>
      <c r="BAQ22" s="426"/>
      <c r="BAR22" s="302"/>
      <c r="BAS22" s="139"/>
      <c r="BAT22" s="49"/>
      <c r="BAU22" s="139"/>
      <c r="BAV22" s="78">
        <f t="shared" si="147"/>
        <v>49340.7</v>
      </c>
      <c r="BAX22" s="49"/>
      <c r="BAY22" s="302"/>
      <c r="BAZ22" s="139"/>
      <c r="BBA22" s="258"/>
      <c r="BBB22" s="66"/>
      <c r="BBC22" s="78">
        <f t="shared" si="264"/>
        <v>0</v>
      </c>
      <c r="BBE22" s="49"/>
      <c r="BBF22" s="302"/>
      <c r="BBG22" s="139"/>
      <c r="BBH22" s="258"/>
      <c r="BBI22" s="66"/>
      <c r="BBJ22" s="78">
        <f t="shared" si="265"/>
        <v>1292</v>
      </c>
      <c r="BBL22" s="321">
        <v>41727</v>
      </c>
      <c r="BBM22" s="321"/>
      <c r="BBN22" s="229" t="s">
        <v>2468</v>
      </c>
      <c r="BBO22" s="104">
        <v>88253</v>
      </c>
      <c r="BBP22" s="393">
        <v>41733</v>
      </c>
      <c r="BBQ22" s="350">
        <v>88253</v>
      </c>
      <c r="BBR22" s="131">
        <f t="shared" si="148"/>
        <v>6.5</v>
      </c>
      <c r="BBT22" s="31"/>
      <c r="BBU22" s="780"/>
      <c r="BBV22" s="139"/>
      <c r="BBW22" s="61"/>
      <c r="BBX22" s="66"/>
      <c r="BBY22" s="78">
        <f t="shared" si="149"/>
        <v>0</v>
      </c>
      <c r="BCA22" s="49"/>
      <c r="BCB22" s="302"/>
      <c r="BCC22" s="139"/>
      <c r="BCD22" s="495"/>
      <c r="BCE22" s="66"/>
      <c r="BCF22" s="78">
        <f t="shared" si="150"/>
        <v>0</v>
      </c>
      <c r="BCH22" s="31"/>
      <c r="BCI22" s="780"/>
      <c r="BCJ22" s="139"/>
      <c r="BCK22" s="61"/>
      <c r="BCL22" s="66"/>
      <c r="BCM22" s="78">
        <f t="shared" si="151"/>
        <v>0</v>
      </c>
      <c r="BCO22" s="31"/>
      <c r="BCP22" s="780"/>
      <c r="BCQ22" s="139"/>
      <c r="BCR22" s="31"/>
      <c r="BCS22" s="139"/>
      <c r="BCT22" s="78">
        <f t="shared" si="152"/>
        <v>0</v>
      </c>
      <c r="BCV22" s="406"/>
      <c r="BCW22" s="780"/>
      <c r="BCX22" s="139"/>
      <c r="BCY22" s="61"/>
      <c r="BCZ22" s="66"/>
      <c r="BDA22" s="78">
        <f t="shared" si="153"/>
        <v>6086.5</v>
      </c>
      <c r="BDC22" s="426"/>
      <c r="BDD22" s="302"/>
      <c r="BDE22" s="139"/>
      <c r="BDF22" s="49"/>
      <c r="BDG22" s="139"/>
      <c r="BDH22" s="78">
        <f t="shared" si="154"/>
        <v>29972.600000000006</v>
      </c>
      <c r="BDJ22" s="322"/>
      <c r="BDK22" s="780"/>
      <c r="BDL22" s="139"/>
      <c r="BDM22" s="61"/>
      <c r="BDN22" s="66"/>
      <c r="BDO22" s="78">
        <f t="shared" si="155"/>
        <v>0</v>
      </c>
      <c r="BDQ22" s="426"/>
      <c r="BDR22" s="483"/>
      <c r="BDS22" s="302"/>
      <c r="BDT22" s="139"/>
      <c r="BDU22" s="495"/>
      <c r="BDV22" s="66"/>
      <c r="BDW22" s="78">
        <f t="shared" si="156"/>
        <v>308</v>
      </c>
      <c r="BDY22" s="31"/>
      <c r="BDZ22" s="31"/>
      <c r="BEA22" s="780"/>
      <c r="BEB22" s="139"/>
      <c r="BEC22" s="31"/>
      <c r="BED22" s="139"/>
      <c r="BEE22" s="78">
        <f t="shared" si="157"/>
        <v>10700</v>
      </c>
      <c r="BEG22" s="31"/>
      <c r="BEH22" s="780"/>
      <c r="BEI22" s="139"/>
      <c r="BEJ22" s="31"/>
      <c r="BEK22" s="139"/>
      <c r="BEL22" s="78">
        <f t="shared" si="158"/>
        <v>0</v>
      </c>
      <c r="BEN22" s="31"/>
      <c r="BEO22" s="780"/>
      <c r="BEP22" s="139"/>
      <c r="BEQ22" s="61"/>
      <c r="BER22" s="66"/>
      <c r="BES22" s="78">
        <f t="shared" si="159"/>
        <v>0</v>
      </c>
      <c r="BEU22" s="322"/>
      <c r="BEV22" s="780"/>
      <c r="BEW22" s="139"/>
      <c r="BEX22" s="61"/>
      <c r="BEY22" s="66"/>
      <c r="BEZ22" s="78">
        <f t="shared" si="160"/>
        <v>0</v>
      </c>
      <c r="BFB22" s="322"/>
      <c r="BFC22" s="780"/>
      <c r="BFD22" s="139"/>
      <c r="BFE22" s="31"/>
      <c r="BFF22" s="139"/>
      <c r="BFG22" s="78">
        <f t="shared" si="161"/>
        <v>970</v>
      </c>
      <c r="BFI22" s="321"/>
      <c r="BFJ22" s="229"/>
      <c r="BFK22" s="104"/>
      <c r="BFL22" s="426"/>
      <c r="BFM22" s="139"/>
      <c r="BFN22" s="78">
        <f t="shared" si="162"/>
        <v>0</v>
      </c>
      <c r="BFP22" s="322"/>
      <c r="BFQ22" s="780"/>
      <c r="BFR22" s="139"/>
      <c r="BFS22" s="493"/>
      <c r="BFT22" s="66"/>
      <c r="BFU22" s="78">
        <f t="shared" si="163"/>
        <v>0</v>
      </c>
      <c r="BFW22" s="31"/>
      <c r="BFX22" s="780"/>
      <c r="BFY22" s="139"/>
      <c r="BFZ22" s="61"/>
      <c r="BGA22" s="66"/>
      <c r="BGB22" s="78">
        <f t="shared" si="164"/>
        <v>0</v>
      </c>
      <c r="BGD22" s="321"/>
      <c r="BGE22" s="302"/>
      <c r="BGF22" s="139"/>
      <c r="BGG22" s="321"/>
      <c r="BGH22" s="139"/>
      <c r="BGI22" s="78">
        <f t="shared" si="165"/>
        <v>0</v>
      </c>
      <c r="BGK22" s="426"/>
      <c r="BGL22" s="426"/>
      <c r="BGM22" s="2051"/>
      <c r="BGN22" s="837"/>
      <c r="BGO22" s="2052" t="s">
        <v>3097</v>
      </c>
      <c r="BGP22" s="2053">
        <v>353.91</v>
      </c>
      <c r="BGQ22" s="78">
        <f t="shared" si="166"/>
        <v>4154.5999999999949</v>
      </c>
      <c r="BGS22" s="31"/>
      <c r="BGT22" s="780"/>
      <c r="BGU22" s="139"/>
      <c r="BGV22" s="61"/>
      <c r="BGW22" s="66"/>
      <c r="BGX22" s="78">
        <f t="shared" si="167"/>
        <v>0</v>
      </c>
      <c r="BGZ22" s="406"/>
      <c r="BHA22" s="780"/>
      <c r="BHB22" s="139"/>
      <c r="BHC22" s="49"/>
      <c r="BHD22" s="139"/>
      <c r="BHE22" s="78">
        <f t="shared" si="168"/>
        <v>229.79999999999927</v>
      </c>
      <c r="BHG22" s="406"/>
      <c r="BHH22" s="31"/>
      <c r="BHI22" s="780"/>
      <c r="BHJ22" s="139"/>
      <c r="BHK22" s="883"/>
      <c r="BHL22" s="569"/>
      <c r="BHM22" s="78">
        <f t="shared" si="169"/>
        <v>0</v>
      </c>
      <c r="BHO22" s="321"/>
      <c r="BHP22" s="302"/>
      <c r="BHQ22" s="139"/>
      <c r="BHR22" s="321"/>
      <c r="BHS22" s="139"/>
      <c r="BHT22" s="78">
        <f t="shared" si="170"/>
        <v>0</v>
      </c>
      <c r="BHV22" s="322"/>
      <c r="BHW22" s="336"/>
      <c r="BHX22" s="780"/>
      <c r="BHY22" s="139"/>
      <c r="BHZ22" s="605"/>
      <c r="BIA22" s="66"/>
      <c r="BIB22" s="78">
        <f t="shared" si="171"/>
        <v>0</v>
      </c>
      <c r="BID22" s="321"/>
      <c r="BIE22" s="308"/>
      <c r="BIF22" s="302"/>
      <c r="BIG22" s="139"/>
      <c r="BIH22" s="31"/>
      <c r="BII22" s="139"/>
      <c r="BIJ22" s="78">
        <f t="shared" si="172"/>
        <v>50501.000000000007</v>
      </c>
      <c r="BIL22" s="406"/>
      <c r="BIM22" s="780"/>
      <c r="BIN22" s="139"/>
      <c r="BIO22" s="493"/>
      <c r="BIP22" s="66"/>
      <c r="BIQ22" s="78">
        <f t="shared" si="173"/>
        <v>86</v>
      </c>
      <c r="BIS22" s="321"/>
      <c r="BIT22" s="302"/>
      <c r="BIU22" s="139"/>
      <c r="BIV22" s="49"/>
      <c r="BIW22" s="139"/>
      <c r="BIX22" s="78">
        <f t="shared" si="174"/>
        <v>0</v>
      </c>
      <c r="BIZ22" s="426"/>
      <c r="BJA22" s="302"/>
      <c r="BJB22" s="139"/>
      <c r="BJC22" s="49"/>
      <c r="BJD22" s="139"/>
      <c r="BJE22" s="78">
        <f t="shared" si="175"/>
        <v>0</v>
      </c>
      <c r="BJG22" s="321"/>
      <c r="BJH22" s="411"/>
      <c r="BJI22" s="302"/>
      <c r="BJJ22" s="139"/>
      <c r="BJK22" s="49"/>
      <c r="BJL22" s="139"/>
      <c r="BJM22" s="78">
        <f t="shared" si="254"/>
        <v>27564.899999999991</v>
      </c>
      <c r="BJO22" s="31"/>
      <c r="BJP22" s="780"/>
      <c r="BJQ22" s="139"/>
      <c r="BJR22" s="31"/>
      <c r="BJS22" s="139"/>
      <c r="BJT22" s="78">
        <f t="shared" si="255"/>
        <v>1883</v>
      </c>
      <c r="BJV22" s="406"/>
      <c r="BJW22" s="780"/>
      <c r="BJX22" s="139"/>
      <c r="BJY22" s="31"/>
      <c r="BJZ22" s="139"/>
      <c r="BKA22" s="78">
        <f t="shared" si="176"/>
        <v>0</v>
      </c>
      <c r="BKC22" s="406"/>
      <c r="BKD22" s="738"/>
      <c r="BKE22" s="780"/>
      <c r="BKF22" s="139"/>
      <c r="BKG22" s="31"/>
      <c r="BKH22" s="139"/>
      <c r="BKI22" s="78">
        <f t="shared" si="177"/>
        <v>13238.500000000002</v>
      </c>
      <c r="BKK22" s="406"/>
      <c r="BKL22" s="780"/>
      <c r="BKM22" s="139"/>
      <c r="BKN22" s="31"/>
      <c r="BKO22" s="139"/>
      <c r="BKP22" s="78">
        <f t="shared" si="178"/>
        <v>0</v>
      </c>
      <c r="BKR22" s="406"/>
      <c r="BKS22" s="780"/>
      <c r="BKT22" s="139"/>
      <c r="BKU22" s="31"/>
      <c r="BKV22" s="66"/>
      <c r="BKW22" s="78">
        <f t="shared" si="179"/>
        <v>0</v>
      </c>
      <c r="BKY22" s="406"/>
      <c r="BKZ22" s="780"/>
      <c r="BLA22" s="139"/>
      <c r="BLB22" s="31"/>
      <c r="BLC22" s="66"/>
      <c r="BLD22" s="78">
        <f t="shared" si="180"/>
        <v>11052.6</v>
      </c>
      <c r="BLF22" s="406"/>
      <c r="BLG22" s="780"/>
      <c r="BLH22" s="139"/>
      <c r="BLI22" s="61"/>
      <c r="BLJ22" s="66"/>
      <c r="BLK22" s="78">
        <f t="shared" si="181"/>
        <v>100</v>
      </c>
      <c r="BLM22" s="426"/>
      <c r="BLN22" s="229"/>
      <c r="BLO22" s="696"/>
      <c r="BLP22" s="97"/>
      <c r="BLQ22" s="139"/>
      <c r="BLR22" s="78">
        <f t="shared" si="182"/>
        <v>0</v>
      </c>
      <c r="BLT22" s="426"/>
      <c r="BLU22" s="302"/>
      <c r="BLV22" s="139"/>
      <c r="BLW22" s="258"/>
      <c r="BLX22" s="66"/>
      <c r="BLY22" s="78">
        <f t="shared" si="183"/>
        <v>0</v>
      </c>
      <c r="BMA22" s="426"/>
      <c r="BMB22" s="302"/>
      <c r="BMC22" s="139"/>
      <c r="BMD22" s="495"/>
      <c r="BME22" s="66"/>
      <c r="BMF22" s="78">
        <f t="shared" si="184"/>
        <v>0</v>
      </c>
      <c r="BMH22" s="406"/>
      <c r="BMI22" s="780"/>
      <c r="BMJ22" s="139"/>
      <c r="BMK22" s="493"/>
      <c r="BML22" s="66"/>
      <c r="BMM22" s="78">
        <f t="shared" si="185"/>
        <v>0</v>
      </c>
      <c r="BMO22" s="31"/>
      <c r="BMP22" s="780"/>
      <c r="BMQ22" s="139"/>
      <c r="BMR22" s="61"/>
      <c r="BMS22" s="66"/>
      <c r="BMT22" s="78">
        <f t="shared" si="186"/>
        <v>0</v>
      </c>
      <c r="BMV22" s="31"/>
      <c r="BMW22" s="780"/>
      <c r="BMX22" s="350"/>
      <c r="BMY22" s="31"/>
      <c r="BMZ22" s="139"/>
      <c r="BNA22" s="78">
        <f t="shared" si="229"/>
        <v>30837</v>
      </c>
      <c r="BNC22" s="321"/>
      <c r="BND22" s="302"/>
      <c r="BNE22" s="1297"/>
      <c r="BNF22" s="1829">
        <v>41638</v>
      </c>
      <c r="BNG22" s="1830">
        <v>4500</v>
      </c>
      <c r="BNH22" s="78">
        <f t="shared" si="230"/>
        <v>57429.5</v>
      </c>
      <c r="BNJ22" s="31"/>
      <c r="BNK22" s="780"/>
      <c r="BNL22" s="139"/>
      <c r="BNM22" s="61"/>
      <c r="BNN22" s="66"/>
      <c r="BNO22" s="78">
        <f t="shared" si="231"/>
        <v>0</v>
      </c>
      <c r="BNQ22" s="31"/>
      <c r="BNR22" s="336"/>
      <c r="BNS22" s="780"/>
      <c r="BNT22" s="139"/>
      <c r="BNU22" s="61"/>
      <c r="BNV22" s="66"/>
      <c r="BNW22" s="78">
        <f t="shared" si="232"/>
        <v>0</v>
      </c>
      <c r="BNY22" s="31"/>
      <c r="BNZ22" s="780"/>
      <c r="BOA22" s="139"/>
      <c r="BOB22" s="49"/>
      <c r="BOC22" s="76"/>
      <c r="BOD22" s="78">
        <f t="shared" si="233"/>
        <v>0</v>
      </c>
      <c r="BOF22" s="31"/>
      <c r="BOG22" s="780"/>
      <c r="BOH22" s="139"/>
      <c r="BOI22" s="49"/>
      <c r="BOJ22" s="76"/>
      <c r="BOK22" s="78">
        <f t="shared" si="234"/>
        <v>0</v>
      </c>
      <c r="BOM22" s="31"/>
      <c r="BON22" s="780"/>
      <c r="BOO22" s="139"/>
      <c r="BOP22" s="61"/>
      <c r="BOQ22" s="66"/>
      <c r="BOR22" s="78">
        <f t="shared" si="235"/>
        <v>1785.5</v>
      </c>
      <c r="BOT22" s="321"/>
      <c r="BOU22" s="302"/>
      <c r="BOV22" s="139"/>
      <c r="BOW22" s="49"/>
      <c r="BOX22" s="139"/>
      <c r="BOY22" s="78">
        <f t="shared" si="236"/>
        <v>0</v>
      </c>
      <c r="BPA22" s="406"/>
      <c r="BPB22" s="780"/>
      <c r="BPC22" s="139"/>
      <c r="BPD22" s="31"/>
      <c r="BPE22" s="139"/>
      <c r="BPF22" s="78">
        <f t="shared" si="237"/>
        <v>0</v>
      </c>
      <c r="BPH22" s="406"/>
      <c r="BPI22" s="780"/>
      <c r="BPJ22" s="139"/>
      <c r="BPK22" s="31"/>
      <c r="BPL22" s="139"/>
      <c r="BPM22" s="78">
        <f t="shared" si="251"/>
        <v>2273.5</v>
      </c>
      <c r="BPO22" s="31"/>
      <c r="BPP22" s="780"/>
      <c r="BPQ22" s="139"/>
      <c r="BPR22" s="31"/>
      <c r="BPS22" s="139"/>
      <c r="BPT22" s="78">
        <f t="shared" si="187"/>
        <v>0</v>
      </c>
      <c r="BPV22" s="31"/>
      <c r="BPW22" s="780"/>
      <c r="BPX22" s="139"/>
      <c r="BPY22" s="31"/>
      <c r="BPZ22" s="139"/>
      <c r="BQA22" s="78">
        <f t="shared" si="188"/>
        <v>0</v>
      </c>
      <c r="BQD22" s="929"/>
      <c r="BQE22" s="31"/>
      <c r="BQF22" s="139"/>
      <c r="BQG22" s="61"/>
      <c r="BQH22" s="66"/>
      <c r="BQI22" s="78">
        <f t="shared" si="189"/>
        <v>118</v>
      </c>
      <c r="BQJ22" s="76"/>
      <c r="BQK22" s="321"/>
      <c r="BQL22" s="302"/>
      <c r="BQM22" s="139"/>
      <c r="BQN22" s="49">
        <v>41710</v>
      </c>
      <c r="BQO22" s="139">
        <v>1000</v>
      </c>
      <c r="BQP22" s="78">
        <f t="shared" si="190"/>
        <v>23508</v>
      </c>
      <c r="BQR22" s="321"/>
      <c r="BQS22" s="302"/>
      <c r="BQT22" s="139"/>
      <c r="BQU22" s="426"/>
      <c r="BQV22" s="139"/>
      <c r="BQW22" s="78">
        <f t="shared" si="191"/>
        <v>0</v>
      </c>
      <c r="BQZ22" s="780"/>
      <c r="BRA22" s="350"/>
      <c r="BRB22" s="406"/>
      <c r="BRC22" s="778"/>
      <c r="BRD22" s="78">
        <f t="shared" si="192"/>
        <v>0</v>
      </c>
      <c r="BRF22" s="31"/>
      <c r="BRG22" s="780"/>
      <c r="BRH22" s="139"/>
      <c r="BRI22" s="61"/>
      <c r="BRJ22" s="66"/>
      <c r="BRK22" s="78">
        <f t="shared" si="193"/>
        <v>0</v>
      </c>
      <c r="BRM22" s="322"/>
      <c r="BRN22" s="336"/>
      <c r="BRO22" s="780"/>
      <c r="BRP22" s="139"/>
      <c r="BRQ22" s="31"/>
      <c r="BRR22" s="139"/>
      <c r="BRS22" s="78">
        <f t="shared" si="194"/>
        <v>1966</v>
      </c>
      <c r="BRU22" s="406"/>
      <c r="BRV22" s="780"/>
      <c r="BRW22" s="139"/>
      <c r="BRX22" s="61"/>
      <c r="BRY22" s="66"/>
      <c r="BRZ22" s="78">
        <f t="shared" si="195"/>
        <v>0</v>
      </c>
      <c r="BSB22" s="406"/>
      <c r="BSC22" s="780"/>
      <c r="BSD22" s="139"/>
      <c r="BSE22" s="31"/>
      <c r="BSF22" s="139"/>
      <c r="BSG22" s="78">
        <f t="shared" si="196"/>
        <v>0</v>
      </c>
      <c r="BSI22" s="31"/>
      <c r="BSJ22" s="780"/>
      <c r="BSK22" s="139"/>
      <c r="BSL22" s="61"/>
      <c r="BSM22" s="66"/>
      <c r="BSN22" s="78">
        <f t="shared" si="197"/>
        <v>0</v>
      </c>
      <c r="BSP22" s="406"/>
      <c r="BSQ22" s="780"/>
      <c r="BSR22" s="139"/>
      <c r="BSS22" s="883"/>
      <c r="BST22" s="569"/>
      <c r="BSU22" s="78">
        <f t="shared" si="198"/>
        <v>0</v>
      </c>
      <c r="BSW22" s="406"/>
      <c r="BSX22" s="780"/>
      <c r="BSY22" s="139"/>
      <c r="BSZ22" s="883"/>
      <c r="BTA22" s="569"/>
      <c r="BTB22" s="78">
        <f t="shared" si="199"/>
        <v>0</v>
      </c>
      <c r="BTD22" s="31"/>
      <c r="BTE22" s="780"/>
      <c r="BTF22" s="139"/>
      <c r="BTG22" s="61"/>
      <c r="BTH22" s="66"/>
      <c r="BTI22" s="78">
        <f t="shared" si="200"/>
        <v>0</v>
      </c>
      <c r="BTK22" s="31"/>
      <c r="BTL22" s="780"/>
      <c r="BTM22" s="139"/>
      <c r="BTN22" s="61"/>
      <c r="BTO22" s="66"/>
      <c r="BTP22" s="78">
        <f t="shared" si="201"/>
        <v>0</v>
      </c>
      <c r="BTR22" s="31"/>
      <c r="BTS22" s="780"/>
      <c r="BTT22" s="139"/>
      <c r="BTU22" s="61"/>
      <c r="BTV22" s="66"/>
      <c r="BTW22" s="78">
        <f t="shared" si="202"/>
        <v>0</v>
      </c>
      <c r="BTY22" s="31"/>
      <c r="BTZ22" s="780"/>
      <c r="BUA22" s="139"/>
      <c r="BUB22" s="61"/>
      <c r="BUC22" s="66"/>
      <c r="BUD22" s="78">
        <f t="shared" si="203"/>
        <v>0</v>
      </c>
    </row>
    <row r="23" spans="1:1902" x14ac:dyDescent="0.25">
      <c r="A23" s="31"/>
      <c r="B23" s="311"/>
      <c r="C23" s="22"/>
      <c r="D23" s="31"/>
      <c r="E23" s="76"/>
      <c r="F23" s="78">
        <f t="shared" si="2"/>
        <v>147000</v>
      </c>
      <c r="H23" s="31"/>
      <c r="I23" s="311"/>
      <c r="J23" s="22"/>
      <c r="K23" s="31"/>
      <c r="L23" s="76"/>
      <c r="M23" s="78">
        <f t="shared" si="3"/>
        <v>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6"/>
      <c r="AK23" s="311"/>
      <c r="AL23" s="22"/>
      <c r="AM23" s="406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6"/>
      <c r="BM23" s="229"/>
      <c r="BN23" s="104"/>
      <c r="BO23" s="896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6"/>
      <c r="CA23" s="426"/>
      <c r="CB23" s="229"/>
      <c r="CC23" s="104"/>
      <c r="CD23" s="49"/>
      <c r="CE23" s="139"/>
      <c r="CF23" s="78">
        <f t="shared" si="13"/>
        <v>24829.5</v>
      </c>
      <c r="CH23" s="426"/>
      <c r="CI23" s="229"/>
      <c r="CJ23" s="104"/>
      <c r="CK23" s="49"/>
      <c r="CL23" s="139"/>
      <c r="CM23" s="78">
        <f t="shared" si="14"/>
        <v>0</v>
      </c>
      <c r="CO23" s="426"/>
      <c r="CP23" s="229"/>
      <c r="CQ23" s="104"/>
      <c r="CR23" s="49"/>
      <c r="CS23" s="139"/>
      <c r="CT23" s="78">
        <f t="shared" si="15"/>
        <v>0</v>
      </c>
      <c r="CV23" s="426">
        <v>41122</v>
      </c>
      <c r="CW23" s="426"/>
      <c r="CX23" s="229" t="s">
        <v>1142</v>
      </c>
      <c r="CY23" s="801"/>
      <c r="CZ23" s="794" t="s">
        <v>1143</v>
      </c>
      <c r="DA23" s="525"/>
      <c r="DB23" s="78">
        <f t="shared" si="16"/>
        <v>88948</v>
      </c>
      <c r="DD23" s="406">
        <v>41739</v>
      </c>
      <c r="DE23" s="909"/>
      <c r="DF23" s="780" t="s">
        <v>3295</v>
      </c>
      <c r="DG23" s="139">
        <v>46583</v>
      </c>
      <c r="DH23" s="426"/>
      <c r="DI23" s="139"/>
      <c r="DJ23" s="78">
        <f t="shared" si="17"/>
        <v>15744851.169999996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6"/>
      <c r="EO23" s="302"/>
      <c r="EP23" s="139"/>
      <c r="EQ23" s="49"/>
      <c r="ER23" s="139"/>
      <c r="ES23" s="78">
        <f t="shared" si="22"/>
        <v>7999.8000000000029</v>
      </c>
      <c r="EU23" s="406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6"/>
      <c r="FK23" s="308"/>
      <c r="FL23" s="229"/>
      <c r="FM23" s="104"/>
      <c r="FN23" s="49"/>
      <c r="FO23" s="139"/>
      <c r="FP23" s="78">
        <f t="shared" si="25"/>
        <v>19957.43</v>
      </c>
      <c r="FR23" s="406"/>
      <c r="FS23" s="31"/>
      <c r="FT23" s="311"/>
      <c r="FU23" s="139"/>
      <c r="FV23" s="336"/>
      <c r="FW23" s="76"/>
      <c r="FX23" s="78">
        <f t="shared" si="26"/>
        <v>8038.1</v>
      </c>
      <c r="FZ23" s="31"/>
      <c r="GA23" s="229"/>
      <c r="GB23" s="104"/>
      <c r="GC23" s="49"/>
      <c r="GD23" s="139"/>
      <c r="GE23" s="78">
        <f t="shared" si="204"/>
        <v>0</v>
      </c>
      <c r="GG23" s="426"/>
      <c r="GH23" s="483"/>
      <c r="GI23" s="229"/>
      <c r="GJ23" s="104"/>
      <c r="GK23" s="426"/>
      <c r="GL23" s="22"/>
      <c r="GM23" s="78">
        <f t="shared" si="27"/>
        <v>0</v>
      </c>
      <c r="GO23" s="49"/>
      <c r="GP23" s="229"/>
      <c r="GQ23" s="104"/>
      <c r="GR23" s="49"/>
      <c r="GS23" s="139"/>
      <c r="GT23" s="78">
        <f t="shared" si="28"/>
        <v>3191.5</v>
      </c>
      <c r="GV23" s="406"/>
      <c r="GW23" s="311"/>
      <c r="GX23" s="311"/>
      <c r="GY23" s="783"/>
      <c r="GZ23" s="31"/>
      <c r="HA23" s="76"/>
      <c r="HB23" s="78">
        <f t="shared" si="29"/>
        <v>12652.35</v>
      </c>
      <c r="HD23" s="406"/>
      <c r="HE23" s="311"/>
      <c r="HF23" s="783"/>
      <c r="HG23" s="322"/>
      <c r="HH23" s="76"/>
      <c r="HI23" s="78">
        <f t="shared" si="30"/>
        <v>5990.5</v>
      </c>
      <c r="HK23" s="322"/>
      <c r="HL23" s="311"/>
      <c r="HM23" s="783"/>
      <c r="HN23" s="31"/>
      <c r="HO23" s="76"/>
      <c r="HP23" s="78">
        <f t="shared" si="31"/>
        <v>3655.5</v>
      </c>
      <c r="HR23" s="321"/>
      <c r="HS23" s="229"/>
      <c r="HT23" s="696"/>
      <c r="HU23" s="49"/>
      <c r="HV23" s="139"/>
      <c r="HW23" s="78">
        <f t="shared" si="32"/>
        <v>3000</v>
      </c>
      <c r="HY23" s="322"/>
      <c r="HZ23" s="311"/>
      <c r="IA23" s="783"/>
      <c r="IB23" s="31"/>
      <c r="IC23" s="76"/>
      <c r="ID23" s="78">
        <f t="shared" si="33"/>
        <v>0</v>
      </c>
      <c r="IF23" s="322"/>
      <c r="IG23" s="311"/>
      <c r="IH23" s="783"/>
      <c r="II23" s="31"/>
      <c r="IJ23" s="76"/>
      <c r="IK23" s="78">
        <f t="shared" si="34"/>
        <v>0</v>
      </c>
      <c r="IM23" s="311"/>
      <c r="IN23" s="311"/>
      <c r="IO23" s="783"/>
      <c r="IP23" s="31"/>
      <c r="IQ23" s="76"/>
      <c r="IR23" s="78">
        <f t="shared" si="35"/>
        <v>33695</v>
      </c>
      <c r="IT23" s="426"/>
      <c r="IU23" s="1460"/>
      <c r="IV23" s="805"/>
      <c r="IW23" s="49"/>
      <c r="IX23" s="139"/>
      <c r="IY23" s="78">
        <f t="shared" si="36"/>
        <v>402</v>
      </c>
      <c r="JA23" s="426"/>
      <c r="JB23" s="1460"/>
      <c r="JC23" s="805"/>
      <c r="JD23" s="49"/>
      <c r="JE23" s="139"/>
      <c r="JF23" s="78">
        <f t="shared" si="37"/>
        <v>900</v>
      </c>
      <c r="JH23" s="321">
        <v>41725</v>
      </c>
      <c r="JI23" s="302" t="s">
        <v>2562</v>
      </c>
      <c r="JJ23" s="390">
        <v>1440</v>
      </c>
      <c r="JK23" s="321"/>
      <c r="JL23" s="390"/>
      <c r="JM23" s="78">
        <f t="shared" si="38"/>
        <v>29760</v>
      </c>
      <c r="JO23" s="322"/>
      <c r="JP23" s="780"/>
      <c r="JQ23" s="702"/>
      <c r="JR23" s="322"/>
      <c r="JS23" s="702"/>
      <c r="JT23" s="78">
        <f t="shared" si="39"/>
        <v>40800</v>
      </c>
      <c r="JV23" s="322"/>
      <c r="JW23" s="780"/>
      <c r="JX23" s="702"/>
      <c r="JY23" s="322"/>
      <c r="JZ23" s="22"/>
      <c r="KA23" s="78">
        <f t="shared" si="40"/>
        <v>40800</v>
      </c>
      <c r="KC23" s="426"/>
      <c r="KD23" s="1460"/>
      <c r="KE23" s="139"/>
      <c r="KF23" s="321">
        <v>41731</v>
      </c>
      <c r="KG23" s="139">
        <v>7050.57</v>
      </c>
      <c r="KH23" s="788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452"/>
      <c r="KS23" s="311"/>
      <c r="KT23" s="22"/>
      <c r="KU23" s="31"/>
      <c r="KV23" s="76"/>
      <c r="KW23" s="78">
        <f t="shared" si="43"/>
        <v>12354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6"/>
      <c r="MP23" s="229"/>
      <c r="MQ23" s="104"/>
      <c r="MR23" s="49"/>
      <c r="MS23" s="139"/>
      <c r="MT23" s="78">
        <f t="shared" si="50"/>
        <v>0</v>
      </c>
      <c r="MV23" s="406"/>
      <c r="MW23" s="311"/>
      <c r="MX23" s="22"/>
      <c r="MY23" s="31"/>
      <c r="MZ23" s="76"/>
      <c r="NA23" s="78">
        <f t="shared" si="51"/>
        <v>0</v>
      </c>
      <c r="NC23" s="406"/>
      <c r="ND23" s="311"/>
      <c r="NE23" s="22"/>
      <c r="NF23" s="31"/>
      <c r="NG23" s="76"/>
      <c r="NH23" s="78">
        <f t="shared" si="52"/>
        <v>0</v>
      </c>
      <c r="NJ23" s="792"/>
      <c r="NK23" s="311"/>
      <c r="NL23" s="22"/>
      <c r="NM23" s="31"/>
      <c r="NN23" s="76"/>
      <c r="NO23" s="78">
        <f t="shared" si="53"/>
        <v>0</v>
      </c>
      <c r="NQ23" s="792"/>
      <c r="NR23" s="311"/>
      <c r="NS23" s="22"/>
      <c r="NT23" s="31"/>
      <c r="NU23" s="76"/>
      <c r="NV23" s="78">
        <f t="shared" si="54"/>
        <v>0</v>
      </c>
      <c r="NX23" s="406"/>
      <c r="NY23" s="311"/>
      <c r="NZ23" s="22"/>
      <c r="OA23" s="406"/>
      <c r="OB23" s="76"/>
      <c r="OC23" s="78">
        <f t="shared" si="55"/>
        <v>0</v>
      </c>
      <c r="OE23" s="406"/>
      <c r="OF23" s="311"/>
      <c r="OG23" s="22"/>
      <c r="OH23" s="31"/>
      <c r="OI23" s="76"/>
      <c r="OJ23" s="78">
        <f t="shared" si="56"/>
        <v>12799.5</v>
      </c>
      <c r="OL23" s="406"/>
      <c r="OM23" s="736"/>
      <c r="ON23" s="311"/>
      <c r="OO23" s="22"/>
      <c r="OP23" s="31"/>
      <c r="OQ23" s="76"/>
      <c r="OR23" s="78">
        <f t="shared" si="0"/>
        <v>225191.9</v>
      </c>
      <c r="OT23" s="406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9"/>
      <c r="PJ23" s="139"/>
      <c r="PK23" s="433"/>
      <c r="PL23" s="139"/>
      <c r="PM23" s="78">
        <f t="shared" si="59"/>
        <v>301.5</v>
      </c>
      <c r="PO23" s="321"/>
      <c r="PP23" s="895"/>
      <c r="PQ23" s="104"/>
      <c r="PR23" s="433"/>
      <c r="PS23" s="139"/>
      <c r="PT23" s="78">
        <f t="shared" si="60"/>
        <v>301.5</v>
      </c>
      <c r="PV23" s="321">
        <v>41729</v>
      </c>
      <c r="PW23" s="860" t="s">
        <v>2957</v>
      </c>
      <c r="PX23" s="229" t="s">
        <v>2647</v>
      </c>
      <c r="PY23" s="104">
        <v>58838.79</v>
      </c>
      <c r="PZ23" s="308">
        <v>41734</v>
      </c>
      <c r="QA23" s="139">
        <v>58838.79</v>
      </c>
      <c r="QB23" s="78">
        <f t="shared" si="61"/>
        <v>9830.3599999999933</v>
      </c>
      <c r="QD23" s="321"/>
      <c r="QE23" s="229"/>
      <c r="QF23" s="104"/>
      <c r="QG23" s="308"/>
      <c r="QH23" s="139"/>
      <c r="QI23" s="78">
        <f t="shared" si="62"/>
        <v>0</v>
      </c>
      <c r="QK23" s="322"/>
      <c r="QL23" s="311"/>
      <c r="QM23" s="104"/>
      <c r="QN23" s="49"/>
      <c r="QO23" s="76"/>
      <c r="QP23" s="78">
        <f t="shared" si="63"/>
        <v>9276.8000000000011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3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6"/>
      <c r="RN23" s="483"/>
      <c r="RO23" s="229"/>
      <c r="RP23" s="104"/>
      <c r="RQ23" s="49"/>
      <c r="RR23" s="390"/>
      <c r="RS23" s="78">
        <f t="shared" si="67"/>
        <v>15332.5</v>
      </c>
      <c r="RU23" s="406"/>
      <c r="RV23" s="311"/>
      <c r="RW23" s="22"/>
      <c r="RX23" s="31"/>
      <c r="RY23" s="793"/>
      <c r="RZ23" s="78">
        <f t="shared" si="68"/>
        <v>1797</v>
      </c>
      <c r="SB23" s="406"/>
      <c r="SC23" s="311"/>
      <c r="SD23" s="22"/>
      <c r="SE23" s="31"/>
      <c r="SF23" s="793"/>
      <c r="SG23" s="78">
        <f t="shared" si="69"/>
        <v>0</v>
      </c>
      <c r="SI23" s="31"/>
      <c r="SJ23" s="311"/>
      <c r="SK23" s="22"/>
      <c r="SL23" s="31"/>
      <c r="SM23" s="793"/>
      <c r="SN23" s="78">
        <f t="shared" si="70"/>
        <v>0</v>
      </c>
      <c r="SP23" s="31"/>
      <c r="SQ23" s="311"/>
      <c r="SR23" s="22"/>
      <c r="SS23" s="31"/>
      <c r="ST23" s="793"/>
      <c r="SU23" s="78">
        <f t="shared" si="71"/>
        <v>0</v>
      </c>
      <c r="SW23" s="31"/>
      <c r="SX23" s="311"/>
      <c r="SY23" s="22"/>
      <c r="SZ23" s="31"/>
      <c r="TA23" s="793"/>
      <c r="TB23" s="78">
        <f t="shared" si="72"/>
        <v>0</v>
      </c>
      <c r="TD23" s="31"/>
      <c r="TE23" s="311"/>
      <c r="TF23" s="22"/>
      <c r="TG23" s="31"/>
      <c r="TH23" s="793"/>
      <c r="TI23" s="78">
        <f t="shared" si="73"/>
        <v>0</v>
      </c>
      <c r="TK23" s="31"/>
      <c r="TL23" s="311"/>
      <c r="TM23" s="22"/>
      <c r="TN23" s="31"/>
      <c r="TO23" s="793"/>
      <c r="TP23" s="78">
        <f t="shared" si="74"/>
        <v>0</v>
      </c>
      <c r="TR23" s="311"/>
      <c r="TS23" s="311"/>
      <c r="TT23" s="22"/>
      <c r="TU23" s="31"/>
      <c r="TV23" s="793"/>
      <c r="TW23" s="78">
        <f t="shared" si="75"/>
        <v>0</v>
      </c>
      <c r="TY23" s="311"/>
      <c r="TZ23" s="311"/>
      <c r="UA23" s="22"/>
      <c r="UB23" s="31"/>
      <c r="UC23" s="793"/>
      <c r="UD23" s="78">
        <f t="shared" si="76"/>
        <v>0</v>
      </c>
      <c r="UF23" s="406"/>
      <c r="UG23" s="311"/>
      <c r="UH23" s="22"/>
      <c r="UI23" s="31"/>
      <c r="UJ23" s="793"/>
      <c r="UK23" s="78">
        <f t="shared" si="77"/>
        <v>0</v>
      </c>
      <c r="UM23" s="426"/>
      <c r="UN23" s="229"/>
      <c r="UO23" s="104"/>
      <c r="UP23" s="49"/>
      <c r="UQ23" s="350"/>
      <c r="UR23" s="78">
        <f t="shared" si="78"/>
        <v>-2822</v>
      </c>
      <c r="UT23" s="426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6"/>
      <c r="VI23" s="311"/>
      <c r="VJ23" s="22"/>
      <c r="VK23" s="31"/>
      <c r="VL23" s="793"/>
      <c r="VM23" s="78">
        <f t="shared" si="81"/>
        <v>0</v>
      </c>
      <c r="VO23" s="31"/>
      <c r="VP23" s="311"/>
      <c r="VQ23" s="22"/>
      <c r="VR23" s="31"/>
      <c r="VS23" s="793"/>
      <c r="VT23" s="78">
        <f t="shared" si="82"/>
        <v>0</v>
      </c>
      <c r="VV23" s="311"/>
      <c r="VW23" s="311"/>
      <c r="VX23" s="22"/>
      <c r="VY23" s="31"/>
      <c r="VZ23" s="793"/>
      <c r="WA23" s="78">
        <f t="shared" si="83"/>
        <v>0</v>
      </c>
      <c r="WC23" s="406"/>
      <c r="WD23" s="311"/>
      <c r="WE23" s="22"/>
      <c r="WF23" s="322">
        <v>41605</v>
      </c>
      <c r="WG23" s="793">
        <v>1000</v>
      </c>
      <c r="WH23" s="78">
        <f t="shared" si="84"/>
        <v>16510</v>
      </c>
      <c r="WJ23" s="321"/>
      <c r="WK23" s="229"/>
      <c r="WL23" s="104"/>
      <c r="WM23" s="49"/>
      <c r="WN23" s="350"/>
      <c r="WO23" s="78">
        <f t="shared" si="85"/>
        <v>151</v>
      </c>
      <c r="WQ23" s="406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635.5</v>
      </c>
      <c r="XE23" s="406"/>
      <c r="XF23" s="311"/>
      <c r="XG23" s="22"/>
      <c r="XH23" s="31"/>
      <c r="XI23" s="76"/>
      <c r="XJ23" s="78">
        <f t="shared" si="88"/>
        <v>40179.949999999997</v>
      </c>
      <c r="XL23" s="406"/>
      <c r="XM23" s="311"/>
      <c r="XN23" s="22"/>
      <c r="XO23" s="31"/>
      <c r="XP23" s="76"/>
      <c r="XQ23" s="78">
        <f t="shared" si="89"/>
        <v>0</v>
      </c>
      <c r="XS23" s="406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6"/>
      <c r="YL23" s="139"/>
      <c r="YM23" s="78">
        <f t="shared" si="92"/>
        <v>0</v>
      </c>
      <c r="YO23" s="426"/>
      <c r="YP23" s="483"/>
      <c r="YQ23" s="229"/>
      <c r="YR23" s="696"/>
      <c r="YS23" s="785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2"/>
        <v>0</v>
      </c>
      <c r="ZD23" s="321"/>
      <c r="ZE23" s="229"/>
      <c r="ZF23" s="104"/>
      <c r="ZG23" s="49"/>
      <c r="ZH23" s="139"/>
      <c r="ZI23" s="78">
        <f t="shared" si="94"/>
        <v>11399.470000000001</v>
      </c>
      <c r="ZK23" s="406"/>
      <c r="ZL23" s="311"/>
      <c r="ZM23" s="22"/>
      <c r="ZN23" s="31"/>
      <c r="ZO23" s="76"/>
      <c r="ZP23" s="78">
        <f t="shared" si="238"/>
        <v>0</v>
      </c>
      <c r="ZR23" s="406"/>
      <c r="ZS23" s="311"/>
      <c r="ZT23" s="22"/>
      <c r="ZU23" s="31"/>
      <c r="ZV23" s="76"/>
      <c r="ZW23" s="78">
        <f t="shared" si="239"/>
        <v>0</v>
      </c>
      <c r="ZY23" s="321">
        <v>41717</v>
      </c>
      <c r="ZZ23" s="317"/>
      <c r="AAA23" s="302" t="s">
        <v>2513</v>
      </c>
      <c r="AAB23" s="139">
        <v>276194</v>
      </c>
      <c r="AAC23" s="321">
        <v>41738</v>
      </c>
      <c r="AAD23" s="139">
        <v>276194</v>
      </c>
      <c r="AAE23" s="78">
        <f t="shared" si="95"/>
        <v>2062.4000000000233</v>
      </c>
      <c r="AAG23" s="322"/>
      <c r="AAH23" s="780"/>
      <c r="AAI23" s="139"/>
      <c r="AAJ23" s="321"/>
      <c r="AAK23" s="139"/>
      <c r="AAL23" s="78">
        <f t="shared" si="96"/>
        <v>0</v>
      </c>
      <c r="AAN23" s="426"/>
      <c r="AAO23" s="426"/>
      <c r="AAP23" s="229"/>
      <c r="AAQ23" s="104"/>
      <c r="AAR23" s="321"/>
      <c r="AAS23" s="139"/>
      <c r="AAT23" s="78">
        <f t="shared" si="97"/>
        <v>2828</v>
      </c>
      <c r="AAV23" s="321"/>
      <c r="AAW23" s="229"/>
      <c r="AAX23" s="696"/>
      <c r="AAY23" s="49"/>
      <c r="AAZ23" s="139"/>
      <c r="ABA23" s="78">
        <f t="shared" si="98"/>
        <v>41970</v>
      </c>
      <c r="ABC23" s="406"/>
      <c r="ABD23" s="311"/>
      <c r="ABE23" s="22"/>
      <c r="ABF23" s="31"/>
      <c r="ABG23" s="76"/>
      <c r="ABH23" s="78">
        <f t="shared" si="99"/>
        <v>0</v>
      </c>
      <c r="ABJ23" s="426"/>
      <c r="ABK23" s="229"/>
      <c r="ABL23" s="104"/>
      <c r="ABM23" s="49"/>
      <c r="ABN23" s="139"/>
      <c r="ABO23" s="78">
        <f t="shared" si="100"/>
        <v>0</v>
      </c>
      <c r="ABQ23" s="426"/>
      <c r="ABR23" s="229"/>
      <c r="ABS23" s="104"/>
      <c r="ABT23" s="49"/>
      <c r="ABU23" s="139"/>
      <c r="ABV23" s="78">
        <f t="shared" si="101"/>
        <v>0</v>
      </c>
      <c r="ABX23" s="406"/>
      <c r="ABY23" s="311"/>
      <c r="ABZ23" s="22"/>
      <c r="ACA23" s="31"/>
      <c r="ACB23" s="76"/>
      <c r="ACC23" s="78">
        <f t="shared" si="102"/>
        <v>0</v>
      </c>
      <c r="ACE23" s="406"/>
      <c r="ACF23" s="311"/>
      <c r="ACG23" s="22"/>
      <c r="ACH23" s="31"/>
      <c r="ACI23" s="76"/>
      <c r="ACJ23" s="78">
        <f t="shared" si="103"/>
        <v>0</v>
      </c>
      <c r="ACL23" s="406"/>
      <c r="ACM23" s="406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6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3"/>
      <c r="ADL23" s="31"/>
      <c r="ADM23" s="76"/>
      <c r="ADN23" s="78">
        <f t="shared" si="257"/>
        <v>0</v>
      </c>
      <c r="ADP23" s="322"/>
      <c r="ADQ23" s="311"/>
      <c r="ADR23" s="22"/>
      <c r="ADS23" s="406"/>
      <c r="ADT23" s="76"/>
      <c r="ADU23" s="78">
        <f t="shared" si="258"/>
        <v>0</v>
      </c>
      <c r="ADW23" s="406"/>
      <c r="ADX23" s="311"/>
      <c r="ADY23" s="22"/>
      <c r="ADZ23" s="31"/>
      <c r="AEA23" s="76"/>
      <c r="AEB23" s="78">
        <f t="shared" si="259"/>
        <v>42311</v>
      </c>
      <c r="AED23" s="321"/>
      <c r="AEE23" s="229"/>
      <c r="AEF23" s="104"/>
      <c r="AEG23" s="321"/>
      <c r="AEH23" s="139"/>
      <c r="AEI23" s="78">
        <f t="shared" si="253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3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1"/>
      <c r="AGE23" s="76"/>
      <c r="AGF23" s="78">
        <f t="shared" si="111"/>
        <v>45296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3146</v>
      </c>
      <c r="AGV23" s="426"/>
      <c r="AGW23" s="229"/>
      <c r="AGX23" s="104"/>
      <c r="AGY23" s="49"/>
      <c r="AGZ23" s="139"/>
      <c r="AHA23" s="78">
        <f t="shared" si="114"/>
        <v>17325.5</v>
      </c>
      <c r="AHE23" s="311"/>
      <c r="AHF23" s="22"/>
      <c r="AHG23" s="322"/>
      <c r="AHH23" s="76"/>
      <c r="AHI23" s="78">
        <f t="shared" si="115"/>
        <v>2343</v>
      </c>
      <c r="AHK23" s="406"/>
      <c r="AHL23" s="311"/>
      <c r="AHM23" s="22"/>
      <c r="AHN23" s="31"/>
      <c r="AHO23" s="76"/>
      <c r="AHP23" s="78">
        <f t="shared" si="116"/>
        <v>0</v>
      </c>
      <c r="AHR23" s="406"/>
      <c r="AHS23" s="311"/>
      <c r="AHT23" s="22"/>
      <c r="AHU23" s="31"/>
      <c r="AHV23" s="76"/>
      <c r="AHW23" s="78">
        <f t="shared" si="117"/>
        <v>5917.5</v>
      </c>
      <c r="AHY23" s="426">
        <v>41612</v>
      </c>
      <c r="AHZ23" s="426" t="s">
        <v>2834</v>
      </c>
      <c r="AIA23" s="229" t="s">
        <v>2835</v>
      </c>
      <c r="AIB23" s="696">
        <v>8920</v>
      </c>
      <c r="AIC23" s="49"/>
      <c r="AID23" s="139"/>
      <c r="AIE23" s="78">
        <f t="shared" si="118"/>
        <v>23910.52</v>
      </c>
      <c r="AIG23" s="426"/>
      <c r="AIH23" s="229"/>
      <c r="AII23" s="104"/>
      <c r="AIJ23" s="49"/>
      <c r="AIK23" s="139"/>
      <c r="AIL23" s="78">
        <f t="shared" si="119"/>
        <v>2612</v>
      </c>
      <c r="AIN23" s="426"/>
      <c r="AIO23" s="229"/>
      <c r="AIP23" s="104"/>
      <c r="AIQ23" s="49"/>
      <c r="AIR23" s="139"/>
      <c r="AIS23" s="78">
        <f t="shared" si="120"/>
        <v>0</v>
      </c>
      <c r="AIU23" s="426"/>
      <c r="AIV23" s="229"/>
      <c r="AIW23" s="104"/>
      <c r="AIX23" s="49"/>
      <c r="AIY23" s="139"/>
      <c r="AIZ23" s="78">
        <f t="shared" si="121"/>
        <v>504</v>
      </c>
      <c r="AJB23" s="31"/>
      <c r="AJC23" s="782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2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6"/>
      <c r="AKM23" s="311"/>
      <c r="AKN23" s="22"/>
      <c r="AKO23" s="31"/>
      <c r="AKP23" s="76"/>
      <c r="AKQ23" s="78">
        <f t="shared" si="127"/>
        <v>0</v>
      </c>
      <c r="AKS23" s="426"/>
      <c r="AKT23" s="483"/>
      <c r="AKU23" s="229"/>
      <c r="AKV23" s="104"/>
      <c r="AKW23" s="49"/>
      <c r="AKX23" s="139"/>
      <c r="AKY23" s="78">
        <f t="shared" si="128"/>
        <v>139</v>
      </c>
      <c r="ALA23" s="426"/>
      <c r="ALB23" s="229"/>
      <c r="ALC23" s="104"/>
      <c r="ALD23" s="49"/>
      <c r="ALE23" s="139"/>
      <c r="ALF23" s="78">
        <f t="shared" si="129"/>
        <v>409</v>
      </c>
      <c r="ALH23" s="406"/>
      <c r="ALI23" s="311"/>
      <c r="ALJ23" s="22"/>
      <c r="ALK23" s="31"/>
      <c r="ALL23" s="76"/>
      <c r="ALM23" s="78">
        <f t="shared" si="130"/>
        <v>0</v>
      </c>
      <c r="ALO23" s="406"/>
      <c r="ALP23" s="311"/>
      <c r="ALQ23" s="22"/>
      <c r="ALR23" s="31"/>
      <c r="ALS23" s="76"/>
      <c r="ALT23" s="78">
        <f t="shared" si="131"/>
        <v>3598.5</v>
      </c>
      <c r="ALV23" s="426"/>
      <c r="ALW23" s="229"/>
      <c r="ALX23" s="696"/>
      <c r="ALY23" s="49"/>
      <c r="ALZ23" s="139"/>
      <c r="AMA23" s="78">
        <f t="shared" si="132"/>
        <v>37151</v>
      </c>
      <c r="AMC23" s="406"/>
      <c r="AMD23" s="311"/>
      <c r="AME23" s="22"/>
      <c r="AMF23" s="31"/>
      <c r="AMG23" s="76"/>
      <c r="AMH23" s="78">
        <f t="shared" si="133"/>
        <v>0</v>
      </c>
      <c r="AMJ23" s="406"/>
      <c r="AMK23" s="311"/>
      <c r="AML23" s="22"/>
      <c r="AMM23" s="406"/>
      <c r="AMN23" s="76"/>
      <c r="AMO23" s="78">
        <f t="shared" si="134"/>
        <v>0</v>
      </c>
      <c r="AMQ23" s="406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7"/>
      <c r="ANA23" s="810"/>
      <c r="ANB23" s="76"/>
      <c r="ANC23" s="811">
        <f t="shared" si="205"/>
        <v>0</v>
      </c>
      <c r="ANE23" s="49"/>
      <c r="ANF23" s="229"/>
      <c r="ANG23" s="805"/>
      <c r="ANH23" s="97"/>
      <c r="ANI23" s="139"/>
      <c r="ANJ23" s="811">
        <f t="shared" si="206"/>
        <v>0</v>
      </c>
      <c r="ANL23" s="321"/>
      <c r="ANM23" s="229"/>
      <c r="ANN23" s="805"/>
      <c r="ANO23" s="393"/>
      <c r="ANP23" s="139"/>
      <c r="ANQ23" s="811">
        <f t="shared" si="207"/>
        <v>187.59999999999991</v>
      </c>
      <c r="ANS23" s="31"/>
      <c r="ANT23" s="336"/>
      <c r="ANU23" s="311"/>
      <c r="ANV23" s="807"/>
      <c r="ANW23" s="810"/>
      <c r="ANX23" s="76"/>
      <c r="ANY23" s="811">
        <f t="shared" si="208"/>
        <v>0</v>
      </c>
      <c r="AOA23" s="406">
        <v>41725</v>
      </c>
      <c r="AOB23" s="738"/>
      <c r="AOC23" s="311" t="s">
        <v>2565</v>
      </c>
      <c r="AOD23" s="807">
        <v>46018.5</v>
      </c>
      <c r="AOE23" s="97">
        <v>41754</v>
      </c>
      <c r="AOF23" s="139">
        <v>46018.5</v>
      </c>
      <c r="AOG23" s="811">
        <f t="shared" si="209"/>
        <v>731.20000000001164</v>
      </c>
      <c r="AOI23" s="426"/>
      <c r="AOJ23" s="229"/>
      <c r="AOK23" s="805"/>
      <c r="AOL23" s="97"/>
      <c r="AOM23" s="139"/>
      <c r="AON23" s="811">
        <f t="shared" si="210"/>
        <v>0</v>
      </c>
      <c r="AOP23" s="31"/>
      <c r="AOQ23" s="311"/>
      <c r="AOR23" s="807"/>
      <c r="AOS23" s="810"/>
      <c r="AOT23" s="76"/>
      <c r="AOU23" s="811">
        <f t="shared" si="211"/>
        <v>0</v>
      </c>
      <c r="AOW23" s="49"/>
      <c r="AOX23" s="229"/>
      <c r="AOY23" s="805"/>
      <c r="AOZ23" s="97"/>
      <c r="APA23" s="139"/>
      <c r="APB23" s="811">
        <f t="shared" si="212"/>
        <v>0</v>
      </c>
      <c r="APD23" s="49"/>
      <c r="APE23" s="229"/>
      <c r="APF23" s="805"/>
      <c r="APG23" s="97"/>
      <c r="APH23" s="139"/>
      <c r="API23" s="78">
        <f t="shared" si="136"/>
        <v>0</v>
      </c>
      <c r="APK23" s="406"/>
      <c r="APL23" s="311"/>
      <c r="APM23" s="807"/>
      <c r="APN23" s="810"/>
      <c r="APO23" s="76"/>
      <c r="APP23" s="811">
        <f t="shared" si="213"/>
        <v>0</v>
      </c>
      <c r="APR23" s="321"/>
      <c r="APS23" s="229"/>
      <c r="APT23" s="805"/>
      <c r="APU23" s="49"/>
      <c r="APV23" s="139"/>
      <c r="APW23" s="811">
        <f t="shared" si="214"/>
        <v>0</v>
      </c>
      <c r="APZ23" s="772"/>
      <c r="AQA23" s="244"/>
      <c r="AQB23" s="49"/>
      <c r="AQC23" s="139"/>
      <c r="AQD23" s="811">
        <f t="shared" si="215"/>
        <v>0</v>
      </c>
      <c r="AQG23" s="311"/>
      <c r="AQH23" s="244"/>
      <c r="AQI23" s="49"/>
      <c r="AQJ23" s="139"/>
      <c r="AQK23" s="811">
        <f t="shared" si="216"/>
        <v>0</v>
      </c>
      <c r="AQN23" s="772"/>
      <c r="AQO23" s="244"/>
      <c r="AQP23" s="49"/>
      <c r="AQQ23" s="139"/>
      <c r="AQR23" s="811">
        <f t="shared" si="217"/>
        <v>0</v>
      </c>
      <c r="AQU23" s="311"/>
      <c r="AQV23" s="390"/>
      <c r="AQW23" s="49"/>
      <c r="AQX23" s="139"/>
      <c r="AQY23" s="811">
        <f t="shared" si="218"/>
        <v>0</v>
      </c>
      <c r="ARB23" s="311"/>
      <c r="ARC23" s="390"/>
      <c r="ARD23" s="49"/>
      <c r="ARE23" s="139"/>
      <c r="ARF23" s="811">
        <f t="shared" si="219"/>
        <v>0</v>
      </c>
      <c r="ARH23" s="796"/>
      <c r="ARI23" s="311"/>
      <c r="ARJ23" s="390"/>
      <c r="ARK23" s="49"/>
      <c r="ARL23" s="139"/>
      <c r="ARM23" s="811">
        <f t="shared" si="220"/>
        <v>399</v>
      </c>
      <c r="ARO23" s="406"/>
      <c r="ARP23" s="311"/>
      <c r="ARQ23" s="805"/>
      <c r="ARR23" s="49"/>
      <c r="ARS23" s="139"/>
      <c r="ART23" s="811">
        <f t="shared" si="221"/>
        <v>0</v>
      </c>
      <c r="ARV23" s="406"/>
      <c r="ARW23" s="311"/>
      <c r="ARX23" s="805"/>
      <c r="ARY23" s="49"/>
      <c r="ARZ23" s="139"/>
      <c r="ASA23" s="811">
        <f t="shared" si="222"/>
        <v>0</v>
      </c>
      <c r="ASC23" s="406"/>
      <c r="ASD23" s="311"/>
      <c r="ASE23" s="807"/>
      <c r="ASF23" s="810"/>
      <c r="ASG23" s="76"/>
      <c r="ASH23" s="811">
        <f t="shared" si="223"/>
        <v>0</v>
      </c>
      <c r="ASJ23" s="406"/>
      <c r="ASK23" s="311"/>
      <c r="ASL23" s="807"/>
      <c r="ASM23" s="810"/>
      <c r="ASN23" s="76"/>
      <c r="ASO23" s="811">
        <f t="shared" si="224"/>
        <v>0</v>
      </c>
      <c r="ASQ23" s="426"/>
      <c r="ASR23" s="229"/>
      <c r="ASS23" s="104"/>
      <c r="AST23" s="49"/>
      <c r="ASU23" s="139"/>
      <c r="ASV23" s="78">
        <f t="shared" si="240"/>
        <v>0</v>
      </c>
      <c r="ASX23" s="426"/>
      <c r="ASY23" s="483"/>
      <c r="ASZ23" s="229"/>
      <c r="ATA23" s="104"/>
      <c r="ATB23" s="49"/>
      <c r="ATC23" s="139"/>
      <c r="ATD23" s="78">
        <f t="shared" si="241"/>
        <v>2270</v>
      </c>
      <c r="ATF23" s="406"/>
      <c r="ATG23" s="311"/>
      <c r="ATH23" s="22"/>
      <c r="ATI23" s="31"/>
      <c r="ATJ23" s="76"/>
      <c r="ATK23" s="78">
        <f t="shared" si="242"/>
        <v>0</v>
      </c>
      <c r="ATM23" s="322"/>
      <c r="ATN23" s="311"/>
      <c r="ATO23" s="22"/>
      <c r="ATP23" s="31"/>
      <c r="ATQ23" s="76"/>
      <c r="ATR23" s="78">
        <f t="shared" si="243"/>
        <v>0</v>
      </c>
      <c r="ATT23" s="406"/>
      <c r="ATU23" s="738"/>
      <c r="ATV23" s="782"/>
      <c r="ATW23" s="22"/>
      <c r="ATX23" s="31"/>
      <c r="ATY23" s="76"/>
      <c r="ATZ23" s="78">
        <f t="shared" si="244"/>
        <v>968</v>
      </c>
      <c r="AUB23" s="406"/>
      <c r="AUC23" s="738"/>
      <c r="AUD23" s="782"/>
      <c r="AUE23" s="22"/>
      <c r="AUF23" s="31"/>
      <c r="AUG23" s="76"/>
      <c r="AUH23" s="78">
        <f t="shared" si="245"/>
        <v>0</v>
      </c>
      <c r="AUI23" s="76"/>
      <c r="AUJ23" s="406"/>
      <c r="AUK23" s="311"/>
      <c r="AUL23" s="22"/>
      <c r="AUM23" s="31"/>
      <c r="AUN23" s="76"/>
      <c r="AUO23" s="78">
        <f t="shared" si="246"/>
        <v>0</v>
      </c>
      <c r="AUQ23" s="426"/>
      <c r="AUR23" s="229"/>
      <c r="AUS23" s="696"/>
      <c r="AUT23" s="49"/>
      <c r="AUU23" s="139"/>
      <c r="AUV23" s="78">
        <f t="shared" si="247"/>
        <v>1117.5</v>
      </c>
      <c r="AUX23" s="426"/>
      <c r="AUY23" s="229"/>
      <c r="AUZ23" s="104"/>
      <c r="AVA23" s="49"/>
      <c r="AVB23" s="139"/>
      <c r="AVC23" s="78">
        <f t="shared" si="248"/>
        <v>3312</v>
      </c>
      <c r="AVE23" s="426"/>
      <c r="AVF23" s="229"/>
      <c r="AVG23" s="104"/>
      <c r="AVH23" s="49"/>
      <c r="AVI23" s="139"/>
      <c r="AVJ23" s="78">
        <f t="shared" si="249"/>
        <v>0</v>
      </c>
      <c r="AVL23" s="426"/>
      <c r="AVM23" s="229"/>
      <c r="AVN23" s="104"/>
      <c r="AVO23" s="49"/>
      <c r="AVP23" s="139"/>
      <c r="AVQ23" s="78">
        <f t="shared" si="250"/>
        <v>0</v>
      </c>
      <c r="AVS23" s="406"/>
      <c r="AVT23" s="311"/>
      <c r="AVU23" s="22"/>
      <c r="AVV23" s="31"/>
      <c r="AVW23" s="76"/>
      <c r="AVX23" s="78">
        <f t="shared" si="225"/>
        <v>0</v>
      </c>
      <c r="AVZ23" s="406"/>
      <c r="AWA23" s="311"/>
      <c r="AWB23" s="22"/>
      <c r="AWC23" s="31"/>
      <c r="AWD23" s="76"/>
      <c r="AWE23" s="78">
        <f t="shared" si="226"/>
        <v>0</v>
      </c>
      <c r="AWG23" s="426"/>
      <c r="AWH23" s="229"/>
      <c r="AWI23" s="104"/>
      <c r="AWJ23" s="49"/>
      <c r="AWK23" s="350"/>
      <c r="AWL23" s="78">
        <f t="shared" si="227"/>
        <v>0</v>
      </c>
      <c r="AWN23" s="49"/>
      <c r="AWO23" s="308"/>
      <c r="AWP23" s="229"/>
      <c r="AWQ23" s="104"/>
      <c r="AWR23" s="49"/>
      <c r="AWS23" s="139"/>
      <c r="AWT23" s="78">
        <f t="shared" si="228"/>
        <v>5365</v>
      </c>
      <c r="AWV23" s="426"/>
      <c r="AWW23" s="483"/>
      <c r="AWX23" s="302"/>
      <c r="AWY23" s="139"/>
      <c r="AWZ23" s="49"/>
      <c r="AXA23" s="139"/>
      <c r="AXB23" s="78">
        <f t="shared" si="260"/>
        <v>4707.5</v>
      </c>
      <c r="AXD23" s="406"/>
      <c r="AXE23" s="780"/>
      <c r="AXF23" s="139"/>
      <c r="AXG23" s="49"/>
      <c r="AXH23" s="139"/>
      <c r="AXI23" s="78">
        <f t="shared" si="261"/>
        <v>0</v>
      </c>
      <c r="AXK23" s="406"/>
      <c r="AXL23" s="780"/>
      <c r="AXM23" s="139"/>
      <c r="AXN23" s="49"/>
      <c r="AXO23" s="139"/>
      <c r="AXP23" s="78">
        <f t="shared" si="262"/>
        <v>0</v>
      </c>
      <c r="AXR23" s="31"/>
      <c r="AXS23" s="780"/>
      <c r="AXT23" s="139"/>
      <c r="AXU23" s="49"/>
      <c r="AXV23" s="139"/>
      <c r="AXW23" s="78">
        <f t="shared" si="263"/>
        <v>0</v>
      </c>
      <c r="AXY23" s="426"/>
      <c r="AXZ23" s="302"/>
      <c r="AYA23" s="139"/>
      <c r="AYB23" s="426"/>
      <c r="AYC23" s="139"/>
      <c r="AYD23" s="78">
        <f t="shared" si="137"/>
        <v>0</v>
      </c>
      <c r="AYF23" s="426"/>
      <c r="AYG23" s="302"/>
      <c r="AYH23" s="139"/>
      <c r="AYI23" s="49"/>
      <c r="AYJ23" s="139"/>
      <c r="AYK23" s="78">
        <f t="shared" si="138"/>
        <v>0</v>
      </c>
      <c r="AYM23" s="426"/>
      <c r="AYN23" s="302"/>
      <c r="AYO23" s="139"/>
      <c r="AYP23" s="49"/>
      <c r="AYQ23" s="139"/>
      <c r="AYR23" s="78">
        <f t="shared" si="139"/>
        <v>0</v>
      </c>
      <c r="AYT23" s="406"/>
      <c r="AYU23" s="780"/>
      <c r="AYV23" s="139"/>
      <c r="AYW23" s="49"/>
      <c r="AYX23" s="139"/>
      <c r="AYY23" s="78">
        <f t="shared" si="140"/>
        <v>0</v>
      </c>
      <c r="AZA23" s="406"/>
      <c r="AZB23" s="780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5180.28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6"/>
      <c r="BAG23" s="350"/>
      <c r="BAH23" s="78">
        <f t="shared" si="145"/>
        <v>16823.900000000001</v>
      </c>
      <c r="BAJ23" s="406"/>
      <c r="BAK23" s="780"/>
      <c r="BAL23" s="139"/>
      <c r="BAM23" s="426"/>
      <c r="BAN23" s="139"/>
      <c r="BAO23" s="78">
        <f t="shared" si="146"/>
        <v>0</v>
      </c>
      <c r="BAQ23" s="426">
        <v>41724</v>
      </c>
      <c r="BAR23" s="302" t="s">
        <v>2553</v>
      </c>
      <c r="BAS23" s="139">
        <v>11519</v>
      </c>
      <c r="BAT23" s="49"/>
      <c r="BAU23" s="139"/>
      <c r="BAV23" s="78">
        <f t="shared" si="147"/>
        <v>60859.7</v>
      </c>
      <c r="BAX23" s="49"/>
      <c r="BAY23" s="302"/>
      <c r="BAZ23" s="139"/>
      <c r="BBA23" s="49"/>
      <c r="BBB23" s="139"/>
      <c r="BBC23" s="78">
        <f t="shared" si="264"/>
        <v>0</v>
      </c>
      <c r="BBE23" s="49"/>
      <c r="BBF23" s="302"/>
      <c r="BBG23" s="139"/>
      <c r="BBH23" s="49"/>
      <c r="BBI23" s="139"/>
      <c r="BBJ23" s="78">
        <f t="shared" si="265"/>
        <v>1292</v>
      </c>
      <c r="BBL23" s="321">
        <v>41729</v>
      </c>
      <c r="BBM23" s="784"/>
      <c r="BBN23" s="302" t="s">
        <v>2472</v>
      </c>
      <c r="BBO23" s="2024">
        <v>203750</v>
      </c>
      <c r="BBP23" s="393">
        <v>41736</v>
      </c>
      <c r="BBQ23" s="390">
        <v>203750</v>
      </c>
      <c r="BBR23" s="131">
        <f t="shared" si="148"/>
        <v>6.5</v>
      </c>
      <c r="BBT23" s="31"/>
      <c r="BBU23" s="780"/>
      <c r="BBV23" s="139"/>
      <c r="BBW23" s="49"/>
      <c r="BBX23" s="139"/>
      <c r="BBY23" s="78">
        <f t="shared" si="149"/>
        <v>0</v>
      </c>
      <c r="BCA23" s="49"/>
      <c r="BCB23" s="302"/>
      <c r="BCC23" s="139"/>
      <c r="BCD23" s="426"/>
      <c r="BCE23" s="139"/>
      <c r="BCF23" s="78">
        <f t="shared" si="150"/>
        <v>0</v>
      </c>
      <c r="BCH23" s="31"/>
      <c r="BCI23" s="780"/>
      <c r="BCJ23" s="139"/>
      <c r="BCK23" s="49"/>
      <c r="BCL23" s="139"/>
      <c r="BCM23" s="78">
        <f t="shared" si="151"/>
        <v>0</v>
      </c>
      <c r="BCO23" s="31"/>
      <c r="BCP23" s="780"/>
      <c r="BCQ23" s="139"/>
      <c r="BCR23" s="49"/>
      <c r="BCS23" s="139"/>
      <c r="BCT23" s="78">
        <f t="shared" si="152"/>
        <v>0</v>
      </c>
      <c r="BCV23" s="406"/>
      <c r="BCW23" s="780"/>
      <c r="BCX23" s="139"/>
      <c r="BCY23" s="49"/>
      <c r="BCZ23" s="139"/>
      <c r="BDA23" s="78">
        <f t="shared" si="153"/>
        <v>6086.5</v>
      </c>
      <c r="BDC23" s="426"/>
      <c r="BDD23" s="302"/>
      <c r="BDE23" s="139"/>
      <c r="BDF23" s="49"/>
      <c r="BDG23" s="139"/>
      <c r="BDH23" s="78">
        <f t="shared" si="154"/>
        <v>29972.600000000006</v>
      </c>
      <c r="BDJ23" s="322"/>
      <c r="BDK23" s="780"/>
      <c r="BDL23" s="139"/>
      <c r="BDM23" s="49"/>
      <c r="BDN23" s="139"/>
      <c r="BDO23" s="78">
        <f t="shared" si="155"/>
        <v>0</v>
      </c>
      <c r="BDQ23" s="426"/>
      <c r="BDR23" s="483"/>
      <c r="BDS23" s="302"/>
      <c r="BDT23" s="139"/>
      <c r="BDU23" s="495"/>
      <c r="BDV23" s="66"/>
      <c r="BDW23" s="78">
        <f t="shared" si="156"/>
        <v>308</v>
      </c>
      <c r="BDY23" s="31"/>
      <c r="BDZ23" s="31"/>
      <c r="BEA23" s="780"/>
      <c r="BEB23" s="139"/>
      <c r="BEC23" s="49"/>
      <c r="BED23" s="139"/>
      <c r="BEE23" s="78">
        <f t="shared" si="157"/>
        <v>10700</v>
      </c>
      <c r="BEG23" s="31"/>
      <c r="BEH23" s="780"/>
      <c r="BEI23" s="139"/>
      <c r="BEJ23" s="49"/>
      <c r="BEK23" s="139"/>
      <c r="BEL23" s="78">
        <f t="shared" si="158"/>
        <v>0</v>
      </c>
      <c r="BEN23" s="31"/>
      <c r="BEO23" s="780"/>
      <c r="BEP23" s="139"/>
      <c r="BEQ23" s="49"/>
      <c r="BER23" s="139"/>
      <c r="BES23" s="78">
        <f t="shared" si="159"/>
        <v>0</v>
      </c>
      <c r="BEU23" s="322"/>
      <c r="BEV23" s="780"/>
      <c r="BEW23" s="139"/>
      <c r="BEX23" s="49"/>
      <c r="BEY23" s="139"/>
      <c r="BEZ23" s="78">
        <f t="shared" si="160"/>
        <v>0</v>
      </c>
      <c r="BFB23" s="322"/>
      <c r="BFC23" s="780"/>
      <c r="BFD23" s="139"/>
      <c r="BFE23" s="49"/>
      <c r="BFF23" s="139"/>
      <c r="BFG23" s="78">
        <f t="shared" si="161"/>
        <v>970</v>
      </c>
      <c r="BFI23" s="321"/>
      <c r="BFJ23" s="229"/>
      <c r="BFK23" s="104"/>
      <c r="BFL23" s="426"/>
      <c r="BFM23" s="139"/>
      <c r="BFN23" s="78">
        <f t="shared" si="162"/>
        <v>0</v>
      </c>
      <c r="BFP23" s="322"/>
      <c r="BFQ23" s="780"/>
      <c r="BFR23" s="139"/>
      <c r="BFS23" s="426"/>
      <c r="BFT23" s="139"/>
      <c r="BFU23" s="78">
        <f t="shared" si="163"/>
        <v>0</v>
      </c>
      <c r="BFW23" s="31"/>
      <c r="BFX23" s="780"/>
      <c r="BFY23" s="139"/>
      <c r="BFZ23" s="49"/>
      <c r="BGA23" s="139"/>
      <c r="BGB23" s="78">
        <f t="shared" si="164"/>
        <v>0</v>
      </c>
      <c r="BGD23" s="321"/>
      <c r="BGE23" s="302"/>
      <c r="BGF23" s="139"/>
      <c r="BGG23" s="321"/>
      <c r="BGH23" s="139"/>
      <c r="BGI23" s="78">
        <f t="shared" si="165"/>
        <v>0</v>
      </c>
      <c r="BGK23" s="426">
        <v>41724</v>
      </c>
      <c r="BGL23" s="426"/>
      <c r="BGM23" s="302" t="s">
        <v>2555</v>
      </c>
      <c r="BGN23" s="139">
        <v>24254</v>
      </c>
      <c r="BGO23" s="426">
        <v>41737</v>
      </c>
      <c r="BGP23" s="835">
        <v>24254</v>
      </c>
      <c r="BGQ23" s="78">
        <f t="shared" si="166"/>
        <v>4154.5999999999949</v>
      </c>
      <c r="BGS23" s="31"/>
      <c r="BGT23" s="780"/>
      <c r="BGU23" s="139"/>
      <c r="BGV23" s="49"/>
      <c r="BGW23" s="139"/>
      <c r="BGX23" s="78">
        <f t="shared" si="167"/>
        <v>0</v>
      </c>
      <c r="BGZ23" s="406"/>
      <c r="BHA23" s="780"/>
      <c r="BHB23" s="139"/>
      <c r="BHC23" s="49"/>
      <c r="BHD23" s="139"/>
      <c r="BHE23" s="78">
        <f t="shared" si="168"/>
        <v>229.79999999999927</v>
      </c>
      <c r="BHG23" s="406"/>
      <c r="BHH23" s="31"/>
      <c r="BHI23" s="780"/>
      <c r="BHJ23" s="139"/>
      <c r="BHK23" s="49"/>
      <c r="BHL23" s="139"/>
      <c r="BHM23" s="78">
        <f t="shared" si="169"/>
        <v>0</v>
      </c>
      <c r="BHO23" s="321"/>
      <c r="BHP23" s="302"/>
      <c r="BHQ23" s="139"/>
      <c r="BHR23" s="321"/>
      <c r="BHS23" s="139"/>
      <c r="BHT23" s="78">
        <f t="shared" si="170"/>
        <v>0</v>
      </c>
      <c r="BHV23" s="322"/>
      <c r="BHW23" s="336"/>
      <c r="BHX23" s="780"/>
      <c r="BHY23" s="139"/>
      <c r="BHZ23" s="321"/>
      <c r="BIA23" s="139"/>
      <c r="BIB23" s="78">
        <f t="shared" si="171"/>
        <v>0</v>
      </c>
      <c r="BID23" s="322"/>
      <c r="BIE23" s="336"/>
      <c r="BIF23" s="780"/>
      <c r="BIG23" s="139"/>
      <c r="BIH23" s="49"/>
      <c r="BII23" s="139"/>
      <c r="BIJ23" s="78">
        <f t="shared" si="172"/>
        <v>50501.000000000007</v>
      </c>
      <c r="BIL23" s="406"/>
      <c r="BIM23" s="780"/>
      <c r="BIN23" s="139"/>
      <c r="BIO23" s="426"/>
      <c r="BIP23" s="139"/>
      <c r="BIQ23" s="78">
        <f t="shared" si="173"/>
        <v>86</v>
      </c>
      <c r="BIS23" s="321"/>
      <c r="BIT23" s="302"/>
      <c r="BIU23" s="139"/>
      <c r="BIV23" s="49"/>
      <c r="BIW23" s="139"/>
      <c r="BIX23" s="78">
        <f t="shared" si="174"/>
        <v>0</v>
      </c>
      <c r="BIZ23" s="426"/>
      <c r="BJA23" s="302"/>
      <c r="BJB23" s="139"/>
      <c r="BJC23" s="49"/>
      <c r="BJD23" s="139"/>
      <c r="BJE23" s="78">
        <f t="shared" si="175"/>
        <v>0</v>
      </c>
      <c r="BJG23" s="321"/>
      <c r="BJH23" s="411"/>
      <c r="BJI23" s="302"/>
      <c r="BJJ23" s="139"/>
      <c r="BJK23" s="49"/>
      <c r="BJL23" s="139"/>
      <c r="BJM23" s="78">
        <f t="shared" si="254"/>
        <v>27564.899999999991</v>
      </c>
      <c r="BJO23" s="31"/>
      <c r="BJP23" s="780"/>
      <c r="BJQ23" s="139"/>
      <c r="BJR23" s="49"/>
      <c r="BJS23" s="139"/>
      <c r="BJT23" s="78">
        <f t="shared" si="255"/>
        <v>1883</v>
      </c>
      <c r="BJV23" s="406"/>
      <c r="BJW23" s="780"/>
      <c r="BJX23" s="139"/>
      <c r="BJY23" s="49"/>
      <c r="BJZ23" s="139"/>
      <c r="BKA23" s="78">
        <f t="shared" si="176"/>
        <v>0</v>
      </c>
      <c r="BKC23" s="406"/>
      <c r="BKD23" s="738"/>
      <c r="BKE23" s="780"/>
      <c r="BKF23" s="139"/>
      <c r="BKG23" s="49"/>
      <c r="BKH23" s="139"/>
      <c r="BKI23" s="78">
        <f t="shared" si="177"/>
        <v>13238.500000000002</v>
      </c>
      <c r="BKK23" s="406"/>
      <c r="BKL23" s="780"/>
      <c r="BKM23" s="139"/>
      <c r="BKN23" s="49"/>
      <c r="BKO23" s="139"/>
      <c r="BKP23" s="78">
        <f t="shared" si="178"/>
        <v>0</v>
      </c>
      <c r="BKR23" s="406"/>
      <c r="BKS23" s="780"/>
      <c r="BKT23" s="139"/>
      <c r="BKU23" s="49"/>
      <c r="BKV23" s="139"/>
      <c r="BKW23" s="78">
        <f t="shared" si="179"/>
        <v>0</v>
      </c>
      <c r="BKY23" s="406"/>
      <c r="BKZ23" s="780"/>
      <c r="BLA23" s="139"/>
      <c r="BLB23" s="49"/>
      <c r="BLC23" s="139"/>
      <c r="BLD23" s="78">
        <f t="shared" si="180"/>
        <v>11052.6</v>
      </c>
      <c r="BLF23" s="406"/>
      <c r="BLG23" s="780"/>
      <c r="BLH23" s="139"/>
      <c r="BLI23" s="49"/>
      <c r="BLJ23" s="139"/>
      <c r="BLK23" s="78">
        <f t="shared" si="181"/>
        <v>100</v>
      </c>
      <c r="BLM23" s="426"/>
      <c r="BLN23" s="229"/>
      <c r="BLO23" s="696"/>
      <c r="BLP23" s="97"/>
      <c r="BLQ23" s="139"/>
      <c r="BLR23" s="78">
        <f t="shared" si="182"/>
        <v>0</v>
      </c>
      <c r="BLT23" s="426"/>
      <c r="BLU23" s="302"/>
      <c r="BLV23" s="139"/>
      <c r="BLW23" s="49"/>
      <c r="BLX23" s="139"/>
      <c r="BLY23" s="78">
        <f t="shared" si="183"/>
        <v>0</v>
      </c>
      <c r="BMA23" s="426"/>
      <c r="BMB23" s="302"/>
      <c r="BMC23" s="139"/>
      <c r="BMD23" s="426"/>
      <c r="BME23" s="139"/>
      <c r="BMF23" s="78">
        <f t="shared" si="184"/>
        <v>0</v>
      </c>
      <c r="BMH23" s="406"/>
      <c r="BMI23" s="780"/>
      <c r="BMJ23" s="139"/>
      <c r="BMK23" s="426"/>
      <c r="BML23" s="139"/>
      <c r="BMM23" s="78">
        <f t="shared" si="185"/>
        <v>0</v>
      </c>
      <c r="BMO23" s="31"/>
      <c r="BMP23" s="780"/>
      <c r="BMQ23" s="139"/>
      <c r="BMR23" s="49"/>
      <c r="BMS23" s="139"/>
      <c r="BMT23" s="78">
        <f t="shared" si="186"/>
        <v>0</v>
      </c>
      <c r="BMV23" s="31"/>
      <c r="BMW23" s="780"/>
      <c r="BMX23" s="350"/>
      <c r="BMY23" s="49"/>
      <c r="BMZ23" s="139"/>
      <c r="BNA23" s="78">
        <f t="shared" si="229"/>
        <v>30837</v>
      </c>
      <c r="BNC23" s="321"/>
      <c r="BND23" s="229"/>
      <c r="BNE23" s="104"/>
      <c r="BNF23" s="1810">
        <v>41724</v>
      </c>
      <c r="BNG23" s="205">
        <v>5500</v>
      </c>
      <c r="BNH23" s="78">
        <f t="shared" si="230"/>
        <v>51929.5</v>
      </c>
      <c r="BNJ23" s="31"/>
      <c r="BNK23" s="780"/>
      <c r="BNL23" s="139"/>
      <c r="BNM23" s="49"/>
      <c r="BNN23" s="139"/>
      <c r="BNO23" s="78">
        <f t="shared" si="231"/>
        <v>0</v>
      </c>
      <c r="BNQ23" s="31"/>
      <c r="BNR23" s="336"/>
      <c r="BNS23" s="780"/>
      <c r="BNT23" s="139"/>
      <c r="BNU23" s="49"/>
      <c r="BNV23" s="139"/>
      <c r="BNW23" s="78">
        <f t="shared" si="232"/>
        <v>0</v>
      </c>
      <c r="BNY23" s="31"/>
      <c r="BNZ23" s="780"/>
      <c r="BOA23" s="139"/>
      <c r="BOB23" s="49"/>
      <c r="BOC23" s="139"/>
      <c r="BOD23" s="78">
        <f t="shared" si="233"/>
        <v>0</v>
      </c>
      <c r="BOF23" s="31"/>
      <c r="BOG23" s="780"/>
      <c r="BOH23" s="139"/>
      <c r="BOI23" s="49"/>
      <c r="BOJ23" s="139"/>
      <c r="BOK23" s="78">
        <f t="shared" si="234"/>
        <v>0</v>
      </c>
      <c r="BOM23" s="31"/>
      <c r="BON23" s="780"/>
      <c r="BOO23" s="139"/>
      <c r="BOP23" s="49"/>
      <c r="BOQ23" s="139"/>
      <c r="BOR23" s="78">
        <f t="shared" si="235"/>
        <v>1785.5</v>
      </c>
      <c r="BOT23" s="321"/>
      <c r="BOU23" s="302"/>
      <c r="BOV23" s="139"/>
      <c r="BOW23" s="49"/>
      <c r="BOX23" s="139"/>
      <c r="BOY23" s="78">
        <f t="shared" si="236"/>
        <v>0</v>
      </c>
      <c r="BPA23" s="406"/>
      <c r="BPB23" s="780"/>
      <c r="BPC23" s="139"/>
      <c r="BPD23" s="49"/>
      <c r="BPE23" s="139"/>
      <c r="BPF23" s="78">
        <f t="shared" si="237"/>
        <v>0</v>
      </c>
      <c r="BPH23" s="406"/>
      <c r="BPI23" s="780"/>
      <c r="BPJ23" s="139"/>
      <c r="BPK23" s="49"/>
      <c r="BPL23" s="139"/>
      <c r="BPM23" s="78">
        <f t="shared" si="251"/>
        <v>2273.5</v>
      </c>
      <c r="BPO23" s="31"/>
      <c r="BPP23" s="780"/>
      <c r="BPQ23" s="139"/>
      <c r="BPR23" s="49"/>
      <c r="BPS23" s="139"/>
      <c r="BPT23" s="78">
        <f t="shared" si="187"/>
        <v>0</v>
      </c>
      <c r="BPV23" s="31"/>
      <c r="BPW23" s="780"/>
      <c r="BPX23" s="139"/>
      <c r="BPY23" s="49"/>
      <c r="BPZ23" s="139"/>
      <c r="BQA23" s="78">
        <f t="shared" si="188"/>
        <v>0</v>
      </c>
      <c r="BQD23" s="929"/>
      <c r="BQE23" s="31"/>
      <c r="BQF23" s="139"/>
      <c r="BQG23" s="49"/>
      <c r="BQH23" s="139"/>
      <c r="BQI23" s="78">
        <f t="shared" si="189"/>
        <v>118</v>
      </c>
      <c r="BQJ23" s="76"/>
      <c r="BQK23" s="321"/>
      <c r="BQL23" s="302"/>
      <c r="BQM23" s="139"/>
      <c r="BQN23" s="49">
        <v>41716</v>
      </c>
      <c r="BQO23" s="139">
        <v>1000</v>
      </c>
      <c r="BQP23" s="78">
        <f t="shared" si="190"/>
        <v>22508</v>
      </c>
      <c r="BQR23" s="321"/>
      <c r="BQS23" s="302"/>
      <c r="BQT23" s="139"/>
      <c r="BQU23" s="426"/>
      <c r="BQV23" s="139"/>
      <c r="BQW23" s="78">
        <f t="shared" si="191"/>
        <v>0</v>
      </c>
      <c r="BQZ23" s="780"/>
      <c r="BRA23" s="350"/>
      <c r="BRB23" s="406"/>
      <c r="BRC23" s="778"/>
      <c r="BRD23" s="78">
        <f t="shared" si="192"/>
        <v>0</v>
      </c>
      <c r="BRF23" s="31"/>
      <c r="BRG23" s="780"/>
      <c r="BRH23" s="139"/>
      <c r="BRI23" s="49"/>
      <c r="BRJ23" s="139"/>
      <c r="BRK23" s="78">
        <f t="shared" si="193"/>
        <v>0</v>
      </c>
      <c r="BRM23" s="322"/>
      <c r="BRN23" s="336"/>
      <c r="BRO23" s="780"/>
      <c r="BRP23" s="139"/>
      <c r="BRQ23" s="49"/>
      <c r="BRR23" s="139"/>
      <c r="BRS23" s="78">
        <f t="shared" si="194"/>
        <v>1966</v>
      </c>
      <c r="BRU23" s="406"/>
      <c r="BRV23" s="780"/>
      <c r="BRW23" s="139"/>
      <c r="BRX23" s="49"/>
      <c r="BRY23" s="139"/>
      <c r="BRZ23" s="78">
        <f t="shared" si="195"/>
        <v>0</v>
      </c>
      <c r="BSB23" s="406"/>
      <c r="BSC23" s="780"/>
      <c r="BSD23" s="139"/>
      <c r="BSE23" s="49"/>
      <c r="BSF23" s="139"/>
      <c r="BSG23" s="78">
        <f t="shared" si="196"/>
        <v>0</v>
      </c>
      <c r="BSI23" s="31"/>
      <c r="BSJ23" s="780"/>
      <c r="BSK23" s="139"/>
      <c r="BSL23" s="49"/>
      <c r="BSM23" s="139"/>
      <c r="BSN23" s="78">
        <f t="shared" si="197"/>
        <v>0</v>
      </c>
      <c r="BSP23" s="406"/>
      <c r="BSQ23" s="780"/>
      <c r="BSR23" s="139"/>
      <c r="BSS23" s="563"/>
      <c r="BST23" s="569"/>
      <c r="BSU23" s="78">
        <f t="shared" si="198"/>
        <v>0</v>
      </c>
      <c r="BSW23" s="406"/>
      <c r="BSX23" s="780"/>
      <c r="BSY23" s="139"/>
      <c r="BSZ23" s="563"/>
      <c r="BTA23" s="569"/>
      <c r="BTB23" s="78">
        <f t="shared" si="199"/>
        <v>0</v>
      </c>
      <c r="BTD23" s="31"/>
      <c r="BTE23" s="780"/>
      <c r="BTF23" s="139"/>
      <c r="BTG23" s="49"/>
      <c r="BTH23" s="139"/>
      <c r="BTI23" s="78">
        <f t="shared" si="200"/>
        <v>0</v>
      </c>
      <c r="BTK23" s="31"/>
      <c r="BTL23" s="780"/>
      <c r="BTM23" s="139"/>
      <c r="BTN23" s="49"/>
      <c r="BTO23" s="139"/>
      <c r="BTP23" s="78">
        <f t="shared" si="201"/>
        <v>0</v>
      </c>
      <c r="BTR23" s="31"/>
      <c r="BTS23" s="780"/>
      <c r="BTT23" s="139"/>
      <c r="BTU23" s="49"/>
      <c r="BTV23" s="139"/>
      <c r="BTW23" s="78">
        <f t="shared" si="202"/>
        <v>0</v>
      </c>
      <c r="BTY23" s="31"/>
      <c r="BTZ23" s="780"/>
      <c r="BUA23" s="139"/>
      <c r="BUB23" s="49"/>
      <c r="BUC23" s="139"/>
      <c r="BUD23" s="78">
        <f t="shared" si="203"/>
        <v>0</v>
      </c>
    </row>
    <row r="24" spans="1:1902" x14ac:dyDescent="0.25">
      <c r="A24" s="31"/>
      <c r="B24" s="311"/>
      <c r="C24" s="22"/>
      <c r="D24" s="31"/>
      <c r="E24" s="76"/>
      <c r="F24" s="78">
        <f t="shared" si="2"/>
        <v>147000</v>
      </c>
      <c r="H24" s="31"/>
      <c r="I24" s="311"/>
      <c r="J24" s="22"/>
      <c r="K24" s="31"/>
      <c r="L24" s="76"/>
      <c r="M24" s="78">
        <f t="shared" si="3"/>
        <v>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6"/>
      <c r="AK24" s="311"/>
      <c r="AL24" s="22"/>
      <c r="AM24" s="406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6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6"/>
      <c r="CA24" s="426"/>
      <c r="CB24" s="229"/>
      <c r="CC24" s="104"/>
      <c r="CD24" s="49"/>
      <c r="CE24" s="139"/>
      <c r="CF24" s="78">
        <f t="shared" si="13"/>
        <v>24829.5</v>
      </c>
      <c r="CH24" s="426"/>
      <c r="CI24" s="229"/>
      <c r="CJ24" s="104"/>
      <c r="CK24" s="49"/>
      <c r="CL24" s="139"/>
      <c r="CM24" s="78">
        <f t="shared" si="14"/>
        <v>0</v>
      </c>
      <c r="CO24" s="426"/>
      <c r="CP24" s="229"/>
      <c r="CQ24" s="104"/>
      <c r="CR24" s="49"/>
      <c r="CS24" s="139"/>
      <c r="CT24" s="78">
        <f t="shared" si="15"/>
        <v>0</v>
      </c>
      <c r="CV24" s="426">
        <v>41124</v>
      </c>
      <c r="CW24" s="483"/>
      <c r="CX24" s="229" t="s">
        <v>1145</v>
      </c>
      <c r="CY24" s="801"/>
      <c r="CZ24" s="794" t="s">
        <v>1146</v>
      </c>
      <c r="DA24" s="525"/>
      <c r="DB24" s="78">
        <f t="shared" si="16"/>
        <v>88948</v>
      </c>
      <c r="DD24" s="426">
        <v>41739</v>
      </c>
      <c r="DE24" s="818"/>
      <c r="DF24" s="229" t="s">
        <v>3294</v>
      </c>
      <c r="DG24" s="104">
        <v>8500</v>
      </c>
      <c r="DH24" s="426"/>
      <c r="DI24" s="139"/>
      <c r="DJ24" s="78">
        <f t="shared" si="17"/>
        <v>15753351.169999996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6"/>
      <c r="EO24" s="302"/>
      <c r="EP24" s="139"/>
      <c r="EQ24" s="345"/>
      <c r="ER24" s="139"/>
      <c r="ES24" s="78">
        <f t="shared" si="22"/>
        <v>7999.8000000000029</v>
      </c>
      <c r="EU24" s="406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6"/>
      <c r="FK24" s="308"/>
      <c r="FL24" s="229"/>
      <c r="FM24" s="104"/>
      <c r="FN24" s="49"/>
      <c r="FO24" s="139"/>
      <c r="FP24" s="78">
        <f t="shared" si="25"/>
        <v>19957.43</v>
      </c>
      <c r="FR24" s="406"/>
      <c r="FS24" s="31"/>
      <c r="FT24" s="311"/>
      <c r="FU24" s="139"/>
      <c r="FV24" s="336"/>
      <c r="FW24" s="76"/>
      <c r="FX24" s="78">
        <f t="shared" si="26"/>
        <v>8038.1</v>
      </c>
      <c r="FZ24" s="31"/>
      <c r="GA24" s="229"/>
      <c r="GB24" s="104"/>
      <c r="GC24" s="49"/>
      <c r="GD24" s="139"/>
      <c r="GE24" s="78">
        <f t="shared" si="204"/>
        <v>0</v>
      </c>
      <c r="GG24" s="406"/>
      <c r="GH24" s="483"/>
      <c r="GI24" s="311"/>
      <c r="GJ24" s="22"/>
      <c r="GK24" s="426"/>
      <c r="GL24" s="22"/>
      <c r="GM24" s="78">
        <f t="shared" si="27"/>
        <v>0</v>
      </c>
      <c r="GO24" s="31"/>
      <c r="GP24" s="311"/>
      <c r="GQ24" s="22"/>
      <c r="GR24" s="31"/>
      <c r="GS24" s="76"/>
      <c r="GT24" s="78">
        <f t="shared" si="28"/>
        <v>3191.5</v>
      </c>
      <c r="GV24" s="406"/>
      <c r="GW24" s="311"/>
      <c r="GX24" s="311"/>
      <c r="GY24" s="783"/>
      <c r="GZ24" s="31"/>
      <c r="HA24" s="76"/>
      <c r="HB24" s="78">
        <f t="shared" si="29"/>
        <v>12652.35</v>
      </c>
      <c r="HD24" s="406"/>
      <c r="HE24" s="311"/>
      <c r="HF24" s="783"/>
      <c r="HG24" s="322"/>
      <c r="HH24" s="76"/>
      <c r="HI24" s="78">
        <f t="shared" si="30"/>
        <v>5990.5</v>
      </c>
      <c r="HK24" s="322"/>
      <c r="HL24" s="311"/>
      <c r="HM24" s="783"/>
      <c r="HN24" s="31"/>
      <c r="HO24" s="76"/>
      <c r="HP24" s="78">
        <f t="shared" si="31"/>
        <v>3655.5</v>
      </c>
      <c r="HR24" s="321"/>
      <c r="HS24" s="229"/>
      <c r="HT24" s="696"/>
      <c r="HU24" s="49"/>
      <c r="HV24" s="139"/>
      <c r="HW24" s="78">
        <f t="shared" si="32"/>
        <v>3000</v>
      </c>
      <c r="HY24" s="322"/>
      <c r="HZ24" s="311"/>
      <c r="IA24" s="783"/>
      <c r="IB24" s="31"/>
      <c r="IC24" s="76"/>
      <c r="ID24" s="78">
        <f t="shared" si="33"/>
        <v>0</v>
      </c>
      <c r="IF24" s="322"/>
      <c r="IG24" s="311"/>
      <c r="IH24" s="783"/>
      <c r="II24" s="31"/>
      <c r="IJ24" s="76"/>
      <c r="IK24" s="78">
        <f t="shared" si="34"/>
        <v>0</v>
      </c>
      <c r="IM24" s="311"/>
      <c r="IN24" s="311"/>
      <c r="IO24" s="783"/>
      <c r="IP24" s="31"/>
      <c r="IQ24" s="76"/>
      <c r="IR24" s="78">
        <f t="shared" si="35"/>
        <v>33695</v>
      </c>
      <c r="IT24" s="426"/>
      <c r="IU24" s="229"/>
      <c r="IV24" s="104"/>
      <c r="IW24" s="49"/>
      <c r="IX24" s="139"/>
      <c r="IY24" s="78">
        <f t="shared" si="36"/>
        <v>402</v>
      </c>
      <c r="JA24" s="426"/>
      <c r="JB24" s="1460"/>
      <c r="JC24" s="805"/>
      <c r="JD24" s="49"/>
      <c r="JE24" s="52"/>
      <c r="JF24" s="78">
        <f t="shared" si="37"/>
        <v>900</v>
      </c>
      <c r="JH24" s="321">
        <v>41726</v>
      </c>
      <c r="JI24" s="302" t="s">
        <v>2568</v>
      </c>
      <c r="JJ24" s="390">
        <v>7200</v>
      </c>
      <c r="JK24" s="321"/>
      <c r="JL24" s="390"/>
      <c r="JM24" s="78">
        <f t="shared" si="38"/>
        <v>36960</v>
      </c>
      <c r="JO24" s="322"/>
      <c r="JP24" s="311"/>
      <c r="JQ24" s="22"/>
      <c r="JR24" s="322"/>
      <c r="JS24" s="22"/>
      <c r="JT24" s="78">
        <f t="shared" si="39"/>
        <v>40800</v>
      </c>
      <c r="JV24" s="322"/>
      <c r="JW24" s="311"/>
      <c r="JX24" s="22"/>
      <c r="JY24" s="322"/>
      <c r="JZ24" s="22"/>
      <c r="KA24" s="78">
        <f t="shared" si="40"/>
        <v>40800</v>
      </c>
      <c r="KC24" s="426"/>
      <c r="KD24" s="1460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452"/>
      <c r="KS24" s="311"/>
      <c r="KT24" s="22"/>
      <c r="KU24" s="31"/>
      <c r="KV24" s="76"/>
      <c r="KW24" s="78">
        <f t="shared" si="43"/>
        <v>12354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6"/>
      <c r="MP24" s="229"/>
      <c r="MQ24" s="104"/>
      <c r="MR24" s="49"/>
      <c r="MS24" s="139"/>
      <c r="MT24" s="78">
        <f t="shared" si="50"/>
        <v>0</v>
      </c>
      <c r="MV24" s="406"/>
      <c r="MW24" s="311"/>
      <c r="MX24" s="22"/>
      <c r="MY24" s="31"/>
      <c r="MZ24" s="76"/>
      <c r="NA24" s="78">
        <f t="shared" si="51"/>
        <v>0</v>
      </c>
      <c r="NC24" s="406"/>
      <c r="ND24" s="311"/>
      <c r="NE24" s="22"/>
      <c r="NF24" s="31"/>
      <c r="NG24" s="76"/>
      <c r="NH24" s="78">
        <f t="shared" si="52"/>
        <v>0</v>
      </c>
      <c r="NJ24" s="792"/>
      <c r="NK24" s="311"/>
      <c r="NL24" s="22"/>
      <c r="NM24" s="31"/>
      <c r="NN24" s="76"/>
      <c r="NO24" s="78">
        <f t="shared" si="53"/>
        <v>0</v>
      </c>
      <c r="NQ24" s="792"/>
      <c r="NR24" s="311"/>
      <c r="NS24" s="22"/>
      <c r="NT24" s="31"/>
      <c r="NU24" s="76"/>
      <c r="NV24" s="78">
        <f t="shared" si="54"/>
        <v>0</v>
      </c>
      <c r="NX24" s="406"/>
      <c r="NY24" s="311"/>
      <c r="NZ24" s="22"/>
      <c r="OA24" s="406"/>
      <c r="OB24" s="76"/>
      <c r="OC24" s="78">
        <f t="shared" si="55"/>
        <v>0</v>
      </c>
      <c r="OE24" s="406"/>
      <c r="OF24" s="311"/>
      <c r="OG24" s="22"/>
      <c r="OH24" s="31"/>
      <c r="OI24" s="76"/>
      <c r="OJ24" s="78">
        <f t="shared" si="56"/>
        <v>12799.5</v>
      </c>
      <c r="OL24" s="406"/>
      <c r="OM24" s="736"/>
      <c r="ON24" s="311"/>
      <c r="OO24" s="22"/>
      <c r="OP24" s="31"/>
      <c r="OQ24" s="76"/>
      <c r="OR24" s="78">
        <f t="shared" si="0"/>
        <v>225191.9</v>
      </c>
      <c r="OT24" s="406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9"/>
      <c r="PJ24" s="139"/>
      <c r="PK24" s="49"/>
      <c r="PL24" s="139"/>
      <c r="PM24" s="78">
        <f t="shared" si="59"/>
        <v>301.5</v>
      </c>
      <c r="PO24" s="321"/>
      <c r="PP24" s="895"/>
      <c r="PQ24" s="104"/>
      <c r="PR24" s="433"/>
      <c r="PS24" s="139"/>
      <c r="PT24" s="78">
        <f t="shared" si="60"/>
        <v>301.5</v>
      </c>
      <c r="PV24" s="321"/>
      <c r="PW24" s="860"/>
      <c r="PX24" s="229"/>
      <c r="PY24" s="104"/>
      <c r="PZ24" s="308"/>
      <c r="QA24" s="139"/>
      <c r="QB24" s="78">
        <f t="shared" si="61"/>
        <v>9830.3599999999933</v>
      </c>
      <c r="QD24" s="321"/>
      <c r="QE24" s="229"/>
      <c r="QF24" s="104"/>
      <c r="QG24" s="308"/>
      <c r="QH24" s="139"/>
      <c r="QI24" s="78">
        <f t="shared" si="62"/>
        <v>0</v>
      </c>
      <c r="QK24" s="322"/>
      <c r="QL24" s="311"/>
      <c r="QM24" s="22"/>
      <c r="QN24" s="31"/>
      <c r="QO24" s="76"/>
      <c r="QP24" s="78">
        <f t="shared" si="63"/>
        <v>9276.8000000000011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6"/>
      <c r="RN24" s="483"/>
      <c r="RO24" s="229"/>
      <c r="RP24" s="104"/>
      <c r="RQ24" s="49"/>
      <c r="RR24" s="702"/>
      <c r="RS24" s="78">
        <f t="shared" si="67"/>
        <v>15332.5</v>
      </c>
      <c r="RU24" s="406"/>
      <c r="RV24" s="311"/>
      <c r="RW24" s="22"/>
      <c r="RX24" s="31"/>
      <c r="RY24" s="793"/>
      <c r="RZ24" s="78">
        <f t="shared" si="68"/>
        <v>1797</v>
      </c>
      <c r="SB24" s="406"/>
      <c r="SC24" s="311"/>
      <c r="SD24" s="22"/>
      <c r="SE24" s="31"/>
      <c r="SF24" s="793"/>
      <c r="SG24" s="78">
        <f t="shared" si="69"/>
        <v>0</v>
      </c>
      <c r="SI24" s="31"/>
      <c r="SJ24" s="311"/>
      <c r="SK24" s="22"/>
      <c r="SL24" s="31"/>
      <c r="SM24" s="793"/>
      <c r="SN24" s="78">
        <f t="shared" si="70"/>
        <v>0</v>
      </c>
      <c r="SP24" s="31"/>
      <c r="SQ24" s="311"/>
      <c r="SR24" s="22"/>
      <c r="SS24" s="31"/>
      <c r="ST24" s="793"/>
      <c r="SU24" s="78">
        <f t="shared" si="71"/>
        <v>0</v>
      </c>
      <c r="SW24" s="31"/>
      <c r="SX24" s="311"/>
      <c r="SY24" s="22"/>
      <c r="SZ24" s="31"/>
      <c r="TA24" s="793"/>
      <c r="TB24" s="78">
        <f t="shared" si="72"/>
        <v>0</v>
      </c>
      <c r="TD24" s="31"/>
      <c r="TE24" s="311"/>
      <c r="TF24" s="22"/>
      <c r="TG24" s="31"/>
      <c r="TH24" s="793"/>
      <c r="TI24" s="78">
        <f t="shared" si="73"/>
        <v>0</v>
      </c>
      <c r="TK24" s="31"/>
      <c r="TL24" s="311"/>
      <c r="TM24" s="22"/>
      <c r="TN24" s="31"/>
      <c r="TO24" s="793"/>
      <c r="TP24" s="78">
        <f t="shared" si="74"/>
        <v>0</v>
      </c>
      <c r="TR24" s="311"/>
      <c r="TS24" s="311"/>
      <c r="TT24" s="22"/>
      <c r="TU24" s="31"/>
      <c r="TV24" s="793"/>
      <c r="TW24" s="78">
        <f t="shared" si="75"/>
        <v>0</v>
      </c>
      <c r="TY24" s="311"/>
      <c r="TZ24" s="311"/>
      <c r="UA24" s="22"/>
      <c r="UB24" s="31"/>
      <c r="UC24" s="793"/>
      <c r="UD24" s="78">
        <f t="shared" si="76"/>
        <v>0</v>
      </c>
      <c r="UF24" s="406"/>
      <c r="UG24" s="311"/>
      <c r="UH24" s="22"/>
      <c r="UI24" s="31"/>
      <c r="UJ24" s="793"/>
      <c r="UK24" s="78">
        <f t="shared" si="77"/>
        <v>0</v>
      </c>
      <c r="UM24" s="426"/>
      <c r="UN24" s="229"/>
      <c r="UO24" s="104"/>
      <c r="UP24" s="49"/>
      <c r="UQ24" s="350"/>
      <c r="UR24" s="78">
        <f t="shared" si="78"/>
        <v>-2822</v>
      </c>
      <c r="UT24" s="426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6"/>
      <c r="VI24" s="311"/>
      <c r="VJ24" s="22"/>
      <c r="VK24" s="31"/>
      <c r="VL24" s="793"/>
      <c r="VM24" s="78">
        <f t="shared" si="81"/>
        <v>0</v>
      </c>
      <c r="VO24" s="792"/>
      <c r="VP24" s="311"/>
      <c r="VQ24" s="22"/>
      <c r="VR24" s="31"/>
      <c r="VS24" s="793"/>
      <c r="VT24" s="78">
        <f t="shared" si="82"/>
        <v>0</v>
      </c>
      <c r="VV24" s="311"/>
      <c r="VW24" s="311"/>
      <c r="VX24" s="22"/>
      <c r="VY24" s="31"/>
      <c r="VZ24" s="793"/>
      <c r="WA24" s="78">
        <f t="shared" si="83"/>
        <v>0</v>
      </c>
      <c r="WC24" s="406"/>
      <c r="WD24" s="311"/>
      <c r="WE24" s="22"/>
      <c r="WF24" s="322">
        <v>41607</v>
      </c>
      <c r="WG24" s="793">
        <v>500</v>
      </c>
      <c r="WH24" s="78">
        <f t="shared" si="84"/>
        <v>16010</v>
      </c>
      <c r="WJ24" s="322"/>
      <c r="WK24" s="311"/>
      <c r="WL24" s="22"/>
      <c r="WM24" s="31"/>
      <c r="WN24" s="793"/>
      <c r="WO24" s="78">
        <f t="shared" si="85"/>
        <v>151</v>
      </c>
      <c r="WQ24" s="406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635.5</v>
      </c>
      <c r="XE24" s="406"/>
      <c r="XF24" s="311"/>
      <c r="XG24" s="22"/>
      <c r="XH24" s="31"/>
      <c r="XI24" s="76"/>
      <c r="XJ24" s="78">
        <f t="shared" si="88"/>
        <v>40179.949999999997</v>
      </c>
      <c r="XL24" s="406"/>
      <c r="XM24" s="311"/>
      <c r="XN24" s="22"/>
      <c r="XO24" s="31"/>
      <c r="XP24" s="76"/>
      <c r="XQ24" s="78">
        <f t="shared" si="89"/>
        <v>0</v>
      </c>
      <c r="XS24" s="406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6"/>
      <c r="YL24" s="139"/>
      <c r="YM24" s="78">
        <f t="shared" si="92"/>
        <v>0</v>
      </c>
      <c r="YO24" s="426"/>
      <c r="YP24" s="483"/>
      <c r="YQ24" s="229"/>
      <c r="YR24" s="696"/>
      <c r="YS24" s="785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2"/>
        <v>0</v>
      </c>
      <c r="ZD24" s="321"/>
      <c r="ZE24" s="229"/>
      <c r="ZF24" s="104"/>
      <c r="ZG24" s="49"/>
      <c r="ZH24" s="139"/>
      <c r="ZI24" s="78">
        <f t="shared" si="94"/>
        <v>11399.470000000001</v>
      </c>
      <c r="ZK24" s="406"/>
      <c r="ZL24" s="311"/>
      <c r="ZM24" s="22"/>
      <c r="ZN24" s="31"/>
      <c r="ZO24" s="76"/>
      <c r="ZP24" s="78">
        <f t="shared" si="238"/>
        <v>0</v>
      </c>
      <c r="ZR24" s="406"/>
      <c r="ZS24" s="311"/>
      <c r="ZT24" s="22"/>
      <c r="ZU24" s="31"/>
      <c r="ZV24" s="76"/>
      <c r="ZW24" s="78">
        <f t="shared" si="239"/>
        <v>0</v>
      </c>
      <c r="ZY24" s="321">
        <v>41719</v>
      </c>
      <c r="ZZ24" s="317"/>
      <c r="AAA24" s="302" t="s">
        <v>2521</v>
      </c>
      <c r="AAB24" s="139">
        <v>209912.2</v>
      </c>
      <c r="AAC24" s="321">
        <v>41738</v>
      </c>
      <c r="AAD24" s="139">
        <v>209912.2</v>
      </c>
      <c r="AAE24" s="78">
        <f t="shared" si="95"/>
        <v>2062.4000000000233</v>
      </c>
      <c r="AAG24" s="322"/>
      <c r="AAH24" s="780"/>
      <c r="AAI24" s="139"/>
      <c r="AAJ24" s="321"/>
      <c r="AAK24" s="139"/>
      <c r="AAL24" s="78">
        <f t="shared" si="96"/>
        <v>0</v>
      </c>
      <c r="AAN24" s="426"/>
      <c r="AAO24" s="426"/>
      <c r="AAP24" s="229"/>
      <c r="AAQ24" s="104"/>
      <c r="AAR24" s="321"/>
      <c r="AAS24" s="139"/>
      <c r="AAT24" s="78">
        <f t="shared" si="97"/>
        <v>2828</v>
      </c>
      <c r="AAV24" s="321"/>
      <c r="AAW24" s="229"/>
      <c r="AAX24" s="696"/>
      <c r="AAY24" s="49"/>
      <c r="AAZ24" s="139"/>
      <c r="ABA24" s="78">
        <f t="shared" si="98"/>
        <v>41970</v>
      </c>
      <c r="ABC24" s="406"/>
      <c r="ABD24" s="311"/>
      <c r="ABE24" s="22"/>
      <c r="ABF24" s="31"/>
      <c r="ABG24" s="76"/>
      <c r="ABH24" s="78">
        <f t="shared" si="99"/>
        <v>0</v>
      </c>
      <c r="ABJ24" s="426"/>
      <c r="ABK24" s="229"/>
      <c r="ABL24" s="104"/>
      <c r="ABM24" s="49"/>
      <c r="ABN24" s="139"/>
      <c r="ABO24" s="78">
        <f t="shared" si="100"/>
        <v>0</v>
      </c>
      <c r="ABQ24" s="426"/>
      <c r="ABR24" s="229"/>
      <c r="ABS24" s="104"/>
      <c r="ABT24" s="49"/>
      <c r="ABU24" s="139"/>
      <c r="ABV24" s="78">
        <f t="shared" si="101"/>
        <v>0</v>
      </c>
      <c r="ABX24" s="406"/>
      <c r="ABY24" s="311"/>
      <c r="ABZ24" s="22"/>
      <c r="ACA24" s="31"/>
      <c r="ACB24" s="76"/>
      <c r="ACC24" s="78">
        <f t="shared" si="102"/>
        <v>0</v>
      </c>
      <c r="ACE24" s="406"/>
      <c r="ACF24" s="311"/>
      <c r="ACG24" s="22"/>
      <c r="ACH24" s="31"/>
      <c r="ACI24" s="76"/>
      <c r="ACJ24" s="78">
        <f t="shared" si="103"/>
        <v>0</v>
      </c>
      <c r="ACL24" s="406"/>
      <c r="ACM24" s="406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6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3"/>
      <c r="ADL24" s="31"/>
      <c r="ADM24" s="76"/>
      <c r="ADN24" s="78">
        <f t="shared" si="257"/>
        <v>0</v>
      </c>
      <c r="ADP24" s="322"/>
      <c r="ADQ24" s="311"/>
      <c r="ADR24" s="22"/>
      <c r="ADS24" s="406"/>
      <c r="ADT24" s="76"/>
      <c r="ADU24" s="78">
        <f t="shared" si="258"/>
        <v>0</v>
      </c>
      <c r="ADW24" s="406"/>
      <c r="ADX24" s="311"/>
      <c r="ADY24" s="22"/>
      <c r="ADZ24" s="31"/>
      <c r="AEA24" s="76"/>
      <c r="AEB24" s="78">
        <f t="shared" si="259"/>
        <v>42311</v>
      </c>
      <c r="AED24" s="321"/>
      <c r="AEE24" s="229"/>
      <c r="AEF24" s="104"/>
      <c r="AEG24" s="321"/>
      <c r="AEH24" s="139"/>
      <c r="AEI24" s="78">
        <f t="shared" si="253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3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1"/>
      <c r="AGE24" s="76"/>
      <c r="AGF24" s="78">
        <f t="shared" si="111"/>
        <v>45296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3146</v>
      </c>
      <c r="AGV24" s="426"/>
      <c r="AGW24" s="229"/>
      <c r="AGX24" s="104"/>
      <c r="AGY24" s="49"/>
      <c r="AGZ24" s="139"/>
      <c r="AHA24" s="78">
        <f t="shared" si="114"/>
        <v>17325.5</v>
      </c>
      <c r="AHE24" s="311"/>
      <c r="AHF24" s="22"/>
      <c r="AHG24" s="322"/>
      <c r="AHH24" s="76"/>
      <c r="AHI24" s="78">
        <f t="shared" si="115"/>
        <v>2343</v>
      </c>
      <c r="AHK24" s="406"/>
      <c r="AHL24" s="311"/>
      <c r="AHM24" s="22"/>
      <c r="AHN24" s="31"/>
      <c r="AHO24" s="76"/>
      <c r="AHP24" s="78">
        <f t="shared" si="116"/>
        <v>0</v>
      </c>
      <c r="AHR24" s="406"/>
      <c r="AHS24" s="311"/>
      <c r="AHT24" s="22"/>
      <c r="AHU24" s="31"/>
      <c r="AHV24" s="76"/>
      <c r="AHW24" s="78">
        <f t="shared" si="117"/>
        <v>5917.5</v>
      </c>
      <c r="AHY24" s="426">
        <v>41619</v>
      </c>
      <c r="AHZ24" s="426"/>
      <c r="AIA24" s="229" t="s">
        <v>2836</v>
      </c>
      <c r="AIB24" s="696">
        <v>12021.5</v>
      </c>
      <c r="AIC24" s="49">
        <v>41732</v>
      </c>
      <c r="AID24" s="139">
        <v>2335.3200000000002</v>
      </c>
      <c r="AIE24" s="78">
        <f t="shared" si="118"/>
        <v>33596.700000000004</v>
      </c>
      <c r="AIG24" s="426"/>
      <c r="AIH24" s="229"/>
      <c r="AII24" s="104"/>
      <c r="AIJ24" s="49"/>
      <c r="AIK24" s="139"/>
      <c r="AIL24" s="78">
        <f t="shared" si="119"/>
        <v>2612</v>
      </c>
      <c r="AIN24" s="426"/>
      <c r="AIO24" s="229"/>
      <c r="AIP24" s="104"/>
      <c r="AIQ24" s="49"/>
      <c r="AIR24" s="139"/>
      <c r="AIS24" s="78">
        <f t="shared" si="120"/>
        <v>0</v>
      </c>
      <c r="AIU24" s="426"/>
      <c r="AIV24" s="229"/>
      <c r="AIW24" s="104"/>
      <c r="AIX24" s="49"/>
      <c r="AIY24" s="139"/>
      <c r="AIZ24" s="78">
        <f t="shared" si="121"/>
        <v>504</v>
      </c>
      <c r="AJB24" s="31"/>
      <c r="AJC24" s="782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2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6"/>
      <c r="AKM24" s="311"/>
      <c r="AKN24" s="22"/>
      <c r="AKO24" s="31"/>
      <c r="AKP24" s="76"/>
      <c r="AKQ24" s="78">
        <f t="shared" si="127"/>
        <v>0</v>
      </c>
      <c r="AKS24" s="426"/>
      <c r="AKT24" s="483"/>
      <c r="AKU24" s="229"/>
      <c r="AKV24" s="104"/>
      <c r="AKW24" s="49"/>
      <c r="AKX24" s="139"/>
      <c r="AKY24" s="78">
        <f t="shared" si="128"/>
        <v>139</v>
      </c>
      <c r="ALA24" s="426"/>
      <c r="ALB24" s="229"/>
      <c r="ALC24" s="104"/>
      <c r="ALD24" s="49"/>
      <c r="ALE24" s="139"/>
      <c r="ALF24" s="78">
        <f t="shared" si="129"/>
        <v>409</v>
      </c>
      <c r="ALH24" s="406"/>
      <c r="ALI24" s="311"/>
      <c r="ALJ24" s="22"/>
      <c r="ALK24" s="31"/>
      <c r="ALL24" s="76"/>
      <c r="ALM24" s="78">
        <f t="shared" si="130"/>
        <v>0</v>
      </c>
      <c r="ALO24" s="406"/>
      <c r="ALP24" s="311"/>
      <c r="ALQ24" s="22"/>
      <c r="ALR24" s="31"/>
      <c r="ALS24" s="76"/>
      <c r="ALT24" s="78">
        <f t="shared" si="131"/>
        <v>3598.5</v>
      </c>
      <c r="ALV24" s="426"/>
      <c r="ALW24" s="229"/>
      <c r="ALX24" s="696"/>
      <c r="ALY24" s="49"/>
      <c r="ALZ24" s="139"/>
      <c r="AMA24" s="78">
        <f t="shared" si="132"/>
        <v>37151</v>
      </c>
      <c r="AMC24" s="406"/>
      <c r="AMD24" s="311"/>
      <c r="AME24" s="22"/>
      <c r="AMF24" s="31"/>
      <c r="AMG24" s="76"/>
      <c r="AMH24" s="78">
        <f t="shared" si="133"/>
        <v>0</v>
      </c>
      <c r="AMJ24" s="406"/>
      <c r="AMK24" s="311"/>
      <c r="AML24" s="22"/>
      <c r="AMM24" s="406"/>
      <c r="AMN24" s="76"/>
      <c r="AMO24" s="78">
        <f t="shared" si="134"/>
        <v>0</v>
      </c>
      <c r="AMQ24" s="406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7"/>
      <c r="ANA24" s="810"/>
      <c r="ANB24" s="76"/>
      <c r="ANC24" s="811">
        <f t="shared" si="205"/>
        <v>0</v>
      </c>
      <c r="ANE24" s="49"/>
      <c r="ANF24" s="229"/>
      <c r="ANG24" s="805"/>
      <c r="ANH24" s="97"/>
      <c r="ANI24" s="139"/>
      <c r="ANJ24" s="811">
        <f t="shared" si="206"/>
        <v>0</v>
      </c>
      <c r="ANL24" s="321"/>
      <c r="ANM24" s="229"/>
      <c r="ANN24" s="805"/>
      <c r="ANO24" s="393"/>
      <c r="ANP24" s="139"/>
      <c r="ANQ24" s="811">
        <f t="shared" si="207"/>
        <v>187.59999999999991</v>
      </c>
      <c r="ANS24" s="31"/>
      <c r="ANT24" s="336"/>
      <c r="ANU24" s="311"/>
      <c r="ANV24" s="807"/>
      <c r="ANW24" s="810"/>
      <c r="ANX24" s="76"/>
      <c r="ANY24" s="811">
        <f t="shared" si="208"/>
        <v>0</v>
      </c>
      <c r="AOA24" s="406">
        <v>41726</v>
      </c>
      <c r="AOB24" s="738"/>
      <c r="AOC24" s="311" t="s">
        <v>2577</v>
      </c>
      <c r="AOD24" s="807">
        <v>48534.5</v>
      </c>
      <c r="AOE24" s="97">
        <v>41754</v>
      </c>
      <c r="AOF24" s="139">
        <v>48534.5</v>
      </c>
      <c r="AOG24" s="811">
        <f t="shared" si="209"/>
        <v>731.20000000001164</v>
      </c>
      <c r="AOI24" s="426"/>
      <c r="AOJ24" s="229"/>
      <c r="AOK24" s="805"/>
      <c r="AOL24" s="97"/>
      <c r="AOM24" s="139"/>
      <c r="AON24" s="811">
        <f t="shared" si="210"/>
        <v>0</v>
      </c>
      <c r="AOP24" s="31"/>
      <c r="AOQ24" s="311"/>
      <c r="AOR24" s="807"/>
      <c r="AOS24" s="810"/>
      <c r="AOT24" s="76"/>
      <c r="AOU24" s="811">
        <f t="shared" si="211"/>
        <v>0</v>
      </c>
      <c r="AOW24" s="31"/>
      <c r="AOX24" s="311"/>
      <c r="AOY24" s="807"/>
      <c r="AOZ24" s="810"/>
      <c r="APA24" s="76"/>
      <c r="APB24" s="811">
        <f t="shared" si="212"/>
        <v>0</v>
      </c>
      <c r="APD24" s="49"/>
      <c r="APE24" s="229"/>
      <c r="APF24" s="805"/>
      <c r="APG24" s="97"/>
      <c r="APH24" s="139"/>
      <c r="API24" s="78">
        <f t="shared" si="136"/>
        <v>0</v>
      </c>
      <c r="APK24" s="406"/>
      <c r="APL24" s="311"/>
      <c r="APM24" s="807"/>
      <c r="APN24" s="810"/>
      <c r="APO24" s="76"/>
      <c r="APP24" s="811">
        <f t="shared" si="213"/>
        <v>0</v>
      </c>
      <c r="APR24" s="321"/>
      <c r="APS24" s="229"/>
      <c r="APT24" s="805"/>
      <c r="APU24" s="97"/>
      <c r="APV24" s="139"/>
      <c r="APW24" s="811">
        <f t="shared" si="214"/>
        <v>0</v>
      </c>
      <c r="APY24" s="31"/>
      <c r="APZ24" s="872"/>
      <c r="AQA24" s="807"/>
      <c r="AQB24" s="810"/>
      <c r="AQC24" s="76"/>
      <c r="AQD24" s="811">
        <f t="shared" si="215"/>
        <v>0</v>
      </c>
      <c r="AQF24" s="31"/>
      <c r="AQG24" s="311"/>
      <c r="AQH24" s="807"/>
      <c r="AQI24" s="810"/>
      <c r="AQJ24" s="76"/>
      <c r="AQK24" s="811">
        <f t="shared" si="216"/>
        <v>0</v>
      </c>
      <c r="AQM24" s="31"/>
      <c r="AQN24" s="872"/>
      <c r="AQO24" s="807"/>
      <c r="AQP24" s="810"/>
      <c r="AQQ24" s="76"/>
      <c r="AQR24" s="811">
        <f t="shared" si="217"/>
        <v>0</v>
      </c>
      <c r="AQT24" s="322"/>
      <c r="AQU24" s="782"/>
      <c r="AQV24" s="807"/>
      <c r="AQW24" s="810"/>
      <c r="AQX24" s="76"/>
      <c r="AQY24" s="811">
        <f t="shared" si="218"/>
        <v>0</v>
      </c>
      <c r="ARA24" s="322"/>
      <c r="ARB24" s="782"/>
      <c r="ARC24" s="807"/>
      <c r="ARD24" s="810"/>
      <c r="ARE24" s="76"/>
      <c r="ARF24" s="811">
        <f t="shared" si="219"/>
        <v>0</v>
      </c>
      <c r="ARH24" s="322"/>
      <c r="ARI24" s="782"/>
      <c r="ARJ24" s="807"/>
      <c r="ARK24" s="810"/>
      <c r="ARL24" s="76"/>
      <c r="ARM24" s="811">
        <f t="shared" si="220"/>
        <v>399</v>
      </c>
      <c r="ARO24" s="406"/>
      <c r="ARP24" s="782"/>
      <c r="ARQ24" s="807"/>
      <c r="ARR24" s="810"/>
      <c r="ARS24" s="76"/>
      <c r="ART24" s="811">
        <f t="shared" si="221"/>
        <v>0</v>
      </c>
      <c r="ARV24" s="406"/>
      <c r="ARW24" s="782"/>
      <c r="ARX24" s="807"/>
      <c r="ARY24" s="810"/>
      <c r="ARZ24" s="76"/>
      <c r="ASA24" s="811">
        <f t="shared" si="222"/>
        <v>0</v>
      </c>
      <c r="ASC24" s="406"/>
      <c r="ASD24" s="311"/>
      <c r="ASE24" s="807"/>
      <c r="ASF24" s="810"/>
      <c r="ASG24" s="76"/>
      <c r="ASH24" s="811">
        <f t="shared" si="223"/>
        <v>0</v>
      </c>
      <c r="ASJ24" s="406"/>
      <c r="ASK24" s="311"/>
      <c r="ASL24" s="807"/>
      <c r="ASM24" s="810"/>
      <c r="ASN24" s="76"/>
      <c r="ASO24" s="811">
        <f t="shared" si="224"/>
        <v>0</v>
      </c>
      <c r="ASQ24" s="426"/>
      <c r="ASR24" s="229"/>
      <c r="ASS24" s="104"/>
      <c r="AST24" s="49"/>
      <c r="ASU24" s="139"/>
      <c r="ASV24" s="78">
        <f t="shared" si="240"/>
        <v>0</v>
      </c>
      <c r="ASX24" s="426"/>
      <c r="ASY24" s="483"/>
      <c r="ASZ24" s="229"/>
      <c r="ATA24" s="104"/>
      <c r="ATB24" s="49"/>
      <c r="ATC24" s="139"/>
      <c r="ATD24" s="78">
        <f t="shared" si="241"/>
        <v>2270</v>
      </c>
      <c r="ATF24" s="406"/>
      <c r="ATG24" s="311"/>
      <c r="ATH24" s="22"/>
      <c r="ATI24" s="31"/>
      <c r="ATJ24" s="76"/>
      <c r="ATK24" s="78">
        <f t="shared" si="242"/>
        <v>0</v>
      </c>
      <c r="ATM24" s="322"/>
      <c r="ATN24" s="311"/>
      <c r="ATO24" s="22"/>
      <c r="ATP24" s="31"/>
      <c r="ATQ24" s="76"/>
      <c r="ATR24" s="78">
        <f t="shared" si="243"/>
        <v>0</v>
      </c>
      <c r="ATT24" s="406"/>
      <c r="ATU24" s="738"/>
      <c r="ATV24" s="782"/>
      <c r="ATW24" s="22"/>
      <c r="ATX24" s="31"/>
      <c r="ATY24" s="76"/>
      <c r="ATZ24" s="78">
        <f t="shared" si="244"/>
        <v>968</v>
      </c>
      <c r="AUB24" s="406"/>
      <c r="AUC24" s="738"/>
      <c r="AUD24" s="782"/>
      <c r="AUE24" s="22"/>
      <c r="AUF24" s="31"/>
      <c r="AUG24" s="76"/>
      <c r="AUH24" s="78">
        <f t="shared" si="245"/>
        <v>0</v>
      </c>
      <c r="AUI24" s="76"/>
      <c r="AUJ24" s="406"/>
      <c r="AUK24" s="311"/>
      <c r="AUL24" s="22"/>
      <c r="AUM24" s="31"/>
      <c r="AUN24" s="76"/>
      <c r="AUO24" s="78">
        <f t="shared" si="246"/>
        <v>0</v>
      </c>
      <c r="AUQ24" s="426"/>
      <c r="AUR24" s="229"/>
      <c r="AUS24" s="696"/>
      <c r="AUT24" s="49"/>
      <c r="AUU24" s="139"/>
      <c r="AUV24" s="78">
        <f t="shared" si="247"/>
        <v>1117.5</v>
      </c>
      <c r="AUX24" s="426"/>
      <c r="AUY24" s="229"/>
      <c r="AUZ24" s="104"/>
      <c r="AVA24" s="49"/>
      <c r="AVB24" s="139"/>
      <c r="AVC24" s="131">
        <f t="shared" si="248"/>
        <v>3312</v>
      </c>
      <c r="AVE24" s="426"/>
      <c r="AVF24" s="229"/>
      <c r="AVG24" s="104"/>
      <c r="AVH24" s="49"/>
      <c r="AVI24" s="139"/>
      <c r="AVJ24" s="131">
        <f t="shared" si="249"/>
        <v>0</v>
      </c>
      <c r="AVL24" s="426"/>
      <c r="AVM24" s="229"/>
      <c r="AVN24" s="104"/>
      <c r="AVO24" s="49"/>
      <c r="AVP24" s="139"/>
      <c r="AVQ24" s="78">
        <f t="shared" si="250"/>
        <v>0</v>
      </c>
      <c r="AVS24" s="406"/>
      <c r="AVT24" s="311"/>
      <c r="AVU24" s="22"/>
      <c r="AVV24" s="31"/>
      <c r="AVW24" s="76"/>
      <c r="AVX24" s="78">
        <f t="shared" si="225"/>
        <v>0</v>
      </c>
      <c r="AVZ24" s="406"/>
      <c r="AWA24" s="311"/>
      <c r="AWB24" s="22"/>
      <c r="AWC24" s="31"/>
      <c r="AWD24" s="76"/>
      <c r="AWE24" s="78">
        <f t="shared" si="226"/>
        <v>0</v>
      </c>
      <c r="AWG24" s="426"/>
      <c r="AWH24" s="229"/>
      <c r="AWI24" s="104"/>
      <c r="AWJ24" s="49"/>
      <c r="AWK24" s="350"/>
      <c r="AWL24" s="78">
        <f t="shared" si="227"/>
        <v>0</v>
      </c>
      <c r="AWN24" s="49"/>
      <c r="AWO24" s="308"/>
      <c r="AWP24" s="229"/>
      <c r="AWQ24" s="104"/>
      <c r="AWR24" s="49"/>
      <c r="AWS24" s="139"/>
      <c r="AWT24" s="78">
        <f t="shared" si="228"/>
        <v>5365</v>
      </c>
      <c r="AWV24" s="406"/>
      <c r="AWW24" s="738"/>
      <c r="AWX24" s="780"/>
      <c r="AWY24" s="139"/>
      <c r="AWZ24" s="49"/>
      <c r="AXA24" s="139"/>
      <c r="AXB24" s="78">
        <f t="shared" si="260"/>
        <v>4707.5</v>
      </c>
      <c r="AXD24" s="406"/>
      <c r="AXE24" s="780"/>
      <c r="AXF24" s="139"/>
      <c r="AXG24" s="49"/>
      <c r="AXH24" s="139"/>
      <c r="AXI24" s="78">
        <f t="shared" si="261"/>
        <v>0</v>
      </c>
      <c r="AXK24" s="406"/>
      <c r="AXL24" s="780"/>
      <c r="AXM24" s="139"/>
      <c r="AXN24" s="49"/>
      <c r="AXO24" s="139"/>
      <c r="AXP24" s="78">
        <f t="shared" si="262"/>
        <v>0</v>
      </c>
      <c r="AXR24" s="31"/>
      <c r="AXS24" s="780"/>
      <c r="AXT24" s="139"/>
      <c r="AXU24" s="49"/>
      <c r="AXV24" s="139"/>
      <c r="AXW24" s="78">
        <f t="shared" si="263"/>
        <v>0</v>
      </c>
      <c r="AXY24" s="426"/>
      <c r="AXZ24" s="302"/>
      <c r="AYA24" s="139"/>
      <c r="AYB24" s="426"/>
      <c r="AYC24" s="139"/>
      <c r="AYD24" s="78">
        <f t="shared" si="137"/>
        <v>0</v>
      </c>
      <c r="AYF24" s="426"/>
      <c r="AYG24" s="302"/>
      <c r="AYH24" s="139"/>
      <c r="AYI24" s="49"/>
      <c r="AYJ24" s="139"/>
      <c r="AYK24" s="78">
        <f t="shared" si="138"/>
        <v>0</v>
      </c>
      <c r="AYM24" s="426"/>
      <c r="AYN24" s="302"/>
      <c r="AYO24" s="139"/>
      <c r="AYP24" s="49"/>
      <c r="AYQ24" s="139"/>
      <c r="AYR24" s="78">
        <f t="shared" si="139"/>
        <v>0</v>
      </c>
      <c r="AYT24" s="406"/>
      <c r="AYU24" s="780"/>
      <c r="AYV24" s="139"/>
      <c r="AYW24" s="49"/>
      <c r="AYX24" s="139"/>
      <c r="AYY24" s="78">
        <f t="shared" si="140"/>
        <v>0</v>
      </c>
      <c r="AZA24" s="406"/>
      <c r="AZB24" s="780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5180.28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6"/>
      <c r="BAG24" s="139"/>
      <c r="BAH24" s="78">
        <f t="shared" si="145"/>
        <v>16823.900000000001</v>
      </c>
      <c r="BAJ24" s="406"/>
      <c r="BAK24" s="780"/>
      <c r="BAL24" s="139"/>
      <c r="BAM24" s="426"/>
      <c r="BAN24" s="139"/>
      <c r="BAO24" s="78">
        <f t="shared" si="146"/>
        <v>0</v>
      </c>
      <c r="BAQ24" s="426"/>
      <c r="BAR24" s="302"/>
      <c r="BAS24" s="139"/>
      <c r="BAT24" s="49"/>
      <c r="BAU24" s="139"/>
      <c r="BAV24" s="78">
        <f t="shared" si="147"/>
        <v>60859.7</v>
      </c>
      <c r="BAX24" s="49"/>
      <c r="BAY24" s="302"/>
      <c r="BAZ24" s="139"/>
      <c r="BBA24" s="49"/>
      <c r="BBB24" s="139"/>
      <c r="BBC24" s="78">
        <f t="shared" si="264"/>
        <v>0</v>
      </c>
      <c r="BBE24" s="49"/>
      <c r="BBF24" s="302"/>
      <c r="BBG24" s="139"/>
      <c r="BBH24" s="49"/>
      <c r="BBI24" s="139"/>
      <c r="BBJ24" s="78">
        <f t="shared" si="265"/>
        <v>1292</v>
      </c>
      <c r="BBL24" s="321">
        <v>41729</v>
      </c>
      <c r="BBM24" s="321"/>
      <c r="BBN24" s="302" t="s">
        <v>2473</v>
      </c>
      <c r="BBO24" s="139">
        <v>317300</v>
      </c>
      <c r="BBP24" s="393">
        <v>41736</v>
      </c>
      <c r="BBQ24" s="350">
        <v>317300</v>
      </c>
      <c r="BBR24" s="131">
        <f t="shared" si="148"/>
        <v>6.5</v>
      </c>
      <c r="BBT24" s="31"/>
      <c r="BBU24" s="780"/>
      <c r="BBV24" s="139"/>
      <c r="BBW24" s="49"/>
      <c r="BBX24" s="139"/>
      <c r="BBY24" s="78">
        <f t="shared" si="149"/>
        <v>0</v>
      </c>
      <c r="BCA24" s="49"/>
      <c r="BCB24" s="302"/>
      <c r="BCC24" s="139"/>
      <c r="BCD24" s="426"/>
      <c r="BCE24" s="139"/>
      <c r="BCF24" s="78">
        <f t="shared" si="150"/>
        <v>0</v>
      </c>
      <c r="BCH24" s="31"/>
      <c r="BCI24" s="780"/>
      <c r="BCJ24" s="139"/>
      <c r="BCK24" s="49"/>
      <c r="BCL24" s="139"/>
      <c r="BCM24" s="78">
        <f t="shared" si="151"/>
        <v>0</v>
      </c>
      <c r="BCO24" s="31"/>
      <c r="BCP24" s="780"/>
      <c r="BCQ24" s="139"/>
      <c r="BCR24" s="49"/>
      <c r="BCS24" s="139"/>
      <c r="BCT24" s="78">
        <f t="shared" si="152"/>
        <v>0</v>
      </c>
      <c r="BCV24" s="406"/>
      <c r="BCW24" s="780"/>
      <c r="BCX24" s="139"/>
      <c r="BCY24" s="49"/>
      <c r="BCZ24" s="139"/>
      <c r="BDA24" s="78">
        <f t="shared" si="153"/>
        <v>6086.5</v>
      </c>
      <c r="BDC24" s="406"/>
      <c r="BDD24" s="780"/>
      <c r="BDE24" s="139"/>
      <c r="BDF24" s="49"/>
      <c r="BDG24" s="139"/>
      <c r="BDH24" s="78">
        <f t="shared" si="154"/>
        <v>29972.600000000006</v>
      </c>
      <c r="BDJ24" s="322"/>
      <c r="BDK24" s="780"/>
      <c r="BDL24" s="139"/>
      <c r="BDM24" s="49"/>
      <c r="BDN24" s="139"/>
      <c r="BDO24" s="78">
        <f t="shared" si="155"/>
        <v>0</v>
      </c>
      <c r="BDQ24" s="426"/>
      <c r="BDR24" s="483"/>
      <c r="BDS24" s="302"/>
      <c r="BDT24" s="139"/>
      <c r="BDU24" s="426"/>
      <c r="BDV24" s="139"/>
      <c r="BDW24" s="78">
        <f t="shared" si="156"/>
        <v>308</v>
      </c>
      <c r="BDY24" s="31"/>
      <c r="BDZ24" s="31"/>
      <c r="BEA24" s="780"/>
      <c r="BEB24" s="139"/>
      <c r="BEC24" s="49"/>
      <c r="BED24" s="139"/>
      <c r="BEE24" s="78">
        <f t="shared" si="157"/>
        <v>10700</v>
      </c>
      <c r="BEG24" s="31"/>
      <c r="BEH24" s="780"/>
      <c r="BEI24" s="139"/>
      <c r="BEJ24" s="49"/>
      <c r="BEK24" s="139"/>
      <c r="BEL24" s="78">
        <f t="shared" si="158"/>
        <v>0</v>
      </c>
      <c r="BEN24" s="31"/>
      <c r="BEO24" s="780"/>
      <c r="BEP24" s="139"/>
      <c r="BEQ24" s="49"/>
      <c r="BER24" s="139"/>
      <c r="BES24" s="78">
        <f t="shared" si="159"/>
        <v>0</v>
      </c>
      <c r="BEU24" s="322"/>
      <c r="BEV24" s="780"/>
      <c r="BEW24" s="139"/>
      <c r="BEX24" s="49"/>
      <c r="BEY24" s="139"/>
      <c r="BEZ24" s="78">
        <f t="shared" si="160"/>
        <v>0</v>
      </c>
      <c r="BFB24" s="322"/>
      <c r="BFC24" s="780"/>
      <c r="BFD24" s="139"/>
      <c r="BFE24" s="49"/>
      <c r="BFF24" s="139"/>
      <c r="BFG24" s="78">
        <f t="shared" si="161"/>
        <v>970</v>
      </c>
      <c r="BFI24" s="321"/>
      <c r="BFJ24" s="229"/>
      <c r="BFK24" s="104"/>
      <c r="BFL24" s="426"/>
      <c r="BFM24" s="139"/>
      <c r="BFN24" s="78">
        <f t="shared" si="162"/>
        <v>0</v>
      </c>
      <c r="BFP24" s="322"/>
      <c r="BFQ24" s="780"/>
      <c r="BFR24" s="139"/>
      <c r="BFS24" s="426"/>
      <c r="BFT24" s="139"/>
      <c r="BFU24" s="78">
        <f t="shared" si="163"/>
        <v>0</v>
      </c>
      <c r="BFW24" s="31"/>
      <c r="BFX24" s="780"/>
      <c r="BFY24" s="139"/>
      <c r="BFZ24" s="49"/>
      <c r="BGA24" s="139"/>
      <c r="BGB24" s="78">
        <f t="shared" si="164"/>
        <v>0</v>
      </c>
      <c r="BGD24" s="321"/>
      <c r="BGE24" s="302"/>
      <c r="BGF24" s="139"/>
      <c r="BGG24" s="532"/>
      <c r="BGH24" s="139"/>
      <c r="BGI24" s="78">
        <f t="shared" si="165"/>
        <v>0</v>
      </c>
      <c r="BGK24" s="426">
        <v>41728</v>
      </c>
      <c r="BGL24" s="426"/>
      <c r="BGM24" s="302" t="s">
        <v>2608</v>
      </c>
      <c r="BGN24" s="835">
        <v>47282</v>
      </c>
      <c r="BGO24" s="426">
        <v>41737</v>
      </c>
      <c r="BGP24" s="835">
        <v>47057</v>
      </c>
      <c r="BGQ24" s="78">
        <f t="shared" si="166"/>
        <v>4379.5999999999913</v>
      </c>
      <c r="BGS24" s="31"/>
      <c r="BGT24" s="780"/>
      <c r="BGU24" s="139"/>
      <c r="BGV24" s="49"/>
      <c r="BGW24" s="139"/>
      <c r="BGX24" s="78">
        <f t="shared" si="167"/>
        <v>0</v>
      </c>
      <c r="BGZ24" s="406"/>
      <c r="BHA24" s="780"/>
      <c r="BHB24" s="139"/>
      <c r="BHC24" s="49"/>
      <c r="BHD24" s="139"/>
      <c r="BHE24" s="78">
        <f t="shared" si="168"/>
        <v>229.79999999999927</v>
      </c>
      <c r="BHG24" s="426"/>
      <c r="BHH24" s="49"/>
      <c r="BHI24" s="302"/>
      <c r="BHJ24" s="139"/>
      <c r="BHK24" s="49"/>
      <c r="BHL24" s="139"/>
      <c r="BHM24" s="78">
        <f t="shared" si="169"/>
        <v>0</v>
      </c>
      <c r="BHO24" s="321"/>
      <c r="BHP24" s="302"/>
      <c r="BHQ24" s="139"/>
      <c r="BHR24" s="321"/>
      <c r="BHS24" s="52"/>
      <c r="BHT24" s="78">
        <f t="shared" si="170"/>
        <v>0</v>
      </c>
      <c r="BHV24" s="322"/>
      <c r="BHW24" s="336"/>
      <c r="BHX24" s="780"/>
      <c r="BHY24" s="139"/>
      <c r="BHZ24" s="321"/>
      <c r="BIA24" s="139"/>
      <c r="BIB24" s="78">
        <f t="shared" si="171"/>
        <v>0</v>
      </c>
      <c r="BID24" s="306"/>
      <c r="BIE24" s="336"/>
      <c r="BIF24" s="780"/>
      <c r="BIG24" s="139"/>
      <c r="BIH24" s="49"/>
      <c r="BII24" s="139"/>
      <c r="BIJ24" s="78">
        <f t="shared" si="172"/>
        <v>50501.000000000007</v>
      </c>
      <c r="BIL24" s="406"/>
      <c r="BIM24" s="780"/>
      <c r="BIN24" s="139"/>
      <c r="BIO24" s="426"/>
      <c r="BIP24" s="139"/>
      <c r="BIQ24" s="78">
        <f t="shared" si="173"/>
        <v>86</v>
      </c>
      <c r="BIS24" s="321"/>
      <c r="BIT24" s="302"/>
      <c r="BIU24" s="139"/>
      <c r="BIV24" s="49"/>
      <c r="BIW24" s="139"/>
      <c r="BIX24" s="78">
        <f t="shared" si="174"/>
        <v>0</v>
      </c>
      <c r="BIZ24" s="426"/>
      <c r="BJA24" s="302"/>
      <c r="BJB24" s="139"/>
      <c r="BJC24" s="49"/>
      <c r="BJD24" s="139"/>
      <c r="BJE24" s="78">
        <f t="shared" si="175"/>
        <v>0</v>
      </c>
      <c r="BJG24" s="321"/>
      <c r="BJH24" s="411"/>
      <c r="BJI24" s="302"/>
      <c r="BJJ24" s="139"/>
      <c r="BJK24" s="49"/>
      <c r="BJL24" s="139"/>
      <c r="BJM24" s="78">
        <f t="shared" si="254"/>
        <v>27564.899999999991</v>
      </c>
      <c r="BJO24" s="31"/>
      <c r="BJP24" s="780"/>
      <c r="BJQ24" s="139"/>
      <c r="BJR24" s="49"/>
      <c r="BJS24" s="139"/>
      <c r="BJT24" s="78">
        <f t="shared" si="255"/>
        <v>1883</v>
      </c>
      <c r="BJV24" s="406"/>
      <c r="BJW24" s="780"/>
      <c r="BJX24" s="139"/>
      <c r="BJY24" s="49"/>
      <c r="BJZ24" s="139"/>
      <c r="BKA24" s="78">
        <f t="shared" si="176"/>
        <v>0</v>
      </c>
      <c r="BKC24" s="406"/>
      <c r="BKD24" s="738"/>
      <c r="BKE24" s="780"/>
      <c r="BKF24" s="139"/>
      <c r="BKG24" s="49"/>
      <c r="BKH24" s="139"/>
      <c r="BKI24" s="78">
        <f t="shared" si="177"/>
        <v>13238.500000000002</v>
      </c>
      <c r="BKK24" s="406"/>
      <c r="BKL24" s="780"/>
      <c r="BKM24" s="139"/>
      <c r="BKN24" s="49"/>
      <c r="BKO24" s="139"/>
      <c r="BKP24" s="78">
        <f t="shared" si="178"/>
        <v>0</v>
      </c>
      <c r="BKR24" s="406"/>
      <c r="BKS24" s="780"/>
      <c r="BKT24" s="139"/>
      <c r="BKU24" s="49"/>
      <c r="BKV24" s="139"/>
      <c r="BKW24" s="78">
        <f t="shared" si="179"/>
        <v>0</v>
      </c>
      <c r="BKY24" s="406"/>
      <c r="BKZ24" s="780"/>
      <c r="BLA24" s="139"/>
      <c r="BLB24" s="49"/>
      <c r="BLC24" s="139"/>
      <c r="BLD24" s="78">
        <f t="shared" si="180"/>
        <v>11052.6</v>
      </c>
      <c r="BLF24" s="406"/>
      <c r="BLG24" s="780"/>
      <c r="BLH24" s="139"/>
      <c r="BLI24" s="49"/>
      <c r="BLJ24" s="139"/>
      <c r="BLK24" s="78">
        <f t="shared" si="181"/>
        <v>100</v>
      </c>
      <c r="BLM24" s="426"/>
      <c r="BLN24" s="229"/>
      <c r="BLO24" s="696"/>
      <c r="BLP24" s="97"/>
      <c r="BLQ24" s="139"/>
      <c r="BLR24" s="78">
        <f t="shared" si="182"/>
        <v>0</v>
      </c>
      <c r="BLT24" s="426"/>
      <c r="BLU24" s="302"/>
      <c r="BLV24" s="139"/>
      <c r="BLW24" s="49"/>
      <c r="BLX24" s="139"/>
      <c r="BLY24" s="78">
        <f t="shared" si="183"/>
        <v>0</v>
      </c>
      <c r="BMA24" s="426"/>
      <c r="BMB24" s="302"/>
      <c r="BMC24" s="139"/>
      <c r="BMD24" s="426"/>
      <c r="BME24" s="139"/>
      <c r="BMF24" s="78">
        <f t="shared" si="184"/>
        <v>0</v>
      </c>
      <c r="BMH24" s="406"/>
      <c r="BMI24" s="780"/>
      <c r="BMJ24" s="139"/>
      <c r="BMK24" s="426"/>
      <c r="BML24" s="139"/>
      <c r="BMM24" s="78">
        <f t="shared" si="185"/>
        <v>0</v>
      </c>
      <c r="BMO24" s="31"/>
      <c r="BMP24" s="780"/>
      <c r="BMQ24" s="139"/>
      <c r="BMR24" s="49"/>
      <c r="BMS24" s="139"/>
      <c r="BMT24" s="78">
        <f t="shared" si="186"/>
        <v>0</v>
      </c>
      <c r="BMV24" s="31"/>
      <c r="BMW24" s="780"/>
      <c r="BMX24" s="350"/>
      <c r="BMY24" s="49"/>
      <c r="BMZ24" s="139"/>
      <c r="BNA24" s="78">
        <f t="shared" si="229"/>
        <v>30837</v>
      </c>
      <c r="BNC24" s="321"/>
      <c r="BND24" s="229"/>
      <c r="BNE24" s="104"/>
      <c r="BNF24" s="1831"/>
      <c r="BNG24" s="205"/>
      <c r="BNH24" s="131">
        <f t="shared" si="230"/>
        <v>51929.5</v>
      </c>
      <c r="BNJ24" s="31"/>
      <c r="BNK24" s="780"/>
      <c r="BNL24" s="139"/>
      <c r="BNM24" s="49"/>
      <c r="BNN24" s="139"/>
      <c r="BNO24" s="78">
        <f t="shared" si="231"/>
        <v>0</v>
      </c>
      <c r="BNQ24" s="31"/>
      <c r="BNR24" s="336"/>
      <c r="BNS24" s="780"/>
      <c r="BNT24" s="139"/>
      <c r="BNU24" s="49"/>
      <c r="BNV24" s="139"/>
      <c r="BNW24" s="78">
        <f t="shared" si="232"/>
        <v>0</v>
      </c>
      <c r="BNY24" s="31"/>
      <c r="BNZ24" s="780"/>
      <c r="BOA24" s="139"/>
      <c r="BOB24" s="49"/>
      <c r="BOC24" s="139"/>
      <c r="BOD24" s="78">
        <f t="shared" si="233"/>
        <v>0</v>
      </c>
      <c r="BOF24" s="31"/>
      <c r="BOG24" s="780"/>
      <c r="BOH24" s="139"/>
      <c r="BOI24" s="49"/>
      <c r="BOJ24" s="139"/>
      <c r="BOK24" s="78">
        <f t="shared" si="234"/>
        <v>0</v>
      </c>
      <c r="BOM24" s="31"/>
      <c r="BON24" s="780"/>
      <c r="BOO24" s="139"/>
      <c r="BOP24" s="49"/>
      <c r="BOQ24" s="139"/>
      <c r="BOR24" s="78">
        <f t="shared" si="235"/>
        <v>1785.5</v>
      </c>
      <c r="BOT24" s="321"/>
      <c r="BOU24" s="302"/>
      <c r="BOV24" s="139"/>
      <c r="BOW24" s="49"/>
      <c r="BOX24" s="139"/>
      <c r="BOY24" s="78">
        <f t="shared" si="236"/>
        <v>0</v>
      </c>
      <c r="BPA24" s="406"/>
      <c r="BPB24" s="780"/>
      <c r="BPC24" s="139"/>
      <c r="BPD24" s="49"/>
      <c r="BPE24" s="139"/>
      <c r="BPF24" s="78">
        <f t="shared" si="237"/>
        <v>0</v>
      </c>
      <c r="BPH24" s="406"/>
      <c r="BPI24" s="780"/>
      <c r="BPJ24" s="139"/>
      <c r="BPK24" s="49"/>
      <c r="BPL24" s="139"/>
      <c r="BPM24" s="78">
        <f t="shared" si="251"/>
        <v>2273.5</v>
      </c>
      <c r="BPO24" s="31"/>
      <c r="BPP24" s="780"/>
      <c r="BPQ24" s="139"/>
      <c r="BPR24" s="49"/>
      <c r="BPS24" s="139"/>
      <c r="BPT24" s="78">
        <f t="shared" si="187"/>
        <v>0</v>
      </c>
      <c r="BPV24" s="31"/>
      <c r="BPW24" s="780"/>
      <c r="BPX24" s="139"/>
      <c r="BPY24" s="49"/>
      <c r="BPZ24" s="139"/>
      <c r="BQA24" s="78">
        <f t="shared" si="188"/>
        <v>0</v>
      </c>
      <c r="BQD24" s="929"/>
      <c r="BQE24" s="31"/>
      <c r="BQF24" s="139"/>
      <c r="BQG24" s="49"/>
      <c r="BQH24" s="139"/>
      <c r="BQI24" s="78">
        <f t="shared" si="189"/>
        <v>118</v>
      </c>
      <c r="BQJ24" s="76"/>
      <c r="BQK24" s="321"/>
      <c r="BQL24" s="302"/>
      <c r="BQM24" s="139"/>
      <c r="BQN24" s="49">
        <v>41751</v>
      </c>
      <c r="BQO24" s="139">
        <v>850</v>
      </c>
      <c r="BQP24" s="78">
        <f t="shared" si="190"/>
        <v>21658</v>
      </c>
      <c r="BQR24" s="321"/>
      <c r="BQS24" s="302"/>
      <c r="BQT24" s="139"/>
      <c r="BQU24" s="426"/>
      <c r="BQV24" s="139"/>
      <c r="BQW24" s="78">
        <f t="shared" si="191"/>
        <v>0</v>
      </c>
      <c r="BQZ24" s="780"/>
      <c r="BRA24" s="350"/>
      <c r="BRB24" s="406"/>
      <c r="BRC24" s="778"/>
      <c r="BRD24" s="78">
        <f t="shared" si="192"/>
        <v>0</v>
      </c>
      <c r="BRF24" s="31"/>
      <c r="BRG24" s="780"/>
      <c r="BRH24" s="139"/>
      <c r="BRI24" s="49"/>
      <c r="BRJ24" s="139"/>
      <c r="BRK24" s="78">
        <f t="shared" si="193"/>
        <v>0</v>
      </c>
      <c r="BRM24" s="322"/>
      <c r="BRN24" s="31"/>
      <c r="BRO24" s="780"/>
      <c r="BRP24" s="139"/>
      <c r="BRQ24" s="49"/>
      <c r="BRR24" s="139"/>
      <c r="BRS24" s="78">
        <f t="shared" si="194"/>
        <v>1966</v>
      </c>
      <c r="BRU24" s="406"/>
      <c r="BRV24" s="780"/>
      <c r="BRW24" s="139"/>
      <c r="BRX24" s="49"/>
      <c r="BRY24" s="139"/>
      <c r="BRZ24" s="78">
        <f t="shared" si="195"/>
        <v>0</v>
      </c>
      <c r="BSB24" s="406"/>
      <c r="BSC24" s="780"/>
      <c r="BSD24" s="139"/>
      <c r="BSE24" s="49"/>
      <c r="BSF24" s="139"/>
      <c r="BSG24" s="78">
        <f t="shared" si="196"/>
        <v>0</v>
      </c>
      <c r="BSI24" s="31"/>
      <c r="BSJ24" s="780"/>
      <c r="BSK24" s="139"/>
      <c r="BSL24" s="49"/>
      <c r="BSM24" s="139"/>
      <c r="BSN24" s="78">
        <f t="shared" si="197"/>
        <v>0</v>
      </c>
      <c r="BSP24" s="406"/>
      <c r="BSQ24" s="780"/>
      <c r="BSR24" s="139"/>
      <c r="BSS24" s="563"/>
      <c r="BST24" s="569"/>
      <c r="BSU24" s="78">
        <f t="shared" si="198"/>
        <v>0</v>
      </c>
      <c r="BSW24" s="406"/>
      <c r="BSX24" s="780"/>
      <c r="BSY24" s="139"/>
      <c r="BSZ24" s="563"/>
      <c r="BTA24" s="569"/>
      <c r="BTB24" s="78">
        <f t="shared" si="199"/>
        <v>0</v>
      </c>
      <c r="BTD24" s="31"/>
      <c r="BTE24" s="780"/>
      <c r="BTF24" s="139"/>
      <c r="BTG24" s="49"/>
      <c r="BTH24" s="139"/>
      <c r="BTI24" s="78">
        <f t="shared" si="200"/>
        <v>0</v>
      </c>
      <c r="BTK24" s="31"/>
      <c r="BTL24" s="780"/>
      <c r="BTM24" s="139"/>
      <c r="BTN24" s="49"/>
      <c r="BTO24" s="139"/>
      <c r="BTP24" s="78">
        <f t="shared" si="201"/>
        <v>0</v>
      </c>
      <c r="BTR24" s="31"/>
      <c r="BTS24" s="780"/>
      <c r="BTT24" s="139"/>
      <c r="BTU24" s="49"/>
      <c r="BTV24" s="139"/>
      <c r="BTW24" s="78">
        <f t="shared" si="202"/>
        <v>0</v>
      </c>
      <c r="BTY24" s="31"/>
      <c r="BTZ24" s="780"/>
      <c r="BUA24" s="139"/>
      <c r="BUB24" s="49"/>
      <c r="BUC24" s="139"/>
      <c r="BUD24" s="78">
        <f t="shared" si="203"/>
        <v>0</v>
      </c>
    </row>
    <row r="25" spans="1:1902" x14ac:dyDescent="0.25">
      <c r="A25" s="31"/>
      <c r="B25" s="311"/>
      <c r="C25" s="22"/>
      <c r="D25" s="31"/>
      <c r="E25" s="76"/>
      <c r="F25" s="78">
        <f t="shared" si="2"/>
        <v>147000</v>
      </c>
      <c r="H25" s="31"/>
      <c r="I25" s="311"/>
      <c r="J25" s="22"/>
      <c r="K25" s="31"/>
      <c r="L25" s="76"/>
      <c r="M25" s="78">
        <f t="shared" si="3"/>
        <v>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6"/>
      <c r="AK25" s="311"/>
      <c r="AL25" s="22"/>
      <c r="AM25" s="406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6"/>
      <c r="BM25" s="229"/>
      <c r="BN25" s="104"/>
      <c r="BO25" s="896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6"/>
      <c r="CA25" s="426"/>
      <c r="CB25" s="229"/>
      <c r="CC25" s="104"/>
      <c r="CD25" s="49"/>
      <c r="CE25" s="139"/>
      <c r="CF25" s="78">
        <f t="shared" si="13"/>
        <v>24829.5</v>
      </c>
      <c r="CH25" s="426"/>
      <c r="CI25" s="229"/>
      <c r="CJ25" s="104"/>
      <c r="CK25" s="49"/>
      <c r="CL25" s="139"/>
      <c r="CM25" s="78">
        <f t="shared" si="14"/>
        <v>0</v>
      </c>
      <c r="CO25" s="426"/>
      <c r="CP25" s="229"/>
      <c r="CQ25" s="104"/>
      <c r="CR25" s="49"/>
      <c r="CS25" s="139"/>
      <c r="CT25" s="78">
        <f t="shared" si="15"/>
        <v>0</v>
      </c>
      <c r="CV25" s="426"/>
      <c r="CW25" s="483"/>
      <c r="CX25" s="302"/>
      <c r="CY25" s="139"/>
      <c r="CZ25" s="426"/>
      <c r="DA25" s="139"/>
      <c r="DB25" s="131">
        <f t="shared" si="16"/>
        <v>88948</v>
      </c>
      <c r="DD25" s="426">
        <v>41739</v>
      </c>
      <c r="DE25" s="818"/>
      <c r="DF25" s="229" t="s">
        <v>3296</v>
      </c>
      <c r="DG25" s="104">
        <v>760343.96</v>
      </c>
      <c r="DH25" s="426"/>
      <c r="DI25" s="139"/>
      <c r="DJ25" s="78">
        <f t="shared" si="17"/>
        <v>16513695.129999995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6"/>
      <c r="EO25" s="229"/>
      <c r="EP25" s="104"/>
      <c r="EQ25" s="49"/>
      <c r="ER25" s="139"/>
      <c r="ES25" s="78">
        <f t="shared" si="22"/>
        <v>7999.8000000000029</v>
      </c>
      <c r="EU25" s="406"/>
      <c r="EV25" s="311"/>
      <c r="EW25" s="22"/>
      <c r="EX25" s="31"/>
      <c r="EY25" s="76"/>
      <c r="EZ25" s="78">
        <f t="shared" si="23"/>
        <v>0</v>
      </c>
      <c r="FB25" s="311"/>
      <c r="FC25" s="736"/>
      <c r="FD25" s="311"/>
      <c r="FE25" s="22"/>
      <c r="FF25" s="336"/>
      <c r="FG25" s="76"/>
      <c r="FH25" s="78">
        <f t="shared" si="24"/>
        <v>0</v>
      </c>
      <c r="FJ25" s="426"/>
      <c r="FK25" s="308"/>
      <c r="FL25" s="229"/>
      <c r="FM25" s="104"/>
      <c r="FN25" s="49"/>
      <c r="FO25" s="139"/>
      <c r="FP25" s="78">
        <f t="shared" si="25"/>
        <v>19957.43</v>
      </c>
      <c r="FR25" s="406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4"/>
        <v>0</v>
      </c>
      <c r="GG25" s="426"/>
      <c r="GH25" s="483"/>
      <c r="GI25" s="229"/>
      <c r="GJ25" s="104"/>
      <c r="GK25" s="426"/>
      <c r="GL25" s="104"/>
      <c r="GM25" s="78">
        <f t="shared" si="27"/>
        <v>0</v>
      </c>
      <c r="GO25" s="31"/>
      <c r="GP25" s="311"/>
      <c r="GQ25" s="22"/>
      <c r="GR25" s="31"/>
      <c r="GS25" s="76"/>
      <c r="GT25" s="78">
        <f t="shared" si="28"/>
        <v>3191.5</v>
      </c>
      <c r="GV25" s="406"/>
      <c r="GW25" s="311"/>
      <c r="GX25" s="311"/>
      <c r="GY25" s="783"/>
      <c r="GZ25" s="31"/>
      <c r="HA25" s="76"/>
      <c r="HB25" s="78">
        <f t="shared" si="29"/>
        <v>12652.35</v>
      </c>
      <c r="HD25" s="406"/>
      <c r="HE25" s="311"/>
      <c r="HF25" s="783"/>
      <c r="HG25" s="322"/>
      <c r="HH25" s="76"/>
      <c r="HI25" s="78">
        <f t="shared" si="30"/>
        <v>5990.5</v>
      </c>
      <c r="HK25" s="322"/>
      <c r="HL25" s="311"/>
      <c r="HM25" s="783"/>
      <c r="HN25" s="31"/>
      <c r="HO25" s="77"/>
      <c r="HP25" s="78">
        <f t="shared" si="31"/>
        <v>3655.5</v>
      </c>
      <c r="HR25" s="321"/>
      <c r="HS25" s="229"/>
      <c r="HT25" s="696"/>
      <c r="HU25" s="49"/>
      <c r="HV25" s="139"/>
      <c r="HW25" s="78">
        <f t="shared" si="32"/>
        <v>3000</v>
      </c>
      <c r="HY25" s="322"/>
      <c r="HZ25" s="311"/>
      <c r="IA25" s="783"/>
      <c r="IB25" s="31"/>
      <c r="IC25" s="76"/>
      <c r="ID25" s="78">
        <f t="shared" si="33"/>
        <v>0</v>
      </c>
      <c r="IF25" s="322"/>
      <c r="IG25" s="311"/>
      <c r="IH25" s="783"/>
      <c r="II25" s="31"/>
      <c r="IJ25" s="76"/>
      <c r="IK25" s="78">
        <f t="shared" si="34"/>
        <v>0</v>
      </c>
      <c r="IM25" s="311"/>
      <c r="IN25" s="311"/>
      <c r="IO25" s="783"/>
      <c r="IP25" s="31"/>
      <c r="IQ25" s="76"/>
      <c r="IR25" s="78">
        <f t="shared" si="35"/>
        <v>33695</v>
      </c>
      <c r="IT25" s="426"/>
      <c r="IU25" s="229"/>
      <c r="IV25" s="104"/>
      <c r="IW25" s="49"/>
      <c r="IX25" s="139"/>
      <c r="IY25" s="78">
        <f t="shared" si="36"/>
        <v>402</v>
      </c>
      <c r="JA25" s="426"/>
      <c r="JB25" s="1460"/>
      <c r="JC25" s="805"/>
      <c r="JD25" s="49"/>
      <c r="JE25" s="139"/>
      <c r="JF25" s="78">
        <f t="shared" si="37"/>
        <v>900</v>
      </c>
      <c r="JH25" s="321">
        <v>41726</v>
      </c>
      <c r="JI25" s="302" t="s">
        <v>2576</v>
      </c>
      <c r="JJ25" s="390">
        <v>1920</v>
      </c>
      <c r="JK25" s="321"/>
      <c r="JL25" s="390"/>
      <c r="JM25" s="78">
        <f t="shared" si="38"/>
        <v>38880</v>
      </c>
      <c r="JO25" s="322"/>
      <c r="JP25" s="311"/>
      <c r="JQ25" s="22"/>
      <c r="JR25" s="322"/>
      <c r="JS25" s="22"/>
      <c r="JT25" s="78">
        <f t="shared" si="39"/>
        <v>40800</v>
      </c>
      <c r="JV25" s="322"/>
      <c r="JW25" s="311"/>
      <c r="JX25" s="22"/>
      <c r="JY25" s="322"/>
      <c r="JZ25" s="22"/>
      <c r="KA25" s="78">
        <f t="shared" si="40"/>
        <v>40800</v>
      </c>
      <c r="KC25" s="426"/>
      <c r="KD25" s="1460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452"/>
      <c r="KS25" s="311"/>
      <c r="KT25" s="22"/>
      <c r="KU25" s="31"/>
      <c r="KV25" s="76"/>
      <c r="KW25" s="78">
        <f t="shared" si="43"/>
        <v>12354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6"/>
      <c r="MP25" s="311"/>
      <c r="MQ25" s="22"/>
      <c r="MR25" s="31"/>
      <c r="MS25" s="76"/>
      <c r="MT25" s="78">
        <f t="shared" si="50"/>
        <v>0</v>
      </c>
      <c r="MV25" s="406"/>
      <c r="MW25" s="311"/>
      <c r="MX25" s="22"/>
      <c r="MY25" s="31"/>
      <c r="MZ25" s="76"/>
      <c r="NA25" s="78">
        <f t="shared" si="51"/>
        <v>0</v>
      </c>
      <c r="NC25" s="406"/>
      <c r="ND25" s="311"/>
      <c r="NE25" s="22"/>
      <c r="NF25" s="31"/>
      <c r="NG25" s="76"/>
      <c r="NH25" s="78">
        <f t="shared" si="52"/>
        <v>0</v>
      </c>
      <c r="NJ25" s="792"/>
      <c r="NK25" s="311"/>
      <c r="NL25" s="22"/>
      <c r="NM25" s="31"/>
      <c r="NN25" s="76"/>
      <c r="NO25" s="78">
        <f t="shared" si="53"/>
        <v>0</v>
      </c>
      <c r="NQ25" s="792"/>
      <c r="NR25" s="311"/>
      <c r="NS25" s="22"/>
      <c r="NT25" s="31"/>
      <c r="NU25" s="76"/>
      <c r="NV25" s="78">
        <f t="shared" si="54"/>
        <v>0</v>
      </c>
      <c r="NX25" s="406"/>
      <c r="NY25" s="311"/>
      <c r="NZ25" s="22"/>
      <c r="OA25" s="406"/>
      <c r="OB25" s="76"/>
      <c r="OC25" s="78">
        <f t="shared" si="55"/>
        <v>0</v>
      </c>
      <c r="OE25" s="406"/>
      <c r="OF25" s="311"/>
      <c r="OG25" s="22"/>
      <c r="OH25" s="31"/>
      <c r="OI25" s="76"/>
      <c r="OJ25" s="78">
        <f t="shared" si="56"/>
        <v>12799.5</v>
      </c>
      <c r="OL25" s="406"/>
      <c r="OM25" s="736"/>
      <c r="ON25" s="311"/>
      <c r="OO25" s="22"/>
      <c r="OP25" s="31"/>
      <c r="OQ25" s="76"/>
      <c r="OR25" s="78">
        <f t="shared" si="0"/>
        <v>225191.9</v>
      </c>
      <c r="OT25" s="406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95"/>
      <c r="PJ25" s="104"/>
      <c r="PK25" s="49"/>
      <c r="PL25" s="139"/>
      <c r="PM25" s="78">
        <f t="shared" si="59"/>
        <v>301.5</v>
      </c>
      <c r="PO25" s="321"/>
      <c r="PP25" s="895"/>
      <c r="PQ25" s="104"/>
      <c r="PR25" s="49"/>
      <c r="PS25" s="139"/>
      <c r="PT25" s="78">
        <f t="shared" si="60"/>
        <v>301.5</v>
      </c>
      <c r="PV25" s="321"/>
      <c r="PW25" s="860"/>
      <c r="PX25" s="229"/>
      <c r="PY25" s="104"/>
      <c r="PZ25" s="534"/>
      <c r="QA25" s="139"/>
      <c r="QB25" s="78">
        <f t="shared" si="61"/>
        <v>9830.3599999999933</v>
      </c>
      <c r="QD25" s="321"/>
      <c r="QE25" s="229"/>
      <c r="QF25" s="104"/>
      <c r="QG25" s="308"/>
      <c r="QH25" s="139"/>
      <c r="QI25" s="78">
        <f t="shared" si="62"/>
        <v>0</v>
      </c>
      <c r="QK25" s="322"/>
      <c r="QL25" s="311"/>
      <c r="QM25" s="22"/>
      <c r="QN25" s="31"/>
      <c r="QO25" s="76"/>
      <c r="QP25" s="78">
        <f t="shared" si="63"/>
        <v>9276.8000000000011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426"/>
      <c r="RN25" s="483"/>
      <c r="RO25" s="229"/>
      <c r="RP25" s="104"/>
      <c r="RQ25" s="49"/>
      <c r="RR25" s="390"/>
      <c r="RS25" s="78">
        <f t="shared" si="67"/>
        <v>15332.5</v>
      </c>
      <c r="RU25" s="406"/>
      <c r="RV25" s="311"/>
      <c r="RW25" s="22"/>
      <c r="RX25" s="31"/>
      <c r="RY25" s="793"/>
      <c r="RZ25" s="78">
        <f t="shared" si="68"/>
        <v>1797</v>
      </c>
      <c r="SB25" s="406"/>
      <c r="SC25" s="311"/>
      <c r="SD25" s="22"/>
      <c r="SE25" s="31"/>
      <c r="SF25" s="793"/>
      <c r="SG25" s="78">
        <f t="shared" si="69"/>
        <v>0</v>
      </c>
      <c r="SI25" s="31"/>
      <c r="SJ25" s="311"/>
      <c r="SK25" s="22"/>
      <c r="SL25" s="31"/>
      <c r="SM25" s="793"/>
      <c r="SN25" s="78">
        <f t="shared" si="70"/>
        <v>0</v>
      </c>
      <c r="SP25" s="31"/>
      <c r="SQ25" s="311"/>
      <c r="SR25" s="22"/>
      <c r="SS25" s="31"/>
      <c r="ST25" s="793"/>
      <c r="SU25" s="78">
        <f t="shared" si="71"/>
        <v>0</v>
      </c>
      <c r="SW25" s="31"/>
      <c r="SX25" s="311"/>
      <c r="SY25" s="22"/>
      <c r="SZ25" s="31"/>
      <c r="TA25" s="793"/>
      <c r="TB25" s="78">
        <f t="shared" si="72"/>
        <v>0</v>
      </c>
      <c r="TD25" s="31"/>
      <c r="TE25" s="311"/>
      <c r="TF25" s="22"/>
      <c r="TG25" s="31"/>
      <c r="TH25" s="793"/>
      <c r="TI25" s="78">
        <f t="shared" si="73"/>
        <v>0</v>
      </c>
      <c r="TK25" s="31"/>
      <c r="TL25" s="311"/>
      <c r="TM25" s="22"/>
      <c r="TN25" s="31"/>
      <c r="TO25" s="793"/>
      <c r="TP25" s="78">
        <f t="shared" si="74"/>
        <v>0</v>
      </c>
      <c r="TR25" s="311"/>
      <c r="TS25" s="311"/>
      <c r="TT25" s="22"/>
      <c r="TU25" s="31"/>
      <c r="TV25" s="793"/>
      <c r="TW25" s="78">
        <f t="shared" si="75"/>
        <v>0</v>
      </c>
      <c r="TY25" s="311"/>
      <c r="TZ25" s="311"/>
      <c r="UA25" s="22"/>
      <c r="UB25" s="31"/>
      <c r="UC25" s="793"/>
      <c r="UD25" s="78">
        <f t="shared" si="76"/>
        <v>0</v>
      </c>
      <c r="UF25" s="406"/>
      <c r="UG25" s="311"/>
      <c r="UH25" s="22"/>
      <c r="UI25" s="31"/>
      <c r="UJ25" s="793"/>
      <c r="UK25" s="78">
        <f t="shared" si="77"/>
        <v>0</v>
      </c>
      <c r="UM25" s="426"/>
      <c r="UN25" s="229"/>
      <c r="UO25" s="104"/>
      <c r="UP25" s="49"/>
      <c r="UQ25" s="350"/>
      <c r="UR25" s="78">
        <f t="shared" si="78"/>
        <v>-2822</v>
      </c>
      <c r="UT25" s="426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6"/>
      <c r="VI25" s="311"/>
      <c r="VJ25" s="22"/>
      <c r="VK25" s="31"/>
      <c r="VL25" s="793"/>
      <c r="VM25" s="78">
        <f t="shared" si="81"/>
        <v>0</v>
      </c>
      <c r="VO25" s="792"/>
      <c r="VP25" s="311"/>
      <c r="VQ25" s="22"/>
      <c r="VR25" s="31"/>
      <c r="VS25" s="793"/>
      <c r="VT25" s="78">
        <f t="shared" si="82"/>
        <v>0</v>
      </c>
      <c r="VV25" s="311"/>
      <c r="VW25" s="311"/>
      <c r="VX25" s="22"/>
      <c r="VY25" s="31"/>
      <c r="VZ25" s="793"/>
      <c r="WA25" s="78">
        <f t="shared" si="83"/>
        <v>0</v>
      </c>
      <c r="WC25" s="406"/>
      <c r="WD25" s="311"/>
      <c r="WE25" s="22"/>
      <c r="WF25" s="322">
        <v>41608</v>
      </c>
      <c r="WG25" s="793">
        <v>500</v>
      </c>
      <c r="WH25" s="78">
        <f t="shared" si="84"/>
        <v>15510</v>
      </c>
      <c r="WJ25" s="322"/>
      <c r="WK25" s="311"/>
      <c r="WL25" s="22"/>
      <c r="WM25" s="31"/>
      <c r="WN25" s="793"/>
      <c r="WO25" s="78">
        <f t="shared" si="85"/>
        <v>151</v>
      </c>
      <c r="WQ25" s="406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635.5</v>
      </c>
      <c r="XE25" s="406"/>
      <c r="XF25" s="311"/>
      <c r="XG25" s="22"/>
      <c r="XH25" s="31"/>
      <c r="XI25" s="76"/>
      <c r="XJ25" s="78">
        <f t="shared" si="88"/>
        <v>40179.949999999997</v>
      </c>
      <c r="XL25" s="406"/>
      <c r="XM25" s="311"/>
      <c r="XN25" s="22"/>
      <c r="XO25" s="31"/>
      <c r="XP25" s="76"/>
      <c r="XQ25" s="78">
        <f t="shared" si="89"/>
        <v>0</v>
      </c>
      <c r="XS25" s="406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6"/>
      <c r="YL25" s="139"/>
      <c r="YM25" s="78">
        <f t="shared" si="92"/>
        <v>0</v>
      </c>
      <c r="YO25" s="426"/>
      <c r="YP25" s="483"/>
      <c r="YQ25" s="229"/>
      <c r="YR25" s="696"/>
      <c r="YS25" s="785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2"/>
        <v>0</v>
      </c>
      <c r="ZD25" s="321"/>
      <c r="ZE25" s="229"/>
      <c r="ZF25" s="104"/>
      <c r="ZG25" s="49"/>
      <c r="ZH25" s="139"/>
      <c r="ZI25" s="78">
        <f t="shared" si="94"/>
        <v>11399.470000000001</v>
      </c>
      <c r="ZK25" s="406"/>
      <c r="ZL25" s="311"/>
      <c r="ZM25" s="22"/>
      <c r="ZN25" s="31"/>
      <c r="ZO25" s="76"/>
      <c r="ZP25" s="78">
        <f t="shared" si="238"/>
        <v>0</v>
      </c>
      <c r="ZR25" s="406"/>
      <c r="ZS25" s="311"/>
      <c r="ZT25" s="22"/>
      <c r="ZU25" s="31"/>
      <c r="ZV25" s="76"/>
      <c r="ZW25" s="78">
        <f t="shared" si="239"/>
        <v>0</v>
      </c>
      <c r="ZY25" s="322">
        <v>41722</v>
      </c>
      <c r="ZZ25" s="736"/>
      <c r="AAA25" s="780" t="s">
        <v>2540</v>
      </c>
      <c r="AAB25" s="76">
        <v>23592.799999999999</v>
      </c>
      <c r="AAC25" s="321">
        <v>41738</v>
      </c>
      <c r="AAD25" s="139">
        <v>23592.799999999999</v>
      </c>
      <c r="AAE25" s="78">
        <f t="shared" si="95"/>
        <v>2062.4000000000233</v>
      </c>
      <c r="AAG25" s="322"/>
      <c r="AAH25" s="780"/>
      <c r="AAI25" s="702"/>
      <c r="AAJ25" s="321"/>
      <c r="AAK25" s="139"/>
      <c r="AAL25" s="78">
        <f t="shared" si="96"/>
        <v>0</v>
      </c>
      <c r="AAN25" s="426"/>
      <c r="AAO25" s="426"/>
      <c r="AAP25" s="229"/>
      <c r="AAQ25" s="104"/>
      <c r="AAR25" s="321"/>
      <c r="AAS25" s="139"/>
      <c r="AAT25" s="78">
        <f t="shared" si="97"/>
        <v>2828</v>
      </c>
      <c r="AAV25" s="321"/>
      <c r="AAW25" s="229"/>
      <c r="AAX25" s="696"/>
      <c r="AAY25" s="49"/>
      <c r="AAZ25" s="139"/>
      <c r="ABA25" s="78">
        <f t="shared" si="98"/>
        <v>41970</v>
      </c>
      <c r="ABC25" s="406"/>
      <c r="ABD25" s="311"/>
      <c r="ABE25" s="22"/>
      <c r="ABF25" s="31"/>
      <c r="ABG25" s="76"/>
      <c r="ABH25" s="78">
        <f t="shared" si="99"/>
        <v>0</v>
      </c>
      <c r="ABJ25" s="426"/>
      <c r="ABK25" s="229"/>
      <c r="ABL25" s="104"/>
      <c r="ABM25" s="49"/>
      <c r="ABN25" s="139"/>
      <c r="ABO25" s="78">
        <f t="shared" si="100"/>
        <v>0</v>
      </c>
      <c r="ABQ25" s="426"/>
      <c r="ABR25" s="229"/>
      <c r="ABS25" s="104"/>
      <c r="ABT25" s="49"/>
      <c r="ABU25" s="139"/>
      <c r="ABV25" s="78">
        <f t="shared" si="101"/>
        <v>0</v>
      </c>
      <c r="ABX25" s="406"/>
      <c r="ABY25" s="311"/>
      <c r="ABZ25" s="22"/>
      <c r="ACA25" s="31"/>
      <c r="ACB25" s="76"/>
      <c r="ACC25" s="78">
        <f t="shared" si="102"/>
        <v>0</v>
      </c>
      <c r="ACE25" s="406"/>
      <c r="ACF25" s="311"/>
      <c r="ACG25" s="22"/>
      <c r="ACH25" s="31"/>
      <c r="ACI25" s="76"/>
      <c r="ACJ25" s="78">
        <f t="shared" si="103"/>
        <v>0</v>
      </c>
      <c r="ACL25" s="406"/>
      <c r="ACM25" s="406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6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3"/>
      <c r="ADL25" s="31"/>
      <c r="ADM25" s="76"/>
      <c r="ADN25" s="78">
        <f t="shared" si="257"/>
        <v>0</v>
      </c>
      <c r="ADP25" s="322"/>
      <c r="ADQ25" s="311"/>
      <c r="ADR25" s="22"/>
      <c r="ADS25" s="406"/>
      <c r="ADT25" s="76"/>
      <c r="ADU25" s="78">
        <f t="shared" si="258"/>
        <v>0</v>
      </c>
      <c r="ADW25" s="406"/>
      <c r="ADX25" s="311"/>
      <c r="ADY25" s="22"/>
      <c r="ADZ25" s="31"/>
      <c r="AEA25" s="76"/>
      <c r="AEB25" s="78">
        <f t="shared" si="259"/>
        <v>42311</v>
      </c>
      <c r="AED25" s="321"/>
      <c r="AEE25" s="229"/>
      <c r="AEF25" s="104"/>
      <c r="AEG25" s="321"/>
      <c r="AEH25" s="139"/>
      <c r="AEI25" s="78">
        <f t="shared" si="253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3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1"/>
      <c r="AGE25" s="76"/>
      <c r="AGF25" s="78">
        <f t="shared" si="111"/>
        <v>45296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3146</v>
      </c>
      <c r="AGV25" s="406"/>
      <c r="AGW25" s="311"/>
      <c r="AGX25" s="22"/>
      <c r="AGY25" s="31"/>
      <c r="AGZ25" s="76"/>
      <c r="AHA25" s="78">
        <f t="shared" si="114"/>
        <v>17325.5</v>
      </c>
      <c r="AHE25" s="311"/>
      <c r="AHF25" s="22"/>
      <c r="AHG25" s="322"/>
      <c r="AHH25" s="76"/>
      <c r="AHI25" s="78">
        <f t="shared" si="115"/>
        <v>2343</v>
      </c>
      <c r="AHK25" s="406"/>
      <c r="AHL25" s="311"/>
      <c r="AHM25" s="22"/>
      <c r="AHN25" s="31"/>
      <c r="AHO25" s="76"/>
      <c r="AHP25" s="78">
        <f t="shared" si="116"/>
        <v>0</v>
      </c>
      <c r="AHR25" s="406"/>
      <c r="AHS25" s="311"/>
      <c r="AHT25" s="22"/>
      <c r="AHU25" s="31"/>
      <c r="AHV25" s="76"/>
      <c r="AHW25" s="78">
        <f t="shared" si="117"/>
        <v>5917.5</v>
      </c>
      <c r="AHY25" s="426"/>
      <c r="AHZ25" s="426"/>
      <c r="AIA25" s="229"/>
      <c r="AIB25" s="1815"/>
      <c r="AIC25" s="1279"/>
      <c r="AID25" s="139"/>
      <c r="AIE25" s="78">
        <f t="shared" si="118"/>
        <v>33596.700000000004</v>
      </c>
      <c r="AIG25" s="426"/>
      <c r="AIH25" s="229"/>
      <c r="AII25" s="104"/>
      <c r="AIJ25" s="49"/>
      <c r="AIK25" s="139"/>
      <c r="AIL25" s="78">
        <f t="shared" si="119"/>
        <v>2612</v>
      </c>
      <c r="AIN25" s="426"/>
      <c r="AIO25" s="229"/>
      <c r="AIP25" s="104"/>
      <c r="AIQ25" s="49"/>
      <c r="AIR25" s="139"/>
      <c r="AIS25" s="78">
        <f t="shared" si="120"/>
        <v>0</v>
      </c>
      <c r="AIU25" s="426"/>
      <c r="AIV25" s="229"/>
      <c r="AIW25" s="104"/>
      <c r="AIX25" s="49"/>
      <c r="AIY25" s="139"/>
      <c r="AIZ25" s="78">
        <f t="shared" si="121"/>
        <v>504</v>
      </c>
      <c r="AJB25" s="31"/>
      <c r="AJC25" s="782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2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1147</v>
      </c>
      <c r="AJY25" s="801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6"/>
      <c r="AKM25" s="311"/>
      <c r="AKN25" s="22"/>
      <c r="AKO25" s="31"/>
      <c r="AKP25" s="76"/>
      <c r="AKQ25" s="78">
        <f t="shared" si="127"/>
        <v>0</v>
      </c>
      <c r="AKS25" s="426"/>
      <c r="AKT25" s="483"/>
      <c r="AKU25" s="229"/>
      <c r="AKV25" s="104"/>
      <c r="AKW25" s="49"/>
      <c r="AKX25" s="139"/>
      <c r="AKY25" s="78">
        <f t="shared" si="128"/>
        <v>139</v>
      </c>
      <c r="ALA25" s="426"/>
      <c r="ALB25" s="229"/>
      <c r="ALC25" s="104"/>
      <c r="ALD25" s="49"/>
      <c r="ALE25" s="139"/>
      <c r="ALF25" s="78">
        <f t="shared" si="129"/>
        <v>409</v>
      </c>
      <c r="ALH25" s="406"/>
      <c r="ALI25" s="311"/>
      <c r="ALJ25" s="22"/>
      <c r="ALK25" s="31"/>
      <c r="ALL25" s="76"/>
      <c r="ALM25" s="78">
        <f t="shared" si="130"/>
        <v>0</v>
      </c>
      <c r="ALO25" s="406"/>
      <c r="ALP25" s="311"/>
      <c r="ALQ25" s="22"/>
      <c r="ALR25" s="31"/>
      <c r="ALS25" s="76"/>
      <c r="ALT25" s="78">
        <f t="shared" si="131"/>
        <v>3598.5</v>
      </c>
      <c r="ALV25" s="426"/>
      <c r="ALW25" s="229"/>
      <c r="ALX25" s="104"/>
      <c r="ALY25" s="49"/>
      <c r="ALZ25" s="139"/>
      <c r="AMA25" s="78">
        <f t="shared" si="132"/>
        <v>37151</v>
      </c>
      <c r="AMC25" s="406"/>
      <c r="AMD25" s="311"/>
      <c r="AME25" s="22"/>
      <c r="AMF25" s="31"/>
      <c r="AMG25" s="76"/>
      <c r="AMH25" s="78">
        <f t="shared" si="133"/>
        <v>0</v>
      </c>
      <c r="AMJ25" s="406"/>
      <c r="AMK25" s="311"/>
      <c r="AML25" s="22"/>
      <c r="AMM25" s="406"/>
      <c r="AMN25" s="76"/>
      <c r="AMO25" s="78">
        <f t="shared" si="134"/>
        <v>0</v>
      </c>
      <c r="AMQ25" s="406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7"/>
      <c r="ANA25" s="810"/>
      <c r="ANB25" s="76"/>
      <c r="ANC25" s="811">
        <f t="shared" si="205"/>
        <v>0</v>
      </c>
      <c r="ANE25" s="49"/>
      <c r="ANF25" s="229"/>
      <c r="ANG25" s="805"/>
      <c r="ANH25" s="97"/>
      <c r="ANI25" s="139"/>
      <c r="ANJ25" s="811">
        <f t="shared" si="206"/>
        <v>0</v>
      </c>
      <c r="ANL25" s="321"/>
      <c r="ANM25" s="229"/>
      <c r="ANN25" s="805"/>
      <c r="ANO25" s="393"/>
      <c r="ANP25" s="139"/>
      <c r="ANQ25" s="811">
        <f t="shared" si="207"/>
        <v>187.59999999999991</v>
      </c>
      <c r="ANS25" s="31"/>
      <c r="ANT25" s="336"/>
      <c r="ANU25" s="311"/>
      <c r="ANV25" s="807"/>
      <c r="ANW25" s="810"/>
      <c r="ANX25" s="76"/>
      <c r="ANY25" s="811">
        <f t="shared" si="208"/>
        <v>0</v>
      </c>
      <c r="AOA25" s="406">
        <v>41727</v>
      </c>
      <c r="AOB25" s="738"/>
      <c r="AOC25" s="311" t="s">
        <v>2587</v>
      </c>
      <c r="AOD25" s="807">
        <v>40373</v>
      </c>
      <c r="AOE25" s="97">
        <v>41754</v>
      </c>
      <c r="AOF25" s="139">
        <v>40373</v>
      </c>
      <c r="AOG25" s="811">
        <f t="shared" si="209"/>
        <v>731.20000000001164</v>
      </c>
      <c r="AOI25" s="426"/>
      <c r="AOJ25" s="229"/>
      <c r="AOK25" s="805"/>
      <c r="AOL25" s="97"/>
      <c r="AOM25" s="139"/>
      <c r="AON25" s="811">
        <f t="shared" si="210"/>
        <v>0</v>
      </c>
      <c r="AOP25" s="31"/>
      <c r="AOQ25" s="311"/>
      <c r="AOR25" s="807"/>
      <c r="AOS25" s="810"/>
      <c r="AOT25" s="76"/>
      <c r="AOU25" s="811">
        <f t="shared" si="211"/>
        <v>0</v>
      </c>
      <c r="AOW25" s="31"/>
      <c r="AOX25" s="311"/>
      <c r="AOY25" s="807"/>
      <c r="AOZ25" s="810"/>
      <c r="APA25" s="76"/>
      <c r="APB25" s="811">
        <f t="shared" si="212"/>
        <v>0</v>
      </c>
      <c r="APD25" s="49"/>
      <c r="APE25" s="229"/>
      <c r="APF25" s="805"/>
      <c r="APG25" s="97"/>
      <c r="APH25" s="139"/>
      <c r="API25" s="78">
        <f t="shared" si="136"/>
        <v>0</v>
      </c>
      <c r="APK25" s="406"/>
      <c r="APL25" s="311"/>
      <c r="APM25" s="807"/>
      <c r="APN25" s="810"/>
      <c r="APO25" s="76"/>
      <c r="APP25" s="811">
        <f t="shared" si="213"/>
        <v>0</v>
      </c>
      <c r="APR25" s="321"/>
      <c r="APS25" s="229"/>
      <c r="APT25" s="805"/>
      <c r="APU25" s="97"/>
      <c r="APV25" s="139"/>
      <c r="APW25" s="811">
        <f t="shared" si="214"/>
        <v>0</v>
      </c>
      <c r="APY25" s="31"/>
      <c r="APZ25" s="872"/>
      <c r="AQA25" s="807"/>
      <c r="AQB25" s="810"/>
      <c r="AQC25" s="76"/>
      <c r="AQD25" s="811">
        <f t="shared" si="215"/>
        <v>0</v>
      </c>
      <c r="AQF25" s="31"/>
      <c r="AQG25" s="311"/>
      <c r="AQH25" s="807"/>
      <c r="AQI25" s="810"/>
      <c r="AQJ25" s="76"/>
      <c r="AQK25" s="811">
        <f t="shared" si="216"/>
        <v>0</v>
      </c>
      <c r="AQM25" s="31"/>
      <c r="AQN25" s="872"/>
      <c r="AQO25" s="807"/>
      <c r="AQP25" s="810"/>
      <c r="AQQ25" s="76"/>
      <c r="AQR25" s="811">
        <f t="shared" si="217"/>
        <v>0</v>
      </c>
      <c r="AQT25" s="322"/>
      <c r="AQU25" s="782"/>
      <c r="AQV25" s="807"/>
      <c r="AQW25" s="810"/>
      <c r="AQX25" s="76"/>
      <c r="AQY25" s="811">
        <f t="shared" si="218"/>
        <v>0</v>
      </c>
      <c r="ARA25" s="322"/>
      <c r="ARB25" s="782"/>
      <c r="ARC25" s="807"/>
      <c r="ARD25" s="810"/>
      <c r="ARE25" s="76"/>
      <c r="ARF25" s="811">
        <f t="shared" si="219"/>
        <v>0</v>
      </c>
      <c r="ARH25" s="322"/>
      <c r="ARI25" s="782"/>
      <c r="ARJ25" s="807"/>
      <c r="ARK25" s="810"/>
      <c r="ARL25" s="76"/>
      <c r="ARM25" s="811">
        <f t="shared" si="220"/>
        <v>399</v>
      </c>
      <c r="ARO25" s="406"/>
      <c r="ARP25" s="872"/>
      <c r="ARQ25" s="807"/>
      <c r="ARR25" s="810"/>
      <c r="ARS25" s="76"/>
      <c r="ART25" s="811">
        <f t="shared" si="221"/>
        <v>0</v>
      </c>
      <c r="ARV25" s="406"/>
      <c r="ARW25" s="872"/>
      <c r="ARX25" s="807"/>
      <c r="ARY25" s="810"/>
      <c r="ARZ25" s="76"/>
      <c r="ASA25" s="811">
        <f t="shared" si="222"/>
        <v>0</v>
      </c>
      <c r="ASC25" s="406"/>
      <c r="ASD25" s="311"/>
      <c r="ASE25" s="807"/>
      <c r="ASF25" s="810"/>
      <c r="ASG25" s="76"/>
      <c r="ASH25" s="811">
        <f t="shared" si="223"/>
        <v>0</v>
      </c>
      <c r="ASJ25" s="406"/>
      <c r="ASK25" s="311"/>
      <c r="ASL25" s="807"/>
      <c r="ASM25" s="810"/>
      <c r="ASN25" s="76"/>
      <c r="ASO25" s="811">
        <f t="shared" si="224"/>
        <v>0</v>
      </c>
      <c r="ASQ25" s="426"/>
      <c r="ASR25" s="229"/>
      <c r="ASS25" s="104"/>
      <c r="AST25" s="49"/>
      <c r="ASU25" s="139"/>
      <c r="ASV25" s="78">
        <f t="shared" si="240"/>
        <v>0</v>
      </c>
      <c r="ASX25" s="426"/>
      <c r="ASY25" s="426"/>
      <c r="ASZ25" s="229"/>
      <c r="ATA25" s="104"/>
      <c r="ATB25" s="49"/>
      <c r="ATC25" s="139"/>
      <c r="ATD25" s="78">
        <f t="shared" si="241"/>
        <v>2270</v>
      </c>
      <c r="ATF25" s="406"/>
      <c r="ATG25" s="311"/>
      <c r="ATH25" s="22"/>
      <c r="ATI25" s="31"/>
      <c r="ATJ25" s="76"/>
      <c r="ATK25" s="78">
        <f t="shared" si="242"/>
        <v>0</v>
      </c>
      <c r="ATM25" s="322"/>
      <c r="ATN25" s="311"/>
      <c r="ATO25" s="22"/>
      <c r="ATP25" s="31"/>
      <c r="ATQ25" s="76"/>
      <c r="ATR25" s="78">
        <f t="shared" si="243"/>
        <v>0</v>
      </c>
      <c r="ATT25" s="406"/>
      <c r="ATU25" s="738"/>
      <c r="ATV25" s="782"/>
      <c r="ATW25" s="22"/>
      <c r="ATX25" s="31"/>
      <c r="ATY25" s="76"/>
      <c r="ATZ25" s="78">
        <f t="shared" si="244"/>
        <v>968</v>
      </c>
      <c r="AUB25" s="406"/>
      <c r="AUC25" s="738"/>
      <c r="AUD25" s="782"/>
      <c r="AUE25" s="22"/>
      <c r="AUF25" s="31"/>
      <c r="AUG25" s="76"/>
      <c r="AUH25" s="78">
        <f t="shared" si="245"/>
        <v>0</v>
      </c>
      <c r="AUI25" s="76"/>
      <c r="AUJ25" s="406"/>
      <c r="AUK25" s="311"/>
      <c r="AUL25" s="22"/>
      <c r="AUM25" s="31"/>
      <c r="AUN25" s="76"/>
      <c r="AUO25" s="78">
        <f t="shared" si="246"/>
        <v>0</v>
      </c>
      <c r="AUQ25" s="426"/>
      <c r="AUR25" s="229"/>
      <c r="AUS25" s="696"/>
      <c r="AUT25" s="49"/>
      <c r="AUU25" s="139"/>
      <c r="AUV25" s="78">
        <f t="shared" si="247"/>
        <v>1117.5</v>
      </c>
      <c r="AUX25" s="426"/>
      <c r="AUY25" s="229"/>
      <c r="AUZ25" s="104"/>
      <c r="AVA25" s="49"/>
      <c r="AVB25" s="139"/>
      <c r="AVC25" s="78">
        <f t="shared" si="248"/>
        <v>3312</v>
      </c>
      <c r="AVE25" s="426"/>
      <c r="AVF25" s="229"/>
      <c r="AVG25" s="104"/>
      <c r="AVH25" s="49"/>
      <c r="AVI25" s="139"/>
      <c r="AVJ25" s="78">
        <f t="shared" si="249"/>
        <v>0</v>
      </c>
      <c r="AVL25" s="426"/>
      <c r="AVM25" s="229"/>
      <c r="AVN25" s="104"/>
      <c r="AVO25" s="49"/>
      <c r="AVP25" s="139"/>
      <c r="AVQ25" s="78">
        <f t="shared" si="250"/>
        <v>0</v>
      </c>
      <c r="AVS25" s="406"/>
      <c r="AVT25" s="311"/>
      <c r="AVU25" s="22"/>
      <c r="AVV25" s="31"/>
      <c r="AVW25" s="76"/>
      <c r="AVX25" s="78">
        <f t="shared" si="225"/>
        <v>0</v>
      </c>
      <c r="AVZ25" s="406"/>
      <c r="AWA25" s="311"/>
      <c r="AWB25" s="22"/>
      <c r="AWC25" s="31"/>
      <c r="AWD25" s="76"/>
      <c r="AWE25" s="78">
        <f t="shared" si="226"/>
        <v>0</v>
      </c>
      <c r="AWG25" s="426"/>
      <c r="AWH25" s="229"/>
      <c r="AWI25" s="104"/>
      <c r="AWJ25" s="345"/>
      <c r="AWK25" s="350"/>
      <c r="AWL25" s="78">
        <f t="shared" si="227"/>
        <v>0</v>
      </c>
      <c r="AWN25" s="49"/>
      <c r="AWO25" s="308"/>
      <c r="AWP25" s="229"/>
      <c r="AWQ25" s="104"/>
      <c r="AWR25" s="49"/>
      <c r="AWS25" s="139"/>
      <c r="AWT25" s="78">
        <f t="shared" si="228"/>
        <v>5365</v>
      </c>
      <c r="AWV25" s="406"/>
      <c r="AWW25" s="738"/>
      <c r="AWX25" s="780"/>
      <c r="AWY25" s="139"/>
      <c r="AWZ25" s="49"/>
      <c r="AXA25" s="139"/>
      <c r="AXB25" s="78">
        <f t="shared" si="260"/>
        <v>4707.5</v>
      </c>
      <c r="AXD25" s="406"/>
      <c r="AXE25" s="780"/>
      <c r="AXF25" s="139"/>
      <c r="AXG25" s="49"/>
      <c r="AXH25" s="139"/>
      <c r="AXI25" s="78">
        <f t="shared" si="261"/>
        <v>0</v>
      </c>
      <c r="AXK25" s="406"/>
      <c r="AXL25" s="780"/>
      <c r="AXM25" s="139"/>
      <c r="AXN25" s="49"/>
      <c r="AXO25" s="139"/>
      <c r="AXP25" s="78">
        <f t="shared" si="262"/>
        <v>0</v>
      </c>
      <c r="AXR25" s="31"/>
      <c r="AXS25" s="780"/>
      <c r="AXT25" s="139"/>
      <c r="AXU25" s="49"/>
      <c r="AXV25" s="139"/>
      <c r="AXW25" s="78">
        <f t="shared" si="263"/>
        <v>0</v>
      </c>
      <c r="AXY25" s="426"/>
      <c r="AXZ25" s="302"/>
      <c r="AYA25" s="139"/>
      <c r="AYB25" s="426"/>
      <c r="AYC25" s="139"/>
      <c r="AYD25" s="78">
        <f t="shared" si="137"/>
        <v>0</v>
      </c>
      <c r="AYF25" s="426"/>
      <c r="AYG25" s="302"/>
      <c r="AYH25" s="139"/>
      <c r="AYI25" s="49"/>
      <c r="AYJ25" s="139"/>
      <c r="AYK25" s="78">
        <f t="shared" si="138"/>
        <v>0</v>
      </c>
      <c r="AYM25" s="426"/>
      <c r="AYN25" s="302"/>
      <c r="AYO25" s="139"/>
      <c r="AYP25" s="49"/>
      <c r="AYQ25" s="139"/>
      <c r="AYR25" s="78">
        <f t="shared" si="139"/>
        <v>0</v>
      </c>
      <c r="AYT25" s="406"/>
      <c r="AYU25" s="780"/>
      <c r="AYV25" s="139"/>
      <c r="AYW25" s="49"/>
      <c r="AYX25" s="139"/>
      <c r="AYY25" s="78">
        <f t="shared" si="140"/>
        <v>0</v>
      </c>
      <c r="AZA25" s="406"/>
      <c r="AZB25" s="780"/>
      <c r="AZC25" s="139"/>
      <c r="AZD25" s="49"/>
      <c r="AZE25" s="139"/>
      <c r="AZF25" s="78">
        <f t="shared" si="141"/>
        <v>0</v>
      </c>
      <c r="AZH25" s="31"/>
      <c r="AZI25" s="780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5180.28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6"/>
      <c r="BAG25" s="139"/>
      <c r="BAH25" s="78">
        <f t="shared" si="145"/>
        <v>16823.900000000001</v>
      </c>
      <c r="BAJ25" s="406"/>
      <c r="BAK25" s="780"/>
      <c r="BAL25" s="139"/>
      <c r="BAM25" s="426"/>
      <c r="BAN25" s="139"/>
      <c r="BAO25" s="78">
        <f t="shared" si="146"/>
        <v>0</v>
      </c>
      <c r="BAQ25" s="426"/>
      <c r="BAR25" s="302"/>
      <c r="BAS25" s="139"/>
      <c r="BAT25" s="49"/>
      <c r="BAU25" s="139"/>
      <c r="BAV25" s="78">
        <f t="shared" si="147"/>
        <v>60859.7</v>
      </c>
      <c r="BAX25" s="49"/>
      <c r="BAY25" s="302"/>
      <c r="BAZ25" s="139"/>
      <c r="BBA25" s="49"/>
      <c r="BBB25" s="139"/>
      <c r="BBC25" s="78">
        <f t="shared" si="264"/>
        <v>0</v>
      </c>
      <c r="BBE25" s="49"/>
      <c r="BBF25" s="302"/>
      <c r="BBG25" s="139"/>
      <c r="BBH25" s="49"/>
      <c r="BBI25" s="139"/>
      <c r="BBJ25" s="78">
        <f t="shared" si="265"/>
        <v>1292</v>
      </c>
      <c r="BBL25" s="321">
        <v>41729</v>
      </c>
      <c r="BBM25" s="321"/>
      <c r="BBN25" s="229" t="s">
        <v>2474</v>
      </c>
      <c r="BBO25" s="104">
        <v>58117</v>
      </c>
      <c r="BBP25" s="393">
        <v>41733</v>
      </c>
      <c r="BBQ25" s="390">
        <v>58117</v>
      </c>
      <c r="BBR25" s="131">
        <f t="shared" si="148"/>
        <v>6.5</v>
      </c>
      <c r="BBT25" s="31"/>
      <c r="BBU25" s="780"/>
      <c r="BBV25" s="139"/>
      <c r="BBW25" s="49"/>
      <c r="BBX25" s="139"/>
      <c r="BBY25" s="78">
        <f t="shared" si="149"/>
        <v>0</v>
      </c>
      <c r="BCA25" s="49"/>
      <c r="BCB25" s="302"/>
      <c r="BCC25" s="139"/>
      <c r="BCD25" s="426"/>
      <c r="BCE25" s="139"/>
      <c r="BCF25" s="78">
        <f t="shared" si="150"/>
        <v>0</v>
      </c>
      <c r="BCH25" s="31"/>
      <c r="BCI25" s="780"/>
      <c r="BCJ25" s="139"/>
      <c r="BCK25" s="49"/>
      <c r="BCL25" s="139"/>
      <c r="BCM25" s="78">
        <f t="shared" si="151"/>
        <v>0</v>
      </c>
      <c r="BCO25" s="31"/>
      <c r="BCP25" s="780"/>
      <c r="BCQ25" s="139"/>
      <c r="BCR25" s="49"/>
      <c r="BCS25" s="139"/>
      <c r="BCT25" s="78">
        <f t="shared" si="152"/>
        <v>0</v>
      </c>
      <c r="BCV25" s="406"/>
      <c r="BCW25" s="780"/>
      <c r="BCX25" s="139"/>
      <c r="BCY25" s="49"/>
      <c r="BCZ25" s="139"/>
      <c r="BDA25" s="78">
        <f t="shared" si="153"/>
        <v>6086.5</v>
      </c>
      <c r="BDC25" s="406"/>
      <c r="BDD25" s="780"/>
      <c r="BDE25" s="139"/>
      <c r="BDF25" s="49"/>
      <c r="BDG25" s="139"/>
      <c r="BDH25" s="78">
        <f t="shared" si="154"/>
        <v>29972.600000000006</v>
      </c>
      <c r="BDJ25" s="322"/>
      <c r="BDK25" s="780"/>
      <c r="BDL25" s="139"/>
      <c r="BDM25" s="49"/>
      <c r="BDN25" s="139"/>
      <c r="BDO25" s="78">
        <f t="shared" si="155"/>
        <v>0</v>
      </c>
      <c r="BDQ25" s="426"/>
      <c r="BDR25" s="483"/>
      <c r="BDS25" s="302"/>
      <c r="BDT25" s="139"/>
      <c r="BDU25" s="426"/>
      <c r="BDV25" s="139"/>
      <c r="BDW25" s="78">
        <f t="shared" si="156"/>
        <v>308</v>
      </c>
      <c r="BDY25" s="31"/>
      <c r="BDZ25" s="31"/>
      <c r="BEA25" s="780"/>
      <c r="BEB25" s="139"/>
      <c r="BEC25" s="49"/>
      <c r="BED25" s="139"/>
      <c r="BEE25" s="78">
        <f t="shared" si="157"/>
        <v>10700</v>
      </c>
      <c r="BEG25" s="31"/>
      <c r="BEH25" s="780"/>
      <c r="BEI25" s="139"/>
      <c r="BEJ25" s="49"/>
      <c r="BEK25" s="139"/>
      <c r="BEL25" s="78">
        <f t="shared" si="158"/>
        <v>0</v>
      </c>
      <c r="BEN25" s="31"/>
      <c r="BEO25" s="780"/>
      <c r="BEP25" s="139"/>
      <c r="BEQ25" s="49"/>
      <c r="BER25" s="139"/>
      <c r="BES25" s="78">
        <f t="shared" si="159"/>
        <v>0</v>
      </c>
      <c r="BEU25" s="322"/>
      <c r="BEV25" s="780"/>
      <c r="BEW25" s="139"/>
      <c r="BEX25" s="49"/>
      <c r="BEY25" s="139"/>
      <c r="BEZ25" s="78">
        <f t="shared" si="160"/>
        <v>0</v>
      </c>
      <c r="BFB25" s="322"/>
      <c r="BFC25" s="780"/>
      <c r="BFD25" s="139"/>
      <c r="BFE25" s="49"/>
      <c r="BFF25" s="139"/>
      <c r="BFG25" s="78">
        <f t="shared" si="161"/>
        <v>970</v>
      </c>
      <c r="BFI25" s="321"/>
      <c r="BFJ25" s="302"/>
      <c r="BFK25" s="139"/>
      <c r="BFL25" s="426"/>
      <c r="BFM25" s="139"/>
      <c r="BFN25" s="78">
        <f t="shared" si="162"/>
        <v>0</v>
      </c>
      <c r="BFP25" s="322"/>
      <c r="BFQ25" s="780"/>
      <c r="BFR25" s="139"/>
      <c r="BFS25" s="426"/>
      <c r="BFT25" s="139"/>
      <c r="BFU25" s="78">
        <f t="shared" si="163"/>
        <v>0</v>
      </c>
      <c r="BFW25" s="31"/>
      <c r="BFX25" s="780"/>
      <c r="BFY25" s="139"/>
      <c r="BFZ25" s="49"/>
      <c r="BGA25" s="139"/>
      <c r="BGB25" s="78">
        <f t="shared" si="164"/>
        <v>0</v>
      </c>
      <c r="BGD25" s="321"/>
      <c r="BGE25" s="302"/>
      <c r="BGF25" s="139"/>
      <c r="BGG25" s="321"/>
      <c r="BGH25" s="139"/>
      <c r="BGI25" s="78">
        <f t="shared" si="165"/>
        <v>0</v>
      </c>
      <c r="BGK25" s="426"/>
      <c r="BGL25" s="426"/>
      <c r="BGM25" s="302"/>
      <c r="BGN25" s="139"/>
      <c r="BGO25" s="426"/>
      <c r="BGP25" s="835"/>
      <c r="BGQ25" s="78">
        <f t="shared" si="166"/>
        <v>4379.5999999999913</v>
      </c>
      <c r="BGS25" s="31"/>
      <c r="BGT25" s="780"/>
      <c r="BGU25" s="139"/>
      <c r="BGV25" s="49"/>
      <c r="BGW25" s="139"/>
      <c r="BGX25" s="78">
        <f t="shared" si="167"/>
        <v>0</v>
      </c>
      <c r="BGZ25" s="406"/>
      <c r="BHA25" s="780"/>
      <c r="BHB25" s="139"/>
      <c r="BHC25" s="49"/>
      <c r="BHD25" s="139"/>
      <c r="BHE25" s="78">
        <f t="shared" si="168"/>
        <v>229.79999999999927</v>
      </c>
      <c r="BHG25" s="426"/>
      <c r="BHH25" s="49"/>
      <c r="BHI25" s="302"/>
      <c r="BHJ25" s="139"/>
      <c r="BHK25" s="49"/>
      <c r="BHL25" s="139"/>
      <c r="BHM25" s="78">
        <f t="shared" si="169"/>
        <v>0</v>
      </c>
      <c r="BHO25" s="321"/>
      <c r="BHP25" s="302"/>
      <c r="BHQ25" s="139"/>
      <c r="BHR25" s="321"/>
      <c r="BHS25" s="139"/>
      <c r="BHT25" s="78">
        <f t="shared" si="170"/>
        <v>0</v>
      </c>
      <c r="BHV25" s="322"/>
      <c r="BHW25" s="336"/>
      <c r="BHX25" s="780"/>
      <c r="BHY25" s="139"/>
      <c r="BHZ25" s="321"/>
      <c r="BIA25" s="139"/>
      <c r="BIB25" s="78">
        <f t="shared" si="171"/>
        <v>0</v>
      </c>
      <c r="BID25" s="322"/>
      <c r="BIE25" s="336"/>
      <c r="BIF25" s="780"/>
      <c r="BIG25" s="139"/>
      <c r="BIH25" s="49"/>
      <c r="BII25" s="139"/>
      <c r="BIJ25" s="78">
        <f t="shared" si="172"/>
        <v>50501.000000000007</v>
      </c>
      <c r="BIL25" s="406"/>
      <c r="BIM25" s="780"/>
      <c r="BIN25" s="139"/>
      <c r="BIO25" s="426"/>
      <c r="BIP25" s="139"/>
      <c r="BIQ25" s="78">
        <f t="shared" si="173"/>
        <v>86</v>
      </c>
      <c r="BIS25" s="321"/>
      <c r="BIT25" s="302"/>
      <c r="BIU25" s="139"/>
      <c r="BIV25" s="49"/>
      <c r="BIW25" s="139"/>
      <c r="BIX25" s="78">
        <f t="shared" si="174"/>
        <v>0</v>
      </c>
      <c r="BIZ25" s="426"/>
      <c r="BJA25" s="302"/>
      <c r="BJB25" s="139"/>
      <c r="BJC25" s="49"/>
      <c r="BJD25" s="139"/>
      <c r="BJE25" s="78">
        <f t="shared" si="175"/>
        <v>0</v>
      </c>
      <c r="BJG25" s="321"/>
      <c r="BJH25" s="411"/>
      <c r="BJI25" s="302"/>
      <c r="BJJ25" s="139"/>
      <c r="BJK25" s="49"/>
      <c r="BJL25" s="139"/>
      <c r="BJM25" s="78">
        <f t="shared" si="254"/>
        <v>27564.899999999991</v>
      </c>
      <c r="BJO25" s="31"/>
      <c r="BJP25" s="780"/>
      <c r="BJQ25" s="139"/>
      <c r="BJR25" s="49"/>
      <c r="BJS25" s="139"/>
      <c r="BJT25" s="78">
        <f t="shared" si="255"/>
        <v>1883</v>
      </c>
      <c r="BJV25" s="406"/>
      <c r="BJW25" s="780"/>
      <c r="BJX25" s="139"/>
      <c r="BJY25" s="49"/>
      <c r="BJZ25" s="139"/>
      <c r="BKA25" s="78">
        <f t="shared" si="176"/>
        <v>0</v>
      </c>
      <c r="BKC25" s="406"/>
      <c r="BKD25" s="738"/>
      <c r="BKE25" s="780"/>
      <c r="BKF25" s="139"/>
      <c r="BKG25" s="49"/>
      <c r="BKH25" s="139"/>
      <c r="BKI25" s="78">
        <f t="shared" si="177"/>
        <v>13238.500000000002</v>
      </c>
      <c r="BKK25" s="406"/>
      <c r="BKL25" s="780"/>
      <c r="BKM25" s="139"/>
      <c r="BKN25" s="49"/>
      <c r="BKO25" s="139"/>
      <c r="BKP25" s="78">
        <f t="shared" si="178"/>
        <v>0</v>
      </c>
      <c r="BKR25" s="406"/>
      <c r="BKS25" s="780"/>
      <c r="BKT25" s="139"/>
      <c r="BKU25" s="49"/>
      <c r="BKV25" s="139"/>
      <c r="BKW25" s="78">
        <f t="shared" si="179"/>
        <v>0</v>
      </c>
      <c r="BKY25" s="406"/>
      <c r="BKZ25" s="780"/>
      <c r="BLA25" s="139"/>
      <c r="BLB25" s="49"/>
      <c r="BLC25" s="139"/>
      <c r="BLD25" s="78">
        <f t="shared" si="180"/>
        <v>11052.6</v>
      </c>
      <c r="BLF25" s="406"/>
      <c r="BLG25" s="780"/>
      <c r="BLH25" s="139"/>
      <c r="BLI25" s="49"/>
      <c r="BLJ25" s="139"/>
      <c r="BLK25" s="78">
        <f t="shared" si="181"/>
        <v>100</v>
      </c>
      <c r="BLM25" s="426"/>
      <c r="BLN25" s="229"/>
      <c r="BLO25" s="696"/>
      <c r="BLP25" s="97"/>
      <c r="BLQ25" s="139"/>
      <c r="BLR25" s="78">
        <f t="shared" si="182"/>
        <v>0</v>
      </c>
      <c r="BLT25" s="426"/>
      <c r="BLU25" s="789"/>
      <c r="BLV25" s="139"/>
      <c r="BLW25" s="49"/>
      <c r="BLX25" s="139"/>
      <c r="BLY25" s="78">
        <f t="shared" si="183"/>
        <v>0</v>
      </c>
      <c r="BMA25" s="426"/>
      <c r="BMB25" s="789"/>
      <c r="BMC25" s="139"/>
      <c r="BMD25" s="426"/>
      <c r="BME25" s="139"/>
      <c r="BMF25" s="78">
        <f t="shared" si="184"/>
        <v>0</v>
      </c>
      <c r="BMH25" s="406"/>
      <c r="BMI25" s="780"/>
      <c r="BMJ25" s="139"/>
      <c r="BMK25" s="426"/>
      <c r="BML25" s="139"/>
      <c r="BMM25" s="78">
        <f t="shared" si="185"/>
        <v>0</v>
      </c>
      <c r="BMO25" s="31"/>
      <c r="BMP25" s="780"/>
      <c r="BMQ25" s="139"/>
      <c r="BMR25" s="49"/>
      <c r="BMS25" s="139"/>
      <c r="BMT25" s="78">
        <f t="shared" si="186"/>
        <v>0</v>
      </c>
      <c r="BMV25" s="31"/>
      <c r="BMW25" s="780"/>
      <c r="BMX25" s="350"/>
      <c r="BMY25" s="49"/>
      <c r="BMZ25" s="139"/>
      <c r="BNA25" s="78">
        <f t="shared" si="229"/>
        <v>30837</v>
      </c>
      <c r="BNC25" s="321">
        <v>41558</v>
      </c>
      <c r="BND25" s="229" t="s">
        <v>1818</v>
      </c>
      <c r="BNE25" s="104">
        <v>24336</v>
      </c>
      <c r="BNF25" s="321">
        <v>41566</v>
      </c>
      <c r="BNG25" s="139">
        <v>4458</v>
      </c>
      <c r="BNH25" s="78">
        <f t="shared" si="230"/>
        <v>71807.5</v>
      </c>
      <c r="BNJ25" s="31"/>
      <c r="BNK25" s="780"/>
      <c r="BNL25" s="139"/>
      <c r="BNM25" s="49"/>
      <c r="BNN25" s="139"/>
      <c r="BNO25" s="78">
        <f t="shared" si="231"/>
        <v>0</v>
      </c>
      <c r="BNQ25" s="31"/>
      <c r="BNR25" s="336"/>
      <c r="BNS25" s="780"/>
      <c r="BNT25" s="139"/>
      <c r="BNU25" s="49"/>
      <c r="BNV25" s="139"/>
      <c r="BNW25" s="78">
        <f t="shared" si="232"/>
        <v>0</v>
      </c>
      <c r="BNY25" s="31"/>
      <c r="BNZ25" s="780"/>
      <c r="BOA25" s="139"/>
      <c r="BOB25" s="49"/>
      <c r="BOC25" s="139"/>
      <c r="BOD25" s="78">
        <f t="shared" si="233"/>
        <v>0</v>
      </c>
      <c r="BOF25" s="31"/>
      <c r="BOG25" s="780"/>
      <c r="BOH25" s="139"/>
      <c r="BOI25" s="49"/>
      <c r="BOJ25" s="139"/>
      <c r="BOK25" s="78">
        <f t="shared" si="234"/>
        <v>0</v>
      </c>
      <c r="BOM25" s="31"/>
      <c r="BON25" s="780"/>
      <c r="BOO25" s="139"/>
      <c r="BOP25" s="49"/>
      <c r="BOQ25" s="139"/>
      <c r="BOR25" s="78">
        <f t="shared" si="235"/>
        <v>1785.5</v>
      </c>
      <c r="BOT25" s="321"/>
      <c r="BOU25" s="302"/>
      <c r="BOV25" s="139"/>
      <c r="BOW25" s="49"/>
      <c r="BOX25" s="139"/>
      <c r="BOY25" s="78">
        <f t="shared" si="236"/>
        <v>0</v>
      </c>
      <c r="BPA25" s="406"/>
      <c r="BPB25" s="780"/>
      <c r="BPC25" s="139"/>
      <c r="BPD25" s="49"/>
      <c r="BPE25" s="139"/>
      <c r="BPF25" s="78">
        <f t="shared" si="237"/>
        <v>0</v>
      </c>
      <c r="BPH25" s="406"/>
      <c r="BPI25" s="780"/>
      <c r="BPJ25" s="139"/>
      <c r="BPK25" s="49"/>
      <c r="BPL25" s="139"/>
      <c r="BPM25" s="78">
        <f t="shared" si="251"/>
        <v>2273.5</v>
      </c>
      <c r="BPO25" s="31"/>
      <c r="BPP25" s="780"/>
      <c r="BPQ25" s="139"/>
      <c r="BPR25" s="49"/>
      <c r="BPS25" s="139"/>
      <c r="BPT25" s="78">
        <f t="shared" si="187"/>
        <v>0</v>
      </c>
      <c r="BPV25" s="31"/>
      <c r="BPW25" s="780"/>
      <c r="BPX25" s="139"/>
      <c r="BPY25" s="49"/>
      <c r="BPZ25" s="139"/>
      <c r="BQA25" s="78">
        <f t="shared" si="188"/>
        <v>0</v>
      </c>
      <c r="BQD25" s="929"/>
      <c r="BQE25" s="31"/>
      <c r="BQF25" s="139"/>
      <c r="BQG25" s="49"/>
      <c r="BQH25" s="139"/>
      <c r="BQI25" s="78">
        <f t="shared" si="189"/>
        <v>118</v>
      </c>
      <c r="BQJ25" s="76"/>
      <c r="BQK25" s="321"/>
      <c r="BQL25" s="302"/>
      <c r="BQM25" s="139"/>
      <c r="BQN25" s="49">
        <v>41753</v>
      </c>
      <c r="BQO25" s="139">
        <v>500</v>
      </c>
      <c r="BQP25" s="78">
        <f t="shared" si="190"/>
        <v>21158</v>
      </c>
      <c r="BQR25" s="321"/>
      <c r="BQS25" s="302"/>
      <c r="BQT25" s="139"/>
      <c r="BQU25" s="426"/>
      <c r="BQV25" s="139"/>
      <c r="BQW25" s="78">
        <f t="shared" si="191"/>
        <v>0</v>
      </c>
      <c r="BQZ25" s="780"/>
      <c r="BRA25" s="350"/>
      <c r="BRB25" s="406"/>
      <c r="BRC25" s="778"/>
      <c r="BRD25" s="78">
        <f t="shared" si="192"/>
        <v>0</v>
      </c>
      <c r="BRF25" s="31"/>
      <c r="BRG25" s="780"/>
      <c r="BRH25" s="139"/>
      <c r="BRI25" s="49"/>
      <c r="BRJ25" s="139"/>
      <c r="BRK25" s="78">
        <f t="shared" si="193"/>
        <v>0</v>
      </c>
      <c r="BRM25" s="322"/>
      <c r="BRN25" s="31"/>
      <c r="BRO25" s="780"/>
      <c r="BRP25" s="139"/>
      <c r="BRQ25" s="49"/>
      <c r="BRR25" s="139"/>
      <c r="BRS25" s="78">
        <f t="shared" si="194"/>
        <v>1966</v>
      </c>
      <c r="BRU25" s="406"/>
      <c r="BRV25" s="780"/>
      <c r="BRW25" s="139"/>
      <c r="BRX25" s="49"/>
      <c r="BRY25" s="139"/>
      <c r="BRZ25" s="78">
        <f t="shared" si="195"/>
        <v>0</v>
      </c>
      <c r="BSB25" s="406"/>
      <c r="BSC25" s="780"/>
      <c r="BSD25" s="139"/>
      <c r="BSE25" s="49"/>
      <c r="BSF25" s="139"/>
      <c r="BSG25" s="78">
        <f t="shared" si="196"/>
        <v>0</v>
      </c>
      <c r="BSI25" s="31"/>
      <c r="BSJ25" s="780"/>
      <c r="BSK25" s="139"/>
      <c r="BSL25" s="49"/>
      <c r="BSM25" s="139"/>
      <c r="BSN25" s="78">
        <f t="shared" si="197"/>
        <v>0</v>
      </c>
      <c r="BSP25" s="406"/>
      <c r="BSQ25" s="780"/>
      <c r="BSR25" s="139"/>
      <c r="BSS25" s="563"/>
      <c r="BST25" s="569"/>
      <c r="BSU25" s="78">
        <f t="shared" si="198"/>
        <v>0</v>
      </c>
      <c r="BSW25" s="406"/>
      <c r="BSX25" s="780"/>
      <c r="BSY25" s="139"/>
      <c r="BSZ25" s="563"/>
      <c r="BTA25" s="569"/>
      <c r="BTB25" s="78">
        <f t="shared" si="199"/>
        <v>0</v>
      </c>
      <c r="BTD25" s="31"/>
      <c r="BTE25" s="780"/>
      <c r="BTF25" s="139"/>
      <c r="BTG25" s="49"/>
      <c r="BTH25" s="139"/>
      <c r="BTI25" s="78">
        <f t="shared" si="200"/>
        <v>0</v>
      </c>
      <c r="BTK25" s="31"/>
      <c r="BTL25" s="780"/>
      <c r="BTM25" s="139"/>
      <c r="BTN25" s="49"/>
      <c r="BTO25" s="139"/>
      <c r="BTP25" s="78">
        <f t="shared" si="201"/>
        <v>0</v>
      </c>
      <c r="BTR25" s="31"/>
      <c r="BTS25" s="780"/>
      <c r="BTT25" s="139"/>
      <c r="BTU25" s="49"/>
      <c r="BTV25" s="139"/>
      <c r="BTW25" s="78">
        <f t="shared" si="202"/>
        <v>0</v>
      </c>
      <c r="BTY25" s="31"/>
      <c r="BTZ25" s="780"/>
      <c r="BUA25" s="139"/>
      <c r="BUB25" s="49"/>
      <c r="BUC25" s="139"/>
      <c r="BUD25" s="78">
        <f t="shared" si="203"/>
        <v>0</v>
      </c>
    </row>
    <row r="26" spans="1:1902" x14ac:dyDescent="0.25">
      <c r="A26" s="31"/>
      <c r="B26" s="311"/>
      <c r="C26" s="22"/>
      <c r="D26" s="31"/>
      <c r="E26" s="76"/>
      <c r="F26" s="78">
        <f t="shared" si="2"/>
        <v>147000</v>
      </c>
      <c r="H26" s="31"/>
      <c r="I26" s="311"/>
      <c r="J26" s="22"/>
      <c r="K26" s="31"/>
      <c r="L26" s="76"/>
      <c r="M26" s="78">
        <f t="shared" si="3"/>
        <v>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6"/>
      <c r="AK26" s="311"/>
      <c r="AL26" s="22"/>
      <c r="AM26" s="406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6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6"/>
      <c r="CA26" s="426"/>
      <c r="CB26" s="229"/>
      <c r="CC26" s="104"/>
      <c r="CD26" s="49"/>
      <c r="CE26" s="139"/>
      <c r="CF26" s="78">
        <f t="shared" si="13"/>
        <v>24829.5</v>
      </c>
      <c r="CH26" s="426"/>
      <c r="CI26" s="229"/>
      <c r="CJ26" s="104"/>
      <c r="CK26" s="49"/>
      <c r="CL26" s="139"/>
      <c r="CM26" s="78">
        <f t="shared" si="14"/>
        <v>0</v>
      </c>
      <c r="CO26" s="426"/>
      <c r="CP26" s="229"/>
      <c r="CQ26" s="104"/>
      <c r="CR26" s="49"/>
      <c r="CS26" s="139"/>
      <c r="CT26" s="78">
        <f t="shared" si="15"/>
        <v>0</v>
      </c>
      <c r="CV26" s="426">
        <v>41199</v>
      </c>
      <c r="CW26" s="483"/>
      <c r="CX26" s="229" t="s">
        <v>1148</v>
      </c>
      <c r="CY26" s="104">
        <v>18991</v>
      </c>
      <c r="CZ26" s="483"/>
      <c r="DA26" s="389"/>
      <c r="DB26" s="78">
        <f t="shared" si="16"/>
        <v>107939</v>
      </c>
      <c r="DD26" s="426">
        <v>41746</v>
      </c>
      <c r="DE26" s="818"/>
      <c r="DF26" s="229" t="s">
        <v>3644</v>
      </c>
      <c r="DG26" s="104">
        <v>25714.15</v>
      </c>
      <c r="DH26" s="426">
        <v>41753</v>
      </c>
      <c r="DI26" s="139">
        <v>25714.15</v>
      </c>
      <c r="DJ26" s="78">
        <f t="shared" si="17"/>
        <v>16513695.129999995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6"/>
      <c r="EO26" s="311"/>
      <c r="EP26" s="22"/>
      <c r="EQ26" s="31"/>
      <c r="ER26" s="76"/>
      <c r="ES26" s="78">
        <f t="shared" si="22"/>
        <v>7999.8000000000029</v>
      </c>
      <c r="EU26" s="406"/>
      <c r="EV26" s="311"/>
      <c r="EW26" s="22"/>
      <c r="EX26" s="31"/>
      <c r="EY26" s="76"/>
      <c r="EZ26" s="78">
        <f t="shared" si="23"/>
        <v>0</v>
      </c>
      <c r="FB26" s="311"/>
      <c r="FC26" s="736"/>
      <c r="FD26" s="311"/>
      <c r="FE26" s="22"/>
      <c r="FF26" s="31"/>
      <c r="FG26" s="76"/>
      <c r="FH26" s="78">
        <f t="shared" si="24"/>
        <v>0</v>
      </c>
      <c r="FJ26" s="426"/>
      <c r="FK26" s="308"/>
      <c r="FL26" s="229"/>
      <c r="FM26" s="104"/>
      <c r="FN26" s="49"/>
      <c r="FO26" s="139"/>
      <c r="FP26" s="78">
        <f t="shared" si="25"/>
        <v>19957.43</v>
      </c>
      <c r="FR26" s="406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4"/>
        <v>0</v>
      </c>
      <c r="GG26" s="426"/>
      <c r="GH26" s="483"/>
      <c r="GI26" s="229"/>
      <c r="GJ26" s="104"/>
      <c r="GK26" s="871"/>
      <c r="GL26" s="881"/>
      <c r="GM26" s="78">
        <f t="shared" si="27"/>
        <v>0</v>
      </c>
      <c r="GO26" s="31"/>
      <c r="GP26" s="311"/>
      <c r="GQ26" s="22"/>
      <c r="GR26" s="31"/>
      <c r="GS26" s="76"/>
      <c r="GT26" s="78">
        <f t="shared" si="28"/>
        <v>3191.5</v>
      </c>
      <c r="GV26" s="406"/>
      <c r="GW26" s="311"/>
      <c r="GX26" s="311"/>
      <c r="GY26" s="783"/>
      <c r="GZ26" s="31"/>
      <c r="HA26" s="76"/>
      <c r="HB26" s="78">
        <f t="shared" si="29"/>
        <v>12652.35</v>
      </c>
      <c r="HD26" s="426"/>
      <c r="HE26" s="229"/>
      <c r="HF26" s="696"/>
      <c r="HG26" s="321"/>
      <c r="HH26" s="139"/>
      <c r="HI26" s="78">
        <f t="shared" si="30"/>
        <v>5990.5</v>
      </c>
      <c r="HK26" s="322"/>
      <c r="HL26" s="311"/>
      <c r="HM26" s="783"/>
      <c r="HN26" s="31"/>
      <c r="HO26" s="76"/>
      <c r="HP26" s="78">
        <f t="shared" si="31"/>
        <v>3655.5</v>
      </c>
      <c r="HR26" s="322"/>
      <c r="HS26" s="311"/>
      <c r="HT26" s="783"/>
      <c r="HU26" s="31"/>
      <c r="HV26" s="76"/>
      <c r="HW26" s="78">
        <f t="shared" si="32"/>
        <v>3000</v>
      </c>
      <c r="HY26" s="322"/>
      <c r="HZ26" s="311"/>
      <c r="IA26" s="783"/>
      <c r="IB26" s="31"/>
      <c r="IC26" s="76"/>
      <c r="ID26" s="78">
        <f t="shared" si="33"/>
        <v>0</v>
      </c>
      <c r="IF26" s="322"/>
      <c r="IG26" s="311"/>
      <c r="IH26" s="783"/>
      <c r="II26" s="31"/>
      <c r="IJ26" s="76"/>
      <c r="IK26" s="78">
        <f t="shared" si="34"/>
        <v>0</v>
      </c>
      <c r="IM26" s="311"/>
      <c r="IN26" s="311"/>
      <c r="IO26" s="783"/>
      <c r="IP26" s="31"/>
      <c r="IQ26" s="76"/>
      <c r="IR26" s="78">
        <f t="shared" si="35"/>
        <v>33695</v>
      </c>
      <c r="IT26" s="426"/>
      <c r="IU26" s="229"/>
      <c r="IV26" s="104"/>
      <c r="IW26" s="49"/>
      <c r="IX26" s="139"/>
      <c r="IY26" s="78">
        <f t="shared" si="36"/>
        <v>402</v>
      </c>
      <c r="JA26" s="426"/>
      <c r="JB26" s="229"/>
      <c r="JC26" s="104"/>
      <c r="JD26" s="49"/>
      <c r="JE26" s="139"/>
      <c r="JF26" s="78">
        <f t="shared" si="37"/>
        <v>900</v>
      </c>
      <c r="JH26" s="321">
        <v>41726</v>
      </c>
      <c r="JI26" s="302" t="s">
        <v>2575</v>
      </c>
      <c r="JJ26" s="390">
        <v>1920</v>
      </c>
      <c r="JK26" s="321"/>
      <c r="JL26" s="390"/>
      <c r="JM26" s="78">
        <f t="shared" si="38"/>
        <v>40800</v>
      </c>
      <c r="JO26" s="322"/>
      <c r="JP26" s="311"/>
      <c r="JQ26" s="22"/>
      <c r="JR26" s="322"/>
      <c r="JS26" s="22"/>
      <c r="JT26" s="78">
        <f t="shared" si="39"/>
        <v>40800</v>
      </c>
      <c r="JV26" s="322"/>
      <c r="JW26" s="311"/>
      <c r="JX26" s="22"/>
      <c r="JY26" s="322"/>
      <c r="JZ26" s="22"/>
      <c r="KA26" s="78">
        <f t="shared" si="40"/>
        <v>40800</v>
      </c>
      <c r="KC26" s="426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12354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6"/>
      <c r="MP26" s="311"/>
      <c r="MQ26" s="22"/>
      <c r="MR26" s="31"/>
      <c r="MS26" s="76"/>
      <c r="MT26" s="78">
        <f t="shared" si="50"/>
        <v>0</v>
      </c>
      <c r="MV26" s="406"/>
      <c r="MW26" s="311"/>
      <c r="MX26" s="22"/>
      <c r="MY26" s="31"/>
      <c r="MZ26" s="76"/>
      <c r="NA26" s="78">
        <f t="shared" si="51"/>
        <v>0</v>
      </c>
      <c r="NC26" s="406"/>
      <c r="ND26" s="311"/>
      <c r="NE26" s="22"/>
      <c r="NF26" s="31"/>
      <c r="NG26" s="76"/>
      <c r="NH26" s="78">
        <f t="shared" si="52"/>
        <v>0</v>
      </c>
      <c r="NJ26" s="792"/>
      <c r="NK26" s="311"/>
      <c r="NL26" s="22"/>
      <c r="NM26" s="31"/>
      <c r="NN26" s="76"/>
      <c r="NO26" s="78">
        <f t="shared" si="53"/>
        <v>0</v>
      </c>
      <c r="NQ26" s="792"/>
      <c r="NR26" s="311"/>
      <c r="NS26" s="22"/>
      <c r="NT26" s="31"/>
      <c r="NU26" s="76"/>
      <c r="NV26" s="78">
        <f t="shared" si="54"/>
        <v>0</v>
      </c>
      <c r="NX26" s="406"/>
      <c r="NY26" s="311"/>
      <c r="NZ26" s="22"/>
      <c r="OA26" s="406"/>
      <c r="OB26" s="76"/>
      <c r="OC26" s="78">
        <f t="shared" si="55"/>
        <v>0</v>
      </c>
      <c r="OE26" s="406"/>
      <c r="OF26" s="311"/>
      <c r="OG26" s="22"/>
      <c r="OH26" s="31"/>
      <c r="OI26" s="76"/>
      <c r="OJ26" s="78">
        <f t="shared" si="56"/>
        <v>12799.5</v>
      </c>
      <c r="OL26" s="406"/>
      <c r="OM26" s="736"/>
      <c r="ON26" s="311"/>
      <c r="OO26" s="22"/>
      <c r="OP26" s="31"/>
      <c r="OQ26" s="76"/>
      <c r="OR26" s="78">
        <f t="shared" si="0"/>
        <v>225191.9</v>
      </c>
      <c r="OT26" s="406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95"/>
      <c r="PJ26" s="104"/>
      <c r="PK26" s="49"/>
      <c r="PL26" s="139"/>
      <c r="PM26" s="78">
        <f t="shared" si="59"/>
        <v>301.5</v>
      </c>
      <c r="PO26" s="321"/>
      <c r="PP26" s="895"/>
      <c r="PQ26" s="104"/>
      <c r="PR26" s="49"/>
      <c r="PS26" s="139"/>
      <c r="PT26" s="78">
        <f t="shared" si="60"/>
        <v>301.5</v>
      </c>
      <c r="PV26" s="321"/>
      <c r="PW26" s="790"/>
      <c r="PX26" s="229"/>
      <c r="PY26" s="104"/>
      <c r="PZ26" s="308"/>
      <c r="QA26" s="139"/>
      <c r="QB26" s="78">
        <f t="shared" si="61"/>
        <v>9830.3599999999933</v>
      </c>
      <c r="QD26" s="321"/>
      <c r="QE26" s="229"/>
      <c r="QF26" s="104"/>
      <c r="QG26" s="308"/>
      <c r="QH26" s="139"/>
      <c r="QI26" s="78">
        <f t="shared" si="62"/>
        <v>0</v>
      </c>
      <c r="QK26" s="322"/>
      <c r="QL26" s="311"/>
      <c r="QM26" s="22"/>
      <c r="QN26" s="31"/>
      <c r="QO26" s="76"/>
      <c r="QP26" s="78">
        <f t="shared" si="63"/>
        <v>9276.8000000000011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6"/>
      <c r="RN26" s="483"/>
      <c r="RO26" s="229"/>
      <c r="RP26" s="104"/>
      <c r="RQ26" s="49"/>
      <c r="RR26" s="350"/>
      <c r="RS26" s="78">
        <f t="shared" si="67"/>
        <v>15332.5</v>
      </c>
      <c r="RU26" s="406"/>
      <c r="RV26" s="311"/>
      <c r="RW26" s="22"/>
      <c r="RX26" s="31"/>
      <c r="RY26" s="793"/>
      <c r="RZ26" s="78">
        <f t="shared" si="68"/>
        <v>1797</v>
      </c>
      <c r="SB26" s="406"/>
      <c r="SC26" s="311"/>
      <c r="SD26" s="22"/>
      <c r="SE26" s="31"/>
      <c r="SF26" s="793"/>
      <c r="SG26" s="78">
        <f t="shared" si="69"/>
        <v>0</v>
      </c>
      <c r="SI26" s="31"/>
      <c r="SJ26" s="311"/>
      <c r="SK26" s="22"/>
      <c r="SL26" s="31"/>
      <c r="SM26" s="793"/>
      <c r="SN26" s="78">
        <f t="shared" si="70"/>
        <v>0</v>
      </c>
      <c r="SP26" s="31"/>
      <c r="SQ26" s="311"/>
      <c r="SR26" s="22"/>
      <c r="SS26" s="31"/>
      <c r="ST26" s="793"/>
      <c r="SU26" s="78">
        <f t="shared" si="71"/>
        <v>0</v>
      </c>
      <c r="SW26" s="31"/>
      <c r="SX26" s="311"/>
      <c r="SY26" s="22"/>
      <c r="SZ26" s="31"/>
      <c r="TA26" s="793"/>
      <c r="TB26" s="78">
        <f t="shared" si="72"/>
        <v>0</v>
      </c>
      <c r="TD26" s="31"/>
      <c r="TE26" s="311"/>
      <c r="TF26" s="22"/>
      <c r="TG26" s="31"/>
      <c r="TH26" s="793"/>
      <c r="TI26" s="78">
        <f t="shared" si="73"/>
        <v>0</v>
      </c>
      <c r="TK26" s="31"/>
      <c r="TL26" s="311"/>
      <c r="TM26" s="22"/>
      <c r="TN26" s="31"/>
      <c r="TO26" s="793"/>
      <c r="TP26" s="78">
        <f t="shared" si="74"/>
        <v>0</v>
      </c>
      <c r="TR26" s="311"/>
      <c r="TS26" s="311"/>
      <c r="TT26" s="22"/>
      <c r="TU26" s="31"/>
      <c r="TV26" s="793"/>
      <c r="TW26" s="78">
        <f t="shared" si="75"/>
        <v>0</v>
      </c>
      <c r="TY26" s="311"/>
      <c r="TZ26" s="311"/>
      <c r="UA26" s="22"/>
      <c r="UB26" s="31"/>
      <c r="UC26" s="793"/>
      <c r="UD26" s="78">
        <f t="shared" si="76"/>
        <v>0</v>
      </c>
      <c r="UF26" s="406"/>
      <c r="UG26" s="311"/>
      <c r="UH26" s="22"/>
      <c r="UI26" s="31"/>
      <c r="UJ26" s="793"/>
      <c r="UK26" s="78">
        <f t="shared" si="77"/>
        <v>0</v>
      </c>
      <c r="UM26" s="426"/>
      <c r="UN26" s="229"/>
      <c r="UO26" s="104"/>
      <c r="UP26" s="49"/>
      <c r="UQ26" s="350"/>
      <c r="UR26" s="78">
        <f t="shared" si="78"/>
        <v>-2822</v>
      </c>
      <c r="UT26" s="426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6"/>
      <c r="VI26" s="311"/>
      <c r="VJ26" s="22"/>
      <c r="VK26" s="31"/>
      <c r="VL26" s="793"/>
      <c r="VM26" s="78">
        <f t="shared" si="81"/>
        <v>0</v>
      </c>
      <c r="VO26" s="792"/>
      <c r="VP26" s="311"/>
      <c r="VQ26" s="22"/>
      <c r="VR26" s="31"/>
      <c r="VS26" s="793"/>
      <c r="VT26" s="78">
        <f t="shared" si="82"/>
        <v>0</v>
      </c>
      <c r="VV26" s="311"/>
      <c r="VW26" s="311"/>
      <c r="VX26" s="22"/>
      <c r="VY26" s="31"/>
      <c r="VZ26" s="793"/>
      <c r="WA26" s="78">
        <f t="shared" si="83"/>
        <v>0</v>
      </c>
      <c r="WC26" s="406"/>
      <c r="WD26" s="311"/>
      <c r="WE26" s="22"/>
      <c r="WF26" s="322">
        <v>41626</v>
      </c>
      <c r="WG26" s="793">
        <v>1000</v>
      </c>
      <c r="WH26" s="78">
        <f t="shared" si="84"/>
        <v>14510</v>
      </c>
      <c r="WJ26" s="322"/>
      <c r="WK26" s="311"/>
      <c r="WL26" s="22"/>
      <c r="WM26" s="31"/>
      <c r="WN26" s="793"/>
      <c r="WO26" s="78">
        <f t="shared" si="85"/>
        <v>151</v>
      </c>
      <c r="WQ26" s="406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635.5</v>
      </c>
      <c r="XE26" s="406"/>
      <c r="XF26" s="311"/>
      <c r="XG26" s="22"/>
      <c r="XH26" s="31"/>
      <c r="XI26" s="76"/>
      <c r="XJ26" s="78">
        <f t="shared" si="88"/>
        <v>40179.949999999997</v>
      </c>
      <c r="XL26" s="406"/>
      <c r="XM26" s="311"/>
      <c r="XN26" s="22"/>
      <c r="XO26" s="31"/>
      <c r="XP26" s="76"/>
      <c r="XQ26" s="78">
        <f t="shared" si="89"/>
        <v>0</v>
      </c>
      <c r="XS26" s="406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6"/>
      <c r="YL26" s="139"/>
      <c r="YM26" s="78">
        <f t="shared" si="92"/>
        <v>0</v>
      </c>
      <c r="YO26" s="426"/>
      <c r="YP26" s="483"/>
      <c r="YQ26" s="229"/>
      <c r="YR26" s="696"/>
      <c r="YS26" s="785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2"/>
        <v>0</v>
      </c>
      <c r="ZD26" s="321"/>
      <c r="ZE26" s="229"/>
      <c r="ZF26" s="104"/>
      <c r="ZG26" s="345"/>
      <c r="ZH26" s="139"/>
      <c r="ZI26" s="78">
        <f t="shared" si="94"/>
        <v>11399.470000000001</v>
      </c>
      <c r="ZK26" s="406"/>
      <c r="ZL26" s="311"/>
      <c r="ZM26" s="22"/>
      <c r="ZN26" s="31"/>
      <c r="ZO26" s="76"/>
      <c r="ZP26" s="78">
        <f t="shared" si="238"/>
        <v>0</v>
      </c>
      <c r="ZR26" s="406"/>
      <c r="ZS26" s="311"/>
      <c r="ZT26" s="22"/>
      <c r="ZU26" s="31"/>
      <c r="ZV26" s="76"/>
      <c r="ZW26" s="78">
        <f t="shared" si="239"/>
        <v>0</v>
      </c>
      <c r="ZY26" s="322">
        <v>41723</v>
      </c>
      <c r="AAA26" s="780" t="s">
        <v>3163</v>
      </c>
      <c r="AAB26" s="139">
        <v>43489.599999999999</v>
      </c>
      <c r="AAC26" s="321">
        <v>41738</v>
      </c>
      <c r="AAD26" s="139">
        <v>43489.599999999999</v>
      </c>
      <c r="AAE26" s="78">
        <f t="shared" si="95"/>
        <v>2062.4000000000233</v>
      </c>
      <c r="AAG26" s="322"/>
      <c r="AAH26" s="780"/>
      <c r="AAI26" s="702"/>
      <c r="AAJ26" s="321"/>
      <c r="AAK26" s="139"/>
      <c r="AAL26" s="78">
        <f t="shared" si="96"/>
        <v>0</v>
      </c>
      <c r="AAN26" s="426"/>
      <c r="AAO26" s="426"/>
      <c r="AAP26" s="229"/>
      <c r="AAQ26" s="104"/>
      <c r="AAR26" s="321"/>
      <c r="AAS26" s="139"/>
      <c r="AAT26" s="78">
        <f t="shared" si="97"/>
        <v>2828</v>
      </c>
      <c r="AAV26" s="321"/>
      <c r="AAW26" s="229"/>
      <c r="AAX26" s="696"/>
      <c r="AAY26" s="49"/>
      <c r="AAZ26" s="139"/>
      <c r="ABA26" s="78">
        <f t="shared" si="98"/>
        <v>41970</v>
      </c>
      <c r="ABC26" s="406"/>
      <c r="ABD26" s="311"/>
      <c r="ABE26" s="22"/>
      <c r="ABF26" s="31"/>
      <c r="ABG26" s="76"/>
      <c r="ABH26" s="78">
        <f t="shared" si="99"/>
        <v>0</v>
      </c>
      <c r="ABJ26" s="426"/>
      <c r="ABK26" s="229"/>
      <c r="ABL26" s="104"/>
      <c r="ABM26" s="49"/>
      <c r="ABN26" s="139"/>
      <c r="ABO26" s="78">
        <f t="shared" si="100"/>
        <v>0</v>
      </c>
      <c r="ABQ26" s="426"/>
      <c r="ABR26" s="229"/>
      <c r="ABS26" s="104"/>
      <c r="ABT26" s="49"/>
      <c r="ABU26" s="139"/>
      <c r="ABV26" s="78">
        <f t="shared" si="101"/>
        <v>0</v>
      </c>
      <c r="ABX26" s="406"/>
      <c r="ABY26" s="311"/>
      <c r="ABZ26" s="22"/>
      <c r="ACA26" s="31"/>
      <c r="ACB26" s="76"/>
      <c r="ACC26" s="78">
        <f t="shared" si="102"/>
        <v>0</v>
      </c>
      <c r="ACE26" s="406"/>
      <c r="ACF26" s="311"/>
      <c r="ACG26" s="22"/>
      <c r="ACH26" s="31"/>
      <c r="ACI26" s="76"/>
      <c r="ACJ26" s="78">
        <f t="shared" si="103"/>
        <v>0</v>
      </c>
      <c r="ACL26" s="406"/>
      <c r="ACM26" s="406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6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3"/>
      <c r="ADL26" s="31"/>
      <c r="ADM26" s="76"/>
      <c r="ADN26" s="78">
        <f t="shared" si="257"/>
        <v>0</v>
      </c>
      <c r="ADP26" s="322"/>
      <c r="ADQ26" s="311"/>
      <c r="ADR26" s="22"/>
      <c r="ADS26" s="406"/>
      <c r="ADT26" s="76"/>
      <c r="ADU26" s="78">
        <f t="shared" si="258"/>
        <v>0</v>
      </c>
      <c r="ADW26" s="406"/>
      <c r="ADX26" s="311"/>
      <c r="ADY26" s="22"/>
      <c r="ADZ26" s="31"/>
      <c r="AEA26" s="76"/>
      <c r="AEB26" s="78">
        <f t="shared" si="259"/>
        <v>42311</v>
      </c>
      <c r="AED26" s="321"/>
      <c r="AEE26" s="229"/>
      <c r="AEF26" s="104"/>
      <c r="AEG26" s="321"/>
      <c r="AEH26" s="139"/>
      <c r="AEI26" s="78">
        <f t="shared" si="253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3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1"/>
      <c r="AGE26" s="76"/>
      <c r="AGF26" s="78">
        <f t="shared" si="111"/>
        <v>45296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3146</v>
      </c>
      <c r="AGV26" s="406"/>
      <c r="AGW26" s="311"/>
      <c r="AGX26" s="22"/>
      <c r="AGY26" s="31"/>
      <c r="AGZ26" s="76"/>
      <c r="AHA26" s="78">
        <f t="shared" si="114"/>
        <v>17325.5</v>
      </c>
      <c r="AHE26" s="311"/>
      <c r="AHF26" s="22"/>
      <c r="AHG26" s="322"/>
      <c r="AHH26" s="76"/>
      <c r="AHI26" s="78">
        <f t="shared" si="115"/>
        <v>2343</v>
      </c>
      <c r="AHK26" s="406"/>
      <c r="AHL26" s="311"/>
      <c r="AHM26" s="22"/>
      <c r="AHN26" s="31"/>
      <c r="AHO26" s="76"/>
      <c r="AHP26" s="78">
        <f t="shared" si="116"/>
        <v>0</v>
      </c>
      <c r="AHR26" s="406"/>
      <c r="AHS26" s="311"/>
      <c r="AHT26" s="22"/>
      <c r="AHU26" s="31"/>
      <c r="AHV26" s="76"/>
      <c r="AHW26" s="78">
        <f t="shared" si="117"/>
        <v>5917.5</v>
      </c>
      <c r="AHY26" s="426"/>
      <c r="AHZ26" s="426"/>
      <c r="AIA26" s="229"/>
      <c r="AIB26" s="696"/>
      <c r="AIC26" s="49"/>
      <c r="AID26" s="139"/>
      <c r="AIE26" s="78">
        <f t="shared" si="118"/>
        <v>33596.700000000004</v>
      </c>
      <c r="AIG26" s="426"/>
      <c r="AIH26" s="229"/>
      <c r="AII26" s="104"/>
      <c r="AIJ26" s="49"/>
      <c r="AIK26" s="139"/>
      <c r="AIL26" s="78">
        <f t="shared" si="119"/>
        <v>2612</v>
      </c>
      <c r="AIN26" s="426"/>
      <c r="AIO26" s="229"/>
      <c r="AIP26" s="104"/>
      <c r="AIQ26" s="49"/>
      <c r="AIR26" s="139"/>
      <c r="AIS26" s="78">
        <f t="shared" si="120"/>
        <v>0</v>
      </c>
      <c r="AIU26" s="406"/>
      <c r="AIV26" s="311"/>
      <c r="AIW26" s="22"/>
      <c r="AIX26" s="31"/>
      <c r="AIY26" s="76"/>
      <c r="AIZ26" s="78">
        <f t="shared" si="121"/>
        <v>504</v>
      </c>
      <c r="AJB26" s="31"/>
      <c r="AJC26" s="782"/>
      <c r="AJD26" s="22"/>
      <c r="AJE26" s="31"/>
      <c r="AJF26" s="76"/>
      <c r="AJG26" s="78">
        <f t="shared" si="122"/>
        <v>52560.5</v>
      </c>
      <c r="AJI26" s="31"/>
      <c r="AJJ26" s="782"/>
      <c r="AJK26" s="22"/>
      <c r="AJL26" s="31"/>
      <c r="AJM26" s="76"/>
      <c r="AJN26" s="78">
        <f t="shared" si="123"/>
        <v>3113</v>
      </c>
      <c r="AJP26" s="322"/>
      <c r="AJQ26" s="782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6"/>
      <c r="AKM26" s="311"/>
      <c r="AKN26" s="22"/>
      <c r="AKO26" s="31"/>
      <c r="AKP26" s="76"/>
      <c r="AKQ26" s="78">
        <f t="shared" si="127"/>
        <v>0</v>
      </c>
      <c r="AKS26" s="426"/>
      <c r="AKT26" s="483"/>
      <c r="AKU26" s="229"/>
      <c r="AKV26" s="104"/>
      <c r="AKW26" s="345"/>
      <c r="AKX26" s="139"/>
      <c r="AKY26" s="78">
        <f t="shared" si="128"/>
        <v>139</v>
      </c>
      <c r="ALA26" s="426"/>
      <c r="ALB26" s="229"/>
      <c r="ALC26" s="104"/>
      <c r="ALD26" s="49"/>
      <c r="ALE26" s="139"/>
      <c r="ALF26" s="78">
        <f t="shared" si="129"/>
        <v>409</v>
      </c>
      <c r="ALH26" s="406"/>
      <c r="ALI26" s="311"/>
      <c r="ALJ26" s="22"/>
      <c r="ALK26" s="31"/>
      <c r="ALL26" s="76"/>
      <c r="ALM26" s="78">
        <f t="shared" si="130"/>
        <v>0</v>
      </c>
      <c r="ALO26" s="406"/>
      <c r="ALP26" s="311"/>
      <c r="ALQ26" s="22"/>
      <c r="ALR26" s="31"/>
      <c r="ALS26" s="76"/>
      <c r="ALT26" s="78">
        <f t="shared" si="131"/>
        <v>3598.5</v>
      </c>
      <c r="ALV26" s="426"/>
      <c r="ALW26" s="229"/>
      <c r="ALX26" s="104"/>
      <c r="ALY26" s="49"/>
      <c r="ALZ26" s="139"/>
      <c r="AMA26" s="78">
        <f t="shared" si="132"/>
        <v>37151</v>
      </c>
      <c r="AMC26" s="406"/>
      <c r="AMD26" s="311"/>
      <c r="AME26" s="22"/>
      <c r="AMF26" s="31"/>
      <c r="AMG26" s="76"/>
      <c r="AMH26" s="78">
        <f t="shared" si="133"/>
        <v>0</v>
      </c>
      <c r="AMJ26" s="406"/>
      <c r="AMK26" s="311"/>
      <c r="AML26" s="22"/>
      <c r="AMM26" s="406"/>
      <c r="AMN26" s="76"/>
      <c r="AMO26" s="78">
        <f t="shared" si="134"/>
        <v>0</v>
      </c>
      <c r="AMQ26" s="406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7"/>
      <c r="ANA26" s="810"/>
      <c r="ANB26" s="76"/>
      <c r="ANC26" s="811">
        <f t="shared" si="205"/>
        <v>0</v>
      </c>
      <c r="ANE26" s="49"/>
      <c r="ANF26" s="229"/>
      <c r="ANG26" s="805"/>
      <c r="ANH26" s="97"/>
      <c r="ANI26" s="139"/>
      <c r="ANJ26" s="811">
        <f t="shared" si="206"/>
        <v>0</v>
      </c>
      <c r="ANL26" s="321"/>
      <c r="ANM26" s="229"/>
      <c r="ANN26" s="805"/>
      <c r="ANO26" s="393"/>
      <c r="ANP26" s="139"/>
      <c r="ANQ26" s="811">
        <f t="shared" si="207"/>
        <v>187.59999999999991</v>
      </c>
      <c r="ANS26" s="31"/>
      <c r="ANT26" s="336"/>
      <c r="ANU26" s="311"/>
      <c r="ANV26" s="807"/>
      <c r="ANW26" s="810"/>
      <c r="ANX26" s="76"/>
      <c r="ANY26" s="811">
        <f t="shared" si="208"/>
        <v>0</v>
      </c>
      <c r="AOA26" s="426">
        <v>41728</v>
      </c>
      <c r="AOB26" s="483"/>
      <c r="AOC26" s="229" t="s">
        <v>2604</v>
      </c>
      <c r="AOD26" s="805">
        <v>28905</v>
      </c>
      <c r="AOE26" s="810">
        <v>41754</v>
      </c>
      <c r="AOF26" s="76">
        <v>28905</v>
      </c>
      <c r="AOG26" s="811">
        <f t="shared" si="209"/>
        <v>731.20000000001164</v>
      </c>
      <c r="AOI26" s="406"/>
      <c r="AOJ26" s="311"/>
      <c r="AOK26" s="807"/>
      <c r="AOL26" s="810"/>
      <c r="AOM26" s="76"/>
      <c r="AON26" s="811">
        <f t="shared" si="210"/>
        <v>0</v>
      </c>
      <c r="AOP26" s="31"/>
      <c r="AOQ26" s="311"/>
      <c r="AOR26" s="807"/>
      <c r="AOS26" s="810"/>
      <c r="AOT26" s="76"/>
      <c r="AOU26" s="811">
        <f t="shared" si="211"/>
        <v>0</v>
      </c>
      <c r="AOW26" s="311"/>
      <c r="AOX26" s="311"/>
      <c r="AOY26" s="807"/>
      <c r="AOZ26" s="810"/>
      <c r="APA26" s="76"/>
      <c r="APB26" s="811">
        <f t="shared" si="212"/>
        <v>0</v>
      </c>
      <c r="APD26" s="49"/>
      <c r="APE26" s="229"/>
      <c r="APF26" s="805"/>
      <c r="APG26" s="97"/>
      <c r="APH26" s="139"/>
      <c r="API26" s="78">
        <f t="shared" si="136"/>
        <v>0</v>
      </c>
      <c r="APK26" s="406"/>
      <c r="APL26" s="311"/>
      <c r="APM26" s="807"/>
      <c r="APN26" s="810"/>
      <c r="APO26" s="76"/>
      <c r="APP26" s="811">
        <f t="shared" si="213"/>
        <v>0</v>
      </c>
      <c r="APR26" s="321"/>
      <c r="APS26" s="229"/>
      <c r="APT26" s="805"/>
      <c r="APU26" s="97"/>
      <c r="APV26" s="139"/>
      <c r="APW26" s="811">
        <f t="shared" si="214"/>
        <v>0</v>
      </c>
      <c r="APY26" s="31"/>
      <c r="APZ26" s="872"/>
      <c r="AQA26" s="807"/>
      <c r="AQB26" s="810"/>
      <c r="AQC26" s="76"/>
      <c r="AQD26" s="811">
        <f t="shared" si="215"/>
        <v>0</v>
      </c>
      <c r="AQF26" s="31"/>
      <c r="AQG26" s="311"/>
      <c r="AQH26" s="807"/>
      <c r="AQI26" s="810"/>
      <c r="AQJ26" s="76"/>
      <c r="AQK26" s="811">
        <f t="shared" si="216"/>
        <v>0</v>
      </c>
      <c r="AQM26" s="31"/>
      <c r="AQN26" s="872"/>
      <c r="AQO26" s="807"/>
      <c r="AQP26" s="810"/>
      <c r="AQQ26" s="76"/>
      <c r="AQR26" s="811">
        <f t="shared" si="217"/>
        <v>0</v>
      </c>
      <c r="AQT26" s="322"/>
      <c r="AQU26" s="782"/>
      <c r="AQV26" s="807"/>
      <c r="AQW26" s="810"/>
      <c r="AQX26" s="76"/>
      <c r="AQY26" s="811">
        <f t="shared" si="218"/>
        <v>0</v>
      </c>
      <c r="ARA26" s="322"/>
      <c r="ARB26" s="782"/>
      <c r="ARC26" s="807"/>
      <c r="ARD26" s="810"/>
      <c r="ARE26" s="76"/>
      <c r="ARF26" s="811">
        <f t="shared" si="219"/>
        <v>0</v>
      </c>
      <c r="ARH26" s="322"/>
      <c r="ARI26" s="782"/>
      <c r="ARJ26" s="807"/>
      <c r="ARK26" s="810"/>
      <c r="ARL26" s="76"/>
      <c r="ARM26" s="811">
        <f t="shared" si="220"/>
        <v>399</v>
      </c>
      <c r="ARO26" s="406"/>
      <c r="ARP26" s="872"/>
      <c r="ARQ26" s="807"/>
      <c r="ARR26" s="810"/>
      <c r="ARS26" s="76"/>
      <c r="ART26" s="811">
        <f t="shared" si="221"/>
        <v>0</v>
      </c>
      <c r="ARV26" s="406"/>
      <c r="ARW26" s="872"/>
      <c r="ARX26" s="807"/>
      <c r="ARY26" s="810"/>
      <c r="ARZ26" s="76"/>
      <c r="ASA26" s="811">
        <f t="shared" si="222"/>
        <v>0</v>
      </c>
      <c r="ASC26" s="406"/>
      <c r="ASD26" s="311"/>
      <c r="ASE26" s="807"/>
      <c r="ASF26" s="810"/>
      <c r="ASG26" s="76"/>
      <c r="ASH26" s="811">
        <f t="shared" si="223"/>
        <v>0</v>
      </c>
      <c r="ASJ26" s="406"/>
      <c r="ASK26" s="311"/>
      <c r="ASL26" s="807"/>
      <c r="ASM26" s="810"/>
      <c r="ASN26" s="76"/>
      <c r="ASO26" s="811">
        <f t="shared" si="224"/>
        <v>0</v>
      </c>
      <c r="ASQ26" s="406"/>
      <c r="ASR26" s="311"/>
      <c r="ASS26" s="22"/>
      <c r="AST26" s="31"/>
      <c r="ASU26" s="76"/>
      <c r="ASV26" s="78">
        <f t="shared" si="240"/>
        <v>0</v>
      </c>
      <c r="ASX26" s="426"/>
      <c r="ASY26" s="426"/>
      <c r="ASZ26" s="229"/>
      <c r="ATA26" s="104"/>
      <c r="ATB26" s="49"/>
      <c r="ATC26" s="139"/>
      <c r="ATD26" s="78">
        <f t="shared" si="241"/>
        <v>2270</v>
      </c>
      <c r="ATF26" s="406"/>
      <c r="ATG26" s="311"/>
      <c r="ATH26" s="22"/>
      <c r="ATI26" s="31"/>
      <c r="ATJ26" s="76"/>
      <c r="ATK26" s="78">
        <f t="shared" si="242"/>
        <v>0</v>
      </c>
      <c r="ATM26" s="322"/>
      <c r="ATN26" s="311"/>
      <c r="ATO26" s="22"/>
      <c r="ATP26" s="31"/>
      <c r="ATQ26" s="76"/>
      <c r="ATR26" s="78">
        <f t="shared" si="243"/>
        <v>0</v>
      </c>
      <c r="ATT26" s="406"/>
      <c r="ATU26" s="738"/>
      <c r="ATV26" s="782"/>
      <c r="ATW26" s="22"/>
      <c r="ATX26" s="31"/>
      <c r="ATY26" s="76"/>
      <c r="ATZ26" s="78">
        <f t="shared" si="244"/>
        <v>968</v>
      </c>
      <c r="AUB26" s="406"/>
      <c r="AUC26" s="738"/>
      <c r="AUD26" s="782"/>
      <c r="AUE26" s="22"/>
      <c r="AUF26" s="31"/>
      <c r="AUG26" s="76"/>
      <c r="AUH26" s="78">
        <f t="shared" si="245"/>
        <v>0</v>
      </c>
      <c r="AUI26" s="76"/>
      <c r="AUJ26" s="406"/>
      <c r="AUK26" s="311"/>
      <c r="AUL26" s="22"/>
      <c r="AUM26" s="31"/>
      <c r="AUN26" s="76"/>
      <c r="AUO26" s="78">
        <f t="shared" si="246"/>
        <v>0</v>
      </c>
      <c r="AUQ26" s="426"/>
      <c r="AUR26" s="229"/>
      <c r="AUS26" s="104"/>
      <c r="AUT26" s="49"/>
      <c r="AUU26" s="139"/>
      <c r="AUV26" s="78">
        <f t="shared" si="247"/>
        <v>1117.5</v>
      </c>
      <c r="AUX26" s="426"/>
      <c r="AUY26" s="229"/>
      <c r="AUZ26" s="104"/>
      <c r="AVA26" s="49"/>
      <c r="AVB26" s="139"/>
      <c r="AVC26" s="78">
        <f t="shared" si="248"/>
        <v>3312</v>
      </c>
      <c r="AVE26" s="426"/>
      <c r="AVF26" s="229"/>
      <c r="AVG26" s="104"/>
      <c r="AVH26" s="49"/>
      <c r="AVI26" s="139"/>
      <c r="AVJ26" s="78">
        <f t="shared" si="249"/>
        <v>0</v>
      </c>
      <c r="AVL26" s="426"/>
      <c r="AVM26" s="229"/>
      <c r="AVN26" s="104"/>
      <c r="AVO26" s="49"/>
      <c r="AVP26" s="139"/>
      <c r="AVQ26" s="78">
        <f t="shared" si="250"/>
        <v>0</v>
      </c>
      <c r="AVS26" s="406"/>
      <c r="AVT26" s="311"/>
      <c r="AVU26" s="22"/>
      <c r="AVV26" s="31"/>
      <c r="AVW26" s="76"/>
      <c r="AVX26" s="78">
        <f t="shared" si="225"/>
        <v>0</v>
      </c>
      <c r="AVZ26" s="406"/>
      <c r="AWA26" s="311"/>
      <c r="AWB26" s="22"/>
      <c r="AWC26" s="31"/>
      <c r="AWD26" s="76"/>
      <c r="AWE26" s="78">
        <f t="shared" si="226"/>
        <v>0</v>
      </c>
      <c r="AWG26" s="426"/>
      <c r="AWH26" s="229"/>
      <c r="AWI26" s="104"/>
      <c r="AWJ26" s="49"/>
      <c r="AWK26" s="350"/>
      <c r="AWL26" s="78">
        <f t="shared" si="227"/>
        <v>0</v>
      </c>
      <c r="AWN26" s="49"/>
      <c r="AWO26" s="308"/>
      <c r="AWP26" s="229"/>
      <c r="AWQ26" s="104"/>
      <c r="AWR26" s="49"/>
      <c r="AWS26" s="139"/>
      <c r="AWT26" s="78">
        <f t="shared" si="228"/>
        <v>5365</v>
      </c>
      <c r="AWV26" s="406"/>
      <c r="AWW26" s="738"/>
      <c r="AWX26" s="780"/>
      <c r="AWY26" s="139"/>
      <c r="AWZ26" s="49"/>
      <c r="AXA26" s="139"/>
      <c r="AXB26" s="78">
        <f t="shared" si="260"/>
        <v>4707.5</v>
      </c>
      <c r="AXD26" s="406"/>
      <c r="AXE26" s="780"/>
      <c r="AXF26" s="139"/>
      <c r="AXG26" s="49"/>
      <c r="AXH26" s="139"/>
      <c r="AXI26" s="78">
        <f t="shared" si="261"/>
        <v>0</v>
      </c>
      <c r="AXK26" s="406"/>
      <c r="AXL26" s="780"/>
      <c r="AXM26" s="139"/>
      <c r="AXN26" s="49"/>
      <c r="AXO26" s="139"/>
      <c r="AXP26" s="78">
        <f t="shared" si="262"/>
        <v>0</v>
      </c>
      <c r="AXR26" s="31"/>
      <c r="AXS26" s="780"/>
      <c r="AXT26" s="139"/>
      <c r="AXU26" s="49"/>
      <c r="AXV26" s="139"/>
      <c r="AXW26" s="78">
        <f t="shared" si="263"/>
        <v>0</v>
      </c>
      <c r="AXY26" s="426">
        <v>41727</v>
      </c>
      <c r="AXZ26" s="302" t="s">
        <v>2592</v>
      </c>
      <c r="AYA26" s="139">
        <v>6410</v>
      </c>
      <c r="AYB26" s="426">
        <v>41732</v>
      </c>
      <c r="AYC26" s="139">
        <v>6410</v>
      </c>
      <c r="AYD26" s="78">
        <f t="shared" si="137"/>
        <v>0</v>
      </c>
      <c r="AYF26" s="426"/>
      <c r="AYG26" s="302"/>
      <c r="AYH26" s="139"/>
      <c r="AYI26" s="49"/>
      <c r="AYJ26" s="139"/>
      <c r="AYK26" s="78">
        <f t="shared" si="138"/>
        <v>0</v>
      </c>
      <c r="AYM26" s="426"/>
      <c r="AYN26" s="302"/>
      <c r="AYO26" s="139"/>
      <c r="AYP26" s="49"/>
      <c r="AYQ26" s="139"/>
      <c r="AYR26" s="78">
        <f t="shared" si="139"/>
        <v>0</v>
      </c>
      <c r="AYT26" s="406"/>
      <c r="AYU26" s="780"/>
      <c r="AYV26" s="139"/>
      <c r="AYW26" s="49"/>
      <c r="AYX26" s="139"/>
      <c r="AYY26" s="78">
        <f t="shared" si="140"/>
        <v>0</v>
      </c>
      <c r="AZA26" s="406"/>
      <c r="AZB26" s="780"/>
      <c r="AZC26" s="139"/>
      <c r="AZD26" s="49"/>
      <c r="AZE26" s="139"/>
      <c r="AZF26" s="78">
        <f t="shared" si="141"/>
        <v>0</v>
      </c>
      <c r="AZH26" s="31"/>
      <c r="AZI26" s="780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5180.28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6"/>
      <c r="BAG26" s="139"/>
      <c r="BAH26" s="78">
        <f t="shared" si="145"/>
        <v>16823.900000000001</v>
      </c>
      <c r="BAJ26" s="406"/>
      <c r="BAK26" s="780"/>
      <c r="BAL26" s="139"/>
      <c r="BAM26" s="426"/>
      <c r="BAN26" s="139"/>
      <c r="BAO26" s="78">
        <f t="shared" si="146"/>
        <v>0</v>
      </c>
      <c r="BAQ26" s="426"/>
      <c r="BAR26" s="302"/>
      <c r="BAS26" s="139"/>
      <c r="BAT26" s="49"/>
      <c r="BAU26" s="139"/>
      <c r="BAV26" s="78">
        <f t="shared" si="147"/>
        <v>60859.7</v>
      </c>
      <c r="BAX26" s="49"/>
      <c r="BAY26" s="302"/>
      <c r="BAZ26" s="139"/>
      <c r="BBA26" s="49"/>
      <c r="BBB26" s="139"/>
      <c r="BBC26" s="78">
        <f t="shared" si="264"/>
        <v>0</v>
      </c>
      <c r="BBE26" s="49"/>
      <c r="BBF26" s="302"/>
      <c r="BBG26" s="139"/>
      <c r="BBH26" s="49"/>
      <c r="BBI26" s="139"/>
      <c r="BBJ26" s="78">
        <f t="shared" si="265"/>
        <v>1292</v>
      </c>
      <c r="BBL26" s="321">
        <v>41731</v>
      </c>
      <c r="BBM26" s="321"/>
      <c r="BBN26" s="302" t="s">
        <v>2711</v>
      </c>
      <c r="BBO26" s="390">
        <v>124784</v>
      </c>
      <c r="BBP26" s="393">
        <v>41739</v>
      </c>
      <c r="BBQ26" s="390">
        <v>124784</v>
      </c>
      <c r="BBR26" s="131">
        <f t="shared" si="148"/>
        <v>6.5</v>
      </c>
      <c r="BBT26" s="31"/>
      <c r="BBU26" s="780"/>
      <c r="BBV26" s="139"/>
      <c r="BBW26" s="49"/>
      <c r="BBX26" s="139"/>
      <c r="BBY26" s="78">
        <f t="shared" si="149"/>
        <v>0</v>
      </c>
      <c r="BCA26" s="49"/>
      <c r="BCB26" s="302"/>
      <c r="BCC26" s="139"/>
      <c r="BCD26" s="426"/>
      <c r="BCE26" s="139"/>
      <c r="BCF26" s="78">
        <f t="shared" si="150"/>
        <v>0</v>
      </c>
      <c r="BCH26" s="31"/>
      <c r="BCI26" s="780"/>
      <c r="BCJ26" s="139"/>
      <c r="BCK26" s="49"/>
      <c r="BCL26" s="139"/>
      <c r="BCM26" s="78">
        <f t="shared" si="151"/>
        <v>0</v>
      </c>
      <c r="BCO26" s="31"/>
      <c r="BCP26" s="780"/>
      <c r="BCQ26" s="139"/>
      <c r="BCR26" s="49"/>
      <c r="BCS26" s="139"/>
      <c r="BCT26" s="78">
        <f t="shared" si="152"/>
        <v>0</v>
      </c>
      <c r="BCV26" s="406"/>
      <c r="BCW26" s="780"/>
      <c r="BCX26" s="139"/>
      <c r="BCY26" s="49"/>
      <c r="BCZ26" s="139"/>
      <c r="BDA26" s="78">
        <f t="shared" si="153"/>
        <v>6086.5</v>
      </c>
      <c r="BDC26" s="406"/>
      <c r="BDD26" s="780"/>
      <c r="BDE26" s="139"/>
      <c r="BDF26" s="49"/>
      <c r="BDG26" s="139"/>
      <c r="BDH26" s="78">
        <f t="shared" si="154"/>
        <v>29972.600000000006</v>
      </c>
      <c r="BDJ26" s="322"/>
      <c r="BDK26" s="780"/>
      <c r="BDL26" s="139"/>
      <c r="BDM26" s="49"/>
      <c r="BDN26" s="139"/>
      <c r="BDO26" s="78">
        <f t="shared" si="155"/>
        <v>0</v>
      </c>
      <c r="BDQ26" s="426"/>
      <c r="BDR26" s="483"/>
      <c r="BDS26" s="302"/>
      <c r="BDT26" s="139"/>
      <c r="BDU26" s="426"/>
      <c r="BDV26" s="139"/>
      <c r="BDW26" s="78">
        <f t="shared" si="156"/>
        <v>308</v>
      </c>
      <c r="BDY26" s="31"/>
      <c r="BDZ26" s="31"/>
      <c r="BEA26" s="780"/>
      <c r="BEB26" s="139"/>
      <c r="BEC26" s="49"/>
      <c r="BED26" s="139"/>
      <c r="BEE26" s="78">
        <f t="shared" si="157"/>
        <v>10700</v>
      </c>
      <c r="BEG26" s="31"/>
      <c r="BEH26" s="780"/>
      <c r="BEI26" s="139"/>
      <c r="BEJ26" s="49"/>
      <c r="BEK26" s="139"/>
      <c r="BEL26" s="78">
        <f t="shared" si="158"/>
        <v>0</v>
      </c>
      <c r="BEN26" s="31"/>
      <c r="BEO26" s="780"/>
      <c r="BEP26" s="139"/>
      <c r="BEQ26" s="49"/>
      <c r="BER26" s="139"/>
      <c r="BES26" s="78">
        <f t="shared" si="159"/>
        <v>0</v>
      </c>
      <c r="BEU26" s="322"/>
      <c r="BEV26" s="780"/>
      <c r="BEW26" s="139"/>
      <c r="BEX26" s="49"/>
      <c r="BEY26" s="139"/>
      <c r="BEZ26" s="78">
        <f t="shared" si="160"/>
        <v>0</v>
      </c>
      <c r="BFB26" s="322"/>
      <c r="BFC26" s="780"/>
      <c r="BFD26" s="139"/>
      <c r="BFE26" s="49"/>
      <c r="BFF26" s="139"/>
      <c r="BFG26" s="78">
        <f t="shared" si="161"/>
        <v>970</v>
      </c>
      <c r="BFI26" s="321"/>
      <c r="BFJ26" s="229"/>
      <c r="BFK26" s="104"/>
      <c r="BFL26" s="426"/>
      <c r="BFM26" s="139"/>
      <c r="BFN26" s="78">
        <f t="shared" si="162"/>
        <v>0</v>
      </c>
      <c r="BFP26" s="322"/>
      <c r="BFQ26" s="780"/>
      <c r="BFR26" s="139"/>
      <c r="BFS26" s="426"/>
      <c r="BFT26" s="139"/>
      <c r="BFU26" s="78">
        <f t="shared" si="163"/>
        <v>0</v>
      </c>
      <c r="BFW26" s="31"/>
      <c r="BFX26" s="780"/>
      <c r="BFY26" s="139"/>
      <c r="BFZ26" s="49"/>
      <c r="BGA26" s="139"/>
      <c r="BGB26" s="78">
        <f t="shared" si="164"/>
        <v>0</v>
      </c>
      <c r="BGD26" s="321"/>
      <c r="BGE26" s="302"/>
      <c r="BGF26" s="139"/>
      <c r="BGG26" s="321"/>
      <c r="BGH26" s="139"/>
      <c r="BGI26" s="78">
        <f t="shared" si="165"/>
        <v>0</v>
      </c>
      <c r="BGK26" s="426"/>
      <c r="BGL26" s="426"/>
      <c r="BGM26" s="302"/>
      <c r="BGN26" s="139"/>
      <c r="BGO26" s="426"/>
      <c r="BGP26" s="139"/>
      <c r="BGQ26" s="78">
        <f t="shared" si="166"/>
        <v>4379.5999999999913</v>
      </c>
      <c r="BGS26" s="31"/>
      <c r="BGT26" s="780"/>
      <c r="BGU26" s="139"/>
      <c r="BGV26" s="49"/>
      <c r="BGW26" s="139"/>
      <c r="BGX26" s="78">
        <f t="shared" si="167"/>
        <v>0</v>
      </c>
      <c r="BGZ26" s="406"/>
      <c r="BHA26" s="780"/>
      <c r="BHB26" s="139"/>
      <c r="BHC26" s="49"/>
      <c r="BHD26" s="139"/>
      <c r="BHE26" s="78">
        <f t="shared" si="168"/>
        <v>229.79999999999927</v>
      </c>
      <c r="BHG26" s="426"/>
      <c r="BHH26" s="49"/>
      <c r="BHI26" s="302"/>
      <c r="BHJ26" s="139"/>
      <c r="BHK26" s="49"/>
      <c r="BHL26" s="139"/>
      <c r="BHM26" s="78">
        <f t="shared" si="169"/>
        <v>0</v>
      </c>
      <c r="BHO26" s="321"/>
      <c r="BHP26" s="302"/>
      <c r="BHQ26" s="139"/>
      <c r="BHR26" s="321"/>
      <c r="BHS26" s="139"/>
      <c r="BHT26" s="78">
        <f t="shared" si="170"/>
        <v>0</v>
      </c>
      <c r="BHV26" s="322"/>
      <c r="BHW26" s="336"/>
      <c r="BHX26" s="780"/>
      <c r="BHY26" s="139"/>
      <c r="BHZ26" s="321"/>
      <c r="BIA26" s="139"/>
      <c r="BIB26" s="78">
        <f t="shared" si="171"/>
        <v>0</v>
      </c>
      <c r="BID26" s="322"/>
      <c r="BIE26" s="336"/>
      <c r="BIF26" s="780"/>
      <c r="BIG26" s="139"/>
      <c r="BIH26" s="49"/>
      <c r="BII26" s="139"/>
      <c r="BIJ26" s="78">
        <f t="shared" si="172"/>
        <v>50501.000000000007</v>
      </c>
      <c r="BIL26" s="406"/>
      <c r="BIM26" s="780"/>
      <c r="BIN26" s="139"/>
      <c r="BIO26" s="426"/>
      <c r="BIP26" s="139"/>
      <c r="BIQ26" s="78">
        <f t="shared" si="173"/>
        <v>86</v>
      </c>
      <c r="BIS26" s="321"/>
      <c r="BIT26" s="302"/>
      <c r="BIU26" s="139"/>
      <c r="BIV26" s="308"/>
      <c r="BIW26" s="139"/>
      <c r="BIX26" s="78">
        <f t="shared" si="174"/>
        <v>0</v>
      </c>
      <c r="BIZ26" s="426"/>
      <c r="BJA26" s="302"/>
      <c r="BJB26" s="139"/>
      <c r="BJC26" s="308"/>
      <c r="BJD26" s="139"/>
      <c r="BJE26" s="78">
        <f t="shared" si="175"/>
        <v>0</v>
      </c>
      <c r="BJG26" s="321"/>
      <c r="BJH26" s="411"/>
      <c r="BJI26" s="302"/>
      <c r="BJJ26" s="139"/>
      <c r="BJK26" s="49"/>
      <c r="BJL26" s="139"/>
      <c r="BJM26" s="78">
        <f t="shared" si="254"/>
        <v>27564.899999999991</v>
      </c>
      <c r="BJO26" s="31"/>
      <c r="BJP26" s="780"/>
      <c r="BJQ26" s="139"/>
      <c r="BJR26" s="49"/>
      <c r="BJS26" s="139"/>
      <c r="BJT26" s="78">
        <f t="shared" si="255"/>
        <v>1883</v>
      </c>
      <c r="BJV26" s="406"/>
      <c r="BJW26" s="780"/>
      <c r="BJX26" s="139"/>
      <c r="BJY26" s="49"/>
      <c r="BJZ26" s="139"/>
      <c r="BKA26" s="78">
        <f t="shared" si="176"/>
        <v>0</v>
      </c>
      <c r="BKC26" s="406"/>
      <c r="BKE26" s="780"/>
      <c r="BKF26" s="139"/>
      <c r="BKG26" s="49"/>
      <c r="BKH26" s="139"/>
      <c r="BKI26" s="78">
        <f t="shared" si="177"/>
        <v>13238.500000000002</v>
      </c>
      <c r="BKK26" s="406"/>
      <c r="BKL26" s="780"/>
      <c r="BKM26" s="139"/>
      <c r="BKN26" s="49"/>
      <c r="BKO26" s="139"/>
      <c r="BKP26" s="78">
        <f t="shared" si="178"/>
        <v>0</v>
      </c>
      <c r="BKR26" s="406"/>
      <c r="BKS26" s="780"/>
      <c r="BKT26" s="139"/>
      <c r="BKU26" s="49"/>
      <c r="BKV26" s="139"/>
      <c r="BKW26" s="78">
        <f t="shared" si="179"/>
        <v>0</v>
      </c>
      <c r="BKY26" s="406"/>
      <c r="BKZ26" s="780"/>
      <c r="BLA26" s="139"/>
      <c r="BLB26" s="49"/>
      <c r="BLC26" s="139"/>
      <c r="BLD26" s="78">
        <f t="shared" si="180"/>
        <v>11052.6</v>
      </c>
      <c r="BLF26" s="406"/>
      <c r="BLG26" s="780"/>
      <c r="BLH26" s="139"/>
      <c r="BLI26" s="49"/>
      <c r="BLJ26" s="139"/>
      <c r="BLK26" s="78">
        <f t="shared" si="181"/>
        <v>100</v>
      </c>
      <c r="BLM26" s="426"/>
      <c r="BLN26" s="229"/>
      <c r="BLO26" s="696"/>
      <c r="BLP26" s="97"/>
      <c r="BLQ26" s="139"/>
      <c r="BLR26" s="78">
        <f t="shared" si="182"/>
        <v>0</v>
      </c>
      <c r="BLT26" s="426"/>
      <c r="BLU26" s="789"/>
      <c r="BLV26" s="139"/>
      <c r="BLW26" s="49"/>
      <c r="BLX26" s="139"/>
      <c r="BLY26" s="78">
        <f t="shared" si="183"/>
        <v>0</v>
      </c>
      <c r="BMA26" s="426"/>
      <c r="BMB26" s="789"/>
      <c r="BMC26" s="139"/>
      <c r="BMD26" s="426"/>
      <c r="BME26" s="139"/>
      <c r="BMF26" s="78">
        <f t="shared" si="184"/>
        <v>0</v>
      </c>
      <c r="BMH26" s="406"/>
      <c r="BMI26" s="780"/>
      <c r="BMJ26" s="139"/>
      <c r="BMK26" s="321"/>
      <c r="BML26" s="139"/>
      <c r="BMM26" s="78">
        <f t="shared" si="185"/>
        <v>0</v>
      </c>
      <c r="BMO26" s="31"/>
      <c r="BMP26" s="780"/>
      <c r="BMQ26" s="139"/>
      <c r="BMR26" s="49"/>
      <c r="BMS26" s="139"/>
      <c r="BMT26" s="78">
        <f t="shared" si="186"/>
        <v>0</v>
      </c>
      <c r="BMV26" s="31"/>
      <c r="BMW26" s="780"/>
      <c r="BMX26" s="350"/>
      <c r="BMY26" s="49"/>
      <c r="BMZ26" s="139"/>
      <c r="BNA26" s="78">
        <f t="shared" si="229"/>
        <v>30837</v>
      </c>
      <c r="BNC26" s="321"/>
      <c r="BND26" s="229"/>
      <c r="BNE26" s="1278"/>
      <c r="BNF26" s="1828"/>
      <c r="BNG26" s="139"/>
      <c r="BNH26" s="78">
        <f t="shared" si="230"/>
        <v>71807.5</v>
      </c>
      <c r="BNJ26" s="31"/>
      <c r="BNK26" s="780"/>
      <c r="BNL26" s="139"/>
      <c r="BNM26" s="49"/>
      <c r="BNN26" s="139"/>
      <c r="BNO26" s="78">
        <f t="shared" si="231"/>
        <v>0</v>
      </c>
      <c r="BNQ26" s="31"/>
      <c r="BNR26" s="336"/>
      <c r="BNS26" s="780"/>
      <c r="BNT26" s="139"/>
      <c r="BNU26" s="49"/>
      <c r="BNV26" s="139"/>
      <c r="BNW26" s="78">
        <f t="shared" si="232"/>
        <v>0</v>
      </c>
      <c r="BNY26" s="31"/>
      <c r="BNZ26" s="780"/>
      <c r="BOA26" s="139"/>
      <c r="BOB26" s="49"/>
      <c r="BOC26" s="139"/>
      <c r="BOD26" s="78">
        <f t="shared" si="233"/>
        <v>0</v>
      </c>
      <c r="BOF26" s="31"/>
      <c r="BOG26" s="780"/>
      <c r="BOH26" s="139"/>
      <c r="BOI26" s="49"/>
      <c r="BOJ26" s="139"/>
      <c r="BOK26" s="78">
        <f t="shared" si="234"/>
        <v>0</v>
      </c>
      <c r="BOM26" s="31"/>
      <c r="BON26" s="780"/>
      <c r="BOO26" s="139"/>
      <c r="BOP26" s="49"/>
      <c r="BOQ26" s="139"/>
      <c r="BOR26" s="78">
        <f t="shared" si="235"/>
        <v>1785.5</v>
      </c>
      <c r="BOT26" s="321"/>
      <c r="BOU26" s="302"/>
      <c r="BOV26" s="139"/>
      <c r="BOW26" s="49"/>
      <c r="BOX26" s="139"/>
      <c r="BOY26" s="78">
        <f t="shared" si="236"/>
        <v>0</v>
      </c>
      <c r="BPA26" s="406"/>
      <c r="BPB26" s="780"/>
      <c r="BPC26" s="139"/>
      <c r="BPD26" s="49"/>
      <c r="BPE26" s="139"/>
      <c r="BPF26" s="78">
        <f t="shared" si="237"/>
        <v>0</v>
      </c>
      <c r="BPH26" s="406"/>
      <c r="BPI26" s="780"/>
      <c r="BPJ26" s="139"/>
      <c r="BPK26" s="49"/>
      <c r="BPL26" s="139"/>
      <c r="BPM26" s="78">
        <f t="shared" si="251"/>
        <v>2273.5</v>
      </c>
      <c r="BPO26" s="31"/>
      <c r="BPP26" s="780"/>
      <c r="BPQ26" s="139"/>
      <c r="BPR26" s="49"/>
      <c r="BPS26" s="139"/>
      <c r="BPT26" s="78">
        <f t="shared" si="187"/>
        <v>0</v>
      </c>
      <c r="BPV26" s="31"/>
      <c r="BPW26" s="780"/>
      <c r="BPX26" s="139"/>
      <c r="BPY26" s="49"/>
      <c r="BPZ26" s="139"/>
      <c r="BQA26" s="78">
        <f t="shared" si="188"/>
        <v>0</v>
      </c>
      <c r="BQD26" s="929"/>
      <c r="BQE26" s="31"/>
      <c r="BQF26" s="139"/>
      <c r="BQG26" s="49"/>
      <c r="BQH26" s="139"/>
      <c r="BQI26" s="78">
        <f t="shared" si="189"/>
        <v>118</v>
      </c>
      <c r="BQJ26" s="76"/>
      <c r="BQK26" s="321"/>
      <c r="BQL26" s="302"/>
      <c r="BQM26" s="139"/>
      <c r="BQN26" s="49"/>
      <c r="BQO26" s="139"/>
      <c r="BQP26" s="131">
        <f t="shared" si="190"/>
        <v>21158</v>
      </c>
      <c r="BQR26" s="321"/>
      <c r="BQS26" s="302"/>
      <c r="BQT26" s="139"/>
      <c r="BQU26" s="426"/>
      <c r="BQV26" s="139"/>
      <c r="BQW26" s="78">
        <f t="shared" si="191"/>
        <v>0</v>
      </c>
      <c r="BQZ26" s="885"/>
      <c r="BRA26" s="350"/>
      <c r="BRB26" s="406"/>
      <c r="BRC26" s="778"/>
      <c r="BRD26" s="78">
        <f t="shared" si="192"/>
        <v>0</v>
      </c>
      <c r="BRF26" s="31"/>
      <c r="BRG26" s="780"/>
      <c r="BRH26" s="139"/>
      <c r="BRI26" s="49"/>
      <c r="BRJ26" s="139"/>
      <c r="BRK26" s="78">
        <f t="shared" si="193"/>
        <v>0</v>
      </c>
      <c r="BRM26" s="322"/>
      <c r="BRN26" s="31"/>
      <c r="BRO26" s="780"/>
      <c r="BRP26" s="139"/>
      <c r="BRQ26" s="49"/>
      <c r="BRR26" s="139"/>
      <c r="BRS26" s="78">
        <f t="shared" si="194"/>
        <v>1966</v>
      </c>
      <c r="BRU26" s="406"/>
      <c r="BRV26" s="780"/>
      <c r="BRW26" s="139"/>
      <c r="BRX26" s="49"/>
      <c r="BRY26" s="139"/>
      <c r="BRZ26" s="78">
        <f t="shared" si="195"/>
        <v>0</v>
      </c>
      <c r="BSB26" s="406"/>
      <c r="BSC26" s="780"/>
      <c r="BSD26" s="139"/>
      <c r="BSE26" s="49"/>
      <c r="BSF26" s="139"/>
      <c r="BSG26" s="78">
        <f t="shared" si="196"/>
        <v>0</v>
      </c>
      <c r="BSI26" s="31"/>
      <c r="BSJ26" s="780"/>
      <c r="BSK26" s="139"/>
      <c r="BSL26" s="49"/>
      <c r="BSM26" s="139"/>
      <c r="BSN26" s="78">
        <f t="shared" si="197"/>
        <v>0</v>
      </c>
      <c r="BSP26" s="406"/>
      <c r="BSQ26" s="780"/>
      <c r="BSR26" s="139"/>
      <c r="BSS26" s="563"/>
      <c r="BST26" s="569"/>
      <c r="BSU26" s="78">
        <f t="shared" si="198"/>
        <v>0</v>
      </c>
      <c r="BSW26" s="406"/>
      <c r="BSX26" s="780"/>
      <c r="BSY26" s="139"/>
      <c r="BSZ26" s="563"/>
      <c r="BTA26" s="569"/>
      <c r="BTB26" s="78">
        <f t="shared" si="199"/>
        <v>0</v>
      </c>
      <c r="BTD26" s="31"/>
      <c r="BTE26" s="780"/>
      <c r="BTF26" s="139"/>
      <c r="BTG26" s="49"/>
      <c r="BTH26" s="139"/>
      <c r="BTI26" s="78">
        <f t="shared" si="200"/>
        <v>0</v>
      </c>
      <c r="BTK26" s="31"/>
      <c r="BTL26" s="780"/>
      <c r="BTM26" s="139"/>
      <c r="BTN26" s="49"/>
      <c r="BTO26" s="139"/>
      <c r="BTP26" s="78">
        <f t="shared" si="201"/>
        <v>0</v>
      </c>
      <c r="BTR26" s="31"/>
      <c r="BTS26" s="780"/>
      <c r="BTT26" s="139"/>
      <c r="BTU26" s="49"/>
      <c r="BTV26" s="139"/>
      <c r="BTW26" s="78">
        <f t="shared" si="202"/>
        <v>0</v>
      </c>
      <c r="BTY26" s="31"/>
      <c r="BTZ26" s="780"/>
      <c r="BUA26" s="139"/>
      <c r="BUB26" s="49"/>
      <c r="BUC26" s="139"/>
      <c r="BUD26" s="78">
        <f t="shared" si="203"/>
        <v>0</v>
      </c>
    </row>
    <row r="27" spans="1:1902" x14ac:dyDescent="0.25">
      <c r="A27" s="31"/>
      <c r="B27" s="311"/>
      <c r="C27" s="22"/>
      <c r="D27" s="31"/>
      <c r="E27" s="76"/>
      <c r="F27" s="78">
        <f t="shared" si="2"/>
        <v>147000</v>
      </c>
      <c r="H27" s="31"/>
      <c r="I27" s="311"/>
      <c r="J27" s="22"/>
      <c r="K27" s="31"/>
      <c r="L27" s="76"/>
      <c r="M27" s="78">
        <f t="shared" si="3"/>
        <v>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6"/>
      <c r="AK27" s="311"/>
      <c r="AL27" s="22"/>
      <c r="AM27" s="406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6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6"/>
      <c r="CA27" s="426"/>
      <c r="CB27" s="229"/>
      <c r="CC27" s="104"/>
      <c r="CD27" s="49"/>
      <c r="CE27" s="139"/>
      <c r="CF27" s="78">
        <f t="shared" si="13"/>
        <v>24829.5</v>
      </c>
      <c r="CH27" s="426"/>
      <c r="CI27" s="229"/>
      <c r="CJ27" s="104"/>
      <c r="CK27" s="49"/>
      <c r="CL27" s="139"/>
      <c r="CM27" s="78">
        <f t="shared" si="14"/>
        <v>0</v>
      </c>
      <c r="CO27" s="426"/>
      <c r="CP27" s="229"/>
      <c r="CQ27" s="104"/>
      <c r="CR27" s="49"/>
      <c r="CS27" s="139"/>
      <c r="CT27" s="78">
        <f t="shared" si="15"/>
        <v>0</v>
      </c>
      <c r="CV27" s="426">
        <v>41205</v>
      </c>
      <c r="CW27" s="483"/>
      <c r="CX27" s="229" t="s">
        <v>1149</v>
      </c>
      <c r="CY27" s="104">
        <v>77264.66</v>
      </c>
      <c r="CZ27" s="483"/>
      <c r="DA27" s="389"/>
      <c r="DB27" s="78">
        <f t="shared" si="16"/>
        <v>185203.66</v>
      </c>
      <c r="DD27" s="426">
        <v>41748</v>
      </c>
      <c r="DE27" s="818"/>
      <c r="DF27" s="229" t="s">
        <v>3650</v>
      </c>
      <c r="DG27" s="104">
        <v>644287.5</v>
      </c>
      <c r="DH27" s="426"/>
      <c r="DI27" s="139"/>
      <c r="DJ27" s="78">
        <f t="shared" si="17"/>
        <v>17157982.629999995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6"/>
      <c r="EO27" s="311"/>
      <c r="EP27" s="22"/>
      <c r="EQ27" s="31"/>
      <c r="ER27" s="76"/>
      <c r="ES27" s="78">
        <f t="shared" si="22"/>
        <v>7999.8000000000029</v>
      </c>
      <c r="EU27" s="406"/>
      <c r="EV27" s="311"/>
      <c r="EW27" s="22"/>
      <c r="EX27" s="31"/>
      <c r="EY27" s="76"/>
      <c r="EZ27" s="78">
        <f t="shared" si="23"/>
        <v>0</v>
      </c>
      <c r="FB27" s="311"/>
      <c r="FC27" s="736"/>
      <c r="FD27" s="311"/>
      <c r="FE27" s="22"/>
      <c r="FF27" s="31"/>
      <c r="FG27" s="76"/>
      <c r="FH27" s="78">
        <f t="shared" si="24"/>
        <v>0</v>
      </c>
      <c r="FJ27" s="426"/>
      <c r="FK27" s="308"/>
      <c r="FL27" s="229"/>
      <c r="FM27" s="104"/>
      <c r="FN27" s="49"/>
      <c r="FO27" s="139"/>
      <c r="FP27" s="78">
        <f t="shared" si="25"/>
        <v>19957.43</v>
      </c>
      <c r="FR27" s="406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4"/>
        <v>0</v>
      </c>
      <c r="GG27" s="426"/>
      <c r="GH27" s="483"/>
      <c r="GI27" s="229"/>
      <c r="GJ27" s="104"/>
      <c r="GK27" s="871"/>
      <c r="GL27" s="881"/>
      <c r="GM27" s="78">
        <f t="shared" si="27"/>
        <v>0</v>
      </c>
      <c r="GO27" s="31"/>
      <c r="GP27" s="311"/>
      <c r="GQ27" s="22"/>
      <c r="GR27" s="31"/>
      <c r="GS27" s="76"/>
      <c r="GT27" s="78">
        <f t="shared" si="28"/>
        <v>3191.5</v>
      </c>
      <c r="GV27" s="406"/>
      <c r="GW27" s="311"/>
      <c r="GX27" s="311"/>
      <c r="GY27" s="783"/>
      <c r="GZ27" s="31"/>
      <c r="HA27" s="76"/>
      <c r="HB27" s="78">
        <f t="shared" si="29"/>
        <v>12652.35</v>
      </c>
      <c r="HD27" s="426"/>
      <c r="HE27" s="229"/>
      <c r="HF27" s="696"/>
      <c r="HG27" s="321"/>
      <c r="HH27" s="139"/>
      <c r="HI27" s="78">
        <f t="shared" si="30"/>
        <v>5990.5</v>
      </c>
      <c r="HK27" s="322"/>
      <c r="HL27" s="311"/>
      <c r="HM27" s="783"/>
      <c r="HN27" s="31"/>
      <c r="HO27" s="76"/>
      <c r="HP27" s="78">
        <f t="shared" si="31"/>
        <v>3655.5</v>
      </c>
      <c r="HR27" s="322"/>
      <c r="HS27" s="311"/>
      <c r="HT27" s="783"/>
      <c r="HU27" s="31"/>
      <c r="HV27" s="76"/>
      <c r="HW27" s="78">
        <f t="shared" si="32"/>
        <v>3000</v>
      </c>
      <c r="HY27" s="322"/>
      <c r="HZ27" s="311"/>
      <c r="IA27" s="783"/>
      <c r="IB27" s="31"/>
      <c r="IC27" s="76"/>
      <c r="ID27" s="78">
        <f t="shared" si="33"/>
        <v>0</v>
      </c>
      <c r="IF27" s="322"/>
      <c r="IG27" s="311"/>
      <c r="IH27" s="783"/>
      <c r="II27" s="31"/>
      <c r="IJ27" s="76"/>
      <c r="IK27" s="78">
        <f t="shared" si="34"/>
        <v>0</v>
      </c>
      <c r="IM27" s="311"/>
      <c r="IN27" s="311"/>
      <c r="IO27" s="783"/>
      <c r="IP27" s="31"/>
      <c r="IQ27" s="76"/>
      <c r="IR27" s="78">
        <f t="shared" si="35"/>
        <v>33695</v>
      </c>
      <c r="IT27" s="426"/>
      <c r="IU27" s="229"/>
      <c r="IV27" s="104"/>
      <c r="IW27" s="49"/>
      <c r="IX27" s="139"/>
      <c r="IY27" s="78">
        <f t="shared" si="36"/>
        <v>402</v>
      </c>
      <c r="JA27" s="426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40800</v>
      </c>
      <c r="JO27" s="322"/>
      <c r="JP27" s="311"/>
      <c r="JQ27" s="22"/>
      <c r="JR27" s="322"/>
      <c r="JS27" s="22"/>
      <c r="JT27" s="78">
        <f t="shared" si="39"/>
        <v>40800</v>
      </c>
      <c r="JV27" s="322"/>
      <c r="JW27" s="311"/>
      <c r="JX27" s="22"/>
      <c r="JY27" s="322"/>
      <c r="JZ27" s="22"/>
      <c r="KA27" s="78">
        <f t="shared" si="40"/>
        <v>40800</v>
      </c>
      <c r="KC27" s="426">
        <v>40757</v>
      </c>
      <c r="KD27" s="1460" t="s">
        <v>1141</v>
      </c>
      <c r="KE27" s="525">
        <v>23084.5</v>
      </c>
      <c r="KF27" s="322"/>
      <c r="KG27" s="76"/>
      <c r="KH27" s="78">
        <f t="shared" si="41"/>
        <v>23084.5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12354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6"/>
      <c r="MP27" s="311"/>
      <c r="MQ27" s="22"/>
      <c r="MR27" s="31"/>
      <c r="MS27" s="76"/>
      <c r="MT27" s="78">
        <f t="shared" si="50"/>
        <v>0</v>
      </c>
      <c r="MV27" s="406"/>
      <c r="MW27" s="311"/>
      <c r="MX27" s="22"/>
      <c r="MY27" s="31"/>
      <c r="MZ27" s="76"/>
      <c r="NA27" s="78">
        <f t="shared" si="51"/>
        <v>0</v>
      </c>
      <c r="NC27" s="406"/>
      <c r="ND27" s="311"/>
      <c r="NE27" s="22"/>
      <c r="NF27" s="31"/>
      <c r="NG27" s="76"/>
      <c r="NH27" s="78">
        <f t="shared" si="52"/>
        <v>0</v>
      </c>
      <c r="NJ27" s="792"/>
      <c r="NK27" s="311"/>
      <c r="NL27" s="22"/>
      <c r="NM27" s="31"/>
      <c r="NN27" s="76"/>
      <c r="NO27" s="78">
        <f t="shared" si="53"/>
        <v>0</v>
      </c>
      <c r="NQ27" s="792"/>
      <c r="NR27" s="311"/>
      <c r="NS27" s="22"/>
      <c r="NT27" s="31"/>
      <c r="NU27" s="76"/>
      <c r="NV27" s="78">
        <f t="shared" si="54"/>
        <v>0</v>
      </c>
      <c r="NX27" s="406"/>
      <c r="NY27" s="311"/>
      <c r="NZ27" s="22"/>
      <c r="OA27" s="406"/>
      <c r="OB27" s="76"/>
      <c r="OC27" s="78">
        <f t="shared" si="55"/>
        <v>0</v>
      </c>
      <c r="OE27" s="406"/>
      <c r="OF27" s="311"/>
      <c r="OG27" s="22"/>
      <c r="OH27" s="31"/>
      <c r="OI27" s="76"/>
      <c r="OJ27" s="78">
        <f t="shared" si="56"/>
        <v>12799.5</v>
      </c>
      <c r="OL27" s="406"/>
      <c r="OM27" s="736"/>
      <c r="ON27" s="311"/>
      <c r="OO27" s="22"/>
      <c r="OP27" s="31"/>
      <c r="OQ27" s="76"/>
      <c r="OR27" s="78">
        <f t="shared" si="0"/>
        <v>225191.9</v>
      </c>
      <c r="OT27" s="406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95"/>
      <c r="PJ27" s="104"/>
      <c r="PK27" s="49"/>
      <c r="PL27" s="139"/>
      <c r="PM27" s="78">
        <f t="shared" si="59"/>
        <v>301.5</v>
      </c>
      <c r="PO27" s="321"/>
      <c r="PP27" s="895"/>
      <c r="PQ27" s="104"/>
      <c r="PR27" s="49"/>
      <c r="PS27" s="139"/>
      <c r="PT27" s="78">
        <f t="shared" si="60"/>
        <v>301.5</v>
      </c>
      <c r="PV27" s="321"/>
      <c r="PW27" s="790"/>
      <c r="PX27" s="229"/>
      <c r="PY27" s="104"/>
      <c r="PZ27" s="308"/>
      <c r="QA27" s="139"/>
      <c r="QB27" s="78">
        <f t="shared" si="61"/>
        <v>9830.3599999999933</v>
      </c>
      <c r="QD27" s="321"/>
      <c r="QE27" s="229"/>
      <c r="QF27" s="104"/>
      <c r="QG27" s="308"/>
      <c r="QH27" s="139"/>
      <c r="QI27" s="78">
        <f t="shared" si="62"/>
        <v>0</v>
      </c>
      <c r="QK27" s="322"/>
      <c r="QL27" s="311"/>
      <c r="QM27" s="22"/>
      <c r="QN27" s="31"/>
      <c r="QO27" s="76"/>
      <c r="QP27" s="78">
        <f t="shared" si="63"/>
        <v>9276.8000000000011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6"/>
      <c r="RN27" s="483"/>
      <c r="RO27" s="229"/>
      <c r="RP27" s="104"/>
      <c r="RQ27" s="49"/>
      <c r="RR27" s="139"/>
      <c r="RS27" s="131">
        <f t="shared" si="67"/>
        <v>15332.5</v>
      </c>
      <c r="RU27" s="406"/>
      <c r="RV27" s="311"/>
      <c r="RW27" s="22"/>
      <c r="RX27" s="31"/>
      <c r="RY27" s="793"/>
      <c r="RZ27" s="78">
        <f t="shared" si="68"/>
        <v>1797</v>
      </c>
      <c r="SB27" s="406"/>
      <c r="SC27" s="311"/>
      <c r="SD27" s="22"/>
      <c r="SE27" s="31"/>
      <c r="SF27" s="793"/>
      <c r="SG27" s="78">
        <f t="shared" si="69"/>
        <v>0</v>
      </c>
      <c r="SI27" s="31"/>
      <c r="SJ27" s="311"/>
      <c r="SK27" s="22"/>
      <c r="SL27" s="31"/>
      <c r="SM27" s="793"/>
      <c r="SN27" s="78">
        <f t="shared" si="70"/>
        <v>0</v>
      </c>
      <c r="SP27" s="31"/>
      <c r="SQ27" s="311"/>
      <c r="SR27" s="22"/>
      <c r="SS27" s="31"/>
      <c r="ST27" s="793"/>
      <c r="SU27" s="78">
        <f t="shared" si="71"/>
        <v>0</v>
      </c>
      <c r="SW27" s="31"/>
      <c r="SX27" s="311"/>
      <c r="SY27" s="22"/>
      <c r="SZ27" s="31"/>
      <c r="TA27" s="793"/>
      <c r="TB27" s="78">
        <f t="shared" si="72"/>
        <v>0</v>
      </c>
      <c r="TD27" s="31"/>
      <c r="TE27" s="311"/>
      <c r="TF27" s="22"/>
      <c r="TG27" s="31"/>
      <c r="TH27" s="793"/>
      <c r="TI27" s="78">
        <f t="shared" si="73"/>
        <v>0</v>
      </c>
      <c r="TK27" s="31"/>
      <c r="TL27" s="311"/>
      <c r="TM27" s="22"/>
      <c r="TN27" s="31"/>
      <c r="TO27" s="793"/>
      <c r="TP27" s="78">
        <f t="shared" si="74"/>
        <v>0</v>
      </c>
      <c r="TR27" s="311"/>
      <c r="TS27" s="311"/>
      <c r="TT27" s="22"/>
      <c r="TU27" s="31"/>
      <c r="TV27" s="793"/>
      <c r="TW27" s="78">
        <f t="shared" si="75"/>
        <v>0</v>
      </c>
      <c r="TY27" s="311"/>
      <c r="TZ27" s="311"/>
      <c r="UA27" s="22"/>
      <c r="UB27" s="31"/>
      <c r="UC27" s="793"/>
      <c r="UD27" s="78">
        <f t="shared" si="76"/>
        <v>0</v>
      </c>
      <c r="UF27" s="406"/>
      <c r="UG27" s="311"/>
      <c r="UH27" s="22"/>
      <c r="UI27" s="31"/>
      <c r="UJ27" s="793"/>
      <c r="UK27" s="78">
        <f t="shared" si="77"/>
        <v>0</v>
      </c>
      <c r="UM27" s="426"/>
      <c r="UN27" s="229"/>
      <c r="UO27" s="104"/>
      <c r="UP27" s="49"/>
      <c r="UQ27" s="350"/>
      <c r="UR27" s="78">
        <f t="shared" si="78"/>
        <v>-2822</v>
      </c>
      <c r="UT27" s="426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6"/>
      <c r="VI27" s="311"/>
      <c r="VJ27" s="22"/>
      <c r="VK27" s="31"/>
      <c r="VL27" s="793"/>
      <c r="VM27" s="78">
        <f t="shared" si="81"/>
        <v>0</v>
      </c>
      <c r="VO27" s="792"/>
      <c r="VP27" s="311"/>
      <c r="VQ27" s="22"/>
      <c r="VR27" s="31"/>
      <c r="VS27" s="793"/>
      <c r="VT27" s="78">
        <f t="shared" si="82"/>
        <v>0</v>
      </c>
      <c r="VV27" s="311"/>
      <c r="VW27" s="311"/>
      <c r="VX27" s="22"/>
      <c r="VY27" s="31"/>
      <c r="VZ27" s="793"/>
      <c r="WA27" s="78">
        <f t="shared" si="83"/>
        <v>0</v>
      </c>
      <c r="WC27" s="406"/>
      <c r="WD27" s="311"/>
      <c r="WE27" s="22"/>
      <c r="WF27" s="322">
        <v>41636</v>
      </c>
      <c r="WG27" s="793">
        <v>1000</v>
      </c>
      <c r="WH27" s="78">
        <f t="shared" si="84"/>
        <v>13510</v>
      </c>
      <c r="WJ27" s="322"/>
      <c r="WK27" s="311"/>
      <c r="WL27" s="22"/>
      <c r="WM27" s="31"/>
      <c r="WN27" s="793"/>
      <c r="WO27" s="78">
        <f t="shared" si="85"/>
        <v>151</v>
      </c>
      <c r="WQ27" s="406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635.5</v>
      </c>
      <c r="XE27" s="406"/>
      <c r="XF27" s="311"/>
      <c r="XG27" s="22"/>
      <c r="XH27" s="31"/>
      <c r="XI27" s="76"/>
      <c r="XJ27" s="78">
        <f t="shared" si="88"/>
        <v>40179.949999999997</v>
      </c>
      <c r="XL27" s="406"/>
      <c r="XM27" s="311"/>
      <c r="XN27" s="22"/>
      <c r="XO27" s="31"/>
      <c r="XP27" s="76"/>
      <c r="XQ27" s="78">
        <f t="shared" si="89"/>
        <v>0</v>
      </c>
      <c r="XS27" s="406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6"/>
      <c r="YP27" s="483"/>
      <c r="YQ27" s="229"/>
      <c r="YR27" s="696"/>
      <c r="YS27" s="785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2"/>
        <v>0</v>
      </c>
      <c r="ZD27" s="321"/>
      <c r="ZE27" s="229"/>
      <c r="ZF27" s="104"/>
      <c r="ZG27" s="49"/>
      <c r="ZH27" s="139"/>
      <c r="ZI27" s="78">
        <f t="shared" si="94"/>
        <v>11399.470000000001</v>
      </c>
      <c r="ZK27" s="406"/>
      <c r="ZL27" s="311"/>
      <c r="ZM27" s="22"/>
      <c r="ZN27" s="31"/>
      <c r="ZO27" s="76"/>
      <c r="ZP27" s="78">
        <f t="shared" si="238"/>
        <v>0</v>
      </c>
      <c r="ZR27" s="406"/>
      <c r="ZS27" s="311"/>
      <c r="ZT27" s="22"/>
      <c r="ZU27" s="31"/>
      <c r="ZV27" s="76"/>
      <c r="ZW27" s="78">
        <f t="shared" si="239"/>
        <v>0</v>
      </c>
      <c r="ZY27" s="322">
        <v>41724</v>
      </c>
      <c r="AAA27" s="780" t="s">
        <v>2557</v>
      </c>
      <c r="AAB27" s="139">
        <v>200117.5</v>
      </c>
      <c r="AAC27" s="321">
        <v>41738</v>
      </c>
      <c r="AAD27" s="139">
        <v>200117.5</v>
      </c>
      <c r="AAE27" s="78">
        <f t="shared" si="95"/>
        <v>2062.4000000000233</v>
      </c>
      <c r="AAG27" s="322"/>
      <c r="AAH27" s="780"/>
      <c r="AAI27" s="702"/>
      <c r="AAJ27" s="321"/>
      <c r="AAK27" s="139"/>
      <c r="AAL27" s="78">
        <f t="shared" si="96"/>
        <v>0</v>
      </c>
      <c r="AAN27" s="426"/>
      <c r="AAO27" s="426"/>
      <c r="AAP27" s="229"/>
      <c r="AAQ27" s="104"/>
      <c r="AAR27" s="321"/>
      <c r="AAS27" s="139"/>
      <c r="AAT27" s="78">
        <f t="shared" si="97"/>
        <v>2828</v>
      </c>
      <c r="AAV27" s="321"/>
      <c r="AAW27" s="229"/>
      <c r="AAX27" s="696"/>
      <c r="AAY27" s="49"/>
      <c r="AAZ27" s="139"/>
      <c r="ABA27" s="78">
        <f t="shared" si="98"/>
        <v>41970</v>
      </c>
      <c r="ABC27" s="406"/>
      <c r="ABD27" s="311"/>
      <c r="ABE27" s="22"/>
      <c r="ABF27" s="31"/>
      <c r="ABG27" s="76"/>
      <c r="ABH27" s="78">
        <f t="shared" si="99"/>
        <v>0</v>
      </c>
      <c r="ABJ27" s="426"/>
      <c r="ABK27" s="229"/>
      <c r="ABL27" s="104"/>
      <c r="ABM27" s="49"/>
      <c r="ABN27" s="139"/>
      <c r="ABO27" s="78">
        <f t="shared" si="100"/>
        <v>0</v>
      </c>
      <c r="ABQ27" s="426"/>
      <c r="ABR27" s="229"/>
      <c r="ABS27" s="104"/>
      <c r="ABT27" s="49"/>
      <c r="ABU27" s="139"/>
      <c r="ABV27" s="78">
        <f t="shared" si="101"/>
        <v>0</v>
      </c>
      <c r="ABX27" s="406"/>
      <c r="ABY27" s="311"/>
      <c r="ABZ27" s="22"/>
      <c r="ACA27" s="31"/>
      <c r="ACB27" s="76"/>
      <c r="ACC27" s="78">
        <f t="shared" si="102"/>
        <v>0</v>
      </c>
      <c r="ACE27" s="406"/>
      <c r="ACF27" s="311"/>
      <c r="ACG27" s="22"/>
      <c r="ACH27" s="31"/>
      <c r="ACI27" s="76"/>
      <c r="ACJ27" s="78">
        <f t="shared" si="103"/>
        <v>0</v>
      </c>
      <c r="ACL27" s="406"/>
      <c r="ACM27" s="406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6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3"/>
      <c r="ADL27" s="31"/>
      <c r="ADM27" s="76"/>
      <c r="ADN27" s="78">
        <f t="shared" si="257"/>
        <v>0</v>
      </c>
      <c r="ADP27" s="322"/>
      <c r="ADQ27" s="311"/>
      <c r="ADR27" s="22"/>
      <c r="ADS27" s="406"/>
      <c r="ADT27" s="76"/>
      <c r="ADU27" s="78">
        <f t="shared" si="258"/>
        <v>0</v>
      </c>
      <c r="ADW27" s="406"/>
      <c r="ADX27" s="311"/>
      <c r="ADY27" s="22"/>
      <c r="ADZ27" s="31"/>
      <c r="AEA27" s="76"/>
      <c r="AEB27" s="78">
        <f t="shared" si="259"/>
        <v>42311</v>
      </c>
      <c r="AED27" s="321"/>
      <c r="AEE27" s="229"/>
      <c r="AEF27" s="104"/>
      <c r="AEG27" s="321"/>
      <c r="AEH27" s="139"/>
      <c r="AEI27" s="78">
        <f t="shared" si="253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3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45296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3146</v>
      </c>
      <c r="AGV27" s="406"/>
      <c r="AGW27" s="311"/>
      <c r="AGX27" s="22"/>
      <c r="AGY27" s="31"/>
      <c r="AGZ27" s="76"/>
      <c r="AHA27" s="78">
        <f t="shared" si="114"/>
        <v>17325.5</v>
      </c>
      <c r="AHE27" s="311"/>
      <c r="AHF27" s="22"/>
      <c r="AHG27" s="322"/>
      <c r="AHH27" s="76"/>
      <c r="AHI27" s="78">
        <f t="shared" si="115"/>
        <v>2343</v>
      </c>
      <c r="AHK27" s="406"/>
      <c r="AHL27" s="311"/>
      <c r="AHM27" s="22"/>
      <c r="AHN27" s="31"/>
      <c r="AHO27" s="76"/>
      <c r="AHP27" s="78">
        <f t="shared" si="116"/>
        <v>0</v>
      </c>
      <c r="AHR27" s="406"/>
      <c r="AHS27" s="311"/>
      <c r="AHT27" s="22"/>
      <c r="AHU27" s="31"/>
      <c r="AHV27" s="76"/>
      <c r="AHW27" s="78">
        <f t="shared" si="117"/>
        <v>5917.5</v>
      </c>
      <c r="AHY27" s="426">
        <v>41720</v>
      </c>
      <c r="AHZ27" s="426"/>
      <c r="AIA27" s="229" t="s">
        <v>2530</v>
      </c>
      <c r="AIB27" s="696">
        <v>4254.5</v>
      </c>
      <c r="AIC27" s="49">
        <v>41724</v>
      </c>
      <c r="AID27" s="139">
        <v>1000</v>
      </c>
      <c r="AIE27" s="78">
        <f t="shared" si="118"/>
        <v>36851.200000000004</v>
      </c>
      <c r="AIG27" s="426"/>
      <c r="AIH27" s="229"/>
      <c r="AII27" s="104"/>
      <c r="AIJ27" s="49"/>
      <c r="AIK27" s="139"/>
      <c r="AIL27" s="78">
        <f t="shared" si="119"/>
        <v>2612</v>
      </c>
      <c r="AIN27" s="426"/>
      <c r="AIO27" s="229"/>
      <c r="AIP27" s="104"/>
      <c r="AIQ27" s="49"/>
      <c r="AIR27" s="139"/>
      <c r="AIS27" s="78">
        <f t="shared" si="120"/>
        <v>0</v>
      </c>
      <c r="AIU27" s="406"/>
      <c r="AIV27" s="311"/>
      <c r="AIW27" s="22"/>
      <c r="AIX27" s="31"/>
      <c r="AIY27" s="76"/>
      <c r="AIZ27" s="78">
        <f t="shared" si="121"/>
        <v>504</v>
      </c>
      <c r="AJB27" s="31"/>
      <c r="AJC27" s="782"/>
      <c r="AJD27" s="22"/>
      <c r="AJE27" s="31"/>
      <c r="AJF27" s="76"/>
      <c r="AJG27" s="78">
        <f t="shared" si="122"/>
        <v>52560.5</v>
      </c>
      <c r="AJI27" s="31"/>
      <c r="AJJ27" s="782"/>
      <c r="AJK27" s="22"/>
      <c r="AJL27" s="31"/>
      <c r="AJM27" s="76"/>
      <c r="AJN27" s="78">
        <f t="shared" si="123"/>
        <v>3113</v>
      </c>
      <c r="AJP27" s="322"/>
      <c r="AJQ27" s="782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6"/>
      <c r="AKM27" s="311"/>
      <c r="AKN27" s="22"/>
      <c r="AKO27" s="31"/>
      <c r="AKP27" s="76"/>
      <c r="AKQ27" s="78">
        <f t="shared" si="127"/>
        <v>0</v>
      </c>
      <c r="AKS27" s="426"/>
      <c r="AKT27" s="483"/>
      <c r="AKU27" s="229"/>
      <c r="AKV27" s="104"/>
      <c r="AKW27" s="49"/>
      <c r="AKX27" s="139"/>
      <c r="AKY27" s="78">
        <f t="shared" si="128"/>
        <v>139</v>
      </c>
      <c r="ALA27" s="426"/>
      <c r="ALB27" s="229"/>
      <c r="ALC27" s="104"/>
      <c r="ALD27" s="49"/>
      <c r="ALE27" s="139"/>
      <c r="ALF27" s="78">
        <f t="shared" si="129"/>
        <v>409</v>
      </c>
      <c r="ALH27" s="406"/>
      <c r="ALI27" s="311"/>
      <c r="ALJ27" s="22"/>
      <c r="ALK27" s="31"/>
      <c r="ALL27" s="76"/>
      <c r="ALM27" s="78">
        <f t="shared" si="130"/>
        <v>0</v>
      </c>
      <c r="ALO27" s="406"/>
      <c r="ALP27" s="311"/>
      <c r="ALQ27" s="22"/>
      <c r="ALR27" s="31"/>
      <c r="ALS27" s="76"/>
      <c r="ALT27" s="78">
        <f t="shared" si="131"/>
        <v>3598.5</v>
      </c>
      <c r="ALV27" s="426"/>
      <c r="ALW27" s="229"/>
      <c r="ALX27" s="104"/>
      <c r="ALY27" s="49"/>
      <c r="ALZ27" s="139"/>
      <c r="AMA27" s="78">
        <f t="shared" si="132"/>
        <v>37151</v>
      </c>
      <c r="AMC27" s="406"/>
      <c r="AMD27" s="311"/>
      <c r="AME27" s="22"/>
      <c r="AMF27" s="31"/>
      <c r="AMG27" s="76"/>
      <c r="AMH27" s="78">
        <f t="shared" si="133"/>
        <v>0</v>
      </c>
      <c r="AMJ27" s="406"/>
      <c r="AMK27" s="311"/>
      <c r="AML27" s="22"/>
      <c r="AMM27" s="406"/>
      <c r="AMN27" s="76"/>
      <c r="AMO27" s="78">
        <f t="shared" si="134"/>
        <v>0</v>
      </c>
      <c r="AMQ27" s="406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7"/>
      <c r="ANA27" s="810"/>
      <c r="ANB27" s="76"/>
      <c r="ANC27" s="811">
        <f t="shared" si="205"/>
        <v>0</v>
      </c>
      <c r="ANE27" s="31"/>
      <c r="ANF27" s="311"/>
      <c r="ANG27" s="805"/>
      <c r="ANH27" s="97"/>
      <c r="ANI27" s="139"/>
      <c r="ANJ27" s="811">
        <f t="shared" si="206"/>
        <v>0</v>
      </c>
      <c r="ANL27" s="321"/>
      <c r="ANM27" s="229"/>
      <c r="ANN27" s="805"/>
      <c r="ANO27" s="393"/>
      <c r="ANP27" s="139"/>
      <c r="ANQ27" s="811">
        <f t="shared" si="207"/>
        <v>187.59999999999991</v>
      </c>
      <c r="ANS27" s="31"/>
      <c r="ANT27" s="336"/>
      <c r="ANU27" s="311"/>
      <c r="ANV27" s="807"/>
      <c r="ANW27" s="810"/>
      <c r="ANX27" s="76"/>
      <c r="ANY27" s="811">
        <f t="shared" si="208"/>
        <v>0</v>
      </c>
      <c r="AOA27" s="406">
        <v>41729</v>
      </c>
      <c r="AOB27" s="738"/>
      <c r="AOC27" s="311" t="s">
        <v>2613</v>
      </c>
      <c r="AOD27" s="807">
        <v>25934.6</v>
      </c>
      <c r="AOE27" s="810">
        <v>41754</v>
      </c>
      <c r="AOF27" s="76">
        <v>25934.6</v>
      </c>
      <c r="AOG27" s="811">
        <f t="shared" si="209"/>
        <v>731.20000000001164</v>
      </c>
      <c r="AOI27" s="406"/>
      <c r="AOJ27" s="311"/>
      <c r="AOK27" s="807"/>
      <c r="AOL27" s="810"/>
      <c r="AOM27" s="76"/>
      <c r="AON27" s="811">
        <f t="shared" si="210"/>
        <v>0</v>
      </c>
      <c r="AOP27" s="31"/>
      <c r="AOQ27" s="311"/>
      <c r="AOR27" s="807"/>
      <c r="AOS27" s="810"/>
      <c r="AOT27" s="76"/>
      <c r="AOU27" s="811">
        <f t="shared" si="211"/>
        <v>0</v>
      </c>
      <c r="AOW27" s="311"/>
      <c r="AOX27" s="311"/>
      <c r="AOY27" s="807"/>
      <c r="AOZ27" s="810"/>
      <c r="APA27" s="76"/>
      <c r="APB27" s="811">
        <f t="shared" si="212"/>
        <v>0</v>
      </c>
      <c r="APD27" s="49"/>
      <c r="APE27" s="229"/>
      <c r="APF27" s="805"/>
      <c r="APG27" s="97"/>
      <c r="APH27" s="139"/>
      <c r="API27" s="78">
        <f t="shared" si="136"/>
        <v>0</v>
      </c>
      <c r="APK27" s="406"/>
      <c r="APL27" s="311"/>
      <c r="APM27" s="807"/>
      <c r="APN27" s="810"/>
      <c r="APO27" s="76"/>
      <c r="APP27" s="811">
        <f t="shared" si="213"/>
        <v>0</v>
      </c>
      <c r="APR27" s="321"/>
      <c r="APS27" s="229"/>
      <c r="APT27" s="805"/>
      <c r="APU27" s="97"/>
      <c r="APV27" s="139"/>
      <c r="APW27" s="811">
        <f t="shared" si="214"/>
        <v>0</v>
      </c>
      <c r="APY27" s="31"/>
      <c r="APZ27" s="872"/>
      <c r="AQA27" s="807"/>
      <c r="AQB27" s="810"/>
      <c r="AQC27" s="76"/>
      <c r="AQD27" s="811">
        <f t="shared" si="215"/>
        <v>0</v>
      </c>
      <c r="AQF27" s="31"/>
      <c r="AQG27" s="311"/>
      <c r="AQH27" s="807"/>
      <c r="AQI27" s="810"/>
      <c r="AQJ27" s="76"/>
      <c r="AQK27" s="811">
        <f t="shared" si="216"/>
        <v>0</v>
      </c>
      <c r="AQM27" s="31"/>
      <c r="AQN27" s="872"/>
      <c r="AQO27" s="807"/>
      <c r="AQP27" s="810"/>
      <c r="AQQ27" s="76"/>
      <c r="AQR27" s="811">
        <f t="shared" si="217"/>
        <v>0</v>
      </c>
      <c r="AQT27" s="322"/>
      <c r="AQU27" s="782"/>
      <c r="AQV27" s="807"/>
      <c r="AQW27" s="810"/>
      <c r="AQX27" s="76"/>
      <c r="AQY27" s="811">
        <f t="shared" si="218"/>
        <v>0</v>
      </c>
      <c r="ARA27" s="322"/>
      <c r="ARB27" s="782"/>
      <c r="ARC27" s="807"/>
      <c r="ARD27" s="810"/>
      <c r="ARE27" s="76"/>
      <c r="ARF27" s="811">
        <f t="shared" si="219"/>
        <v>0</v>
      </c>
      <c r="ARH27" s="322"/>
      <c r="ARI27" s="782"/>
      <c r="ARJ27" s="807"/>
      <c r="ARK27" s="810"/>
      <c r="ARL27" s="76"/>
      <c r="ARM27" s="811">
        <f t="shared" si="220"/>
        <v>399</v>
      </c>
      <c r="ARO27" s="406"/>
      <c r="ARP27" s="872"/>
      <c r="ARQ27" s="807"/>
      <c r="ARR27" s="810"/>
      <c r="ARS27" s="76"/>
      <c r="ART27" s="811">
        <f t="shared" si="221"/>
        <v>0</v>
      </c>
      <c r="ARV27" s="406"/>
      <c r="ARW27" s="872"/>
      <c r="ARX27" s="807"/>
      <c r="ARY27" s="810"/>
      <c r="ARZ27" s="76"/>
      <c r="ASA27" s="811">
        <f t="shared" si="222"/>
        <v>0</v>
      </c>
      <c r="ASC27" s="406"/>
      <c r="ASD27" s="311"/>
      <c r="ASE27" s="807"/>
      <c r="ASF27" s="810"/>
      <c r="ASG27" s="76"/>
      <c r="ASH27" s="811">
        <f t="shared" si="223"/>
        <v>0</v>
      </c>
      <c r="ASJ27" s="406"/>
      <c r="ASK27" s="311"/>
      <c r="ASL27" s="807"/>
      <c r="ASM27" s="810"/>
      <c r="ASN27" s="76"/>
      <c r="ASO27" s="811">
        <f t="shared" si="224"/>
        <v>0</v>
      </c>
      <c r="ASQ27" s="406"/>
      <c r="ASR27" s="311"/>
      <c r="ASS27" s="22"/>
      <c r="AST27" s="31"/>
      <c r="ASU27" s="76"/>
      <c r="ASV27" s="78">
        <f t="shared" si="240"/>
        <v>0</v>
      </c>
      <c r="ASX27" s="426"/>
      <c r="ASY27" s="426"/>
      <c r="ASZ27" s="229"/>
      <c r="ATA27" s="104"/>
      <c r="ATB27" s="49"/>
      <c r="ATC27" s="139"/>
      <c r="ATD27" s="78">
        <f t="shared" si="241"/>
        <v>2270</v>
      </c>
      <c r="ATF27" s="406"/>
      <c r="ATG27" s="311"/>
      <c r="ATH27" s="22"/>
      <c r="ATI27" s="31"/>
      <c r="ATJ27" s="76"/>
      <c r="ATK27" s="78">
        <f t="shared" si="242"/>
        <v>0</v>
      </c>
      <c r="ATM27" s="322"/>
      <c r="ATN27" s="311"/>
      <c r="ATO27" s="22"/>
      <c r="ATP27" s="31"/>
      <c r="ATQ27" s="76"/>
      <c r="ATR27" s="78">
        <f t="shared" si="243"/>
        <v>0</v>
      </c>
      <c r="ATT27" s="406"/>
      <c r="ATU27" s="738"/>
      <c r="ATV27" s="782"/>
      <c r="ATW27" s="22"/>
      <c r="ATX27" s="31"/>
      <c r="ATY27" s="76"/>
      <c r="ATZ27" s="78">
        <f t="shared" si="244"/>
        <v>968</v>
      </c>
      <c r="AUB27" s="406"/>
      <c r="AUC27" s="738"/>
      <c r="AUD27" s="782"/>
      <c r="AUE27" s="22"/>
      <c r="AUF27" s="31"/>
      <c r="AUG27" s="76"/>
      <c r="AUH27" s="78">
        <f t="shared" si="245"/>
        <v>0</v>
      </c>
      <c r="AUI27" s="76"/>
      <c r="AUJ27" s="406"/>
      <c r="AUK27" s="311"/>
      <c r="AUL27" s="22"/>
      <c r="AUM27" s="31"/>
      <c r="AUN27" s="76"/>
      <c r="AUO27" s="78">
        <f t="shared" si="246"/>
        <v>0</v>
      </c>
      <c r="AUQ27" s="426"/>
      <c r="AUR27" s="229"/>
      <c r="AUS27" s="104"/>
      <c r="AUT27" s="49"/>
      <c r="AUU27" s="139"/>
      <c r="AUV27" s="78">
        <f t="shared" si="247"/>
        <v>1117.5</v>
      </c>
      <c r="AUX27" s="426"/>
      <c r="AUY27" s="229"/>
      <c r="AUZ27" s="104"/>
      <c r="AVA27" s="49"/>
      <c r="AVB27" s="139"/>
      <c r="AVC27" s="78">
        <f t="shared" si="248"/>
        <v>3312</v>
      </c>
      <c r="AVE27" s="426"/>
      <c r="AVF27" s="229"/>
      <c r="AVG27" s="104"/>
      <c r="AVH27" s="49"/>
      <c r="AVI27" s="139"/>
      <c r="AVJ27" s="78">
        <f t="shared" si="249"/>
        <v>0</v>
      </c>
      <c r="AVL27" s="426"/>
      <c r="AVM27" s="229"/>
      <c r="AVN27" s="104"/>
      <c r="AVO27" s="49"/>
      <c r="AVP27" s="139"/>
      <c r="AVQ27" s="78">
        <f t="shared" si="250"/>
        <v>0</v>
      </c>
      <c r="AVS27" s="406"/>
      <c r="AVT27" s="311"/>
      <c r="AVU27" s="22"/>
      <c r="AVV27" s="31"/>
      <c r="AVW27" s="76"/>
      <c r="AVX27" s="78">
        <f t="shared" si="225"/>
        <v>0</v>
      </c>
      <c r="AVZ27" s="406"/>
      <c r="AWA27" s="311"/>
      <c r="AWB27" s="22"/>
      <c r="AWC27" s="31"/>
      <c r="AWD27" s="76"/>
      <c r="AWE27" s="78">
        <f t="shared" si="226"/>
        <v>0</v>
      </c>
      <c r="AWG27" s="426"/>
      <c r="AWH27" s="229"/>
      <c r="AWI27" s="104"/>
      <c r="AWJ27" s="49"/>
      <c r="AWK27" s="350"/>
      <c r="AWL27" s="78">
        <f t="shared" si="227"/>
        <v>0</v>
      </c>
      <c r="AWN27" s="49"/>
      <c r="AWO27" s="308"/>
      <c r="AWP27" s="229"/>
      <c r="AWQ27" s="104"/>
      <c r="AWR27" s="49"/>
      <c r="AWS27" s="139"/>
      <c r="AWT27" s="78">
        <f t="shared" si="228"/>
        <v>5365</v>
      </c>
      <c r="AWV27" s="406"/>
      <c r="AWW27" s="738"/>
      <c r="AWX27" s="780"/>
      <c r="AWY27" s="139"/>
      <c r="AWZ27" s="31"/>
      <c r="AXA27" s="139"/>
      <c r="AXB27" s="78">
        <f t="shared" si="260"/>
        <v>4707.5</v>
      </c>
      <c r="AXD27" s="406"/>
      <c r="AXE27" s="780"/>
      <c r="AXF27" s="139"/>
      <c r="AXG27" s="31"/>
      <c r="AXH27" s="139"/>
      <c r="AXI27" s="78">
        <f t="shared" si="261"/>
        <v>0</v>
      </c>
      <c r="AXK27" s="406"/>
      <c r="AXL27" s="780"/>
      <c r="AXM27" s="139"/>
      <c r="AXN27" s="31"/>
      <c r="AXO27" s="139"/>
      <c r="AXP27" s="78">
        <f t="shared" si="262"/>
        <v>0</v>
      </c>
      <c r="AXR27" s="31"/>
      <c r="AXS27" s="780"/>
      <c r="AXT27" s="139"/>
      <c r="AXU27" s="31"/>
      <c r="AXV27" s="139"/>
      <c r="AXW27" s="78">
        <f t="shared" si="263"/>
        <v>0</v>
      </c>
      <c r="AXY27" s="426"/>
      <c r="AXZ27" s="302"/>
      <c r="AYA27" s="139"/>
      <c r="AYB27" s="426"/>
      <c r="AYC27" s="139"/>
      <c r="AYD27" s="78">
        <f t="shared" si="137"/>
        <v>0</v>
      </c>
      <c r="AYF27" s="426"/>
      <c r="AYG27" s="302"/>
      <c r="AYH27" s="139"/>
      <c r="AYI27" s="49"/>
      <c r="AYJ27" s="139"/>
      <c r="AYK27" s="78">
        <f t="shared" si="138"/>
        <v>0</v>
      </c>
      <c r="AYM27" s="426"/>
      <c r="AYN27" s="302"/>
      <c r="AYO27" s="139"/>
      <c r="AYP27" s="49"/>
      <c r="AYQ27" s="139"/>
      <c r="AYR27" s="78">
        <f t="shared" si="139"/>
        <v>0</v>
      </c>
      <c r="AYT27" s="406"/>
      <c r="AYU27" s="780"/>
      <c r="AYV27" s="139"/>
      <c r="AYW27" s="31"/>
      <c r="AYX27" s="139"/>
      <c r="AYY27" s="78">
        <f t="shared" si="140"/>
        <v>0</v>
      </c>
      <c r="AZA27" s="406"/>
      <c r="AZB27" s="780"/>
      <c r="AZC27" s="139"/>
      <c r="AZD27" s="61"/>
      <c r="AZE27" s="139"/>
      <c r="AZF27" s="78">
        <f t="shared" si="141"/>
        <v>0</v>
      </c>
      <c r="AZH27" s="31"/>
      <c r="AZI27" s="780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5180.28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6"/>
      <c r="BAG27" s="139"/>
      <c r="BAH27" s="78">
        <f t="shared" si="145"/>
        <v>16823.900000000001</v>
      </c>
      <c r="BAJ27" s="406"/>
      <c r="BAK27" s="780"/>
      <c r="BAL27" s="139"/>
      <c r="BAM27" s="406"/>
      <c r="BAN27" s="139"/>
      <c r="BAO27" s="78">
        <f t="shared" si="146"/>
        <v>0</v>
      </c>
      <c r="BAQ27" s="426"/>
      <c r="BAR27" s="302"/>
      <c r="BAS27" s="139"/>
      <c r="BAT27" s="49"/>
      <c r="BAU27" s="139"/>
      <c r="BAV27" s="78">
        <f t="shared" si="147"/>
        <v>60859.7</v>
      </c>
      <c r="BAX27" s="49"/>
      <c r="BAY27" s="302"/>
      <c r="BAZ27" s="139"/>
      <c r="BBA27" s="258"/>
      <c r="BBB27" s="139"/>
      <c r="BBC27" s="78">
        <f t="shared" si="264"/>
        <v>0</v>
      </c>
      <c r="BBE27" s="49"/>
      <c r="BBF27" s="302"/>
      <c r="BBG27" s="139"/>
      <c r="BBH27" s="258"/>
      <c r="BBI27" s="139"/>
      <c r="BBJ27" s="78">
        <f t="shared" si="265"/>
        <v>1292</v>
      </c>
      <c r="BBL27" s="321">
        <v>41731</v>
      </c>
      <c r="BBM27" s="321"/>
      <c r="BBN27" s="302" t="s">
        <v>2712</v>
      </c>
      <c r="BBO27" s="139">
        <v>127070</v>
      </c>
      <c r="BBP27" s="393">
        <v>41739</v>
      </c>
      <c r="BBQ27" s="390">
        <v>127070</v>
      </c>
      <c r="BBR27" s="131">
        <f t="shared" si="148"/>
        <v>6.5</v>
      </c>
      <c r="BBT27" s="31"/>
      <c r="BBU27" s="780"/>
      <c r="BBV27" s="139"/>
      <c r="BBW27" s="61"/>
      <c r="BBX27" s="139"/>
      <c r="BBY27" s="78">
        <f t="shared" si="149"/>
        <v>0</v>
      </c>
      <c r="BCA27" s="49"/>
      <c r="BCB27" s="302"/>
      <c r="BCC27" s="139"/>
      <c r="BCD27" s="495"/>
      <c r="BCE27" s="139"/>
      <c r="BCF27" s="78">
        <f t="shared" si="150"/>
        <v>0</v>
      </c>
      <c r="BCH27" s="31"/>
      <c r="BCI27" s="780"/>
      <c r="BCJ27" s="139"/>
      <c r="BCK27" s="61"/>
      <c r="BCL27" s="139"/>
      <c r="BCM27" s="78">
        <f t="shared" si="151"/>
        <v>0</v>
      </c>
      <c r="BCO27" s="31"/>
      <c r="BCP27" s="780"/>
      <c r="BCQ27" s="139"/>
      <c r="BCR27" s="61"/>
      <c r="BCS27" s="139"/>
      <c r="BCT27" s="78">
        <f t="shared" si="152"/>
        <v>0</v>
      </c>
      <c r="BCV27" s="406"/>
      <c r="BCW27" s="780"/>
      <c r="BCX27" s="139"/>
      <c r="BCY27" s="61"/>
      <c r="BCZ27" s="139"/>
      <c r="BDA27" s="78">
        <f t="shared" si="153"/>
        <v>6086.5</v>
      </c>
      <c r="BDC27" s="406"/>
      <c r="BDD27" s="780"/>
      <c r="BDE27" s="139"/>
      <c r="BDF27" s="61"/>
      <c r="BDG27" s="139"/>
      <c r="BDH27" s="78">
        <f t="shared" si="154"/>
        <v>29972.600000000006</v>
      </c>
      <c r="BDJ27" s="322"/>
      <c r="BDK27" s="780"/>
      <c r="BDL27" s="139"/>
      <c r="BDM27" s="61"/>
      <c r="BDN27" s="139"/>
      <c r="BDO27" s="78">
        <f t="shared" si="155"/>
        <v>0</v>
      </c>
      <c r="BDQ27" s="426"/>
      <c r="BDR27" s="483"/>
      <c r="BDS27" s="302"/>
      <c r="BDT27" s="139"/>
      <c r="BDU27" s="426"/>
      <c r="BDV27" s="139"/>
      <c r="BDW27" s="78">
        <f t="shared" si="156"/>
        <v>308</v>
      </c>
      <c r="BDY27" s="31"/>
      <c r="BDZ27" s="31"/>
      <c r="BEA27" s="780"/>
      <c r="BEB27" s="139"/>
      <c r="BEC27" s="31"/>
      <c r="BED27" s="139"/>
      <c r="BEE27" s="78">
        <f t="shared" si="157"/>
        <v>10700</v>
      </c>
      <c r="BEG27" s="31"/>
      <c r="BEH27" s="780"/>
      <c r="BEI27" s="139"/>
      <c r="BEJ27" s="31"/>
      <c r="BEK27" s="139"/>
      <c r="BEL27" s="78">
        <f t="shared" si="158"/>
        <v>0</v>
      </c>
      <c r="BEN27" s="31"/>
      <c r="BEO27" s="780"/>
      <c r="BEP27" s="139"/>
      <c r="BEQ27" s="61"/>
      <c r="BER27" s="139"/>
      <c r="BES27" s="78">
        <f t="shared" si="159"/>
        <v>0</v>
      </c>
      <c r="BEU27" s="322"/>
      <c r="BEV27" s="780"/>
      <c r="BEW27" s="139"/>
      <c r="BEX27" s="61"/>
      <c r="BEY27" s="139"/>
      <c r="BEZ27" s="78">
        <f t="shared" si="160"/>
        <v>0</v>
      </c>
      <c r="BFB27" s="322"/>
      <c r="BFC27" s="780"/>
      <c r="BFD27" s="139"/>
      <c r="BFE27" s="31"/>
      <c r="BFF27" s="139"/>
      <c r="BFG27" s="78">
        <f t="shared" si="161"/>
        <v>970</v>
      </c>
      <c r="BFI27" s="321"/>
      <c r="BFJ27" s="229"/>
      <c r="BFK27" s="104"/>
      <c r="BFL27" s="426"/>
      <c r="BFM27" s="139"/>
      <c r="BFN27" s="78">
        <f t="shared" si="162"/>
        <v>0</v>
      </c>
      <c r="BFP27" s="322"/>
      <c r="BFQ27" s="780"/>
      <c r="BFR27" s="139"/>
      <c r="BFS27" s="493"/>
      <c r="BFT27" s="139"/>
      <c r="BFU27" s="78">
        <f t="shared" si="163"/>
        <v>0</v>
      </c>
      <c r="BFW27" s="31"/>
      <c r="BFX27" s="780"/>
      <c r="BFY27" s="139"/>
      <c r="BFZ27" s="61"/>
      <c r="BGA27" s="139"/>
      <c r="BGB27" s="78">
        <f t="shared" si="164"/>
        <v>0</v>
      </c>
      <c r="BGD27" s="321"/>
      <c r="BGE27" s="302"/>
      <c r="BGF27" s="139"/>
      <c r="BGG27" s="321"/>
      <c r="BGH27" s="139"/>
      <c r="BGI27" s="78">
        <f t="shared" si="165"/>
        <v>0</v>
      </c>
      <c r="BGK27" s="426"/>
      <c r="BGL27" s="426"/>
      <c r="BGM27" s="302"/>
      <c r="BGN27" s="139"/>
      <c r="BGO27" s="854"/>
      <c r="BGP27" s="139"/>
      <c r="BGQ27" s="78">
        <f t="shared" si="166"/>
        <v>4379.5999999999913</v>
      </c>
      <c r="BGS27" s="31"/>
      <c r="BGT27" s="780"/>
      <c r="BGU27" s="139"/>
      <c r="BGV27" s="61"/>
      <c r="BGW27" s="139"/>
      <c r="BGX27" s="78">
        <f t="shared" si="167"/>
        <v>0</v>
      </c>
      <c r="BGZ27" s="406"/>
      <c r="BHA27" s="780"/>
      <c r="BHB27" s="52"/>
      <c r="BHC27" s="61"/>
      <c r="BHD27" s="139"/>
      <c r="BHE27" s="78">
        <f t="shared" si="168"/>
        <v>229.79999999999927</v>
      </c>
      <c r="BHG27" s="426"/>
      <c r="BHH27" s="49"/>
      <c r="BHI27" s="302"/>
      <c r="BHJ27" s="139"/>
      <c r="BHK27" s="49"/>
      <c r="BHL27" s="139"/>
      <c r="BHM27" s="78">
        <f t="shared" si="169"/>
        <v>0</v>
      </c>
      <c r="BHO27" s="321"/>
      <c r="BHP27" s="302"/>
      <c r="BHQ27" s="139"/>
      <c r="BHR27" s="321"/>
      <c r="BHS27" s="139"/>
      <c r="BHT27" s="78">
        <f t="shared" si="170"/>
        <v>0</v>
      </c>
      <c r="BHV27" s="322"/>
      <c r="BHW27" s="336"/>
      <c r="BHX27" s="780"/>
      <c r="BHY27" s="139"/>
      <c r="BHZ27" s="605"/>
      <c r="BIA27" s="139"/>
      <c r="BIB27" s="78">
        <f t="shared" si="171"/>
        <v>0</v>
      </c>
      <c r="BID27" s="322"/>
      <c r="BIE27" s="336"/>
      <c r="BIF27" s="780"/>
      <c r="BIG27" s="139"/>
      <c r="BIH27" s="31"/>
      <c r="BII27" s="139"/>
      <c r="BIJ27" s="78">
        <f t="shared" si="172"/>
        <v>50501.000000000007</v>
      </c>
      <c r="BIL27" s="406"/>
      <c r="BIM27" s="780"/>
      <c r="BIN27" s="139"/>
      <c r="BIO27" s="493"/>
      <c r="BIP27" s="139"/>
      <c r="BIQ27" s="78">
        <f t="shared" si="173"/>
        <v>86</v>
      </c>
      <c r="BIS27" s="321"/>
      <c r="BIT27" s="302"/>
      <c r="BIU27" s="139"/>
      <c r="BIV27" s="258"/>
      <c r="BIW27" s="139"/>
      <c r="BIX27" s="78">
        <f t="shared" si="174"/>
        <v>0</v>
      </c>
      <c r="BIZ27" s="426"/>
      <c r="BJA27" s="302"/>
      <c r="BJB27" s="139"/>
      <c r="BJC27" s="258"/>
      <c r="BJD27" s="139"/>
      <c r="BJE27" s="78">
        <f t="shared" si="175"/>
        <v>0</v>
      </c>
      <c r="BJG27" s="321"/>
      <c r="BJH27" s="411"/>
      <c r="BJI27" s="302"/>
      <c r="BJJ27" s="139"/>
      <c r="BJK27" s="258"/>
      <c r="BJL27" s="139"/>
      <c r="BJM27" s="78">
        <f t="shared" si="254"/>
        <v>27564.899999999991</v>
      </c>
      <c r="BJO27" s="31"/>
      <c r="BJP27" s="780"/>
      <c r="BJQ27" s="139"/>
      <c r="BJR27" s="61"/>
      <c r="BJS27" s="139"/>
      <c r="BJT27" s="78">
        <f t="shared" si="255"/>
        <v>1883</v>
      </c>
      <c r="BJV27" s="406"/>
      <c r="BJW27" s="780"/>
      <c r="BJX27" s="139"/>
      <c r="BJY27" s="61"/>
      <c r="BJZ27" s="139"/>
      <c r="BKA27" s="78">
        <f t="shared" si="176"/>
        <v>0</v>
      </c>
      <c r="BKC27" s="406"/>
      <c r="BKE27" s="780"/>
      <c r="BKF27" s="139"/>
      <c r="BKG27" s="31"/>
      <c r="BKH27" s="139"/>
      <c r="BKI27" s="78">
        <f t="shared" si="177"/>
        <v>13238.500000000002</v>
      </c>
      <c r="BKK27" s="406"/>
      <c r="BKL27" s="780"/>
      <c r="BKM27" s="139"/>
      <c r="BKN27" s="31"/>
      <c r="BKO27" s="139"/>
      <c r="BKP27" s="78">
        <f t="shared" si="178"/>
        <v>0</v>
      </c>
      <c r="BKR27" s="406"/>
      <c r="BKS27" s="780"/>
      <c r="BKT27" s="139"/>
      <c r="BKU27" s="31"/>
      <c r="BKV27" s="139"/>
      <c r="BKW27" s="78">
        <f t="shared" si="179"/>
        <v>0</v>
      </c>
      <c r="BKY27" s="406"/>
      <c r="BKZ27" s="780"/>
      <c r="BLA27" s="139"/>
      <c r="BLB27" s="31"/>
      <c r="BLC27" s="139"/>
      <c r="BLD27" s="78">
        <f t="shared" si="180"/>
        <v>11052.6</v>
      </c>
      <c r="BLF27" s="406"/>
      <c r="BLG27" s="780"/>
      <c r="BLH27" s="139"/>
      <c r="BLI27" s="61"/>
      <c r="BLJ27" s="139"/>
      <c r="BLK27" s="78">
        <f t="shared" si="181"/>
        <v>100</v>
      </c>
      <c r="BLM27" s="426"/>
      <c r="BLN27" s="229"/>
      <c r="BLO27" s="696"/>
      <c r="BLP27" s="49"/>
      <c r="BLQ27" s="261"/>
      <c r="BLR27" s="78">
        <f t="shared" si="182"/>
        <v>0</v>
      </c>
      <c r="BLT27" s="426"/>
      <c r="BLU27" s="302"/>
      <c r="BLV27" s="139"/>
      <c r="BLW27" s="258"/>
      <c r="BLX27" s="139"/>
      <c r="BLY27" s="78">
        <f t="shared" si="183"/>
        <v>0</v>
      </c>
      <c r="BMA27" s="426"/>
      <c r="BMB27" s="302"/>
      <c r="BMC27" s="139"/>
      <c r="BMD27" s="495"/>
      <c r="BME27" s="139"/>
      <c r="BMF27" s="78">
        <f t="shared" si="184"/>
        <v>0</v>
      </c>
      <c r="BMH27" s="406"/>
      <c r="BMI27" s="780"/>
      <c r="BMJ27" s="139"/>
      <c r="BMK27" s="605"/>
      <c r="BML27" s="139"/>
      <c r="BMM27" s="78">
        <f t="shared" si="185"/>
        <v>0</v>
      </c>
      <c r="BMO27" s="31"/>
      <c r="BMP27" s="780"/>
      <c r="BMQ27" s="139"/>
      <c r="BMR27" s="258"/>
      <c r="BMS27" s="139"/>
      <c r="BMT27" s="78">
        <f t="shared" si="186"/>
        <v>0</v>
      </c>
      <c r="BMV27" s="31"/>
      <c r="BMW27" s="780"/>
      <c r="BMX27" s="350"/>
      <c r="BMY27" s="31"/>
      <c r="BMZ27" s="139"/>
      <c r="BNA27" s="78">
        <f t="shared" si="229"/>
        <v>30837</v>
      </c>
      <c r="BNC27" s="321"/>
      <c r="BND27" s="229"/>
      <c r="BNE27" s="104"/>
      <c r="BNF27" s="321"/>
      <c r="BNG27" s="139"/>
      <c r="BNH27" s="78">
        <f t="shared" si="230"/>
        <v>71807.5</v>
      </c>
      <c r="BNJ27" s="31"/>
      <c r="BNK27" s="780"/>
      <c r="BNL27" s="139"/>
      <c r="BNM27" s="61"/>
      <c r="BNN27" s="139"/>
      <c r="BNO27" s="78">
        <f t="shared" si="231"/>
        <v>0</v>
      </c>
      <c r="BNQ27" s="31"/>
      <c r="BNR27" s="336"/>
      <c r="BNS27" s="780"/>
      <c r="BNT27" s="139"/>
      <c r="BNU27" s="61"/>
      <c r="BNV27" s="139"/>
      <c r="BNW27" s="78">
        <f t="shared" si="232"/>
        <v>0</v>
      </c>
      <c r="BNY27" s="31"/>
      <c r="BNZ27" s="780"/>
      <c r="BOA27" s="139"/>
      <c r="BOB27" s="61"/>
      <c r="BOC27" s="139"/>
      <c r="BOD27" s="78">
        <f t="shared" si="233"/>
        <v>0</v>
      </c>
      <c r="BOF27" s="31"/>
      <c r="BOG27" s="780"/>
      <c r="BOH27" s="139"/>
      <c r="BOI27" s="61"/>
      <c r="BOJ27" s="139"/>
      <c r="BOK27" s="78">
        <f t="shared" si="234"/>
        <v>0</v>
      </c>
      <c r="BOM27" s="31"/>
      <c r="BON27" s="780"/>
      <c r="BOO27" s="139"/>
      <c r="BOP27" s="61"/>
      <c r="BOQ27" s="139"/>
      <c r="BOR27" s="78">
        <f t="shared" si="235"/>
        <v>1785.5</v>
      </c>
      <c r="BOT27" s="321"/>
      <c r="BOU27" s="302"/>
      <c r="BOV27" s="139"/>
      <c r="BOW27" s="49"/>
      <c r="BOX27" s="139"/>
      <c r="BOY27" s="78">
        <f t="shared" si="236"/>
        <v>0</v>
      </c>
      <c r="BPA27" s="406"/>
      <c r="BPB27" s="780"/>
      <c r="BPC27" s="139"/>
      <c r="BPD27" s="31"/>
      <c r="BPE27" s="139"/>
      <c r="BPF27" s="78">
        <f t="shared" si="237"/>
        <v>0</v>
      </c>
      <c r="BPH27" s="406"/>
      <c r="BPI27" s="780"/>
      <c r="BPJ27" s="139"/>
      <c r="BPK27" s="31"/>
      <c r="BPL27" s="139"/>
      <c r="BPM27" s="78">
        <f t="shared" si="251"/>
        <v>2273.5</v>
      </c>
      <c r="BPO27" s="31"/>
      <c r="BPP27" s="780"/>
      <c r="BPQ27" s="139"/>
      <c r="BPR27" s="61"/>
      <c r="BPS27" s="139"/>
      <c r="BPT27" s="78">
        <f t="shared" si="187"/>
        <v>0</v>
      </c>
      <c r="BPV27" s="31"/>
      <c r="BPW27" s="780"/>
      <c r="BPX27" s="139"/>
      <c r="BPY27" s="61"/>
      <c r="BPZ27" s="139"/>
      <c r="BQA27" s="78">
        <f t="shared" si="188"/>
        <v>0</v>
      </c>
      <c r="BQD27" s="929"/>
      <c r="BQE27" s="31"/>
      <c r="BQF27" s="139"/>
      <c r="BQG27" s="61"/>
      <c r="BQH27" s="139"/>
      <c r="BQI27" s="78">
        <f t="shared" si="189"/>
        <v>118</v>
      </c>
      <c r="BQJ27" s="76"/>
      <c r="BQK27" s="321"/>
      <c r="BQL27" s="302"/>
      <c r="BQM27" s="139"/>
      <c r="BQN27" s="49"/>
      <c r="BQO27" s="139"/>
      <c r="BQP27" s="78">
        <f t="shared" si="190"/>
        <v>21158</v>
      </c>
      <c r="BQR27" s="321"/>
      <c r="BQS27" s="229"/>
      <c r="BQT27" s="104"/>
      <c r="BQU27" s="426"/>
      <c r="BQV27" s="139"/>
      <c r="BQW27" s="78">
        <f t="shared" si="191"/>
        <v>0</v>
      </c>
      <c r="BQZ27" s="780"/>
      <c r="BRA27" s="350"/>
      <c r="BRB27" s="406"/>
      <c r="BRC27" s="778"/>
      <c r="BRD27" s="78">
        <f t="shared" si="192"/>
        <v>0</v>
      </c>
      <c r="BRF27" s="31"/>
      <c r="BRG27" s="780"/>
      <c r="BRH27" s="139"/>
      <c r="BRI27" s="61"/>
      <c r="BRJ27" s="139"/>
      <c r="BRK27" s="78">
        <f t="shared" si="193"/>
        <v>0</v>
      </c>
      <c r="BRM27" s="322"/>
      <c r="BRN27" s="31"/>
      <c r="BRO27" s="780"/>
      <c r="BRP27" s="139"/>
      <c r="BRQ27" s="61"/>
      <c r="BRR27" s="139"/>
      <c r="BRS27" s="78">
        <f t="shared" si="194"/>
        <v>1966</v>
      </c>
      <c r="BRU27" s="406"/>
      <c r="BRV27" s="780"/>
      <c r="BRW27" s="139"/>
      <c r="BRX27" s="61"/>
      <c r="BRY27" s="139"/>
      <c r="BRZ27" s="78">
        <f t="shared" si="195"/>
        <v>0</v>
      </c>
      <c r="BSB27" s="406"/>
      <c r="BSC27" s="780"/>
      <c r="BSD27" s="139"/>
      <c r="BSE27" s="31"/>
      <c r="BSF27" s="139"/>
      <c r="BSG27" s="78">
        <f t="shared" si="196"/>
        <v>0</v>
      </c>
      <c r="BSI27" s="31"/>
      <c r="BSJ27" s="780"/>
      <c r="BSK27" s="139"/>
      <c r="BSL27" s="61"/>
      <c r="BSM27" s="139"/>
      <c r="BSN27" s="78">
        <f t="shared" si="197"/>
        <v>0</v>
      </c>
      <c r="BSP27" s="406"/>
      <c r="BSQ27" s="780"/>
      <c r="BSR27" s="139"/>
      <c r="BSS27" s="883"/>
      <c r="BST27" s="569"/>
      <c r="BSU27" s="78">
        <f t="shared" si="198"/>
        <v>0</v>
      </c>
      <c r="BSW27" s="406"/>
      <c r="BSX27" s="780"/>
      <c r="BSY27" s="139"/>
      <c r="BSZ27" s="883"/>
      <c r="BTA27" s="569"/>
      <c r="BTB27" s="78">
        <f t="shared" si="199"/>
        <v>0</v>
      </c>
      <c r="BTD27" s="31"/>
      <c r="BTE27" s="780"/>
      <c r="BTF27" s="139"/>
      <c r="BTG27" s="61"/>
      <c r="BTH27" s="139"/>
      <c r="BTI27" s="78">
        <f t="shared" si="200"/>
        <v>0</v>
      </c>
      <c r="BTK27" s="31"/>
      <c r="BTL27" s="780"/>
      <c r="BTM27" s="139"/>
      <c r="BTN27" s="61"/>
      <c r="BTO27" s="139"/>
      <c r="BTP27" s="78">
        <f t="shared" si="201"/>
        <v>0</v>
      </c>
      <c r="BTR27" s="31"/>
      <c r="BTS27" s="780"/>
      <c r="BTT27" s="139"/>
      <c r="BTU27" s="61"/>
      <c r="BTV27" s="139"/>
      <c r="BTW27" s="78">
        <f t="shared" si="202"/>
        <v>0</v>
      </c>
      <c r="BTY27" s="31"/>
      <c r="BTZ27" s="780"/>
      <c r="BUA27" s="139"/>
      <c r="BUB27" s="61"/>
      <c r="BUC27" s="139"/>
      <c r="BUD27" s="78">
        <f t="shared" si="203"/>
        <v>0</v>
      </c>
    </row>
    <row r="28" spans="1:1902" x14ac:dyDescent="0.25">
      <c r="A28" s="31"/>
      <c r="B28" s="311"/>
      <c r="C28" s="22"/>
      <c r="D28" s="31"/>
      <c r="E28" s="76"/>
      <c r="F28" s="78">
        <f t="shared" si="2"/>
        <v>147000</v>
      </c>
      <c r="H28" s="31"/>
      <c r="I28" s="311"/>
      <c r="J28" s="22"/>
      <c r="K28" s="31"/>
      <c r="L28" s="76"/>
      <c r="M28" s="78">
        <f t="shared" si="3"/>
        <v>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6"/>
      <c r="AK28" s="311"/>
      <c r="AL28" s="22"/>
      <c r="AM28" s="406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6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6"/>
      <c r="CA28" s="426"/>
      <c r="CB28" s="229"/>
      <c r="CC28" s="104"/>
      <c r="CD28" s="49"/>
      <c r="CE28" s="139"/>
      <c r="CF28" s="78">
        <f t="shared" si="13"/>
        <v>24829.5</v>
      </c>
      <c r="CH28" s="426"/>
      <c r="CI28" s="229"/>
      <c r="CJ28" s="104"/>
      <c r="CK28" s="49"/>
      <c r="CL28" s="139"/>
      <c r="CM28" s="78">
        <f t="shared" si="14"/>
        <v>0</v>
      </c>
      <c r="CO28" s="426"/>
      <c r="CP28" s="229"/>
      <c r="CQ28" s="104"/>
      <c r="CR28" s="49"/>
      <c r="CS28" s="139"/>
      <c r="CT28" s="78">
        <f t="shared" si="15"/>
        <v>0</v>
      </c>
      <c r="CV28" s="426">
        <v>41246</v>
      </c>
      <c r="CW28" s="483"/>
      <c r="CX28" s="229" t="s">
        <v>1153</v>
      </c>
      <c r="CY28" s="104">
        <v>28034</v>
      </c>
      <c r="CZ28" s="483"/>
      <c r="DA28" s="389"/>
      <c r="DB28" s="78">
        <f t="shared" si="16"/>
        <v>213237.66</v>
      </c>
      <c r="DD28" s="426">
        <v>41752</v>
      </c>
      <c r="DE28" s="818"/>
      <c r="DF28" s="229" t="s">
        <v>3726</v>
      </c>
      <c r="DG28" s="104">
        <v>24831</v>
      </c>
      <c r="DH28" s="426">
        <v>41753</v>
      </c>
      <c r="DI28" s="139">
        <v>10000</v>
      </c>
      <c r="DJ28" s="78">
        <f t="shared" si="17"/>
        <v>17172813.629999995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6"/>
      <c r="EO28" s="311"/>
      <c r="EP28" s="22"/>
      <c r="EQ28" s="31"/>
      <c r="ER28" s="76"/>
      <c r="ES28" s="78">
        <f t="shared" si="22"/>
        <v>7999.8000000000029</v>
      </c>
      <c r="EU28" s="406"/>
      <c r="EV28" s="311"/>
      <c r="EW28" s="22"/>
      <c r="EX28" s="31"/>
      <c r="EY28" s="76"/>
      <c r="EZ28" s="78">
        <f t="shared" si="23"/>
        <v>0</v>
      </c>
      <c r="FB28" s="311"/>
      <c r="FC28" s="736"/>
      <c r="FD28" s="311"/>
      <c r="FE28" s="22"/>
      <c r="FF28" s="31"/>
      <c r="FG28" s="76"/>
      <c r="FH28" s="78">
        <f t="shared" si="24"/>
        <v>0</v>
      </c>
      <c r="FJ28" s="426"/>
      <c r="FK28" s="308"/>
      <c r="FL28" s="229"/>
      <c r="FM28" s="104"/>
      <c r="FN28" s="49"/>
      <c r="FO28" s="139"/>
      <c r="FP28" s="78">
        <f t="shared" si="25"/>
        <v>19957.43</v>
      </c>
      <c r="FR28" s="406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8">
        <f t="shared" si="204"/>
        <v>0</v>
      </c>
      <c r="GG28" s="406"/>
      <c r="GH28" s="483"/>
      <c r="GI28" s="311"/>
      <c r="GJ28" s="22"/>
      <c r="GK28" s="871"/>
      <c r="GL28" s="899"/>
      <c r="GM28" s="78">
        <f t="shared" si="27"/>
        <v>0</v>
      </c>
      <c r="GO28" s="31"/>
      <c r="GP28" s="311"/>
      <c r="GQ28" s="22"/>
      <c r="GR28" s="31"/>
      <c r="GS28" s="76"/>
      <c r="GT28" s="78">
        <f t="shared" si="28"/>
        <v>3191.5</v>
      </c>
      <c r="GV28" s="406"/>
      <c r="GW28" s="311"/>
      <c r="GX28" s="311"/>
      <c r="GY28" s="22"/>
      <c r="GZ28" s="31"/>
      <c r="HA28" s="76"/>
      <c r="HB28" s="78">
        <f t="shared" si="29"/>
        <v>12652.35</v>
      </c>
      <c r="HD28" s="426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33695</v>
      </c>
      <c r="IT28" s="426"/>
      <c r="IU28" s="229"/>
      <c r="IV28" s="104"/>
      <c r="IW28" s="49"/>
      <c r="IX28" s="139"/>
      <c r="IY28" s="78">
        <f t="shared" si="36"/>
        <v>402</v>
      </c>
      <c r="JA28" s="406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40800</v>
      </c>
      <c r="JO28" s="322"/>
      <c r="JP28" s="311"/>
      <c r="JQ28" s="22"/>
      <c r="JR28" s="322"/>
      <c r="JS28" s="22"/>
      <c r="JT28" s="78">
        <f t="shared" si="39"/>
        <v>40800</v>
      </c>
      <c r="JV28" s="322"/>
      <c r="JW28" s="311"/>
      <c r="JX28" s="22"/>
      <c r="JY28" s="322"/>
      <c r="JZ28" s="22"/>
      <c r="KA28" s="78">
        <f t="shared" si="40"/>
        <v>40800</v>
      </c>
      <c r="KC28" s="426">
        <v>40760</v>
      </c>
      <c r="KD28" s="1460" t="s">
        <v>1144</v>
      </c>
      <c r="KE28" s="525">
        <v>33439</v>
      </c>
      <c r="KF28" s="322">
        <v>41009</v>
      </c>
      <c r="KG28" s="76">
        <v>19488.68</v>
      </c>
      <c r="KH28" s="78">
        <f t="shared" si="41"/>
        <v>37034.82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12354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6"/>
      <c r="MP28" s="311"/>
      <c r="MQ28" s="22"/>
      <c r="MR28" s="31"/>
      <c r="MS28" s="76"/>
      <c r="MT28" s="78">
        <f t="shared" si="50"/>
        <v>0</v>
      </c>
      <c r="MV28" s="406"/>
      <c r="MW28" s="311"/>
      <c r="MX28" s="22"/>
      <c r="MY28" s="31"/>
      <c r="MZ28" s="76"/>
      <c r="NA28" s="78">
        <f t="shared" si="51"/>
        <v>0</v>
      </c>
      <c r="NC28" s="406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6"/>
      <c r="NY28" s="311"/>
      <c r="NZ28" s="22"/>
      <c r="OA28" s="406"/>
      <c r="OB28" s="76"/>
      <c r="OC28" s="78">
        <f t="shared" si="55"/>
        <v>0</v>
      </c>
      <c r="OE28" s="406"/>
      <c r="OF28" s="311"/>
      <c r="OG28" s="22"/>
      <c r="OH28" s="31"/>
      <c r="OI28" s="76"/>
      <c r="OJ28" s="78">
        <f t="shared" si="56"/>
        <v>12799.5</v>
      </c>
      <c r="OL28" s="406"/>
      <c r="OM28" s="736"/>
      <c r="ON28" s="311"/>
      <c r="OO28" s="22"/>
      <c r="OP28" s="31"/>
      <c r="OQ28" s="76"/>
      <c r="OR28" s="78">
        <f t="shared" si="0"/>
        <v>225191.9</v>
      </c>
      <c r="OT28" s="406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95"/>
      <c r="PJ28" s="104"/>
      <c r="PK28" s="49"/>
      <c r="PL28" s="139"/>
      <c r="PM28" s="78">
        <f t="shared" si="59"/>
        <v>301.5</v>
      </c>
      <c r="PO28" s="321"/>
      <c r="PP28" s="895"/>
      <c r="PQ28" s="104"/>
      <c r="PR28" s="49"/>
      <c r="PS28" s="139"/>
      <c r="PT28" s="78">
        <f t="shared" si="60"/>
        <v>301.5</v>
      </c>
      <c r="PV28" s="321"/>
      <c r="PW28" s="860"/>
      <c r="PX28" s="229"/>
      <c r="PY28" s="104"/>
      <c r="PZ28" s="308"/>
      <c r="QA28" s="139"/>
      <c r="QB28" s="78">
        <f t="shared" si="61"/>
        <v>9830.3599999999933</v>
      </c>
      <c r="QD28" s="321"/>
      <c r="QE28" s="229"/>
      <c r="QF28" s="104"/>
      <c r="QG28" s="308"/>
      <c r="QH28" s="139"/>
      <c r="QI28" s="78">
        <f t="shared" si="62"/>
        <v>0</v>
      </c>
      <c r="QK28" s="322"/>
      <c r="QL28" s="311"/>
      <c r="QM28" s="22"/>
      <c r="QN28" s="31"/>
      <c r="QO28" s="76"/>
      <c r="QP28" s="78">
        <f t="shared" si="63"/>
        <v>9276.8000000000011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6"/>
      <c r="RN28" s="483"/>
      <c r="RO28" s="229"/>
      <c r="RP28" s="104"/>
      <c r="RQ28" s="49"/>
      <c r="RR28" s="139"/>
      <c r="RS28" s="78">
        <f t="shared" si="67"/>
        <v>15332.5</v>
      </c>
      <c r="RU28" s="406"/>
      <c r="RV28" s="311"/>
      <c r="RW28" s="22"/>
      <c r="RX28" s="31"/>
      <c r="RY28" s="793"/>
      <c r="RZ28" s="78">
        <f t="shared" si="68"/>
        <v>1797</v>
      </c>
      <c r="SB28" s="406"/>
      <c r="SC28" s="311"/>
      <c r="SD28" s="22"/>
      <c r="SE28" s="31"/>
      <c r="SF28" s="793"/>
      <c r="SG28" s="78">
        <f t="shared" si="69"/>
        <v>0</v>
      </c>
      <c r="SI28" s="31"/>
      <c r="SJ28" s="311"/>
      <c r="SK28" s="22"/>
      <c r="SL28" s="31"/>
      <c r="SM28" s="793"/>
      <c r="SN28" s="78">
        <f t="shared" si="70"/>
        <v>0</v>
      </c>
      <c r="SP28" s="31"/>
      <c r="SQ28" s="311"/>
      <c r="SR28" s="22"/>
      <c r="SS28" s="31"/>
      <c r="ST28" s="793"/>
      <c r="SU28" s="78">
        <f t="shared" si="71"/>
        <v>0</v>
      </c>
      <c r="SW28" s="31"/>
      <c r="SX28" s="311"/>
      <c r="SY28" s="22"/>
      <c r="SZ28" s="31"/>
      <c r="TA28" s="793"/>
      <c r="TB28" s="78">
        <f t="shared" si="72"/>
        <v>0</v>
      </c>
      <c r="TD28" s="31"/>
      <c r="TE28" s="311"/>
      <c r="TF28" s="22"/>
      <c r="TG28" s="31"/>
      <c r="TH28" s="793"/>
      <c r="TI28" s="78">
        <f t="shared" si="73"/>
        <v>0</v>
      </c>
      <c r="TK28" s="31"/>
      <c r="TL28" s="311"/>
      <c r="TM28" s="22"/>
      <c r="TN28" s="31"/>
      <c r="TO28" s="793"/>
      <c r="TP28" s="78">
        <f t="shared" si="74"/>
        <v>0</v>
      </c>
      <c r="TR28" s="311"/>
      <c r="TS28" s="311"/>
      <c r="TT28" s="22"/>
      <c r="TU28" s="31"/>
      <c r="TV28" s="793"/>
      <c r="TW28" s="78">
        <f t="shared" si="75"/>
        <v>0</v>
      </c>
      <c r="TY28" s="311"/>
      <c r="TZ28" s="311"/>
      <c r="UA28" s="22"/>
      <c r="UB28" s="31"/>
      <c r="UC28" s="793"/>
      <c r="UD28" s="78">
        <f t="shared" si="76"/>
        <v>0</v>
      </c>
      <c r="UF28" s="406"/>
      <c r="UG28" s="311"/>
      <c r="UH28" s="22"/>
      <c r="UI28" s="31"/>
      <c r="UJ28" s="793"/>
      <c r="UK28" s="78">
        <f t="shared" si="77"/>
        <v>0</v>
      </c>
      <c r="UM28" s="406"/>
      <c r="UN28" s="311"/>
      <c r="UO28" s="22"/>
      <c r="UP28" s="31"/>
      <c r="UQ28" s="793"/>
      <c r="UR28" s="78">
        <f t="shared" si="78"/>
        <v>-2822</v>
      </c>
      <c r="UT28" s="406"/>
      <c r="UU28" s="311"/>
      <c r="UV28" s="22"/>
      <c r="UW28" s="31"/>
      <c r="UX28" s="793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6"/>
      <c r="VI28" s="311"/>
      <c r="VJ28" s="22"/>
      <c r="VK28" s="31"/>
      <c r="VL28" s="793"/>
      <c r="VM28" s="78">
        <f t="shared" si="81"/>
        <v>0</v>
      </c>
      <c r="VO28" s="792"/>
      <c r="VP28" s="311"/>
      <c r="VQ28" s="22"/>
      <c r="VR28" s="31"/>
      <c r="VS28" s="793"/>
      <c r="VT28" s="78">
        <f t="shared" si="82"/>
        <v>0</v>
      </c>
      <c r="VV28" s="311"/>
      <c r="VW28" s="311"/>
      <c r="VX28" s="22"/>
      <c r="VY28" s="31"/>
      <c r="VZ28" s="793"/>
      <c r="WA28" s="78">
        <f t="shared" si="83"/>
        <v>0</v>
      </c>
      <c r="WC28" s="406"/>
      <c r="WD28" s="311"/>
      <c r="WE28" s="22"/>
      <c r="WF28" s="322">
        <v>41657</v>
      </c>
      <c r="WG28" s="793">
        <v>12374</v>
      </c>
      <c r="WH28" s="78">
        <f t="shared" si="84"/>
        <v>1136</v>
      </c>
      <c r="WJ28" s="322"/>
      <c r="WK28" s="311"/>
      <c r="WL28" s="22"/>
      <c r="WM28" s="31"/>
      <c r="WN28" s="793"/>
      <c r="WO28" s="78">
        <f t="shared" si="85"/>
        <v>151</v>
      </c>
      <c r="WQ28" s="406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635.5</v>
      </c>
      <c r="XE28" s="406"/>
      <c r="XF28" s="311"/>
      <c r="XG28" s="22"/>
      <c r="XH28" s="31"/>
      <c r="XI28" s="76"/>
      <c r="XJ28" s="78">
        <f t="shared" si="88"/>
        <v>40179.949999999997</v>
      </c>
      <c r="XL28" s="406"/>
      <c r="XM28" s="311"/>
      <c r="XN28" s="22"/>
      <c r="XO28" s="31"/>
      <c r="XP28" s="76"/>
      <c r="XQ28" s="78">
        <f t="shared" si="89"/>
        <v>0</v>
      </c>
      <c r="XS28" s="406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6"/>
      <c r="YP28" s="483"/>
      <c r="YQ28" s="229"/>
      <c r="YR28" s="696"/>
      <c r="YS28" s="785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2"/>
        <v>0</v>
      </c>
      <c r="ZD28" s="321"/>
      <c r="ZE28" s="229"/>
      <c r="ZF28" s="104"/>
      <c r="ZG28" s="49"/>
      <c r="ZH28" s="139"/>
      <c r="ZI28" s="78">
        <f t="shared" si="94"/>
        <v>11399.470000000001</v>
      </c>
      <c r="ZK28" s="406"/>
      <c r="ZL28" s="311"/>
      <c r="ZM28" s="22"/>
      <c r="ZN28" s="31"/>
      <c r="ZO28" s="76"/>
      <c r="ZP28" s="78">
        <f t="shared" si="238"/>
        <v>0</v>
      </c>
      <c r="ZR28" s="406"/>
      <c r="ZS28" s="311"/>
      <c r="ZT28" s="22"/>
      <c r="ZU28" s="31"/>
      <c r="ZV28" s="76"/>
      <c r="ZW28" s="78">
        <f t="shared" si="239"/>
        <v>0</v>
      </c>
      <c r="ZY28" s="322">
        <v>41725</v>
      </c>
      <c r="AAA28" s="780" t="s">
        <v>2566</v>
      </c>
      <c r="AAB28" s="139">
        <v>152821.9</v>
      </c>
      <c r="AAC28" s="321">
        <v>41738</v>
      </c>
      <c r="AAD28" s="139">
        <v>152821.9</v>
      </c>
      <c r="AAE28" s="78">
        <f t="shared" si="95"/>
        <v>2062.4000000000233</v>
      </c>
      <c r="AAG28" s="322"/>
      <c r="AAH28" s="780"/>
      <c r="AAI28" s="702"/>
      <c r="AAJ28" s="321"/>
      <c r="AAK28" s="139"/>
      <c r="AAL28" s="78">
        <f t="shared" si="96"/>
        <v>0</v>
      </c>
      <c r="AAN28" s="426"/>
      <c r="AAO28" s="426"/>
      <c r="AAP28" s="229"/>
      <c r="AAQ28" s="104"/>
      <c r="AAR28" s="532"/>
      <c r="AAS28" s="139"/>
      <c r="AAT28" s="78">
        <f t="shared" si="97"/>
        <v>2828</v>
      </c>
      <c r="AAV28" s="321"/>
      <c r="AAW28" s="229"/>
      <c r="AAX28" s="696"/>
      <c r="AAY28" s="49"/>
      <c r="AAZ28" s="139"/>
      <c r="ABA28" s="78">
        <f t="shared" si="98"/>
        <v>41970</v>
      </c>
      <c r="ABC28" s="406"/>
      <c r="ABD28" s="311"/>
      <c r="ABE28" s="22"/>
      <c r="ABF28" s="31"/>
      <c r="ABG28" s="76"/>
      <c r="ABH28" s="78">
        <f t="shared" si="99"/>
        <v>0</v>
      </c>
      <c r="ABJ28" s="426"/>
      <c r="ABK28" s="229"/>
      <c r="ABL28" s="104"/>
      <c r="ABM28" s="49"/>
      <c r="ABN28" s="139"/>
      <c r="ABO28" s="78">
        <f t="shared" si="100"/>
        <v>0</v>
      </c>
      <c r="ABQ28" s="426"/>
      <c r="ABR28" s="229"/>
      <c r="ABS28" s="104"/>
      <c r="ABT28" s="49"/>
      <c r="ABU28" s="139"/>
      <c r="ABV28" s="78">
        <f>ABV27+ABS28-ABU28</f>
        <v>0</v>
      </c>
      <c r="ABX28" s="406"/>
      <c r="ABY28" s="311"/>
      <c r="ABZ28" s="22"/>
      <c r="ACA28" s="31"/>
      <c r="ACB28" s="76"/>
      <c r="ACC28" s="78">
        <f t="shared" si="102"/>
        <v>0</v>
      </c>
      <c r="ACE28" s="406"/>
      <c r="ACF28" s="311"/>
      <c r="ACG28" s="22"/>
      <c r="ACH28" s="31"/>
      <c r="ACI28" s="76"/>
      <c r="ACJ28" s="78">
        <f t="shared" si="103"/>
        <v>0</v>
      </c>
      <c r="ACL28" s="406"/>
      <c r="ACM28" s="406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6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3"/>
      <c r="ADL28" s="31"/>
      <c r="ADM28" s="76"/>
      <c r="ADN28" s="78">
        <f t="shared" si="257"/>
        <v>0</v>
      </c>
      <c r="ADP28" s="322"/>
      <c r="ADQ28" s="311"/>
      <c r="ADR28" s="22"/>
      <c r="ADS28" s="406"/>
      <c r="ADT28" s="76"/>
      <c r="ADU28" s="78">
        <f t="shared" si="258"/>
        <v>0</v>
      </c>
      <c r="ADW28" s="406"/>
      <c r="ADX28" s="311"/>
      <c r="ADY28" s="22"/>
      <c r="ADZ28" s="31"/>
      <c r="AEA28" s="76"/>
      <c r="AEB28" s="78">
        <f t="shared" si="259"/>
        <v>42311</v>
      </c>
      <c r="AED28" s="321"/>
      <c r="AEE28" s="229"/>
      <c r="AEF28" s="104"/>
      <c r="AEG28" s="532"/>
      <c r="AEH28" s="139"/>
      <c r="AEI28" s="78">
        <f t="shared" si="253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3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45296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3146</v>
      </c>
      <c r="AGV28" s="406"/>
      <c r="AGW28" s="311"/>
      <c r="AGX28" s="22"/>
      <c r="AGY28" s="31"/>
      <c r="AGZ28" s="76"/>
      <c r="AHA28" s="78">
        <f t="shared" si="114"/>
        <v>17325.5</v>
      </c>
      <c r="AHE28" s="311"/>
      <c r="AHF28" s="22"/>
      <c r="AHG28" s="322"/>
      <c r="AHH28" s="76"/>
      <c r="AHI28" s="78">
        <f t="shared" si="115"/>
        <v>2343</v>
      </c>
      <c r="AHK28" s="406"/>
      <c r="AHL28" s="311"/>
      <c r="AHM28" s="22"/>
      <c r="AHN28" s="31"/>
      <c r="AHO28" s="76"/>
      <c r="AHP28" s="78">
        <f t="shared" si="116"/>
        <v>0</v>
      </c>
      <c r="AHR28" s="406"/>
      <c r="AHS28" s="311"/>
      <c r="AHT28" s="22"/>
      <c r="AHU28" s="31"/>
      <c r="AHV28" s="76"/>
      <c r="AHW28" s="78">
        <f t="shared" si="117"/>
        <v>5917.5</v>
      </c>
      <c r="AHY28" s="426"/>
      <c r="AHZ28" s="426"/>
      <c r="AIA28" s="229"/>
      <c r="AIB28" s="1815"/>
      <c r="AIC28" s="1279"/>
      <c r="AID28" s="139"/>
      <c r="AIE28" s="78">
        <f t="shared" si="118"/>
        <v>36851.200000000004</v>
      </c>
      <c r="AIG28" s="426"/>
      <c r="AIH28" s="229"/>
      <c r="AII28" s="104"/>
      <c r="AIJ28" s="49"/>
      <c r="AIK28" s="139"/>
      <c r="AIL28" s="78">
        <f t="shared" si="119"/>
        <v>2612</v>
      </c>
      <c r="AIN28" s="426"/>
      <c r="AIO28" s="229"/>
      <c r="AIP28" s="104"/>
      <c r="AIQ28" s="49"/>
      <c r="AIR28" s="139"/>
      <c r="AIS28" s="78">
        <f t="shared" si="120"/>
        <v>0</v>
      </c>
      <c r="AIU28" s="406"/>
      <c r="AIV28" s="311"/>
      <c r="AIW28" s="22"/>
      <c r="AIX28" s="31"/>
      <c r="AIY28" s="76"/>
      <c r="AIZ28" s="78">
        <f t="shared" si="121"/>
        <v>504</v>
      </c>
      <c r="AJB28" s="31"/>
      <c r="AJC28" s="782"/>
      <c r="AJD28" s="22"/>
      <c r="AJE28" s="31"/>
      <c r="AJF28" s="76"/>
      <c r="AJG28" s="78">
        <f t="shared" si="122"/>
        <v>52560.5</v>
      </c>
      <c r="AJI28" s="31"/>
      <c r="AJJ28" s="782"/>
      <c r="AJK28" s="22"/>
      <c r="AJL28" s="31"/>
      <c r="AJM28" s="76"/>
      <c r="AJN28" s="78">
        <f t="shared" si="123"/>
        <v>3113</v>
      </c>
      <c r="AJP28" s="322"/>
      <c r="AJQ28" s="782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2"/>
      <c r="AKG28" s="22"/>
      <c r="AKH28" s="31"/>
      <c r="AKI28" s="76"/>
      <c r="AKJ28" s="78">
        <f t="shared" si="126"/>
        <v>0</v>
      </c>
      <c r="AKL28" s="406"/>
      <c r="AKM28" s="782"/>
      <c r="AKN28" s="22"/>
      <c r="AKO28" s="31"/>
      <c r="AKP28" s="76"/>
      <c r="AKQ28" s="78">
        <f t="shared" si="127"/>
        <v>0</v>
      </c>
      <c r="AKS28" s="426"/>
      <c r="AKT28" s="483"/>
      <c r="AKU28" s="229"/>
      <c r="AKV28" s="104"/>
      <c r="AKW28" s="49"/>
      <c r="AKX28" s="139"/>
      <c r="AKY28" s="78">
        <f t="shared" si="128"/>
        <v>139</v>
      </c>
      <c r="ALA28" s="426"/>
      <c r="ALB28" s="229"/>
      <c r="ALC28" s="104"/>
      <c r="ALD28" s="49"/>
      <c r="ALE28" s="139"/>
      <c r="ALF28" s="78">
        <f t="shared" si="129"/>
        <v>409</v>
      </c>
      <c r="ALH28" s="406"/>
      <c r="ALI28" s="782"/>
      <c r="ALJ28" s="22"/>
      <c r="ALK28" s="31"/>
      <c r="ALL28" s="76"/>
      <c r="ALM28" s="78">
        <f t="shared" si="130"/>
        <v>0</v>
      </c>
      <c r="ALO28" s="406"/>
      <c r="ALP28" s="782"/>
      <c r="ALQ28" s="22"/>
      <c r="ALR28" s="31"/>
      <c r="ALS28" s="76"/>
      <c r="ALT28" s="78">
        <f t="shared" si="131"/>
        <v>3598.5</v>
      </c>
      <c r="ALV28" s="426"/>
      <c r="ALW28" s="229"/>
      <c r="ALX28" s="104"/>
      <c r="ALY28" s="49"/>
      <c r="ALZ28" s="139"/>
      <c r="AMA28" s="78">
        <f t="shared" si="132"/>
        <v>37151</v>
      </c>
      <c r="AMC28" s="406"/>
      <c r="AMD28" s="311"/>
      <c r="AME28" s="22"/>
      <c r="AMF28" s="31"/>
      <c r="AMG28" s="76"/>
      <c r="AMH28" s="78">
        <f t="shared" si="133"/>
        <v>0</v>
      </c>
      <c r="AMJ28" s="406"/>
      <c r="AMK28" s="311"/>
      <c r="AML28" s="22"/>
      <c r="AMM28" s="406"/>
      <c r="AMN28" s="76"/>
      <c r="AMO28" s="78">
        <f t="shared" si="134"/>
        <v>0</v>
      </c>
      <c r="AMQ28" s="406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7"/>
      <c r="ANA28" s="810"/>
      <c r="ANB28" s="76"/>
      <c r="ANC28" s="811">
        <f t="shared" si="205"/>
        <v>0</v>
      </c>
      <c r="ANE28" s="321"/>
      <c r="ANF28" s="229"/>
      <c r="ANG28" s="805"/>
      <c r="ANH28" s="97"/>
      <c r="ANI28" s="139"/>
      <c r="ANJ28" s="811">
        <f t="shared" si="206"/>
        <v>0</v>
      </c>
      <c r="ANL28" s="321"/>
      <c r="ANM28" s="229"/>
      <c r="ANN28" s="805"/>
      <c r="ANO28" s="393"/>
      <c r="ANP28" s="139"/>
      <c r="ANQ28" s="811">
        <f t="shared" si="207"/>
        <v>187.59999999999991</v>
      </c>
      <c r="ANS28" s="31"/>
      <c r="ANT28" s="336"/>
      <c r="ANU28" s="311"/>
      <c r="ANV28" s="807"/>
      <c r="ANW28" s="810"/>
      <c r="ANX28" s="76"/>
      <c r="ANY28" s="811">
        <f t="shared" si="208"/>
        <v>0</v>
      </c>
      <c r="AOA28" s="406"/>
      <c r="AOB28" s="738"/>
      <c r="AOC28" s="311"/>
      <c r="AOD28" s="807"/>
      <c r="AOE28" s="810"/>
      <c r="AOF28" s="76"/>
      <c r="AOG28" s="811">
        <f t="shared" si="209"/>
        <v>731.20000000001164</v>
      </c>
      <c r="AOI28" s="406"/>
      <c r="AOJ28" s="311"/>
      <c r="AOK28" s="807"/>
      <c r="AOL28" s="810"/>
      <c r="AOM28" s="76"/>
      <c r="AON28" s="811">
        <f t="shared" si="210"/>
        <v>0</v>
      </c>
      <c r="AOP28" s="31"/>
      <c r="AOQ28" s="311"/>
      <c r="AOR28" s="807"/>
      <c r="AOS28" s="810"/>
      <c r="AOT28" s="76"/>
      <c r="AOU28" s="811">
        <f t="shared" si="211"/>
        <v>0</v>
      </c>
      <c r="AOW28" s="311"/>
      <c r="AOX28" s="311"/>
      <c r="AOY28" s="831"/>
      <c r="AOZ28" s="810"/>
      <c r="APA28" s="76"/>
      <c r="APB28" s="811">
        <f t="shared" si="212"/>
        <v>0</v>
      </c>
      <c r="APD28" s="49"/>
      <c r="APE28" s="900"/>
      <c r="APF28" s="805"/>
      <c r="APG28" s="97"/>
      <c r="APH28" s="139"/>
      <c r="API28" s="78">
        <f t="shared" si="136"/>
        <v>0</v>
      </c>
      <c r="APK28" s="406"/>
      <c r="APL28" s="311"/>
      <c r="APM28" s="831"/>
      <c r="APN28" s="810"/>
      <c r="APO28" s="76"/>
      <c r="APP28" s="811">
        <f t="shared" si="213"/>
        <v>0</v>
      </c>
      <c r="APR28" s="322"/>
      <c r="APS28" s="311"/>
      <c r="APT28" s="807"/>
      <c r="APU28" s="810"/>
      <c r="APV28" s="76"/>
      <c r="APW28" s="811">
        <f t="shared" si="214"/>
        <v>0</v>
      </c>
      <c r="APY28" s="31"/>
      <c r="APZ28" s="872"/>
      <c r="AQA28" s="807"/>
      <c r="AQB28" s="810"/>
      <c r="AQC28" s="76"/>
      <c r="AQD28" s="811">
        <f t="shared" si="215"/>
        <v>0</v>
      </c>
      <c r="AQF28" s="31"/>
      <c r="AQG28" s="311"/>
      <c r="AQH28" s="807"/>
      <c r="AQI28" s="810"/>
      <c r="AQJ28" s="76"/>
      <c r="AQK28" s="811">
        <f t="shared" si="216"/>
        <v>0</v>
      </c>
      <c r="AQM28" s="31"/>
      <c r="AQN28" s="872"/>
      <c r="AQO28" s="807"/>
      <c r="AQP28" s="810"/>
      <c r="AQQ28" s="76"/>
      <c r="AQR28" s="811">
        <f t="shared" si="217"/>
        <v>0</v>
      </c>
      <c r="AQT28" s="322"/>
      <c r="AQU28" s="782"/>
      <c r="AQV28" s="807"/>
      <c r="AQW28" s="810"/>
      <c r="AQX28" s="76"/>
      <c r="AQY28" s="811">
        <f t="shared" si="218"/>
        <v>0</v>
      </c>
      <c r="ARA28" s="322"/>
      <c r="ARB28" s="782"/>
      <c r="ARC28" s="807"/>
      <c r="ARD28" s="810"/>
      <c r="ARE28" s="76"/>
      <c r="ARF28" s="811">
        <f t="shared" si="219"/>
        <v>0</v>
      </c>
      <c r="ARH28" s="322"/>
      <c r="ARI28" s="782"/>
      <c r="ARJ28" s="807"/>
      <c r="ARK28" s="810"/>
      <c r="ARL28" s="76"/>
      <c r="ARM28" s="811">
        <f t="shared" si="220"/>
        <v>399</v>
      </c>
      <c r="ARO28" s="406"/>
      <c r="ARP28" s="872"/>
      <c r="ARQ28" s="807"/>
      <c r="ARR28" s="810"/>
      <c r="ARS28" s="76"/>
      <c r="ART28" s="811">
        <f t="shared" si="221"/>
        <v>0</v>
      </c>
      <c r="ARV28" s="406"/>
      <c r="ARW28" s="872"/>
      <c r="ARX28" s="807"/>
      <c r="ARY28" s="810"/>
      <c r="ARZ28" s="76"/>
      <c r="ASA28" s="811">
        <f t="shared" si="222"/>
        <v>0</v>
      </c>
      <c r="ASC28" s="492"/>
      <c r="ASD28" s="311"/>
      <c r="ASE28" s="807"/>
      <c r="ASF28" s="810"/>
      <c r="ASG28" s="76"/>
      <c r="ASH28" s="811">
        <f t="shared" si="223"/>
        <v>0</v>
      </c>
      <c r="ASJ28" s="406"/>
      <c r="ASK28" s="311"/>
      <c r="ASL28" s="831"/>
      <c r="ASM28" s="810"/>
      <c r="ASN28" s="76"/>
      <c r="ASO28" s="811">
        <f t="shared" si="224"/>
        <v>0</v>
      </c>
      <c r="ASQ28" s="406"/>
      <c r="ASR28" s="311"/>
      <c r="ASS28" s="22"/>
      <c r="AST28" s="31"/>
      <c r="ASU28" s="76"/>
      <c r="ASV28" s="78">
        <f t="shared" si="240"/>
        <v>0</v>
      </c>
      <c r="ASX28" s="426"/>
      <c r="ASY28" s="426"/>
      <c r="ASZ28" s="229"/>
      <c r="ATA28" s="104"/>
      <c r="ATB28" s="49"/>
      <c r="ATC28" s="139"/>
      <c r="ATD28" s="78">
        <f t="shared" si="241"/>
        <v>2270</v>
      </c>
      <c r="ATF28" s="406"/>
      <c r="ATG28" s="311"/>
      <c r="ATH28" s="22"/>
      <c r="ATI28" s="31"/>
      <c r="ATJ28" s="76"/>
      <c r="ATK28" s="78">
        <f t="shared" si="242"/>
        <v>0</v>
      </c>
      <c r="ATM28" s="322"/>
      <c r="ATN28" s="311"/>
      <c r="ATO28" s="22"/>
      <c r="ATP28" s="31"/>
      <c r="ATQ28" s="76"/>
      <c r="ATR28" s="78">
        <f t="shared" si="243"/>
        <v>0</v>
      </c>
      <c r="ATT28" s="406"/>
      <c r="ATU28" s="738"/>
      <c r="ATV28" s="782"/>
      <c r="ATW28" s="22"/>
      <c r="ATX28" s="31"/>
      <c r="ATY28" s="76"/>
      <c r="ATZ28" s="78">
        <f t="shared" si="244"/>
        <v>968</v>
      </c>
      <c r="AUB28" s="406"/>
      <c r="AUC28" s="738"/>
      <c r="AUD28" s="782"/>
      <c r="AUE28" s="22"/>
      <c r="AUF28" s="31"/>
      <c r="AUG28" s="76"/>
      <c r="AUH28" s="78">
        <f t="shared" si="245"/>
        <v>0</v>
      </c>
      <c r="AUI28" s="76"/>
      <c r="AUJ28" s="406"/>
      <c r="AUK28" s="311"/>
      <c r="AUL28" s="22"/>
      <c r="AUM28" s="31"/>
      <c r="AUN28" s="76"/>
      <c r="AUO28" s="78">
        <f t="shared" si="246"/>
        <v>0</v>
      </c>
      <c r="AUQ28" s="426"/>
      <c r="AUR28" s="229"/>
      <c r="AUS28" s="104"/>
      <c r="AUT28" s="49"/>
      <c r="AUU28" s="139"/>
      <c r="AUV28" s="78">
        <f t="shared" si="247"/>
        <v>1117.5</v>
      </c>
      <c r="AUX28" s="426"/>
      <c r="AUY28" s="229"/>
      <c r="AUZ28" s="104"/>
      <c r="AVA28" s="49"/>
      <c r="AVB28" s="139"/>
      <c r="AVC28" s="78">
        <f t="shared" si="248"/>
        <v>3312</v>
      </c>
      <c r="AVE28" s="426"/>
      <c r="AVF28" s="229"/>
      <c r="AVG28" s="104"/>
      <c r="AVH28" s="49"/>
      <c r="AVI28" s="139"/>
      <c r="AVJ28" s="78">
        <f t="shared" si="249"/>
        <v>0</v>
      </c>
      <c r="AVL28" s="426"/>
      <c r="AVM28" s="229"/>
      <c r="AVN28" s="104"/>
      <c r="AVO28" s="49"/>
      <c r="AVP28" s="139"/>
      <c r="AVQ28" s="78">
        <f t="shared" si="250"/>
        <v>0</v>
      </c>
      <c r="AVS28" s="406"/>
      <c r="AVT28" s="311"/>
      <c r="AVU28" s="22"/>
      <c r="AVV28" s="31"/>
      <c r="AVW28" s="76"/>
      <c r="AVX28" s="78">
        <f t="shared" si="225"/>
        <v>0</v>
      </c>
      <c r="AVZ28" s="406"/>
      <c r="AWA28" s="311"/>
      <c r="AWB28" s="22"/>
      <c r="AWC28" s="31"/>
      <c r="AWD28" s="76"/>
      <c r="AWE28" s="78">
        <f t="shared" si="226"/>
        <v>0</v>
      </c>
      <c r="AWG28" s="426"/>
      <c r="AWH28" s="229"/>
      <c r="AWI28" s="104"/>
      <c r="AWJ28" s="49"/>
      <c r="AWK28" s="350"/>
      <c r="AWL28" s="78">
        <f t="shared" si="227"/>
        <v>0</v>
      </c>
      <c r="AWN28" s="49"/>
      <c r="AWO28" s="308"/>
      <c r="AWP28" s="229"/>
      <c r="AWQ28" s="104"/>
      <c r="AWR28" s="49"/>
      <c r="AWS28" s="139"/>
      <c r="AWT28" s="78">
        <f t="shared" si="228"/>
        <v>5365</v>
      </c>
      <c r="AWV28" s="406"/>
      <c r="AWW28" s="738"/>
      <c r="AWX28" s="780"/>
      <c r="AWY28" s="76"/>
      <c r="AWZ28" s="31"/>
      <c r="AXA28" s="76"/>
      <c r="AXB28" s="78">
        <f t="shared" si="260"/>
        <v>4707.5</v>
      </c>
      <c r="AXD28" s="406"/>
      <c r="AXE28" s="780"/>
      <c r="AXF28" s="76"/>
      <c r="AXG28" s="31"/>
      <c r="AXH28" s="76"/>
      <c r="AXI28" s="78">
        <f t="shared" si="261"/>
        <v>0</v>
      </c>
      <c r="AXK28" s="406"/>
      <c r="AXL28" s="780"/>
      <c r="AXM28" s="76"/>
      <c r="AXN28" s="31"/>
      <c r="AXO28" s="76"/>
      <c r="AXP28" s="78">
        <f t="shared" si="262"/>
        <v>0</v>
      </c>
      <c r="AXR28" s="31"/>
      <c r="AXS28" s="780"/>
      <c r="AXT28" s="76"/>
      <c r="AXU28" s="31"/>
      <c r="AXV28" s="76"/>
      <c r="AXW28" s="78">
        <f t="shared" si="263"/>
        <v>0</v>
      </c>
      <c r="AXY28" s="426"/>
      <c r="AXZ28" s="302"/>
      <c r="AYA28" s="139"/>
      <c r="AYB28" s="426"/>
      <c r="AYC28" s="139"/>
      <c r="AYD28" s="78">
        <f t="shared" si="137"/>
        <v>0</v>
      </c>
      <c r="AYF28" s="426"/>
      <c r="AYG28" s="302"/>
      <c r="AYH28" s="139"/>
      <c r="AYI28" s="49"/>
      <c r="AYJ28" s="139"/>
      <c r="AYK28" s="78">
        <f t="shared" si="138"/>
        <v>0</v>
      </c>
      <c r="AYM28" s="426"/>
      <c r="AYN28" s="302"/>
      <c r="AYO28" s="139"/>
      <c r="AYP28" s="49"/>
      <c r="AYQ28" s="139"/>
      <c r="AYR28" s="78">
        <f t="shared" si="139"/>
        <v>0</v>
      </c>
      <c r="AYT28" s="406"/>
      <c r="AYU28" s="780"/>
      <c r="AYV28" s="76"/>
      <c r="AYW28" s="31"/>
      <c r="AYX28" s="76"/>
      <c r="AYY28" s="78">
        <f t="shared" si="140"/>
        <v>0</v>
      </c>
      <c r="AZA28" s="406"/>
      <c r="AZB28" s="780"/>
      <c r="AZC28" s="76"/>
      <c r="AZD28" s="61"/>
      <c r="AZE28" s="76"/>
      <c r="AZF28" s="78">
        <f t="shared" si="141"/>
        <v>0</v>
      </c>
      <c r="AZH28" s="31"/>
      <c r="AZI28" s="780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5180.28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6"/>
      <c r="BAG28" s="139"/>
      <c r="BAH28" s="78">
        <f t="shared" si="145"/>
        <v>16823.900000000001</v>
      </c>
      <c r="BAJ28" s="406"/>
      <c r="BAK28" s="780"/>
      <c r="BAL28" s="76"/>
      <c r="BAM28" s="406"/>
      <c r="BAN28" s="76"/>
      <c r="BAO28" s="78">
        <f t="shared" si="146"/>
        <v>0</v>
      </c>
      <c r="BAQ28" s="426"/>
      <c r="BAR28" s="302"/>
      <c r="BAS28" s="139"/>
      <c r="BAT28" s="49"/>
      <c r="BAU28" s="139"/>
      <c r="BAV28" s="78">
        <f t="shared" si="147"/>
        <v>60859.7</v>
      </c>
      <c r="BAX28" s="49"/>
      <c r="BAY28" s="302"/>
      <c r="BAZ28" s="139"/>
      <c r="BBA28" s="258"/>
      <c r="BBB28" s="139"/>
      <c r="BBC28" s="78">
        <f t="shared" si="264"/>
        <v>0</v>
      </c>
      <c r="BBE28" s="49"/>
      <c r="BBF28" s="302"/>
      <c r="BBG28" s="139"/>
      <c r="BBH28" s="258"/>
      <c r="BBI28" s="139"/>
      <c r="BBJ28" s="78">
        <f t="shared" si="265"/>
        <v>1292</v>
      </c>
      <c r="BBL28" s="321">
        <v>41731</v>
      </c>
      <c r="BBM28" s="321"/>
      <c r="BBN28" s="302" t="s">
        <v>2713</v>
      </c>
      <c r="BBO28" s="139">
        <v>1900</v>
      </c>
      <c r="BBP28" s="393">
        <v>41739</v>
      </c>
      <c r="BBQ28" s="350">
        <v>1900</v>
      </c>
      <c r="BBR28" s="131">
        <f t="shared" si="148"/>
        <v>6.5</v>
      </c>
      <c r="BBT28" s="31"/>
      <c r="BBU28" s="780"/>
      <c r="BBV28" s="76"/>
      <c r="BBW28" s="61"/>
      <c r="BBX28" s="76"/>
      <c r="BBY28" s="78">
        <f t="shared" si="149"/>
        <v>0</v>
      </c>
      <c r="BCA28" s="49"/>
      <c r="BCB28" s="302"/>
      <c r="BCC28" s="139"/>
      <c r="BCD28" s="495"/>
      <c r="BCE28" s="139"/>
      <c r="BCF28" s="78">
        <f t="shared" si="150"/>
        <v>0</v>
      </c>
      <c r="BCH28" s="31"/>
      <c r="BCI28" s="780"/>
      <c r="BCJ28" s="76"/>
      <c r="BCK28" s="61"/>
      <c r="BCL28" s="76"/>
      <c r="BCM28" s="78">
        <f t="shared" si="151"/>
        <v>0</v>
      </c>
      <c r="BCO28" s="31"/>
      <c r="BCP28" s="780"/>
      <c r="BCQ28" s="76"/>
      <c r="BCR28" s="61"/>
      <c r="BCS28" s="76"/>
      <c r="BCT28" s="78">
        <f t="shared" si="152"/>
        <v>0</v>
      </c>
      <c r="BCV28" s="406"/>
      <c r="BCW28" s="780"/>
      <c r="BCX28" s="76"/>
      <c r="BCY28" s="61"/>
      <c r="BCZ28" s="76"/>
      <c r="BDA28" s="78">
        <f t="shared" si="153"/>
        <v>6086.5</v>
      </c>
      <c r="BDC28" s="406"/>
      <c r="BDD28" s="780"/>
      <c r="BDE28" s="76"/>
      <c r="BDF28" s="61"/>
      <c r="BDG28" s="76"/>
      <c r="BDH28" s="78">
        <f t="shared" si="154"/>
        <v>29972.600000000006</v>
      </c>
      <c r="BDJ28" s="322"/>
      <c r="BDK28" s="780"/>
      <c r="BDL28" s="76"/>
      <c r="BDM28" s="61"/>
      <c r="BDN28" s="76"/>
      <c r="BDO28" s="78">
        <f t="shared" si="155"/>
        <v>0</v>
      </c>
      <c r="BDQ28" s="426"/>
      <c r="BDR28" s="483"/>
      <c r="BDS28" s="302"/>
      <c r="BDT28" s="139"/>
      <c r="BDU28" s="495"/>
      <c r="BDV28" s="139"/>
      <c r="BDW28" s="78">
        <f t="shared" si="156"/>
        <v>308</v>
      </c>
      <c r="BDY28" s="31"/>
      <c r="BDZ28" s="31"/>
      <c r="BEA28" s="780"/>
      <c r="BEB28" s="76"/>
      <c r="BEC28" s="31"/>
      <c r="BED28" s="76"/>
      <c r="BEE28" s="78">
        <f t="shared" si="157"/>
        <v>10700</v>
      </c>
      <c r="BEG28" s="31"/>
      <c r="BEH28" s="780"/>
      <c r="BEI28" s="76"/>
      <c r="BEJ28" s="31"/>
      <c r="BEK28" s="76"/>
      <c r="BEL28" s="78">
        <f t="shared" si="158"/>
        <v>0</v>
      </c>
      <c r="BEN28" s="31"/>
      <c r="BEO28" s="780"/>
      <c r="BEP28" s="76"/>
      <c r="BEQ28" s="61"/>
      <c r="BER28" s="76"/>
      <c r="BES28" s="78">
        <f t="shared" si="159"/>
        <v>0</v>
      </c>
      <c r="BEU28" s="322"/>
      <c r="BEV28" s="780"/>
      <c r="BEW28" s="76"/>
      <c r="BEX28" s="61"/>
      <c r="BEY28" s="76"/>
      <c r="BEZ28" s="78">
        <f t="shared" si="160"/>
        <v>0</v>
      </c>
      <c r="BFB28" s="322"/>
      <c r="BFC28" s="780"/>
      <c r="BFD28" s="76"/>
      <c r="BFE28" s="31"/>
      <c r="BFF28" s="76"/>
      <c r="BFG28" s="78">
        <f t="shared" si="161"/>
        <v>970</v>
      </c>
      <c r="BFI28" s="321"/>
      <c r="BFJ28" s="302"/>
      <c r="BFK28" s="139"/>
      <c r="BFL28" s="426"/>
      <c r="BFM28" s="139"/>
      <c r="BFN28" s="78">
        <f t="shared" si="162"/>
        <v>0</v>
      </c>
      <c r="BFP28" s="322"/>
      <c r="BFQ28" s="780"/>
      <c r="BFR28" s="76"/>
      <c r="BFS28" s="493"/>
      <c r="BFT28" s="76"/>
      <c r="BFU28" s="78">
        <f t="shared" si="163"/>
        <v>0</v>
      </c>
      <c r="BFW28" s="31"/>
      <c r="BFX28" s="780"/>
      <c r="BFY28" s="76"/>
      <c r="BFZ28" s="61"/>
      <c r="BGA28" s="76"/>
      <c r="BGB28" s="78">
        <f t="shared" si="164"/>
        <v>0</v>
      </c>
      <c r="BGD28" s="321"/>
      <c r="BGE28" s="302"/>
      <c r="BGF28" s="139"/>
      <c r="BGG28" s="321"/>
      <c r="BGH28" s="139"/>
      <c r="BGI28" s="78">
        <f t="shared" si="165"/>
        <v>0</v>
      </c>
      <c r="BGK28" s="426"/>
      <c r="BGL28" s="426"/>
      <c r="BGM28" s="302"/>
      <c r="BGN28" s="139"/>
      <c r="BGO28" s="426"/>
      <c r="BGP28" s="139"/>
      <c r="BGQ28" s="78">
        <f t="shared" si="166"/>
        <v>4379.5999999999913</v>
      </c>
      <c r="BGS28" s="31"/>
      <c r="BGT28" s="780"/>
      <c r="BGU28" s="76"/>
      <c r="BGV28" s="61"/>
      <c r="BGW28" s="76"/>
      <c r="BGX28" s="78">
        <f t="shared" si="167"/>
        <v>0</v>
      </c>
      <c r="BGZ28" s="406"/>
      <c r="BHA28" s="780"/>
      <c r="BHB28" s="76"/>
      <c r="BHC28" s="61"/>
      <c r="BHD28" s="76"/>
      <c r="BHE28" s="78">
        <f t="shared" si="168"/>
        <v>229.79999999999927</v>
      </c>
      <c r="BHG28" s="426"/>
      <c r="BHH28" s="49"/>
      <c r="BHI28" s="302"/>
      <c r="BHJ28" s="139"/>
      <c r="BHK28" s="49"/>
      <c r="BHL28" s="139"/>
      <c r="BHM28" s="78">
        <f t="shared" si="169"/>
        <v>0</v>
      </c>
      <c r="BHO28" s="321"/>
      <c r="BHP28" s="302"/>
      <c r="BHQ28" s="139"/>
      <c r="BHR28" s="321"/>
      <c r="BHS28" s="139"/>
      <c r="BHT28" s="78">
        <f t="shared" si="170"/>
        <v>0</v>
      </c>
      <c r="BHV28" s="322"/>
      <c r="BHW28" s="336"/>
      <c r="BHX28" s="780"/>
      <c r="BHY28" s="76"/>
      <c r="BHZ28" s="605"/>
      <c r="BIA28" s="76"/>
      <c r="BIB28" s="78">
        <f t="shared" si="171"/>
        <v>0</v>
      </c>
      <c r="BID28" s="322"/>
      <c r="BIE28" s="336"/>
      <c r="BIF28" s="780"/>
      <c r="BIG28" s="76"/>
      <c r="BIH28" s="31"/>
      <c r="BII28" s="76"/>
      <c r="BIJ28" s="78">
        <f t="shared" si="172"/>
        <v>50501.000000000007</v>
      </c>
      <c r="BIL28" s="406"/>
      <c r="BIM28" s="780"/>
      <c r="BIN28" s="76"/>
      <c r="BIO28" s="493"/>
      <c r="BIP28" s="76"/>
      <c r="BIQ28" s="78">
        <f t="shared" si="173"/>
        <v>86</v>
      </c>
      <c r="BIS28" s="321"/>
      <c r="BIT28" s="302"/>
      <c r="BIU28" s="139"/>
      <c r="BIV28" s="258"/>
      <c r="BIW28" s="139"/>
      <c r="BIX28" s="78">
        <f t="shared" si="174"/>
        <v>0</v>
      </c>
      <c r="BIZ28" s="426"/>
      <c r="BJA28" s="302"/>
      <c r="BJB28" s="139"/>
      <c r="BJC28" s="258"/>
      <c r="BJD28" s="139"/>
      <c r="BJE28" s="78">
        <f t="shared" si="175"/>
        <v>0</v>
      </c>
      <c r="BJG28" s="321"/>
      <c r="BJH28" s="411"/>
      <c r="BJI28" s="302"/>
      <c r="BJJ28" s="139"/>
      <c r="BJK28" s="258"/>
      <c r="BJL28" s="139"/>
      <c r="BJM28" s="78">
        <f t="shared" si="254"/>
        <v>27564.899999999991</v>
      </c>
      <c r="BJO28" s="31"/>
      <c r="BJP28" s="780"/>
      <c r="BJQ28" s="76"/>
      <c r="BJR28" s="61"/>
      <c r="BJS28" s="76"/>
      <c r="BJT28" s="78">
        <f t="shared" si="255"/>
        <v>1883</v>
      </c>
      <c r="BJV28" s="406"/>
      <c r="BJW28" s="780"/>
      <c r="BJX28" s="76"/>
      <c r="BJY28" s="61"/>
      <c r="BJZ28" s="76"/>
      <c r="BKA28" s="78">
        <f t="shared" si="176"/>
        <v>0</v>
      </c>
      <c r="BKC28" s="406"/>
      <c r="BKE28" s="780"/>
      <c r="BKF28" s="76"/>
      <c r="BKG28" s="61"/>
      <c r="BKH28" s="76"/>
      <c r="BKI28" s="78">
        <f t="shared" si="177"/>
        <v>13238.500000000002</v>
      </c>
      <c r="BKK28" s="406"/>
      <c r="BKL28" s="780"/>
      <c r="BKM28" s="76"/>
      <c r="BKN28" s="61"/>
      <c r="BKO28" s="76"/>
      <c r="BKP28" s="78">
        <f t="shared" si="178"/>
        <v>0</v>
      </c>
      <c r="BKR28" s="406"/>
      <c r="BKS28" s="780"/>
      <c r="BKT28" s="76"/>
      <c r="BKU28" s="31"/>
      <c r="BKV28" s="76"/>
      <c r="BKW28" s="78">
        <f t="shared" si="179"/>
        <v>0</v>
      </c>
      <c r="BKY28" s="406"/>
      <c r="BKZ28" s="780"/>
      <c r="BLA28" s="76"/>
      <c r="BLB28" s="31"/>
      <c r="BLC28" s="76"/>
      <c r="BLD28" s="78">
        <f t="shared" si="180"/>
        <v>11052.6</v>
      </c>
      <c r="BLF28" s="406"/>
      <c r="BLG28" s="780"/>
      <c r="BLH28" s="76"/>
      <c r="BLI28" s="61"/>
      <c r="BLJ28" s="76"/>
      <c r="BLK28" s="78">
        <f t="shared" si="181"/>
        <v>100</v>
      </c>
      <c r="BLM28" s="426"/>
      <c r="BLN28" s="1460"/>
      <c r="BLO28" s="696"/>
      <c r="BLP28" s="49"/>
      <c r="BLQ28" s="261"/>
      <c r="BLR28" s="78">
        <f t="shared" si="182"/>
        <v>0</v>
      </c>
      <c r="BLT28" s="426"/>
      <c r="BLU28" s="302"/>
      <c r="BLV28" s="139"/>
      <c r="BLW28" s="258"/>
      <c r="BLX28" s="139"/>
      <c r="BLY28" s="78">
        <f t="shared" si="183"/>
        <v>0</v>
      </c>
      <c r="BMA28" s="426"/>
      <c r="BMB28" s="302"/>
      <c r="BMC28" s="139"/>
      <c r="BMD28" s="495"/>
      <c r="BME28" s="139"/>
      <c r="BMF28" s="78">
        <f t="shared" si="184"/>
        <v>0</v>
      </c>
      <c r="BMH28" s="406"/>
      <c r="BMI28" s="780"/>
      <c r="BMJ28" s="76"/>
      <c r="BMK28" s="605"/>
      <c r="BML28" s="76"/>
      <c r="BMM28" s="78">
        <f t="shared" si="185"/>
        <v>0</v>
      </c>
      <c r="BMO28" s="31"/>
      <c r="BMP28" s="780"/>
      <c r="BMQ28" s="76"/>
      <c r="BMR28" s="61"/>
      <c r="BMS28" s="76"/>
      <c r="BMT28" s="78">
        <f t="shared" si="186"/>
        <v>0</v>
      </c>
      <c r="BMV28" s="31"/>
      <c r="BMW28" s="780"/>
      <c r="BMX28" s="793"/>
      <c r="BMY28" s="31"/>
      <c r="BMZ28" s="76"/>
      <c r="BNA28" s="78">
        <f t="shared" si="229"/>
        <v>30837</v>
      </c>
      <c r="BNC28" s="321">
        <v>41725</v>
      </c>
      <c r="BND28" s="302" t="s">
        <v>2564</v>
      </c>
      <c r="BNE28" s="139">
        <v>32284.799999999999</v>
      </c>
      <c r="BNF28" s="321">
        <v>41729</v>
      </c>
      <c r="BNG28" s="139">
        <v>14441</v>
      </c>
      <c r="BNH28" s="78">
        <f t="shared" si="230"/>
        <v>89651.3</v>
      </c>
      <c r="BNJ28" s="31"/>
      <c r="BNK28" s="780"/>
      <c r="BNL28" s="76"/>
      <c r="BNM28" s="61"/>
      <c r="BNN28" s="76"/>
      <c r="BNO28" s="78">
        <f t="shared" si="231"/>
        <v>0</v>
      </c>
      <c r="BNQ28" s="31"/>
      <c r="BNR28" s="336"/>
      <c r="BNS28" s="780"/>
      <c r="BNT28" s="76"/>
      <c r="BNU28" s="61"/>
      <c r="BNV28" s="76"/>
      <c r="BNW28" s="78">
        <f t="shared" si="232"/>
        <v>0</v>
      </c>
      <c r="BNY28" s="31"/>
      <c r="BNZ28" s="780"/>
      <c r="BOA28" s="76"/>
      <c r="BOB28" s="61"/>
      <c r="BOC28" s="76"/>
      <c r="BOD28" s="78">
        <f t="shared" si="233"/>
        <v>0</v>
      </c>
      <c r="BOF28" s="31"/>
      <c r="BOG28" s="780"/>
      <c r="BOH28" s="76"/>
      <c r="BOI28" s="61"/>
      <c r="BOJ28" s="76"/>
      <c r="BOK28" s="78">
        <f t="shared" si="234"/>
        <v>0</v>
      </c>
      <c r="BOM28" s="31"/>
      <c r="BON28" s="780"/>
      <c r="BOO28" s="76"/>
      <c r="BOP28" s="61"/>
      <c r="BOQ28" s="76"/>
      <c r="BOR28" s="78">
        <f t="shared" si="235"/>
        <v>1785.5</v>
      </c>
      <c r="BOT28" s="321"/>
      <c r="BOU28" s="302"/>
      <c r="BOV28" s="139"/>
      <c r="BOW28" s="49"/>
      <c r="BOX28" s="139"/>
      <c r="BOY28" s="78">
        <f t="shared" si="236"/>
        <v>0</v>
      </c>
      <c r="BPA28" s="406"/>
      <c r="BPB28" s="780"/>
      <c r="BPC28" s="76"/>
      <c r="BPD28" s="31"/>
      <c r="BPE28" s="76"/>
      <c r="BPF28" s="78">
        <f t="shared" si="237"/>
        <v>0</v>
      </c>
      <c r="BPH28" s="406"/>
      <c r="BPI28" s="780"/>
      <c r="BPJ28" s="76"/>
      <c r="BPK28" s="31"/>
      <c r="BPL28" s="76"/>
      <c r="BPM28" s="78">
        <f t="shared" si="251"/>
        <v>2273.5</v>
      </c>
      <c r="BPO28" s="31"/>
      <c r="BPP28" s="780"/>
      <c r="BPQ28" s="76"/>
      <c r="BPR28" s="61"/>
      <c r="BPS28" s="76"/>
      <c r="BPT28" s="78">
        <f t="shared" si="187"/>
        <v>0</v>
      </c>
      <c r="BPV28" s="31"/>
      <c r="BPW28" s="780"/>
      <c r="BPX28" s="76"/>
      <c r="BPY28" s="61"/>
      <c r="BPZ28" s="76"/>
      <c r="BQA28" s="78">
        <f t="shared" si="188"/>
        <v>0</v>
      </c>
      <c r="BQE28" s="31"/>
      <c r="BQF28" s="76"/>
      <c r="BQG28" s="61"/>
      <c r="BQH28" s="76"/>
      <c r="BQI28" s="78">
        <f t="shared" si="189"/>
        <v>118</v>
      </c>
      <c r="BQJ28" s="76"/>
      <c r="BQK28" s="321">
        <v>41565</v>
      </c>
      <c r="BQL28" s="302" t="s">
        <v>1824</v>
      </c>
      <c r="BQM28" s="139">
        <v>4110</v>
      </c>
      <c r="BQN28" s="49"/>
      <c r="BQO28" s="139"/>
      <c r="BQP28" s="78">
        <f t="shared" si="190"/>
        <v>25268</v>
      </c>
      <c r="BQR28" s="321"/>
      <c r="BQS28" s="229"/>
      <c r="BQT28" s="104"/>
      <c r="BQU28" s="426"/>
      <c r="BQV28" s="139"/>
      <c r="BQW28" s="78">
        <f t="shared" si="191"/>
        <v>0</v>
      </c>
      <c r="BQZ28" s="780"/>
      <c r="BRA28" s="350"/>
      <c r="BRB28" s="406"/>
      <c r="BRC28" s="778"/>
      <c r="BRD28" s="78">
        <f t="shared" si="192"/>
        <v>0</v>
      </c>
      <c r="BRF28" s="31"/>
      <c r="BRG28" s="780"/>
      <c r="BRH28" s="76"/>
      <c r="BRI28" s="61"/>
      <c r="BRJ28" s="76"/>
      <c r="BRK28" s="78">
        <f t="shared" si="193"/>
        <v>0</v>
      </c>
      <c r="BRM28" s="322"/>
      <c r="BRN28" s="31"/>
      <c r="BRO28" s="780"/>
      <c r="BRP28" s="76"/>
      <c r="BRQ28" s="61"/>
      <c r="BRR28" s="76"/>
      <c r="BRS28" s="78">
        <f t="shared" si="194"/>
        <v>1966</v>
      </c>
      <c r="BRU28" s="406"/>
      <c r="BRV28" s="780"/>
      <c r="BRW28" s="76"/>
      <c r="BRX28" s="61"/>
      <c r="BRY28" s="76"/>
      <c r="BRZ28" s="78">
        <f t="shared" si="195"/>
        <v>0</v>
      </c>
      <c r="BSB28" s="406"/>
      <c r="BSC28" s="780"/>
      <c r="BSD28" s="76"/>
      <c r="BSE28" s="31"/>
      <c r="BSF28" s="76"/>
      <c r="BSG28" s="78">
        <f t="shared" si="196"/>
        <v>0</v>
      </c>
      <c r="BSI28" s="31"/>
      <c r="BSJ28" s="780"/>
      <c r="BSK28" s="76"/>
      <c r="BSL28" s="61"/>
      <c r="BSM28" s="76"/>
      <c r="BSN28" s="78">
        <f t="shared" si="197"/>
        <v>0</v>
      </c>
      <c r="BSP28" s="406"/>
      <c r="BSQ28" s="780"/>
      <c r="BSR28" s="76"/>
      <c r="BSS28" s="883"/>
      <c r="BST28" s="571"/>
      <c r="BSU28" s="78">
        <f t="shared" si="198"/>
        <v>0</v>
      </c>
      <c r="BSW28" s="406"/>
      <c r="BSX28" s="780"/>
      <c r="BSY28" s="76"/>
      <c r="BSZ28" s="883"/>
      <c r="BTA28" s="571"/>
      <c r="BTB28" s="78">
        <f t="shared" si="199"/>
        <v>0</v>
      </c>
      <c r="BTD28" s="31"/>
      <c r="BTE28" s="780"/>
      <c r="BTF28" s="76"/>
      <c r="BTG28" s="61"/>
      <c r="BTH28" s="76"/>
      <c r="BTI28" s="78">
        <f t="shared" si="200"/>
        <v>0</v>
      </c>
      <c r="BTK28" s="31"/>
      <c r="BTL28" s="780"/>
      <c r="BTM28" s="76"/>
      <c r="BTN28" s="61"/>
      <c r="BTO28" s="76"/>
      <c r="BTP28" s="78">
        <f t="shared" si="201"/>
        <v>0</v>
      </c>
      <c r="BTR28" s="31"/>
      <c r="BTS28" s="780"/>
      <c r="BTT28" s="76"/>
      <c r="BTU28" s="61"/>
      <c r="BTV28" s="76"/>
      <c r="BTW28" s="78">
        <f t="shared" si="202"/>
        <v>0</v>
      </c>
      <c r="BTY28" s="31"/>
      <c r="BTZ28" s="780"/>
      <c r="BUA28" s="76"/>
      <c r="BUB28" s="61"/>
      <c r="BUC28" s="76"/>
      <c r="BUD28" s="78">
        <f t="shared" si="203"/>
        <v>0</v>
      </c>
    </row>
    <row r="29" spans="1:1902" x14ac:dyDescent="0.25">
      <c r="A29" s="31"/>
      <c r="B29" s="311"/>
      <c r="C29" s="22"/>
      <c r="D29" s="31"/>
      <c r="E29" s="76"/>
      <c r="F29" s="78">
        <f t="shared" si="2"/>
        <v>147000</v>
      </c>
      <c r="H29" s="31"/>
      <c r="I29" s="311"/>
      <c r="J29" s="22"/>
      <c r="K29" s="31"/>
      <c r="L29" s="76"/>
      <c r="M29" s="78">
        <f t="shared" si="3"/>
        <v>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6"/>
      <c r="AK29" s="311"/>
      <c r="AL29" s="22"/>
      <c r="AM29" s="406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6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6"/>
      <c r="CA29" s="426"/>
      <c r="CB29" s="229"/>
      <c r="CC29" s="104"/>
      <c r="CD29" s="49"/>
      <c r="CE29" s="139"/>
      <c r="CF29" s="78">
        <f t="shared" si="13"/>
        <v>24829.5</v>
      </c>
      <c r="CH29" s="406"/>
      <c r="CI29" s="311"/>
      <c r="CJ29" s="22"/>
      <c r="CK29" s="31"/>
      <c r="CL29" s="76"/>
      <c r="CM29" s="78">
        <f t="shared" si="14"/>
        <v>0</v>
      </c>
      <c r="CO29" s="406"/>
      <c r="CP29" s="311"/>
      <c r="CQ29" s="22"/>
      <c r="CR29" s="31"/>
      <c r="CS29" s="76"/>
      <c r="CT29" s="78">
        <f t="shared" si="15"/>
        <v>0</v>
      </c>
      <c r="CV29" s="426">
        <v>41251</v>
      </c>
      <c r="CW29" s="818"/>
      <c r="CX29" s="229" t="s">
        <v>1154</v>
      </c>
      <c r="CY29" s="104">
        <v>25193.27</v>
      </c>
      <c r="CZ29" s="483"/>
      <c r="DA29" s="389"/>
      <c r="DB29" s="78">
        <f t="shared" si="16"/>
        <v>238430.93</v>
      </c>
      <c r="DD29" s="426"/>
      <c r="DE29" s="818"/>
      <c r="DF29" s="229"/>
      <c r="DG29" s="104"/>
      <c r="DH29" s="426">
        <v>41757</v>
      </c>
      <c r="DI29" s="139">
        <v>14831</v>
      </c>
      <c r="DJ29" s="78">
        <f t="shared" si="17"/>
        <v>17157982.629999995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6"/>
      <c r="EO29" s="311"/>
      <c r="EP29" s="22"/>
      <c r="EQ29" s="31"/>
      <c r="ER29" s="76"/>
      <c r="ES29" s="78">
        <f t="shared" si="22"/>
        <v>7999.8000000000029</v>
      </c>
      <c r="EU29" s="406"/>
      <c r="EV29" s="311"/>
      <c r="EW29" s="22"/>
      <c r="EX29" s="31"/>
      <c r="EY29" s="76"/>
      <c r="EZ29" s="78">
        <f t="shared" si="23"/>
        <v>0</v>
      </c>
      <c r="FB29" s="311"/>
      <c r="FC29" s="736"/>
      <c r="FD29" s="311"/>
      <c r="FE29" s="22"/>
      <c r="FF29" s="31"/>
      <c r="FG29" s="76"/>
      <c r="FH29" s="78">
        <f t="shared" si="24"/>
        <v>0</v>
      </c>
      <c r="FJ29" s="426"/>
      <c r="FK29" s="49"/>
      <c r="FL29" s="229"/>
      <c r="FM29" s="104"/>
      <c r="FN29" s="49"/>
      <c r="FO29" s="139"/>
      <c r="FP29" s="78">
        <f t="shared" si="25"/>
        <v>19957.43</v>
      </c>
      <c r="FR29" s="406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8">
        <f t="shared" si="204"/>
        <v>0</v>
      </c>
      <c r="GG29" s="406"/>
      <c r="GH29" s="483"/>
      <c r="GI29" s="311"/>
      <c r="GJ29" s="22"/>
      <c r="GK29" s="871"/>
      <c r="GL29" s="899"/>
      <c r="GM29" s="78">
        <f t="shared" si="27"/>
        <v>0</v>
      </c>
      <c r="GO29" s="31"/>
      <c r="GP29" s="311"/>
      <c r="GQ29" s="22"/>
      <c r="GR29" s="31"/>
      <c r="GS29" s="76"/>
      <c r="GT29" s="78">
        <f t="shared" si="28"/>
        <v>3191.5</v>
      </c>
      <c r="GV29" s="406"/>
      <c r="GW29" s="311"/>
      <c r="GX29" s="311"/>
      <c r="GY29" s="22"/>
      <c r="GZ29" s="31"/>
      <c r="HA29" s="76"/>
      <c r="HB29" s="78">
        <f t="shared" si="29"/>
        <v>12652.35</v>
      </c>
      <c r="HD29" s="426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33695</v>
      </c>
      <c r="IT29" s="426"/>
      <c r="IU29" s="229"/>
      <c r="IV29" s="104"/>
      <c r="IW29" s="49"/>
      <c r="IX29" s="139"/>
      <c r="IY29" s="78">
        <f t="shared" si="36"/>
        <v>402</v>
      </c>
      <c r="JA29" s="406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40800</v>
      </c>
      <c r="JO29" s="322"/>
      <c r="JP29" s="311"/>
      <c r="JQ29" s="22"/>
      <c r="JR29" s="322"/>
      <c r="JS29" s="22"/>
      <c r="JT29" s="78">
        <f t="shared" si="39"/>
        <v>40800</v>
      </c>
      <c r="JV29" s="322"/>
      <c r="JW29" s="311"/>
      <c r="JX29" s="22"/>
      <c r="JY29" s="322"/>
      <c r="JZ29" s="22"/>
      <c r="KA29" s="78">
        <f t="shared" si="40"/>
        <v>40800</v>
      </c>
      <c r="KC29" s="426"/>
      <c r="KD29" s="229"/>
      <c r="KE29" s="104"/>
      <c r="KF29" s="322">
        <v>41023</v>
      </c>
      <c r="KG29" s="76">
        <v>2000</v>
      </c>
      <c r="KH29" s="78">
        <f t="shared" si="41"/>
        <v>35034.82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12354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6"/>
      <c r="MP29" s="311"/>
      <c r="MQ29" s="22"/>
      <c r="MR29" s="31"/>
      <c r="MS29" s="76"/>
      <c r="MT29" s="78">
        <f t="shared" si="50"/>
        <v>0</v>
      </c>
      <c r="MV29" s="406"/>
      <c r="MW29" s="311"/>
      <c r="MX29" s="22"/>
      <c r="MY29" s="31"/>
      <c r="MZ29" s="76"/>
      <c r="NA29" s="78">
        <f t="shared" si="51"/>
        <v>0</v>
      </c>
      <c r="NC29" s="406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6"/>
      <c r="NY29" s="311"/>
      <c r="NZ29" s="22"/>
      <c r="OA29" s="406"/>
      <c r="OB29" s="76"/>
      <c r="OC29" s="78">
        <f t="shared" si="55"/>
        <v>0</v>
      </c>
      <c r="OE29" s="406"/>
      <c r="OF29" s="311"/>
      <c r="OG29" s="22"/>
      <c r="OH29" s="31"/>
      <c r="OI29" s="76"/>
      <c r="OJ29" s="78">
        <f t="shared" si="56"/>
        <v>12799.5</v>
      </c>
      <c r="OL29" s="406"/>
      <c r="OM29" s="736"/>
      <c r="ON29" s="311"/>
      <c r="OO29" s="22"/>
      <c r="OP29" s="31"/>
      <c r="OQ29" s="76"/>
      <c r="OR29" s="78">
        <f t="shared" si="0"/>
        <v>225191.9</v>
      </c>
      <c r="OT29" s="406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95"/>
      <c r="PJ29" s="104"/>
      <c r="PK29" s="49"/>
      <c r="PL29" s="139"/>
      <c r="PM29" s="78">
        <f t="shared" si="59"/>
        <v>301.5</v>
      </c>
      <c r="PO29" s="321"/>
      <c r="PP29" s="895"/>
      <c r="PQ29" s="104"/>
      <c r="PR29" s="49"/>
      <c r="PS29" s="139"/>
      <c r="PT29" s="78">
        <f t="shared" si="60"/>
        <v>301.5</v>
      </c>
      <c r="PV29" s="321"/>
      <c r="PW29" s="860"/>
      <c r="PX29" s="229"/>
      <c r="PY29" s="104"/>
      <c r="PZ29" s="308"/>
      <c r="QA29" s="139"/>
      <c r="QB29" s="78">
        <f t="shared" si="61"/>
        <v>9830.3599999999933</v>
      </c>
      <c r="QD29" s="321"/>
      <c r="QE29" s="229"/>
      <c r="QF29" s="104"/>
      <c r="QG29" s="308"/>
      <c r="QH29" s="139"/>
      <c r="QI29" s="78">
        <f t="shared" si="62"/>
        <v>0</v>
      </c>
      <c r="QK29" s="322"/>
      <c r="QL29" s="311"/>
      <c r="QM29" s="22"/>
      <c r="QN29" s="31"/>
      <c r="QO29" s="76"/>
      <c r="QP29" s="78">
        <f t="shared" si="63"/>
        <v>9276.8000000000011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6"/>
      <c r="RN29" s="483"/>
      <c r="RO29" s="229"/>
      <c r="RP29" s="104"/>
      <c r="RQ29" s="49"/>
      <c r="RR29" s="350"/>
      <c r="RS29" s="78">
        <f t="shared" si="67"/>
        <v>15332.5</v>
      </c>
      <c r="RU29" s="406"/>
      <c r="RV29" s="311"/>
      <c r="RW29" s="22"/>
      <c r="RX29" s="31"/>
      <c r="RY29" s="793"/>
      <c r="RZ29" s="78">
        <f t="shared" si="68"/>
        <v>1797</v>
      </c>
      <c r="SB29" s="406"/>
      <c r="SC29" s="311"/>
      <c r="SD29" s="22"/>
      <c r="SE29" s="31"/>
      <c r="SF29" s="793"/>
      <c r="SG29" s="78">
        <f t="shared" si="69"/>
        <v>0</v>
      </c>
      <c r="SI29" s="31"/>
      <c r="SJ29" s="311"/>
      <c r="SK29" s="22"/>
      <c r="SL29" s="31"/>
      <c r="SM29" s="793"/>
      <c r="SN29" s="78">
        <f t="shared" si="70"/>
        <v>0</v>
      </c>
      <c r="SP29" s="31"/>
      <c r="SQ29" s="311"/>
      <c r="SR29" s="22"/>
      <c r="SS29" s="31"/>
      <c r="ST29" s="793"/>
      <c r="SU29" s="78">
        <f t="shared" si="71"/>
        <v>0</v>
      </c>
      <c r="SW29" s="31"/>
      <c r="SX29" s="311"/>
      <c r="SY29" s="22"/>
      <c r="SZ29" s="31"/>
      <c r="TA29" s="793"/>
      <c r="TB29" s="78">
        <f t="shared" si="72"/>
        <v>0</v>
      </c>
      <c r="TD29" s="31"/>
      <c r="TE29" s="311"/>
      <c r="TF29" s="22"/>
      <c r="TG29" s="31"/>
      <c r="TH29" s="793"/>
      <c r="TI29" s="78">
        <f t="shared" si="73"/>
        <v>0</v>
      </c>
      <c r="TK29" s="31"/>
      <c r="TL29" s="311"/>
      <c r="TM29" s="22"/>
      <c r="TN29" s="31"/>
      <c r="TO29" s="793"/>
      <c r="TP29" s="78">
        <f t="shared" si="74"/>
        <v>0</v>
      </c>
      <c r="TR29" s="311"/>
      <c r="TS29" s="311"/>
      <c r="TT29" s="22"/>
      <c r="TU29" s="31"/>
      <c r="TV29" s="793"/>
      <c r="TW29" s="78">
        <f t="shared" si="75"/>
        <v>0</v>
      </c>
      <c r="TY29" s="311"/>
      <c r="TZ29" s="311"/>
      <c r="UA29" s="22"/>
      <c r="UB29" s="31"/>
      <c r="UC29" s="793"/>
      <c r="UD29" s="78">
        <f t="shared" si="76"/>
        <v>0</v>
      </c>
      <c r="UF29" s="406"/>
      <c r="UG29" s="311"/>
      <c r="UH29" s="22"/>
      <c r="UI29" s="31"/>
      <c r="UJ29" s="793"/>
      <c r="UK29" s="78">
        <f t="shared" si="77"/>
        <v>0</v>
      </c>
      <c r="UM29" s="406"/>
      <c r="UN29" s="311"/>
      <c r="UO29" s="22"/>
      <c r="UP29" s="31"/>
      <c r="UQ29" s="793"/>
      <c r="UR29" s="78">
        <f t="shared" si="78"/>
        <v>-2822</v>
      </c>
      <c r="UT29" s="406"/>
      <c r="UU29" s="311"/>
      <c r="UV29" s="22"/>
      <c r="UW29" s="31"/>
      <c r="UX29" s="793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6"/>
      <c r="VI29" s="311"/>
      <c r="VJ29" s="22"/>
      <c r="VK29" s="31"/>
      <c r="VL29" s="793"/>
      <c r="VM29" s="78">
        <f t="shared" si="81"/>
        <v>0</v>
      </c>
      <c r="VO29" s="792"/>
      <c r="VP29" s="311"/>
      <c r="VQ29" s="22"/>
      <c r="VR29" s="31"/>
      <c r="VS29" s="793"/>
      <c r="VT29" s="78">
        <f t="shared" si="82"/>
        <v>0</v>
      </c>
      <c r="VV29" s="311"/>
      <c r="VW29" s="311"/>
      <c r="VX29" s="22"/>
      <c r="VY29" s="31"/>
      <c r="VZ29" s="793"/>
      <c r="WA29" s="78">
        <f t="shared" si="83"/>
        <v>0</v>
      </c>
      <c r="WC29" s="406"/>
      <c r="WD29" s="311"/>
      <c r="WE29" s="22"/>
      <c r="WF29" s="322"/>
      <c r="WG29" s="793"/>
      <c r="WH29" s="78">
        <f t="shared" si="84"/>
        <v>1136</v>
      </c>
      <c r="WJ29" s="322"/>
      <c r="WK29" s="311"/>
      <c r="WL29" s="22"/>
      <c r="WM29" s="31"/>
      <c r="WN29" s="793"/>
      <c r="WO29" s="78">
        <f t="shared" si="85"/>
        <v>151</v>
      </c>
      <c r="WQ29" s="406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635.5</v>
      </c>
      <c r="XE29" s="406"/>
      <c r="XF29" s="311"/>
      <c r="XG29" s="22"/>
      <c r="XH29" s="31"/>
      <c r="XI29" s="76"/>
      <c r="XJ29" s="78">
        <f t="shared" si="88"/>
        <v>40179.949999999997</v>
      </c>
      <c r="XL29" s="406"/>
      <c r="XM29" s="311"/>
      <c r="XN29" s="22"/>
      <c r="XO29" s="31"/>
      <c r="XP29" s="76"/>
      <c r="XQ29" s="78">
        <f t="shared" si="89"/>
        <v>0</v>
      </c>
      <c r="XS29" s="406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6"/>
      <c r="YP29" s="483"/>
      <c r="YQ29" s="229"/>
      <c r="YR29" s="696"/>
      <c r="YS29" s="785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2"/>
        <v>0</v>
      </c>
      <c r="ZD29" s="321"/>
      <c r="ZE29" s="229"/>
      <c r="ZF29" s="104"/>
      <c r="ZG29" s="49"/>
      <c r="ZH29" s="139"/>
      <c r="ZI29" s="78">
        <f t="shared" si="94"/>
        <v>11399.470000000001</v>
      </c>
      <c r="ZK29" s="406"/>
      <c r="ZL29" s="311"/>
      <c r="ZM29" s="22"/>
      <c r="ZN29" s="31"/>
      <c r="ZO29" s="76"/>
      <c r="ZP29" s="78">
        <f t="shared" si="238"/>
        <v>0</v>
      </c>
      <c r="ZR29" s="406"/>
      <c r="ZS29" s="311"/>
      <c r="ZT29" s="22"/>
      <c r="ZU29" s="31"/>
      <c r="ZV29" s="76"/>
      <c r="ZW29" s="78">
        <f t="shared" si="239"/>
        <v>0</v>
      </c>
      <c r="ZY29" s="322">
        <v>41726</v>
      </c>
      <c r="AAA29" s="780" t="s">
        <v>2578</v>
      </c>
      <c r="AAB29" s="139">
        <v>67309.5</v>
      </c>
      <c r="AAC29" s="901">
        <v>41738</v>
      </c>
      <c r="AAD29" s="793">
        <v>67309.5</v>
      </c>
      <c r="AAE29" s="78">
        <f t="shared" si="95"/>
        <v>2062.4000000000233</v>
      </c>
      <c r="AAG29" s="322"/>
      <c r="AAH29" s="780"/>
      <c r="AAI29" s="702"/>
      <c r="AAJ29" s="321"/>
      <c r="AAK29" s="139"/>
      <c r="AAL29" s="78">
        <f t="shared" si="96"/>
        <v>0</v>
      </c>
      <c r="AAN29" s="426"/>
      <c r="AAO29" s="426"/>
      <c r="AAP29" s="229"/>
      <c r="AAQ29" s="104"/>
      <c r="AAR29" s="321"/>
      <c r="AAS29" s="139"/>
      <c r="AAT29" s="78">
        <f t="shared" si="97"/>
        <v>2828</v>
      </c>
      <c r="AAV29" s="321"/>
      <c r="AAW29" s="229"/>
      <c r="AAX29" s="696"/>
      <c r="AAY29" s="49"/>
      <c r="AAZ29" s="139"/>
      <c r="ABA29" s="78">
        <f t="shared" si="98"/>
        <v>41970</v>
      </c>
      <c r="ABC29" s="406"/>
      <c r="ABD29" s="311"/>
      <c r="ABE29" s="22"/>
      <c r="ABF29" s="31"/>
      <c r="ABG29" s="76"/>
      <c r="ABH29" s="78">
        <f t="shared" si="99"/>
        <v>0</v>
      </c>
      <c r="ABJ29" s="426"/>
      <c r="ABK29" s="229"/>
      <c r="ABL29" s="104"/>
      <c r="ABM29" s="49"/>
      <c r="ABN29" s="139"/>
      <c r="ABO29" s="78">
        <f t="shared" si="100"/>
        <v>0</v>
      </c>
      <c r="ABQ29" s="426"/>
      <c r="ABR29" s="229"/>
      <c r="ABS29" s="104"/>
      <c r="ABT29" s="49"/>
      <c r="ABU29" s="139"/>
      <c r="ABV29" s="78">
        <f>ABV28+ABS29-ABU29</f>
        <v>0</v>
      </c>
      <c r="ABX29" s="406"/>
      <c r="ABY29" s="311"/>
      <c r="ABZ29" s="22"/>
      <c r="ACA29" s="31"/>
      <c r="ACB29" s="76"/>
      <c r="ACC29" s="78">
        <f t="shared" si="102"/>
        <v>0</v>
      </c>
      <c r="ACE29" s="406"/>
      <c r="ACF29" s="311"/>
      <c r="ACG29" s="22"/>
      <c r="ACH29" s="31"/>
      <c r="ACI29" s="76"/>
      <c r="ACJ29" s="78">
        <f t="shared" si="103"/>
        <v>0</v>
      </c>
      <c r="ACL29" s="406"/>
      <c r="ACM29" s="406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6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3"/>
      <c r="ADL29" s="31"/>
      <c r="ADM29" s="76"/>
      <c r="ADN29" s="78">
        <f t="shared" si="257"/>
        <v>0</v>
      </c>
      <c r="ADP29" s="322"/>
      <c r="ADQ29" s="311"/>
      <c r="ADR29" s="22"/>
      <c r="ADS29" s="406"/>
      <c r="ADT29" s="76"/>
      <c r="ADU29" s="78">
        <f t="shared" si="258"/>
        <v>0</v>
      </c>
      <c r="ADW29" s="406"/>
      <c r="ADX29" s="311"/>
      <c r="ADY29" s="22"/>
      <c r="ADZ29" s="31"/>
      <c r="AEA29" s="76"/>
      <c r="AEB29" s="78">
        <f t="shared" si="259"/>
        <v>42311</v>
      </c>
      <c r="AED29" s="321"/>
      <c r="AEE29" s="229"/>
      <c r="AEF29" s="104"/>
      <c r="AEG29" s="321"/>
      <c r="AEH29" s="139"/>
      <c r="AEI29" s="78">
        <f t="shared" si="253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3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45296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3146</v>
      </c>
      <c r="AGV29" s="406"/>
      <c r="AGW29" s="311"/>
      <c r="AGX29" s="22"/>
      <c r="AGY29" s="31"/>
      <c r="AGZ29" s="76"/>
      <c r="AHA29" s="78">
        <f t="shared" si="114"/>
        <v>17325.5</v>
      </c>
      <c r="AHE29" s="311"/>
      <c r="AHF29" s="22"/>
      <c r="AHG29" s="322"/>
      <c r="AHH29" s="76"/>
      <c r="AHI29" s="78">
        <f t="shared" si="115"/>
        <v>2343</v>
      </c>
      <c r="AHK29" s="406"/>
      <c r="AHL29" s="311"/>
      <c r="AHM29" s="22"/>
      <c r="AHN29" s="31"/>
      <c r="AHO29" s="76"/>
      <c r="AHP29" s="78">
        <f t="shared" si="116"/>
        <v>0</v>
      </c>
      <c r="AHR29" s="406"/>
      <c r="AHS29" s="311"/>
      <c r="AHT29" s="22"/>
      <c r="AHU29" s="31"/>
      <c r="AHV29" s="76"/>
      <c r="AHW29" s="78">
        <f t="shared" si="117"/>
        <v>5917.5</v>
      </c>
      <c r="AHY29" s="426">
        <v>41729</v>
      </c>
      <c r="AHZ29" s="426"/>
      <c r="AIA29" s="229" t="s">
        <v>2632</v>
      </c>
      <c r="AIB29" s="696">
        <v>2251.5</v>
      </c>
      <c r="AIC29" s="49">
        <v>41730</v>
      </c>
      <c r="AID29" s="139">
        <v>2251.5</v>
      </c>
      <c r="AIE29" s="78">
        <f t="shared" si="118"/>
        <v>36851.200000000004</v>
      </c>
      <c r="AIG29" s="426"/>
      <c r="AIH29" s="229"/>
      <c r="AII29" s="104"/>
      <c r="AIJ29" s="49"/>
      <c r="AIK29" s="139"/>
      <c r="AIL29" s="78">
        <f t="shared" si="119"/>
        <v>2612</v>
      </c>
      <c r="AIN29" s="426"/>
      <c r="AIO29" s="229"/>
      <c r="AIP29" s="104"/>
      <c r="AIQ29" s="49"/>
      <c r="AIR29" s="139"/>
      <c r="AIS29" s="78">
        <f t="shared" si="120"/>
        <v>0</v>
      </c>
      <c r="AIU29" s="406"/>
      <c r="AIV29" s="311"/>
      <c r="AIW29" s="22"/>
      <c r="AIX29" s="31"/>
      <c r="AIY29" s="76"/>
      <c r="AIZ29" s="78">
        <f t="shared" si="121"/>
        <v>504</v>
      </c>
      <c r="AJB29" s="31"/>
      <c r="AJC29" s="782"/>
      <c r="AJD29" s="22"/>
      <c r="AJE29" s="31"/>
      <c r="AJF29" s="76"/>
      <c r="AJG29" s="78">
        <f t="shared" si="122"/>
        <v>52560.5</v>
      </c>
      <c r="AJI29" s="31"/>
      <c r="AJJ29" s="782"/>
      <c r="AJK29" s="22"/>
      <c r="AJL29" s="31"/>
      <c r="AJM29" s="76"/>
      <c r="AJN29" s="78">
        <f t="shared" si="123"/>
        <v>3113</v>
      </c>
      <c r="AJP29" s="322"/>
      <c r="AJQ29" s="782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2"/>
      <c r="AKG29" s="22"/>
      <c r="AKH29" s="31"/>
      <c r="AKI29" s="76"/>
      <c r="AKJ29" s="78">
        <f t="shared" si="126"/>
        <v>0</v>
      </c>
      <c r="AKL29" s="406"/>
      <c r="AKM29" s="782"/>
      <c r="AKN29" s="22"/>
      <c r="AKO29" s="31"/>
      <c r="AKP29" s="76"/>
      <c r="AKQ29" s="78">
        <f t="shared" si="127"/>
        <v>0</v>
      </c>
      <c r="AKS29" s="426"/>
      <c r="AKT29" s="483"/>
      <c r="AKU29" s="229"/>
      <c r="AKV29" s="104"/>
      <c r="AKW29" s="49"/>
      <c r="AKX29" s="139"/>
      <c r="AKY29" s="78">
        <f t="shared" si="128"/>
        <v>139</v>
      </c>
      <c r="ALA29" s="426"/>
      <c r="ALB29" s="895"/>
      <c r="ALC29" s="104"/>
      <c r="ALD29" s="49"/>
      <c r="ALE29" s="139"/>
      <c r="ALF29" s="78">
        <f t="shared" si="129"/>
        <v>409</v>
      </c>
      <c r="ALH29" s="406"/>
      <c r="ALI29" s="782"/>
      <c r="ALJ29" s="22"/>
      <c r="ALK29" s="31"/>
      <c r="ALL29" s="76"/>
      <c r="ALM29" s="78">
        <f t="shared" si="130"/>
        <v>0</v>
      </c>
      <c r="ALO29" s="406"/>
      <c r="ALP29" s="782"/>
      <c r="ALQ29" s="22"/>
      <c r="ALR29" s="31"/>
      <c r="ALS29" s="76"/>
      <c r="ALT29" s="78">
        <f t="shared" si="131"/>
        <v>3598.5</v>
      </c>
      <c r="ALV29" s="426"/>
      <c r="ALW29" s="229"/>
      <c r="ALX29" s="104"/>
      <c r="ALY29" s="49"/>
      <c r="ALZ29" s="139"/>
      <c r="AMA29" s="78">
        <f t="shared" si="132"/>
        <v>37151</v>
      </c>
      <c r="AMC29" s="406"/>
      <c r="AMD29" s="782"/>
      <c r="AME29" s="22"/>
      <c r="AMF29" s="31"/>
      <c r="AMG29" s="76"/>
      <c r="AMH29" s="78">
        <f t="shared" si="133"/>
        <v>0</v>
      </c>
      <c r="AMJ29" s="406"/>
      <c r="AMK29" s="782"/>
      <c r="AML29" s="22"/>
      <c r="AMM29" s="406"/>
      <c r="AMN29" s="76"/>
      <c r="AMO29" s="78">
        <f t="shared" si="134"/>
        <v>0</v>
      </c>
      <c r="AMQ29" s="406"/>
      <c r="AMR29" s="782"/>
      <c r="AMS29" s="22"/>
      <c r="AMT29" s="31"/>
      <c r="AMU29" s="76"/>
      <c r="AMV29" s="78">
        <f t="shared" si="135"/>
        <v>0</v>
      </c>
      <c r="AMX29" s="322"/>
      <c r="AMY29" s="311"/>
      <c r="AMZ29" s="807"/>
      <c r="ANA29" s="810"/>
      <c r="ANB29" s="76"/>
      <c r="ANC29" s="811">
        <f t="shared" si="205"/>
        <v>0</v>
      </c>
      <c r="ANE29" s="321"/>
      <c r="ANF29" s="229"/>
      <c r="ANG29" s="805"/>
      <c r="ANH29" s="97"/>
      <c r="ANI29" s="139"/>
      <c r="ANJ29" s="811">
        <f t="shared" si="206"/>
        <v>0</v>
      </c>
      <c r="ANL29" s="31"/>
      <c r="ANM29" s="311"/>
      <c r="ANN29" s="1536"/>
      <c r="ANO29" s="831"/>
      <c r="ANP29" s="139"/>
      <c r="ANQ29" s="811">
        <f t="shared" si="207"/>
        <v>187.59999999999991</v>
      </c>
      <c r="ANS29" s="31"/>
      <c r="ANT29" s="336"/>
      <c r="ANU29" s="311"/>
      <c r="ANV29" s="807"/>
      <c r="ANW29" s="810"/>
      <c r="ANX29" s="76"/>
      <c r="ANY29" s="811">
        <f t="shared" si="208"/>
        <v>0</v>
      </c>
      <c r="AOA29" s="406"/>
      <c r="AOB29" s="738"/>
      <c r="AOC29" s="311"/>
      <c r="AOD29" s="807"/>
      <c r="AOE29" s="810"/>
      <c r="AOF29" s="76"/>
      <c r="AOG29" s="811">
        <f t="shared" si="209"/>
        <v>731.20000000001164</v>
      </c>
      <c r="AOI29" s="406"/>
      <c r="AOJ29" s="311"/>
      <c r="AOK29" s="807"/>
      <c r="AOL29" s="810"/>
      <c r="AOM29" s="76"/>
      <c r="AON29" s="811">
        <f t="shared" si="210"/>
        <v>0</v>
      </c>
      <c r="AOP29" s="31"/>
      <c r="AOQ29" s="311"/>
      <c r="AOR29" s="807"/>
      <c r="AOS29" s="810"/>
      <c r="AOT29" s="76"/>
      <c r="AOU29" s="811">
        <f t="shared" si="211"/>
        <v>0</v>
      </c>
      <c r="AOW29" s="311"/>
      <c r="AOX29" s="311"/>
      <c r="AOY29" s="831"/>
      <c r="AOZ29" s="810"/>
      <c r="APA29" s="76"/>
      <c r="APB29" s="811">
        <f t="shared" si="212"/>
        <v>0</v>
      </c>
      <c r="APD29" s="49"/>
      <c r="APE29" s="900"/>
      <c r="APF29" s="805"/>
      <c r="APG29" s="97"/>
      <c r="APH29" s="139"/>
      <c r="API29" s="78">
        <f t="shared" si="136"/>
        <v>0</v>
      </c>
      <c r="APK29" s="406"/>
      <c r="APL29" s="311"/>
      <c r="APM29" s="831"/>
      <c r="APN29" s="810"/>
      <c r="APO29" s="76"/>
      <c r="APP29" s="811">
        <f t="shared" si="213"/>
        <v>0</v>
      </c>
      <c r="APR29" s="322"/>
      <c r="APS29" s="311"/>
      <c r="APT29" s="807"/>
      <c r="APU29" s="810"/>
      <c r="APV29" s="76"/>
      <c r="APW29" s="811">
        <f t="shared" si="214"/>
        <v>0</v>
      </c>
      <c r="APY29" s="31"/>
      <c r="APZ29" s="872"/>
      <c r="AQA29" s="807"/>
      <c r="AQB29" s="810"/>
      <c r="AQC29" s="76"/>
      <c r="AQD29" s="811">
        <f t="shared" si="215"/>
        <v>0</v>
      </c>
      <c r="AQF29" s="31"/>
      <c r="AQG29" s="311"/>
      <c r="AQH29" s="807"/>
      <c r="AQI29" s="810"/>
      <c r="AQJ29" s="76"/>
      <c r="AQK29" s="811">
        <f t="shared" si="216"/>
        <v>0</v>
      </c>
      <c r="AQM29" s="31"/>
      <c r="AQN29" s="872"/>
      <c r="AQO29" s="807"/>
      <c r="AQP29" s="810"/>
      <c r="AQQ29" s="76"/>
      <c r="AQR29" s="811">
        <f t="shared" si="217"/>
        <v>0</v>
      </c>
      <c r="AQT29" s="322"/>
      <c r="AQU29" s="782"/>
      <c r="AQV29" s="807"/>
      <c r="AQW29" s="810"/>
      <c r="AQX29" s="76"/>
      <c r="AQY29" s="811">
        <f t="shared" si="218"/>
        <v>0</v>
      </c>
      <c r="ARA29" s="322"/>
      <c r="ARB29" s="782"/>
      <c r="ARC29" s="807"/>
      <c r="ARD29" s="810"/>
      <c r="ARE29" s="76"/>
      <c r="ARF29" s="811">
        <f t="shared" si="219"/>
        <v>0</v>
      </c>
      <c r="ARH29" s="322"/>
      <c r="ARI29" s="782"/>
      <c r="ARJ29" s="807"/>
      <c r="ARK29" s="810"/>
      <c r="ARL29" s="76"/>
      <c r="ARM29" s="811">
        <f t="shared" si="220"/>
        <v>399</v>
      </c>
      <c r="ARO29" s="406"/>
      <c r="ARP29" s="872"/>
      <c r="ARQ29" s="807"/>
      <c r="ARR29" s="810"/>
      <c r="ARS29" s="76"/>
      <c r="ART29" s="811">
        <f t="shared" si="221"/>
        <v>0</v>
      </c>
      <c r="ARV29" s="406"/>
      <c r="ARW29" s="872"/>
      <c r="ARX29" s="807"/>
      <c r="ARY29" s="810"/>
      <c r="ARZ29" s="76"/>
      <c r="ASA29" s="811">
        <f t="shared" si="222"/>
        <v>0</v>
      </c>
      <c r="ASC29" s="406"/>
      <c r="ASD29" s="311"/>
      <c r="ASE29" s="807"/>
      <c r="ASF29" s="810"/>
      <c r="ASG29" s="76"/>
      <c r="ASH29" s="811">
        <f t="shared" si="223"/>
        <v>0</v>
      </c>
      <c r="ASJ29" s="406"/>
      <c r="ASK29" s="311"/>
      <c r="ASL29" s="831"/>
      <c r="ASM29" s="810"/>
      <c r="ASN29" s="76"/>
      <c r="ASO29" s="811">
        <f t="shared" si="224"/>
        <v>0</v>
      </c>
      <c r="ASQ29" s="406"/>
      <c r="ASR29" s="311"/>
      <c r="ASS29" s="22"/>
      <c r="AST29" s="31"/>
      <c r="ASU29" s="76"/>
      <c r="ASV29" s="78">
        <f t="shared" si="240"/>
        <v>0</v>
      </c>
      <c r="ASX29" s="426"/>
      <c r="ASY29" s="426"/>
      <c r="ASZ29" s="229"/>
      <c r="ATA29" s="104"/>
      <c r="ATB29" s="49"/>
      <c r="ATC29" s="139"/>
      <c r="ATD29" s="78">
        <f t="shared" si="241"/>
        <v>2270</v>
      </c>
      <c r="ATF29" s="406"/>
      <c r="ATG29" s="782"/>
      <c r="ATH29" s="22"/>
      <c r="ATI29" s="31"/>
      <c r="ATJ29" s="76"/>
      <c r="ATK29" s="78">
        <f t="shared" si="242"/>
        <v>0</v>
      </c>
      <c r="ATM29" s="322"/>
      <c r="ATN29" s="311"/>
      <c r="ATO29" s="22"/>
      <c r="ATP29" s="31"/>
      <c r="ATQ29" s="76"/>
      <c r="ATR29" s="78">
        <f t="shared" si="243"/>
        <v>0</v>
      </c>
      <c r="ATT29" s="406"/>
      <c r="ATU29" s="738"/>
      <c r="ATV29" s="782"/>
      <c r="ATW29" s="22"/>
      <c r="ATX29" s="31"/>
      <c r="ATY29" s="76"/>
      <c r="ATZ29" s="78">
        <f t="shared" si="244"/>
        <v>968</v>
      </c>
      <c r="AUB29" s="406"/>
      <c r="AUC29" s="738"/>
      <c r="AUD29" s="782"/>
      <c r="AUE29" s="22"/>
      <c r="AUF29" s="31"/>
      <c r="AUG29" s="76"/>
      <c r="AUH29" s="78">
        <f t="shared" si="245"/>
        <v>0</v>
      </c>
      <c r="AUI29" s="76"/>
      <c r="AUJ29" s="406"/>
      <c r="AUK29" s="311"/>
      <c r="AUL29" s="22"/>
      <c r="AUM29" s="31"/>
      <c r="AUN29" s="76"/>
      <c r="AUO29" s="78">
        <f t="shared" si="246"/>
        <v>0</v>
      </c>
      <c r="AUQ29" s="426"/>
      <c r="AUR29" s="229"/>
      <c r="AUS29" s="104"/>
      <c r="AUT29" s="49"/>
      <c r="AUU29" s="139"/>
      <c r="AUV29" s="78">
        <f t="shared" si="247"/>
        <v>1117.5</v>
      </c>
      <c r="AUX29" s="426"/>
      <c r="AUY29" s="229"/>
      <c r="AUZ29" s="104"/>
      <c r="AVA29" s="49"/>
      <c r="AVB29" s="139"/>
      <c r="AVC29" s="78">
        <f t="shared" si="248"/>
        <v>3312</v>
      </c>
      <c r="AVE29" s="426"/>
      <c r="AVF29" s="229"/>
      <c r="AVG29" s="104"/>
      <c r="AVH29" s="49"/>
      <c r="AVI29" s="139"/>
      <c r="AVJ29" s="78">
        <f t="shared" si="249"/>
        <v>0</v>
      </c>
      <c r="AVL29" s="426"/>
      <c r="AVM29" s="229"/>
      <c r="AVN29" s="104"/>
      <c r="AVO29" s="49"/>
      <c r="AVP29" s="139"/>
      <c r="AVQ29" s="78">
        <f t="shared" si="250"/>
        <v>0</v>
      </c>
      <c r="AVS29" s="406"/>
      <c r="AVT29" s="311"/>
      <c r="AVU29" s="22"/>
      <c r="AVV29" s="31"/>
      <c r="AVW29" s="76"/>
      <c r="AVX29" s="78">
        <f t="shared" si="225"/>
        <v>0</v>
      </c>
      <c r="AVZ29" s="406"/>
      <c r="AWA29" s="311"/>
      <c r="AWB29" s="22"/>
      <c r="AWC29" s="31"/>
      <c r="AWD29" s="76"/>
      <c r="AWE29" s="78">
        <f t="shared" si="226"/>
        <v>0</v>
      </c>
      <c r="AWG29" s="426"/>
      <c r="AWH29" s="229"/>
      <c r="AWI29" s="104"/>
      <c r="AWJ29" s="49"/>
      <c r="AWK29" s="350"/>
      <c r="AWL29" s="78">
        <f t="shared" si="227"/>
        <v>0</v>
      </c>
      <c r="AWN29" s="49"/>
      <c r="AWO29" s="308"/>
      <c r="AWP29" s="229"/>
      <c r="AWQ29" s="104"/>
      <c r="AWR29" s="49"/>
      <c r="AWS29" s="139"/>
      <c r="AWT29" s="78">
        <f t="shared" si="228"/>
        <v>5365</v>
      </c>
      <c r="AWV29" s="406"/>
      <c r="AWW29" s="738"/>
      <c r="AWX29" s="780"/>
      <c r="AWY29" s="76"/>
      <c r="AWZ29" s="31"/>
      <c r="AXA29" s="76"/>
      <c r="AXB29" s="78">
        <f t="shared" si="260"/>
        <v>4707.5</v>
      </c>
      <c r="AXD29" s="406"/>
      <c r="AXE29" s="780"/>
      <c r="AXF29" s="76"/>
      <c r="AXG29" s="31"/>
      <c r="AXH29" s="76"/>
      <c r="AXI29" s="78">
        <f t="shared" si="261"/>
        <v>0</v>
      </c>
      <c r="AXK29" s="406"/>
      <c r="AXL29" s="780"/>
      <c r="AXM29" s="76"/>
      <c r="AXN29" s="31"/>
      <c r="AXO29" s="76"/>
      <c r="AXP29" s="78">
        <f t="shared" si="262"/>
        <v>0</v>
      </c>
      <c r="AXR29" s="31"/>
      <c r="AXS29" s="780"/>
      <c r="AXT29" s="76"/>
      <c r="AXU29" s="31"/>
      <c r="AXV29" s="76"/>
      <c r="AXW29" s="78">
        <f t="shared" si="263"/>
        <v>0</v>
      </c>
      <c r="AXY29" s="426"/>
      <c r="AXZ29" s="302"/>
      <c r="AYA29" s="139"/>
      <c r="AYB29" s="426"/>
      <c r="AYC29" s="139"/>
      <c r="AYD29" s="78">
        <f t="shared" si="137"/>
        <v>0</v>
      </c>
      <c r="AYF29" s="426"/>
      <c r="AYG29" s="302"/>
      <c r="AYH29" s="139"/>
      <c r="AYI29" s="49"/>
      <c r="AYJ29" s="139"/>
      <c r="AYK29" s="78">
        <f t="shared" si="138"/>
        <v>0</v>
      </c>
      <c r="AYM29" s="426"/>
      <c r="AYN29" s="302"/>
      <c r="AYO29" s="139"/>
      <c r="AYP29" s="49"/>
      <c r="AYQ29" s="139"/>
      <c r="AYR29" s="78">
        <f t="shared" si="139"/>
        <v>0</v>
      </c>
      <c r="AYT29" s="406"/>
      <c r="AYU29" s="780"/>
      <c r="AYV29" s="76"/>
      <c r="AYW29" s="31"/>
      <c r="AYX29" s="76"/>
      <c r="AYY29" s="78">
        <f t="shared" si="140"/>
        <v>0</v>
      </c>
      <c r="AZA29" s="406"/>
      <c r="AZB29" s="780"/>
      <c r="AZC29" s="76"/>
      <c r="AZD29" s="61"/>
      <c r="AZE29" s="76"/>
      <c r="AZF29" s="78">
        <f t="shared" si="141"/>
        <v>0</v>
      </c>
      <c r="AZH29" s="31"/>
      <c r="AZI29" s="780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5180.28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6"/>
      <c r="BAG29" s="139"/>
      <c r="BAH29" s="78">
        <f t="shared" si="145"/>
        <v>16823.900000000001</v>
      </c>
      <c r="BAJ29" s="406"/>
      <c r="BAK29" s="780"/>
      <c r="BAL29" s="76"/>
      <c r="BAM29" s="406"/>
      <c r="BAN29" s="76"/>
      <c r="BAO29" s="78">
        <f t="shared" si="146"/>
        <v>0</v>
      </c>
      <c r="BAQ29" s="426"/>
      <c r="BAR29" s="302"/>
      <c r="BAS29" s="139"/>
      <c r="BAT29" s="49"/>
      <c r="BAU29" s="139"/>
      <c r="BAV29" s="78">
        <f t="shared" si="147"/>
        <v>60859.7</v>
      </c>
      <c r="BAX29" s="49"/>
      <c r="BAY29" s="302"/>
      <c r="BAZ29" s="139"/>
      <c r="BBA29" s="258"/>
      <c r="BBB29" s="139"/>
      <c r="BBC29" s="78">
        <f t="shared" si="264"/>
        <v>0</v>
      </c>
      <c r="BBE29" s="49"/>
      <c r="BBF29" s="302"/>
      <c r="BBG29" s="139"/>
      <c r="BBH29" s="258"/>
      <c r="BBI29" s="139"/>
      <c r="BBJ29" s="78">
        <f t="shared" si="265"/>
        <v>1292</v>
      </c>
      <c r="BBL29" s="321">
        <v>41732</v>
      </c>
      <c r="BBM29" s="342"/>
      <c r="BBN29" s="229" t="s">
        <v>2830</v>
      </c>
      <c r="BBO29" s="104">
        <v>22259.200000000001</v>
      </c>
      <c r="BBP29" s="393">
        <v>41739</v>
      </c>
      <c r="BBQ29" s="139">
        <v>22259.200000000001</v>
      </c>
      <c r="BBR29" s="131">
        <f t="shared" si="148"/>
        <v>6.5</v>
      </c>
      <c r="BBT29" s="31"/>
      <c r="BBU29" s="780"/>
      <c r="BBV29" s="76"/>
      <c r="BBW29" s="61"/>
      <c r="BBX29" s="76"/>
      <c r="BBY29" s="78">
        <f t="shared" si="149"/>
        <v>0</v>
      </c>
      <c r="BCA29" s="49"/>
      <c r="BCB29" s="302"/>
      <c r="BCC29" s="139"/>
      <c r="BCD29" s="495"/>
      <c r="BCE29" s="139"/>
      <c r="BCF29" s="78">
        <f t="shared" si="150"/>
        <v>0</v>
      </c>
      <c r="BCH29" s="31"/>
      <c r="BCI29" s="780"/>
      <c r="BCJ29" s="76"/>
      <c r="BCK29" s="61"/>
      <c r="BCL29" s="76"/>
      <c r="BCM29" s="78">
        <f t="shared" si="151"/>
        <v>0</v>
      </c>
      <c r="BCO29" s="31"/>
      <c r="BCP29" s="780"/>
      <c r="BCQ29" s="76"/>
      <c r="BCR29" s="61"/>
      <c r="BCS29" s="76"/>
      <c r="BCT29" s="78">
        <f t="shared" si="152"/>
        <v>0</v>
      </c>
      <c r="BCV29" s="406"/>
      <c r="BCW29" s="780"/>
      <c r="BCX29" s="76"/>
      <c r="BCY29" s="61"/>
      <c r="BCZ29" s="76"/>
      <c r="BDA29" s="78">
        <f t="shared" si="153"/>
        <v>6086.5</v>
      </c>
      <c r="BDC29" s="406"/>
      <c r="BDD29" s="780"/>
      <c r="BDE29" s="76"/>
      <c r="BDF29" s="61"/>
      <c r="BDG29" s="76"/>
      <c r="BDH29" s="78">
        <f t="shared" si="154"/>
        <v>29972.600000000006</v>
      </c>
      <c r="BDJ29" s="322"/>
      <c r="BDK29" s="780"/>
      <c r="BDL29" s="76"/>
      <c r="BDM29" s="61"/>
      <c r="BDN29" s="76"/>
      <c r="BDO29" s="78">
        <f t="shared" si="155"/>
        <v>0</v>
      </c>
      <c r="BDQ29" s="406"/>
      <c r="BDR29" s="738"/>
      <c r="BDS29" s="780"/>
      <c r="BDT29" s="139"/>
      <c r="BDU29" s="493"/>
      <c r="BDV29" s="139"/>
      <c r="BDW29" s="78">
        <f t="shared" si="156"/>
        <v>308</v>
      </c>
      <c r="BDY29" s="31"/>
      <c r="BDZ29" s="31"/>
      <c r="BEA29" s="780"/>
      <c r="BEB29" s="76"/>
      <c r="BEC29" s="31"/>
      <c r="BED29" s="76"/>
      <c r="BEE29" s="78">
        <f t="shared" si="157"/>
        <v>10700</v>
      </c>
      <c r="BEG29" s="31"/>
      <c r="BEH29" s="780"/>
      <c r="BEI29" s="76"/>
      <c r="BEJ29" s="31"/>
      <c r="BEK29" s="76"/>
      <c r="BEL29" s="78">
        <f t="shared" si="158"/>
        <v>0</v>
      </c>
      <c r="BEN29" s="31"/>
      <c r="BEO29" s="780"/>
      <c r="BEP29" s="76"/>
      <c r="BEQ29" s="61"/>
      <c r="BER29" s="76"/>
      <c r="BES29" s="78">
        <f t="shared" si="159"/>
        <v>0</v>
      </c>
      <c r="BEU29" s="322"/>
      <c r="BEV29" s="780"/>
      <c r="BEW29" s="76"/>
      <c r="BEX29" s="61"/>
      <c r="BEY29" s="76"/>
      <c r="BEZ29" s="78">
        <f t="shared" si="160"/>
        <v>0</v>
      </c>
      <c r="BFB29" s="322"/>
      <c r="BFC29" s="780"/>
      <c r="BFD29" s="76"/>
      <c r="BFE29" s="31"/>
      <c r="BFF29" s="76"/>
      <c r="BFG29" s="78">
        <f t="shared" si="161"/>
        <v>970</v>
      </c>
      <c r="BFI29" s="321"/>
      <c r="BFJ29" s="302"/>
      <c r="BFK29" s="390"/>
      <c r="BFL29" s="861"/>
      <c r="BFM29" s="390"/>
      <c r="BFN29" s="78">
        <f t="shared" si="162"/>
        <v>0</v>
      </c>
      <c r="BFP29" s="322"/>
      <c r="BFQ29" s="780"/>
      <c r="BFR29" s="76"/>
      <c r="BFS29" s="493"/>
      <c r="BFT29" s="76"/>
      <c r="BFU29" s="78">
        <f t="shared" si="163"/>
        <v>0</v>
      </c>
      <c r="BFW29" s="31"/>
      <c r="BFX29" s="780"/>
      <c r="BFY29" s="76"/>
      <c r="BFZ29" s="61"/>
      <c r="BGA29" s="76"/>
      <c r="BGB29" s="78">
        <f t="shared" si="164"/>
        <v>0</v>
      </c>
      <c r="BGD29" s="321"/>
      <c r="BGE29" s="302"/>
      <c r="BGF29" s="139"/>
      <c r="BGG29" s="321"/>
      <c r="BGH29" s="139"/>
      <c r="BGI29" s="78">
        <f t="shared" si="165"/>
        <v>0</v>
      </c>
      <c r="BGK29" s="426"/>
      <c r="BGL29" s="426"/>
      <c r="BGM29" s="302"/>
      <c r="BGN29" s="139"/>
      <c r="BGO29" s="426"/>
      <c r="BGP29" s="139"/>
      <c r="BGQ29" s="78">
        <f t="shared" si="166"/>
        <v>4379.5999999999913</v>
      </c>
      <c r="BGS29" s="31"/>
      <c r="BGT29" s="780"/>
      <c r="BGU29" s="76"/>
      <c r="BGV29" s="61"/>
      <c r="BGW29" s="76"/>
      <c r="BGX29" s="78">
        <f t="shared" si="167"/>
        <v>0</v>
      </c>
      <c r="BGZ29" s="406"/>
      <c r="BHA29" s="780"/>
      <c r="BHB29" s="76"/>
      <c r="BHC29" s="61"/>
      <c r="BHD29" s="76"/>
      <c r="BHE29" s="78">
        <f t="shared" si="168"/>
        <v>229.79999999999927</v>
      </c>
      <c r="BHG29" s="426"/>
      <c r="BHH29" s="49"/>
      <c r="BHI29" s="302"/>
      <c r="BHJ29" s="139"/>
      <c r="BHK29" s="49"/>
      <c r="BHL29" s="139"/>
      <c r="BHM29" s="78">
        <f t="shared" si="169"/>
        <v>0</v>
      </c>
      <c r="BHO29" s="321"/>
      <c r="BHP29" s="302"/>
      <c r="BHQ29" s="139"/>
      <c r="BHR29" s="321"/>
      <c r="BHS29" s="139"/>
      <c r="BHT29" s="78">
        <f t="shared" si="170"/>
        <v>0</v>
      </c>
      <c r="BHV29" s="322"/>
      <c r="BHW29" s="336"/>
      <c r="BHX29" s="780"/>
      <c r="BHY29" s="76"/>
      <c r="BHZ29" s="605"/>
      <c r="BIA29" s="76"/>
      <c r="BIB29" s="78">
        <f t="shared" si="171"/>
        <v>0</v>
      </c>
      <c r="BID29" s="322"/>
      <c r="BIE29" s="336"/>
      <c r="BIF29" s="780"/>
      <c r="BIG29" s="76"/>
      <c r="BIH29" s="31"/>
      <c r="BII29" s="76"/>
      <c r="BIJ29" s="78">
        <f t="shared" si="172"/>
        <v>50501.000000000007</v>
      </c>
      <c r="BIL29" s="406"/>
      <c r="BIM29" s="780"/>
      <c r="BIN29" s="76"/>
      <c r="BIO29" s="493"/>
      <c r="BIP29" s="76"/>
      <c r="BIQ29" s="78">
        <f t="shared" si="173"/>
        <v>86</v>
      </c>
      <c r="BIS29" s="321"/>
      <c r="BIT29" s="302"/>
      <c r="BIU29" s="139"/>
      <c r="BIV29" s="258"/>
      <c r="BIW29" s="139"/>
      <c r="BIX29" s="78">
        <f t="shared" si="174"/>
        <v>0</v>
      </c>
      <c r="BIZ29" s="426"/>
      <c r="BJA29" s="302"/>
      <c r="BJB29" s="139"/>
      <c r="BJC29" s="258"/>
      <c r="BJD29" s="139"/>
      <c r="BJE29" s="78">
        <f t="shared" si="175"/>
        <v>0</v>
      </c>
      <c r="BJG29" s="321"/>
      <c r="BJH29" s="411"/>
      <c r="BJI29" s="302"/>
      <c r="BJJ29" s="139"/>
      <c r="BJK29" s="258"/>
      <c r="BJL29" s="139"/>
      <c r="BJM29" s="78">
        <f t="shared" si="254"/>
        <v>27564.899999999991</v>
      </c>
      <c r="BJO29" s="31"/>
      <c r="BJP29" s="780"/>
      <c r="BJQ29" s="76"/>
      <c r="BJR29" s="61"/>
      <c r="BJS29" s="76"/>
      <c r="BJT29" s="78">
        <f t="shared" si="255"/>
        <v>1883</v>
      </c>
      <c r="BJV29" s="406"/>
      <c r="BJW29" s="780"/>
      <c r="BJX29" s="76"/>
      <c r="BJY29" s="61"/>
      <c r="BJZ29" s="76"/>
      <c r="BKA29" s="78">
        <f t="shared" si="176"/>
        <v>0</v>
      </c>
      <c r="BKC29" s="406"/>
      <c r="BKE29" s="780"/>
      <c r="BKF29" s="76"/>
      <c r="BKG29" s="61"/>
      <c r="BKH29" s="76"/>
      <c r="BKI29" s="78">
        <f t="shared" si="177"/>
        <v>13238.500000000002</v>
      </c>
      <c r="BKK29" s="406"/>
      <c r="BKL29" s="780"/>
      <c r="BKM29" s="76"/>
      <c r="BKN29" s="61"/>
      <c r="BKO29" s="76"/>
      <c r="BKP29" s="78">
        <f t="shared" si="178"/>
        <v>0</v>
      </c>
      <c r="BKR29" s="406"/>
      <c r="BKS29" s="780"/>
      <c r="BKT29" s="76"/>
      <c r="BKU29" s="31"/>
      <c r="BKV29" s="76"/>
      <c r="BKW29" s="78">
        <f t="shared" si="179"/>
        <v>0</v>
      </c>
      <c r="BKY29" s="406"/>
      <c r="BKZ29" s="780"/>
      <c r="BLA29" s="76"/>
      <c r="BLB29" s="31"/>
      <c r="BLC29" s="76"/>
      <c r="BLD29" s="78">
        <f t="shared" si="180"/>
        <v>11052.6</v>
      </c>
      <c r="BLF29" s="406"/>
      <c r="BLG29" s="780"/>
      <c r="BLH29" s="76"/>
      <c r="BLI29" s="61"/>
      <c r="BLJ29" s="76"/>
      <c r="BLK29" s="78">
        <f t="shared" si="181"/>
        <v>100</v>
      </c>
      <c r="BLM29" s="426"/>
      <c r="BLN29" s="1460"/>
      <c r="BLO29" s="696"/>
      <c r="BLP29" s="49"/>
      <c r="BLQ29" s="261"/>
      <c r="BLR29" s="78">
        <f t="shared" si="182"/>
        <v>0</v>
      </c>
      <c r="BLT29" s="426"/>
      <c r="BLU29" s="302"/>
      <c r="BLV29" s="139"/>
      <c r="BLW29" s="258"/>
      <c r="BLX29" s="139"/>
      <c r="BLY29" s="78">
        <f t="shared" si="183"/>
        <v>0</v>
      </c>
      <c r="BMA29" s="426"/>
      <c r="BMB29" s="302"/>
      <c r="BMC29" s="139"/>
      <c r="BMD29" s="495"/>
      <c r="BME29" s="139"/>
      <c r="BMF29" s="78">
        <f t="shared" si="184"/>
        <v>0</v>
      </c>
      <c r="BMH29" s="406"/>
      <c r="BMI29" s="780"/>
      <c r="BMJ29" s="76"/>
      <c r="BMK29" s="605"/>
      <c r="BML29" s="76"/>
      <c r="BMM29" s="78">
        <f t="shared" si="185"/>
        <v>0</v>
      </c>
      <c r="BMO29" s="31"/>
      <c r="BMP29" s="780"/>
      <c r="BMQ29" s="76"/>
      <c r="BMR29" s="61"/>
      <c r="BMS29" s="76"/>
      <c r="BMT29" s="78">
        <f t="shared" si="186"/>
        <v>0</v>
      </c>
      <c r="BMV29" s="31"/>
      <c r="BMW29" s="780"/>
      <c r="BMX29" s="793"/>
      <c r="BMY29" s="31"/>
      <c r="BMZ29" s="76"/>
      <c r="BNA29" s="78">
        <f t="shared" si="229"/>
        <v>30837</v>
      </c>
      <c r="BNC29" s="321"/>
      <c r="BND29" s="302"/>
      <c r="BNE29" s="1297"/>
      <c r="BNF29" s="2025">
        <v>41730</v>
      </c>
      <c r="BNG29" s="66">
        <v>17843</v>
      </c>
      <c r="BNH29" s="78">
        <f t="shared" si="230"/>
        <v>71808.3</v>
      </c>
      <c r="BNJ29" s="31"/>
      <c r="BNK29" s="780"/>
      <c r="BNL29" s="76"/>
      <c r="BNM29" s="61"/>
      <c r="BNN29" s="76"/>
      <c r="BNO29" s="78">
        <f t="shared" si="231"/>
        <v>0</v>
      </c>
      <c r="BNQ29" s="31"/>
      <c r="BNR29" s="336"/>
      <c r="BNS29" s="780"/>
      <c r="BNT29" s="76"/>
      <c r="BNU29" s="61"/>
      <c r="BNV29" s="76"/>
      <c r="BNW29" s="78">
        <f t="shared" si="232"/>
        <v>0</v>
      </c>
      <c r="BNY29" s="31"/>
      <c r="BNZ29" s="780"/>
      <c r="BOA29" s="76"/>
      <c r="BOB29" s="61"/>
      <c r="BOC29" s="76"/>
      <c r="BOD29" s="78">
        <f t="shared" si="233"/>
        <v>0</v>
      </c>
      <c r="BOF29" s="31"/>
      <c r="BOG29" s="780"/>
      <c r="BOH29" s="76"/>
      <c r="BOI29" s="61"/>
      <c r="BOJ29" s="76"/>
      <c r="BOK29" s="78">
        <f t="shared" si="234"/>
        <v>0</v>
      </c>
      <c r="BOM29" s="31"/>
      <c r="BON29" s="780"/>
      <c r="BOO29" s="76"/>
      <c r="BOP29" s="61"/>
      <c r="BOQ29" s="76"/>
      <c r="BOR29" s="78">
        <f t="shared" si="235"/>
        <v>1785.5</v>
      </c>
      <c r="BOT29" s="321"/>
      <c r="BOU29" s="302"/>
      <c r="BOV29" s="139"/>
      <c r="BOW29" s="49"/>
      <c r="BOX29" s="139"/>
      <c r="BOY29" s="78">
        <f t="shared" si="236"/>
        <v>0</v>
      </c>
      <c r="BPA29" s="406"/>
      <c r="BPB29" s="780"/>
      <c r="BPC29" s="76"/>
      <c r="BPD29" s="31"/>
      <c r="BPE29" s="76"/>
      <c r="BPF29" s="78">
        <f t="shared" si="237"/>
        <v>0</v>
      </c>
      <c r="BPH29" s="406"/>
      <c r="BPI29" s="780"/>
      <c r="BPJ29" s="76"/>
      <c r="BPK29" s="31"/>
      <c r="BPL29" s="76"/>
      <c r="BPM29" s="78">
        <f t="shared" si="251"/>
        <v>2273.5</v>
      </c>
      <c r="BPO29" s="31"/>
      <c r="BPP29" s="780"/>
      <c r="BPQ29" s="76"/>
      <c r="BPR29" s="61"/>
      <c r="BPS29" s="76"/>
      <c r="BPT29" s="78">
        <f t="shared" si="187"/>
        <v>0</v>
      </c>
      <c r="BPV29" s="31"/>
      <c r="BPW29" s="780"/>
      <c r="BPX29" s="76"/>
      <c r="BPY29" s="61"/>
      <c r="BPZ29" s="76"/>
      <c r="BQA29" s="78">
        <f t="shared" si="188"/>
        <v>0</v>
      </c>
      <c r="BQE29" s="31"/>
      <c r="BQF29" s="76"/>
      <c r="BQG29" s="61"/>
      <c r="BQH29" s="76"/>
      <c r="BQI29" s="78">
        <f t="shared" si="189"/>
        <v>118</v>
      </c>
      <c r="BQJ29" s="76"/>
      <c r="BQK29" s="321">
        <v>41566</v>
      </c>
      <c r="BQL29" s="302" t="s">
        <v>1825</v>
      </c>
      <c r="BQM29" s="139">
        <v>15920</v>
      </c>
      <c r="BQN29" s="49"/>
      <c r="BQO29" s="139"/>
      <c r="BQP29" s="78">
        <f t="shared" si="190"/>
        <v>41188</v>
      </c>
      <c r="BQR29" s="321"/>
      <c r="BQS29" s="229"/>
      <c r="BQT29" s="104"/>
      <c r="BQU29" s="426"/>
      <c r="BQV29" s="139"/>
      <c r="BQW29" s="78">
        <f t="shared" si="191"/>
        <v>0</v>
      </c>
      <c r="BQZ29" s="885"/>
      <c r="BRA29" s="350"/>
      <c r="BRB29" s="406"/>
      <c r="BRC29" s="778"/>
      <c r="BRD29" s="78">
        <f t="shared" si="192"/>
        <v>0</v>
      </c>
      <c r="BRF29" s="31"/>
      <c r="BRG29" s="780"/>
      <c r="BRH29" s="76"/>
      <c r="BRI29" s="61"/>
      <c r="BRJ29" s="76"/>
      <c r="BRK29" s="78">
        <f t="shared" si="193"/>
        <v>0</v>
      </c>
      <c r="BRM29" s="322"/>
      <c r="BRN29" s="31"/>
      <c r="BRO29" s="780"/>
      <c r="BRP29" s="76"/>
      <c r="BRQ29" s="61"/>
      <c r="BRR29" s="76"/>
      <c r="BRS29" s="78">
        <f t="shared" si="194"/>
        <v>1966</v>
      </c>
      <c r="BRU29" s="406"/>
      <c r="BRV29" s="780"/>
      <c r="BRW29" s="76"/>
      <c r="BRX29" s="61"/>
      <c r="BRY29" s="76"/>
      <c r="BRZ29" s="78">
        <f t="shared" si="195"/>
        <v>0</v>
      </c>
      <c r="BSB29" s="406"/>
      <c r="BSC29" s="780"/>
      <c r="BSD29" s="76"/>
      <c r="BSE29" s="31"/>
      <c r="BSF29" s="76"/>
      <c r="BSG29" s="78">
        <f t="shared" si="196"/>
        <v>0</v>
      </c>
      <c r="BSI29" s="31"/>
      <c r="BSJ29" s="780"/>
      <c r="BSK29" s="76"/>
      <c r="BSL29" s="61"/>
      <c r="BSM29" s="76"/>
      <c r="BSN29" s="78">
        <f t="shared" si="197"/>
        <v>0</v>
      </c>
      <c r="BSP29" s="406"/>
      <c r="BSQ29" s="780"/>
      <c r="BSR29" s="76"/>
      <c r="BSS29" s="883"/>
      <c r="BST29" s="571"/>
      <c r="BSU29" s="78">
        <f t="shared" si="198"/>
        <v>0</v>
      </c>
      <c r="BSW29" s="406"/>
      <c r="BSX29" s="780"/>
      <c r="BSY29" s="76"/>
      <c r="BSZ29" s="883"/>
      <c r="BTA29" s="571"/>
      <c r="BTB29" s="78">
        <f t="shared" si="199"/>
        <v>0</v>
      </c>
      <c r="BTD29" s="31"/>
      <c r="BTE29" s="780"/>
      <c r="BTF29" s="76"/>
      <c r="BTG29" s="61"/>
      <c r="BTH29" s="76"/>
      <c r="BTI29" s="78">
        <f t="shared" si="200"/>
        <v>0</v>
      </c>
      <c r="BTK29" s="31"/>
      <c r="BTL29" s="780"/>
      <c r="BTM29" s="76"/>
      <c r="BTN29" s="61"/>
      <c r="BTO29" s="76"/>
      <c r="BTP29" s="78">
        <f t="shared" si="201"/>
        <v>0</v>
      </c>
      <c r="BTR29" s="31"/>
      <c r="BTS29" s="780"/>
      <c r="BTT29" s="76"/>
      <c r="BTU29" s="61"/>
      <c r="BTV29" s="76"/>
      <c r="BTW29" s="78">
        <f t="shared" si="202"/>
        <v>0</v>
      </c>
      <c r="BTY29" s="31"/>
      <c r="BTZ29" s="780"/>
      <c r="BUA29" s="76"/>
      <c r="BUB29" s="61"/>
      <c r="BUC29" s="76"/>
      <c r="BUD29" s="78">
        <f t="shared" si="203"/>
        <v>0</v>
      </c>
    </row>
    <row r="30" spans="1:1902" x14ac:dyDescent="0.25">
      <c r="A30" s="31"/>
      <c r="B30" s="311"/>
      <c r="C30" s="22"/>
      <c r="D30" s="31"/>
      <c r="E30" s="76"/>
      <c r="F30" s="78">
        <f t="shared" si="2"/>
        <v>147000</v>
      </c>
      <c r="H30" s="31"/>
      <c r="I30" s="311"/>
      <c r="J30" s="22"/>
      <c r="K30" s="31"/>
      <c r="L30" s="76"/>
      <c r="M30" s="78">
        <f t="shared" si="3"/>
        <v>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6"/>
      <c r="AK30" s="311"/>
      <c r="AL30" s="22"/>
      <c r="AM30" s="406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6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6"/>
      <c r="CA30" s="426"/>
      <c r="CB30" s="229"/>
      <c r="CC30" s="104"/>
      <c r="CD30" s="49"/>
      <c r="CE30" s="139"/>
      <c r="CF30" s="78">
        <f t="shared" si="13"/>
        <v>24829.5</v>
      </c>
      <c r="CH30" s="406"/>
      <c r="CI30" s="311"/>
      <c r="CJ30" s="22"/>
      <c r="CK30" s="31"/>
      <c r="CL30" s="76"/>
      <c r="CM30" s="78">
        <f t="shared" si="14"/>
        <v>0</v>
      </c>
      <c r="CO30" s="406"/>
      <c r="CP30" s="311"/>
      <c r="CQ30" s="22"/>
      <c r="CR30" s="31"/>
      <c r="CS30" s="76"/>
      <c r="CT30" s="78">
        <f t="shared" si="15"/>
        <v>0</v>
      </c>
      <c r="CV30" s="426">
        <v>41260</v>
      </c>
      <c r="CW30" s="818"/>
      <c r="CX30" s="229" t="s">
        <v>1156</v>
      </c>
      <c r="CY30" s="104">
        <v>50791.17</v>
      </c>
      <c r="CZ30" s="483"/>
      <c r="DA30" s="389"/>
      <c r="DB30" s="78">
        <f t="shared" si="16"/>
        <v>289222.09999999998</v>
      </c>
      <c r="DD30" s="426">
        <v>41756</v>
      </c>
      <c r="DE30" s="818"/>
      <c r="DF30" s="229" t="s">
        <v>3852</v>
      </c>
      <c r="DG30" s="104">
        <v>648139.97</v>
      </c>
      <c r="DH30" s="426"/>
      <c r="DI30" s="139"/>
      <c r="DJ30" s="78">
        <f t="shared" si="17"/>
        <v>17806122.599999994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6"/>
      <c r="EO30" s="311"/>
      <c r="EP30" s="22"/>
      <c r="EQ30" s="31"/>
      <c r="ER30" s="76"/>
      <c r="ES30" s="78">
        <f t="shared" si="22"/>
        <v>7999.8000000000029</v>
      </c>
      <c r="EU30" s="406"/>
      <c r="EV30" s="311"/>
      <c r="EW30" s="22"/>
      <c r="EX30" s="31"/>
      <c r="EY30" s="76"/>
      <c r="EZ30" s="78">
        <f t="shared" si="23"/>
        <v>0</v>
      </c>
      <c r="FB30" s="311"/>
      <c r="FC30" s="736"/>
      <c r="FD30" s="311"/>
      <c r="FE30" s="22"/>
      <c r="FF30" s="31"/>
      <c r="FG30" s="76"/>
      <c r="FH30" s="78">
        <f t="shared" si="24"/>
        <v>0</v>
      </c>
      <c r="FJ30" s="426"/>
      <c r="FK30" s="49"/>
      <c r="FL30" s="229"/>
      <c r="FM30" s="104"/>
      <c r="FN30" s="49"/>
      <c r="FO30" s="139"/>
      <c r="FP30" s="78">
        <f t="shared" si="25"/>
        <v>19957.43</v>
      </c>
      <c r="FR30" s="406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4"/>
        <v>0</v>
      </c>
      <c r="GG30" s="426"/>
      <c r="GH30" s="483"/>
      <c r="GI30" s="229"/>
      <c r="GJ30" s="104"/>
      <c r="GK30" s="426"/>
      <c r="GL30" s="139"/>
      <c r="GM30" s="78">
        <f t="shared" si="27"/>
        <v>0</v>
      </c>
      <c r="GO30" s="31"/>
      <c r="GP30" s="311"/>
      <c r="GQ30" s="22"/>
      <c r="GR30" s="31"/>
      <c r="GS30" s="76"/>
      <c r="GT30" s="78">
        <f t="shared" si="28"/>
        <v>3191.5</v>
      </c>
      <c r="GV30" s="406"/>
      <c r="GW30" s="311"/>
      <c r="GX30" s="311"/>
      <c r="GY30" s="22"/>
      <c r="GZ30" s="31"/>
      <c r="HA30" s="76"/>
      <c r="HB30" s="78">
        <f t="shared" si="29"/>
        <v>12652.35</v>
      </c>
      <c r="HD30" s="426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33695</v>
      </c>
      <c r="IT30" s="426"/>
      <c r="IU30" s="229"/>
      <c r="IV30" s="104"/>
      <c r="IW30" s="49"/>
      <c r="IX30" s="139"/>
      <c r="IY30" s="78">
        <f t="shared" si="36"/>
        <v>402</v>
      </c>
      <c r="JA30" s="406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40800</v>
      </c>
      <c r="JO30" s="322"/>
      <c r="JP30" s="311"/>
      <c r="JQ30" s="22"/>
      <c r="JR30" s="322"/>
      <c r="JS30" s="22"/>
      <c r="JT30" s="78">
        <f t="shared" si="39"/>
        <v>40800</v>
      </c>
      <c r="JV30" s="322"/>
      <c r="JW30" s="311"/>
      <c r="JX30" s="22"/>
      <c r="JY30" s="322"/>
      <c r="JZ30" s="22"/>
      <c r="KA30" s="78">
        <f t="shared" si="40"/>
        <v>40800</v>
      </c>
      <c r="KC30" s="426"/>
      <c r="KD30" s="229"/>
      <c r="KE30" s="104"/>
      <c r="KF30" s="322">
        <v>41038</v>
      </c>
      <c r="KG30" s="76">
        <v>2000</v>
      </c>
      <c r="KH30" s="78">
        <f t="shared" si="41"/>
        <v>33034.82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12354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6"/>
      <c r="MP30" s="311"/>
      <c r="MQ30" s="22"/>
      <c r="MR30" s="31"/>
      <c r="MS30" s="76"/>
      <c r="MT30" s="78">
        <f t="shared" si="50"/>
        <v>0</v>
      </c>
      <c r="MV30" s="406"/>
      <c r="MW30" s="311"/>
      <c r="MX30" s="22"/>
      <c r="MY30" s="31"/>
      <c r="MZ30" s="76"/>
      <c r="NA30" s="78">
        <f t="shared" si="51"/>
        <v>0</v>
      </c>
      <c r="NC30" s="406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6"/>
      <c r="NY30" s="311"/>
      <c r="NZ30" s="22"/>
      <c r="OA30" s="406"/>
      <c r="OB30" s="76"/>
      <c r="OC30" s="78">
        <f t="shared" si="55"/>
        <v>0</v>
      </c>
      <c r="OE30" s="406"/>
      <c r="OF30" s="311"/>
      <c r="OG30" s="22"/>
      <c r="OH30" s="31"/>
      <c r="OI30" s="76"/>
      <c r="OJ30" s="78">
        <f t="shared" si="56"/>
        <v>12799.5</v>
      </c>
      <c r="OL30" s="406"/>
      <c r="OM30" s="736"/>
      <c r="ON30" s="311"/>
      <c r="OO30" s="22"/>
      <c r="OP30" s="31"/>
      <c r="OQ30" s="76"/>
      <c r="OR30" s="78">
        <f t="shared" si="0"/>
        <v>225191.9</v>
      </c>
      <c r="OT30" s="406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95"/>
      <c r="PJ30" s="104"/>
      <c r="PK30" s="49"/>
      <c r="PL30" s="139"/>
      <c r="PM30" s="78">
        <f t="shared" si="59"/>
        <v>301.5</v>
      </c>
      <c r="PO30" s="321"/>
      <c r="PP30" s="895"/>
      <c r="PQ30" s="104"/>
      <c r="PR30" s="49"/>
      <c r="PS30" s="139"/>
      <c r="PT30" s="78">
        <f t="shared" si="60"/>
        <v>301.5</v>
      </c>
      <c r="PV30" s="321"/>
      <c r="PW30" s="860"/>
      <c r="PX30" s="229"/>
      <c r="PY30" s="104"/>
      <c r="PZ30" s="308"/>
      <c r="QA30" s="139"/>
      <c r="QB30" s="78">
        <f t="shared" si="61"/>
        <v>9830.3599999999933</v>
      </c>
      <c r="QD30" s="321"/>
      <c r="QE30" s="229"/>
      <c r="QF30" s="104"/>
      <c r="QG30" s="308"/>
      <c r="QH30" s="139"/>
      <c r="QI30" s="78">
        <f t="shared" si="62"/>
        <v>0</v>
      </c>
      <c r="QK30" s="322"/>
      <c r="QL30" s="311"/>
      <c r="QM30" s="22"/>
      <c r="QN30" s="31"/>
      <c r="QO30" s="76"/>
      <c r="QP30" s="78">
        <f t="shared" si="63"/>
        <v>9276.8000000000011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6"/>
      <c r="RN30" s="483"/>
      <c r="RO30" s="229"/>
      <c r="RP30" s="104"/>
      <c r="RQ30" s="49"/>
      <c r="RR30" s="350"/>
      <c r="RS30" s="78">
        <f t="shared" si="67"/>
        <v>15332.5</v>
      </c>
      <c r="RU30" s="406"/>
      <c r="RV30" s="311"/>
      <c r="RW30" s="22"/>
      <c r="RX30" s="31"/>
      <c r="RY30" s="793"/>
      <c r="RZ30" s="78">
        <f t="shared" si="68"/>
        <v>1797</v>
      </c>
      <c r="SB30" s="406"/>
      <c r="SC30" s="311"/>
      <c r="SD30" s="22"/>
      <c r="SE30" s="31"/>
      <c r="SF30" s="793"/>
      <c r="SG30" s="78">
        <f t="shared" si="69"/>
        <v>0</v>
      </c>
      <c r="SI30" s="311"/>
      <c r="SJ30" s="311"/>
      <c r="SK30" s="22"/>
      <c r="SL30" s="31"/>
      <c r="SM30" s="793"/>
      <c r="SN30" s="78">
        <f t="shared" si="70"/>
        <v>0</v>
      </c>
      <c r="SP30" s="311"/>
      <c r="SQ30" s="311"/>
      <c r="SR30" s="22"/>
      <c r="SS30" s="31"/>
      <c r="ST30" s="793"/>
      <c r="SU30" s="78">
        <f t="shared" si="71"/>
        <v>0</v>
      </c>
      <c r="SW30" s="311"/>
      <c r="SX30" s="311"/>
      <c r="SY30" s="22"/>
      <c r="SZ30" s="31"/>
      <c r="TA30" s="793"/>
      <c r="TB30" s="78">
        <f t="shared" si="72"/>
        <v>0</v>
      </c>
      <c r="TD30" s="311"/>
      <c r="TE30" s="311"/>
      <c r="TF30" s="22"/>
      <c r="TG30" s="31"/>
      <c r="TH30" s="793"/>
      <c r="TI30" s="78">
        <f t="shared" si="73"/>
        <v>0</v>
      </c>
      <c r="TK30" s="311"/>
      <c r="TL30" s="311"/>
      <c r="TM30" s="22"/>
      <c r="TN30" s="31"/>
      <c r="TO30" s="793"/>
      <c r="TP30" s="78">
        <f t="shared" si="74"/>
        <v>0</v>
      </c>
      <c r="TR30" s="311"/>
      <c r="TS30" s="311"/>
      <c r="TT30" s="22"/>
      <c r="TU30" s="31"/>
      <c r="TV30" s="793"/>
      <c r="TW30" s="78">
        <f t="shared" si="75"/>
        <v>0</v>
      </c>
      <c r="TY30" s="311"/>
      <c r="TZ30" s="311"/>
      <c r="UA30" s="22"/>
      <c r="UB30" s="31"/>
      <c r="UC30" s="793"/>
      <c r="UD30" s="78">
        <f t="shared" si="76"/>
        <v>0</v>
      </c>
      <c r="UF30" s="406"/>
      <c r="UG30" s="311"/>
      <c r="UH30" s="22"/>
      <c r="UI30" s="31"/>
      <c r="UJ30" s="793"/>
      <c r="UK30" s="78">
        <f t="shared" si="77"/>
        <v>0</v>
      </c>
      <c r="UM30" s="406"/>
      <c r="UN30" s="311"/>
      <c r="UO30" s="22"/>
      <c r="UP30" s="31"/>
      <c r="UQ30" s="793"/>
      <c r="UR30" s="78">
        <f t="shared" si="78"/>
        <v>-2822</v>
      </c>
      <c r="UT30" s="406"/>
      <c r="UU30" s="311"/>
      <c r="UV30" s="22"/>
      <c r="UW30" s="31"/>
      <c r="UX30" s="793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6"/>
      <c r="VI30" s="311"/>
      <c r="VJ30" s="22"/>
      <c r="VK30" s="31"/>
      <c r="VL30" s="793"/>
      <c r="VM30" s="78">
        <f t="shared" si="81"/>
        <v>0</v>
      </c>
      <c r="VO30" s="792"/>
      <c r="VP30" s="311"/>
      <c r="VQ30" s="22"/>
      <c r="VR30" s="31"/>
      <c r="VS30" s="793"/>
      <c r="VT30" s="78">
        <f t="shared" si="82"/>
        <v>0</v>
      </c>
      <c r="VV30" s="311"/>
      <c r="VW30" s="311"/>
      <c r="VX30" s="22"/>
      <c r="VY30" s="31"/>
      <c r="VZ30" s="793"/>
      <c r="WA30" s="78">
        <f t="shared" si="83"/>
        <v>0</v>
      </c>
      <c r="WC30" s="406">
        <v>41729</v>
      </c>
      <c r="WD30" s="311" t="s">
        <v>2623</v>
      </c>
      <c r="WE30" s="22">
        <v>1415.5</v>
      </c>
      <c r="WF30" s="322">
        <v>41730</v>
      </c>
      <c r="WG30" s="793">
        <v>1415.5</v>
      </c>
      <c r="WH30" s="78">
        <f t="shared" si="84"/>
        <v>1136</v>
      </c>
      <c r="WJ30" s="322"/>
      <c r="WK30" s="311"/>
      <c r="WL30" s="22"/>
      <c r="WM30" s="31"/>
      <c r="WN30" s="793"/>
      <c r="WO30" s="78">
        <f t="shared" si="85"/>
        <v>151</v>
      </c>
      <c r="WQ30" s="406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635.5</v>
      </c>
      <c r="XE30" s="406"/>
      <c r="XF30" s="311"/>
      <c r="XG30" s="22"/>
      <c r="XH30" s="31"/>
      <c r="XI30" s="76"/>
      <c r="XJ30" s="78">
        <f t="shared" si="88"/>
        <v>40179.949999999997</v>
      </c>
      <c r="XL30" s="406"/>
      <c r="XM30" s="311"/>
      <c r="XN30" s="22"/>
      <c r="XO30" s="31"/>
      <c r="XP30" s="76"/>
      <c r="XQ30" s="78">
        <f t="shared" si="89"/>
        <v>0</v>
      </c>
      <c r="XS30" s="406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6"/>
      <c r="YP30" s="483"/>
      <c r="YQ30" s="229"/>
      <c r="YR30" s="696"/>
      <c r="YS30" s="785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2"/>
        <v>0</v>
      </c>
      <c r="ZD30" s="321"/>
      <c r="ZE30" s="229"/>
      <c r="ZF30" s="104"/>
      <c r="ZG30" s="49"/>
      <c r="ZH30" s="139"/>
      <c r="ZI30" s="78">
        <f t="shared" si="94"/>
        <v>11399.470000000001</v>
      </c>
      <c r="ZK30" s="406"/>
      <c r="ZL30" s="311"/>
      <c r="ZM30" s="22"/>
      <c r="ZN30" s="31"/>
      <c r="ZO30" s="76"/>
      <c r="ZP30" s="78">
        <f t="shared" si="238"/>
        <v>0</v>
      </c>
      <c r="ZR30" s="406"/>
      <c r="ZS30" s="311"/>
      <c r="ZT30" s="22"/>
      <c r="ZU30" s="31"/>
      <c r="ZV30" s="76"/>
      <c r="ZW30" s="78">
        <f t="shared" si="239"/>
        <v>0</v>
      </c>
      <c r="ZY30" s="322">
        <v>41727</v>
      </c>
      <c r="AAA30" s="780" t="s">
        <v>2584</v>
      </c>
      <c r="AAB30" s="702">
        <v>252217.35</v>
      </c>
      <c r="AAC30" s="321">
        <v>41738</v>
      </c>
      <c r="AAD30" s="139">
        <v>252217.35</v>
      </c>
      <c r="AAE30" s="78">
        <f t="shared" si="95"/>
        <v>2062.4000000000233</v>
      </c>
      <c r="AAG30" s="321"/>
      <c r="AAH30" s="229"/>
      <c r="AAI30" s="104"/>
      <c r="AAJ30" s="321"/>
      <c r="AAK30" s="139"/>
      <c r="AAL30" s="78">
        <f t="shared" si="96"/>
        <v>0</v>
      </c>
      <c r="AAN30" s="426"/>
      <c r="AAO30" s="426"/>
      <c r="AAP30" s="229"/>
      <c r="AAQ30" s="104"/>
      <c r="AAR30" s="321"/>
      <c r="AAS30" s="139"/>
      <c r="AAT30" s="78">
        <f t="shared" si="97"/>
        <v>2828</v>
      </c>
      <c r="AAV30" s="321"/>
      <c r="AAW30" s="229"/>
      <c r="AAX30" s="696"/>
      <c r="AAY30" s="49"/>
      <c r="AAZ30" s="139"/>
      <c r="ABA30" s="78">
        <f t="shared" si="98"/>
        <v>41970</v>
      </c>
      <c r="ABC30" s="406"/>
      <c r="ABD30" s="311"/>
      <c r="ABE30" s="22"/>
      <c r="ABF30" s="31"/>
      <c r="ABG30" s="76"/>
      <c r="ABH30" s="78">
        <f t="shared" si="99"/>
        <v>0</v>
      </c>
      <c r="ABJ30" s="426"/>
      <c r="ABK30" s="229"/>
      <c r="ABL30" s="104"/>
      <c r="ABM30" s="49"/>
      <c r="ABN30" s="139"/>
      <c r="ABO30" s="78">
        <f t="shared" si="100"/>
        <v>0</v>
      </c>
      <c r="ABQ30" s="426"/>
      <c r="ABR30" s="229"/>
      <c r="ABS30" s="104"/>
      <c r="ABT30" s="49"/>
      <c r="ABU30" s="139"/>
      <c r="ABV30" s="78">
        <f t="shared" si="101"/>
        <v>0</v>
      </c>
      <c r="ABX30" s="406"/>
      <c r="ABY30" s="311"/>
      <c r="ABZ30" s="22"/>
      <c r="ACA30" s="31"/>
      <c r="ACB30" s="76"/>
      <c r="ACC30" s="78">
        <f t="shared" si="102"/>
        <v>0</v>
      </c>
      <c r="ACE30" s="406"/>
      <c r="ACF30" s="311"/>
      <c r="ACG30" s="22"/>
      <c r="ACH30" s="31"/>
      <c r="ACI30" s="76"/>
      <c r="ACJ30" s="78">
        <f t="shared" si="103"/>
        <v>0</v>
      </c>
      <c r="ACL30" s="406"/>
      <c r="ACM30" s="406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6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3"/>
      <c r="ADL30" s="31"/>
      <c r="ADM30" s="76"/>
      <c r="ADN30" s="78">
        <f t="shared" si="257"/>
        <v>0</v>
      </c>
      <c r="ADP30" s="322"/>
      <c r="ADQ30" s="311"/>
      <c r="ADR30" s="22"/>
      <c r="ADS30" s="406"/>
      <c r="ADT30" s="76"/>
      <c r="ADU30" s="78">
        <f t="shared" si="258"/>
        <v>0</v>
      </c>
      <c r="ADW30" s="406"/>
      <c r="ADX30" s="311"/>
      <c r="ADY30" s="22"/>
      <c r="ADZ30" s="31"/>
      <c r="AEA30" s="76"/>
      <c r="AEB30" s="78">
        <f t="shared" si="259"/>
        <v>42311</v>
      </c>
      <c r="AED30" s="321"/>
      <c r="AEE30" s="229"/>
      <c r="AEF30" s="104"/>
      <c r="AEG30" s="321"/>
      <c r="AEH30" s="139"/>
      <c r="AEI30" s="78">
        <f t="shared" si="253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3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45296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3146</v>
      </c>
      <c r="AGV30" s="406"/>
      <c r="AGW30" s="311"/>
      <c r="AGX30" s="22"/>
      <c r="AGY30" s="31"/>
      <c r="AGZ30" s="76"/>
      <c r="AHA30" s="78">
        <f t="shared" si="114"/>
        <v>17325.5</v>
      </c>
      <c r="AHE30" s="311"/>
      <c r="AHF30" s="22"/>
      <c r="AHG30" s="322"/>
      <c r="AHH30" s="76"/>
      <c r="AHI30" s="78">
        <f t="shared" si="115"/>
        <v>2343</v>
      </c>
      <c r="AHK30" s="406"/>
      <c r="AHL30" s="311"/>
      <c r="AHM30" s="22"/>
      <c r="AHN30" s="31"/>
      <c r="AHO30" s="76"/>
      <c r="AHP30" s="78">
        <f t="shared" si="116"/>
        <v>0</v>
      </c>
      <c r="AHR30" s="406"/>
      <c r="AHS30" s="311"/>
      <c r="AHT30" s="22"/>
      <c r="AHU30" s="31"/>
      <c r="AHV30" s="76"/>
      <c r="AHW30" s="78">
        <f t="shared" si="117"/>
        <v>5917.5</v>
      </c>
      <c r="AHY30" s="426"/>
      <c r="AHZ30" s="426"/>
      <c r="AIA30" s="229"/>
      <c r="AIB30" s="696"/>
      <c r="AIC30" s="49"/>
      <c r="AID30" s="139"/>
      <c r="AIE30" s="78">
        <f t="shared" si="118"/>
        <v>36851.200000000004</v>
      </c>
      <c r="AIG30" s="406"/>
      <c r="AIH30" s="311"/>
      <c r="AII30" s="22"/>
      <c r="AIJ30" s="31"/>
      <c r="AIK30" s="76"/>
      <c r="AIL30" s="78">
        <f t="shared" si="119"/>
        <v>2612</v>
      </c>
      <c r="AIN30" s="426"/>
      <c r="AIO30" s="229"/>
      <c r="AIP30" s="104"/>
      <c r="AIQ30" s="49"/>
      <c r="AIR30" s="139"/>
      <c r="AIS30" s="78">
        <f t="shared" si="120"/>
        <v>0</v>
      </c>
      <c r="AIU30" s="406"/>
      <c r="AIV30" s="311"/>
      <c r="AIW30" s="22"/>
      <c r="AIX30" s="31"/>
      <c r="AIY30" s="76"/>
      <c r="AIZ30" s="78">
        <f t="shared" si="121"/>
        <v>504</v>
      </c>
      <c r="AJB30" s="31"/>
      <c r="AJC30" s="782"/>
      <c r="AJD30" s="22"/>
      <c r="AJE30" s="31"/>
      <c r="AJF30" s="76"/>
      <c r="AJG30" s="78">
        <f t="shared" si="122"/>
        <v>52560.5</v>
      </c>
      <c r="AJI30" s="31"/>
      <c r="AJJ30" s="782"/>
      <c r="AJK30" s="104"/>
      <c r="AJL30" s="31"/>
      <c r="AJM30" s="139"/>
      <c r="AJN30" s="78">
        <f t="shared" si="123"/>
        <v>3113</v>
      </c>
      <c r="AJP30" s="322"/>
      <c r="AJQ30" s="782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2"/>
      <c r="AKG30" s="22"/>
      <c r="AKH30" s="31"/>
      <c r="AKI30" s="76"/>
      <c r="AKJ30" s="78">
        <f t="shared" si="126"/>
        <v>0</v>
      </c>
      <c r="AKL30" s="406"/>
      <c r="AKM30" s="782"/>
      <c r="AKN30" s="22"/>
      <c r="AKO30" s="31"/>
      <c r="AKP30" s="76"/>
      <c r="AKQ30" s="78">
        <f t="shared" si="127"/>
        <v>0</v>
      </c>
      <c r="AKS30" s="426"/>
      <c r="AKT30" s="483"/>
      <c r="AKU30" s="229"/>
      <c r="AKV30" s="104"/>
      <c r="AKW30" s="49"/>
      <c r="AKX30" s="139"/>
      <c r="AKY30" s="78">
        <f t="shared" si="128"/>
        <v>139</v>
      </c>
      <c r="ALA30" s="426"/>
      <c r="ALB30" s="895"/>
      <c r="ALC30" s="104"/>
      <c r="ALD30" s="49"/>
      <c r="ALE30" s="139"/>
      <c r="ALF30" s="78">
        <f t="shared" si="129"/>
        <v>409</v>
      </c>
      <c r="ALH30" s="406"/>
      <c r="ALI30" s="782"/>
      <c r="ALJ30" s="22"/>
      <c r="ALK30" s="31"/>
      <c r="ALL30" s="76"/>
      <c r="ALM30" s="78">
        <f t="shared" si="130"/>
        <v>0</v>
      </c>
      <c r="ALO30" s="406"/>
      <c r="ALP30" s="782"/>
      <c r="ALQ30" s="22"/>
      <c r="ALR30" s="31"/>
      <c r="ALS30" s="76"/>
      <c r="ALT30" s="78">
        <f t="shared" si="131"/>
        <v>3598.5</v>
      </c>
      <c r="ALV30" s="426"/>
      <c r="ALW30" s="229"/>
      <c r="ALX30" s="104"/>
      <c r="ALY30" s="49"/>
      <c r="ALZ30" s="139"/>
      <c r="AMA30" s="78">
        <f t="shared" si="132"/>
        <v>37151</v>
      </c>
      <c r="AMC30" s="406"/>
      <c r="AMD30" s="782"/>
      <c r="AME30" s="22"/>
      <c r="AMF30" s="31"/>
      <c r="AMG30" s="76"/>
      <c r="AMH30" s="78">
        <f t="shared" si="133"/>
        <v>0</v>
      </c>
      <c r="AMJ30" s="406"/>
      <c r="AMK30" s="782"/>
      <c r="AML30" s="22"/>
      <c r="AMM30" s="406"/>
      <c r="AMN30" s="76"/>
      <c r="AMO30" s="78">
        <f t="shared" si="134"/>
        <v>0</v>
      </c>
      <c r="AMQ30" s="406"/>
      <c r="AMR30" s="782"/>
      <c r="AMS30" s="22"/>
      <c r="AMT30" s="31"/>
      <c r="AMU30" s="76"/>
      <c r="AMV30" s="78">
        <f t="shared" si="135"/>
        <v>0</v>
      </c>
      <c r="AMX30" s="322"/>
      <c r="AMY30" s="311"/>
      <c r="AMZ30" s="807"/>
      <c r="ANA30" s="810"/>
      <c r="ANB30" s="76"/>
      <c r="ANC30" s="811">
        <f t="shared" si="205"/>
        <v>0</v>
      </c>
      <c r="ANE30" s="321"/>
      <c r="ANF30" s="229"/>
      <c r="ANG30" s="805"/>
      <c r="ANH30" s="97"/>
      <c r="ANI30" s="139"/>
      <c r="ANJ30" s="811">
        <f t="shared" si="206"/>
        <v>0</v>
      </c>
      <c r="ANL30" s="321"/>
      <c r="ANM30" s="229"/>
      <c r="ANN30" s="805"/>
      <c r="ANO30" s="393"/>
      <c r="ANP30" s="139"/>
      <c r="ANQ30" s="811">
        <f t="shared" si="207"/>
        <v>187.59999999999991</v>
      </c>
      <c r="ANS30" s="31"/>
      <c r="ANT30" s="336"/>
      <c r="ANU30" s="311"/>
      <c r="ANV30" s="807"/>
      <c r="ANW30" s="193"/>
      <c r="ANX30" s="76"/>
      <c r="ANY30" s="811">
        <f t="shared" si="208"/>
        <v>0</v>
      </c>
      <c r="AOA30" s="406"/>
      <c r="AOB30" s="738"/>
      <c r="AOC30" s="311"/>
      <c r="AOD30" s="807"/>
      <c r="AOE30" s="810"/>
      <c r="AOF30" s="76"/>
      <c r="AOG30" s="811">
        <f t="shared" si="209"/>
        <v>731.20000000001164</v>
      </c>
      <c r="AOI30" s="406"/>
      <c r="AOJ30" s="311"/>
      <c r="AOK30" s="807"/>
      <c r="AOL30" s="810"/>
      <c r="AOM30" s="76"/>
      <c r="AON30" s="811">
        <f t="shared" si="210"/>
        <v>0</v>
      </c>
      <c r="AOP30" s="31"/>
      <c r="AOQ30" s="311"/>
      <c r="AOR30" s="807"/>
      <c r="AOS30" s="810"/>
      <c r="AOT30" s="76"/>
      <c r="AOU30" s="811">
        <f t="shared" si="211"/>
        <v>0</v>
      </c>
      <c r="AOW30" s="311"/>
      <c r="AOX30" s="311"/>
      <c r="AOY30" s="831"/>
      <c r="AOZ30" s="810"/>
      <c r="APA30" s="76"/>
      <c r="APB30" s="811">
        <f t="shared" si="212"/>
        <v>0</v>
      </c>
      <c r="APD30" s="49"/>
      <c r="APE30" s="900"/>
      <c r="APF30" s="805"/>
      <c r="APG30" s="49"/>
      <c r="APH30" s="139"/>
      <c r="API30" s="78">
        <f t="shared" si="136"/>
        <v>0</v>
      </c>
      <c r="APK30" s="406"/>
      <c r="APL30" s="311"/>
      <c r="APM30" s="831"/>
      <c r="APN30" s="810"/>
      <c r="APO30" s="76"/>
      <c r="APP30" s="811">
        <f t="shared" si="213"/>
        <v>0</v>
      </c>
      <c r="APR30" s="322"/>
      <c r="APS30" s="311"/>
      <c r="APT30" s="807"/>
      <c r="APU30" s="810"/>
      <c r="APV30" s="76"/>
      <c r="APW30" s="811">
        <f>APW29+APT31-APV31</f>
        <v>0</v>
      </c>
      <c r="APY30" s="31"/>
      <c r="APZ30" s="872"/>
      <c r="AQA30" s="807"/>
      <c r="AQB30" s="810"/>
      <c r="AQC30" s="76"/>
      <c r="AQD30" s="811">
        <f>AQD29+AQA31-AQC31</f>
        <v>0</v>
      </c>
      <c r="AQF30" s="31"/>
      <c r="AQG30" s="311"/>
      <c r="AQH30" s="807"/>
      <c r="AQI30" s="810"/>
      <c r="AQJ30" s="76"/>
      <c r="AQK30" s="811">
        <f>AQK29+AQH31-AQJ31</f>
        <v>0</v>
      </c>
      <c r="AQM30" s="31"/>
      <c r="AQN30" s="872"/>
      <c r="AQO30" s="807"/>
      <c r="AQP30" s="810"/>
      <c r="AQQ30" s="76"/>
      <c r="AQR30" s="811">
        <f>AQR29+AQO31-AQQ31</f>
        <v>0</v>
      </c>
      <c r="AQT30" s="322"/>
      <c r="AQU30" s="782"/>
      <c r="AQV30" s="807"/>
      <c r="AQW30" s="810"/>
      <c r="AQX30" s="76"/>
      <c r="AQY30" s="811">
        <f>AQY29+AQV31-AQX31</f>
        <v>0</v>
      </c>
      <c r="ARA30" s="322"/>
      <c r="ARB30" s="782"/>
      <c r="ARC30" s="807"/>
      <c r="ARD30" s="810"/>
      <c r="ARE30" s="76"/>
      <c r="ARF30" s="811">
        <f>ARF29+ARC31-ARE31</f>
        <v>0</v>
      </c>
      <c r="ARH30" s="322"/>
      <c r="ARI30" s="782"/>
      <c r="ARJ30" s="807"/>
      <c r="ARK30" s="810"/>
      <c r="ARL30" s="76"/>
      <c r="ARM30" s="811">
        <f>ARM29+ARJ31-ARL31</f>
        <v>399</v>
      </c>
      <c r="ARO30" s="406"/>
      <c r="ARP30" s="872"/>
      <c r="ARQ30" s="807"/>
      <c r="ARR30" s="810"/>
      <c r="ARS30" s="76"/>
      <c r="ART30" s="811">
        <f>ART29+ARQ31-ARS31</f>
        <v>0</v>
      </c>
      <c r="ARV30" s="406"/>
      <c r="ARW30" s="872"/>
      <c r="ARX30" s="807"/>
      <c r="ARY30" s="810"/>
      <c r="ARZ30" s="76"/>
      <c r="ASA30" s="811">
        <f>ASA29+ARX31-ARZ31</f>
        <v>0</v>
      </c>
      <c r="ASC30" s="406"/>
      <c r="ASD30" s="311"/>
      <c r="ASE30" s="807"/>
      <c r="ASF30" s="810"/>
      <c r="ASG30" s="76"/>
      <c r="ASH30" s="811">
        <f t="shared" si="223"/>
        <v>0</v>
      </c>
      <c r="ASJ30" s="406"/>
      <c r="ASK30" s="311"/>
      <c r="ASL30" s="831"/>
      <c r="ASM30" s="810"/>
      <c r="ASN30" s="76"/>
      <c r="ASO30" s="811">
        <f t="shared" si="224"/>
        <v>0</v>
      </c>
      <c r="ASQ30" s="406"/>
      <c r="ASR30" s="311"/>
      <c r="ASS30" s="22"/>
      <c r="AST30" s="31"/>
      <c r="ASU30" s="76"/>
      <c r="ASV30" s="78">
        <f t="shared" si="240"/>
        <v>0</v>
      </c>
      <c r="ASX30" s="426"/>
      <c r="ASY30" s="426"/>
      <c r="ASZ30" s="229"/>
      <c r="ATA30" s="104"/>
      <c r="ATB30" s="49"/>
      <c r="ATC30" s="139"/>
      <c r="ATD30" s="78">
        <f t="shared" si="241"/>
        <v>2270</v>
      </c>
      <c r="ATF30" s="406"/>
      <c r="ATG30" s="782"/>
      <c r="ATH30" s="22"/>
      <c r="ATI30" s="31"/>
      <c r="ATJ30" s="76"/>
      <c r="ATK30" s="78">
        <f t="shared" si="242"/>
        <v>0</v>
      </c>
      <c r="ATM30" s="322"/>
      <c r="ATN30" s="311"/>
      <c r="ATO30" s="22"/>
      <c r="ATP30" s="31"/>
      <c r="ATQ30" s="76"/>
      <c r="ATR30" s="78">
        <f t="shared" si="243"/>
        <v>0</v>
      </c>
      <c r="ATT30" s="406"/>
      <c r="ATU30" s="738"/>
      <c r="ATV30" s="782"/>
      <c r="ATW30" s="22"/>
      <c r="ATX30" s="31"/>
      <c r="ATY30" s="76"/>
      <c r="ATZ30" s="78">
        <f t="shared" si="244"/>
        <v>968</v>
      </c>
      <c r="AUB30" s="406"/>
      <c r="AUC30" s="738"/>
      <c r="AUD30" s="782"/>
      <c r="AUE30" s="22"/>
      <c r="AUF30" s="31"/>
      <c r="AUG30" s="76"/>
      <c r="AUH30" s="78">
        <f t="shared" si="245"/>
        <v>0</v>
      </c>
      <c r="AUI30" s="76"/>
      <c r="AUJ30" s="406"/>
      <c r="AUK30" s="311"/>
      <c r="AUL30" s="22"/>
      <c r="AUM30" s="31"/>
      <c r="AUN30" s="76"/>
      <c r="AUO30" s="78">
        <f t="shared" si="246"/>
        <v>0</v>
      </c>
      <c r="AUQ30" s="426"/>
      <c r="AUR30" s="229"/>
      <c r="AUS30" s="104"/>
      <c r="AUT30" s="49"/>
      <c r="AUU30" s="139"/>
      <c r="AUV30" s="78">
        <f t="shared" si="247"/>
        <v>1117.5</v>
      </c>
      <c r="AUX30" s="426"/>
      <c r="AUY30" s="229"/>
      <c r="AUZ30" s="104"/>
      <c r="AVA30" s="49"/>
      <c r="AVB30" s="139"/>
      <c r="AVC30" s="78">
        <f t="shared" si="248"/>
        <v>3312</v>
      </c>
      <c r="AVE30" s="426"/>
      <c r="AVF30" s="229"/>
      <c r="AVG30" s="104"/>
      <c r="AVH30" s="49"/>
      <c r="AVI30" s="139"/>
      <c r="AVJ30" s="78">
        <f t="shared" si="249"/>
        <v>0</v>
      </c>
      <c r="AVL30" s="426"/>
      <c r="AVM30" s="229"/>
      <c r="AVN30" s="104"/>
      <c r="AVO30" s="49"/>
      <c r="AVP30" s="139"/>
      <c r="AVQ30" s="78">
        <f t="shared" si="250"/>
        <v>0</v>
      </c>
      <c r="AVS30" s="406"/>
      <c r="AVT30" s="311"/>
      <c r="AVU30" s="22"/>
      <c r="AVV30" s="31"/>
      <c r="AVW30" s="76"/>
      <c r="AVX30" s="78">
        <f t="shared" si="225"/>
        <v>0</v>
      </c>
      <c r="AVZ30" s="406"/>
      <c r="AWA30" s="311"/>
      <c r="AWB30" s="22"/>
      <c r="AWC30" s="31"/>
      <c r="AWD30" s="76"/>
      <c r="AWE30" s="78">
        <f t="shared" si="226"/>
        <v>0</v>
      </c>
      <c r="AWG30" s="426"/>
      <c r="AWH30" s="229"/>
      <c r="AWI30" s="104"/>
      <c r="AWJ30" s="49"/>
      <c r="AWK30" s="350"/>
      <c r="AWL30" s="78">
        <f t="shared" si="227"/>
        <v>0</v>
      </c>
      <c r="AWN30" s="49"/>
      <c r="AWO30" s="308"/>
      <c r="AWP30" s="229"/>
      <c r="AWQ30" s="104"/>
      <c r="AWR30" s="49"/>
      <c r="AWS30" s="139"/>
      <c r="AWT30" s="78">
        <f t="shared" si="228"/>
        <v>5365</v>
      </c>
      <c r="AWV30" s="406"/>
      <c r="AWW30" s="406"/>
      <c r="AWX30" s="311"/>
      <c r="AWY30" s="22"/>
      <c r="AWZ30" s="31"/>
      <c r="AXA30" s="76"/>
      <c r="AXB30" s="78">
        <f t="shared" si="260"/>
        <v>4707.5</v>
      </c>
      <c r="AXD30" s="406"/>
      <c r="AXE30" s="311"/>
      <c r="AXF30" s="22"/>
      <c r="AXG30" s="31"/>
      <c r="AXH30" s="76"/>
      <c r="AXI30" s="78">
        <f t="shared" si="261"/>
        <v>0</v>
      </c>
      <c r="AXK30" s="406"/>
      <c r="AXL30" s="311"/>
      <c r="AXM30" s="22"/>
      <c r="AXN30" s="31"/>
      <c r="AXO30" s="76"/>
      <c r="AXP30" s="78">
        <f t="shared" si="262"/>
        <v>0</v>
      </c>
      <c r="AXR30" s="31"/>
      <c r="AXS30" s="311"/>
      <c r="AXT30" s="22"/>
      <c r="AXU30" s="31"/>
      <c r="AXV30" s="76"/>
      <c r="AXW30" s="78">
        <f t="shared" si="263"/>
        <v>0</v>
      </c>
      <c r="AXY30" s="426"/>
      <c r="AXZ30" s="302"/>
      <c r="AYA30" s="139"/>
      <c r="AYB30" s="426"/>
      <c r="AYC30" s="139"/>
      <c r="AYD30" s="78">
        <f t="shared" si="137"/>
        <v>0</v>
      </c>
      <c r="AYF30" s="426"/>
      <c r="AYG30" s="229"/>
      <c r="AYH30" s="104"/>
      <c r="AYI30" s="49"/>
      <c r="AYJ30" s="139"/>
      <c r="AYK30" s="78">
        <f t="shared" si="138"/>
        <v>0</v>
      </c>
      <c r="AYM30" s="426"/>
      <c r="AYN30" s="229"/>
      <c r="AYO30" s="104"/>
      <c r="AYP30" s="49"/>
      <c r="AYQ30" s="139"/>
      <c r="AYR30" s="78">
        <f t="shared" si="139"/>
        <v>0</v>
      </c>
      <c r="AYT30" s="406"/>
      <c r="AYU30" s="311"/>
      <c r="AYV30" s="22"/>
      <c r="AYW30" s="31"/>
      <c r="AYX30" s="76"/>
      <c r="AYY30" s="78">
        <f t="shared" si="140"/>
        <v>0</v>
      </c>
      <c r="AZA30" s="406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5180.28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6"/>
      <c r="BAG30" s="139"/>
      <c r="BAH30" s="78">
        <f t="shared" si="145"/>
        <v>16823.900000000001</v>
      </c>
      <c r="BAJ30" s="406"/>
      <c r="BAK30" s="311"/>
      <c r="BAL30" s="22"/>
      <c r="BAM30" s="406"/>
      <c r="BAN30" s="76"/>
      <c r="BAO30" s="78">
        <f t="shared" si="146"/>
        <v>0</v>
      </c>
      <c r="BAQ30" s="426"/>
      <c r="BAR30" s="302"/>
      <c r="BAS30" s="139"/>
      <c r="BAT30" s="49"/>
      <c r="BAU30" s="52"/>
      <c r="BAV30" s="78">
        <f t="shared" si="147"/>
        <v>60859.7</v>
      </c>
      <c r="BAX30" s="31"/>
      <c r="BAY30" s="311"/>
      <c r="BAZ30" s="22"/>
      <c r="BBA30" s="61"/>
      <c r="BBB30" s="76"/>
      <c r="BBC30" s="78">
        <f t="shared" si="264"/>
        <v>0</v>
      </c>
      <c r="BBE30" s="31"/>
      <c r="BBF30" s="311"/>
      <c r="BBG30" s="22"/>
      <c r="BBH30" s="61"/>
      <c r="BBI30" s="76"/>
      <c r="BBJ30" s="78">
        <f t="shared" si="265"/>
        <v>1292</v>
      </c>
      <c r="BBL30" s="321">
        <v>41734</v>
      </c>
      <c r="BBM30" s="321"/>
      <c r="BBN30" s="302" t="s">
        <v>2937</v>
      </c>
      <c r="BBO30" s="139">
        <v>7949</v>
      </c>
      <c r="BBP30" s="321">
        <v>41744</v>
      </c>
      <c r="BBQ30" s="390">
        <v>7949</v>
      </c>
      <c r="BBR30" s="131">
        <f t="shared" si="148"/>
        <v>6.5</v>
      </c>
      <c r="BBT30" s="31"/>
      <c r="BBU30" s="311"/>
      <c r="BBV30" s="22"/>
      <c r="BBW30" s="61"/>
      <c r="BBX30" s="76"/>
      <c r="BBY30" s="78">
        <f t="shared" si="149"/>
        <v>0</v>
      </c>
      <c r="BCA30" s="49"/>
      <c r="BCB30" s="229"/>
      <c r="BCC30" s="104"/>
      <c r="BCD30" s="495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6"/>
      <c r="BCW30" s="311"/>
      <c r="BCX30" s="22"/>
      <c r="BCY30" s="61"/>
      <c r="BCZ30" s="76"/>
      <c r="BDA30" s="78">
        <f t="shared" si="153"/>
        <v>6086.5</v>
      </c>
      <c r="BDC30" s="406"/>
      <c r="BDD30" s="311"/>
      <c r="BDE30" s="22"/>
      <c r="BDF30" s="61"/>
      <c r="BDG30" s="76"/>
      <c r="BDH30" s="78">
        <f t="shared" si="154"/>
        <v>29972.600000000006</v>
      </c>
      <c r="BDJ30" s="322"/>
      <c r="BDK30" s="311"/>
      <c r="BDL30" s="22"/>
      <c r="BDM30" s="61"/>
      <c r="BDN30" s="76"/>
      <c r="BDO30" s="78">
        <f t="shared" si="155"/>
        <v>0</v>
      </c>
      <c r="BDQ30" s="406"/>
      <c r="BDR30" s="738"/>
      <c r="BDS30" s="780"/>
      <c r="BDT30" s="76"/>
      <c r="BDU30" s="493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10700</v>
      </c>
      <c r="BEG30" s="31"/>
      <c r="BEH30" s="311"/>
      <c r="BEI30" s="22"/>
      <c r="BEJ30" s="31"/>
      <c r="BEK30" s="76"/>
      <c r="BEL30" s="78">
        <f t="shared" si="158"/>
        <v>0</v>
      </c>
      <c r="BEN30" s="31"/>
      <c r="BEO30" s="311"/>
      <c r="BEP30" s="22"/>
      <c r="BEQ30" s="61"/>
      <c r="BER30" s="76"/>
      <c r="BES30" s="78">
        <f t="shared" si="159"/>
        <v>0</v>
      </c>
      <c r="BEU30" s="322"/>
      <c r="BEV30" s="311"/>
      <c r="BEW30" s="22"/>
      <c r="BEX30" s="61"/>
      <c r="BEY30" s="76"/>
      <c r="BEZ30" s="78">
        <f t="shared" si="160"/>
        <v>0</v>
      </c>
      <c r="BFB30" s="322"/>
      <c r="BFC30" s="311"/>
      <c r="BFD30" s="22"/>
      <c r="BFE30" s="31"/>
      <c r="BFF30" s="76"/>
      <c r="BFG30" s="78">
        <f t="shared" si="161"/>
        <v>970</v>
      </c>
      <c r="BFI30" s="321"/>
      <c r="BFJ30" s="302"/>
      <c r="BFK30" s="139"/>
      <c r="BFL30" s="426"/>
      <c r="BFM30" s="139"/>
      <c r="BFN30" s="78">
        <f t="shared" si="162"/>
        <v>0</v>
      </c>
      <c r="BFP30" s="322"/>
      <c r="BFQ30" s="311"/>
      <c r="BFR30" s="22"/>
      <c r="BFS30" s="493"/>
      <c r="BFT30" s="76"/>
      <c r="BFU30" s="78">
        <f t="shared" si="163"/>
        <v>0</v>
      </c>
      <c r="BFW30" s="31"/>
      <c r="BFX30" s="311"/>
      <c r="BFY30" s="22"/>
      <c r="BFZ30" s="61"/>
      <c r="BGA30" s="76"/>
      <c r="BGB30" s="78">
        <f t="shared" si="164"/>
        <v>0</v>
      </c>
      <c r="BGD30" s="321"/>
      <c r="BGE30" s="229"/>
      <c r="BGF30" s="104"/>
      <c r="BGG30" s="342"/>
      <c r="BGH30" s="139"/>
      <c r="BGI30" s="78">
        <f t="shared" si="165"/>
        <v>0</v>
      </c>
      <c r="BGK30" s="426"/>
      <c r="BGL30" s="426"/>
      <c r="BGM30" s="302"/>
      <c r="BGN30" s="139"/>
      <c r="BGO30" s="426"/>
      <c r="BGP30" s="139"/>
      <c r="BGQ30" s="78">
        <f t="shared" si="166"/>
        <v>4379.5999999999913</v>
      </c>
      <c r="BGS30" s="31"/>
      <c r="BGT30" s="311"/>
      <c r="BGU30" s="22"/>
      <c r="BGV30" s="61"/>
      <c r="BGW30" s="76"/>
      <c r="BGX30" s="78">
        <f t="shared" si="167"/>
        <v>0</v>
      </c>
      <c r="BGZ30" s="406"/>
      <c r="BHA30" s="311"/>
      <c r="BHB30" s="22"/>
      <c r="BHC30" s="61"/>
      <c r="BHD30" s="76"/>
      <c r="BHE30" s="78">
        <f t="shared" si="168"/>
        <v>229.79999999999927</v>
      </c>
      <c r="BHG30" s="426"/>
      <c r="BHH30" s="49"/>
      <c r="BHI30" s="229"/>
      <c r="BHJ30" s="104"/>
      <c r="BHK30" s="49"/>
      <c r="BHL30" s="139"/>
      <c r="BHM30" s="78">
        <f t="shared" si="169"/>
        <v>0</v>
      </c>
      <c r="BHO30" s="322"/>
      <c r="BHP30" s="311"/>
      <c r="BHQ30" s="22"/>
      <c r="BHR30" s="322"/>
      <c r="BHS30" s="76"/>
      <c r="BHT30" s="78">
        <f t="shared" si="170"/>
        <v>0</v>
      </c>
      <c r="BHV30" s="322"/>
      <c r="BHW30" s="336"/>
      <c r="BHX30" s="311"/>
      <c r="BHY30" s="22"/>
      <c r="BHZ30" s="605"/>
      <c r="BIA30" s="76"/>
      <c r="BIB30" s="78">
        <f t="shared" si="171"/>
        <v>0</v>
      </c>
      <c r="BID30" s="322"/>
      <c r="BIE30" s="336"/>
      <c r="BIF30" s="311"/>
      <c r="BIG30" s="22"/>
      <c r="BIH30" s="31"/>
      <c r="BII30" s="76"/>
      <c r="BIJ30" s="78">
        <f t="shared" si="172"/>
        <v>50501.000000000007</v>
      </c>
      <c r="BIL30" s="406"/>
      <c r="BIM30" s="311"/>
      <c r="BIN30" s="22"/>
      <c r="BIO30" s="493"/>
      <c r="BIP30" s="76"/>
      <c r="BIQ30" s="78">
        <f t="shared" si="173"/>
        <v>86</v>
      </c>
      <c r="BIS30" s="321"/>
      <c r="BIT30" s="302"/>
      <c r="BIU30" s="139"/>
      <c r="BIV30" s="258"/>
      <c r="BIW30" s="139"/>
      <c r="BIX30" s="78">
        <f t="shared" si="174"/>
        <v>0</v>
      </c>
      <c r="BIZ30" s="426"/>
      <c r="BJA30" s="302"/>
      <c r="BJB30" s="139"/>
      <c r="BJC30" s="258"/>
      <c r="BJD30" s="139"/>
      <c r="BJE30" s="78">
        <f t="shared" si="175"/>
        <v>0</v>
      </c>
      <c r="BJG30" s="321"/>
      <c r="BJH30" s="321"/>
      <c r="BJI30" s="229"/>
      <c r="BJJ30" s="104"/>
      <c r="BJK30" s="258"/>
      <c r="BJL30" s="139"/>
      <c r="BJM30" s="78">
        <f t="shared" si="254"/>
        <v>27564.899999999991</v>
      </c>
      <c r="BJO30" s="31"/>
      <c r="BJP30" s="311"/>
      <c r="BJQ30" s="22"/>
      <c r="BJR30" s="61"/>
      <c r="BJS30" s="76"/>
      <c r="BJT30" s="78">
        <f t="shared" si="255"/>
        <v>1883</v>
      </c>
      <c r="BJV30" s="406"/>
      <c r="BJW30" s="311"/>
      <c r="BJX30" s="22"/>
      <c r="BJY30" s="61"/>
      <c r="BJZ30" s="76"/>
      <c r="BKA30" s="78">
        <f t="shared" si="176"/>
        <v>0</v>
      </c>
      <c r="BKC30" s="406"/>
      <c r="BKE30" s="311"/>
      <c r="BKF30" s="22"/>
      <c r="BKG30" s="61"/>
      <c r="BKH30" s="76"/>
      <c r="BKI30" s="78">
        <f t="shared" si="177"/>
        <v>13238.500000000002</v>
      </c>
      <c r="BKK30" s="406"/>
      <c r="BKL30" s="311"/>
      <c r="BKM30" s="22"/>
      <c r="BKN30" s="61"/>
      <c r="BKO30" s="76"/>
      <c r="BKP30" s="78">
        <f t="shared" si="178"/>
        <v>0</v>
      </c>
      <c r="BKR30" s="406"/>
      <c r="BKS30" s="311"/>
      <c r="BKT30" s="22"/>
      <c r="BKU30" s="31"/>
      <c r="BKV30" s="76"/>
      <c r="BKW30" s="78">
        <f t="shared" si="179"/>
        <v>0</v>
      </c>
      <c r="BKY30" s="406"/>
      <c r="BKZ30" s="311"/>
      <c r="BLA30" s="22"/>
      <c r="BLB30" s="31"/>
      <c r="BLC30" s="76"/>
      <c r="BLD30" s="78">
        <f t="shared" si="180"/>
        <v>11052.6</v>
      </c>
      <c r="BLF30" s="406"/>
      <c r="BLG30" s="311"/>
      <c r="BLH30" s="22"/>
      <c r="BLI30" s="61"/>
      <c r="BLJ30" s="76"/>
      <c r="BLK30" s="78">
        <f t="shared" si="181"/>
        <v>100</v>
      </c>
      <c r="BLM30" s="426"/>
      <c r="BLN30" s="1460"/>
      <c r="BLO30" s="696"/>
      <c r="BLP30" s="49"/>
      <c r="BLQ30" s="261"/>
      <c r="BLR30" s="78">
        <f t="shared" si="182"/>
        <v>0</v>
      </c>
      <c r="BLT30" s="426"/>
      <c r="BLU30" s="229"/>
      <c r="BLV30" s="104"/>
      <c r="BLW30" s="258"/>
      <c r="BLX30" s="139"/>
      <c r="BLY30" s="78">
        <f t="shared" si="183"/>
        <v>0</v>
      </c>
      <c r="BMA30" s="426"/>
      <c r="BMB30" s="229"/>
      <c r="BMC30" s="104"/>
      <c r="BMD30" s="495"/>
      <c r="BME30" s="139"/>
      <c r="BMF30" s="78">
        <f t="shared" si="184"/>
        <v>0</v>
      </c>
      <c r="BMH30" s="406"/>
      <c r="BMI30" s="311"/>
      <c r="BMJ30" s="22"/>
      <c r="BMK30" s="605"/>
      <c r="BML30" s="76"/>
      <c r="BMM30" s="78">
        <f t="shared" si="185"/>
        <v>0</v>
      </c>
      <c r="BMO30" s="65"/>
      <c r="BMP30" s="311"/>
      <c r="BMQ30" s="22"/>
      <c r="BMR30" s="61"/>
      <c r="BMS30" s="76"/>
      <c r="BMT30" s="78">
        <f t="shared" si="186"/>
        <v>0</v>
      </c>
      <c r="BMV30" s="31"/>
      <c r="BMW30" s="311"/>
      <c r="BMX30" s="783"/>
      <c r="BMY30" s="31"/>
      <c r="BMZ30" s="76"/>
      <c r="BNA30" s="78">
        <f t="shared" si="229"/>
        <v>30837</v>
      </c>
      <c r="BNC30" s="321">
        <v>41727</v>
      </c>
      <c r="BND30" s="302" t="s">
        <v>2589</v>
      </c>
      <c r="BNE30" s="139">
        <v>19481</v>
      </c>
      <c r="BNF30" s="321">
        <v>41734</v>
      </c>
      <c r="BNG30" s="139">
        <v>19481</v>
      </c>
      <c r="BNH30" s="78">
        <f t="shared" si="230"/>
        <v>71808.3</v>
      </c>
      <c r="BNJ30" s="31"/>
      <c r="BNK30" s="311"/>
      <c r="BNL30" s="22"/>
      <c r="BNM30" s="61"/>
      <c r="BNN30" s="76"/>
      <c r="BNO30" s="78">
        <f t="shared" si="231"/>
        <v>0</v>
      </c>
      <c r="BNQ30" s="31"/>
      <c r="BNR30" s="336"/>
      <c r="BNS30" s="311"/>
      <c r="BNT30" s="22"/>
      <c r="BNU30" s="61"/>
      <c r="BNV30" s="76"/>
      <c r="BNW30" s="78">
        <f t="shared" si="232"/>
        <v>0</v>
      </c>
      <c r="BNY30" s="31"/>
      <c r="BNZ30" s="311"/>
      <c r="BOA30" s="22"/>
      <c r="BOB30" s="61"/>
      <c r="BOC30" s="76"/>
      <c r="BOD30" s="78">
        <f t="shared" si="233"/>
        <v>0</v>
      </c>
      <c r="BOF30" s="31"/>
      <c r="BOG30" s="311"/>
      <c r="BOH30" s="22"/>
      <c r="BOI30" s="61"/>
      <c r="BOJ30" s="76"/>
      <c r="BOK30" s="78">
        <f t="shared" si="234"/>
        <v>0</v>
      </c>
      <c r="BOM30" s="31"/>
      <c r="BON30" s="311"/>
      <c r="BOO30" s="22"/>
      <c r="BOP30" s="61"/>
      <c r="BOQ30" s="76"/>
      <c r="BOR30" s="78">
        <f t="shared" si="235"/>
        <v>1785.5</v>
      </c>
      <c r="BOT30" s="321"/>
      <c r="BOU30" s="302"/>
      <c r="BOV30" s="139"/>
      <c r="BOW30" s="49"/>
      <c r="BOX30" s="139"/>
      <c r="BOY30" s="78">
        <f t="shared" si="236"/>
        <v>0</v>
      </c>
      <c r="BPA30" s="406"/>
      <c r="BPB30" s="311"/>
      <c r="BPC30" s="22"/>
      <c r="BPD30" s="31"/>
      <c r="BPE30" s="76"/>
      <c r="BPF30" s="78">
        <f t="shared" si="237"/>
        <v>0</v>
      </c>
      <c r="BPH30" s="406"/>
      <c r="BPI30" s="311"/>
      <c r="BPJ30" s="22"/>
      <c r="BPK30" s="31"/>
      <c r="BPL30" s="76"/>
      <c r="BPM30" s="78">
        <f t="shared" si="251"/>
        <v>2273.5</v>
      </c>
      <c r="BPO30" s="31"/>
      <c r="BPP30" s="311"/>
      <c r="BPQ30" s="22"/>
      <c r="BPR30" s="61"/>
      <c r="BPS30" s="76"/>
      <c r="BPT30" s="78">
        <f t="shared" si="187"/>
        <v>0</v>
      </c>
      <c r="BPV30" s="31"/>
      <c r="BPW30" s="311"/>
      <c r="BPX30" s="22"/>
      <c r="BPY30" s="61"/>
      <c r="BPZ30" s="76"/>
      <c r="BQA30" s="78">
        <f t="shared" si="188"/>
        <v>0</v>
      </c>
      <c r="BQE30" s="31"/>
      <c r="BQF30" s="22"/>
      <c r="BQG30" s="61"/>
      <c r="BQH30" s="76"/>
      <c r="BQI30" s="78">
        <f t="shared" si="189"/>
        <v>118</v>
      </c>
      <c r="BQJ30" s="76"/>
      <c r="BQK30" s="321">
        <v>41597</v>
      </c>
      <c r="BQL30" s="302" t="s">
        <v>1923</v>
      </c>
      <c r="BQM30" s="139">
        <v>4940.5</v>
      </c>
      <c r="BQN30" s="49">
        <v>41605</v>
      </c>
      <c r="BQO30" s="139">
        <v>3800</v>
      </c>
      <c r="BQP30" s="78">
        <f t="shared" si="190"/>
        <v>42328.5</v>
      </c>
      <c r="BQR30" s="321"/>
      <c r="BQS30" s="229"/>
      <c r="BQT30" s="104"/>
      <c r="BQU30" s="426"/>
      <c r="BQV30" s="139"/>
      <c r="BQW30" s="78">
        <f t="shared" si="191"/>
        <v>0</v>
      </c>
      <c r="BQZ30" s="780"/>
      <c r="BRA30" s="350"/>
      <c r="BRB30" s="406"/>
      <c r="BRC30" s="778"/>
      <c r="BRD30" s="78">
        <f t="shared" si="192"/>
        <v>0</v>
      </c>
      <c r="BRF30" s="31"/>
      <c r="BRG30" s="311"/>
      <c r="BRH30" s="22"/>
      <c r="BRI30" s="61"/>
      <c r="BRJ30" s="76"/>
      <c r="BRK30" s="78">
        <f t="shared" si="193"/>
        <v>0</v>
      </c>
      <c r="BRM30" s="322"/>
      <c r="BRN30" s="31"/>
      <c r="BRO30" s="311"/>
      <c r="BRP30" s="22"/>
      <c r="BRQ30" s="61"/>
      <c r="BRR30" s="76"/>
      <c r="BRS30" s="78">
        <f t="shared" si="194"/>
        <v>1966</v>
      </c>
      <c r="BRU30" s="406"/>
      <c r="BRV30" s="311"/>
      <c r="BRW30" s="22"/>
      <c r="BRX30" s="61"/>
      <c r="BRY30" s="76"/>
      <c r="BRZ30" s="78">
        <f t="shared" si="195"/>
        <v>0</v>
      </c>
      <c r="BSB30" s="406"/>
      <c r="BSC30" s="311"/>
      <c r="BSD30" s="22"/>
      <c r="BSE30" s="31"/>
      <c r="BSF30" s="76"/>
      <c r="BSG30" s="78">
        <f t="shared" si="196"/>
        <v>0</v>
      </c>
      <c r="BSI30" s="31"/>
      <c r="BSJ30" s="311"/>
      <c r="BSK30" s="22"/>
      <c r="BSL30" s="61"/>
      <c r="BSM30" s="76"/>
      <c r="BSN30" s="78">
        <f t="shared" si="197"/>
        <v>0</v>
      </c>
      <c r="BSP30" s="406"/>
      <c r="BSQ30" s="311"/>
      <c r="BSR30" s="22"/>
      <c r="BSS30" s="883"/>
      <c r="BST30" s="571"/>
      <c r="BSU30" s="78">
        <f t="shared" si="198"/>
        <v>0</v>
      </c>
      <c r="BSW30" s="406"/>
      <c r="BSX30" s="311"/>
      <c r="BSY30" s="22"/>
      <c r="BSZ30" s="883"/>
      <c r="BTA30" s="571"/>
      <c r="BTB30" s="78">
        <f t="shared" si="199"/>
        <v>0</v>
      </c>
      <c r="BTD30" s="31"/>
      <c r="BTE30" s="311"/>
      <c r="BTF30" s="22"/>
      <c r="BTG30" s="61"/>
      <c r="BTH30" s="76"/>
      <c r="BTI30" s="78">
        <f t="shared" si="200"/>
        <v>0</v>
      </c>
      <c r="BTK30" s="31"/>
      <c r="BTL30" s="311"/>
      <c r="BTM30" s="22"/>
      <c r="BTN30" s="61"/>
      <c r="BTO30" s="76"/>
      <c r="BTP30" s="78">
        <f t="shared" si="201"/>
        <v>0</v>
      </c>
      <c r="BTR30" s="31"/>
      <c r="BTS30" s="311"/>
      <c r="BTT30" s="22"/>
      <c r="BTU30" s="61"/>
      <c r="BTV30" s="76"/>
      <c r="BTW30" s="78">
        <f t="shared" si="202"/>
        <v>0</v>
      </c>
      <c r="BTY30" s="31"/>
      <c r="BTZ30" s="311"/>
      <c r="BUA30" s="22"/>
      <c r="BUB30" s="61"/>
      <c r="BUC30" s="76"/>
      <c r="BUD30" s="78">
        <f t="shared" si="203"/>
        <v>0</v>
      </c>
    </row>
    <row r="31" spans="1:1902" x14ac:dyDescent="0.25">
      <c r="A31" s="31" t="s">
        <v>61</v>
      </c>
      <c r="B31" s="311"/>
      <c r="C31" s="22"/>
      <c r="D31" s="31"/>
      <c r="E31" s="76"/>
      <c r="F31" s="78">
        <f t="shared" si="2"/>
        <v>147000</v>
      </c>
      <c r="H31" s="31" t="s">
        <v>61</v>
      </c>
      <c r="I31" s="311"/>
      <c r="J31" s="22"/>
      <c r="K31" s="31"/>
      <c r="L31" s="76"/>
      <c r="M31" s="78">
        <f t="shared" si="3"/>
        <v>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6"/>
      <c r="AK31" s="311"/>
      <c r="AL31" s="104"/>
      <c r="AM31" s="426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6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6"/>
      <c r="CA31" s="426"/>
      <c r="CB31" s="229"/>
      <c r="CC31" s="104"/>
      <c r="CD31" s="49"/>
      <c r="CE31" s="139"/>
      <c r="CF31" s="78">
        <f t="shared" si="13"/>
        <v>24829.5</v>
      </c>
      <c r="CH31" s="406"/>
      <c r="CI31" s="311"/>
      <c r="CJ31" s="22"/>
      <c r="CK31" s="31"/>
      <c r="CL31" s="76"/>
      <c r="CM31" s="78">
        <f t="shared" si="14"/>
        <v>0</v>
      </c>
      <c r="CO31" s="406"/>
      <c r="CP31" s="311"/>
      <c r="CQ31" s="22"/>
      <c r="CR31" s="31"/>
      <c r="CS31" s="76"/>
      <c r="CT31" s="78">
        <f t="shared" si="15"/>
        <v>0</v>
      </c>
      <c r="CV31" s="426">
        <v>41262</v>
      </c>
      <c r="CW31" s="818"/>
      <c r="CX31" s="229" t="s">
        <v>1157</v>
      </c>
      <c r="CY31" s="104">
        <v>21012.95</v>
      </c>
      <c r="CZ31" s="483"/>
      <c r="DA31" s="389"/>
      <c r="DB31" s="78">
        <f t="shared" si="16"/>
        <v>310235.05</v>
      </c>
      <c r="DD31" s="426"/>
      <c r="DE31" s="818"/>
      <c r="DF31" s="229"/>
      <c r="DG31" s="104"/>
      <c r="DH31" s="426"/>
      <c r="DI31" s="139"/>
      <c r="DJ31" s="78">
        <f t="shared" si="17"/>
        <v>17806122.599999994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6"/>
      <c r="EO31" s="311"/>
      <c r="EP31" s="22"/>
      <c r="EQ31" s="31"/>
      <c r="ER31" s="76"/>
      <c r="ES31" s="78">
        <f t="shared" si="22"/>
        <v>7999.8000000000029</v>
      </c>
      <c r="EU31" s="406"/>
      <c r="EV31" s="311"/>
      <c r="EW31" s="22"/>
      <c r="EX31" s="31"/>
      <c r="EY31" s="76"/>
      <c r="EZ31" s="78">
        <f t="shared" si="23"/>
        <v>0</v>
      </c>
      <c r="FB31" s="311"/>
      <c r="FC31" s="736"/>
      <c r="FD31" s="311"/>
      <c r="FE31" s="22"/>
      <c r="FF31" s="31"/>
      <c r="FG31" s="76"/>
      <c r="FH31" s="78">
        <f t="shared" si="24"/>
        <v>0</v>
      </c>
      <c r="FJ31" s="426"/>
      <c r="FK31" s="49"/>
      <c r="FL31" s="229"/>
      <c r="FM31" s="104"/>
      <c r="FN31" s="49"/>
      <c r="FO31" s="139"/>
      <c r="FP31" s="78">
        <f t="shared" si="25"/>
        <v>19957.43</v>
      </c>
      <c r="FR31" s="406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4"/>
        <v>0</v>
      </c>
      <c r="GG31" s="426"/>
      <c r="GH31" s="483"/>
      <c r="GI31" s="229"/>
      <c r="GJ31" s="104"/>
      <c r="GK31" s="426"/>
      <c r="GL31" s="139"/>
      <c r="GM31" s="78">
        <f t="shared" si="27"/>
        <v>0</v>
      </c>
      <c r="GO31" s="808"/>
      <c r="GP31" s="311"/>
      <c r="GQ31" s="22"/>
      <c r="GR31" s="31"/>
      <c r="GS31" s="76"/>
      <c r="GT31" s="78">
        <f t="shared" si="28"/>
        <v>3191.5</v>
      </c>
      <c r="GV31" s="406"/>
      <c r="GW31" s="311"/>
      <c r="GX31" s="311"/>
      <c r="GY31" s="22"/>
      <c r="GZ31" s="31"/>
      <c r="HA31" s="76"/>
      <c r="HB31" s="78">
        <f t="shared" si="29"/>
        <v>12652.35</v>
      </c>
      <c r="HD31" s="406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33695</v>
      </c>
      <c r="IT31" s="426"/>
      <c r="IU31" s="229"/>
      <c r="IV31" s="104"/>
      <c r="IW31" s="49"/>
      <c r="IX31" s="139"/>
      <c r="IY31" s="78">
        <f t="shared" si="36"/>
        <v>402</v>
      </c>
      <c r="JA31" s="406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40800</v>
      </c>
      <c r="JO31" s="322"/>
      <c r="JP31" s="311"/>
      <c r="JQ31" s="22"/>
      <c r="JR31" s="322"/>
      <c r="JS31" s="22"/>
      <c r="JT31" s="78">
        <f t="shared" si="39"/>
        <v>40800</v>
      </c>
      <c r="JV31" s="322"/>
      <c r="JW31" s="311"/>
      <c r="JX31" s="22"/>
      <c r="JY31" s="322"/>
      <c r="JZ31" s="22"/>
      <c r="KA31" s="78">
        <f t="shared" si="40"/>
        <v>40800</v>
      </c>
      <c r="KC31" s="426"/>
      <c r="KD31" s="229"/>
      <c r="KE31" s="104"/>
      <c r="KF31" s="322">
        <v>41042</v>
      </c>
      <c r="KG31" s="76">
        <v>3500</v>
      </c>
      <c r="KH31" s="78">
        <f t="shared" si="41"/>
        <v>29534.82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12354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6"/>
      <c r="MP31" s="311"/>
      <c r="MQ31" s="22"/>
      <c r="MR31" s="31"/>
      <c r="MS31" s="76"/>
      <c r="MT31" s="78">
        <f t="shared" si="50"/>
        <v>0</v>
      </c>
      <c r="MV31" s="406"/>
      <c r="MW31" s="311"/>
      <c r="MX31" s="22"/>
      <c r="MY31" s="31"/>
      <c r="MZ31" s="76"/>
      <c r="NA31" s="78">
        <f t="shared" si="51"/>
        <v>0</v>
      </c>
      <c r="NC31" s="406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6"/>
      <c r="NY31" s="311"/>
      <c r="NZ31" s="22"/>
      <c r="OA31" s="406"/>
      <c r="OB31" s="76"/>
      <c r="OC31" s="78">
        <f t="shared" si="55"/>
        <v>0</v>
      </c>
      <c r="OE31" s="406"/>
      <c r="OF31" s="311"/>
      <c r="OG31" s="22"/>
      <c r="OH31" s="31"/>
      <c r="OI31" s="76"/>
      <c r="OJ31" s="78">
        <f t="shared" si="56"/>
        <v>12799.5</v>
      </c>
      <c r="OL31" s="406"/>
      <c r="OM31" s="736"/>
      <c r="ON31" s="311"/>
      <c r="OO31" s="22"/>
      <c r="OP31" s="31"/>
      <c r="OQ31" s="76"/>
      <c r="OR31" s="78">
        <f t="shared" si="0"/>
        <v>225191.9</v>
      </c>
      <c r="OT31" s="406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95"/>
      <c r="PJ31" s="104"/>
      <c r="PK31" s="49"/>
      <c r="PL31" s="139"/>
      <c r="PM31" s="78">
        <f t="shared" si="59"/>
        <v>301.5</v>
      </c>
      <c r="PO31" s="321"/>
      <c r="PP31" s="895"/>
      <c r="PQ31" s="104"/>
      <c r="PR31" s="49"/>
      <c r="PS31" s="139"/>
      <c r="PT31" s="78">
        <f t="shared" si="60"/>
        <v>301.5</v>
      </c>
      <c r="PV31" s="321"/>
      <c r="PW31" s="860"/>
      <c r="PX31" s="229"/>
      <c r="PY31" s="104"/>
      <c r="PZ31" s="308"/>
      <c r="QA31" s="139"/>
      <c r="QB31" s="78">
        <f t="shared" si="61"/>
        <v>9830.3599999999933</v>
      </c>
      <c r="QD31" s="321"/>
      <c r="QE31" s="229"/>
      <c r="QF31" s="104"/>
      <c r="QG31" s="308"/>
      <c r="QH31" s="139"/>
      <c r="QI31" s="78">
        <f t="shared" si="62"/>
        <v>0</v>
      </c>
      <c r="QK31" s="322"/>
      <c r="QL31" s="311"/>
      <c r="QM31" s="22"/>
      <c r="QN31" s="31"/>
      <c r="QO31" s="76"/>
      <c r="QP31" s="78">
        <f t="shared" si="63"/>
        <v>9276.8000000000011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6"/>
      <c r="RN31" s="483"/>
      <c r="RO31" s="229"/>
      <c r="RP31" s="104"/>
      <c r="RQ31" s="49"/>
      <c r="RR31" s="350"/>
      <c r="RS31" s="78">
        <f t="shared" si="67"/>
        <v>15332.5</v>
      </c>
      <c r="RU31" s="406"/>
      <c r="RV31" s="311"/>
      <c r="RW31" s="22"/>
      <c r="RX31" s="31"/>
      <c r="RY31" s="793"/>
      <c r="RZ31" s="78">
        <f t="shared" si="68"/>
        <v>1797</v>
      </c>
      <c r="SB31" s="406"/>
      <c r="SC31" s="311"/>
      <c r="SD31" s="22"/>
      <c r="SE31" s="31"/>
      <c r="SF31" s="793"/>
      <c r="SG31" s="78">
        <f t="shared" si="69"/>
        <v>0</v>
      </c>
      <c r="SI31" s="311"/>
      <c r="SJ31" s="311"/>
      <c r="SK31" s="22"/>
      <c r="SL31" s="31"/>
      <c r="SM31" s="793"/>
      <c r="SN31" s="78">
        <f t="shared" si="70"/>
        <v>0</v>
      </c>
      <c r="SP31" s="311"/>
      <c r="SQ31" s="311"/>
      <c r="SR31" s="22"/>
      <c r="SS31" s="31"/>
      <c r="ST31" s="793"/>
      <c r="SU31" s="78">
        <f t="shared" si="71"/>
        <v>0</v>
      </c>
      <c r="SW31" s="311"/>
      <c r="SX31" s="311"/>
      <c r="SY31" s="22"/>
      <c r="SZ31" s="31"/>
      <c r="TA31" s="793"/>
      <c r="TB31" s="78">
        <f t="shared" si="72"/>
        <v>0</v>
      </c>
      <c r="TD31" s="311"/>
      <c r="TE31" s="311"/>
      <c r="TF31" s="22"/>
      <c r="TG31" s="31"/>
      <c r="TH31" s="793"/>
      <c r="TI31" s="78">
        <f t="shared" si="73"/>
        <v>0</v>
      </c>
      <c r="TK31" s="311"/>
      <c r="TL31" s="311"/>
      <c r="TM31" s="22"/>
      <c r="TN31" s="31"/>
      <c r="TO31" s="793"/>
      <c r="TP31" s="78">
        <f t="shared" si="74"/>
        <v>0</v>
      </c>
      <c r="TR31" s="311"/>
      <c r="TS31" s="311"/>
      <c r="TT31" s="22"/>
      <c r="TU31" s="31"/>
      <c r="TV31" s="793"/>
      <c r="TW31" s="78">
        <f t="shared" si="75"/>
        <v>0</v>
      </c>
      <c r="TY31" s="311"/>
      <c r="TZ31" s="311"/>
      <c r="UA31" s="22"/>
      <c r="UB31" s="31"/>
      <c r="UC31" s="793"/>
      <c r="UD31" s="78">
        <f t="shared" si="76"/>
        <v>0</v>
      </c>
      <c r="UF31" s="406"/>
      <c r="UG31" s="311"/>
      <c r="UH31" s="22"/>
      <c r="UI31" s="31"/>
      <c r="UJ31" s="793"/>
      <c r="UK31" s="78">
        <f t="shared" si="77"/>
        <v>0</v>
      </c>
      <c r="UM31" s="406"/>
      <c r="UN31" s="311"/>
      <c r="UO31" s="22"/>
      <c r="UP31" s="31"/>
      <c r="UQ31" s="793"/>
      <c r="UR31" s="78">
        <f t="shared" si="78"/>
        <v>-2822</v>
      </c>
      <c r="UT31" s="406"/>
      <c r="UU31" s="311"/>
      <c r="UV31" s="22"/>
      <c r="UW31" s="31"/>
      <c r="UX31" s="793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6"/>
      <c r="VI31" s="311"/>
      <c r="VJ31" s="22"/>
      <c r="VK31" s="31"/>
      <c r="VL31" s="793"/>
      <c r="VM31" s="78">
        <f t="shared" si="81"/>
        <v>0</v>
      </c>
      <c r="VO31" s="792"/>
      <c r="VP31" s="311"/>
      <c r="VQ31" s="22"/>
      <c r="VR31" s="31"/>
      <c r="VS31" s="793"/>
      <c r="VT31" s="78">
        <f t="shared" si="82"/>
        <v>0</v>
      </c>
      <c r="VV31" s="311"/>
      <c r="VW31" s="311"/>
      <c r="VX31" s="22"/>
      <c r="VY31" s="31"/>
      <c r="VZ31" s="793"/>
      <c r="WA31" s="78">
        <f t="shared" si="83"/>
        <v>0</v>
      </c>
      <c r="WC31" s="406"/>
      <c r="WD31" s="311"/>
      <c r="WE31" s="22"/>
      <c r="WF31" s="322"/>
      <c r="WG31" s="793"/>
      <c r="WH31" s="78">
        <f t="shared" si="84"/>
        <v>1136</v>
      </c>
      <c r="WJ31" s="322"/>
      <c r="WK31" s="311"/>
      <c r="WL31" s="22"/>
      <c r="WM31" s="31"/>
      <c r="WN31" s="793"/>
      <c r="WO31" s="78">
        <f t="shared" si="85"/>
        <v>151</v>
      </c>
      <c r="WQ31" s="406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635.5</v>
      </c>
      <c r="XE31" s="406"/>
      <c r="XF31" s="311"/>
      <c r="XG31" s="22"/>
      <c r="XH31" s="31"/>
      <c r="XI31" s="76"/>
      <c r="XJ31" s="78">
        <f t="shared" si="88"/>
        <v>40179.949999999997</v>
      </c>
      <c r="XL31" s="406"/>
      <c r="XM31" s="311"/>
      <c r="XN31" s="22"/>
      <c r="XO31" s="31"/>
      <c r="XP31" s="76"/>
      <c r="XQ31" s="78">
        <f t="shared" si="89"/>
        <v>0</v>
      </c>
      <c r="XS31" s="406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6"/>
      <c r="YP31" s="483"/>
      <c r="YQ31" s="229"/>
      <c r="YR31" s="696"/>
      <c r="YS31" s="785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2"/>
        <v>0</v>
      </c>
      <c r="ZD31" s="321"/>
      <c r="ZE31" s="229"/>
      <c r="ZF31" s="104"/>
      <c r="ZG31" s="49"/>
      <c r="ZH31" s="139"/>
      <c r="ZI31" s="78">
        <f t="shared" si="94"/>
        <v>11399.470000000001</v>
      </c>
      <c r="ZK31" s="406"/>
      <c r="ZL31" s="311"/>
      <c r="ZM31" s="22"/>
      <c r="ZN31" s="31"/>
      <c r="ZO31" s="76"/>
      <c r="ZP31" s="78">
        <f t="shared" si="238"/>
        <v>0</v>
      </c>
      <c r="ZR31" s="406"/>
      <c r="ZS31" s="311"/>
      <c r="ZT31" s="22"/>
      <c r="ZU31" s="31"/>
      <c r="ZV31" s="76"/>
      <c r="ZW31" s="78">
        <f t="shared" si="239"/>
        <v>0</v>
      </c>
      <c r="ZY31" s="322">
        <v>41728</v>
      </c>
      <c r="ZZ31" s="736"/>
      <c r="AAA31" s="780" t="s">
        <v>2607</v>
      </c>
      <c r="AAB31" s="76">
        <v>2116</v>
      </c>
      <c r="AAC31" s="321">
        <v>41738</v>
      </c>
      <c r="AAD31" s="139">
        <v>2116</v>
      </c>
      <c r="AAE31" s="78">
        <f t="shared" si="95"/>
        <v>2062.4000000000233</v>
      </c>
      <c r="AAG31" s="321"/>
      <c r="AAH31" s="229"/>
      <c r="AAI31" s="104"/>
      <c r="AAJ31" s="321"/>
      <c r="AAK31" s="139"/>
      <c r="AAL31" s="78">
        <f t="shared" si="96"/>
        <v>0</v>
      </c>
      <c r="AAN31" s="426"/>
      <c r="AAO31" s="426"/>
      <c r="AAP31" s="229"/>
      <c r="AAQ31" s="104"/>
      <c r="AAR31" s="321"/>
      <c r="AAS31" s="139"/>
      <c r="AAT31" s="78">
        <f t="shared" si="97"/>
        <v>2828</v>
      </c>
      <c r="AAV31" s="321"/>
      <c r="AAW31" s="229"/>
      <c r="AAX31" s="696"/>
      <c r="AAY31" s="49"/>
      <c r="AAZ31" s="139"/>
      <c r="ABA31" s="78">
        <f t="shared" si="98"/>
        <v>41970</v>
      </c>
      <c r="ABC31" s="406"/>
      <c r="ABD31" s="311"/>
      <c r="ABE31" s="22"/>
      <c r="ABF31" s="31"/>
      <c r="ABG31" s="76"/>
      <c r="ABH31" s="78">
        <f t="shared" si="99"/>
        <v>0</v>
      </c>
      <c r="ABJ31" s="426"/>
      <c r="ABK31" s="229"/>
      <c r="ABL31" s="104"/>
      <c r="ABM31" s="49"/>
      <c r="ABN31" s="139"/>
      <c r="ABO31" s="78">
        <f t="shared" si="100"/>
        <v>0</v>
      </c>
      <c r="ABQ31" s="426"/>
      <c r="ABR31" s="229"/>
      <c r="ABS31" s="104"/>
      <c r="ABT31" s="49"/>
      <c r="ABU31" s="139"/>
      <c r="ABV31" s="78">
        <f t="shared" si="101"/>
        <v>0</v>
      </c>
      <c r="ABX31" s="406"/>
      <c r="ABY31" s="311"/>
      <c r="ABZ31" s="22"/>
      <c r="ACA31" s="31"/>
      <c r="ACB31" s="76"/>
      <c r="ACC31" s="78">
        <f t="shared" si="102"/>
        <v>0</v>
      </c>
      <c r="ACE31" s="406"/>
      <c r="ACF31" s="311"/>
      <c r="ACG31" s="22"/>
      <c r="ACH31" s="31"/>
      <c r="ACI31" s="76"/>
      <c r="ACJ31" s="78">
        <f t="shared" si="103"/>
        <v>0</v>
      </c>
      <c r="ACL31" s="406"/>
      <c r="ACM31" s="406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6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3"/>
      <c r="ADL31" s="31"/>
      <c r="ADM31" s="76"/>
      <c r="ADN31" s="78">
        <f t="shared" si="257"/>
        <v>0</v>
      </c>
      <c r="ADP31" s="322"/>
      <c r="ADQ31" s="311"/>
      <c r="ADR31" s="22"/>
      <c r="ADS31" s="406"/>
      <c r="ADT31" s="76"/>
      <c r="ADU31" s="78">
        <f t="shared" si="258"/>
        <v>0</v>
      </c>
      <c r="ADW31" s="406"/>
      <c r="ADX31" s="311"/>
      <c r="ADY31" s="22"/>
      <c r="ADZ31" s="31"/>
      <c r="AEA31" s="76"/>
      <c r="AEB31" s="78">
        <f t="shared" si="259"/>
        <v>42311</v>
      </c>
      <c r="AED31" s="321"/>
      <c r="AEE31" s="229"/>
      <c r="AEF31" s="104"/>
      <c r="AEG31" s="532"/>
      <c r="AEH31" s="139"/>
      <c r="AEI31" s="78">
        <f t="shared" si="253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3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45296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3146</v>
      </c>
      <c r="AGV31" s="406"/>
      <c r="AGW31" s="311"/>
      <c r="AGX31" s="22"/>
      <c r="AGY31" s="31"/>
      <c r="AGZ31" s="76"/>
      <c r="AHA31" s="78">
        <f t="shared" si="114"/>
        <v>17325.5</v>
      </c>
      <c r="AHE31" s="311"/>
      <c r="AHF31" s="104"/>
      <c r="AHG31" s="321"/>
      <c r="AHH31" s="76"/>
      <c r="AHI31" s="78">
        <f t="shared" si="115"/>
        <v>2343</v>
      </c>
      <c r="AHK31" s="406"/>
      <c r="AHL31" s="311"/>
      <c r="AHM31" s="22"/>
      <c r="AHN31" s="31"/>
      <c r="AHO31" s="76"/>
      <c r="AHP31" s="78">
        <f t="shared" si="116"/>
        <v>0</v>
      </c>
      <c r="AHR31" s="406"/>
      <c r="AHS31" s="311"/>
      <c r="AHT31" s="22"/>
      <c r="AHU31" s="31"/>
      <c r="AHV31" s="76"/>
      <c r="AHW31" s="78">
        <f t="shared" si="117"/>
        <v>5917.5</v>
      </c>
      <c r="AHY31" s="426"/>
      <c r="AHZ31" s="426"/>
      <c r="AIA31" s="229"/>
      <c r="AIB31" s="696"/>
      <c r="AIC31" s="49"/>
      <c r="AID31" s="139"/>
      <c r="AIE31" s="78">
        <f t="shared" si="118"/>
        <v>36851.200000000004</v>
      </c>
      <c r="AIG31" s="406"/>
      <c r="AIH31" s="311"/>
      <c r="AII31" s="22"/>
      <c r="AIJ31" s="31"/>
      <c r="AIK31" s="76"/>
      <c r="AIL31" s="78">
        <f t="shared" si="119"/>
        <v>2612</v>
      </c>
      <c r="AIN31" s="426"/>
      <c r="AIO31" s="229"/>
      <c r="AIP31" s="104"/>
      <c r="AIQ31" s="49"/>
      <c r="AIR31" s="139"/>
      <c r="AIS31" s="78">
        <f t="shared" si="120"/>
        <v>0</v>
      </c>
      <c r="AIU31" s="406"/>
      <c r="AIV31" s="311"/>
      <c r="AIW31" s="22"/>
      <c r="AIX31" s="31"/>
      <c r="AIY31" s="76"/>
      <c r="AIZ31" s="78">
        <f t="shared" si="121"/>
        <v>504</v>
      </c>
      <c r="AJB31" s="31"/>
      <c r="AJC31" s="782"/>
      <c r="AJD31" s="22"/>
      <c r="AJE31" s="31"/>
      <c r="AJF31" s="76"/>
      <c r="AJG31" s="78">
        <f t="shared" si="122"/>
        <v>52560.5</v>
      </c>
      <c r="AJI31" s="31"/>
      <c r="AJJ31" s="782"/>
      <c r="AJK31" s="104"/>
      <c r="AJL31" s="31"/>
      <c r="AJM31" s="139"/>
      <c r="AJN31" s="78">
        <f t="shared" si="123"/>
        <v>3113</v>
      </c>
      <c r="AJP31" s="322"/>
      <c r="AJQ31" s="782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2"/>
      <c r="AKG31" s="22"/>
      <c r="AKH31" s="31"/>
      <c r="AKI31" s="76"/>
      <c r="AKJ31" s="78">
        <f t="shared" si="126"/>
        <v>0</v>
      </c>
      <c r="AKL31" s="406"/>
      <c r="AKM31" s="782"/>
      <c r="AKN31" s="22"/>
      <c r="AKO31" s="31"/>
      <c r="AKP31" s="76"/>
      <c r="AKQ31" s="78">
        <f t="shared" si="127"/>
        <v>0</v>
      </c>
      <c r="AKS31" s="426"/>
      <c r="AKT31" s="483"/>
      <c r="AKU31" s="895"/>
      <c r="AKV31" s="104"/>
      <c r="AKW31" s="49"/>
      <c r="AKX31" s="139"/>
      <c r="AKY31" s="78">
        <f t="shared" si="128"/>
        <v>139</v>
      </c>
      <c r="ALA31" s="426"/>
      <c r="ALB31" s="895"/>
      <c r="ALC31" s="104"/>
      <c r="ALD31" s="49"/>
      <c r="ALE31" s="139"/>
      <c r="ALF31" s="78">
        <f t="shared" si="129"/>
        <v>409</v>
      </c>
      <c r="ALH31" s="406"/>
      <c r="ALI31" s="782"/>
      <c r="ALJ31" s="22"/>
      <c r="ALK31" s="31"/>
      <c r="ALL31" s="76"/>
      <c r="ALM31" s="78">
        <f t="shared" si="130"/>
        <v>0</v>
      </c>
      <c r="ALO31" s="406"/>
      <c r="ALP31" s="782"/>
      <c r="ALQ31" s="22"/>
      <c r="ALR31" s="31"/>
      <c r="ALS31" s="76"/>
      <c r="ALT31" s="78">
        <f t="shared" si="131"/>
        <v>3598.5</v>
      </c>
      <c r="ALV31" s="426"/>
      <c r="ALW31" s="229"/>
      <c r="ALX31" s="104"/>
      <c r="ALY31" s="49"/>
      <c r="ALZ31" s="139"/>
      <c r="AMA31" s="78">
        <f t="shared" si="132"/>
        <v>37151</v>
      </c>
      <c r="AMC31" s="406"/>
      <c r="AMD31" s="782"/>
      <c r="AME31" s="22"/>
      <c r="AMF31" s="31"/>
      <c r="AMG31" s="76"/>
      <c r="AMH31" s="78">
        <f t="shared" si="133"/>
        <v>0</v>
      </c>
      <c r="AMJ31" s="406"/>
      <c r="AMK31" s="782"/>
      <c r="AML31" s="22"/>
      <c r="AMM31" s="406"/>
      <c r="AMN31" s="76"/>
      <c r="AMO31" s="78">
        <f t="shared" si="134"/>
        <v>0</v>
      </c>
      <c r="AMQ31" s="406"/>
      <c r="AMR31" s="782"/>
      <c r="AMS31" s="22"/>
      <c r="AMT31" s="31"/>
      <c r="AMU31" s="76"/>
      <c r="AMV31" s="78">
        <f t="shared" si="135"/>
        <v>0</v>
      </c>
      <c r="AMX31" s="322"/>
      <c r="AMY31" s="311"/>
      <c r="AMZ31" s="807"/>
      <c r="ANA31" s="810"/>
      <c r="ANB31" s="76"/>
      <c r="ANC31" s="811">
        <f t="shared" si="205"/>
        <v>0</v>
      </c>
      <c r="ANE31" s="322"/>
      <c r="ANF31" s="311"/>
      <c r="ANG31" s="805"/>
      <c r="ANH31" s="97"/>
      <c r="ANI31" s="76"/>
      <c r="ANJ31" s="811">
        <f t="shared" si="206"/>
        <v>0</v>
      </c>
      <c r="ANL31" s="321"/>
      <c r="ANM31" s="229"/>
      <c r="ANN31" s="805"/>
      <c r="ANO31" s="393"/>
      <c r="ANP31" s="139"/>
      <c r="ANQ31" s="811">
        <f t="shared" si="207"/>
        <v>187.59999999999991</v>
      </c>
      <c r="ANS31" s="31"/>
      <c r="ANT31" s="336"/>
      <c r="ANU31" s="311"/>
      <c r="ANV31" s="807"/>
      <c r="ANW31" s="810"/>
      <c r="ANX31" s="76"/>
      <c r="ANY31" s="811">
        <f t="shared" si="208"/>
        <v>0</v>
      </c>
      <c r="AOA31" s="406"/>
      <c r="AOB31" s="738"/>
      <c r="AOC31" s="311"/>
      <c r="AOD31" s="807"/>
      <c r="AOE31" s="810"/>
      <c r="AOF31" s="76"/>
      <c r="AOG31" s="811">
        <f t="shared" si="209"/>
        <v>731.20000000001164</v>
      </c>
      <c r="AOI31" s="406"/>
      <c r="AOJ31" s="311"/>
      <c r="AOK31" s="807"/>
      <c r="AOL31" s="810"/>
      <c r="AOM31" s="76"/>
      <c r="AON31" s="811">
        <f t="shared" si="210"/>
        <v>0</v>
      </c>
      <c r="AOP31" s="31"/>
      <c r="AOQ31" s="311"/>
      <c r="AOR31" s="807"/>
      <c r="AOS31" s="810"/>
      <c r="AOT31" s="76"/>
      <c r="AOU31" s="811">
        <f t="shared" si="211"/>
        <v>0</v>
      </c>
      <c r="AOW31" s="311"/>
      <c r="AOX31" s="311"/>
      <c r="AOY31" s="831"/>
      <c r="AOZ31" s="810"/>
      <c r="APA31" s="76"/>
      <c r="APB31" s="811">
        <f t="shared" si="212"/>
        <v>0</v>
      </c>
      <c r="APD31" s="49"/>
      <c r="APE31" s="900"/>
      <c r="APF31" s="805"/>
      <c r="APG31" s="97"/>
      <c r="APH31" s="139"/>
      <c r="API31" s="78">
        <f t="shared" si="136"/>
        <v>0</v>
      </c>
      <c r="APK31" s="406"/>
      <c r="APL31" s="311"/>
      <c r="APM31" s="831"/>
      <c r="APN31" s="810"/>
      <c r="APO31" s="76"/>
      <c r="APP31" s="811">
        <f t="shared" si="213"/>
        <v>0</v>
      </c>
      <c r="APR31" s="322"/>
      <c r="APS31" s="311"/>
      <c r="APT31" s="807"/>
      <c r="APU31" s="810"/>
      <c r="APV31" s="76"/>
      <c r="APW31" s="811">
        <f>APW30+APT32-APV32</f>
        <v>0</v>
      </c>
      <c r="APY31" s="31"/>
      <c r="APZ31" s="872"/>
      <c r="AQA31" s="807"/>
      <c r="AQB31" s="810"/>
      <c r="AQC31" s="76"/>
      <c r="AQD31" s="811">
        <f>AQD30+AQA32-AQC32</f>
        <v>0</v>
      </c>
      <c r="AQF31" s="31"/>
      <c r="AQG31" s="311"/>
      <c r="AQH31" s="807"/>
      <c r="AQI31" s="810"/>
      <c r="AQJ31" s="76"/>
      <c r="AQK31" s="811">
        <f>AQK30+AQH32-AQJ32</f>
        <v>0</v>
      </c>
      <c r="AQM31" s="31"/>
      <c r="AQN31" s="872"/>
      <c r="AQO31" s="807"/>
      <c r="AQP31" s="810"/>
      <c r="AQQ31" s="76"/>
      <c r="AQR31" s="811">
        <f>AQR30+AQO32-AQQ32</f>
        <v>0</v>
      </c>
      <c r="AQT31" s="322"/>
      <c r="AQU31" s="782"/>
      <c r="AQV31" s="807"/>
      <c r="AQW31" s="810"/>
      <c r="AQX31" s="76"/>
      <c r="AQY31" s="811">
        <f>AQY30+AQV32-AQX32</f>
        <v>0</v>
      </c>
      <c r="ARA31" s="322"/>
      <c r="ARB31" s="782"/>
      <c r="ARC31" s="807"/>
      <c r="ARD31" s="810"/>
      <c r="ARE31" s="76"/>
      <c r="ARF31" s="811">
        <f>ARF30+ARC32-ARE32</f>
        <v>0</v>
      </c>
      <c r="ARH31" s="322"/>
      <c r="ARI31" s="782"/>
      <c r="ARJ31" s="807"/>
      <c r="ARK31" s="810"/>
      <c r="ARL31" s="76"/>
      <c r="ARM31" s="811">
        <f>ARM30+ARJ32-ARL32</f>
        <v>399</v>
      </c>
      <c r="ARO31" s="406"/>
      <c r="ARP31" s="872"/>
      <c r="ARQ31" s="807"/>
      <c r="ARR31" s="810"/>
      <c r="ARS31" s="76"/>
      <c r="ART31" s="811">
        <f>ART30+ARQ32-ARS32</f>
        <v>0</v>
      </c>
      <c r="ARV31" s="406"/>
      <c r="ARW31" s="872"/>
      <c r="ARX31" s="807"/>
      <c r="ARY31" s="810"/>
      <c r="ARZ31" s="76"/>
      <c r="ASA31" s="811">
        <f>ASA30+ARX32-ARZ32</f>
        <v>0</v>
      </c>
      <c r="ASC31" s="406"/>
      <c r="ASD31" s="311"/>
      <c r="ASE31" s="807"/>
      <c r="ASF31" s="810"/>
      <c r="ASG31" s="76"/>
      <c r="ASH31" s="811">
        <f t="shared" si="223"/>
        <v>0</v>
      </c>
      <c r="ASJ31" s="406"/>
      <c r="ASK31" s="311"/>
      <c r="ASL31" s="831"/>
      <c r="ASM31" s="810"/>
      <c r="ASN31" s="76"/>
      <c r="ASO31" s="811">
        <f t="shared" si="224"/>
        <v>0</v>
      </c>
      <c r="ASQ31" s="406"/>
      <c r="ASR31" s="311"/>
      <c r="ASS31" s="22"/>
      <c r="AST31" s="31"/>
      <c r="ASU31" s="76"/>
      <c r="ASV31" s="78">
        <f t="shared" si="240"/>
        <v>0</v>
      </c>
      <c r="ASX31" s="406"/>
      <c r="ASY31" s="406"/>
      <c r="ASZ31" s="311"/>
      <c r="ATA31" s="22"/>
      <c r="ATB31" s="31"/>
      <c r="ATC31" s="76"/>
      <c r="ATD31" s="78">
        <f t="shared" si="241"/>
        <v>2270</v>
      </c>
      <c r="ATF31" s="406"/>
      <c r="ATG31" s="782"/>
      <c r="ATH31" s="22"/>
      <c r="ATI31" s="31"/>
      <c r="ATJ31" s="76"/>
      <c r="ATK31" s="78">
        <f t="shared" si="242"/>
        <v>0</v>
      </c>
      <c r="ATM31" s="322"/>
      <c r="ATN31" s="311"/>
      <c r="ATO31" s="22"/>
      <c r="ATP31" s="31"/>
      <c r="ATQ31" s="76"/>
      <c r="ATR31" s="78">
        <f t="shared" si="243"/>
        <v>0</v>
      </c>
      <c r="ATT31" s="406"/>
      <c r="ATU31" s="738"/>
      <c r="ATV31" s="782"/>
      <c r="ATW31" s="22"/>
      <c r="ATX31" s="31"/>
      <c r="ATY31" s="76"/>
      <c r="ATZ31" s="78">
        <f t="shared" si="244"/>
        <v>968</v>
      </c>
      <c r="AUB31" s="406"/>
      <c r="AUC31" s="738"/>
      <c r="AUD31" s="782"/>
      <c r="AUE31" s="22"/>
      <c r="AUF31" s="31"/>
      <c r="AUG31" s="76"/>
      <c r="AUH31" s="78">
        <f t="shared" si="245"/>
        <v>0</v>
      </c>
      <c r="AUI31" s="76"/>
      <c r="AUJ31" s="406"/>
      <c r="AUK31" s="311"/>
      <c r="AUL31" s="22"/>
      <c r="AUM31" s="31"/>
      <c r="AUN31" s="76"/>
      <c r="AUO31" s="78">
        <f t="shared" si="246"/>
        <v>0</v>
      </c>
      <c r="AUQ31" s="426"/>
      <c r="AUR31" s="229"/>
      <c r="AUS31" s="104"/>
      <c r="AUT31" s="49"/>
      <c r="AUU31" s="139"/>
      <c r="AUV31" s="78">
        <f t="shared" si="247"/>
        <v>1117.5</v>
      </c>
      <c r="AUX31" s="426"/>
      <c r="AUY31" s="229"/>
      <c r="AUZ31" s="104"/>
      <c r="AVA31" s="49"/>
      <c r="AVB31" s="139"/>
      <c r="AVC31" s="78">
        <f t="shared" si="248"/>
        <v>3312</v>
      </c>
      <c r="AVE31" s="426"/>
      <c r="AVF31" s="229"/>
      <c r="AVG31" s="104"/>
      <c r="AVH31" s="49"/>
      <c r="AVI31" s="139"/>
      <c r="AVJ31" s="78">
        <f t="shared" si="249"/>
        <v>0</v>
      </c>
      <c r="AVL31" s="426"/>
      <c r="AVM31" s="229"/>
      <c r="AVN31" s="104"/>
      <c r="AVO31" s="49"/>
      <c r="AVP31" s="139"/>
      <c r="AVQ31" s="78">
        <f t="shared" si="250"/>
        <v>0</v>
      </c>
      <c r="AVS31" s="406"/>
      <c r="AVT31" s="311"/>
      <c r="AVU31" s="22"/>
      <c r="AVV31" s="31"/>
      <c r="AVW31" s="76"/>
      <c r="AVX31" s="78">
        <f t="shared" si="225"/>
        <v>0</v>
      </c>
      <c r="AVZ31" s="406"/>
      <c r="AWA31" s="311"/>
      <c r="AWB31" s="22"/>
      <c r="AWC31" s="31"/>
      <c r="AWD31" s="76"/>
      <c r="AWE31" s="78">
        <f t="shared" si="226"/>
        <v>0</v>
      </c>
      <c r="AWG31" s="426"/>
      <c r="AWH31" s="229"/>
      <c r="AWI31" s="104"/>
      <c r="AWJ31" s="49"/>
      <c r="AWK31" s="139"/>
      <c r="AWL31" s="78">
        <f t="shared" si="227"/>
        <v>0</v>
      </c>
      <c r="AWN31" s="49"/>
      <c r="AWO31" s="308"/>
      <c r="AWP31" s="229"/>
      <c r="AWQ31" s="104"/>
      <c r="AWR31" s="49"/>
      <c r="AWS31" s="139"/>
      <c r="AWT31" s="78">
        <f t="shared" si="228"/>
        <v>5365</v>
      </c>
      <c r="AWV31" s="406"/>
      <c r="AWW31" s="406"/>
      <c r="AWX31" s="311"/>
      <c r="AWY31" s="22"/>
      <c r="AWZ31" s="31"/>
      <c r="AXA31" s="76"/>
      <c r="AXB31" s="78">
        <f t="shared" si="260"/>
        <v>4707.5</v>
      </c>
      <c r="AXD31" s="406"/>
      <c r="AXE31" s="311"/>
      <c r="AXF31" s="22"/>
      <c r="AXG31" s="31"/>
      <c r="AXH31" s="76"/>
      <c r="AXI31" s="78">
        <f t="shared" si="261"/>
        <v>0</v>
      </c>
      <c r="AXK31" s="406"/>
      <c r="AXL31" s="311"/>
      <c r="AXM31" s="22"/>
      <c r="AXN31" s="31"/>
      <c r="AXO31" s="76"/>
      <c r="AXP31" s="78">
        <f t="shared" si="262"/>
        <v>0</v>
      </c>
      <c r="AXR31" s="31"/>
      <c r="AXS31" s="311"/>
      <c r="AXT31" s="22"/>
      <c r="AXU31" s="31"/>
      <c r="AXV31" s="76"/>
      <c r="AXW31" s="78">
        <f t="shared" si="263"/>
        <v>0</v>
      </c>
      <c r="AXY31" s="426"/>
      <c r="AXZ31" s="229"/>
      <c r="AYA31" s="104"/>
      <c r="AYB31" s="426"/>
      <c r="AYC31" s="139"/>
      <c r="AYD31" s="78">
        <f t="shared" si="137"/>
        <v>0</v>
      </c>
      <c r="AYF31" s="426"/>
      <c r="AYG31" s="229"/>
      <c r="AYH31" s="104"/>
      <c r="AYI31" s="49"/>
      <c r="AYJ31" s="139"/>
      <c r="AYK31" s="78">
        <f t="shared" si="138"/>
        <v>0</v>
      </c>
      <c r="AYM31" s="426"/>
      <c r="AYN31" s="229"/>
      <c r="AYO31" s="104"/>
      <c r="AYP31" s="49"/>
      <c r="AYQ31" s="139"/>
      <c r="AYR31" s="78">
        <f t="shared" si="139"/>
        <v>0</v>
      </c>
      <c r="AYT31" s="406"/>
      <c r="AYU31" s="311"/>
      <c r="AYV31" s="22"/>
      <c r="AYW31" s="61"/>
      <c r="AYX31" s="76"/>
      <c r="AYY31" s="78">
        <f t="shared" si="140"/>
        <v>0</v>
      </c>
      <c r="AZA31" s="406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5180.28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6"/>
      <c r="BAG31" s="139"/>
      <c r="BAH31" s="78">
        <f t="shared" si="145"/>
        <v>16823.900000000001</v>
      </c>
      <c r="BAJ31" s="406"/>
      <c r="BAK31" s="311"/>
      <c r="BAL31" s="22"/>
      <c r="BAM31" s="406"/>
      <c r="BAN31" s="76"/>
      <c r="BAO31" s="78">
        <f t="shared" si="146"/>
        <v>0</v>
      </c>
      <c r="BAQ31" s="426"/>
      <c r="BAR31" s="229"/>
      <c r="BAS31" s="104"/>
      <c r="BAT31" s="49"/>
      <c r="BAU31" s="139"/>
      <c r="BAV31" s="78">
        <f t="shared" si="147"/>
        <v>60859.7</v>
      </c>
      <c r="BAX31" s="31"/>
      <c r="BAY31" s="311"/>
      <c r="BAZ31" s="22"/>
      <c r="BBA31" s="61"/>
      <c r="BBB31" s="76"/>
      <c r="BBC31" s="78">
        <f t="shared" si="264"/>
        <v>0</v>
      </c>
      <c r="BBE31" s="31"/>
      <c r="BBF31" s="311"/>
      <c r="BBG31" s="22"/>
      <c r="BBH31" s="61"/>
      <c r="BBI31" s="76"/>
      <c r="BBJ31" s="78">
        <f t="shared" si="265"/>
        <v>1292</v>
      </c>
      <c r="BBL31" s="321">
        <v>41736</v>
      </c>
      <c r="BBM31" s="321"/>
      <c r="BBN31" s="302" t="s">
        <v>3008</v>
      </c>
      <c r="BBO31" s="390">
        <v>51888.43</v>
      </c>
      <c r="BBP31" s="393">
        <v>41744</v>
      </c>
      <c r="BBQ31" s="139">
        <v>51888.43</v>
      </c>
      <c r="BBR31" s="131">
        <f t="shared" si="148"/>
        <v>6.5</v>
      </c>
      <c r="BBT31" s="31"/>
      <c r="BBU31" s="311"/>
      <c r="BBV31" s="22"/>
      <c r="BBW31" s="61"/>
      <c r="BBX31" s="76"/>
      <c r="BBY31" s="78">
        <f t="shared" si="149"/>
        <v>0</v>
      </c>
      <c r="BCA31" s="49"/>
      <c r="BCB31" s="229"/>
      <c r="BCC31" s="104"/>
      <c r="BCD31" s="495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6"/>
      <c r="BCW31" s="311"/>
      <c r="BCX31" s="22"/>
      <c r="BCY31" s="61"/>
      <c r="BCZ31" s="76"/>
      <c r="BDA31" s="78">
        <f t="shared" si="153"/>
        <v>6086.5</v>
      </c>
      <c r="BDC31" s="406"/>
      <c r="BDD31" s="311"/>
      <c r="BDE31" s="22"/>
      <c r="BDF31" s="61"/>
      <c r="BDG31" s="76"/>
      <c r="BDH31" s="78">
        <f t="shared" si="154"/>
        <v>29972.600000000006</v>
      </c>
      <c r="BDJ31" s="322"/>
      <c r="BDK31" s="311"/>
      <c r="BDL31" s="22"/>
      <c r="BDM31" s="61"/>
      <c r="BDN31" s="76"/>
      <c r="BDO31" s="78">
        <f t="shared" si="155"/>
        <v>0</v>
      </c>
      <c r="BDQ31" s="406"/>
      <c r="BDR31" s="738"/>
      <c r="BDS31" s="311"/>
      <c r="BDT31" s="22"/>
      <c r="BDU31" s="493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10700</v>
      </c>
      <c r="BEG31" s="31"/>
      <c r="BEH31" s="311"/>
      <c r="BEI31" s="22"/>
      <c r="BEJ31" s="31"/>
      <c r="BEK31" s="76"/>
      <c r="BEL31" s="78">
        <f t="shared" si="158"/>
        <v>0</v>
      </c>
      <c r="BEN31" s="31"/>
      <c r="BEO31" s="311"/>
      <c r="BEP31" s="22"/>
      <c r="BEQ31" s="61"/>
      <c r="BER31" s="76"/>
      <c r="BES31" s="78">
        <f t="shared" si="159"/>
        <v>0</v>
      </c>
      <c r="BEU31" s="322"/>
      <c r="BEV31" s="311"/>
      <c r="BEW31" s="22"/>
      <c r="BEX31" s="61"/>
      <c r="BEY31" s="76"/>
      <c r="BEZ31" s="78">
        <f t="shared" si="160"/>
        <v>0</v>
      </c>
      <c r="BFB31" s="322"/>
      <c r="BFC31" s="311"/>
      <c r="BFD31" s="22"/>
      <c r="BFE31" s="31"/>
      <c r="BFF31" s="76"/>
      <c r="BFG31" s="78">
        <f t="shared" si="161"/>
        <v>970</v>
      </c>
      <c r="BFI31" s="321"/>
      <c r="BFJ31" s="302"/>
      <c r="BFK31" s="139"/>
      <c r="BFL31" s="426"/>
      <c r="BFM31" s="139"/>
      <c r="BFN31" s="78">
        <f t="shared" si="162"/>
        <v>0</v>
      </c>
      <c r="BFP31" s="322"/>
      <c r="BFQ31" s="311"/>
      <c r="BFR31" s="22"/>
      <c r="BFS31" s="493"/>
      <c r="BFT31" s="76"/>
      <c r="BFU31" s="78">
        <f t="shared" si="163"/>
        <v>0</v>
      </c>
      <c r="BFW31" s="31"/>
      <c r="BFX31" s="311"/>
      <c r="BFY31" s="22"/>
      <c r="BFZ31" s="61"/>
      <c r="BGA31" s="76"/>
      <c r="BGB31" s="78">
        <f t="shared" si="164"/>
        <v>0</v>
      </c>
      <c r="BGD31" s="321"/>
      <c r="BGE31" s="229"/>
      <c r="BGF31" s="104"/>
      <c r="BGG31" s="342"/>
      <c r="BGH31" s="139"/>
      <c r="BGI31" s="78">
        <f t="shared" si="165"/>
        <v>0</v>
      </c>
      <c r="BGK31" s="715"/>
      <c r="BGL31" s="715"/>
      <c r="BGM31" s="302"/>
      <c r="BGN31" s="350"/>
      <c r="BGO31" s="426"/>
      <c r="BGP31" s="835"/>
      <c r="BGQ31" s="78">
        <f t="shared" si="166"/>
        <v>4379.5999999999913</v>
      </c>
      <c r="BGS31" s="31"/>
      <c r="BGT31" s="311"/>
      <c r="BGU31" s="22"/>
      <c r="BGV31" s="61"/>
      <c r="BGW31" s="76"/>
      <c r="BGX31" s="78">
        <f t="shared" si="167"/>
        <v>0</v>
      </c>
      <c r="BGZ31" s="406"/>
      <c r="BHA31" s="311"/>
      <c r="BHB31" s="22"/>
      <c r="BHC31" s="61"/>
      <c r="BHD31" s="76"/>
      <c r="BHE31" s="78">
        <f t="shared" si="168"/>
        <v>229.79999999999927</v>
      </c>
      <c r="BHG31" s="426"/>
      <c r="BHH31" s="49"/>
      <c r="BHI31" s="229"/>
      <c r="BHJ31" s="104"/>
      <c r="BHK31" s="49"/>
      <c r="BHL31" s="139"/>
      <c r="BHM31" s="78">
        <f t="shared" si="169"/>
        <v>0</v>
      </c>
      <c r="BHO31" s="322"/>
      <c r="BHP31" s="311"/>
      <c r="BHQ31" s="22"/>
      <c r="BHR31" s="322"/>
      <c r="BHS31" s="76"/>
      <c r="BHT31" s="78">
        <f t="shared" si="170"/>
        <v>0</v>
      </c>
      <c r="BHV31" s="322"/>
      <c r="BHW31" s="336"/>
      <c r="BHX31" s="311"/>
      <c r="BHY31" s="22"/>
      <c r="BHZ31" s="605"/>
      <c r="BIA31" s="76"/>
      <c r="BIB31" s="78">
        <f t="shared" si="171"/>
        <v>0</v>
      </c>
      <c r="BID31" s="322"/>
      <c r="BIE31" s="336"/>
      <c r="BIF31" s="311"/>
      <c r="BIG31" s="22"/>
      <c r="BIH31" s="31"/>
      <c r="BII31" s="76"/>
      <c r="BIJ31" s="78">
        <f t="shared" si="172"/>
        <v>50501.000000000007</v>
      </c>
      <c r="BIL31" s="406"/>
      <c r="BIM31" s="311"/>
      <c r="BIN31" s="22"/>
      <c r="BIO31" s="493"/>
      <c r="BIP31" s="76"/>
      <c r="BIQ31" s="78">
        <f t="shared" si="173"/>
        <v>86</v>
      </c>
      <c r="BIS31" s="321"/>
      <c r="BIT31" s="302"/>
      <c r="BIU31" s="139"/>
      <c r="BIV31" s="258"/>
      <c r="BIW31" s="139"/>
      <c r="BIX31" s="78">
        <f t="shared" si="174"/>
        <v>0</v>
      </c>
      <c r="BIZ31" s="426"/>
      <c r="BJA31" s="302"/>
      <c r="BJB31" s="139"/>
      <c r="BJC31" s="258"/>
      <c r="BJD31" s="139"/>
      <c r="BJE31" s="78">
        <f t="shared" si="175"/>
        <v>0</v>
      </c>
      <c r="BJG31" s="321"/>
      <c r="BJH31" s="321"/>
      <c r="BJI31" s="229"/>
      <c r="BJJ31" s="104"/>
      <c r="BJK31" s="258"/>
      <c r="BJL31" s="139"/>
      <c r="BJM31" s="78">
        <f t="shared" si="254"/>
        <v>27564.899999999991</v>
      </c>
      <c r="BJO31" s="31"/>
      <c r="BJP31" s="311"/>
      <c r="BJQ31" s="22"/>
      <c r="BJR31" s="61"/>
      <c r="BJS31" s="76"/>
      <c r="BJT31" s="78">
        <f t="shared" si="255"/>
        <v>1883</v>
      </c>
      <c r="BJV31" s="406"/>
      <c r="BJW31" s="311"/>
      <c r="BJX31" s="22"/>
      <c r="BJY31" s="61"/>
      <c r="BJZ31" s="76"/>
      <c r="BKA31" s="78">
        <f t="shared" si="176"/>
        <v>0</v>
      </c>
      <c r="BKC31" s="406"/>
      <c r="BKE31" s="311"/>
      <c r="BKF31" s="22"/>
      <c r="BKG31" s="61"/>
      <c r="BKH31" s="76"/>
      <c r="BKI31" s="78">
        <f t="shared" si="177"/>
        <v>13238.500000000002</v>
      </c>
      <c r="BKK31" s="406"/>
      <c r="BKL31" s="311"/>
      <c r="BKM31" s="22"/>
      <c r="BKN31" s="61"/>
      <c r="BKO31" s="76"/>
      <c r="BKP31" s="78">
        <f t="shared" si="178"/>
        <v>0</v>
      </c>
      <c r="BKR31" s="406"/>
      <c r="BKS31" s="311"/>
      <c r="BKT31" s="22"/>
      <c r="BKU31" s="61"/>
      <c r="BKV31" s="76"/>
      <c r="BKW31" s="78">
        <f t="shared" si="179"/>
        <v>0</v>
      </c>
      <c r="BKY31" s="406"/>
      <c r="BKZ31" s="311"/>
      <c r="BLA31" s="22"/>
      <c r="BLB31" s="61"/>
      <c r="BLC31" s="76"/>
      <c r="BLD31" s="78">
        <f t="shared" si="180"/>
        <v>11052.6</v>
      </c>
      <c r="BLF31" s="406"/>
      <c r="BLG31" s="311"/>
      <c r="BLH31" s="22"/>
      <c r="BLI31" s="61"/>
      <c r="BLJ31" s="76"/>
      <c r="BLK31" s="78">
        <f t="shared" si="181"/>
        <v>100</v>
      </c>
      <c r="BLM31" s="426"/>
      <c r="BLN31" s="1460"/>
      <c r="BLO31" s="696"/>
      <c r="BLP31" s="49"/>
      <c r="BLQ31" s="261"/>
      <c r="BLR31" s="78">
        <f t="shared" si="182"/>
        <v>0</v>
      </c>
      <c r="BLT31" s="426"/>
      <c r="BLU31" s="229"/>
      <c r="BLV31" s="104"/>
      <c r="BLW31" s="258"/>
      <c r="BLX31" s="139"/>
      <c r="BLY31" s="78">
        <f t="shared" si="183"/>
        <v>0</v>
      </c>
      <c r="BMA31" s="426"/>
      <c r="BMB31" s="229"/>
      <c r="BMC31" s="104"/>
      <c r="BMD31" s="495"/>
      <c r="BME31" s="139"/>
      <c r="BMF31" s="78">
        <f t="shared" si="184"/>
        <v>0</v>
      </c>
      <c r="BMH31" s="406"/>
      <c r="BMI31" s="311"/>
      <c r="BMJ31" s="22"/>
      <c r="BMK31" s="61"/>
      <c r="BML31" s="76"/>
      <c r="BMM31" s="78">
        <f t="shared" si="185"/>
        <v>0</v>
      </c>
      <c r="BMO31" s="31"/>
      <c r="BMP31" s="311"/>
      <c r="BMQ31" s="22"/>
      <c r="BMR31" s="61"/>
      <c r="BMS31" s="76"/>
      <c r="BMT31" s="78">
        <f t="shared" si="186"/>
        <v>0</v>
      </c>
      <c r="BMV31" s="31"/>
      <c r="BMW31" s="311"/>
      <c r="BMX31" s="783"/>
      <c r="BMY31" s="31"/>
      <c r="BMZ31" s="76"/>
      <c r="BNA31" s="78">
        <f t="shared" si="229"/>
        <v>30837</v>
      </c>
      <c r="BNC31" s="321">
        <v>41728</v>
      </c>
      <c r="BND31" s="302" t="s">
        <v>2605</v>
      </c>
      <c r="BNE31" s="139">
        <v>24684.5</v>
      </c>
      <c r="BNF31" s="342">
        <v>41734</v>
      </c>
      <c r="BNG31" s="139">
        <v>3559</v>
      </c>
      <c r="BNH31" s="78">
        <f t="shared" si="230"/>
        <v>92933.8</v>
      </c>
      <c r="BNJ31" s="31"/>
      <c r="BNK31" s="311"/>
      <c r="BNL31" s="22"/>
      <c r="BNM31" s="61"/>
      <c r="BNN31" s="76"/>
      <c r="BNO31" s="78">
        <f t="shared" si="231"/>
        <v>0</v>
      </c>
      <c r="BNQ31" s="31"/>
      <c r="BNR31" s="336"/>
      <c r="BNS31" s="311"/>
      <c r="BNT31" s="22"/>
      <c r="BNU31" s="61"/>
      <c r="BNV31" s="76"/>
      <c r="BNW31" s="78">
        <f t="shared" si="232"/>
        <v>0</v>
      </c>
      <c r="BNY31" s="31"/>
      <c r="BNZ31" s="311"/>
      <c r="BOA31" s="22"/>
      <c r="BOB31" s="61"/>
      <c r="BOC31" s="76"/>
      <c r="BOD31" s="78">
        <f t="shared" si="233"/>
        <v>0</v>
      </c>
      <c r="BOF31" s="31"/>
      <c r="BOG31" s="311"/>
      <c r="BOH31" s="22"/>
      <c r="BOI31" s="61"/>
      <c r="BOJ31" s="76"/>
      <c r="BOK31" s="78">
        <f t="shared" si="234"/>
        <v>0</v>
      </c>
      <c r="BOM31" s="31"/>
      <c r="BON31" s="311"/>
      <c r="BOO31" s="22"/>
      <c r="BOP31" s="61"/>
      <c r="BOQ31" s="76"/>
      <c r="BOR31" s="78">
        <f t="shared" si="235"/>
        <v>1785.5</v>
      </c>
      <c r="BOT31" s="321"/>
      <c r="BOU31" s="229"/>
      <c r="BOV31" s="104"/>
      <c r="BOW31" s="49"/>
      <c r="BOX31" s="139"/>
      <c r="BOY31" s="78">
        <f t="shared" si="236"/>
        <v>0</v>
      </c>
      <c r="BPA31" s="406"/>
      <c r="BPB31" s="311"/>
      <c r="BPC31" s="22"/>
      <c r="BPD31" s="31"/>
      <c r="BPE31" s="76"/>
      <c r="BPF31" s="78">
        <f t="shared" si="237"/>
        <v>0</v>
      </c>
      <c r="BPH31" s="406"/>
      <c r="BPI31" s="311"/>
      <c r="BPJ31" s="22"/>
      <c r="BPK31" s="31"/>
      <c r="BPL31" s="76"/>
      <c r="BPM31" s="78">
        <f t="shared" si="251"/>
        <v>2273.5</v>
      </c>
      <c r="BPO31" s="31"/>
      <c r="BPP31" s="311"/>
      <c r="BPQ31" s="22"/>
      <c r="BPR31" s="61"/>
      <c r="BPS31" s="76"/>
      <c r="BPT31" s="78">
        <f t="shared" si="187"/>
        <v>0</v>
      </c>
      <c r="BPV31" s="31"/>
      <c r="BPW31" s="311"/>
      <c r="BPX31" s="22"/>
      <c r="BPY31" s="61"/>
      <c r="BPZ31" s="76"/>
      <c r="BQA31" s="78">
        <f t="shared" si="188"/>
        <v>0</v>
      </c>
      <c r="BQE31" s="31"/>
      <c r="BQF31" s="22"/>
      <c r="BQG31" s="61"/>
      <c r="BQH31" s="76"/>
      <c r="BQI31" s="78">
        <f t="shared" si="189"/>
        <v>118</v>
      </c>
      <c r="BQJ31" s="76"/>
      <c r="BQK31" s="321"/>
      <c r="BQL31" s="302"/>
      <c r="BQM31" s="719"/>
      <c r="BQN31" s="803"/>
      <c r="BQO31" s="139"/>
      <c r="BQP31" s="78">
        <f t="shared" si="190"/>
        <v>42328.5</v>
      </c>
      <c r="BQR31" s="321"/>
      <c r="BQS31" s="895"/>
      <c r="BQT31" s="104"/>
      <c r="BQU31" s="426"/>
      <c r="BQV31" s="139"/>
      <c r="BQW31" s="78">
        <f t="shared" si="191"/>
        <v>0</v>
      </c>
      <c r="BQZ31" s="885"/>
      <c r="BRA31" s="350"/>
      <c r="BRB31" s="406"/>
      <c r="BRC31" s="778"/>
      <c r="BRD31" s="78">
        <f t="shared" si="192"/>
        <v>0</v>
      </c>
      <c r="BRF31" s="31"/>
      <c r="BRG31" s="311"/>
      <c r="BRH31" s="22"/>
      <c r="BRI31" s="61"/>
      <c r="BRJ31" s="76"/>
      <c r="BRK31" s="78">
        <f t="shared" si="193"/>
        <v>0</v>
      </c>
      <c r="BRM31" s="322"/>
      <c r="BRN31" s="31"/>
      <c r="BRO31" s="311"/>
      <c r="BRP31" s="22"/>
      <c r="BRQ31" s="61"/>
      <c r="BRR31" s="76"/>
      <c r="BRS31" s="78">
        <f t="shared" si="194"/>
        <v>1966</v>
      </c>
      <c r="BRU31" s="406"/>
      <c r="BRV31" s="311"/>
      <c r="BRW31" s="22"/>
      <c r="BRX31" s="61"/>
      <c r="BRY31" s="76"/>
      <c r="BRZ31" s="78">
        <f t="shared" si="195"/>
        <v>0</v>
      </c>
      <c r="BSB31" s="406"/>
      <c r="BSC31" s="311"/>
      <c r="BSD31" s="22"/>
      <c r="BSE31" s="31"/>
      <c r="BSF31" s="76"/>
      <c r="BSG31" s="78">
        <f t="shared" si="196"/>
        <v>0</v>
      </c>
      <c r="BSI31" s="31"/>
      <c r="BSJ31" s="311"/>
      <c r="BSK31" s="22"/>
      <c r="BSL31" s="61"/>
      <c r="BSM31" s="76"/>
      <c r="BSN31" s="78">
        <f t="shared" si="197"/>
        <v>0</v>
      </c>
      <c r="BSP31" s="406"/>
      <c r="BSQ31" s="311"/>
      <c r="BSR31" s="22"/>
      <c r="BSS31" s="883"/>
      <c r="BST31" s="571"/>
      <c r="BSU31" s="78">
        <f t="shared" si="198"/>
        <v>0</v>
      </c>
      <c r="BSW31" s="406"/>
      <c r="BSX31" s="311"/>
      <c r="BSY31" s="22"/>
      <c r="BSZ31" s="883"/>
      <c r="BTA31" s="571"/>
      <c r="BTB31" s="78">
        <f t="shared" si="199"/>
        <v>0</v>
      </c>
      <c r="BTD31" s="31"/>
      <c r="BTE31" s="311"/>
      <c r="BTF31" s="22"/>
      <c r="BTG31" s="61"/>
      <c r="BTH31" s="76"/>
      <c r="BTI31" s="78">
        <f t="shared" si="200"/>
        <v>0</v>
      </c>
      <c r="BTK31" s="31"/>
      <c r="BTL31" s="311"/>
      <c r="BTM31" s="22"/>
      <c r="BTN31" s="61"/>
      <c r="BTO31" s="76"/>
      <c r="BTP31" s="78">
        <f t="shared" si="201"/>
        <v>0</v>
      </c>
      <c r="BTR31" s="31"/>
      <c r="BTS31" s="311"/>
      <c r="BTT31" s="22"/>
      <c r="BTU31" s="61"/>
      <c r="BTV31" s="76"/>
      <c r="BTW31" s="78">
        <f t="shared" si="202"/>
        <v>0</v>
      </c>
      <c r="BTY31" s="31"/>
      <c r="BTZ31" s="311"/>
      <c r="BUA31" s="22"/>
      <c r="BUB31" s="61"/>
      <c r="BUC31" s="76"/>
      <c r="BUD31" s="78">
        <f t="shared" si="203"/>
        <v>0</v>
      </c>
    </row>
    <row r="32" spans="1:1902" x14ac:dyDescent="0.25">
      <c r="A32" s="31"/>
      <c r="B32" s="311"/>
      <c r="C32" s="22"/>
      <c r="D32" s="31"/>
      <c r="E32" s="76"/>
      <c r="F32" s="78">
        <f t="shared" si="2"/>
        <v>147000</v>
      </c>
      <c r="H32" s="31"/>
      <c r="I32" s="311"/>
      <c r="J32" s="22"/>
      <c r="K32" s="31"/>
      <c r="L32" s="76"/>
      <c r="M32" s="78">
        <f t="shared" si="3"/>
        <v>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6"/>
      <c r="AK32" s="311"/>
      <c r="AL32" s="104"/>
      <c r="AM32" s="426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6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6"/>
      <c r="CA32" s="426"/>
      <c r="CB32" s="229"/>
      <c r="CC32" s="104"/>
      <c r="CD32" s="49"/>
      <c r="CE32" s="139"/>
      <c r="CF32" s="78">
        <f t="shared" si="13"/>
        <v>24829.5</v>
      </c>
      <c r="CH32" s="406"/>
      <c r="CI32" s="311"/>
      <c r="CJ32" s="22"/>
      <c r="CK32" s="31"/>
      <c r="CL32" s="76"/>
      <c r="CM32" s="78">
        <f t="shared" si="14"/>
        <v>0</v>
      </c>
      <c r="CO32" s="406"/>
      <c r="CP32" s="311"/>
      <c r="CQ32" s="22"/>
      <c r="CR32" s="31"/>
      <c r="CS32" s="76"/>
      <c r="CT32" s="78">
        <f t="shared" si="15"/>
        <v>0</v>
      </c>
      <c r="CV32" s="426">
        <v>41368</v>
      </c>
      <c r="CW32" s="818"/>
      <c r="CX32" s="229" t="s">
        <v>1464</v>
      </c>
      <c r="CY32" s="104">
        <v>16097</v>
      </c>
      <c r="CZ32" s="483"/>
      <c r="DA32" s="389"/>
      <c r="DB32" s="78">
        <f t="shared" si="16"/>
        <v>326332.05</v>
      </c>
      <c r="DD32" s="426"/>
      <c r="DE32" s="818"/>
      <c r="DF32" s="229"/>
      <c r="DG32" s="104"/>
      <c r="DH32" s="426"/>
      <c r="DI32" s="139"/>
      <c r="DJ32" s="78">
        <f t="shared" si="17"/>
        <v>17806122.599999994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6"/>
      <c r="EO32" s="311"/>
      <c r="EP32" s="22"/>
      <c r="EQ32" s="31"/>
      <c r="ER32" s="76"/>
      <c r="ES32" s="78">
        <f t="shared" si="22"/>
        <v>7999.8000000000029</v>
      </c>
      <c r="EU32" s="406"/>
      <c r="EV32" s="311"/>
      <c r="EW32" s="22"/>
      <c r="EX32" s="31"/>
      <c r="EY32" s="76"/>
      <c r="EZ32" s="78">
        <f t="shared" si="23"/>
        <v>0</v>
      </c>
      <c r="FB32" s="311"/>
      <c r="FC32" s="736"/>
      <c r="FD32" s="311"/>
      <c r="FE32" s="22"/>
      <c r="FF32" s="31"/>
      <c r="FG32" s="76"/>
      <c r="FH32" s="78">
        <f t="shared" si="24"/>
        <v>0</v>
      </c>
      <c r="FJ32" s="426"/>
      <c r="FK32" s="49"/>
      <c r="FL32" s="229"/>
      <c r="FM32" s="104"/>
      <c r="FN32" s="49"/>
      <c r="FO32" s="139"/>
      <c r="FP32" s="78">
        <f t="shared" si="25"/>
        <v>19957.43</v>
      </c>
      <c r="FR32" s="406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95"/>
      <c r="GB32" s="104"/>
      <c r="GC32" s="49"/>
      <c r="GD32" s="139"/>
      <c r="GE32" s="78">
        <f t="shared" si="204"/>
        <v>0</v>
      </c>
      <c r="GG32" s="426"/>
      <c r="GH32" s="483"/>
      <c r="GI32" s="229"/>
      <c r="GJ32" s="104"/>
      <c r="GK32" s="426"/>
      <c r="GL32" s="139"/>
      <c r="GM32" s="78">
        <f t="shared" si="27"/>
        <v>0</v>
      </c>
      <c r="GO32" s="311"/>
      <c r="GP32" s="311"/>
      <c r="GQ32" s="22"/>
      <c r="GR32" s="31"/>
      <c r="GS32" s="76"/>
      <c r="GT32" s="78">
        <f t="shared" si="28"/>
        <v>3191.5</v>
      </c>
      <c r="GV32" s="406"/>
      <c r="GW32" s="311"/>
      <c r="GX32" s="311"/>
      <c r="GY32" s="22"/>
      <c r="GZ32" s="31"/>
      <c r="HA32" s="76"/>
      <c r="HB32" s="78">
        <f t="shared" si="29"/>
        <v>12652.35</v>
      </c>
      <c r="HD32" s="406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33695</v>
      </c>
      <c r="IT32" s="426"/>
      <c r="IU32" s="229"/>
      <c r="IV32" s="104"/>
      <c r="IW32" s="49"/>
      <c r="IX32" s="139"/>
      <c r="IY32" s="78">
        <f t="shared" si="36"/>
        <v>402</v>
      </c>
      <c r="JA32" s="406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40800</v>
      </c>
      <c r="JO32" s="322"/>
      <c r="JP32" s="311"/>
      <c r="JQ32" s="22"/>
      <c r="JR32" s="322"/>
      <c r="JS32" s="22"/>
      <c r="JT32" s="78">
        <f t="shared" si="39"/>
        <v>40800</v>
      </c>
      <c r="JV32" s="322"/>
      <c r="JW32" s="311"/>
      <c r="JX32" s="22"/>
      <c r="JY32" s="322"/>
      <c r="JZ32" s="22"/>
      <c r="KA32" s="78">
        <f t="shared" si="40"/>
        <v>40800</v>
      </c>
      <c r="KC32" s="426"/>
      <c r="KD32" s="229"/>
      <c r="KE32" s="104"/>
      <c r="KF32" s="322">
        <v>41062</v>
      </c>
      <c r="KG32" s="76">
        <v>2500</v>
      </c>
      <c r="KH32" s="78">
        <f t="shared" si="41"/>
        <v>27034.82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12354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6"/>
      <c r="MP32" s="311"/>
      <c r="MQ32" s="22"/>
      <c r="MR32" s="31"/>
      <c r="MS32" s="76"/>
      <c r="MT32" s="78">
        <f t="shared" si="50"/>
        <v>0</v>
      </c>
      <c r="MV32" s="406"/>
      <c r="MW32" s="311"/>
      <c r="MX32" s="22"/>
      <c r="MY32" s="31"/>
      <c r="MZ32" s="76"/>
      <c r="NA32" s="78">
        <f t="shared" si="51"/>
        <v>0</v>
      </c>
      <c r="NC32" s="406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6"/>
      <c r="NY32" s="311"/>
      <c r="NZ32" s="22"/>
      <c r="OA32" s="406"/>
      <c r="OB32" s="76"/>
      <c r="OC32" s="78">
        <f t="shared" si="55"/>
        <v>0</v>
      </c>
      <c r="OE32" s="406"/>
      <c r="OF32" s="311"/>
      <c r="OG32" s="22"/>
      <c r="OH32" s="31"/>
      <c r="OI32" s="76"/>
      <c r="OJ32" s="78">
        <f t="shared" si="56"/>
        <v>12799.5</v>
      </c>
      <c r="OL32" s="406"/>
      <c r="OM32" s="736"/>
      <c r="ON32" s="311"/>
      <c r="OO32" s="22"/>
      <c r="OP32" s="31"/>
      <c r="OQ32" s="76"/>
      <c r="OR32" s="78">
        <f t="shared" si="0"/>
        <v>225191.9</v>
      </c>
      <c r="OT32" s="406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95"/>
      <c r="PJ32" s="104"/>
      <c r="PK32" s="49"/>
      <c r="PL32" s="139"/>
      <c r="PM32" s="78">
        <f t="shared" si="59"/>
        <v>301.5</v>
      </c>
      <c r="PO32" s="321"/>
      <c r="PP32" s="895"/>
      <c r="PQ32" s="104"/>
      <c r="PR32" s="49"/>
      <c r="PS32" s="139"/>
      <c r="PT32" s="78">
        <f t="shared" si="60"/>
        <v>301.5</v>
      </c>
      <c r="PV32" s="321"/>
      <c r="PW32" s="860"/>
      <c r="PX32" s="229"/>
      <c r="PY32" s="104"/>
      <c r="PZ32" s="308"/>
      <c r="QA32" s="139"/>
      <c r="QB32" s="78">
        <f t="shared" si="61"/>
        <v>9830.3599999999933</v>
      </c>
      <c r="QD32" s="321"/>
      <c r="QE32" s="229"/>
      <c r="QF32" s="104"/>
      <c r="QG32" s="308"/>
      <c r="QH32" s="139"/>
      <c r="QI32" s="78">
        <f t="shared" si="62"/>
        <v>0</v>
      </c>
      <c r="QK32" s="322"/>
      <c r="QL32" s="311"/>
      <c r="QM32" s="22"/>
      <c r="QN32" s="31"/>
      <c r="QO32" s="76"/>
      <c r="QP32" s="78">
        <f t="shared" si="63"/>
        <v>9276.8000000000011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6"/>
      <c r="RN32" s="483"/>
      <c r="RO32" s="229"/>
      <c r="RP32" s="104"/>
      <c r="RQ32" s="49"/>
      <c r="RR32" s="350"/>
      <c r="RS32" s="78">
        <f t="shared" si="67"/>
        <v>15332.5</v>
      </c>
      <c r="RU32" s="406"/>
      <c r="RV32" s="311"/>
      <c r="RW32" s="22"/>
      <c r="RX32" s="31"/>
      <c r="RY32" s="793"/>
      <c r="RZ32" s="78">
        <f t="shared" si="68"/>
        <v>1797</v>
      </c>
      <c r="SB32" s="406"/>
      <c r="SC32" s="311"/>
      <c r="SD32" s="22"/>
      <c r="SE32" s="31"/>
      <c r="SF32" s="793"/>
      <c r="SG32" s="78">
        <f t="shared" si="69"/>
        <v>0</v>
      </c>
      <c r="SI32" s="311"/>
      <c r="SJ32" s="311"/>
      <c r="SK32" s="22"/>
      <c r="SL32" s="31"/>
      <c r="SM32" s="793"/>
      <c r="SN32" s="78">
        <f t="shared" si="70"/>
        <v>0</v>
      </c>
      <c r="SP32" s="311"/>
      <c r="SQ32" s="311"/>
      <c r="SR32" s="22"/>
      <c r="SS32" s="31"/>
      <c r="ST32" s="793"/>
      <c r="SU32" s="78">
        <f t="shared" si="71"/>
        <v>0</v>
      </c>
      <c r="SW32" s="311"/>
      <c r="SX32" s="311"/>
      <c r="SY32" s="22"/>
      <c r="SZ32" s="31"/>
      <c r="TA32" s="793"/>
      <c r="TB32" s="78">
        <f t="shared" si="72"/>
        <v>0</v>
      </c>
      <c r="TD32" s="311"/>
      <c r="TE32" s="311"/>
      <c r="TF32" s="22"/>
      <c r="TG32" s="31"/>
      <c r="TH32" s="793"/>
      <c r="TI32" s="78">
        <f t="shared" si="73"/>
        <v>0</v>
      </c>
      <c r="TK32" s="311"/>
      <c r="TL32" s="311"/>
      <c r="TM32" s="22"/>
      <c r="TN32" s="31"/>
      <c r="TO32" s="793"/>
      <c r="TP32" s="78">
        <f t="shared" si="74"/>
        <v>0</v>
      </c>
      <c r="TR32" s="311"/>
      <c r="TS32" s="311"/>
      <c r="TT32" s="22"/>
      <c r="TU32" s="31"/>
      <c r="TV32" s="793"/>
      <c r="TW32" s="78">
        <f t="shared" si="75"/>
        <v>0</v>
      </c>
      <c r="TY32" s="311"/>
      <c r="TZ32" s="311"/>
      <c r="UA32" s="22"/>
      <c r="UB32" s="31"/>
      <c r="UC32" s="793"/>
      <c r="UD32" s="78">
        <f t="shared" si="76"/>
        <v>0</v>
      </c>
      <c r="UF32" s="406"/>
      <c r="UG32" s="311"/>
      <c r="UH32" s="22"/>
      <c r="UI32" s="31"/>
      <c r="UJ32" s="793"/>
      <c r="UK32" s="78">
        <f t="shared" si="77"/>
        <v>0</v>
      </c>
      <c r="UM32" s="406"/>
      <c r="UN32" s="311"/>
      <c r="UO32" s="22"/>
      <c r="UP32" s="31"/>
      <c r="UQ32" s="793"/>
      <c r="UR32" s="78">
        <f t="shared" si="78"/>
        <v>-2822</v>
      </c>
      <c r="UT32" s="406"/>
      <c r="UU32" s="311"/>
      <c r="UV32" s="22"/>
      <c r="UW32" s="31"/>
      <c r="UX32" s="793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6"/>
      <c r="VI32" s="311"/>
      <c r="VJ32" s="22"/>
      <c r="VK32" s="31"/>
      <c r="VL32" s="793"/>
      <c r="VM32" s="78">
        <f t="shared" si="81"/>
        <v>0</v>
      </c>
      <c r="VO32" s="792"/>
      <c r="VP32" s="311"/>
      <c r="VQ32" s="22"/>
      <c r="VR32" s="31"/>
      <c r="VS32" s="793"/>
      <c r="VT32" s="78">
        <f t="shared" si="82"/>
        <v>0</v>
      </c>
      <c r="VV32" s="311"/>
      <c r="VW32" s="311"/>
      <c r="VX32" s="22"/>
      <c r="VY32" s="31"/>
      <c r="VZ32" s="793"/>
      <c r="WA32" s="78">
        <f t="shared" si="83"/>
        <v>0</v>
      </c>
      <c r="WC32" s="406"/>
      <c r="WD32" s="311"/>
      <c r="WE32" s="22"/>
      <c r="WF32" s="322"/>
      <c r="WG32" s="793"/>
      <c r="WH32" s="78">
        <f t="shared" si="84"/>
        <v>1136</v>
      </c>
      <c r="WJ32" s="322"/>
      <c r="WK32" s="311"/>
      <c r="WL32" s="22"/>
      <c r="WM32" s="31"/>
      <c r="WN32" s="793"/>
      <c r="WO32" s="78">
        <f t="shared" si="85"/>
        <v>151</v>
      </c>
      <c r="WQ32" s="406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635.5</v>
      </c>
      <c r="XE32" s="406"/>
      <c r="XF32" s="311"/>
      <c r="XG32" s="22"/>
      <c r="XH32" s="31"/>
      <c r="XI32" s="76"/>
      <c r="XJ32" s="78">
        <f t="shared" si="88"/>
        <v>40179.949999999997</v>
      </c>
      <c r="XL32" s="406"/>
      <c r="XM32" s="311"/>
      <c r="XN32" s="22"/>
      <c r="XO32" s="31"/>
      <c r="XP32" s="76"/>
      <c r="XQ32" s="78">
        <f t="shared" si="89"/>
        <v>0</v>
      </c>
      <c r="XS32" s="406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6"/>
      <c r="YP32" s="483"/>
      <c r="YQ32" s="229"/>
      <c r="YR32" s="696"/>
      <c r="YS32" s="785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2"/>
        <v>0</v>
      </c>
      <c r="ZD32" s="321"/>
      <c r="ZE32" s="229"/>
      <c r="ZF32" s="104"/>
      <c r="ZG32" s="49"/>
      <c r="ZH32" s="139"/>
      <c r="ZI32" s="78">
        <f t="shared" si="94"/>
        <v>11399.470000000001</v>
      </c>
      <c r="ZK32" s="406"/>
      <c r="ZL32" s="311"/>
      <c r="ZM32" s="22"/>
      <c r="ZN32" s="31"/>
      <c r="ZO32" s="76"/>
      <c r="ZP32" s="78">
        <f t="shared" si="238"/>
        <v>0</v>
      </c>
      <c r="ZR32" s="406"/>
      <c r="ZS32" s="311"/>
      <c r="ZT32" s="22"/>
      <c r="ZU32" s="31"/>
      <c r="ZV32" s="76"/>
      <c r="ZW32" s="78">
        <f t="shared" si="239"/>
        <v>0</v>
      </c>
      <c r="ZY32" s="321"/>
      <c r="ZZ32" s="308"/>
      <c r="AAA32" s="229"/>
      <c r="AAB32" s="104"/>
      <c r="AAC32" s="321"/>
      <c r="AAD32" s="139"/>
      <c r="AAE32" s="78">
        <f t="shared" si="95"/>
        <v>2062.4000000000233</v>
      </c>
      <c r="AAG32" s="321"/>
      <c r="AAH32" s="229"/>
      <c r="AAI32" s="104"/>
      <c r="AAJ32" s="321"/>
      <c r="AAK32" s="139"/>
      <c r="AAL32" s="78">
        <f t="shared" si="96"/>
        <v>0</v>
      </c>
      <c r="AAN32" s="426"/>
      <c r="AAO32" s="426"/>
      <c r="AAP32" s="229"/>
      <c r="AAQ32" s="104"/>
      <c r="AAR32" s="321"/>
      <c r="AAS32" s="139"/>
      <c r="AAT32" s="78">
        <f t="shared" si="97"/>
        <v>2828</v>
      </c>
      <c r="AAV32" s="321"/>
      <c r="AAW32" s="229"/>
      <c r="AAX32" s="696"/>
      <c r="AAY32" s="49"/>
      <c r="AAZ32" s="139"/>
      <c r="ABA32" s="78">
        <f t="shared" si="98"/>
        <v>41970</v>
      </c>
      <c r="ABC32" s="406"/>
      <c r="ABD32" s="311"/>
      <c r="ABE32" s="22"/>
      <c r="ABF32" s="31"/>
      <c r="ABG32" s="76"/>
      <c r="ABH32" s="78">
        <f t="shared" si="99"/>
        <v>0</v>
      </c>
      <c r="ABJ32" s="426"/>
      <c r="ABK32" s="229"/>
      <c r="ABL32" s="104"/>
      <c r="ABM32" s="49"/>
      <c r="ABN32" s="139"/>
      <c r="ABO32" s="78">
        <f t="shared" si="100"/>
        <v>0</v>
      </c>
      <c r="ABQ32" s="426"/>
      <c r="ABR32" s="229"/>
      <c r="ABS32" s="104"/>
      <c r="ABT32" s="49"/>
      <c r="ABU32" s="139"/>
      <c r="ABV32" s="78">
        <f t="shared" si="101"/>
        <v>0</v>
      </c>
      <c r="ABX32" s="406"/>
      <c r="ABY32" s="311"/>
      <c r="ABZ32" s="22"/>
      <c r="ACA32" s="31"/>
      <c r="ACB32" s="76"/>
      <c r="ACC32" s="78">
        <f t="shared" si="102"/>
        <v>0</v>
      </c>
      <c r="ACE32" s="406"/>
      <c r="ACF32" s="311"/>
      <c r="ACG32" s="22"/>
      <c r="ACH32" s="31"/>
      <c r="ACI32" s="76"/>
      <c r="ACJ32" s="78">
        <f t="shared" si="103"/>
        <v>0</v>
      </c>
      <c r="ACL32" s="406"/>
      <c r="ACM32" s="406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6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3"/>
      <c r="ADL32" s="31"/>
      <c r="ADM32" s="76"/>
      <c r="ADN32" s="78">
        <f t="shared" si="257"/>
        <v>0</v>
      </c>
      <c r="ADP32" s="322"/>
      <c r="ADQ32" s="311"/>
      <c r="ADR32" s="22"/>
      <c r="ADS32" s="406"/>
      <c r="ADT32" s="76"/>
      <c r="ADU32" s="78">
        <f t="shared" si="258"/>
        <v>0</v>
      </c>
      <c r="ADW32" s="406"/>
      <c r="ADX32" s="311"/>
      <c r="ADY32" s="22"/>
      <c r="ADZ32" s="31"/>
      <c r="AEA32" s="76"/>
      <c r="AEB32" s="78">
        <f t="shared" si="259"/>
        <v>42311</v>
      </c>
      <c r="AED32" s="321"/>
      <c r="AEE32" s="229"/>
      <c r="AEF32" s="104"/>
      <c r="AEG32" s="321"/>
      <c r="AEH32" s="139"/>
      <c r="AEI32" s="78">
        <f t="shared" si="253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3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2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45296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3146</v>
      </c>
      <c r="AGV32" s="406"/>
      <c r="AGW32" s="311"/>
      <c r="AGX32" s="22"/>
      <c r="AGY32" s="31"/>
      <c r="AGZ32" s="76"/>
      <c r="AHA32" s="78">
        <f t="shared" si="114"/>
        <v>17325.5</v>
      </c>
      <c r="AHE32" s="311"/>
      <c r="AHF32" s="104"/>
      <c r="AHG32" s="321"/>
      <c r="AHH32" s="76"/>
      <c r="AHI32" s="78">
        <f t="shared" si="115"/>
        <v>2343</v>
      </c>
      <c r="AHK32" s="406"/>
      <c r="AHL32" s="311"/>
      <c r="AHM32" s="22"/>
      <c r="AHN32" s="31"/>
      <c r="AHO32" s="76"/>
      <c r="AHP32" s="78">
        <f t="shared" si="116"/>
        <v>0</v>
      </c>
      <c r="AHR32" s="406"/>
      <c r="AHS32" s="311"/>
      <c r="AHT32" s="22"/>
      <c r="AHU32" s="31"/>
      <c r="AHV32" s="76"/>
      <c r="AHW32" s="78">
        <f t="shared" si="117"/>
        <v>5917.5</v>
      </c>
      <c r="AHY32" s="426"/>
      <c r="AHZ32" s="426"/>
      <c r="AIA32" s="229"/>
      <c r="AIB32" s="696"/>
      <c r="AIC32" s="49"/>
      <c r="AID32" s="139"/>
      <c r="AIE32" s="78">
        <f t="shared" si="118"/>
        <v>36851.200000000004</v>
      </c>
      <c r="AIG32" s="406"/>
      <c r="AIH32" s="311"/>
      <c r="AII32" s="22"/>
      <c r="AIJ32" s="31"/>
      <c r="AIK32" s="76"/>
      <c r="AIL32" s="78">
        <f t="shared" si="119"/>
        <v>2612</v>
      </c>
      <c r="AIN32" s="426"/>
      <c r="AIO32" s="229"/>
      <c r="AIP32" s="104"/>
      <c r="AIQ32" s="49"/>
      <c r="AIR32" s="139"/>
      <c r="AIS32" s="78">
        <f t="shared" si="120"/>
        <v>0</v>
      </c>
      <c r="AIU32" s="406"/>
      <c r="AIV32" s="311"/>
      <c r="AIW32" s="22"/>
      <c r="AIX32" s="31"/>
      <c r="AIY32" s="76"/>
      <c r="AIZ32" s="78">
        <f t="shared" si="121"/>
        <v>504</v>
      </c>
      <c r="AJB32" s="31"/>
      <c r="AJC32" s="782"/>
      <c r="AJD32" s="22"/>
      <c r="AJE32" s="31"/>
      <c r="AJF32" s="76"/>
      <c r="AJG32" s="78">
        <f t="shared" si="122"/>
        <v>52560.5</v>
      </c>
      <c r="AJI32" s="31"/>
      <c r="AJJ32" s="782"/>
      <c r="AJK32" s="104"/>
      <c r="AJL32" s="31"/>
      <c r="AJM32" s="139"/>
      <c r="AJN32" s="78">
        <f t="shared" si="123"/>
        <v>3113</v>
      </c>
      <c r="AJP32" s="322"/>
      <c r="AJQ32" s="782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2"/>
      <c r="AKG32" s="22"/>
      <c r="AKH32" s="31"/>
      <c r="AKI32" s="76"/>
      <c r="AKJ32" s="78">
        <f t="shared" si="126"/>
        <v>0</v>
      </c>
      <c r="AKL32" s="406"/>
      <c r="AKM32" s="782"/>
      <c r="AKN32" s="22"/>
      <c r="AKO32" s="31"/>
      <c r="AKP32" s="76"/>
      <c r="AKQ32" s="78">
        <f t="shared" si="127"/>
        <v>0</v>
      </c>
      <c r="AKS32" s="426"/>
      <c r="AKT32" s="483"/>
      <c r="AKU32" s="895"/>
      <c r="AKV32" s="104"/>
      <c r="AKW32" s="49"/>
      <c r="AKX32" s="139"/>
      <c r="AKY32" s="78">
        <f t="shared" si="128"/>
        <v>139</v>
      </c>
      <c r="ALA32" s="426"/>
      <c r="ALB32" s="895"/>
      <c r="ALC32" s="104"/>
      <c r="ALD32" s="49"/>
      <c r="ALE32" s="139"/>
      <c r="ALF32" s="78">
        <f t="shared" si="129"/>
        <v>409</v>
      </c>
      <c r="ALH32" s="406"/>
      <c r="ALI32" s="782"/>
      <c r="ALJ32" s="22"/>
      <c r="ALK32" s="31"/>
      <c r="ALL32" s="76"/>
      <c r="ALM32" s="78">
        <f t="shared" si="130"/>
        <v>0</v>
      </c>
      <c r="ALO32" s="406"/>
      <c r="ALP32" s="782"/>
      <c r="ALQ32" s="22"/>
      <c r="ALR32" s="31"/>
      <c r="ALS32" s="76"/>
      <c r="ALT32" s="78">
        <f t="shared" si="131"/>
        <v>3598.5</v>
      </c>
      <c r="ALV32" s="426"/>
      <c r="ALW32" s="229"/>
      <c r="ALX32" s="104"/>
      <c r="ALY32" s="49"/>
      <c r="ALZ32" s="139"/>
      <c r="AMA32" s="78">
        <f t="shared" si="132"/>
        <v>37151</v>
      </c>
      <c r="AMC32" s="406"/>
      <c r="AMD32" s="782"/>
      <c r="AME32" s="22"/>
      <c r="AMF32" s="31"/>
      <c r="AMG32" s="76"/>
      <c r="AMH32" s="78">
        <f t="shared" si="133"/>
        <v>0</v>
      </c>
      <c r="AMJ32" s="406"/>
      <c r="AMK32" s="782"/>
      <c r="AML32" s="22"/>
      <c r="AMM32" s="406"/>
      <c r="AMN32" s="76"/>
      <c r="AMO32" s="78">
        <f t="shared" si="134"/>
        <v>0</v>
      </c>
      <c r="AMQ32" s="406"/>
      <c r="AMR32" s="782"/>
      <c r="AMS32" s="22"/>
      <c r="AMT32" s="31"/>
      <c r="AMU32" s="76"/>
      <c r="AMV32" s="78">
        <f t="shared" si="135"/>
        <v>0</v>
      </c>
      <c r="AMX32" s="322"/>
      <c r="AMY32" s="311"/>
      <c r="AMZ32" s="807"/>
      <c r="ANA32" s="810"/>
      <c r="ANB32" s="76"/>
      <c r="ANC32" s="811">
        <f t="shared" si="205"/>
        <v>0</v>
      </c>
      <c r="ANE32" s="322"/>
      <c r="ANF32" s="311"/>
      <c r="ANG32" s="805"/>
      <c r="ANH32" s="97"/>
      <c r="ANI32" s="76"/>
      <c r="ANJ32" s="811">
        <f t="shared" si="206"/>
        <v>0</v>
      </c>
      <c r="ANL32" s="321"/>
      <c r="ANM32" s="229"/>
      <c r="ANN32" s="805"/>
      <c r="ANO32" s="393"/>
      <c r="ANP32" s="139"/>
      <c r="ANQ32" s="811">
        <f t="shared" si="207"/>
        <v>187.59999999999991</v>
      </c>
      <c r="ANS32" s="31"/>
      <c r="ANT32" s="336"/>
      <c r="ANU32" s="311"/>
      <c r="ANV32" s="807"/>
      <c r="ANW32" s="810"/>
      <c r="ANX32" s="76"/>
      <c r="ANY32" s="811">
        <f t="shared" si="208"/>
        <v>0</v>
      </c>
      <c r="AOA32" s="406"/>
      <c r="AOB32" s="738"/>
      <c r="AOC32" s="311"/>
      <c r="AOD32" s="807"/>
      <c r="AOE32" s="810"/>
      <c r="AOF32" s="76"/>
      <c r="AOG32" s="811">
        <f t="shared" si="209"/>
        <v>731.20000000001164</v>
      </c>
      <c r="AOI32" s="406"/>
      <c r="AOJ32" s="311"/>
      <c r="AOK32" s="807"/>
      <c r="AOL32" s="810"/>
      <c r="AOM32" s="76"/>
      <c r="AON32" s="811">
        <f t="shared" si="210"/>
        <v>0</v>
      </c>
      <c r="AOP32" s="31"/>
      <c r="AOQ32" s="311"/>
      <c r="AOR32" s="807"/>
      <c r="AOS32" s="810"/>
      <c r="AOT32" s="76"/>
      <c r="AOU32" s="811">
        <f t="shared" si="211"/>
        <v>0</v>
      </c>
      <c r="AOW32" s="311"/>
      <c r="AOX32" s="311"/>
      <c r="AOY32" s="831"/>
      <c r="AOZ32" s="810"/>
      <c r="APA32" s="76"/>
      <c r="APB32" s="811">
        <f t="shared" si="212"/>
        <v>0</v>
      </c>
      <c r="APD32" s="49"/>
      <c r="APE32" s="900"/>
      <c r="APF32" s="805"/>
      <c r="APG32" s="97"/>
      <c r="APH32" s="139"/>
      <c r="API32" s="78">
        <f t="shared" si="136"/>
        <v>0</v>
      </c>
      <c r="APK32" s="406"/>
      <c r="APL32" s="311"/>
      <c r="APM32" s="831"/>
      <c r="APN32" s="810"/>
      <c r="APO32" s="76"/>
      <c r="APP32" s="811">
        <f t="shared" si="213"/>
        <v>0</v>
      </c>
      <c r="APR32" s="322"/>
      <c r="APS32" s="311"/>
      <c r="APT32" s="807"/>
      <c r="APU32" s="810"/>
      <c r="APV32" s="76"/>
      <c r="APW32" s="811">
        <f t="shared" ref="APW32:APW43" si="266">APW31+APT33-APV33</f>
        <v>0</v>
      </c>
      <c r="APY32" s="31"/>
      <c r="APZ32" s="872"/>
      <c r="AQA32" s="807"/>
      <c r="AQB32" s="810"/>
      <c r="AQC32" s="76"/>
      <c r="AQD32" s="811">
        <f t="shared" ref="AQD32:AQD43" si="267">AQD31+AQA33-AQC33</f>
        <v>0</v>
      </c>
      <c r="AQF32" s="31"/>
      <c r="AQG32" s="311"/>
      <c r="AQH32" s="807"/>
      <c r="AQI32" s="810"/>
      <c r="AQJ32" s="76"/>
      <c r="AQK32" s="811">
        <f t="shared" ref="AQK32:AQK43" si="268">AQK31+AQH33-AQJ33</f>
        <v>0</v>
      </c>
      <c r="AQM32" s="31"/>
      <c r="AQN32" s="872"/>
      <c r="AQO32" s="807"/>
      <c r="AQP32" s="810"/>
      <c r="AQQ32" s="76"/>
      <c r="AQR32" s="811">
        <f t="shared" ref="AQR32:AQR43" si="269">AQR31+AQO33-AQQ33</f>
        <v>0</v>
      </c>
      <c r="AQT32" s="322"/>
      <c r="AQU32" s="782"/>
      <c r="AQV32" s="807"/>
      <c r="AQW32" s="810"/>
      <c r="AQX32" s="76"/>
      <c r="AQY32" s="811">
        <f t="shared" ref="AQY32:AQY43" si="270">AQY31+AQV33-AQX33</f>
        <v>0</v>
      </c>
      <c r="ARA32" s="322"/>
      <c r="ARB32" s="782"/>
      <c r="ARC32" s="807"/>
      <c r="ARD32" s="810"/>
      <c r="ARE32" s="76"/>
      <c r="ARF32" s="811">
        <f t="shared" ref="ARF32:ARF43" si="271">ARF31+ARC33-ARE33</f>
        <v>0</v>
      </c>
      <c r="ARH32" s="322"/>
      <c r="ARI32" s="782"/>
      <c r="ARJ32" s="807"/>
      <c r="ARK32" s="810"/>
      <c r="ARL32" s="76"/>
      <c r="ARM32" s="811">
        <f t="shared" ref="ARM32:ARM43" si="272">ARM31+ARJ33-ARL33</f>
        <v>399</v>
      </c>
      <c r="ARO32" s="406"/>
      <c r="ARP32" s="872"/>
      <c r="ARQ32" s="807"/>
      <c r="ARR32" s="810"/>
      <c r="ARS32" s="76"/>
      <c r="ART32" s="811">
        <f t="shared" ref="ART32:ART43" si="273">ART31+ARQ33-ARS33</f>
        <v>0</v>
      </c>
      <c r="ARV32" s="406"/>
      <c r="ARW32" s="872"/>
      <c r="ARX32" s="807"/>
      <c r="ARY32" s="810"/>
      <c r="ARZ32" s="76"/>
      <c r="ASA32" s="811">
        <f t="shared" ref="ASA32:ASA43" si="274">ASA31+ARX33-ARZ33</f>
        <v>0</v>
      </c>
      <c r="ASC32" s="406"/>
      <c r="ASD32" s="311"/>
      <c r="ASE32" s="807"/>
      <c r="ASF32" s="810"/>
      <c r="ASG32" s="76"/>
      <c r="ASH32" s="811">
        <f t="shared" si="223"/>
        <v>0</v>
      </c>
      <c r="ASJ32" s="406"/>
      <c r="ASK32" s="311"/>
      <c r="ASL32" s="831"/>
      <c r="ASM32" s="810"/>
      <c r="ASN32" s="76"/>
      <c r="ASO32" s="811">
        <f t="shared" si="224"/>
        <v>0</v>
      </c>
      <c r="ASQ32" s="406"/>
      <c r="ASR32" s="311"/>
      <c r="ASS32" s="22"/>
      <c r="AST32" s="31"/>
      <c r="ASU32" s="76"/>
      <c r="ASV32" s="78">
        <f t="shared" si="240"/>
        <v>0</v>
      </c>
      <c r="ASX32" s="406"/>
      <c r="ASY32" s="406"/>
      <c r="ASZ32" s="311"/>
      <c r="ATA32" s="22"/>
      <c r="ATB32" s="31"/>
      <c r="ATC32" s="76"/>
      <c r="ATD32" s="78">
        <f t="shared" si="241"/>
        <v>2270</v>
      </c>
      <c r="ATF32" s="406"/>
      <c r="ATG32" s="782"/>
      <c r="ATH32" s="22"/>
      <c r="ATI32" s="31"/>
      <c r="ATJ32" s="76"/>
      <c r="ATK32" s="78">
        <f t="shared" si="242"/>
        <v>0</v>
      </c>
      <c r="ATM32" s="322"/>
      <c r="ATN32" s="311"/>
      <c r="ATO32" s="22"/>
      <c r="ATP32" s="31"/>
      <c r="ATQ32" s="76"/>
      <c r="ATR32" s="78">
        <f t="shared" si="243"/>
        <v>0</v>
      </c>
      <c r="ATT32" s="406"/>
      <c r="ATU32" s="738"/>
      <c r="ATV32" s="782"/>
      <c r="ATW32" s="22"/>
      <c r="ATX32" s="31"/>
      <c r="ATY32" s="76"/>
      <c r="ATZ32" s="78">
        <f t="shared" si="244"/>
        <v>968</v>
      </c>
      <c r="AUB32" s="406"/>
      <c r="AUC32" s="738"/>
      <c r="AUD32" s="782"/>
      <c r="AUE32" s="22"/>
      <c r="AUF32" s="31"/>
      <c r="AUG32" s="76"/>
      <c r="AUH32" s="78">
        <f t="shared" si="245"/>
        <v>0</v>
      </c>
      <c r="AUI32" s="76"/>
      <c r="AUJ32" s="406"/>
      <c r="AUK32" s="311"/>
      <c r="AUL32" s="22"/>
      <c r="AUM32" s="31"/>
      <c r="AUN32" s="76"/>
      <c r="AUO32" s="78">
        <f t="shared" si="246"/>
        <v>0</v>
      </c>
      <c r="AUQ32" s="426"/>
      <c r="AUR32" s="229"/>
      <c r="AUS32" s="104"/>
      <c r="AUT32" s="49"/>
      <c r="AUU32" s="139"/>
      <c r="AUV32" s="78">
        <f t="shared" si="247"/>
        <v>1117.5</v>
      </c>
      <c r="AUX32" s="426"/>
      <c r="AUY32" s="229"/>
      <c r="AUZ32" s="104"/>
      <c r="AVA32" s="49"/>
      <c r="AVB32" s="139"/>
      <c r="AVC32" s="78">
        <f t="shared" si="248"/>
        <v>3312</v>
      </c>
      <c r="AVE32" s="426"/>
      <c r="AVF32" s="229"/>
      <c r="AVG32" s="104"/>
      <c r="AVH32" s="49"/>
      <c r="AVI32" s="139"/>
      <c r="AVJ32" s="78">
        <f t="shared" si="249"/>
        <v>0</v>
      </c>
      <c r="AVL32" s="426"/>
      <c r="AVM32" s="229"/>
      <c r="AVN32" s="104"/>
      <c r="AVO32" s="49"/>
      <c r="AVP32" s="139"/>
      <c r="AVQ32" s="78">
        <f t="shared" si="250"/>
        <v>0</v>
      </c>
      <c r="AVS32" s="406"/>
      <c r="AVT32" s="311"/>
      <c r="AVU32" s="22"/>
      <c r="AVV32" s="31"/>
      <c r="AVW32" s="76"/>
      <c r="AVX32" s="78">
        <f t="shared" si="225"/>
        <v>0</v>
      </c>
      <c r="AVZ32" s="406"/>
      <c r="AWA32" s="311"/>
      <c r="AWB32" s="22"/>
      <c r="AWC32" s="31"/>
      <c r="AWD32" s="76"/>
      <c r="AWE32" s="78">
        <f t="shared" si="226"/>
        <v>0</v>
      </c>
      <c r="AWG32" s="426"/>
      <c r="AWH32" s="229"/>
      <c r="AWI32" s="104"/>
      <c r="AWJ32" s="49"/>
      <c r="AWK32" s="139"/>
      <c r="AWL32" s="78">
        <f t="shared" si="227"/>
        <v>0</v>
      </c>
      <c r="AWN32" s="49"/>
      <c r="AWO32" s="308"/>
      <c r="AWP32" s="229"/>
      <c r="AWQ32" s="104"/>
      <c r="AWR32" s="49"/>
      <c r="AWS32" s="139"/>
      <c r="AWT32" s="78">
        <f t="shared" si="228"/>
        <v>5365</v>
      </c>
      <c r="AWV32" s="406"/>
      <c r="AWW32" s="406"/>
      <c r="AWX32" s="311"/>
      <c r="AWY32" s="22"/>
      <c r="AWZ32" s="31"/>
      <c r="AXA32" s="76"/>
      <c r="AXB32" s="78">
        <f t="shared" si="260"/>
        <v>4707.5</v>
      </c>
      <c r="AXD32" s="406"/>
      <c r="AXE32" s="311"/>
      <c r="AXF32" s="22"/>
      <c r="AXG32" s="61"/>
      <c r="AXH32" s="76"/>
      <c r="AXI32" s="78">
        <f t="shared" si="261"/>
        <v>0</v>
      </c>
      <c r="AXK32" s="406"/>
      <c r="AXL32" s="311"/>
      <c r="AXM32" s="22"/>
      <c r="AXN32" s="61"/>
      <c r="AXO32" s="76"/>
      <c r="AXP32" s="78">
        <f t="shared" si="262"/>
        <v>0</v>
      </c>
      <c r="AXR32" s="31"/>
      <c r="AXS32" s="311"/>
      <c r="AXT32" s="22"/>
      <c r="AXU32" s="61"/>
      <c r="AXV32" s="76"/>
      <c r="AXW32" s="78">
        <f t="shared" si="263"/>
        <v>0</v>
      </c>
      <c r="AXY32" s="426"/>
      <c r="AXZ32" s="229"/>
      <c r="AYA32" s="104"/>
      <c r="AYB32" s="426"/>
      <c r="AYC32" s="139"/>
      <c r="AYD32" s="78">
        <f t="shared" si="137"/>
        <v>0</v>
      </c>
      <c r="AYF32" s="426"/>
      <c r="AYG32" s="229"/>
      <c r="AYH32" s="104"/>
      <c r="AYI32" s="49"/>
      <c r="AYJ32" s="139"/>
      <c r="AYK32" s="78">
        <f t="shared" si="138"/>
        <v>0</v>
      </c>
      <c r="AYM32" s="426"/>
      <c r="AYN32" s="229"/>
      <c r="AYO32" s="104"/>
      <c r="AYP32" s="49"/>
      <c r="AYQ32" s="139"/>
      <c r="AYR32" s="78">
        <f t="shared" si="139"/>
        <v>0</v>
      </c>
      <c r="AYT32" s="406"/>
      <c r="AYU32" s="311"/>
      <c r="AYV32" s="22"/>
      <c r="AYW32" s="61"/>
      <c r="AYX32" s="76"/>
      <c r="AYY32" s="78">
        <f t="shared" si="140"/>
        <v>0</v>
      </c>
      <c r="AZA32" s="406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5180.28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6"/>
      <c r="BAG32" s="139"/>
      <c r="BAH32" s="78">
        <f t="shared" si="145"/>
        <v>16823.900000000001</v>
      </c>
      <c r="BAJ32" s="406"/>
      <c r="BAK32" s="311"/>
      <c r="BAL32" s="22"/>
      <c r="BAM32" s="406"/>
      <c r="BAN32" s="76"/>
      <c r="BAO32" s="78">
        <f t="shared" si="146"/>
        <v>0</v>
      </c>
      <c r="BAQ32" s="426"/>
      <c r="BAR32" s="229"/>
      <c r="BAS32" s="104"/>
      <c r="BAT32" s="49"/>
      <c r="BAU32" s="139"/>
      <c r="BAV32" s="78">
        <f t="shared" si="147"/>
        <v>60859.7</v>
      </c>
      <c r="BAX32" s="31"/>
      <c r="BAY32" s="311"/>
      <c r="BAZ32" s="22"/>
      <c r="BBA32" s="61"/>
      <c r="BBB32" s="76"/>
      <c r="BBC32" s="78">
        <f t="shared" si="264"/>
        <v>0</v>
      </c>
      <c r="BBE32" s="31"/>
      <c r="BBF32" s="311"/>
      <c r="BBG32" s="22"/>
      <c r="BBH32" s="61"/>
      <c r="BBI32" s="76"/>
      <c r="BBJ32" s="78">
        <f t="shared" si="265"/>
        <v>1292</v>
      </c>
      <c r="BBL32" s="321">
        <v>41738</v>
      </c>
      <c r="BBM32" s="321"/>
      <c r="BBN32" s="302" t="s">
        <v>3157</v>
      </c>
      <c r="BBO32" s="350">
        <v>138050</v>
      </c>
      <c r="BBP32" s="393">
        <v>41744</v>
      </c>
      <c r="BBQ32" s="390">
        <v>138050</v>
      </c>
      <c r="BBR32" s="131">
        <f t="shared" si="148"/>
        <v>6.5</v>
      </c>
      <c r="BBT32" s="31"/>
      <c r="BBU32" s="311"/>
      <c r="BBV32" s="22"/>
      <c r="BBW32" s="61"/>
      <c r="BBX32" s="76"/>
      <c r="BBY32" s="78">
        <f t="shared" si="149"/>
        <v>0</v>
      </c>
      <c r="BCA32" s="49"/>
      <c r="BCB32" s="229"/>
      <c r="BCC32" s="104"/>
      <c r="BCD32" s="495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6"/>
      <c r="BCW32" s="311"/>
      <c r="BCX32" s="22"/>
      <c r="BCY32" s="61"/>
      <c r="BCZ32" s="76"/>
      <c r="BDA32" s="78">
        <f t="shared" si="153"/>
        <v>6086.5</v>
      </c>
      <c r="BDC32" s="406"/>
      <c r="BDD32" s="311"/>
      <c r="BDE32" s="22"/>
      <c r="BDF32" s="61"/>
      <c r="BDG32" s="76"/>
      <c r="BDH32" s="78">
        <f t="shared" si="154"/>
        <v>29972.600000000006</v>
      </c>
      <c r="BDJ32" s="322"/>
      <c r="BDK32" s="311"/>
      <c r="BDL32" s="22"/>
      <c r="BDM32" s="61"/>
      <c r="BDN32" s="76"/>
      <c r="BDO32" s="78">
        <f t="shared" si="155"/>
        <v>0</v>
      </c>
      <c r="BDQ32" s="406"/>
      <c r="BDR32" s="738"/>
      <c r="BDS32" s="311"/>
      <c r="BDT32" s="22"/>
      <c r="BDU32" s="493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10700</v>
      </c>
      <c r="BEG32" s="31"/>
      <c r="BEH32" s="311"/>
      <c r="BEI32" s="22"/>
      <c r="BEJ32" s="31"/>
      <c r="BEK32" s="76"/>
      <c r="BEL32" s="78">
        <f t="shared" si="158"/>
        <v>0</v>
      </c>
      <c r="BEN32" s="31"/>
      <c r="BEO32" s="311"/>
      <c r="BEP32" s="22"/>
      <c r="BEQ32" s="61"/>
      <c r="BER32" s="76"/>
      <c r="BES32" s="78">
        <f t="shared" si="159"/>
        <v>0</v>
      </c>
      <c r="BEU32" s="322"/>
      <c r="BEV32" s="311"/>
      <c r="BEW32" s="22"/>
      <c r="BEX32" s="61"/>
      <c r="BEY32" s="76"/>
      <c r="BEZ32" s="78">
        <f t="shared" si="160"/>
        <v>0</v>
      </c>
      <c r="BFB32" s="322"/>
      <c r="BFC32" s="311"/>
      <c r="BFD32" s="22"/>
      <c r="BFE32" s="61"/>
      <c r="BFF32" s="76"/>
      <c r="BFG32" s="78">
        <f t="shared" si="161"/>
        <v>970</v>
      </c>
      <c r="BFI32" s="321"/>
      <c r="BFJ32" s="302"/>
      <c r="BFK32" s="139"/>
      <c r="BFL32" s="426"/>
      <c r="BFM32" s="139"/>
      <c r="BFN32" s="78">
        <f t="shared" si="162"/>
        <v>0</v>
      </c>
      <c r="BFP32" s="322"/>
      <c r="BFQ32" s="311"/>
      <c r="BFR32" s="22"/>
      <c r="BFS32" s="493"/>
      <c r="BFT32" s="76"/>
      <c r="BFU32" s="78">
        <f t="shared" si="163"/>
        <v>0</v>
      </c>
      <c r="BFW32" s="31"/>
      <c r="BFX32" s="311"/>
      <c r="BFY32" s="22"/>
      <c r="BFZ32" s="61"/>
      <c r="BGA32" s="76"/>
      <c r="BGB32" s="78">
        <f t="shared" si="164"/>
        <v>0</v>
      </c>
      <c r="BGD32" s="321"/>
      <c r="BGE32" s="229"/>
      <c r="BGF32" s="104"/>
      <c r="BGG32" s="342"/>
      <c r="BGH32" s="139"/>
      <c r="BGI32" s="78">
        <f t="shared" si="165"/>
        <v>0</v>
      </c>
      <c r="BGK32" s="426"/>
      <c r="BGL32" s="426"/>
      <c r="BGM32" s="302"/>
      <c r="BGN32" s="139"/>
      <c r="BGO32" s="426"/>
      <c r="BGP32" s="139"/>
      <c r="BGQ32" s="78">
        <f t="shared" si="166"/>
        <v>4379.5999999999913</v>
      </c>
      <c r="BGS32" s="31"/>
      <c r="BGT32" s="311"/>
      <c r="BGU32" s="22"/>
      <c r="BGV32" s="61"/>
      <c r="BGW32" s="76"/>
      <c r="BGX32" s="78">
        <f t="shared" si="167"/>
        <v>0</v>
      </c>
      <c r="BGZ32" s="406"/>
      <c r="BHA32" s="311"/>
      <c r="BHB32" s="22"/>
      <c r="BHC32" s="61"/>
      <c r="BHD32" s="76"/>
      <c r="BHE32" s="78">
        <f t="shared" si="168"/>
        <v>229.79999999999927</v>
      </c>
      <c r="BHG32" s="406"/>
      <c r="BHH32" s="31"/>
      <c r="BHI32" s="311"/>
      <c r="BHJ32" s="22"/>
      <c r="BHK32" s="31"/>
      <c r="BHL32" s="76"/>
      <c r="BHM32" s="78">
        <f t="shared" si="169"/>
        <v>0</v>
      </c>
      <c r="BHO32" s="322"/>
      <c r="BHP32" s="311"/>
      <c r="BHQ32" s="22"/>
      <c r="BHR32" s="322"/>
      <c r="BHS32" s="76"/>
      <c r="BHT32" s="78">
        <f t="shared" si="170"/>
        <v>0</v>
      </c>
      <c r="BHV32" s="322"/>
      <c r="BHW32" s="336"/>
      <c r="BHX32" s="311"/>
      <c r="BHY32" s="22"/>
      <c r="BHZ32" s="605"/>
      <c r="BIA32" s="76"/>
      <c r="BIB32" s="78">
        <f t="shared" si="171"/>
        <v>0</v>
      </c>
      <c r="BID32" s="322"/>
      <c r="BIE32" s="336"/>
      <c r="BIF32" s="311"/>
      <c r="BIG32" s="22"/>
      <c r="BIH32" s="31"/>
      <c r="BII32" s="76"/>
      <c r="BIJ32" s="78">
        <f t="shared" si="172"/>
        <v>50501.000000000007</v>
      </c>
      <c r="BIL32" s="406"/>
      <c r="BIM32" s="311"/>
      <c r="BIN32" s="22"/>
      <c r="BIO32" s="493"/>
      <c r="BIP32" s="76"/>
      <c r="BIQ32" s="78">
        <f t="shared" si="173"/>
        <v>86</v>
      </c>
      <c r="BIS32" s="321"/>
      <c r="BIT32" s="302"/>
      <c r="BIU32" s="139"/>
      <c r="BIV32" s="258"/>
      <c r="BIW32" s="139"/>
      <c r="BIX32" s="78">
        <f t="shared" si="174"/>
        <v>0</v>
      </c>
      <c r="BIZ32" s="426"/>
      <c r="BJA32" s="302"/>
      <c r="BJB32" s="139"/>
      <c r="BJC32" s="258"/>
      <c r="BJD32" s="139"/>
      <c r="BJE32" s="78">
        <f t="shared" si="175"/>
        <v>0</v>
      </c>
      <c r="BJG32" s="322"/>
      <c r="BJH32" s="322"/>
      <c r="BJI32" s="311"/>
      <c r="BJJ32" s="22"/>
      <c r="BJK32" s="61"/>
      <c r="BJL32" s="76"/>
      <c r="BJM32" s="78">
        <f t="shared" si="254"/>
        <v>27564.899999999991</v>
      </c>
      <c r="BJO32" s="31"/>
      <c r="BJP32" s="311"/>
      <c r="BJQ32" s="22"/>
      <c r="BJR32" s="61"/>
      <c r="BJS32" s="76"/>
      <c r="BJT32" s="78">
        <f t="shared" si="255"/>
        <v>1883</v>
      </c>
      <c r="BJV32" s="406"/>
      <c r="BJW32" s="311"/>
      <c r="BJX32" s="22"/>
      <c r="BJY32" s="61"/>
      <c r="BJZ32" s="76"/>
      <c r="BKA32" s="78">
        <f t="shared" si="176"/>
        <v>0</v>
      </c>
      <c r="BKC32" s="406"/>
      <c r="BKE32" s="311"/>
      <c r="BKF32" s="22"/>
      <c r="BKG32" s="61"/>
      <c r="BKH32" s="76"/>
      <c r="BKI32" s="78">
        <f t="shared" si="177"/>
        <v>13238.500000000002</v>
      </c>
      <c r="BKK32" s="406"/>
      <c r="BKL32" s="311"/>
      <c r="BKM32" s="22"/>
      <c r="BKN32" s="61"/>
      <c r="BKO32" s="76"/>
      <c r="BKP32" s="78">
        <f t="shared" si="178"/>
        <v>0</v>
      </c>
      <c r="BKR32" s="406"/>
      <c r="BKS32" s="311"/>
      <c r="BKT32" s="22"/>
      <c r="BKU32" s="61"/>
      <c r="BKV32" s="76"/>
      <c r="BKW32" s="78">
        <f t="shared" si="179"/>
        <v>0</v>
      </c>
      <c r="BKY32" s="406"/>
      <c r="BKZ32" s="311"/>
      <c r="BLA32" s="22"/>
      <c r="BLB32" s="61"/>
      <c r="BLC32" s="76"/>
      <c r="BLD32" s="78">
        <f t="shared" si="180"/>
        <v>11052.6</v>
      </c>
      <c r="BLF32" s="406"/>
      <c r="BLG32" s="311"/>
      <c r="BLH32" s="22"/>
      <c r="BLI32" s="61"/>
      <c r="BLJ32" s="76"/>
      <c r="BLK32" s="78">
        <f t="shared" si="181"/>
        <v>100</v>
      </c>
      <c r="BLM32" s="426"/>
      <c r="BLN32" s="1460"/>
      <c r="BLO32" s="696"/>
      <c r="BLP32" s="49"/>
      <c r="BLQ32" s="261"/>
      <c r="BLR32" s="78">
        <f t="shared" si="182"/>
        <v>0</v>
      </c>
      <c r="BLT32" s="406"/>
      <c r="BLU32" s="311"/>
      <c r="BLV32" s="22"/>
      <c r="BLW32" s="61"/>
      <c r="BLX32" s="76"/>
      <c r="BLY32" s="78">
        <f t="shared" si="183"/>
        <v>0</v>
      </c>
      <c r="BMA32" s="406"/>
      <c r="BMB32" s="311"/>
      <c r="BMC32" s="22"/>
      <c r="BMD32" s="493"/>
      <c r="BME32" s="76"/>
      <c r="BMF32" s="78">
        <f t="shared" si="184"/>
        <v>0</v>
      </c>
      <c r="BMH32" s="406"/>
      <c r="BMI32" s="311"/>
      <c r="BMJ32" s="22"/>
      <c r="BMK32" s="61"/>
      <c r="BML32" s="76"/>
      <c r="BMM32" s="78">
        <f t="shared" si="185"/>
        <v>0</v>
      </c>
      <c r="BMO32" s="31"/>
      <c r="BMP32" s="311"/>
      <c r="BMQ32" s="22"/>
      <c r="BMR32" s="61"/>
      <c r="BMS32" s="76"/>
      <c r="BMT32" s="78">
        <f t="shared" si="186"/>
        <v>0</v>
      </c>
      <c r="BMV32" s="31"/>
      <c r="BMW32" s="311"/>
      <c r="BMX32" s="783"/>
      <c r="BMY32" s="31"/>
      <c r="BMZ32" s="76"/>
      <c r="BNA32" s="78">
        <f t="shared" si="229"/>
        <v>30837</v>
      </c>
      <c r="BNC32" s="321"/>
      <c r="BND32" s="302"/>
      <c r="BNE32" s="1297"/>
      <c r="BNF32" s="2025"/>
      <c r="BNG32" s="139"/>
      <c r="BNH32" s="78">
        <f t="shared" si="230"/>
        <v>92933.8</v>
      </c>
      <c r="BNJ32" s="31"/>
      <c r="BNK32" s="311"/>
      <c r="BNL32" s="22"/>
      <c r="BNM32" s="61"/>
      <c r="BNN32" s="76"/>
      <c r="BNO32" s="78">
        <f t="shared" si="231"/>
        <v>0</v>
      </c>
      <c r="BNQ32" s="31"/>
      <c r="BNR32" s="336"/>
      <c r="BNS32" s="311"/>
      <c r="BNT32" s="22"/>
      <c r="BNU32" s="61"/>
      <c r="BNV32" s="76"/>
      <c r="BNW32" s="78">
        <f t="shared" si="232"/>
        <v>0</v>
      </c>
      <c r="BNY32" s="31"/>
      <c r="BNZ32" s="311"/>
      <c r="BOA32" s="22"/>
      <c r="BOB32" s="61"/>
      <c r="BOC32" s="76"/>
      <c r="BOD32" s="78">
        <f t="shared" si="233"/>
        <v>0</v>
      </c>
      <c r="BOF32" s="31"/>
      <c r="BOG32" s="311"/>
      <c r="BOH32" s="22"/>
      <c r="BOI32" s="61"/>
      <c r="BOJ32" s="76"/>
      <c r="BOK32" s="78">
        <f t="shared" si="234"/>
        <v>0</v>
      </c>
      <c r="BOM32" s="31"/>
      <c r="BON32" s="311"/>
      <c r="BOO32" s="22"/>
      <c r="BOP32" s="61"/>
      <c r="BOQ32" s="76"/>
      <c r="BOR32" s="78">
        <f t="shared" si="235"/>
        <v>1785.5</v>
      </c>
      <c r="BOT32" s="321"/>
      <c r="BOU32" s="229"/>
      <c r="BOV32" s="104"/>
      <c r="BOW32" s="49"/>
      <c r="BOX32" s="139"/>
      <c r="BOY32" s="78">
        <f t="shared" si="236"/>
        <v>0</v>
      </c>
      <c r="BPA32" s="406"/>
      <c r="BPB32" s="311"/>
      <c r="BPC32" s="22"/>
      <c r="BPD32" s="31"/>
      <c r="BPE32" s="76"/>
      <c r="BPF32" s="78">
        <f t="shared" si="237"/>
        <v>0</v>
      </c>
      <c r="BPH32" s="406"/>
      <c r="BPI32" s="311"/>
      <c r="BPJ32" s="22"/>
      <c r="BPK32" s="31"/>
      <c r="BPL32" s="76"/>
      <c r="BPM32" s="78">
        <f t="shared" si="251"/>
        <v>2273.5</v>
      </c>
      <c r="BPO32" s="31"/>
      <c r="BPP32" s="311"/>
      <c r="BPQ32" s="22"/>
      <c r="BPR32" s="61"/>
      <c r="BPS32" s="76"/>
      <c r="BPT32" s="78">
        <f t="shared" si="187"/>
        <v>0</v>
      </c>
      <c r="BPV32" s="31"/>
      <c r="BPW32" s="311"/>
      <c r="BPX32" s="22"/>
      <c r="BPY32" s="61"/>
      <c r="BPZ32" s="76"/>
      <c r="BQA32" s="78">
        <f t="shared" si="188"/>
        <v>0</v>
      </c>
      <c r="BQE32" s="31"/>
      <c r="BQF32" s="22"/>
      <c r="BQG32" s="61"/>
      <c r="BQH32" s="76"/>
      <c r="BQI32" s="78">
        <f t="shared" si="189"/>
        <v>118</v>
      </c>
      <c r="BQJ32" s="76"/>
      <c r="BQK32" s="321">
        <v>41707</v>
      </c>
      <c r="BQL32" s="302" t="s">
        <v>2484</v>
      </c>
      <c r="BQM32" s="139">
        <v>6968</v>
      </c>
      <c r="BQN32" s="49">
        <v>41708</v>
      </c>
      <c r="BQO32" s="139">
        <v>1164</v>
      </c>
      <c r="BQP32" s="78">
        <f t="shared" si="190"/>
        <v>48132.5</v>
      </c>
      <c r="BQR32" s="321"/>
      <c r="BQS32" s="229"/>
      <c r="BQT32" s="104"/>
      <c r="BQU32" s="426"/>
      <c r="BQV32" s="139"/>
      <c r="BQW32" s="78">
        <f t="shared" si="191"/>
        <v>0</v>
      </c>
      <c r="BQZ32" s="780"/>
      <c r="BRA32" s="350"/>
      <c r="BRB32" s="406"/>
      <c r="BRC32" s="778"/>
      <c r="BRD32" s="78">
        <f t="shared" si="192"/>
        <v>0</v>
      </c>
      <c r="BRF32" s="31"/>
      <c r="BRG32" s="311"/>
      <c r="BRH32" s="22"/>
      <c r="BRI32" s="61"/>
      <c r="BRJ32" s="76"/>
      <c r="BRK32" s="78">
        <f t="shared" si="193"/>
        <v>0</v>
      </c>
      <c r="BRM32" s="322"/>
      <c r="BRN32" s="31"/>
      <c r="BRO32" s="311"/>
      <c r="BRP32" s="22"/>
      <c r="BRQ32" s="61"/>
      <c r="BRR32" s="76"/>
      <c r="BRS32" s="78">
        <f t="shared" si="194"/>
        <v>1966</v>
      </c>
      <c r="BRU32" s="406"/>
      <c r="BRV32" s="311"/>
      <c r="BRW32" s="22"/>
      <c r="BRX32" s="61"/>
      <c r="BRY32" s="76"/>
      <c r="BRZ32" s="78">
        <f t="shared" si="195"/>
        <v>0</v>
      </c>
      <c r="BSB32" s="406"/>
      <c r="BSC32" s="311"/>
      <c r="BSD32" s="22"/>
      <c r="BSE32" s="31"/>
      <c r="BSF32" s="76"/>
      <c r="BSG32" s="78">
        <f t="shared" si="196"/>
        <v>0</v>
      </c>
      <c r="BSI32" s="31"/>
      <c r="BSJ32" s="311"/>
      <c r="BSK32" s="22"/>
      <c r="BSL32" s="61"/>
      <c r="BSM32" s="76"/>
      <c r="BSN32" s="78">
        <f t="shared" si="197"/>
        <v>0</v>
      </c>
      <c r="BSP32" s="406"/>
      <c r="BSQ32" s="311"/>
      <c r="BSR32" s="22"/>
      <c r="BSS32" s="883"/>
      <c r="BST32" s="571"/>
      <c r="BSU32" s="78">
        <f t="shared" si="198"/>
        <v>0</v>
      </c>
      <c r="BSW32" s="406"/>
      <c r="BSX32" s="311"/>
      <c r="BSY32" s="22"/>
      <c r="BSZ32" s="883"/>
      <c r="BTA32" s="571"/>
      <c r="BTB32" s="78">
        <f t="shared" si="199"/>
        <v>0</v>
      </c>
      <c r="BTD32" s="31"/>
      <c r="BTE32" s="311"/>
      <c r="BTF32" s="22"/>
      <c r="BTG32" s="61"/>
      <c r="BTH32" s="76"/>
      <c r="BTI32" s="78">
        <f t="shared" si="200"/>
        <v>0</v>
      </c>
      <c r="BTK32" s="31"/>
      <c r="BTL32" s="311"/>
      <c r="BTM32" s="22"/>
      <c r="BTN32" s="61"/>
      <c r="BTO32" s="76"/>
      <c r="BTP32" s="78">
        <f t="shared" si="201"/>
        <v>0</v>
      </c>
      <c r="BTR32" s="31"/>
      <c r="BTS32" s="311"/>
      <c r="BTT32" s="22"/>
      <c r="BTU32" s="61"/>
      <c r="BTV32" s="76"/>
      <c r="BTW32" s="78">
        <f t="shared" si="202"/>
        <v>0</v>
      </c>
      <c r="BTY32" s="31"/>
      <c r="BTZ32" s="311"/>
      <c r="BUA32" s="22"/>
      <c r="BUB32" s="61"/>
      <c r="BUC32" s="76"/>
      <c r="BUD32" s="78">
        <f t="shared" si="203"/>
        <v>0</v>
      </c>
    </row>
    <row r="33" spans="1:1902" x14ac:dyDescent="0.25">
      <c r="A33" s="31"/>
      <c r="B33" s="311"/>
      <c r="C33" s="22"/>
      <c r="D33" s="31"/>
      <c r="E33" s="76"/>
      <c r="F33" s="78">
        <f t="shared" si="2"/>
        <v>147000</v>
      </c>
      <c r="H33" s="31"/>
      <c r="I33" s="311"/>
      <c r="J33" s="22"/>
      <c r="K33" s="31"/>
      <c r="L33" s="76"/>
      <c r="M33" s="78">
        <f t="shared" si="3"/>
        <v>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6"/>
      <c r="AK33" s="311"/>
      <c r="AL33" s="22"/>
      <c r="AM33" s="406"/>
      <c r="AN33" s="76"/>
      <c r="AO33" s="78">
        <f t="shared" si="7"/>
        <v>1390</v>
      </c>
      <c r="AQ33" s="321"/>
      <c r="AR33" s="229"/>
      <c r="AS33" s="104"/>
      <c r="AT33" s="532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6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6"/>
      <c r="CA33" s="426"/>
      <c r="CB33" s="229"/>
      <c r="CC33" s="104"/>
      <c r="CD33" s="49"/>
      <c r="CE33" s="139"/>
      <c r="CF33" s="78">
        <f t="shared" si="13"/>
        <v>24829.5</v>
      </c>
      <c r="CH33" s="406"/>
      <c r="CI33" s="311"/>
      <c r="CJ33" s="22"/>
      <c r="CK33" s="31"/>
      <c r="CL33" s="76"/>
      <c r="CM33" s="78">
        <f t="shared" si="14"/>
        <v>0</v>
      </c>
      <c r="CO33" s="406"/>
      <c r="CP33" s="311"/>
      <c r="CQ33" s="22"/>
      <c r="CR33" s="31"/>
      <c r="CS33" s="76"/>
      <c r="CT33" s="78">
        <f t="shared" si="15"/>
        <v>0</v>
      </c>
      <c r="CV33" s="426">
        <v>41376</v>
      </c>
      <c r="CW33" s="818"/>
      <c r="CX33" s="229" t="s">
        <v>1473</v>
      </c>
      <c r="CY33" s="1449"/>
      <c r="CZ33" s="1453" t="s">
        <v>1474</v>
      </c>
      <c r="DA33" s="1450"/>
      <c r="DB33" s="78">
        <f t="shared" si="16"/>
        <v>326332.05</v>
      </c>
      <c r="DD33" s="426"/>
      <c r="DE33" s="818"/>
      <c r="DF33" s="229"/>
      <c r="DG33" s="104"/>
      <c r="DH33" s="426"/>
      <c r="DI33" s="139"/>
      <c r="DJ33" s="78">
        <f t="shared" si="17"/>
        <v>17806122.599999994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6"/>
      <c r="EO33" s="311"/>
      <c r="EP33" s="22"/>
      <c r="EQ33" s="31"/>
      <c r="ER33" s="76"/>
      <c r="ES33" s="78">
        <f t="shared" si="22"/>
        <v>7999.8000000000029</v>
      </c>
      <c r="EU33" s="406"/>
      <c r="EV33" s="311"/>
      <c r="EW33" s="22"/>
      <c r="EX33" s="31"/>
      <c r="EY33" s="76"/>
      <c r="EZ33" s="78">
        <f t="shared" si="23"/>
        <v>0</v>
      </c>
      <c r="FB33" s="311"/>
      <c r="FC33" s="736"/>
      <c r="FD33" s="311"/>
      <c r="FE33" s="22"/>
      <c r="FF33" s="31"/>
      <c r="FG33" s="76"/>
      <c r="FH33" s="78">
        <f t="shared" si="24"/>
        <v>0</v>
      </c>
      <c r="FJ33" s="426"/>
      <c r="FK33" s="49"/>
      <c r="FL33" s="229"/>
      <c r="FM33" s="104"/>
      <c r="FN33" s="49"/>
      <c r="FO33" s="139"/>
      <c r="FP33" s="78">
        <f t="shared" si="25"/>
        <v>19957.43</v>
      </c>
      <c r="FR33" s="406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4"/>
        <v>0</v>
      </c>
      <c r="GG33" s="426"/>
      <c r="GH33" s="483"/>
      <c r="GI33" s="229"/>
      <c r="GJ33" s="104"/>
      <c r="GK33" s="426"/>
      <c r="GL33" s="139"/>
      <c r="GM33" s="78">
        <f t="shared" si="27"/>
        <v>0</v>
      </c>
      <c r="GO33" s="311"/>
      <c r="GP33" s="311"/>
      <c r="GQ33" s="22"/>
      <c r="GR33" s="31"/>
      <c r="GS33" s="76"/>
      <c r="GT33" s="78">
        <f t="shared" si="28"/>
        <v>3191.5</v>
      </c>
      <c r="GV33" s="406"/>
      <c r="GW33" s="311"/>
      <c r="GX33" s="311"/>
      <c r="GY33" s="22"/>
      <c r="GZ33" s="31"/>
      <c r="HA33" s="76"/>
      <c r="HB33" s="78">
        <f t="shared" si="29"/>
        <v>12652.35</v>
      </c>
      <c r="HD33" s="406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33695</v>
      </c>
      <c r="IT33" s="426"/>
      <c r="IU33" s="229"/>
      <c r="IV33" s="104"/>
      <c r="IW33" s="49"/>
      <c r="IX33" s="139"/>
      <c r="IY33" s="78">
        <f t="shared" si="36"/>
        <v>402</v>
      </c>
      <c r="JA33" s="406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40800</v>
      </c>
      <c r="JO33" s="322"/>
      <c r="JP33" s="311"/>
      <c r="JQ33" s="22"/>
      <c r="JR33" s="322"/>
      <c r="JS33" s="22"/>
      <c r="JT33" s="78">
        <f t="shared" si="39"/>
        <v>40800</v>
      </c>
      <c r="JV33" s="322"/>
      <c r="JW33" s="311"/>
      <c r="JX33" s="22"/>
      <c r="JY33" s="322"/>
      <c r="JZ33" s="22"/>
      <c r="KA33" s="78">
        <f t="shared" si="40"/>
        <v>40800</v>
      </c>
      <c r="KC33" s="426"/>
      <c r="KD33" s="229"/>
      <c r="KE33" s="104"/>
      <c r="KF33" s="322">
        <v>41069</v>
      </c>
      <c r="KG33" s="76">
        <v>3950.32</v>
      </c>
      <c r="KH33" s="78">
        <f t="shared" si="41"/>
        <v>23084.5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12354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6"/>
      <c r="MP33" s="311"/>
      <c r="MQ33" s="22"/>
      <c r="MR33" s="31"/>
      <c r="MS33" s="76"/>
      <c r="MT33" s="78">
        <f t="shared" si="50"/>
        <v>0</v>
      </c>
      <c r="MV33" s="406"/>
      <c r="MW33" s="311"/>
      <c r="MX33" s="22"/>
      <c r="MY33" s="31"/>
      <c r="MZ33" s="76"/>
      <c r="NA33" s="78">
        <f t="shared" si="51"/>
        <v>0</v>
      </c>
      <c r="NC33" s="406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6"/>
      <c r="NY33" s="311"/>
      <c r="NZ33" s="22"/>
      <c r="OA33" s="406"/>
      <c r="OB33" s="76"/>
      <c r="OC33" s="78">
        <f t="shared" si="55"/>
        <v>0</v>
      </c>
      <c r="OE33" s="406"/>
      <c r="OF33" s="311"/>
      <c r="OG33" s="22"/>
      <c r="OH33" s="31"/>
      <c r="OI33" s="76"/>
      <c r="OJ33" s="78">
        <f t="shared" si="56"/>
        <v>12799.5</v>
      </c>
      <c r="OL33" s="406"/>
      <c r="OM33" s="736"/>
      <c r="ON33" s="311"/>
      <c r="OO33" s="22"/>
      <c r="OP33" s="31"/>
      <c r="OQ33" s="76"/>
      <c r="OR33" s="78">
        <f t="shared" si="0"/>
        <v>225191.9</v>
      </c>
      <c r="OT33" s="406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95"/>
      <c r="PJ33" s="104"/>
      <c r="PK33" s="49"/>
      <c r="PL33" s="139"/>
      <c r="PM33" s="78">
        <f t="shared" si="59"/>
        <v>301.5</v>
      </c>
      <c r="PO33" s="321"/>
      <c r="PP33" s="895"/>
      <c r="PQ33" s="104"/>
      <c r="PR33" s="49"/>
      <c r="PS33" s="139"/>
      <c r="PT33" s="78">
        <f t="shared" si="60"/>
        <v>301.5</v>
      </c>
      <c r="PV33" s="321"/>
      <c r="PW33" s="860"/>
      <c r="PX33" s="229"/>
      <c r="PY33" s="104"/>
      <c r="PZ33" s="308"/>
      <c r="QA33" s="139"/>
      <c r="QB33" s="78">
        <f t="shared" si="61"/>
        <v>9830.3599999999933</v>
      </c>
      <c r="QD33" s="322"/>
      <c r="QE33" s="311"/>
      <c r="QF33" s="22"/>
      <c r="QG33" s="336"/>
      <c r="QH33" s="76"/>
      <c r="QI33" s="78">
        <f t="shared" si="62"/>
        <v>0</v>
      </c>
      <c r="QK33" s="322"/>
      <c r="QL33" s="311"/>
      <c r="QM33" s="22"/>
      <c r="QN33" s="31"/>
      <c r="QO33" s="76"/>
      <c r="QP33" s="78">
        <f t="shared" si="63"/>
        <v>9276.8000000000011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6"/>
      <c r="RN33" s="483"/>
      <c r="RO33" s="229"/>
      <c r="RP33" s="104"/>
      <c r="RQ33" s="49"/>
      <c r="RR33" s="350"/>
      <c r="RS33" s="78">
        <f t="shared" si="67"/>
        <v>15332.5</v>
      </c>
      <c r="RU33" s="406"/>
      <c r="RV33" s="311"/>
      <c r="RW33" s="22"/>
      <c r="RX33" s="31"/>
      <c r="RY33" s="793"/>
      <c r="RZ33" s="78">
        <f t="shared" si="68"/>
        <v>1797</v>
      </c>
      <c r="SB33" s="406"/>
      <c r="SC33" s="311"/>
      <c r="SD33" s="22"/>
      <c r="SE33" s="31"/>
      <c r="SF33" s="793"/>
      <c r="SG33" s="78">
        <f t="shared" si="69"/>
        <v>0</v>
      </c>
      <c r="SI33" s="311"/>
      <c r="SJ33" s="311"/>
      <c r="SK33" s="22"/>
      <c r="SL33" s="31"/>
      <c r="SM33" s="793"/>
      <c r="SN33" s="78">
        <f t="shared" si="70"/>
        <v>0</v>
      </c>
      <c r="SP33" s="311"/>
      <c r="SQ33" s="311"/>
      <c r="SR33" s="22"/>
      <c r="SS33" s="31"/>
      <c r="ST33" s="793"/>
      <c r="SU33" s="78">
        <f t="shared" si="71"/>
        <v>0</v>
      </c>
      <c r="SW33" s="311"/>
      <c r="SX33" s="311"/>
      <c r="SY33" s="22"/>
      <c r="SZ33" s="31"/>
      <c r="TA33" s="793"/>
      <c r="TB33" s="78">
        <f t="shared" si="72"/>
        <v>0</v>
      </c>
      <c r="TD33" s="311"/>
      <c r="TE33" s="311"/>
      <c r="TF33" s="22"/>
      <c r="TG33" s="31"/>
      <c r="TH33" s="793"/>
      <c r="TI33" s="78">
        <f t="shared" si="73"/>
        <v>0</v>
      </c>
      <c r="TK33" s="311"/>
      <c r="TL33" s="311"/>
      <c r="TM33" s="22"/>
      <c r="TN33" s="31"/>
      <c r="TO33" s="793"/>
      <c r="TP33" s="78">
        <f t="shared" si="74"/>
        <v>0</v>
      </c>
      <c r="TR33" s="311"/>
      <c r="TS33" s="311"/>
      <c r="TT33" s="22"/>
      <c r="TU33" s="31"/>
      <c r="TV33" s="793"/>
      <c r="TW33" s="78">
        <f t="shared" si="75"/>
        <v>0</v>
      </c>
      <c r="TY33" s="311"/>
      <c r="TZ33" s="311"/>
      <c r="UA33" s="22"/>
      <c r="UB33" s="31"/>
      <c r="UC33" s="793"/>
      <c r="UD33" s="78">
        <f t="shared" si="76"/>
        <v>0</v>
      </c>
      <c r="UF33" s="406"/>
      <c r="UG33" s="311"/>
      <c r="UH33" s="22"/>
      <c r="UI33" s="31"/>
      <c r="UJ33" s="793"/>
      <c r="UK33" s="78">
        <f t="shared" si="77"/>
        <v>0</v>
      </c>
      <c r="UM33" s="406"/>
      <c r="UN33" s="311"/>
      <c r="UO33" s="22"/>
      <c r="UP33" s="31"/>
      <c r="UQ33" s="793"/>
      <c r="UR33" s="78">
        <f t="shared" si="78"/>
        <v>-2822</v>
      </c>
      <c r="UT33" s="406"/>
      <c r="UU33" s="311"/>
      <c r="UV33" s="22"/>
      <c r="UW33" s="31"/>
      <c r="UX33" s="793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6"/>
      <c r="VI33" s="311"/>
      <c r="VJ33" s="22"/>
      <c r="VK33" s="31"/>
      <c r="VL33" s="793"/>
      <c r="VM33" s="78">
        <f t="shared" si="81"/>
        <v>0</v>
      </c>
      <c r="VO33" s="311"/>
      <c r="VP33" s="311"/>
      <c r="VQ33" s="22"/>
      <c r="VR33" s="31"/>
      <c r="VS33" s="793"/>
      <c r="VT33" s="78">
        <f t="shared" si="82"/>
        <v>0</v>
      </c>
      <c r="VV33" s="311"/>
      <c r="VW33" s="311"/>
      <c r="VX33" s="22"/>
      <c r="VY33" s="31"/>
      <c r="VZ33" s="793"/>
      <c r="WA33" s="78">
        <f t="shared" si="83"/>
        <v>0</v>
      </c>
      <c r="WC33" s="406"/>
      <c r="WD33" s="311"/>
      <c r="WE33" s="22"/>
      <c r="WF33" s="322"/>
      <c r="WG33" s="793"/>
      <c r="WH33" s="78">
        <f t="shared" si="84"/>
        <v>1136</v>
      </c>
      <c r="WJ33" s="322"/>
      <c r="WK33" s="311"/>
      <c r="WL33" s="22"/>
      <c r="WM33" s="31"/>
      <c r="WN33" s="793"/>
      <c r="WO33" s="78">
        <f t="shared" si="85"/>
        <v>151</v>
      </c>
      <c r="WQ33" s="406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635.5</v>
      </c>
      <c r="XE33" s="406"/>
      <c r="XF33" s="311"/>
      <c r="XG33" s="22"/>
      <c r="XH33" s="31"/>
      <c r="XI33" s="76"/>
      <c r="XJ33" s="78">
        <f t="shared" si="88"/>
        <v>40179.949999999997</v>
      </c>
      <c r="XL33" s="406"/>
      <c r="XM33" s="311"/>
      <c r="XN33" s="22"/>
      <c r="XO33" s="31"/>
      <c r="XP33" s="76"/>
      <c r="XQ33" s="78">
        <f t="shared" si="89"/>
        <v>0</v>
      </c>
      <c r="XS33" s="406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6"/>
      <c r="YP33" s="483"/>
      <c r="YQ33" s="229"/>
      <c r="YR33" s="696"/>
      <c r="YS33" s="1268"/>
      <c r="YT33" s="1269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2"/>
        <v>0</v>
      </c>
      <c r="ZD33" s="321"/>
      <c r="ZE33" s="229"/>
      <c r="ZF33" s="104"/>
      <c r="ZG33" s="49"/>
      <c r="ZH33" s="139"/>
      <c r="ZI33" s="78">
        <f t="shared" si="94"/>
        <v>11399.470000000001</v>
      </c>
      <c r="ZK33" s="406"/>
      <c r="ZL33" s="311"/>
      <c r="ZM33" s="22"/>
      <c r="ZN33" s="31"/>
      <c r="ZO33" s="76"/>
      <c r="ZP33" s="78">
        <f t="shared" si="238"/>
        <v>0</v>
      </c>
      <c r="ZR33" s="406"/>
      <c r="ZS33" s="311"/>
      <c r="ZT33" s="22"/>
      <c r="ZU33" s="31"/>
      <c r="ZV33" s="76"/>
      <c r="ZW33" s="78">
        <f t="shared" si="239"/>
        <v>0</v>
      </c>
      <c r="ZY33" s="321"/>
      <c r="ZZ33" s="317"/>
      <c r="AAA33" s="229"/>
      <c r="AAB33" s="104"/>
      <c r="AAC33" s="321"/>
      <c r="AAD33" s="139"/>
      <c r="AAE33" s="131">
        <f t="shared" si="95"/>
        <v>2062.4000000000233</v>
      </c>
      <c r="AAG33" s="321"/>
      <c r="AAH33" s="229"/>
      <c r="AAI33" s="104"/>
      <c r="AAJ33" s="321"/>
      <c r="AAK33" s="139"/>
      <c r="AAL33" s="131">
        <f t="shared" si="96"/>
        <v>0</v>
      </c>
      <c r="AAN33" s="426"/>
      <c r="AAO33" s="426"/>
      <c r="AAP33" s="229"/>
      <c r="AAQ33" s="104"/>
      <c r="AAR33" s="321"/>
      <c r="AAS33" s="139"/>
      <c r="AAT33" s="78">
        <f t="shared" si="97"/>
        <v>2828</v>
      </c>
      <c r="AAV33" s="321"/>
      <c r="AAW33" s="229"/>
      <c r="AAX33" s="696"/>
      <c r="AAY33" s="49"/>
      <c r="AAZ33" s="139"/>
      <c r="ABA33" s="78">
        <f t="shared" si="98"/>
        <v>41970</v>
      </c>
      <c r="ABC33" s="406"/>
      <c r="ABD33" s="311"/>
      <c r="ABE33" s="22"/>
      <c r="ABF33" s="31"/>
      <c r="ABG33" s="76"/>
      <c r="ABH33" s="78">
        <f t="shared" si="99"/>
        <v>0</v>
      </c>
      <c r="ABJ33" s="426"/>
      <c r="ABK33" s="229"/>
      <c r="ABL33" s="104"/>
      <c r="ABM33" s="49"/>
      <c r="ABN33" s="139"/>
      <c r="ABO33" s="78">
        <f t="shared" si="100"/>
        <v>0</v>
      </c>
      <c r="ABQ33" s="426"/>
      <c r="ABR33" s="229"/>
      <c r="ABS33" s="104"/>
      <c r="ABT33" s="49"/>
      <c r="ABU33" s="139"/>
      <c r="ABV33" s="78">
        <f t="shared" si="101"/>
        <v>0</v>
      </c>
      <c r="ABX33" s="406"/>
      <c r="ABY33" s="311"/>
      <c r="ABZ33" s="22"/>
      <c r="ACA33" s="31"/>
      <c r="ACB33" s="76"/>
      <c r="ACC33" s="78">
        <f t="shared" si="102"/>
        <v>0</v>
      </c>
      <c r="ACE33" s="406"/>
      <c r="ACF33" s="311"/>
      <c r="ACG33" s="22"/>
      <c r="ACH33" s="31"/>
      <c r="ACI33" s="76"/>
      <c r="ACJ33" s="78">
        <f t="shared" si="103"/>
        <v>0</v>
      </c>
      <c r="ACL33" s="406"/>
      <c r="ACM33" s="406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6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3"/>
      <c r="ADL33" s="31"/>
      <c r="ADM33" s="76"/>
      <c r="ADN33" s="78">
        <f t="shared" si="257"/>
        <v>0</v>
      </c>
      <c r="ADP33" s="322"/>
      <c r="ADQ33" s="311"/>
      <c r="ADR33" s="22"/>
      <c r="ADS33" s="406"/>
      <c r="ADT33" s="76"/>
      <c r="ADU33" s="78">
        <f t="shared" si="258"/>
        <v>0</v>
      </c>
      <c r="ADW33" s="406"/>
      <c r="ADX33" s="311"/>
      <c r="ADY33" s="22"/>
      <c r="ADZ33" s="31"/>
      <c r="AEA33" s="76"/>
      <c r="AEB33" s="78">
        <f t="shared" si="259"/>
        <v>42311</v>
      </c>
      <c r="AED33" s="321"/>
      <c r="AEE33" s="229"/>
      <c r="AEF33" s="104"/>
      <c r="AEG33" s="321"/>
      <c r="AEH33" s="139"/>
      <c r="AEI33" s="78">
        <f t="shared" si="253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3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45296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3146</v>
      </c>
      <c r="AGV33" s="406"/>
      <c r="AGW33" s="311"/>
      <c r="AGX33" s="22"/>
      <c r="AGY33" s="31"/>
      <c r="AGZ33" s="76"/>
      <c r="AHA33" s="78">
        <f t="shared" si="114"/>
        <v>17325.5</v>
      </c>
      <c r="AHE33" s="311"/>
      <c r="AHF33" s="22"/>
      <c r="AHG33" s="322"/>
      <c r="AHH33" s="76"/>
      <c r="AHI33" s="78">
        <f t="shared" si="115"/>
        <v>2343</v>
      </c>
      <c r="AHK33" s="406"/>
      <c r="AHL33" s="311"/>
      <c r="AHM33" s="22"/>
      <c r="AHN33" s="31"/>
      <c r="AHO33" s="76"/>
      <c r="AHP33" s="78">
        <f t="shared" si="116"/>
        <v>0</v>
      </c>
      <c r="AHR33" s="406"/>
      <c r="AHS33" s="311"/>
      <c r="AHT33" s="22"/>
      <c r="AHU33" s="31"/>
      <c r="AHV33" s="76"/>
      <c r="AHW33" s="78">
        <f t="shared" si="117"/>
        <v>5917.5</v>
      </c>
      <c r="AHY33" s="406"/>
      <c r="AHZ33" s="406"/>
      <c r="AIA33" s="311"/>
      <c r="AIB33" s="783"/>
      <c r="AIC33" s="31"/>
      <c r="AID33" s="76"/>
      <c r="AIE33" s="78">
        <f t="shared" si="118"/>
        <v>36851.200000000004</v>
      </c>
      <c r="AIG33" s="406"/>
      <c r="AIH33" s="311"/>
      <c r="AII33" s="22"/>
      <c r="AIJ33" s="31"/>
      <c r="AIK33" s="76"/>
      <c r="AIL33" s="78">
        <f t="shared" si="119"/>
        <v>2612</v>
      </c>
      <c r="AIN33" s="426"/>
      <c r="AIO33" s="229"/>
      <c r="AIP33" s="104"/>
      <c r="AIQ33" s="49"/>
      <c r="AIR33" s="139"/>
      <c r="AIS33" s="78">
        <f t="shared" si="120"/>
        <v>0</v>
      </c>
      <c r="AIU33" s="406"/>
      <c r="AIV33" s="311"/>
      <c r="AIW33" s="22"/>
      <c r="AIX33" s="31"/>
      <c r="AIY33" s="76"/>
      <c r="AIZ33" s="78">
        <f t="shared" si="121"/>
        <v>504</v>
      </c>
      <c r="AJB33" s="31"/>
      <c r="AJC33" s="782"/>
      <c r="AJD33" s="22"/>
      <c r="AJE33" s="31"/>
      <c r="AJF33" s="76"/>
      <c r="AJG33" s="78">
        <f t="shared" si="122"/>
        <v>52560.5</v>
      </c>
      <c r="AJI33" s="31"/>
      <c r="AJJ33" s="782"/>
      <c r="AJK33" s="104"/>
      <c r="AJL33" s="31"/>
      <c r="AJM33" s="139"/>
      <c r="AJN33" s="78">
        <f t="shared" si="123"/>
        <v>3113</v>
      </c>
      <c r="AJP33" s="322"/>
      <c r="AJQ33" s="782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2"/>
      <c r="AKG33" s="22"/>
      <c r="AKH33" s="31"/>
      <c r="AKI33" s="76"/>
      <c r="AKJ33" s="78">
        <f t="shared" si="126"/>
        <v>0</v>
      </c>
      <c r="AKL33" s="406"/>
      <c r="AKM33" s="782"/>
      <c r="AKN33" s="22"/>
      <c r="AKO33" s="31"/>
      <c r="AKP33" s="76"/>
      <c r="AKQ33" s="78">
        <f t="shared" si="127"/>
        <v>0</v>
      </c>
      <c r="AKS33" s="406"/>
      <c r="AKT33" s="738"/>
      <c r="AKU33" s="782"/>
      <c r="AKV33" s="22"/>
      <c r="AKW33" s="31"/>
      <c r="AKX33" s="76"/>
      <c r="AKY33" s="78">
        <f t="shared" si="128"/>
        <v>139</v>
      </c>
      <c r="ALA33" s="426"/>
      <c r="ALB33" s="895"/>
      <c r="ALC33" s="104"/>
      <c r="ALD33" s="49"/>
      <c r="ALE33" s="139"/>
      <c r="ALF33" s="78">
        <f t="shared" si="129"/>
        <v>409</v>
      </c>
      <c r="ALH33" s="406"/>
      <c r="ALI33" s="782"/>
      <c r="ALJ33" s="22"/>
      <c r="ALK33" s="31"/>
      <c r="ALL33" s="76"/>
      <c r="ALM33" s="78">
        <f t="shared" si="130"/>
        <v>0</v>
      </c>
      <c r="ALO33" s="406"/>
      <c r="ALP33" s="782"/>
      <c r="ALQ33" s="22"/>
      <c r="ALR33" s="31"/>
      <c r="ALS33" s="76"/>
      <c r="ALT33" s="78">
        <f t="shared" si="131"/>
        <v>3598.5</v>
      </c>
      <c r="ALV33" s="426"/>
      <c r="ALW33" s="229"/>
      <c r="ALX33" s="104"/>
      <c r="ALY33" s="49"/>
      <c r="ALZ33" s="139"/>
      <c r="AMA33" s="78">
        <f t="shared" si="132"/>
        <v>37151</v>
      </c>
      <c r="AMC33" s="406"/>
      <c r="AMD33" s="782"/>
      <c r="AME33" s="22"/>
      <c r="AMF33" s="31"/>
      <c r="AMG33" s="76"/>
      <c r="AMH33" s="78">
        <f t="shared" si="133"/>
        <v>0</v>
      </c>
      <c r="AMJ33" s="406"/>
      <c r="AMK33" s="782"/>
      <c r="AML33" s="22"/>
      <c r="AMM33" s="406"/>
      <c r="AMN33" s="76"/>
      <c r="AMO33" s="78">
        <f t="shared" si="134"/>
        <v>0</v>
      </c>
      <c r="AMQ33" s="406"/>
      <c r="AMR33" s="782"/>
      <c r="AMS33" s="22"/>
      <c r="AMT33" s="31"/>
      <c r="AMU33" s="76"/>
      <c r="AMV33" s="78">
        <f t="shared" si="135"/>
        <v>0</v>
      </c>
      <c r="AMX33" s="322"/>
      <c r="AMY33" s="311"/>
      <c r="AMZ33" s="807"/>
      <c r="ANA33" s="810"/>
      <c r="ANB33" s="76"/>
      <c r="ANC33" s="811">
        <f t="shared" si="205"/>
        <v>0</v>
      </c>
      <c r="ANE33" s="322"/>
      <c r="ANF33" s="311"/>
      <c r="ANG33" s="805"/>
      <c r="ANH33" s="97"/>
      <c r="ANI33" s="76"/>
      <c r="ANJ33" s="811">
        <f t="shared" si="206"/>
        <v>0</v>
      </c>
      <c r="ANL33" s="322"/>
      <c r="ANM33" s="311"/>
      <c r="ANN33" s="807"/>
      <c r="ANO33" s="901"/>
      <c r="ANP33" s="76"/>
      <c r="ANQ33" s="811">
        <f t="shared" si="207"/>
        <v>187.59999999999991</v>
      </c>
      <c r="ANS33" s="31"/>
      <c r="ANT33" s="336"/>
      <c r="ANU33" s="311"/>
      <c r="ANV33" s="807"/>
      <c r="ANW33" s="810"/>
      <c r="ANX33" s="76"/>
      <c r="ANY33" s="811">
        <f t="shared" si="208"/>
        <v>0</v>
      </c>
      <c r="AOA33" s="406"/>
      <c r="AOB33" s="738"/>
      <c r="AOC33" s="311"/>
      <c r="AOD33" s="807"/>
      <c r="AOE33" s="810"/>
      <c r="AOF33" s="76"/>
      <c r="AOG33" s="811">
        <f t="shared" si="209"/>
        <v>731.20000000001164</v>
      </c>
      <c r="AOI33" s="406"/>
      <c r="AOJ33" s="311"/>
      <c r="AOK33" s="807"/>
      <c r="AOL33" s="810"/>
      <c r="AOM33" s="76"/>
      <c r="AON33" s="811">
        <f t="shared" si="210"/>
        <v>0</v>
      </c>
      <c r="AOP33" s="311"/>
      <c r="AOQ33" s="311"/>
      <c r="AOR33" s="807"/>
      <c r="AOS33" s="810"/>
      <c r="AOT33" s="76"/>
      <c r="AOU33" s="811">
        <f t="shared" si="211"/>
        <v>0</v>
      </c>
      <c r="AOW33" s="311"/>
      <c r="AOX33" s="311"/>
      <c r="AOY33" s="831"/>
      <c r="AOZ33" s="810"/>
      <c r="APA33" s="76"/>
      <c r="APB33" s="811">
        <f t="shared" si="212"/>
        <v>0</v>
      </c>
      <c r="APD33" s="49"/>
      <c r="APE33" s="900"/>
      <c r="APF33" s="805"/>
      <c r="APG33" s="97"/>
      <c r="APH33" s="139"/>
      <c r="API33" s="78">
        <f t="shared" si="136"/>
        <v>0</v>
      </c>
      <c r="APK33" s="406"/>
      <c r="APL33" s="311"/>
      <c r="APM33" s="831"/>
      <c r="APN33" s="810"/>
      <c r="APO33" s="76"/>
      <c r="APP33" s="811">
        <f t="shared" si="213"/>
        <v>0</v>
      </c>
      <c r="APR33" s="322"/>
      <c r="APS33" s="311"/>
      <c r="APT33" s="807"/>
      <c r="APU33" s="810"/>
      <c r="APV33" s="76"/>
      <c r="APW33" s="811">
        <f t="shared" si="266"/>
        <v>0</v>
      </c>
      <c r="APY33" s="31"/>
      <c r="APZ33" s="872"/>
      <c r="AQA33" s="807"/>
      <c r="AQB33" s="810"/>
      <c r="AQC33" s="76"/>
      <c r="AQD33" s="811">
        <f t="shared" si="267"/>
        <v>0</v>
      </c>
      <c r="AQF33" s="31"/>
      <c r="AQG33" s="311"/>
      <c r="AQH33" s="807"/>
      <c r="AQI33" s="810"/>
      <c r="AQJ33" s="76"/>
      <c r="AQK33" s="811">
        <f t="shared" si="268"/>
        <v>0</v>
      </c>
      <c r="AQM33" s="31"/>
      <c r="AQN33" s="872"/>
      <c r="AQO33" s="807"/>
      <c r="AQP33" s="810"/>
      <c r="AQQ33" s="76"/>
      <c r="AQR33" s="811">
        <f t="shared" si="269"/>
        <v>0</v>
      </c>
      <c r="AQT33" s="322"/>
      <c r="AQU33" s="782"/>
      <c r="AQV33" s="807"/>
      <c r="AQW33" s="810"/>
      <c r="AQX33" s="76"/>
      <c r="AQY33" s="811">
        <f t="shared" si="270"/>
        <v>0</v>
      </c>
      <c r="ARA33" s="322"/>
      <c r="ARB33" s="782"/>
      <c r="ARC33" s="807"/>
      <c r="ARD33" s="810"/>
      <c r="ARE33" s="76"/>
      <c r="ARF33" s="811">
        <f t="shared" si="271"/>
        <v>0</v>
      </c>
      <c r="ARH33" s="322"/>
      <c r="ARI33" s="782"/>
      <c r="ARJ33" s="807"/>
      <c r="ARK33" s="810"/>
      <c r="ARL33" s="76"/>
      <c r="ARM33" s="811">
        <f t="shared" si="272"/>
        <v>399</v>
      </c>
      <c r="ARO33" s="406"/>
      <c r="ARP33" s="872"/>
      <c r="ARQ33" s="807"/>
      <c r="ARR33" s="810"/>
      <c r="ARS33" s="76"/>
      <c r="ART33" s="811">
        <f t="shared" si="273"/>
        <v>0</v>
      </c>
      <c r="ARV33" s="406"/>
      <c r="ARW33" s="872"/>
      <c r="ARX33" s="807"/>
      <c r="ARY33" s="810"/>
      <c r="ARZ33" s="76"/>
      <c r="ASA33" s="811">
        <f t="shared" si="274"/>
        <v>0</v>
      </c>
      <c r="ASC33" s="406"/>
      <c r="ASD33" s="311"/>
      <c r="ASE33" s="807"/>
      <c r="ASF33" s="810"/>
      <c r="ASG33" s="76"/>
      <c r="ASH33" s="811">
        <f t="shared" si="223"/>
        <v>0</v>
      </c>
      <c r="ASJ33" s="406"/>
      <c r="ASK33" s="311"/>
      <c r="ASL33" s="831"/>
      <c r="ASM33" s="810"/>
      <c r="ASN33" s="76"/>
      <c r="ASO33" s="811">
        <f t="shared" si="224"/>
        <v>0</v>
      </c>
      <c r="ASQ33" s="406"/>
      <c r="ASR33" s="311"/>
      <c r="ASS33" s="22"/>
      <c r="AST33" s="31"/>
      <c r="ASU33" s="76"/>
      <c r="ASV33" s="78">
        <f t="shared" si="240"/>
        <v>0</v>
      </c>
      <c r="ASX33" s="406"/>
      <c r="ASY33" s="406"/>
      <c r="ASZ33" s="311"/>
      <c r="ATA33" s="22"/>
      <c r="ATB33" s="31"/>
      <c r="ATC33" s="76"/>
      <c r="ATD33" s="78">
        <f t="shared" si="241"/>
        <v>2270</v>
      </c>
      <c r="ATF33" s="406"/>
      <c r="ATG33" s="782"/>
      <c r="ATH33" s="22"/>
      <c r="ATI33" s="31"/>
      <c r="ATJ33" s="76"/>
      <c r="ATK33" s="78">
        <f t="shared" si="242"/>
        <v>0</v>
      </c>
      <c r="ATM33" s="322"/>
      <c r="ATN33" s="311"/>
      <c r="ATO33" s="22"/>
      <c r="ATP33" s="31"/>
      <c r="ATQ33" s="76"/>
      <c r="ATR33" s="78">
        <f t="shared" si="243"/>
        <v>0</v>
      </c>
      <c r="ATT33" s="406"/>
      <c r="ATU33" s="738"/>
      <c r="ATV33" s="782"/>
      <c r="ATW33" s="22"/>
      <c r="ATX33" s="31"/>
      <c r="ATY33" s="76"/>
      <c r="ATZ33" s="78">
        <f t="shared" si="244"/>
        <v>968</v>
      </c>
      <c r="AUB33" s="406"/>
      <c r="AUC33" s="738"/>
      <c r="AUD33" s="782"/>
      <c r="AUE33" s="22"/>
      <c r="AUF33" s="31"/>
      <c r="AUG33" s="76"/>
      <c r="AUH33" s="78">
        <f t="shared" si="245"/>
        <v>0</v>
      </c>
      <c r="AUI33" s="76"/>
      <c r="AUJ33" s="406"/>
      <c r="AUK33" s="311"/>
      <c r="AUL33" s="22"/>
      <c r="AUM33" s="31"/>
      <c r="AUN33" s="76"/>
      <c r="AUO33" s="78">
        <f t="shared" si="246"/>
        <v>0</v>
      </c>
      <c r="AUQ33" s="426"/>
      <c r="AUR33" s="229"/>
      <c r="AUS33" s="104"/>
      <c r="AUT33" s="49"/>
      <c r="AUU33" s="139"/>
      <c r="AUV33" s="78">
        <f t="shared" si="247"/>
        <v>1117.5</v>
      </c>
      <c r="AUX33" s="406"/>
      <c r="AUY33" s="311"/>
      <c r="AUZ33" s="22"/>
      <c r="AVA33" s="31"/>
      <c r="AVB33" s="76"/>
      <c r="AVC33" s="78">
        <f t="shared" si="248"/>
        <v>3312</v>
      </c>
      <c r="AVE33" s="406"/>
      <c r="AVF33" s="311"/>
      <c r="AVG33" s="22"/>
      <c r="AVH33" s="31"/>
      <c r="AVI33" s="76"/>
      <c r="AVJ33" s="78">
        <f t="shared" si="249"/>
        <v>0</v>
      </c>
      <c r="AVL33" s="426"/>
      <c r="AVM33" s="229"/>
      <c r="AVN33" s="104"/>
      <c r="AVO33" s="49"/>
      <c r="AVP33" s="139"/>
      <c r="AVQ33" s="78">
        <f t="shared" si="250"/>
        <v>0</v>
      </c>
      <c r="AVS33" s="406"/>
      <c r="AVT33" s="311"/>
      <c r="AVU33" s="22"/>
      <c r="AVV33" s="31"/>
      <c r="AVW33" s="76"/>
      <c r="AVX33" s="78">
        <f t="shared" si="225"/>
        <v>0</v>
      </c>
      <c r="AVZ33" s="406"/>
      <c r="AWA33" s="311"/>
      <c r="AWB33" s="22"/>
      <c r="AWC33" s="31"/>
      <c r="AWD33" s="76"/>
      <c r="AWE33" s="78">
        <f t="shared" si="226"/>
        <v>0</v>
      </c>
      <c r="AWG33" s="426"/>
      <c r="AWH33" s="229"/>
      <c r="AWI33" s="104"/>
      <c r="AWJ33" s="49"/>
      <c r="AWK33" s="139"/>
      <c r="AWL33" s="78">
        <f t="shared" si="227"/>
        <v>0</v>
      </c>
      <c r="AWN33" s="49"/>
      <c r="AWO33" s="308"/>
      <c r="AWP33" s="229"/>
      <c r="AWQ33" s="104"/>
      <c r="AWR33" s="49"/>
      <c r="AWS33" s="139"/>
      <c r="AWT33" s="78">
        <f t="shared" si="228"/>
        <v>5365</v>
      </c>
      <c r="AWV33" s="406"/>
      <c r="AWW33" s="406"/>
      <c r="AWX33" s="311"/>
      <c r="AWY33" s="22"/>
      <c r="AWZ33" s="31"/>
      <c r="AXA33" s="76"/>
      <c r="AXB33" s="78">
        <f t="shared" si="260"/>
        <v>4707.5</v>
      </c>
      <c r="AXD33" s="406"/>
      <c r="AXE33" s="311"/>
      <c r="AXF33" s="22"/>
      <c r="AXG33" s="61"/>
      <c r="AXH33" s="76"/>
      <c r="AXI33" s="78">
        <f t="shared" si="261"/>
        <v>0</v>
      </c>
      <c r="AXK33" s="406"/>
      <c r="AXL33" s="311"/>
      <c r="AXM33" s="22"/>
      <c r="AXN33" s="61"/>
      <c r="AXO33" s="76"/>
      <c r="AXP33" s="78">
        <f t="shared" si="262"/>
        <v>0</v>
      </c>
      <c r="AXR33" s="31"/>
      <c r="AXS33" s="311"/>
      <c r="AXT33" s="22"/>
      <c r="AXU33" s="61"/>
      <c r="AXV33" s="76"/>
      <c r="AXW33" s="78">
        <f t="shared" si="263"/>
        <v>0</v>
      </c>
      <c r="AXY33" s="426"/>
      <c r="AXZ33" s="229"/>
      <c r="AYA33" s="104"/>
      <c r="AYB33" s="426"/>
      <c r="AYC33" s="139"/>
      <c r="AYD33" s="78">
        <f t="shared" si="137"/>
        <v>0</v>
      </c>
      <c r="AYF33" s="426"/>
      <c r="AYG33" s="895"/>
      <c r="AYH33" s="104"/>
      <c r="AYI33" s="49"/>
      <c r="AYJ33" s="139"/>
      <c r="AYK33" s="78">
        <f t="shared" si="138"/>
        <v>0</v>
      </c>
      <c r="AYM33" s="426"/>
      <c r="AYN33" s="229"/>
      <c r="AYO33" s="104"/>
      <c r="AYP33" s="49"/>
      <c r="AYQ33" s="139"/>
      <c r="AYR33" s="78">
        <f t="shared" si="139"/>
        <v>0</v>
      </c>
      <c r="AYT33" s="406"/>
      <c r="AYU33" s="311"/>
      <c r="AYV33" s="22"/>
      <c r="AYW33" s="61"/>
      <c r="AYX33" s="76"/>
      <c r="AYY33" s="78">
        <f t="shared" si="140"/>
        <v>0</v>
      </c>
      <c r="AZA33" s="406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5180.28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6"/>
      <c r="BAG33" s="139"/>
      <c r="BAH33" s="78">
        <f t="shared" si="145"/>
        <v>16823.900000000001</v>
      </c>
      <c r="BAJ33" s="406"/>
      <c r="BAK33" s="311"/>
      <c r="BAL33" s="22"/>
      <c r="BAM33" s="406"/>
      <c r="BAN33" s="76"/>
      <c r="BAO33" s="78">
        <f t="shared" si="146"/>
        <v>0</v>
      </c>
      <c r="BAQ33" s="426"/>
      <c r="BAR33" s="229"/>
      <c r="BAS33" s="104"/>
      <c r="BAT33" s="49"/>
      <c r="BAU33" s="139"/>
      <c r="BAV33" s="78">
        <f t="shared" si="147"/>
        <v>60859.7</v>
      </c>
      <c r="BAX33" s="31"/>
      <c r="BAY33" s="311"/>
      <c r="BAZ33" s="22"/>
      <c r="BBA33" s="61"/>
      <c r="BBB33" s="76"/>
      <c r="BBC33" s="78">
        <f t="shared" si="264"/>
        <v>0</v>
      </c>
      <c r="BBE33" s="31"/>
      <c r="BBF33" s="311"/>
      <c r="BBG33" s="22"/>
      <c r="BBH33" s="61"/>
      <c r="BBI33" s="76"/>
      <c r="BBJ33" s="78">
        <f t="shared" si="265"/>
        <v>1292</v>
      </c>
      <c r="BBL33" s="321">
        <v>41738</v>
      </c>
      <c r="BBM33" s="321"/>
      <c r="BBN33" s="302" t="s">
        <v>3158</v>
      </c>
      <c r="BBO33" s="390">
        <v>452300</v>
      </c>
      <c r="BBP33" s="393"/>
      <c r="BBQ33" s="350"/>
      <c r="BBR33" s="131">
        <f t="shared" si="148"/>
        <v>452306.5</v>
      </c>
      <c r="BBT33" s="31"/>
      <c r="BBU33" s="311"/>
      <c r="BBV33" s="22"/>
      <c r="BBW33" s="61"/>
      <c r="BBX33" s="76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6"/>
      <c r="BCW33" s="311"/>
      <c r="BCX33" s="22"/>
      <c r="BCY33" s="61"/>
      <c r="BCZ33" s="76"/>
      <c r="BDA33" s="78">
        <f t="shared" si="153"/>
        <v>6086.5</v>
      </c>
      <c r="BDC33" s="406"/>
      <c r="BDD33" s="311"/>
      <c r="BDE33" s="22"/>
      <c r="BDF33" s="61"/>
      <c r="BDG33" s="76"/>
      <c r="BDH33" s="78">
        <f t="shared" si="154"/>
        <v>29972.600000000006</v>
      </c>
      <c r="BDJ33" s="322"/>
      <c r="BDK33" s="311"/>
      <c r="BDL33" s="22"/>
      <c r="BDM33" s="61"/>
      <c r="BDN33" s="76"/>
      <c r="BDO33" s="78">
        <f t="shared" si="155"/>
        <v>0</v>
      </c>
      <c r="BDQ33" s="406"/>
      <c r="BDR33" s="738"/>
      <c r="BDS33" s="311"/>
      <c r="BDT33" s="22"/>
      <c r="BDU33" s="493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10700</v>
      </c>
      <c r="BEG33" s="31"/>
      <c r="BEH33" s="311"/>
      <c r="BEI33" s="22"/>
      <c r="BEJ33" s="31"/>
      <c r="BEK33" s="76"/>
      <c r="BEL33" s="78">
        <f t="shared" si="158"/>
        <v>0</v>
      </c>
      <c r="BEN33" s="31"/>
      <c r="BEO33" s="311"/>
      <c r="BEP33" s="22"/>
      <c r="BEQ33" s="61"/>
      <c r="BER33" s="76"/>
      <c r="BES33" s="78">
        <f t="shared" si="159"/>
        <v>0</v>
      </c>
      <c r="BEU33" s="322"/>
      <c r="BEV33" s="311"/>
      <c r="BEW33" s="22"/>
      <c r="BEX33" s="61"/>
      <c r="BEY33" s="76"/>
      <c r="BEZ33" s="78">
        <f t="shared" si="160"/>
        <v>0</v>
      </c>
      <c r="BFB33" s="322"/>
      <c r="BFC33" s="311"/>
      <c r="BFD33" s="22"/>
      <c r="BFE33" s="61"/>
      <c r="BFF33" s="76"/>
      <c r="BFG33" s="78">
        <f t="shared" si="161"/>
        <v>970</v>
      </c>
      <c r="BFI33" s="321"/>
      <c r="BFJ33" s="302"/>
      <c r="BFK33" s="139"/>
      <c r="BFL33" s="426"/>
      <c r="BFM33" s="139"/>
      <c r="BFN33" s="78">
        <f t="shared" si="162"/>
        <v>0</v>
      </c>
      <c r="BFP33" s="322"/>
      <c r="BFQ33" s="311"/>
      <c r="BFR33" s="22"/>
      <c r="BFS33" s="493"/>
      <c r="BFT33" s="76"/>
      <c r="BFU33" s="78">
        <f t="shared" si="163"/>
        <v>0</v>
      </c>
      <c r="BFW33" s="31"/>
      <c r="BFX33" s="311"/>
      <c r="BFY33" s="22"/>
      <c r="BFZ33" s="61"/>
      <c r="BGA33" s="76"/>
      <c r="BGB33" s="78">
        <f t="shared" si="164"/>
        <v>0</v>
      </c>
      <c r="BGD33" s="321"/>
      <c r="BGE33" s="229"/>
      <c r="BGF33" s="104"/>
      <c r="BGG33" s="342"/>
      <c r="BGH33" s="139"/>
      <c r="BGI33" s="78">
        <f t="shared" si="165"/>
        <v>0</v>
      </c>
      <c r="BGK33" s="426"/>
      <c r="BGL33" s="426"/>
      <c r="BGM33" s="302"/>
      <c r="BGN33" s="139"/>
      <c r="BGO33" s="426"/>
      <c r="BGP33" s="139"/>
      <c r="BGQ33" s="78">
        <f t="shared" si="166"/>
        <v>4379.5999999999913</v>
      </c>
      <c r="BGS33" s="31"/>
      <c r="BGT33" s="311"/>
      <c r="BGU33" s="22"/>
      <c r="BGV33" s="61"/>
      <c r="BGW33" s="76"/>
      <c r="BGX33" s="78">
        <f t="shared" si="167"/>
        <v>0</v>
      </c>
      <c r="BGZ33" s="406"/>
      <c r="BHA33" s="311"/>
      <c r="BHB33" s="22"/>
      <c r="BHC33" s="61"/>
      <c r="BHD33" s="76"/>
      <c r="BHE33" s="78">
        <f t="shared" si="168"/>
        <v>229.79999999999927</v>
      </c>
      <c r="BHG33" s="406"/>
      <c r="BHH33" s="31"/>
      <c r="BHI33" s="311"/>
      <c r="BHJ33" s="22"/>
      <c r="BHK33" s="31"/>
      <c r="BHL33" s="76"/>
      <c r="BHM33" s="78">
        <f t="shared" si="169"/>
        <v>0</v>
      </c>
      <c r="BHO33" s="322"/>
      <c r="BHP33" s="311"/>
      <c r="BHQ33" s="22"/>
      <c r="BHR33" s="322"/>
      <c r="BHS33" s="76"/>
      <c r="BHT33" s="78">
        <f t="shared" si="170"/>
        <v>0</v>
      </c>
      <c r="BHV33" s="322"/>
      <c r="BHW33" s="336"/>
      <c r="BHX33" s="311"/>
      <c r="BHY33" s="22"/>
      <c r="BHZ33" s="605"/>
      <c r="BIA33" s="76"/>
      <c r="BIB33" s="78">
        <f t="shared" si="171"/>
        <v>0</v>
      </c>
      <c r="BID33" s="322"/>
      <c r="BIE33" s="31"/>
      <c r="BIF33" s="311"/>
      <c r="BIG33" s="22"/>
      <c r="BIH33" s="31"/>
      <c r="BII33" s="76"/>
      <c r="BIJ33" s="78">
        <f t="shared" si="172"/>
        <v>50501.000000000007</v>
      </c>
      <c r="BIL33" s="406"/>
      <c r="BIM33" s="311"/>
      <c r="BIN33" s="22"/>
      <c r="BIO33" s="493"/>
      <c r="BIP33" s="76"/>
      <c r="BIQ33" s="78">
        <f t="shared" si="173"/>
        <v>86</v>
      </c>
      <c r="BIS33" s="321"/>
      <c r="BIT33" s="229"/>
      <c r="BIU33" s="104"/>
      <c r="BIV33" s="258"/>
      <c r="BIW33" s="139"/>
      <c r="BIX33" s="78">
        <f t="shared" si="174"/>
        <v>0</v>
      </c>
      <c r="BIZ33" s="426"/>
      <c r="BJA33" s="229"/>
      <c r="BJB33" s="104"/>
      <c r="BJC33" s="258"/>
      <c r="BJD33" s="139"/>
      <c r="BJE33" s="78">
        <f t="shared" si="175"/>
        <v>0</v>
      </c>
      <c r="BJG33" s="322"/>
      <c r="BJH33" s="322"/>
      <c r="BJI33" s="311"/>
      <c r="BJJ33" s="22"/>
      <c r="BJK33" s="61"/>
      <c r="BJL33" s="76"/>
      <c r="BJM33" s="78">
        <f t="shared" si="254"/>
        <v>27564.899999999991</v>
      </c>
      <c r="BJO33" s="31"/>
      <c r="BJP33" s="311"/>
      <c r="BJQ33" s="22"/>
      <c r="BJR33" s="61"/>
      <c r="BJS33" s="76"/>
      <c r="BJT33" s="78">
        <f t="shared" si="255"/>
        <v>1883</v>
      </c>
      <c r="BJV33" s="406"/>
      <c r="BJW33" s="311"/>
      <c r="BJX33" s="22"/>
      <c r="BJY33" s="61"/>
      <c r="BJZ33" s="76"/>
      <c r="BKA33" s="78">
        <f t="shared" si="176"/>
        <v>0</v>
      </c>
      <c r="BKC33" s="406"/>
      <c r="BKE33" s="311"/>
      <c r="BKF33" s="22"/>
      <c r="BKG33" s="61"/>
      <c r="BKH33" s="76"/>
      <c r="BKI33" s="78">
        <f t="shared" si="177"/>
        <v>13238.500000000002</v>
      </c>
      <c r="BKK33" s="406"/>
      <c r="BKL33" s="311"/>
      <c r="BKM33" s="22"/>
      <c r="BKN33" s="61"/>
      <c r="BKO33" s="76"/>
      <c r="BKP33" s="78">
        <f t="shared" si="178"/>
        <v>0</v>
      </c>
      <c r="BKR33" s="406"/>
      <c r="BKS33" s="311"/>
      <c r="BKT33" s="22"/>
      <c r="BKU33" s="61"/>
      <c r="BKV33" s="76"/>
      <c r="BKW33" s="78">
        <f t="shared" si="179"/>
        <v>0</v>
      </c>
      <c r="BKY33" s="406"/>
      <c r="BKZ33" s="311"/>
      <c r="BLA33" s="22"/>
      <c r="BLB33" s="61"/>
      <c r="BLC33" s="76"/>
      <c r="BLD33" s="78">
        <f t="shared" si="180"/>
        <v>11052.6</v>
      </c>
      <c r="BLF33" s="406"/>
      <c r="BLG33" s="311"/>
      <c r="BLH33" s="22"/>
      <c r="BLI33" s="61"/>
      <c r="BLJ33" s="76"/>
      <c r="BLK33" s="78">
        <f t="shared" si="181"/>
        <v>100</v>
      </c>
      <c r="BLM33" s="406"/>
      <c r="BLN33" s="311"/>
      <c r="BLO33" s="22"/>
      <c r="BLP33" s="61"/>
      <c r="BLQ33" s="76"/>
      <c r="BLR33" s="78">
        <f t="shared" si="182"/>
        <v>0</v>
      </c>
      <c r="BLT33" s="406"/>
      <c r="BLU33" s="311"/>
      <c r="BLV33" s="22"/>
      <c r="BLW33" s="61"/>
      <c r="BLX33" s="76"/>
      <c r="BLY33" s="78">
        <f t="shared" si="183"/>
        <v>0</v>
      </c>
      <c r="BMA33" s="406"/>
      <c r="BMB33" s="311"/>
      <c r="BMC33" s="22"/>
      <c r="BMD33" s="493"/>
      <c r="BME33" s="76"/>
      <c r="BMF33" s="78">
        <f t="shared" si="184"/>
        <v>0</v>
      </c>
      <c r="BMH33" s="406"/>
      <c r="BMI33" s="311"/>
      <c r="BMJ33" s="22"/>
      <c r="BMK33" s="61"/>
      <c r="BML33" s="76"/>
      <c r="BMM33" s="78">
        <f t="shared" si="185"/>
        <v>0</v>
      </c>
      <c r="BMO33" s="31"/>
      <c r="BMP33" s="311"/>
      <c r="BMQ33" s="22"/>
      <c r="BMR33" s="61"/>
      <c r="BMS33" s="76"/>
      <c r="BMT33" s="78">
        <f t="shared" si="186"/>
        <v>0</v>
      </c>
      <c r="BMV33" s="31"/>
      <c r="BMW33" s="311"/>
      <c r="BMX33" s="783"/>
      <c r="BMY33" s="61"/>
      <c r="BMZ33" s="76"/>
      <c r="BNA33" s="78">
        <f t="shared" si="229"/>
        <v>30837</v>
      </c>
      <c r="BNC33" s="321">
        <v>41729</v>
      </c>
      <c r="BND33" s="302" t="s">
        <v>2615</v>
      </c>
      <c r="BNE33" s="139">
        <v>15517.5</v>
      </c>
      <c r="BNF33" s="342">
        <v>41736</v>
      </c>
      <c r="BNG33" s="139">
        <v>9200</v>
      </c>
      <c r="BNH33" s="78">
        <f t="shared" si="230"/>
        <v>99251.3</v>
      </c>
      <c r="BNJ33" s="31"/>
      <c r="BNK33" s="311"/>
      <c r="BNL33" s="22"/>
      <c r="BNM33" s="61"/>
      <c r="BNN33" s="76"/>
      <c r="BNO33" s="78">
        <f t="shared" si="231"/>
        <v>0</v>
      </c>
      <c r="BNQ33" s="31"/>
      <c r="BNR33" s="336"/>
      <c r="BNS33" s="311"/>
      <c r="BNT33" s="22"/>
      <c r="BNU33" s="61"/>
      <c r="BNV33" s="76"/>
      <c r="BNW33" s="78">
        <f t="shared" si="232"/>
        <v>0</v>
      </c>
      <c r="BNY33" s="31"/>
      <c r="BNZ33" s="311"/>
      <c r="BOA33" s="22"/>
      <c r="BOB33" s="61"/>
      <c r="BOC33" s="76"/>
      <c r="BOD33" s="78">
        <f t="shared" si="233"/>
        <v>0</v>
      </c>
      <c r="BOF33" s="31"/>
      <c r="BOG33" s="311"/>
      <c r="BOH33" s="22"/>
      <c r="BOI33" s="61"/>
      <c r="BOJ33" s="76"/>
      <c r="BOK33" s="78">
        <f t="shared" si="234"/>
        <v>0</v>
      </c>
      <c r="BOM33" s="31"/>
      <c r="BON33" s="311"/>
      <c r="BOO33" s="22"/>
      <c r="BOP33" s="61"/>
      <c r="BOQ33" s="76"/>
      <c r="BOR33" s="78">
        <f t="shared" si="235"/>
        <v>1785.5</v>
      </c>
      <c r="BOT33" s="321"/>
      <c r="BOU33" s="229"/>
      <c r="BOV33" s="104"/>
      <c r="BOW33" s="49"/>
      <c r="BOX33" s="139"/>
      <c r="BOY33" s="78">
        <f t="shared" si="236"/>
        <v>0</v>
      </c>
      <c r="BPA33" s="406"/>
      <c r="BPB33" s="311"/>
      <c r="BPC33" s="22"/>
      <c r="BPD33" s="31"/>
      <c r="BPE33" s="76"/>
      <c r="BPF33" s="78">
        <f t="shared" si="237"/>
        <v>0</v>
      </c>
      <c r="BPH33" s="406"/>
      <c r="BPI33" s="311"/>
      <c r="BPJ33" s="22"/>
      <c r="BPK33" s="31"/>
      <c r="BPL33" s="76"/>
      <c r="BPM33" s="78">
        <f t="shared" si="251"/>
        <v>2273.5</v>
      </c>
      <c r="BPO33" s="31"/>
      <c r="BPP33" s="311"/>
      <c r="BPQ33" s="22"/>
      <c r="BPR33" s="61"/>
      <c r="BPS33" s="76"/>
      <c r="BPT33" s="78">
        <f t="shared" si="187"/>
        <v>0</v>
      </c>
      <c r="BPV33" s="31"/>
      <c r="BPW33" s="311"/>
      <c r="BPX33" s="22"/>
      <c r="BPY33" s="61"/>
      <c r="BPZ33" s="76"/>
      <c r="BQA33" s="78">
        <f t="shared" si="188"/>
        <v>0</v>
      </c>
      <c r="BQE33" s="31"/>
      <c r="BQF33" s="22"/>
      <c r="BQG33" s="61"/>
      <c r="BQH33" s="76"/>
      <c r="BQI33" s="78">
        <f t="shared" si="189"/>
        <v>118</v>
      </c>
      <c r="BQJ33" s="76"/>
      <c r="BQK33" s="321"/>
      <c r="BQL33" s="302"/>
      <c r="BQM33" s="139"/>
      <c r="BQN33" s="49">
        <v>41711</v>
      </c>
      <c r="BQO33" s="139">
        <v>500</v>
      </c>
      <c r="BQP33" s="78">
        <f t="shared" si="190"/>
        <v>47632.5</v>
      </c>
      <c r="BQR33" s="321"/>
      <c r="BQS33" s="229"/>
      <c r="BQT33" s="104"/>
      <c r="BQU33" s="715"/>
      <c r="BQV33" s="139"/>
      <c r="BQW33" s="78">
        <f t="shared" si="191"/>
        <v>0</v>
      </c>
      <c r="BQZ33" s="780"/>
      <c r="BRA33" s="350"/>
      <c r="BRB33" s="406"/>
      <c r="BRC33" s="778"/>
      <c r="BRD33" s="78">
        <f t="shared" si="192"/>
        <v>0</v>
      </c>
      <c r="BRF33" s="31"/>
      <c r="BRG33" s="311"/>
      <c r="BRH33" s="22"/>
      <c r="BRI33" s="61"/>
      <c r="BRJ33" s="76"/>
      <c r="BRK33" s="78">
        <f t="shared" si="193"/>
        <v>0</v>
      </c>
      <c r="BRM33" s="322"/>
      <c r="BRN33" s="31"/>
      <c r="BRO33" s="311"/>
      <c r="BRP33" s="22"/>
      <c r="BRQ33" s="61"/>
      <c r="BRR33" s="76"/>
      <c r="BRS33" s="78">
        <f t="shared" si="194"/>
        <v>1966</v>
      </c>
      <c r="BRU33" s="406"/>
      <c r="BRV33" s="311"/>
      <c r="BRW33" s="22"/>
      <c r="BRX33" s="61"/>
      <c r="BRY33" s="76"/>
      <c r="BRZ33" s="78">
        <f t="shared" si="195"/>
        <v>0</v>
      </c>
      <c r="BSB33" s="406"/>
      <c r="BSC33" s="311"/>
      <c r="BSD33" s="22"/>
      <c r="BSE33" s="31"/>
      <c r="BSF33" s="76"/>
      <c r="BSG33" s="78">
        <f t="shared" si="196"/>
        <v>0</v>
      </c>
      <c r="BSI33" s="31"/>
      <c r="BSJ33" s="311"/>
      <c r="BSK33" s="22"/>
      <c r="BSL33" s="61"/>
      <c r="BSM33" s="76"/>
      <c r="BSN33" s="78">
        <f t="shared" si="197"/>
        <v>0</v>
      </c>
      <c r="BSP33" s="406"/>
      <c r="BSQ33" s="311"/>
      <c r="BSR33" s="22"/>
      <c r="BSS33" s="883"/>
      <c r="BST33" s="571"/>
      <c r="BSU33" s="78">
        <f t="shared" si="198"/>
        <v>0</v>
      </c>
      <c r="BSW33" s="406"/>
      <c r="BSX33" s="311"/>
      <c r="BSY33" s="22"/>
      <c r="BSZ33" s="883"/>
      <c r="BTA33" s="571"/>
      <c r="BTB33" s="78">
        <f t="shared" si="199"/>
        <v>0</v>
      </c>
      <c r="BTD33" s="31"/>
      <c r="BTE33" s="311"/>
      <c r="BTF33" s="22"/>
      <c r="BTG33" s="61"/>
      <c r="BTH33" s="76"/>
      <c r="BTI33" s="78">
        <f t="shared" si="200"/>
        <v>0</v>
      </c>
      <c r="BTK33" s="31"/>
      <c r="BTL33" s="311"/>
      <c r="BTM33" s="22"/>
      <c r="BTN33" s="61"/>
      <c r="BTO33" s="76"/>
      <c r="BTP33" s="78">
        <f t="shared" si="201"/>
        <v>0</v>
      </c>
      <c r="BTR33" s="31"/>
      <c r="BTS33" s="311"/>
      <c r="BTT33" s="22"/>
      <c r="BTU33" s="61"/>
      <c r="BTV33" s="76"/>
      <c r="BTW33" s="78">
        <f t="shared" si="202"/>
        <v>0</v>
      </c>
      <c r="BTY33" s="31"/>
      <c r="BTZ33" s="311"/>
      <c r="BUA33" s="22"/>
      <c r="BUB33" s="61"/>
      <c r="BUC33" s="76"/>
      <c r="BUD33" s="78">
        <f t="shared" si="203"/>
        <v>0</v>
      </c>
    </row>
    <row r="34" spans="1:1902" x14ac:dyDescent="0.25">
      <c r="A34" s="31"/>
      <c r="B34" s="311"/>
      <c r="C34" s="22"/>
      <c r="D34" s="31"/>
      <c r="E34" s="76"/>
      <c r="F34" s="78">
        <f t="shared" si="2"/>
        <v>147000</v>
      </c>
      <c r="H34" s="31"/>
      <c r="I34" s="311"/>
      <c r="J34" s="22"/>
      <c r="K34" s="31"/>
      <c r="L34" s="76"/>
      <c r="M34" s="78">
        <f t="shared" si="3"/>
        <v>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6"/>
      <c r="AK34" s="311"/>
      <c r="AL34" s="22"/>
      <c r="AM34" s="406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6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6"/>
      <c r="CA34" s="426"/>
      <c r="CB34" s="229"/>
      <c r="CC34" s="104"/>
      <c r="CD34" s="49"/>
      <c r="CE34" s="139"/>
      <c r="CF34" s="78">
        <f t="shared" si="13"/>
        <v>24829.5</v>
      </c>
      <c r="CH34" s="406"/>
      <c r="CI34" s="311"/>
      <c r="CJ34" s="22"/>
      <c r="CK34" s="31"/>
      <c r="CL34" s="76"/>
      <c r="CM34" s="78">
        <f t="shared" si="14"/>
        <v>0</v>
      </c>
      <c r="CO34" s="406"/>
      <c r="CP34" s="311"/>
      <c r="CQ34" s="22"/>
      <c r="CR34" s="31"/>
      <c r="CS34" s="76"/>
      <c r="CT34" s="78">
        <f t="shared" si="15"/>
        <v>0</v>
      </c>
      <c r="CV34" s="426">
        <v>41414</v>
      </c>
      <c r="CW34" s="818"/>
      <c r="CX34" s="229" t="s">
        <v>1512</v>
      </c>
      <c r="CY34" s="104">
        <v>215660.6</v>
      </c>
      <c r="CZ34" s="483"/>
      <c r="DA34" s="389"/>
      <c r="DB34" s="78">
        <f t="shared" si="16"/>
        <v>541992.65</v>
      </c>
      <c r="DD34" s="426"/>
      <c r="DE34" s="818"/>
      <c r="DF34" s="229"/>
      <c r="DG34" s="104"/>
      <c r="DH34" s="426"/>
      <c r="DI34" s="139"/>
      <c r="DJ34" s="78">
        <f t="shared" si="17"/>
        <v>17806122.599999994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6"/>
      <c r="EO34" s="311"/>
      <c r="EP34" s="22"/>
      <c r="EQ34" s="31"/>
      <c r="ER34" s="76"/>
      <c r="ES34" s="78">
        <f t="shared" si="22"/>
        <v>7999.8000000000029</v>
      </c>
      <c r="EU34" s="406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6"/>
      <c r="FK34" s="49"/>
      <c r="FL34" s="229"/>
      <c r="FM34" s="104"/>
      <c r="FN34" s="49"/>
      <c r="FO34" s="139"/>
      <c r="FP34" s="78">
        <f t="shared" si="25"/>
        <v>19957.43</v>
      </c>
      <c r="FR34" s="406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4"/>
        <v>0</v>
      </c>
      <c r="GG34" s="426"/>
      <c r="GH34" s="483"/>
      <c r="GI34" s="229"/>
      <c r="GJ34" s="104"/>
      <c r="GK34" s="426"/>
      <c r="GL34" s="139"/>
      <c r="GM34" s="78">
        <f t="shared" si="27"/>
        <v>0</v>
      </c>
      <c r="GO34" s="311"/>
      <c r="GP34" s="311"/>
      <c r="GQ34" s="22"/>
      <c r="GR34" s="31"/>
      <c r="GS34" s="76"/>
      <c r="GT34" s="78">
        <f t="shared" si="28"/>
        <v>3191.5</v>
      </c>
      <c r="GV34" s="406"/>
      <c r="GW34" s="311"/>
      <c r="GX34" s="311"/>
      <c r="GY34" s="22"/>
      <c r="GZ34" s="31"/>
      <c r="HA34" s="76"/>
      <c r="HB34" s="78">
        <f t="shared" si="29"/>
        <v>12652.35</v>
      </c>
      <c r="HD34" s="406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33695</v>
      </c>
      <c r="IT34" s="426"/>
      <c r="IU34" s="229"/>
      <c r="IV34" s="104"/>
      <c r="IW34" s="49"/>
      <c r="IX34" s="139"/>
      <c r="IY34" s="78">
        <f t="shared" si="36"/>
        <v>402</v>
      </c>
      <c r="JA34" s="406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40800</v>
      </c>
      <c r="JO34" s="322"/>
      <c r="JP34" s="311"/>
      <c r="JQ34" s="22"/>
      <c r="JR34" s="322"/>
      <c r="JS34" s="22"/>
      <c r="JT34" s="78">
        <f t="shared" si="39"/>
        <v>40800</v>
      </c>
      <c r="JV34" s="322"/>
      <c r="JW34" s="311"/>
      <c r="JX34" s="22"/>
      <c r="JY34" s="322"/>
      <c r="JZ34" s="22"/>
      <c r="KA34" s="78">
        <f t="shared" si="40"/>
        <v>40800</v>
      </c>
      <c r="KC34" s="426"/>
      <c r="KD34" s="229"/>
      <c r="KE34" s="104"/>
      <c r="KF34" s="322"/>
      <c r="KG34" s="76"/>
      <c r="KH34" s="78">
        <f t="shared" si="41"/>
        <v>23084.5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12354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6"/>
      <c r="MP34" s="311"/>
      <c r="MQ34" s="22"/>
      <c r="MR34" s="31"/>
      <c r="MS34" s="76"/>
      <c r="MT34" s="78">
        <f t="shared" si="50"/>
        <v>0</v>
      </c>
      <c r="MV34" s="406"/>
      <c r="MW34" s="311"/>
      <c r="MX34" s="22"/>
      <c r="MY34" s="31"/>
      <c r="MZ34" s="76"/>
      <c r="NA34" s="78">
        <f t="shared" si="51"/>
        <v>0</v>
      </c>
      <c r="NC34" s="406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6"/>
      <c r="NY34" s="311"/>
      <c r="NZ34" s="22"/>
      <c r="OA34" s="406"/>
      <c r="OB34" s="76"/>
      <c r="OC34" s="78">
        <f t="shared" si="55"/>
        <v>0</v>
      </c>
      <c r="OE34" s="406"/>
      <c r="OF34" s="311"/>
      <c r="OG34" s="22"/>
      <c r="OH34" s="31"/>
      <c r="OI34" s="76"/>
      <c r="OJ34" s="78">
        <f t="shared" si="56"/>
        <v>12799.5</v>
      </c>
      <c r="OL34" s="406"/>
      <c r="OM34" s="736"/>
      <c r="ON34" s="311"/>
      <c r="OO34" s="22"/>
      <c r="OP34" s="31"/>
      <c r="OQ34" s="76"/>
      <c r="OR34" s="78">
        <f t="shared" si="0"/>
        <v>225191.9</v>
      </c>
      <c r="OT34" s="406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95"/>
      <c r="PJ34" s="104"/>
      <c r="PK34" s="49"/>
      <c r="PL34" s="139"/>
      <c r="PM34" s="78">
        <f t="shared" si="59"/>
        <v>301.5</v>
      </c>
      <c r="PO34" s="321"/>
      <c r="PP34" s="895"/>
      <c r="PQ34" s="104"/>
      <c r="PR34" s="49"/>
      <c r="PS34" s="139"/>
      <c r="PT34" s="78">
        <f t="shared" si="60"/>
        <v>301.5</v>
      </c>
      <c r="PV34" s="321"/>
      <c r="PW34" s="860"/>
      <c r="PX34" s="229"/>
      <c r="PY34" s="104"/>
      <c r="PZ34" s="308"/>
      <c r="QA34" s="139"/>
      <c r="QB34" s="78">
        <f t="shared" si="61"/>
        <v>9830.3599999999933</v>
      </c>
      <c r="QD34" s="322"/>
      <c r="QE34" s="311"/>
      <c r="QF34" s="22"/>
      <c r="QG34" s="336"/>
      <c r="QH34" s="76"/>
      <c r="QI34" s="78">
        <f t="shared" si="62"/>
        <v>0</v>
      </c>
      <c r="QK34" s="322"/>
      <c r="QL34" s="311"/>
      <c r="QM34" s="22"/>
      <c r="QN34" s="31"/>
      <c r="QO34" s="76"/>
      <c r="QP34" s="78">
        <f t="shared" si="63"/>
        <v>9276.8000000000011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6"/>
      <c r="RN34" s="483"/>
      <c r="RO34" s="229"/>
      <c r="RP34" s="104"/>
      <c r="RQ34" s="49"/>
      <c r="RR34" s="139"/>
      <c r="RS34" s="78">
        <f t="shared" si="67"/>
        <v>15332.5</v>
      </c>
      <c r="RU34" s="406"/>
      <c r="RV34" s="311"/>
      <c r="RW34" s="22"/>
      <c r="RX34" s="31"/>
      <c r="RY34" s="76"/>
      <c r="RZ34" s="78">
        <f t="shared" si="68"/>
        <v>1797</v>
      </c>
      <c r="SB34" s="406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6"/>
      <c r="UG34" s="311"/>
      <c r="UH34" s="22"/>
      <c r="UI34" s="31"/>
      <c r="UJ34" s="76"/>
      <c r="UK34" s="78">
        <f t="shared" si="77"/>
        <v>0</v>
      </c>
      <c r="UM34" s="406"/>
      <c r="UN34" s="311"/>
      <c r="UO34" s="22"/>
      <c r="UP34" s="31"/>
      <c r="UQ34" s="76"/>
      <c r="UR34" s="78">
        <f t="shared" si="78"/>
        <v>-2822</v>
      </c>
      <c r="UT34" s="406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6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6"/>
      <c r="WD34" s="311"/>
      <c r="WE34" s="22"/>
      <c r="WF34" s="322"/>
      <c r="WG34" s="76"/>
      <c r="WH34" s="78">
        <f t="shared" si="84"/>
        <v>1136</v>
      </c>
      <c r="WJ34" s="322"/>
      <c r="WK34" s="311"/>
      <c r="WL34" s="22"/>
      <c r="WM34" s="31"/>
      <c r="WN34" s="76"/>
      <c r="WO34" s="78">
        <f t="shared" si="85"/>
        <v>151</v>
      </c>
      <c r="WQ34" s="406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635.5</v>
      </c>
      <c r="XE34" s="406"/>
      <c r="XF34" s="311"/>
      <c r="XG34" s="22"/>
      <c r="XH34" s="31"/>
      <c r="XI34" s="76"/>
      <c r="XJ34" s="78">
        <f t="shared" si="88"/>
        <v>40179.949999999997</v>
      </c>
      <c r="XL34" s="406"/>
      <c r="XM34" s="311"/>
      <c r="XN34" s="22"/>
      <c r="XO34" s="31"/>
      <c r="XP34" s="76"/>
      <c r="XQ34" s="78">
        <f t="shared" si="89"/>
        <v>0</v>
      </c>
      <c r="XS34" s="406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6"/>
      <c r="YP34" s="483"/>
      <c r="YQ34" s="229"/>
      <c r="YR34" s="696"/>
      <c r="YS34" s="785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2"/>
        <v>0</v>
      </c>
      <c r="ZD34" s="321"/>
      <c r="ZE34" s="229"/>
      <c r="ZF34" s="104"/>
      <c r="ZG34" s="49"/>
      <c r="ZH34" s="139"/>
      <c r="ZI34" s="78">
        <f t="shared" si="94"/>
        <v>11399.470000000001</v>
      </c>
      <c r="ZK34" s="406"/>
      <c r="ZL34" s="311"/>
      <c r="ZM34" s="22"/>
      <c r="ZN34" s="31"/>
      <c r="ZO34" s="76"/>
      <c r="ZP34" s="78">
        <f t="shared" si="238"/>
        <v>0</v>
      </c>
      <c r="ZR34" s="406"/>
      <c r="ZS34" s="311"/>
      <c r="ZT34" s="22"/>
      <c r="ZU34" s="31"/>
      <c r="ZV34" s="76"/>
      <c r="ZW34" s="78">
        <f t="shared" si="239"/>
        <v>0</v>
      </c>
      <c r="ZY34" s="321"/>
      <c r="ZZ34" s="317"/>
      <c r="AAA34" s="229"/>
      <c r="AAB34" s="104"/>
      <c r="AAC34" s="321"/>
      <c r="AAD34" s="139"/>
      <c r="AAE34" s="78">
        <f t="shared" si="95"/>
        <v>2062.4000000000233</v>
      </c>
      <c r="AAG34" s="321"/>
      <c r="AAH34" s="229"/>
      <c r="AAI34" s="104"/>
      <c r="AAJ34" s="321"/>
      <c r="AAK34" s="139"/>
      <c r="AAL34" s="78">
        <f t="shared" si="96"/>
        <v>0</v>
      </c>
      <c r="AAN34" s="426"/>
      <c r="AAO34" s="426"/>
      <c r="AAP34" s="229"/>
      <c r="AAQ34" s="104"/>
      <c r="AAR34" s="321"/>
      <c r="AAS34" s="139"/>
      <c r="AAT34" s="78">
        <f t="shared" si="97"/>
        <v>2828</v>
      </c>
      <c r="AAV34" s="321"/>
      <c r="AAW34" s="229"/>
      <c r="AAX34" s="696"/>
      <c r="AAY34" s="49"/>
      <c r="AAZ34" s="139"/>
      <c r="ABA34" s="78">
        <f t="shared" si="98"/>
        <v>41970</v>
      </c>
      <c r="ABC34" s="406"/>
      <c r="ABD34" s="311"/>
      <c r="ABE34" s="22"/>
      <c r="ABF34" s="31"/>
      <c r="ABG34" s="76"/>
      <c r="ABH34" s="78">
        <f t="shared" si="99"/>
        <v>0</v>
      </c>
      <c r="ABJ34" s="426"/>
      <c r="ABK34" s="229"/>
      <c r="ABL34" s="104"/>
      <c r="ABM34" s="49"/>
      <c r="ABN34" s="139"/>
      <c r="ABO34" s="78">
        <f t="shared" si="100"/>
        <v>0</v>
      </c>
      <c r="ABQ34" s="426"/>
      <c r="ABR34" s="229"/>
      <c r="ABS34" s="104"/>
      <c r="ABT34" s="49"/>
      <c r="ABU34" s="139"/>
      <c r="ABV34" s="78">
        <f t="shared" si="101"/>
        <v>0</v>
      </c>
      <c r="ABX34" s="406"/>
      <c r="ABY34" s="311"/>
      <c r="ABZ34" s="22"/>
      <c r="ACA34" s="31"/>
      <c r="ACB34" s="76"/>
      <c r="ACC34" s="78">
        <f t="shared" si="102"/>
        <v>0</v>
      </c>
      <c r="ACE34" s="406"/>
      <c r="ACF34" s="311"/>
      <c r="ACG34" s="22"/>
      <c r="ACH34" s="31"/>
      <c r="ACI34" s="76"/>
      <c r="ACJ34" s="78">
        <f t="shared" si="103"/>
        <v>0</v>
      </c>
      <c r="ACL34" s="406"/>
      <c r="ACM34" s="406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6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7"/>
        <v>0</v>
      </c>
      <c r="ADP34" s="322"/>
      <c r="ADQ34" s="311"/>
      <c r="ADR34" s="22"/>
      <c r="ADS34" s="406"/>
      <c r="ADT34" s="76"/>
      <c r="ADU34" s="78">
        <f t="shared" si="258"/>
        <v>0</v>
      </c>
      <c r="ADW34" s="406"/>
      <c r="ADX34" s="311"/>
      <c r="ADY34" s="22"/>
      <c r="ADZ34" s="31"/>
      <c r="AEA34" s="76"/>
      <c r="AEB34" s="78">
        <f t="shared" si="259"/>
        <v>42311</v>
      </c>
      <c r="AED34" s="321"/>
      <c r="AEE34" s="229"/>
      <c r="AEF34" s="104"/>
      <c r="AEG34" s="321"/>
      <c r="AEH34" s="139"/>
      <c r="AEI34" s="78">
        <f t="shared" si="253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45296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3146</v>
      </c>
      <c r="AGV34" s="406"/>
      <c r="AGW34" s="311"/>
      <c r="AGX34" s="22"/>
      <c r="AGY34" s="31"/>
      <c r="AGZ34" s="76"/>
      <c r="AHA34" s="78">
        <f t="shared" si="114"/>
        <v>17325.5</v>
      </c>
      <c r="AHE34" s="311"/>
      <c r="AHF34" s="22"/>
      <c r="AHG34" s="322"/>
      <c r="AHH34" s="76"/>
      <c r="AHI34" s="78">
        <f t="shared" si="115"/>
        <v>2343</v>
      </c>
      <c r="AHK34" s="406"/>
      <c r="AHL34" s="311"/>
      <c r="AHM34" s="22"/>
      <c r="AHN34" s="31"/>
      <c r="AHO34" s="76"/>
      <c r="AHP34" s="78">
        <f t="shared" si="116"/>
        <v>0</v>
      </c>
      <c r="AHR34" s="406"/>
      <c r="AHS34" s="311"/>
      <c r="AHT34" s="22"/>
      <c r="AHU34" s="31"/>
      <c r="AHV34" s="76"/>
      <c r="AHW34" s="78">
        <f t="shared" si="117"/>
        <v>5917.5</v>
      </c>
      <c r="AHY34" s="406"/>
      <c r="AHZ34" s="406"/>
      <c r="AIA34" s="311"/>
      <c r="AIB34" s="783"/>
      <c r="AIC34" s="31"/>
      <c r="AID34" s="76"/>
      <c r="AIE34" s="78">
        <f t="shared" si="118"/>
        <v>36851.200000000004</v>
      </c>
      <c r="AIG34" s="406"/>
      <c r="AIH34" s="311"/>
      <c r="AII34" s="22"/>
      <c r="AIJ34" s="31"/>
      <c r="AIK34" s="76"/>
      <c r="AIL34" s="78">
        <f t="shared" si="119"/>
        <v>2612</v>
      </c>
      <c r="AIN34" s="426"/>
      <c r="AIO34" s="229"/>
      <c r="AIP34" s="104"/>
      <c r="AIQ34" s="49"/>
      <c r="AIR34" s="139"/>
      <c r="AIS34" s="78">
        <f t="shared" si="120"/>
        <v>0</v>
      </c>
      <c r="AIU34" s="406"/>
      <c r="AIV34" s="311"/>
      <c r="AIW34" s="22"/>
      <c r="AIX34" s="31"/>
      <c r="AIY34" s="76"/>
      <c r="AIZ34" s="78">
        <f t="shared" si="121"/>
        <v>504</v>
      </c>
      <c r="AJB34" s="31"/>
      <c r="AJC34" s="782"/>
      <c r="AJD34" s="22"/>
      <c r="AJE34" s="31"/>
      <c r="AJF34" s="76"/>
      <c r="AJG34" s="78">
        <f t="shared" si="122"/>
        <v>52560.5</v>
      </c>
      <c r="AJI34" s="31"/>
      <c r="AJJ34" s="782"/>
      <c r="AJK34" s="104"/>
      <c r="AJL34" s="31"/>
      <c r="AJM34" s="139"/>
      <c r="AJN34" s="78">
        <f t="shared" si="123"/>
        <v>3113</v>
      </c>
      <c r="AJP34" s="322"/>
      <c r="AJQ34" s="782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2"/>
      <c r="AKG34" s="22"/>
      <c r="AKH34" s="31"/>
      <c r="AKI34" s="76"/>
      <c r="AKJ34" s="78">
        <f t="shared" si="126"/>
        <v>0</v>
      </c>
      <c r="AKL34" s="406"/>
      <c r="AKM34" s="782"/>
      <c r="AKN34" s="22"/>
      <c r="AKO34" s="31"/>
      <c r="AKP34" s="76"/>
      <c r="AKQ34" s="78">
        <f t="shared" si="127"/>
        <v>0</v>
      </c>
      <c r="AKS34" s="406"/>
      <c r="AKT34" s="738"/>
      <c r="AKU34" s="782"/>
      <c r="AKV34" s="22"/>
      <c r="AKW34" s="31"/>
      <c r="AKX34" s="76"/>
      <c r="AKY34" s="78">
        <f t="shared" si="128"/>
        <v>139</v>
      </c>
      <c r="ALA34" s="426"/>
      <c r="ALB34" s="895"/>
      <c r="ALC34" s="104"/>
      <c r="ALD34" s="49"/>
      <c r="ALE34" s="139"/>
      <c r="ALF34" s="78">
        <f t="shared" si="129"/>
        <v>409</v>
      </c>
      <c r="ALH34" s="406"/>
      <c r="ALI34" s="782"/>
      <c r="ALJ34" s="22"/>
      <c r="ALK34" s="31"/>
      <c r="ALL34" s="76"/>
      <c r="ALM34" s="78">
        <f t="shared" si="130"/>
        <v>0</v>
      </c>
      <c r="ALO34" s="406"/>
      <c r="ALP34" s="782"/>
      <c r="ALQ34" s="22"/>
      <c r="ALR34" s="31"/>
      <c r="ALS34" s="76"/>
      <c r="ALT34" s="78">
        <f t="shared" si="131"/>
        <v>3598.5</v>
      </c>
      <c r="ALV34" s="426"/>
      <c r="ALW34" s="229"/>
      <c r="ALX34" s="104"/>
      <c r="ALY34" s="49"/>
      <c r="ALZ34" s="139"/>
      <c r="AMA34" s="78">
        <f t="shared" si="132"/>
        <v>37151</v>
      </c>
      <c r="AMC34" s="406"/>
      <c r="AMD34" s="782"/>
      <c r="AME34" s="22"/>
      <c r="AMF34" s="31"/>
      <c r="AMG34" s="76"/>
      <c r="AMH34" s="78">
        <f t="shared" si="133"/>
        <v>0</v>
      </c>
      <c r="AMJ34" s="406"/>
      <c r="AMK34" s="782"/>
      <c r="AML34" s="22"/>
      <c r="AMM34" s="406"/>
      <c r="AMN34" s="76"/>
      <c r="AMO34" s="78">
        <f t="shared" si="134"/>
        <v>0</v>
      </c>
      <c r="AMQ34" s="406"/>
      <c r="AMR34" s="782"/>
      <c r="AMS34" s="22"/>
      <c r="AMT34" s="31"/>
      <c r="AMU34" s="76"/>
      <c r="AMV34" s="78">
        <f t="shared" si="135"/>
        <v>0</v>
      </c>
      <c r="AMX34" s="322"/>
      <c r="AMY34" s="311"/>
      <c r="AMZ34" s="807"/>
      <c r="ANA34" s="810"/>
      <c r="ANB34" s="76"/>
      <c r="ANC34" s="811">
        <f t="shared" si="205"/>
        <v>0</v>
      </c>
      <c r="ANE34" s="322"/>
      <c r="ANF34" s="311"/>
      <c r="ANG34" s="805"/>
      <c r="ANH34" s="97"/>
      <c r="ANI34" s="76"/>
      <c r="ANJ34" s="811">
        <f t="shared" si="206"/>
        <v>0</v>
      </c>
      <c r="ANL34" s="322"/>
      <c r="ANM34" s="311"/>
      <c r="ANN34" s="807"/>
      <c r="ANO34" s="901"/>
      <c r="ANP34" s="76"/>
      <c r="ANQ34" s="811">
        <f t="shared" si="207"/>
        <v>187.59999999999991</v>
      </c>
      <c r="ANS34" s="31"/>
      <c r="ANT34" s="336"/>
      <c r="ANU34" s="311"/>
      <c r="ANV34" s="807"/>
      <c r="ANW34" s="810"/>
      <c r="ANX34" s="76"/>
      <c r="ANY34" s="811">
        <f t="shared" si="208"/>
        <v>0</v>
      </c>
      <c r="AOA34" s="406"/>
      <c r="AOB34" s="738"/>
      <c r="AOC34" s="311"/>
      <c r="AOD34" s="807"/>
      <c r="AOE34" s="810"/>
      <c r="AOF34" s="76"/>
      <c r="AOG34" s="811">
        <f t="shared" si="209"/>
        <v>731.20000000001164</v>
      </c>
      <c r="AOI34" s="406"/>
      <c r="AOJ34" s="311"/>
      <c r="AOK34" s="807"/>
      <c r="AOL34" s="810"/>
      <c r="AOM34" s="76"/>
      <c r="AON34" s="811">
        <f t="shared" si="210"/>
        <v>0</v>
      </c>
      <c r="AOP34" s="311"/>
      <c r="AOQ34" s="311"/>
      <c r="AOR34" s="807"/>
      <c r="AOS34" s="810"/>
      <c r="AOT34" s="76"/>
      <c r="AOU34" s="811">
        <f t="shared" si="211"/>
        <v>0</v>
      </c>
      <c r="AOW34" s="311"/>
      <c r="AOX34" s="311"/>
      <c r="AOY34" s="831"/>
      <c r="AOZ34" s="810"/>
      <c r="APA34" s="76"/>
      <c r="APB34" s="811">
        <f t="shared" si="212"/>
        <v>0</v>
      </c>
      <c r="APD34" s="49"/>
      <c r="APE34" s="900"/>
      <c r="APF34" s="805"/>
      <c r="APG34" s="97"/>
      <c r="APH34" s="139"/>
      <c r="API34" s="78">
        <f t="shared" si="136"/>
        <v>0</v>
      </c>
      <c r="APK34" s="406"/>
      <c r="APL34" s="311"/>
      <c r="APM34" s="831"/>
      <c r="APN34" s="810"/>
      <c r="APO34" s="76"/>
      <c r="APP34" s="811">
        <f t="shared" si="213"/>
        <v>0</v>
      </c>
      <c r="APR34" s="322"/>
      <c r="APS34" s="311"/>
      <c r="APT34" s="807"/>
      <c r="APU34" s="810"/>
      <c r="APV34" s="76"/>
      <c r="APW34" s="811">
        <f t="shared" si="266"/>
        <v>0</v>
      </c>
      <c r="APY34" s="31"/>
      <c r="APZ34" s="872"/>
      <c r="AQA34" s="807"/>
      <c r="AQB34" s="810"/>
      <c r="AQC34" s="76"/>
      <c r="AQD34" s="811">
        <f t="shared" si="267"/>
        <v>0</v>
      </c>
      <c r="AQF34" s="31"/>
      <c r="AQG34" s="311"/>
      <c r="AQH34" s="807"/>
      <c r="AQI34" s="810"/>
      <c r="AQJ34" s="76"/>
      <c r="AQK34" s="811">
        <f t="shared" si="268"/>
        <v>0</v>
      </c>
      <c r="AQM34" s="31"/>
      <c r="AQN34" s="872"/>
      <c r="AQO34" s="807"/>
      <c r="AQP34" s="810"/>
      <c r="AQQ34" s="76"/>
      <c r="AQR34" s="811">
        <f t="shared" si="269"/>
        <v>0</v>
      </c>
      <c r="AQT34" s="322"/>
      <c r="AQU34" s="782"/>
      <c r="AQV34" s="807"/>
      <c r="AQW34" s="810"/>
      <c r="AQX34" s="76"/>
      <c r="AQY34" s="811">
        <f t="shared" si="270"/>
        <v>0</v>
      </c>
      <c r="ARA34" s="322"/>
      <c r="ARB34" s="782"/>
      <c r="ARC34" s="807"/>
      <c r="ARD34" s="810"/>
      <c r="ARE34" s="76"/>
      <c r="ARF34" s="811">
        <f t="shared" si="271"/>
        <v>0</v>
      </c>
      <c r="ARH34" s="322"/>
      <c r="ARI34" s="782"/>
      <c r="ARJ34" s="807"/>
      <c r="ARK34" s="810"/>
      <c r="ARL34" s="76"/>
      <c r="ARM34" s="811">
        <f t="shared" si="272"/>
        <v>399</v>
      </c>
      <c r="ARO34" s="406"/>
      <c r="ARP34" s="872"/>
      <c r="ARQ34" s="807"/>
      <c r="ARR34" s="810"/>
      <c r="ARS34" s="76"/>
      <c r="ART34" s="811">
        <f t="shared" si="273"/>
        <v>0</v>
      </c>
      <c r="ARV34" s="406"/>
      <c r="ARW34" s="872"/>
      <c r="ARX34" s="807"/>
      <c r="ARY34" s="810"/>
      <c r="ARZ34" s="76"/>
      <c r="ASA34" s="811">
        <f t="shared" si="274"/>
        <v>0</v>
      </c>
      <c r="ASC34" s="406"/>
      <c r="ASD34" s="311"/>
      <c r="ASE34" s="807"/>
      <c r="ASF34" s="810"/>
      <c r="ASG34" s="76"/>
      <c r="ASH34" s="811">
        <f t="shared" si="223"/>
        <v>0</v>
      </c>
      <c r="ASJ34" s="406"/>
      <c r="ASK34" s="311"/>
      <c r="ASL34" s="831"/>
      <c r="ASM34" s="810"/>
      <c r="ASN34" s="76"/>
      <c r="ASO34" s="811">
        <f t="shared" si="224"/>
        <v>0</v>
      </c>
      <c r="ASQ34" s="406"/>
      <c r="ASR34" s="311"/>
      <c r="ASS34" s="22"/>
      <c r="AST34" s="31"/>
      <c r="ASU34" s="76"/>
      <c r="ASV34" s="78">
        <f t="shared" si="240"/>
        <v>0</v>
      </c>
      <c r="ASX34" s="406"/>
      <c r="ASY34" s="406"/>
      <c r="ASZ34" s="311"/>
      <c r="ATA34" s="22"/>
      <c r="ATB34" s="31"/>
      <c r="ATC34" s="76"/>
      <c r="ATD34" s="78">
        <f t="shared" si="241"/>
        <v>2270</v>
      </c>
      <c r="ATF34" s="406"/>
      <c r="ATG34" s="782"/>
      <c r="ATH34" s="22"/>
      <c r="ATI34" s="31"/>
      <c r="ATJ34" s="76"/>
      <c r="ATK34" s="78">
        <f t="shared" si="242"/>
        <v>0</v>
      </c>
      <c r="ATM34" s="322"/>
      <c r="ATN34" s="782"/>
      <c r="ATO34" s="22"/>
      <c r="ATP34" s="31"/>
      <c r="ATQ34" s="76"/>
      <c r="ATR34" s="78">
        <f t="shared" si="243"/>
        <v>0</v>
      </c>
      <c r="ATT34" s="406"/>
      <c r="ATU34" s="738"/>
      <c r="ATV34" s="782"/>
      <c r="ATW34" s="22"/>
      <c r="ATX34" s="31"/>
      <c r="ATY34" s="76"/>
      <c r="ATZ34" s="78">
        <f t="shared" si="244"/>
        <v>968</v>
      </c>
      <c r="AUB34" s="406"/>
      <c r="AUC34" s="738"/>
      <c r="AUD34" s="782"/>
      <c r="AUE34" s="22"/>
      <c r="AUF34" s="31"/>
      <c r="AUG34" s="76"/>
      <c r="AUH34" s="78">
        <f t="shared" si="245"/>
        <v>0</v>
      </c>
      <c r="AUI34" s="76"/>
      <c r="AUJ34" s="406"/>
      <c r="AUK34" s="311"/>
      <c r="AUL34" s="22"/>
      <c r="AUM34" s="31"/>
      <c r="AUN34" s="76"/>
      <c r="AUO34" s="78">
        <f t="shared" si="246"/>
        <v>0</v>
      </c>
      <c r="AUQ34" s="426"/>
      <c r="AUR34" s="229"/>
      <c r="AUS34" s="104"/>
      <c r="AUT34" s="49"/>
      <c r="AUU34" s="139"/>
      <c r="AUV34" s="78">
        <f t="shared" si="247"/>
        <v>1117.5</v>
      </c>
      <c r="AUX34" s="406"/>
      <c r="AUY34" s="311"/>
      <c r="AUZ34" s="22"/>
      <c r="AVA34" s="31"/>
      <c r="AVB34" s="76"/>
      <c r="AVC34" s="78">
        <f t="shared" si="248"/>
        <v>3312</v>
      </c>
      <c r="AVE34" s="406"/>
      <c r="AVF34" s="311"/>
      <c r="AVG34" s="22"/>
      <c r="AVH34" s="31"/>
      <c r="AVI34" s="76"/>
      <c r="AVJ34" s="78">
        <f t="shared" si="249"/>
        <v>0</v>
      </c>
      <c r="AVL34" s="426"/>
      <c r="AVM34" s="229"/>
      <c r="AVN34" s="104"/>
      <c r="AVO34" s="49"/>
      <c r="AVP34" s="139"/>
      <c r="AVQ34" s="78">
        <f t="shared" si="250"/>
        <v>0</v>
      </c>
      <c r="AVS34" s="406"/>
      <c r="AVT34" s="311"/>
      <c r="AVU34" s="22"/>
      <c r="AVV34" s="31"/>
      <c r="AVW34" s="76"/>
      <c r="AVX34" s="78">
        <f t="shared" si="225"/>
        <v>0</v>
      </c>
      <c r="AVZ34" s="406"/>
      <c r="AWA34" s="311"/>
      <c r="AWB34" s="22"/>
      <c r="AWC34" s="31"/>
      <c r="AWD34" s="76"/>
      <c r="AWE34" s="78">
        <f t="shared" si="226"/>
        <v>0</v>
      </c>
      <c r="AWG34" s="426"/>
      <c r="AWH34" s="229"/>
      <c r="AWI34" s="104"/>
      <c r="AWJ34" s="49"/>
      <c r="AWK34" s="139"/>
      <c r="AWL34" s="78">
        <f t="shared" si="227"/>
        <v>0</v>
      </c>
      <c r="AWN34" s="49"/>
      <c r="AWO34" s="308"/>
      <c r="AWP34" s="229"/>
      <c r="AWQ34" s="104"/>
      <c r="AWR34" s="49"/>
      <c r="AWS34" s="139"/>
      <c r="AWT34" s="78">
        <f t="shared" si="228"/>
        <v>5365</v>
      </c>
      <c r="AWV34" s="406"/>
      <c r="AWW34" s="493"/>
      <c r="AWX34" s="782"/>
      <c r="AWY34" s="22"/>
      <c r="AWZ34" s="31"/>
      <c r="AXA34" s="76"/>
      <c r="AXB34" s="78">
        <f t="shared" si="260"/>
        <v>4707.5</v>
      </c>
      <c r="AXD34" s="493"/>
      <c r="AXE34" s="311"/>
      <c r="AXF34" s="22"/>
      <c r="AXG34" s="31"/>
      <c r="AXH34" s="76"/>
      <c r="AXI34" s="78">
        <f t="shared" si="261"/>
        <v>0</v>
      </c>
      <c r="AXK34" s="493"/>
      <c r="AXL34" s="311"/>
      <c r="AXM34" s="22"/>
      <c r="AXN34" s="31"/>
      <c r="AXO34" s="76"/>
      <c r="AXP34" s="78">
        <f t="shared" si="262"/>
        <v>0</v>
      </c>
      <c r="AXR34" s="61"/>
      <c r="AXS34" s="311"/>
      <c r="AXT34" s="22"/>
      <c r="AXU34" s="31"/>
      <c r="AXV34" s="76"/>
      <c r="AXW34" s="78">
        <f t="shared" si="263"/>
        <v>0</v>
      </c>
      <c r="AXY34" s="426"/>
      <c r="AXZ34" s="229"/>
      <c r="AYA34" s="104"/>
      <c r="AYB34" s="426"/>
      <c r="AYC34" s="139"/>
      <c r="AYD34" s="78">
        <f t="shared" si="137"/>
        <v>0</v>
      </c>
      <c r="AYF34" s="495"/>
      <c r="AYG34" s="229"/>
      <c r="AYH34" s="104"/>
      <c r="AYI34" s="49"/>
      <c r="AYJ34" s="139"/>
      <c r="AYK34" s="78">
        <f t="shared" si="138"/>
        <v>0</v>
      </c>
      <c r="AYM34" s="495"/>
      <c r="AYN34" s="229"/>
      <c r="AYO34" s="104"/>
      <c r="AYP34" s="49"/>
      <c r="AYQ34" s="139"/>
      <c r="AYR34" s="78">
        <f t="shared" si="139"/>
        <v>0</v>
      </c>
      <c r="AYT34" s="493"/>
      <c r="AYU34" s="311"/>
      <c r="AYV34" s="22"/>
      <c r="AYW34" s="31"/>
      <c r="AYX34" s="76"/>
      <c r="AYY34" s="78">
        <f t="shared" si="140"/>
        <v>0</v>
      </c>
      <c r="AZA34" s="493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5180.28</v>
      </c>
      <c r="AZV34" s="605"/>
      <c r="AZW34" s="311"/>
      <c r="AZX34" s="22"/>
      <c r="AZY34" s="31"/>
      <c r="AZZ34" s="76"/>
      <c r="BAA34" s="78">
        <f t="shared" si="144"/>
        <v>0</v>
      </c>
      <c r="BAC34" s="605"/>
      <c r="BAD34" s="311"/>
      <c r="BAE34" s="22"/>
      <c r="BAF34" s="406"/>
      <c r="BAG34" s="76"/>
      <c r="BAH34" s="78">
        <f t="shared" si="145"/>
        <v>16823.900000000001</v>
      </c>
      <c r="BAJ34" s="406"/>
      <c r="BAK34" s="311"/>
      <c r="BAL34" s="22"/>
      <c r="BAM34" s="406"/>
      <c r="BAN34" s="76"/>
      <c r="BAO34" s="78">
        <f t="shared" si="146"/>
        <v>0</v>
      </c>
      <c r="BAQ34" s="426"/>
      <c r="BAR34" s="229"/>
      <c r="BAS34" s="104"/>
      <c r="BAT34" s="49"/>
      <c r="BAU34" s="139"/>
      <c r="BAV34" s="131">
        <f t="shared" si="147"/>
        <v>60859.7</v>
      </c>
      <c r="BAX34" s="61"/>
      <c r="BAY34" s="311"/>
      <c r="BAZ34" s="22"/>
      <c r="BBA34" s="31"/>
      <c r="BBB34" s="76"/>
      <c r="BBC34" s="78">
        <f t="shared" si="264"/>
        <v>0</v>
      </c>
      <c r="BBE34" s="61"/>
      <c r="BBF34" s="311"/>
      <c r="BBG34" s="22"/>
      <c r="BBH34" s="31"/>
      <c r="BBI34" s="76"/>
      <c r="BBJ34" s="78">
        <f t="shared" si="265"/>
        <v>1292</v>
      </c>
      <c r="BBL34" s="321">
        <v>41738</v>
      </c>
      <c r="BBM34" s="321"/>
      <c r="BBN34" s="302" t="s">
        <v>3159</v>
      </c>
      <c r="BBO34" s="350">
        <v>35811</v>
      </c>
      <c r="BBP34" s="321">
        <v>41744</v>
      </c>
      <c r="BBQ34" s="435">
        <v>35811</v>
      </c>
      <c r="BBR34" s="131">
        <f t="shared" si="148"/>
        <v>452306.5</v>
      </c>
      <c r="BBT34" s="61"/>
      <c r="BBU34" s="311"/>
      <c r="BBV34" s="22"/>
      <c r="BBW34" s="31"/>
      <c r="BBX34" s="76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3"/>
      <c r="BCW34" s="311"/>
      <c r="BCX34" s="22"/>
      <c r="BCY34" s="31"/>
      <c r="BCZ34" s="76"/>
      <c r="BDA34" s="78">
        <f t="shared" si="153"/>
        <v>6086.5</v>
      </c>
      <c r="BDC34" s="493"/>
      <c r="BDD34" s="311"/>
      <c r="BDE34" s="22"/>
      <c r="BDF34" s="31"/>
      <c r="BDG34" s="76"/>
      <c r="BDH34" s="78">
        <f t="shared" si="154"/>
        <v>29972.600000000006</v>
      </c>
      <c r="BDJ34" s="605"/>
      <c r="BDK34" s="311"/>
      <c r="BDL34" s="22"/>
      <c r="BDM34" s="31"/>
      <c r="BDN34" s="76"/>
      <c r="BDO34" s="78">
        <f t="shared" si="155"/>
        <v>0</v>
      </c>
      <c r="BDQ34" s="493"/>
      <c r="BDR34" s="738"/>
      <c r="BDS34" s="311"/>
      <c r="BDT34" s="22"/>
      <c r="BDU34" s="406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10700</v>
      </c>
      <c r="BEG34" s="61"/>
      <c r="BEH34" s="311"/>
      <c r="BEI34" s="22"/>
      <c r="BEJ34" s="31"/>
      <c r="BEK34" s="76"/>
      <c r="BEL34" s="78">
        <f t="shared" si="158"/>
        <v>0</v>
      </c>
      <c r="BEN34" s="61"/>
      <c r="BEO34" s="311"/>
      <c r="BEP34" s="22"/>
      <c r="BEQ34" s="31"/>
      <c r="BER34" s="76"/>
      <c r="BES34" s="78">
        <f t="shared" si="159"/>
        <v>0</v>
      </c>
      <c r="BEU34" s="605"/>
      <c r="BEV34" s="311"/>
      <c r="BEW34" s="22"/>
      <c r="BEX34" s="31"/>
      <c r="BEY34" s="76"/>
      <c r="BEZ34" s="78">
        <f t="shared" si="160"/>
        <v>0</v>
      </c>
      <c r="BFB34" s="605"/>
      <c r="BFC34" s="311"/>
      <c r="BFD34" s="22"/>
      <c r="BFE34" s="31"/>
      <c r="BFF34" s="76"/>
      <c r="BFG34" s="78">
        <f t="shared" si="161"/>
        <v>970</v>
      </c>
      <c r="BFI34" s="321"/>
      <c r="BFJ34" s="302"/>
      <c r="BFK34" s="139"/>
      <c r="BFL34" s="426"/>
      <c r="BFM34" s="139"/>
      <c r="BFN34" s="78">
        <f t="shared" si="162"/>
        <v>0</v>
      </c>
      <c r="BFP34" s="605"/>
      <c r="BFQ34" s="311"/>
      <c r="BFR34" s="22"/>
      <c r="BFS34" s="406"/>
      <c r="BFT34" s="76"/>
      <c r="BFU34" s="78">
        <f t="shared" si="163"/>
        <v>0</v>
      </c>
      <c r="BFW34" s="61"/>
      <c r="BFX34" s="311"/>
      <c r="BFY34" s="22"/>
      <c r="BFZ34" s="31"/>
      <c r="BGA34" s="76"/>
      <c r="BGB34" s="78">
        <f t="shared" si="164"/>
        <v>0</v>
      </c>
      <c r="BGD34" s="342"/>
      <c r="BGE34" s="229"/>
      <c r="BGF34" s="104"/>
      <c r="BGG34" s="321"/>
      <c r="BGH34" s="139"/>
      <c r="BGI34" s="78">
        <f t="shared" si="165"/>
        <v>0</v>
      </c>
      <c r="BGK34" s="426"/>
      <c r="BGL34" s="426"/>
      <c r="BGM34" s="302"/>
      <c r="BGN34" s="139"/>
      <c r="BGO34" s="426"/>
      <c r="BGP34" s="139"/>
      <c r="BGQ34" s="78">
        <f t="shared" si="166"/>
        <v>4379.5999999999913</v>
      </c>
      <c r="BGS34" s="61"/>
      <c r="BGT34" s="311"/>
      <c r="BGU34" s="22"/>
      <c r="BGV34" s="31"/>
      <c r="BGW34" s="76"/>
      <c r="BGX34" s="78">
        <f t="shared" si="167"/>
        <v>0</v>
      </c>
      <c r="BGZ34" s="493"/>
      <c r="BHA34" s="311"/>
      <c r="BHB34" s="22"/>
      <c r="BHC34" s="31"/>
      <c r="BHD34" s="76"/>
      <c r="BHE34" s="78">
        <f t="shared" si="168"/>
        <v>229.79999999999927</v>
      </c>
      <c r="BHG34" s="406"/>
      <c r="BHH34" s="31"/>
      <c r="BHI34" s="311"/>
      <c r="BHJ34" s="22"/>
      <c r="BHK34" s="31"/>
      <c r="BHL34" s="76"/>
      <c r="BHM34" s="78">
        <f t="shared" si="169"/>
        <v>0</v>
      </c>
      <c r="BHO34" s="322"/>
      <c r="BHP34" s="311"/>
      <c r="BHQ34" s="22"/>
      <c r="BHR34" s="322"/>
      <c r="BHS34" s="76"/>
      <c r="BHT34" s="78">
        <f t="shared" si="170"/>
        <v>0</v>
      </c>
      <c r="BHV34" s="605"/>
      <c r="BHW34" s="336"/>
      <c r="BHX34" s="311"/>
      <c r="BHY34" s="22"/>
      <c r="BHZ34" s="322"/>
      <c r="BIA34" s="76"/>
      <c r="BIB34" s="78">
        <f t="shared" si="171"/>
        <v>0</v>
      </c>
      <c r="BID34" s="605"/>
      <c r="BIE34" s="61"/>
      <c r="BIF34" s="311"/>
      <c r="BIG34" s="22"/>
      <c r="BIH34" s="31"/>
      <c r="BII34" s="76"/>
      <c r="BIJ34" s="78">
        <f t="shared" si="172"/>
        <v>50501.000000000007</v>
      </c>
      <c r="BIL34" s="493"/>
      <c r="BIM34" s="311"/>
      <c r="BIN34" s="22"/>
      <c r="BIP34" s="76"/>
      <c r="BIQ34" s="78">
        <f t="shared" si="173"/>
        <v>86</v>
      </c>
      <c r="BIS34" s="322"/>
      <c r="BIT34" s="782"/>
      <c r="BIU34" s="22"/>
      <c r="BIV34" s="61"/>
      <c r="BIW34" s="76"/>
      <c r="BIX34" s="78">
        <f t="shared" si="174"/>
        <v>0</v>
      </c>
      <c r="BIZ34" s="406"/>
      <c r="BJA34" s="782"/>
      <c r="BJB34" s="22"/>
      <c r="BJC34" s="61"/>
      <c r="BJD34" s="76"/>
      <c r="BJE34" s="78">
        <f t="shared" si="175"/>
        <v>0</v>
      </c>
      <c r="BJG34" s="605"/>
      <c r="BJH34" s="605"/>
      <c r="BJI34" s="311"/>
      <c r="BJJ34" s="22"/>
      <c r="BJK34" s="31"/>
      <c r="BJL34" s="76"/>
      <c r="BJM34" s="78">
        <f t="shared" si="254"/>
        <v>27564.899999999991</v>
      </c>
      <c r="BJO34" s="61"/>
      <c r="BJP34" s="311"/>
      <c r="BJQ34" s="22"/>
      <c r="BJR34" s="31"/>
      <c r="BJS34" s="76"/>
      <c r="BJT34" s="78">
        <f t="shared" si="255"/>
        <v>1883</v>
      </c>
      <c r="BJV34" s="493"/>
      <c r="BJW34" s="311"/>
      <c r="BJX34" s="22"/>
      <c r="BJY34" s="31"/>
      <c r="BJZ34" s="76"/>
      <c r="BKA34" s="78">
        <f t="shared" si="176"/>
        <v>0</v>
      </c>
      <c r="BKC34" s="493"/>
      <c r="BKD34" s="493"/>
      <c r="BKE34" s="311"/>
      <c r="BKF34" s="22"/>
      <c r="BKG34" s="31"/>
      <c r="BKH34" s="76"/>
      <c r="BKI34" s="78">
        <f t="shared" si="177"/>
        <v>13238.500000000002</v>
      </c>
      <c r="BKK34" s="493"/>
      <c r="BKL34" s="311"/>
      <c r="BKM34" s="22"/>
      <c r="BKN34" s="31"/>
      <c r="BKO34" s="76"/>
      <c r="BKP34" s="78">
        <f t="shared" si="178"/>
        <v>0</v>
      </c>
      <c r="BKR34" s="493"/>
      <c r="BKS34" s="311"/>
      <c r="BKT34" s="22"/>
      <c r="BKU34" s="31"/>
      <c r="BKV34" s="76"/>
      <c r="BKW34" s="78">
        <f t="shared" si="179"/>
        <v>0</v>
      </c>
      <c r="BKY34" s="493"/>
      <c r="BKZ34" s="311"/>
      <c r="BLA34" s="22"/>
      <c r="BLB34" s="31"/>
      <c r="BLC34" s="76"/>
      <c r="BLD34" s="78">
        <f t="shared" si="180"/>
        <v>11052.6</v>
      </c>
      <c r="BLF34" s="493"/>
      <c r="BLG34" s="311"/>
      <c r="BLH34" s="22"/>
      <c r="BLI34" s="31"/>
      <c r="BLJ34" s="76"/>
      <c r="BLK34" s="78">
        <f t="shared" si="181"/>
        <v>100</v>
      </c>
      <c r="BLM34" s="493"/>
      <c r="BLN34" s="311"/>
      <c r="BLO34" s="22"/>
      <c r="BLP34" s="31"/>
      <c r="BLQ34" s="76"/>
      <c r="BLR34" s="78">
        <f t="shared" si="182"/>
        <v>0</v>
      </c>
      <c r="BLT34" s="493"/>
      <c r="BLU34" s="311"/>
      <c r="BLV34" s="22"/>
      <c r="BLW34" s="31"/>
      <c r="BLX34" s="76"/>
      <c r="BLY34" s="78">
        <f t="shared" si="183"/>
        <v>0</v>
      </c>
      <c r="BMA34" s="493"/>
      <c r="BMB34" s="311"/>
      <c r="BMC34" s="22"/>
      <c r="BMD34" s="31"/>
      <c r="BME34" s="76"/>
      <c r="BMF34" s="78">
        <f t="shared" si="184"/>
        <v>0</v>
      </c>
      <c r="BMH34" s="493"/>
      <c r="BMI34" s="311"/>
      <c r="BMJ34" s="22"/>
      <c r="BMK34" s="31"/>
      <c r="BML34" s="76"/>
      <c r="BMM34" s="78">
        <f t="shared" si="185"/>
        <v>0</v>
      </c>
      <c r="BMO34" s="61"/>
      <c r="BMP34" s="311"/>
      <c r="BMQ34" s="22"/>
      <c r="BMR34" s="31"/>
      <c r="BMS34" s="76"/>
      <c r="BMT34" s="78">
        <f t="shared" si="186"/>
        <v>0</v>
      </c>
      <c r="BMV34" s="61"/>
      <c r="BMW34" s="311"/>
      <c r="BMX34" s="783"/>
      <c r="BMY34" s="31"/>
      <c r="BMZ34" s="76"/>
      <c r="BNA34" s="78">
        <f t="shared" si="229"/>
        <v>30837</v>
      </c>
      <c r="BNC34" s="321"/>
      <c r="BND34" s="302"/>
      <c r="BNE34" s="139"/>
      <c r="BNF34" s="342">
        <v>41737</v>
      </c>
      <c r="BNG34" s="139">
        <v>6317.5</v>
      </c>
      <c r="BNH34" s="78">
        <f t="shared" si="230"/>
        <v>92933.8</v>
      </c>
      <c r="BNJ34" s="61"/>
      <c r="BNK34" s="311"/>
      <c r="BNL34" s="22"/>
      <c r="BNM34" s="31"/>
      <c r="BNN34" s="76"/>
      <c r="BNO34" s="78">
        <f t="shared" si="231"/>
        <v>0</v>
      </c>
      <c r="BNQ34" s="61"/>
      <c r="BNR34" s="336"/>
      <c r="BNS34" s="311"/>
      <c r="BNT34" s="22"/>
      <c r="BNU34" s="31"/>
      <c r="BNV34" s="76"/>
      <c r="BNW34" s="78">
        <f t="shared" si="232"/>
        <v>0</v>
      </c>
      <c r="BNY34" s="61"/>
      <c r="BNZ34" s="311"/>
      <c r="BOA34" s="22"/>
      <c r="BOB34" s="31"/>
      <c r="BOC34" s="76"/>
      <c r="BOD34" s="78">
        <f t="shared" si="233"/>
        <v>0</v>
      </c>
      <c r="BOF34" s="61"/>
      <c r="BOG34" s="311"/>
      <c r="BOH34" s="22"/>
      <c r="BOI34" s="31"/>
      <c r="BOJ34" s="76"/>
      <c r="BOK34" s="78">
        <f t="shared" si="234"/>
        <v>0</v>
      </c>
      <c r="BOM34" s="61"/>
      <c r="BON34" s="311"/>
      <c r="BOO34" s="22"/>
      <c r="BOP34" s="31"/>
      <c r="BOQ34" s="76"/>
      <c r="BOR34" s="78">
        <f t="shared" si="235"/>
        <v>1785.5</v>
      </c>
      <c r="BOT34" s="342"/>
      <c r="BOU34" s="229"/>
      <c r="BOV34" s="104"/>
      <c r="BOW34" s="49"/>
      <c r="BOX34" s="139"/>
      <c r="BOY34" s="78">
        <f t="shared" si="236"/>
        <v>0</v>
      </c>
      <c r="BPA34" s="493"/>
      <c r="BPB34" s="311"/>
      <c r="BPC34" s="22"/>
      <c r="BPD34" s="31"/>
      <c r="BPE34" s="76"/>
      <c r="BPF34" s="78">
        <f t="shared" si="237"/>
        <v>0</v>
      </c>
      <c r="BPH34" s="493"/>
      <c r="BPI34" s="311"/>
      <c r="BPJ34" s="22"/>
      <c r="BPK34" s="31"/>
      <c r="BPL34" s="76"/>
      <c r="BPM34" s="78">
        <f t="shared" si="251"/>
        <v>2273.5</v>
      </c>
      <c r="BPO34" s="61"/>
      <c r="BPP34" s="311"/>
      <c r="BPQ34" s="22"/>
      <c r="BPR34" s="31"/>
      <c r="BPS34" s="76"/>
      <c r="BPT34" s="78">
        <f t="shared" si="187"/>
        <v>0</v>
      </c>
      <c r="BPV34" s="61"/>
      <c r="BPW34" s="311"/>
      <c r="BPX34" s="22"/>
      <c r="BPY34" s="31"/>
      <c r="BPZ34" s="76"/>
      <c r="BQA34" s="78">
        <f t="shared" si="188"/>
        <v>0</v>
      </c>
      <c r="BQE34" s="61"/>
      <c r="BQF34" s="22"/>
      <c r="BQG34" s="31"/>
      <c r="BQH34" s="76"/>
      <c r="BQI34" s="78">
        <f t="shared" si="189"/>
        <v>118</v>
      </c>
      <c r="BQJ34" s="76"/>
      <c r="BQK34" s="321"/>
      <c r="BQL34" s="302"/>
      <c r="BQM34" s="139"/>
      <c r="BQN34" s="49">
        <v>41715</v>
      </c>
      <c r="BQO34" s="139">
        <v>1000</v>
      </c>
      <c r="BQP34" s="78">
        <f t="shared" si="190"/>
        <v>46632.5</v>
      </c>
      <c r="BQR34" s="321"/>
      <c r="BQS34" s="229"/>
      <c r="BQT34" s="696"/>
      <c r="BQU34" s="715"/>
      <c r="BQV34" s="139"/>
      <c r="BQW34" s="78">
        <f t="shared" si="191"/>
        <v>0</v>
      </c>
      <c r="BQZ34" s="780"/>
      <c r="BRA34" s="350"/>
      <c r="BRB34" s="406"/>
      <c r="BRC34" s="778"/>
      <c r="BRD34" s="78">
        <f t="shared" si="192"/>
        <v>0</v>
      </c>
      <c r="BRF34" s="61"/>
      <c r="BRG34" s="311"/>
      <c r="BRH34" s="22"/>
      <c r="BRI34" s="31"/>
      <c r="BRJ34" s="76"/>
      <c r="BRK34" s="78">
        <f t="shared" si="193"/>
        <v>0</v>
      </c>
      <c r="BRM34" s="605"/>
      <c r="BRN34" s="61"/>
      <c r="BRO34" s="311"/>
      <c r="BRP34" s="22"/>
      <c r="BRQ34" s="31"/>
      <c r="BRR34" s="76"/>
      <c r="BRS34" s="78">
        <f t="shared" si="194"/>
        <v>1966</v>
      </c>
      <c r="BRU34" s="493"/>
      <c r="BRV34" s="311"/>
      <c r="BRW34" s="22"/>
      <c r="BRX34" s="31"/>
      <c r="BRY34" s="76"/>
      <c r="BRZ34" s="78">
        <f t="shared" si="195"/>
        <v>0</v>
      </c>
      <c r="BSB34" s="406"/>
      <c r="BSC34" s="311"/>
      <c r="BSD34" s="22"/>
      <c r="BSE34" s="31"/>
      <c r="BSF34" s="76"/>
      <c r="BSG34" s="78">
        <f t="shared" si="196"/>
        <v>0</v>
      </c>
      <c r="BSI34" s="61"/>
      <c r="BSJ34" s="311"/>
      <c r="BSK34" s="22"/>
      <c r="BSL34" s="31"/>
      <c r="BSM34" s="76"/>
      <c r="BSN34" s="78">
        <f t="shared" si="197"/>
        <v>0</v>
      </c>
      <c r="BSP34" s="493"/>
      <c r="BSQ34" s="311"/>
      <c r="BSR34" s="22"/>
      <c r="BSS34" s="883"/>
      <c r="BST34" s="571"/>
      <c r="BSU34" s="78">
        <f t="shared" si="198"/>
        <v>0</v>
      </c>
      <c r="BSW34" s="493"/>
      <c r="BSX34" s="311"/>
      <c r="BSY34" s="22"/>
      <c r="BSZ34" s="883"/>
      <c r="BTA34" s="571"/>
      <c r="BTB34" s="78">
        <f t="shared" si="199"/>
        <v>0</v>
      </c>
      <c r="BTD34" s="61"/>
      <c r="BTE34" s="311"/>
      <c r="BTF34" s="22"/>
      <c r="BTG34" s="31"/>
      <c r="BTH34" s="76"/>
      <c r="BTI34" s="78">
        <f t="shared" si="200"/>
        <v>0</v>
      </c>
      <c r="BTK34" s="61"/>
      <c r="BTL34" s="311"/>
      <c r="BTM34" s="22"/>
      <c r="BTN34" s="31"/>
      <c r="BTO34" s="76"/>
      <c r="BTP34" s="78">
        <f t="shared" si="201"/>
        <v>0</v>
      </c>
      <c r="BTR34" s="61"/>
      <c r="BTS34" s="311"/>
      <c r="BTT34" s="22"/>
      <c r="BTU34" s="31"/>
      <c r="BTV34" s="76"/>
      <c r="BTW34" s="78">
        <f t="shared" si="202"/>
        <v>0</v>
      </c>
      <c r="BTY34" s="61"/>
      <c r="BTZ34" s="311"/>
      <c r="BUA34" s="22"/>
      <c r="BUB34" s="31"/>
      <c r="BUC34" s="76"/>
      <c r="BUD34" s="78">
        <f t="shared" si="203"/>
        <v>0</v>
      </c>
    </row>
    <row r="35" spans="1:1902" x14ac:dyDescent="0.25">
      <c r="A35" s="31"/>
      <c r="B35" s="311"/>
      <c r="C35" s="22"/>
      <c r="D35" s="31"/>
      <c r="E35" s="76"/>
      <c r="F35" s="78">
        <f t="shared" si="2"/>
        <v>147000</v>
      </c>
      <c r="H35" s="31"/>
      <c r="I35" s="311"/>
      <c r="J35" s="22"/>
      <c r="K35" s="31"/>
      <c r="L35" s="76"/>
      <c r="M35" s="78">
        <f t="shared" si="3"/>
        <v>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6"/>
      <c r="AK35" s="311"/>
      <c r="AL35" s="22"/>
      <c r="AM35" s="406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6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6"/>
      <c r="CA35" s="426"/>
      <c r="CB35" s="229"/>
      <c r="CC35" s="104"/>
      <c r="CD35" s="49"/>
      <c r="CE35" s="139"/>
      <c r="CF35" s="78">
        <f t="shared" si="13"/>
        <v>24829.5</v>
      </c>
      <c r="CH35" s="406"/>
      <c r="CI35" s="311"/>
      <c r="CJ35" s="22"/>
      <c r="CK35" s="31"/>
      <c r="CL35" s="76"/>
      <c r="CM35" s="78">
        <f t="shared" si="14"/>
        <v>0</v>
      </c>
      <c r="CO35" s="406"/>
      <c r="CP35" s="311"/>
      <c r="CQ35" s="22"/>
      <c r="CR35" s="31"/>
      <c r="CS35" s="76"/>
      <c r="CT35" s="78">
        <f t="shared" si="15"/>
        <v>0</v>
      </c>
      <c r="CV35" s="426">
        <v>41438</v>
      </c>
      <c r="CW35" s="818"/>
      <c r="CX35" s="229" t="s">
        <v>1565</v>
      </c>
      <c r="CY35" s="104">
        <v>9603</v>
      </c>
      <c r="CZ35" s="483"/>
      <c r="DA35" s="389"/>
      <c r="DB35" s="78">
        <f t="shared" si="16"/>
        <v>551595.65</v>
      </c>
      <c r="DD35" s="426"/>
      <c r="DE35" s="818"/>
      <c r="DF35" s="229"/>
      <c r="DG35" s="104"/>
      <c r="DH35" s="426"/>
      <c r="DI35" s="52"/>
      <c r="DJ35" s="78">
        <f t="shared" si="17"/>
        <v>17806122.599999994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6"/>
      <c r="EO35" s="311"/>
      <c r="EP35" s="22"/>
      <c r="EQ35" s="31"/>
      <c r="ER35" s="76"/>
      <c r="ES35" s="78">
        <f t="shared" si="22"/>
        <v>7999.8000000000029</v>
      </c>
      <c r="EU35" s="406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6"/>
      <c r="FK35" s="49"/>
      <c r="FL35" s="229"/>
      <c r="FM35" s="104"/>
      <c r="FN35" s="49"/>
      <c r="FO35" s="139"/>
      <c r="FP35" s="78">
        <f t="shared" si="25"/>
        <v>19957.43</v>
      </c>
      <c r="FR35" s="406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4"/>
        <v>0</v>
      </c>
      <c r="GG35" s="406"/>
      <c r="GH35" s="738"/>
      <c r="GI35" s="311"/>
      <c r="GJ35" s="22"/>
      <c r="GK35" s="426"/>
      <c r="GL35" s="139"/>
      <c r="GM35" s="78">
        <f t="shared" si="27"/>
        <v>0</v>
      </c>
      <c r="GO35" s="311"/>
      <c r="GP35" s="311"/>
      <c r="GQ35" s="22"/>
      <c r="GR35" s="31"/>
      <c r="GS35" s="76"/>
      <c r="GT35" s="78">
        <f t="shared" si="28"/>
        <v>3191.5</v>
      </c>
      <c r="GV35" s="406"/>
      <c r="GW35" s="311"/>
      <c r="GX35" s="311"/>
      <c r="GY35" s="22"/>
      <c r="GZ35" s="31"/>
      <c r="HA35" s="76"/>
      <c r="HB35" s="78">
        <f t="shared" si="29"/>
        <v>12652.35</v>
      </c>
      <c r="HD35" s="406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33695</v>
      </c>
      <c r="IT35" s="426"/>
      <c r="IU35" s="229"/>
      <c r="IV35" s="104"/>
      <c r="IW35" s="49"/>
      <c r="IX35" s="139"/>
      <c r="IY35" s="78">
        <f t="shared" si="36"/>
        <v>402</v>
      </c>
      <c r="JA35" s="406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40800</v>
      </c>
      <c r="JO35" s="322"/>
      <c r="JP35" s="311"/>
      <c r="JQ35" s="22"/>
      <c r="JR35" s="322"/>
      <c r="JS35" s="22"/>
      <c r="JT35" s="78">
        <f t="shared" si="39"/>
        <v>40800</v>
      </c>
      <c r="JV35" s="322"/>
      <c r="JW35" s="311"/>
      <c r="JX35" s="22"/>
      <c r="JY35" s="322"/>
      <c r="JZ35" s="22"/>
      <c r="KA35" s="78">
        <f t="shared" si="40"/>
        <v>40800</v>
      </c>
      <c r="KC35" s="426">
        <v>40766</v>
      </c>
      <c r="KD35" s="229" t="s">
        <v>1150</v>
      </c>
      <c r="KE35" s="801">
        <v>16575.599999999999</v>
      </c>
      <c r="KF35" s="322"/>
      <c r="KG35" s="76"/>
      <c r="KH35" s="78">
        <f t="shared" si="41"/>
        <v>39660.1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12354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6"/>
      <c r="MP35" s="311"/>
      <c r="MQ35" s="22"/>
      <c r="MR35" s="31"/>
      <c r="MS35" s="76"/>
      <c r="MT35" s="78">
        <f t="shared" si="50"/>
        <v>0</v>
      </c>
      <c r="MV35" s="406"/>
      <c r="MW35" s="311"/>
      <c r="MX35" s="22"/>
      <c r="MY35" s="31"/>
      <c r="MZ35" s="76"/>
      <c r="NA35" s="78">
        <f t="shared" si="51"/>
        <v>0</v>
      </c>
      <c r="NC35" s="406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6"/>
      <c r="NY35" s="311"/>
      <c r="NZ35" s="22"/>
      <c r="OA35" s="406"/>
      <c r="OB35" s="76"/>
      <c r="OC35" s="78">
        <f t="shared" si="55"/>
        <v>0</v>
      </c>
      <c r="OE35" s="406"/>
      <c r="OF35" s="311"/>
      <c r="OG35" s="22"/>
      <c r="OH35" s="31"/>
      <c r="OI35" s="76"/>
      <c r="OJ35" s="78">
        <f t="shared" si="56"/>
        <v>12799.5</v>
      </c>
      <c r="OL35" s="406"/>
      <c r="OM35" s="736"/>
      <c r="ON35" s="311"/>
      <c r="OO35" s="22"/>
      <c r="OP35" s="31"/>
      <c r="OQ35" s="76"/>
      <c r="OR35" s="78">
        <f t="shared" si="0"/>
        <v>225191.9</v>
      </c>
      <c r="OT35" s="406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95"/>
      <c r="PJ35" s="104"/>
      <c r="PK35" s="49"/>
      <c r="PL35" s="139"/>
      <c r="PM35" s="78">
        <f t="shared" si="59"/>
        <v>301.5</v>
      </c>
      <c r="PO35" s="321"/>
      <c r="PP35" s="895"/>
      <c r="PQ35" s="104"/>
      <c r="PR35" s="49"/>
      <c r="PS35" s="139"/>
      <c r="PT35" s="78">
        <f t="shared" si="60"/>
        <v>301.5</v>
      </c>
      <c r="PV35" s="321"/>
      <c r="PW35" s="860"/>
      <c r="PX35" s="229"/>
      <c r="PY35" s="104"/>
      <c r="PZ35" s="308"/>
      <c r="QA35" s="139"/>
      <c r="QB35" s="78">
        <f t="shared" si="61"/>
        <v>9830.3599999999933</v>
      </c>
      <c r="QD35" s="322"/>
      <c r="QE35" s="311"/>
      <c r="QF35" s="22"/>
      <c r="QG35" s="385"/>
      <c r="QH35" s="76"/>
      <c r="QI35" s="78">
        <f t="shared" si="62"/>
        <v>0</v>
      </c>
      <c r="QK35" s="322"/>
      <c r="QL35" s="311"/>
      <c r="QM35" s="22"/>
      <c r="QN35" s="31"/>
      <c r="QO35" s="76"/>
      <c r="QP35" s="78">
        <f t="shared" si="63"/>
        <v>9276.8000000000011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6"/>
      <c r="RN35" s="483"/>
      <c r="RO35" s="229"/>
      <c r="RP35" s="104"/>
      <c r="RQ35" s="49"/>
      <c r="RR35" s="139"/>
      <c r="RS35" s="78">
        <f t="shared" si="67"/>
        <v>15332.5</v>
      </c>
      <c r="RU35" s="406"/>
      <c r="RV35" s="311"/>
      <c r="RW35" s="22"/>
      <c r="RX35" s="31"/>
      <c r="RY35" s="76"/>
      <c r="RZ35" s="78">
        <f t="shared" si="68"/>
        <v>1797</v>
      </c>
      <c r="SB35" s="406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6"/>
      <c r="UG35" s="311"/>
      <c r="UH35" s="22"/>
      <c r="UI35" s="31"/>
      <c r="UJ35" s="76"/>
      <c r="UK35" s="78">
        <f t="shared" si="77"/>
        <v>0</v>
      </c>
      <c r="UM35" s="406"/>
      <c r="UN35" s="311"/>
      <c r="UO35" s="22"/>
      <c r="UP35" s="31"/>
      <c r="UQ35" s="76"/>
      <c r="UR35" s="78">
        <f t="shared" si="78"/>
        <v>-2822</v>
      </c>
      <c r="UT35" s="406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6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6"/>
      <c r="WD35" s="311"/>
      <c r="WE35" s="22"/>
      <c r="WF35" s="322"/>
      <c r="WG35" s="76"/>
      <c r="WH35" s="78">
        <f t="shared" si="84"/>
        <v>1136</v>
      </c>
      <c r="WJ35" s="322"/>
      <c r="WK35" s="311"/>
      <c r="WL35" s="22"/>
      <c r="WM35" s="31"/>
      <c r="WN35" s="76"/>
      <c r="WO35" s="78">
        <f t="shared" si="85"/>
        <v>151</v>
      </c>
      <c r="WQ35" s="406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635.5</v>
      </c>
      <c r="XE35" s="406"/>
      <c r="XF35" s="311"/>
      <c r="XG35" s="22"/>
      <c r="XH35" s="31"/>
      <c r="XI35" s="76"/>
      <c r="XJ35" s="78">
        <f t="shared" si="88"/>
        <v>40179.949999999997</v>
      </c>
      <c r="XL35" s="406"/>
      <c r="XM35" s="311"/>
      <c r="XN35" s="22"/>
      <c r="XO35" s="31"/>
      <c r="XP35" s="76"/>
      <c r="XQ35" s="78">
        <f t="shared" si="89"/>
        <v>0</v>
      </c>
      <c r="XS35" s="406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6"/>
      <c r="YP35" s="483"/>
      <c r="YQ35" s="229"/>
      <c r="YR35" s="696"/>
      <c r="YS35" s="785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2"/>
        <v>0</v>
      </c>
      <c r="ZD35" s="321"/>
      <c r="ZE35" s="229"/>
      <c r="ZF35" s="104"/>
      <c r="ZG35" s="49"/>
      <c r="ZH35" s="139"/>
      <c r="ZI35" s="78">
        <f t="shared" si="94"/>
        <v>11399.470000000001</v>
      </c>
      <c r="ZK35" s="406"/>
      <c r="ZL35" s="311"/>
      <c r="ZM35" s="22"/>
      <c r="ZN35" s="31"/>
      <c r="ZO35" s="76"/>
      <c r="ZP35" s="78">
        <f t="shared" si="238"/>
        <v>0</v>
      </c>
      <c r="ZR35" s="406"/>
      <c r="ZS35" s="311"/>
      <c r="ZT35" s="22"/>
      <c r="ZU35" s="31"/>
      <c r="ZV35" s="76"/>
      <c r="ZW35" s="78">
        <f t="shared" si="239"/>
        <v>0</v>
      </c>
      <c r="ZY35" s="321"/>
      <c r="ZZ35" s="317"/>
      <c r="AAA35" s="229"/>
      <c r="AAB35" s="104"/>
      <c r="AAC35" s="321"/>
      <c r="AAD35" s="139"/>
      <c r="AAE35" s="78">
        <f t="shared" si="95"/>
        <v>2062.4000000000233</v>
      </c>
      <c r="AAG35" s="321"/>
      <c r="AAH35" s="229"/>
      <c r="AAI35" s="104"/>
      <c r="AAJ35" s="321"/>
      <c r="AAK35" s="139"/>
      <c r="AAL35" s="78">
        <f t="shared" si="96"/>
        <v>0</v>
      </c>
      <c r="AAN35" s="426"/>
      <c r="AAO35" s="426"/>
      <c r="AAP35" s="229"/>
      <c r="AAQ35" s="104"/>
      <c r="AAR35" s="321"/>
      <c r="AAS35" s="139"/>
      <c r="AAT35" s="78">
        <f t="shared" si="97"/>
        <v>2828</v>
      </c>
      <c r="AAV35" s="321"/>
      <c r="AAW35" s="229"/>
      <c r="AAX35" s="696"/>
      <c r="AAY35" s="49"/>
      <c r="AAZ35" s="139"/>
      <c r="ABA35" s="78">
        <f t="shared" si="98"/>
        <v>41970</v>
      </c>
      <c r="ABC35" s="406"/>
      <c r="ABD35" s="311"/>
      <c r="ABE35" s="22"/>
      <c r="ABF35" s="31"/>
      <c r="ABG35" s="76"/>
      <c r="ABH35" s="78">
        <f t="shared" si="99"/>
        <v>0</v>
      </c>
      <c r="ABJ35" s="426"/>
      <c r="ABK35" s="229"/>
      <c r="ABL35" s="104"/>
      <c r="ABM35" s="49"/>
      <c r="ABN35" s="139"/>
      <c r="ABO35" s="78">
        <f t="shared" si="100"/>
        <v>0</v>
      </c>
      <c r="ABQ35" s="426"/>
      <c r="ABR35" s="229"/>
      <c r="ABS35" s="104"/>
      <c r="ABT35" s="49"/>
      <c r="ABU35" s="139"/>
      <c r="ABV35" s="78">
        <f t="shared" si="101"/>
        <v>0</v>
      </c>
      <c r="ABX35" s="406"/>
      <c r="ABY35" s="311"/>
      <c r="ABZ35" s="22"/>
      <c r="ACA35" s="31"/>
      <c r="ACB35" s="76"/>
      <c r="ACC35" s="78">
        <f t="shared" si="102"/>
        <v>0</v>
      </c>
      <c r="ACE35" s="406"/>
      <c r="ACF35" s="311"/>
      <c r="ACG35" s="22"/>
      <c r="ACH35" s="31"/>
      <c r="ACI35" s="76"/>
      <c r="ACJ35" s="78">
        <f t="shared" si="103"/>
        <v>0</v>
      </c>
      <c r="ACL35" s="406"/>
      <c r="ACM35" s="406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6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7"/>
        <v>0</v>
      </c>
      <c r="ADP35" s="322"/>
      <c r="ADQ35" s="311"/>
      <c r="ADR35" s="22"/>
      <c r="ADS35" s="406"/>
      <c r="ADT35" s="76"/>
      <c r="ADU35" s="78">
        <f t="shared" si="258"/>
        <v>0</v>
      </c>
      <c r="ADW35" s="406"/>
      <c r="ADX35" s="311"/>
      <c r="ADY35" s="22"/>
      <c r="ADZ35" s="31"/>
      <c r="AEA35" s="76"/>
      <c r="AEB35" s="78">
        <f t="shared" si="259"/>
        <v>42311</v>
      </c>
      <c r="AED35" s="321"/>
      <c r="AEE35" s="229"/>
      <c r="AEF35" s="104"/>
      <c r="AEG35" s="321"/>
      <c r="AEH35" s="139"/>
      <c r="AEI35" s="78">
        <f t="shared" si="253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45296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3146</v>
      </c>
      <c r="AGV35" s="406"/>
      <c r="AGW35" s="311"/>
      <c r="AGX35" s="22"/>
      <c r="AGY35" s="31"/>
      <c r="AGZ35" s="76"/>
      <c r="AHA35" s="78">
        <f t="shared" si="114"/>
        <v>17325.5</v>
      </c>
      <c r="AHD35" s="1452"/>
      <c r="AHE35" s="311"/>
      <c r="AHF35" s="22"/>
      <c r="AHG35" s="322"/>
      <c r="AHH35" s="76"/>
      <c r="AHI35" s="78">
        <f t="shared" si="115"/>
        <v>2343</v>
      </c>
      <c r="AHK35" s="406"/>
      <c r="AHL35" s="311"/>
      <c r="AHM35" s="22"/>
      <c r="AHN35" s="31"/>
      <c r="AHO35" s="76"/>
      <c r="AHP35" s="78">
        <f t="shared" si="116"/>
        <v>0</v>
      </c>
      <c r="AHR35" s="406"/>
      <c r="AHS35" s="311"/>
      <c r="AHT35" s="22"/>
      <c r="AHU35" s="31"/>
      <c r="AHV35" s="76"/>
      <c r="AHW35" s="78">
        <f t="shared" si="117"/>
        <v>5917.5</v>
      </c>
      <c r="AHY35" s="406"/>
      <c r="AHZ35" s="406"/>
      <c r="AIA35" s="311"/>
      <c r="AIB35" s="783"/>
      <c r="AIC35" s="31"/>
      <c r="AID35" s="76"/>
      <c r="AIE35" s="78">
        <f t="shared" si="118"/>
        <v>36851.200000000004</v>
      </c>
      <c r="AIG35" s="406"/>
      <c r="AIH35" s="311"/>
      <c r="AII35" s="22"/>
      <c r="AIJ35" s="31"/>
      <c r="AIK35" s="76"/>
      <c r="AIL35" s="78">
        <f t="shared" si="119"/>
        <v>2612</v>
      </c>
      <c r="AIN35" s="406"/>
      <c r="AIO35" s="311"/>
      <c r="AIP35" s="22"/>
      <c r="AIQ35" s="31"/>
      <c r="AIR35" s="76"/>
      <c r="AIS35" s="78">
        <f t="shared" si="120"/>
        <v>0</v>
      </c>
      <c r="AIU35" s="406"/>
      <c r="AIV35" s="311"/>
      <c r="AIW35" s="22"/>
      <c r="AIX35" s="31"/>
      <c r="AIY35" s="76"/>
      <c r="AIZ35" s="78">
        <f t="shared" si="121"/>
        <v>504</v>
      </c>
      <c r="AJB35" s="31"/>
      <c r="AJC35" s="782"/>
      <c r="AJD35" s="22"/>
      <c r="AJE35" s="31"/>
      <c r="AJF35" s="76"/>
      <c r="AJG35" s="78">
        <f t="shared" si="122"/>
        <v>52560.5</v>
      </c>
      <c r="AJI35" s="31"/>
      <c r="AJJ35" s="782"/>
      <c r="AJK35" s="104"/>
      <c r="AJL35" s="31"/>
      <c r="AJM35" s="702"/>
      <c r="AJN35" s="78">
        <f t="shared" si="123"/>
        <v>3113</v>
      </c>
      <c r="AJP35" s="322"/>
      <c r="AJQ35" s="782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2"/>
      <c r="AKG35" s="22"/>
      <c r="AKH35" s="31"/>
      <c r="AKI35" s="76"/>
      <c r="AKJ35" s="78">
        <f t="shared" si="126"/>
        <v>0</v>
      </c>
      <c r="AKL35" s="406"/>
      <c r="AKM35" s="782"/>
      <c r="AKN35" s="22"/>
      <c r="AKO35" s="31"/>
      <c r="AKP35" s="76"/>
      <c r="AKQ35" s="78">
        <f t="shared" si="127"/>
        <v>0</v>
      </c>
      <c r="AKS35" s="406"/>
      <c r="AKT35" s="738"/>
      <c r="AKU35" s="782"/>
      <c r="AKV35" s="22"/>
      <c r="AKW35" s="31"/>
      <c r="AKX35" s="76"/>
      <c r="AKY35" s="78">
        <f t="shared" si="128"/>
        <v>139</v>
      </c>
      <c r="ALA35" s="426"/>
      <c r="ALB35" s="895"/>
      <c r="ALC35" s="104"/>
      <c r="ALD35" s="345"/>
      <c r="ALE35" s="139"/>
      <c r="ALF35" s="78">
        <f t="shared" si="129"/>
        <v>409</v>
      </c>
      <c r="ALH35" s="406"/>
      <c r="ALI35" s="782"/>
      <c r="ALJ35" s="22"/>
      <c r="ALK35" s="31"/>
      <c r="ALL35" s="76"/>
      <c r="ALM35" s="78">
        <f t="shared" si="130"/>
        <v>0</v>
      </c>
      <c r="ALO35" s="406"/>
      <c r="ALP35" s="782"/>
      <c r="ALQ35" s="22"/>
      <c r="ALR35" s="31"/>
      <c r="ALS35" s="76"/>
      <c r="ALT35" s="78">
        <f t="shared" si="131"/>
        <v>3598.5</v>
      </c>
      <c r="ALV35" s="426"/>
      <c r="ALW35" s="229"/>
      <c r="ALX35" s="104"/>
      <c r="ALY35" s="49"/>
      <c r="ALZ35" s="139"/>
      <c r="AMA35" s="78">
        <f t="shared" si="132"/>
        <v>37151</v>
      </c>
      <c r="AMC35" s="406"/>
      <c r="AMD35" s="782"/>
      <c r="AME35" s="22"/>
      <c r="AMF35" s="31"/>
      <c r="AMG35" s="76"/>
      <c r="AMH35" s="78">
        <f t="shared" si="133"/>
        <v>0</v>
      </c>
      <c r="AMJ35" s="406"/>
      <c r="AMK35" s="782"/>
      <c r="AML35" s="22"/>
      <c r="AMM35" s="406"/>
      <c r="AMN35" s="76"/>
      <c r="AMO35" s="78">
        <f t="shared" si="134"/>
        <v>0</v>
      </c>
      <c r="AMQ35" s="406"/>
      <c r="AMR35" s="782"/>
      <c r="AMS35" s="22"/>
      <c r="AMT35" s="31"/>
      <c r="AMU35" s="76"/>
      <c r="AMV35" s="78">
        <f t="shared" si="135"/>
        <v>0</v>
      </c>
      <c r="AMX35" s="322"/>
      <c r="AMY35" s="311"/>
      <c r="AMZ35" s="807"/>
      <c r="ANA35" s="810"/>
      <c r="ANB35" s="76"/>
      <c r="ANC35" s="811">
        <f t="shared" si="205"/>
        <v>0</v>
      </c>
      <c r="ANE35" s="322"/>
      <c r="ANF35" s="311"/>
      <c r="ANG35" s="807"/>
      <c r="ANH35" s="810"/>
      <c r="ANI35" s="76"/>
      <c r="ANJ35" s="811">
        <f t="shared" si="206"/>
        <v>0</v>
      </c>
      <c r="ANL35" s="322"/>
      <c r="ANM35" s="311"/>
      <c r="ANN35" s="807"/>
      <c r="ANO35" s="901"/>
      <c r="ANP35" s="76"/>
      <c r="ANQ35" s="811">
        <f t="shared" si="207"/>
        <v>187.59999999999991</v>
      </c>
      <c r="ANS35" s="31"/>
      <c r="ANT35" s="336"/>
      <c r="ANU35" s="311"/>
      <c r="ANV35" s="807"/>
      <c r="ANW35" s="810"/>
      <c r="ANX35" s="76"/>
      <c r="ANY35" s="811">
        <f t="shared" si="208"/>
        <v>0</v>
      </c>
      <c r="AOA35" s="406"/>
      <c r="AOB35" s="738"/>
      <c r="AOC35" s="311"/>
      <c r="AOD35" s="807"/>
      <c r="AOE35" s="810"/>
      <c r="AOF35" s="76"/>
      <c r="AOG35" s="811">
        <f t="shared" si="209"/>
        <v>731.20000000001164</v>
      </c>
      <c r="AOI35" s="406"/>
      <c r="AOJ35" s="311"/>
      <c r="AOK35" s="807"/>
      <c r="AOL35" s="810"/>
      <c r="AOM35" s="76"/>
      <c r="AON35" s="811">
        <f t="shared" si="210"/>
        <v>0</v>
      </c>
      <c r="AOP35" s="311"/>
      <c r="AOQ35" s="311"/>
      <c r="AOR35" s="807"/>
      <c r="AOS35" s="810"/>
      <c r="AOT35" s="76"/>
      <c r="AOU35" s="811">
        <f t="shared" si="211"/>
        <v>0</v>
      </c>
      <c r="AOW35" s="311"/>
      <c r="AOX35" s="311"/>
      <c r="AOY35" s="831"/>
      <c r="AOZ35" s="810"/>
      <c r="APA35" s="76"/>
      <c r="APB35" s="811">
        <f t="shared" si="212"/>
        <v>0</v>
      </c>
      <c r="APD35" s="49"/>
      <c r="APE35" s="900"/>
      <c r="APF35" s="805"/>
      <c r="APG35" s="97"/>
      <c r="APH35" s="139"/>
      <c r="API35" s="78">
        <f t="shared" si="136"/>
        <v>0</v>
      </c>
      <c r="APK35" s="406"/>
      <c r="APL35" s="311"/>
      <c r="APM35" s="831"/>
      <c r="APN35" s="810"/>
      <c r="APO35" s="76"/>
      <c r="APP35" s="811">
        <f t="shared" si="213"/>
        <v>0</v>
      </c>
      <c r="APR35" s="322"/>
      <c r="APS35" s="311"/>
      <c r="APT35" s="807"/>
      <c r="APU35" s="810"/>
      <c r="APV35" s="76"/>
      <c r="APW35" s="811">
        <f t="shared" si="266"/>
        <v>0</v>
      </c>
      <c r="APY35" s="31"/>
      <c r="APZ35" s="872"/>
      <c r="AQA35" s="807"/>
      <c r="AQB35" s="810"/>
      <c r="AQC35" s="76"/>
      <c r="AQD35" s="811">
        <f t="shared" si="267"/>
        <v>0</v>
      </c>
      <c r="AQF35" s="31"/>
      <c r="AQG35" s="311"/>
      <c r="AQH35" s="807"/>
      <c r="AQI35" s="810"/>
      <c r="AQJ35" s="76"/>
      <c r="AQK35" s="811">
        <f t="shared" si="268"/>
        <v>0</v>
      </c>
      <c r="AQM35" s="31"/>
      <c r="AQN35" s="872"/>
      <c r="AQO35" s="807"/>
      <c r="AQP35" s="810"/>
      <c r="AQQ35" s="76"/>
      <c r="AQR35" s="811">
        <f t="shared" si="269"/>
        <v>0</v>
      </c>
      <c r="AQT35" s="322"/>
      <c r="AQU35" s="782"/>
      <c r="AQV35" s="807"/>
      <c r="AQW35" s="810"/>
      <c r="AQX35" s="76"/>
      <c r="AQY35" s="811">
        <f t="shared" si="270"/>
        <v>0</v>
      </c>
      <c r="ARA35" s="322"/>
      <c r="ARB35" s="782"/>
      <c r="ARC35" s="807"/>
      <c r="ARD35" s="810"/>
      <c r="ARE35" s="76"/>
      <c r="ARF35" s="811">
        <f t="shared" si="271"/>
        <v>0</v>
      </c>
      <c r="ARH35" s="322"/>
      <c r="ARI35" s="782"/>
      <c r="ARJ35" s="807"/>
      <c r="ARK35" s="810"/>
      <c r="ARL35" s="76"/>
      <c r="ARM35" s="811">
        <f t="shared" si="272"/>
        <v>399</v>
      </c>
      <c r="ARO35" s="406"/>
      <c r="ARP35" s="872"/>
      <c r="ARQ35" s="807"/>
      <c r="ARR35" s="810"/>
      <c r="ARS35" s="76"/>
      <c r="ART35" s="811">
        <f t="shared" si="273"/>
        <v>0</v>
      </c>
      <c r="ARV35" s="406"/>
      <c r="ARW35" s="872"/>
      <c r="ARX35" s="807"/>
      <c r="ARY35" s="810"/>
      <c r="ARZ35" s="76"/>
      <c r="ASA35" s="811">
        <f t="shared" si="274"/>
        <v>0</v>
      </c>
      <c r="ASC35" s="406"/>
      <c r="ASD35" s="311"/>
      <c r="ASE35" s="807"/>
      <c r="ASF35" s="810"/>
      <c r="ASG35" s="76"/>
      <c r="ASH35" s="811">
        <f t="shared" si="223"/>
        <v>0</v>
      </c>
      <c r="ASJ35" s="406"/>
      <c r="ASK35" s="311"/>
      <c r="ASL35" s="831"/>
      <c r="ASM35" s="810"/>
      <c r="ASN35" s="76"/>
      <c r="ASO35" s="811">
        <f t="shared" si="224"/>
        <v>0</v>
      </c>
      <c r="ASQ35" s="406"/>
      <c r="ASR35" s="311"/>
      <c r="ASS35" s="22"/>
      <c r="AST35" s="31"/>
      <c r="ASU35" s="76"/>
      <c r="ASV35" s="78">
        <f t="shared" si="240"/>
        <v>0</v>
      </c>
      <c r="ASX35" s="406"/>
      <c r="ASY35" s="406"/>
      <c r="ASZ35" s="311"/>
      <c r="ATA35" s="22"/>
      <c r="ATB35" s="31"/>
      <c r="ATC35" s="76"/>
      <c r="ATD35" s="78">
        <f t="shared" si="241"/>
        <v>2270</v>
      </c>
      <c r="ATF35" s="406"/>
      <c r="ATG35" s="782"/>
      <c r="ATH35" s="22"/>
      <c r="ATI35" s="31"/>
      <c r="ATJ35" s="76"/>
      <c r="ATK35" s="78">
        <f t="shared" si="242"/>
        <v>0</v>
      </c>
      <c r="ATM35" s="322"/>
      <c r="ATN35" s="782"/>
      <c r="ATO35" s="22"/>
      <c r="ATP35" s="31"/>
      <c r="ATQ35" s="76"/>
      <c r="ATR35" s="78">
        <f t="shared" si="243"/>
        <v>0</v>
      </c>
      <c r="ATT35" s="406"/>
      <c r="ATU35" s="738"/>
      <c r="ATV35" s="782"/>
      <c r="ATW35" s="22"/>
      <c r="ATX35" s="31"/>
      <c r="ATY35" s="76"/>
      <c r="ATZ35" s="78">
        <f t="shared" si="244"/>
        <v>968</v>
      </c>
      <c r="AUB35" s="406"/>
      <c r="AUC35" s="738"/>
      <c r="AUD35" s="782"/>
      <c r="AUE35" s="22"/>
      <c r="AUF35" s="31"/>
      <c r="AUG35" s="76"/>
      <c r="AUH35" s="78">
        <f t="shared" si="245"/>
        <v>0</v>
      </c>
      <c r="AUI35" s="76"/>
      <c r="AUJ35" s="406"/>
      <c r="AUK35" s="311"/>
      <c r="AUL35" s="22"/>
      <c r="AUM35" s="31"/>
      <c r="AUN35" s="76"/>
      <c r="AUO35" s="78">
        <f t="shared" si="246"/>
        <v>0</v>
      </c>
      <c r="AUQ35" s="426"/>
      <c r="AUR35" s="229"/>
      <c r="AUS35" s="104"/>
      <c r="AUT35" s="49"/>
      <c r="AUU35" s="139"/>
      <c r="AUV35" s="78">
        <f t="shared" si="247"/>
        <v>1117.5</v>
      </c>
      <c r="AUX35" s="406"/>
      <c r="AUY35" s="311"/>
      <c r="AUZ35" s="22"/>
      <c r="AVA35" s="31"/>
      <c r="AVB35" s="76"/>
      <c r="AVC35" s="78">
        <f t="shared" si="248"/>
        <v>3312</v>
      </c>
      <c r="AVE35" s="406"/>
      <c r="AVF35" s="311"/>
      <c r="AVG35" s="22"/>
      <c r="AVH35" s="31"/>
      <c r="AVI35" s="76"/>
      <c r="AVJ35" s="78">
        <f t="shared" si="249"/>
        <v>0</v>
      </c>
      <c r="AVL35" s="426"/>
      <c r="AVM35" s="229"/>
      <c r="AVN35" s="104"/>
      <c r="AVO35" s="49"/>
      <c r="AVP35" s="139"/>
      <c r="AVQ35" s="78">
        <f t="shared" si="250"/>
        <v>0</v>
      </c>
      <c r="AVS35" s="406"/>
      <c r="AVT35" s="311"/>
      <c r="AVU35" s="22"/>
      <c r="AVV35" s="31"/>
      <c r="AVW35" s="76"/>
      <c r="AVX35" s="78">
        <f t="shared" si="225"/>
        <v>0</v>
      </c>
      <c r="AVZ35" s="406"/>
      <c r="AWA35" s="311"/>
      <c r="AWB35" s="22"/>
      <c r="AWC35" s="31"/>
      <c r="AWD35" s="76"/>
      <c r="AWE35" s="78">
        <f t="shared" si="226"/>
        <v>0</v>
      </c>
      <c r="AWG35" s="426"/>
      <c r="AWH35" s="229"/>
      <c r="AWI35" s="104"/>
      <c r="AWJ35" s="49"/>
      <c r="AWK35" s="139"/>
      <c r="AWL35" s="78">
        <f t="shared" si="227"/>
        <v>0</v>
      </c>
      <c r="AWN35" s="49"/>
      <c r="AWO35" s="308"/>
      <c r="AWP35" s="229"/>
      <c r="AWQ35" s="104"/>
      <c r="AWR35" s="49"/>
      <c r="AWS35" s="139"/>
      <c r="AWT35" s="78">
        <f t="shared" si="228"/>
        <v>5365</v>
      </c>
      <c r="AWV35" s="406"/>
      <c r="AWW35" s="493"/>
      <c r="AWX35" s="311"/>
      <c r="AWY35" s="22"/>
      <c r="AWZ35" s="31"/>
      <c r="AXA35" s="76"/>
      <c r="AXB35" s="78">
        <f t="shared" si="260"/>
        <v>4707.5</v>
      </c>
      <c r="AXD35" s="493"/>
      <c r="AXE35" s="311"/>
      <c r="AXF35" s="22"/>
      <c r="AXG35" s="31"/>
      <c r="AXH35" s="76"/>
      <c r="AXI35" s="78">
        <f t="shared" si="261"/>
        <v>0</v>
      </c>
      <c r="AXK35" s="493"/>
      <c r="AXL35" s="311"/>
      <c r="AXM35" s="22"/>
      <c r="AXN35" s="31"/>
      <c r="AXO35" s="76"/>
      <c r="AXP35" s="78">
        <f t="shared" si="262"/>
        <v>0</v>
      </c>
      <c r="AXR35" s="61"/>
      <c r="AXS35" s="311"/>
      <c r="AXT35" s="22"/>
      <c r="AXU35" s="31"/>
      <c r="AXV35" s="76"/>
      <c r="AXW35" s="78">
        <f t="shared" si="263"/>
        <v>0</v>
      </c>
      <c r="AXY35" s="495"/>
      <c r="AXZ35" s="229"/>
      <c r="AYA35" s="104"/>
      <c r="AYB35" s="426"/>
      <c r="AYC35" s="139"/>
      <c r="AYD35" s="78">
        <f t="shared" si="137"/>
        <v>0</v>
      </c>
      <c r="AYF35" s="495"/>
      <c r="AYG35" s="895"/>
      <c r="AYH35" s="104"/>
      <c r="AYI35" s="49"/>
      <c r="AYJ35" s="139"/>
      <c r="AYK35" s="78">
        <f t="shared" si="138"/>
        <v>0</v>
      </c>
      <c r="AYM35" s="495"/>
      <c r="AYN35" s="229"/>
      <c r="AYO35" s="104"/>
      <c r="AYP35" s="49"/>
      <c r="AYQ35" s="139"/>
      <c r="AYR35" s="78">
        <f t="shared" si="139"/>
        <v>0</v>
      </c>
      <c r="AYT35" s="493"/>
      <c r="AYU35" s="311"/>
      <c r="AYV35" s="22"/>
      <c r="AYW35" s="31"/>
      <c r="AYX35" s="76"/>
      <c r="AYY35" s="78">
        <f t="shared" si="140"/>
        <v>0</v>
      </c>
      <c r="AZA35" s="493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5180.28</v>
      </c>
      <c r="AZV35" s="605"/>
      <c r="AZW35" s="311"/>
      <c r="AZX35" s="22"/>
      <c r="AZY35" s="31"/>
      <c r="AZZ35" s="76"/>
      <c r="BAA35" s="78">
        <f t="shared" si="144"/>
        <v>0</v>
      </c>
      <c r="BAC35" s="605"/>
      <c r="BAD35" s="311"/>
      <c r="BAE35" s="22"/>
      <c r="BAF35" s="406"/>
      <c r="BAG35" s="76"/>
      <c r="BAH35" s="78">
        <f t="shared" si="145"/>
        <v>16823.900000000001</v>
      </c>
      <c r="BAJ35" s="406"/>
      <c r="BAK35" s="311"/>
      <c r="BAL35" s="22"/>
      <c r="BAM35" s="406"/>
      <c r="BAN35" s="76"/>
      <c r="BAO35" s="78">
        <f t="shared" si="146"/>
        <v>0</v>
      </c>
      <c r="BAQ35" s="426"/>
      <c r="BAR35" s="229"/>
      <c r="BAS35" s="104"/>
      <c r="BAT35" s="49"/>
      <c r="BAU35" s="139"/>
      <c r="BAV35" s="78">
        <f t="shared" si="147"/>
        <v>60859.7</v>
      </c>
      <c r="BAX35" s="61"/>
      <c r="BAY35" s="311"/>
      <c r="BAZ35" s="22"/>
      <c r="BBA35" s="31"/>
      <c r="BBB35" s="76"/>
      <c r="BBC35" s="78">
        <f t="shared" si="264"/>
        <v>0</v>
      </c>
      <c r="BBE35" s="61"/>
      <c r="BBF35" s="311"/>
      <c r="BBG35" s="22"/>
      <c r="BBH35" s="31"/>
      <c r="BBI35" s="76"/>
      <c r="BBJ35" s="78">
        <f t="shared" si="265"/>
        <v>1292</v>
      </c>
      <c r="BBL35" s="321">
        <v>41743</v>
      </c>
      <c r="BBM35" s="321"/>
      <c r="BBN35" s="302" t="s">
        <v>3618</v>
      </c>
      <c r="BBO35" s="350">
        <v>106074</v>
      </c>
      <c r="BBP35" s="393">
        <v>41753</v>
      </c>
      <c r="BBQ35" s="390">
        <v>106074</v>
      </c>
      <c r="BBR35" s="131">
        <f t="shared" si="148"/>
        <v>452306.5</v>
      </c>
      <c r="BBT35" s="61"/>
      <c r="BBU35" s="311"/>
      <c r="BBV35" s="22"/>
      <c r="BBW35" s="31"/>
      <c r="BBX35" s="76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3"/>
      <c r="BCW35" s="311"/>
      <c r="BCX35" s="22"/>
      <c r="BCY35" s="31"/>
      <c r="BCZ35" s="76"/>
      <c r="BDA35" s="78">
        <f t="shared" si="153"/>
        <v>6086.5</v>
      </c>
      <c r="BDC35" s="493"/>
      <c r="BDD35" s="311"/>
      <c r="BDE35" s="22"/>
      <c r="BDF35" s="31"/>
      <c r="BDG35" s="76"/>
      <c r="BDH35" s="78">
        <f t="shared" si="154"/>
        <v>29972.600000000006</v>
      </c>
      <c r="BDJ35" s="605"/>
      <c r="BDK35" s="311"/>
      <c r="BDL35" s="22"/>
      <c r="BDM35" s="31"/>
      <c r="BDN35" s="76"/>
      <c r="BDO35" s="78">
        <f t="shared" si="155"/>
        <v>0</v>
      </c>
      <c r="BDQ35" s="493"/>
      <c r="BDR35" s="738"/>
      <c r="BDS35" s="311"/>
      <c r="BDT35" s="22"/>
      <c r="BDU35" s="406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10700</v>
      </c>
      <c r="BEG35" s="61"/>
      <c r="BEH35" s="311"/>
      <c r="BEI35" s="22"/>
      <c r="BEJ35" s="31"/>
      <c r="BEK35" s="76"/>
      <c r="BEL35" s="78">
        <f t="shared" si="158"/>
        <v>0</v>
      </c>
      <c r="BEN35" s="61"/>
      <c r="BEO35" s="311"/>
      <c r="BEP35" s="22"/>
      <c r="BEQ35" s="31"/>
      <c r="BER35" s="76"/>
      <c r="BES35" s="78">
        <f t="shared" si="159"/>
        <v>0</v>
      </c>
      <c r="BEU35" s="605"/>
      <c r="BEV35" s="311"/>
      <c r="BEW35" s="22"/>
      <c r="BEX35" s="31"/>
      <c r="BEY35" s="76"/>
      <c r="BEZ35" s="78">
        <f t="shared" si="160"/>
        <v>0</v>
      </c>
      <c r="BFB35" s="605"/>
      <c r="BFC35" s="311"/>
      <c r="BFD35" s="22"/>
      <c r="BFE35" s="31"/>
      <c r="BFF35" s="76"/>
      <c r="BFG35" s="78">
        <f t="shared" si="161"/>
        <v>970</v>
      </c>
      <c r="BFI35" s="321"/>
      <c r="BFJ35" s="302"/>
      <c r="BFK35" s="139"/>
      <c r="BFL35" s="426"/>
      <c r="BFM35" s="139"/>
      <c r="BFN35" s="78">
        <f t="shared" si="162"/>
        <v>0</v>
      </c>
      <c r="BFP35" s="605"/>
      <c r="BFQ35" s="311"/>
      <c r="BFR35" s="22"/>
      <c r="BFS35" s="406"/>
      <c r="BFT35" s="76"/>
      <c r="BFU35" s="78">
        <f t="shared" si="163"/>
        <v>0</v>
      </c>
      <c r="BFW35" s="61"/>
      <c r="BFX35" s="311"/>
      <c r="BFY35" s="22"/>
      <c r="BFZ35" s="31"/>
      <c r="BGA35" s="76"/>
      <c r="BGB35" s="78">
        <f t="shared" si="164"/>
        <v>0</v>
      </c>
      <c r="BGD35" s="605"/>
      <c r="BGE35" s="311"/>
      <c r="BGF35" s="22"/>
      <c r="BGG35" s="322"/>
      <c r="BGH35" s="76"/>
      <c r="BGI35" s="78">
        <f t="shared" si="165"/>
        <v>0</v>
      </c>
      <c r="BGK35" s="426"/>
      <c r="BGL35" s="426"/>
      <c r="BGM35" s="302"/>
      <c r="BGN35" s="139"/>
      <c r="BGO35" s="426"/>
      <c r="BGP35" s="139"/>
      <c r="BGQ35" s="78">
        <f t="shared" si="166"/>
        <v>4379.5999999999913</v>
      </c>
      <c r="BGS35" s="61"/>
      <c r="BGT35" s="311"/>
      <c r="BGU35" s="22"/>
      <c r="BGV35" s="31"/>
      <c r="BGW35" s="76"/>
      <c r="BGX35" s="78">
        <f t="shared" si="167"/>
        <v>0</v>
      </c>
      <c r="BGZ35" s="493"/>
      <c r="BHA35" s="311"/>
      <c r="BHB35" s="22"/>
      <c r="BHC35" s="31"/>
      <c r="BHD35" s="76"/>
      <c r="BHE35" s="78">
        <f t="shared" si="168"/>
        <v>229.79999999999927</v>
      </c>
      <c r="BHG35" s="493"/>
      <c r="BHH35" s="61"/>
      <c r="BHI35" s="311"/>
      <c r="BHJ35" s="22"/>
      <c r="BHK35" s="31"/>
      <c r="BHL35" s="76"/>
      <c r="BHM35" s="78">
        <f t="shared" si="169"/>
        <v>0</v>
      </c>
      <c r="BHO35" s="322"/>
      <c r="BHP35" s="311"/>
      <c r="BHQ35" s="22"/>
      <c r="BHR35" s="322"/>
      <c r="BHS35" s="76"/>
      <c r="BHT35" s="78">
        <f t="shared" si="170"/>
        <v>0</v>
      </c>
      <c r="BHV35" s="605"/>
      <c r="BHW35" s="336"/>
      <c r="BHX35" s="311"/>
      <c r="BHY35" s="22"/>
      <c r="BHZ35" s="322"/>
      <c r="BIA35" s="76"/>
      <c r="BIB35" s="78">
        <f t="shared" si="171"/>
        <v>0</v>
      </c>
      <c r="BID35" s="605"/>
      <c r="BIE35" s="61"/>
      <c r="BIF35" s="311"/>
      <c r="BIG35" s="22"/>
      <c r="BIH35" s="31"/>
      <c r="BII35" s="76"/>
      <c r="BIJ35" s="78">
        <f t="shared" si="172"/>
        <v>50501.000000000007</v>
      </c>
      <c r="BIL35" s="493"/>
      <c r="BIM35" s="311"/>
      <c r="BIN35" s="22"/>
      <c r="BIP35" s="76"/>
      <c r="BIQ35" s="78">
        <f t="shared" si="173"/>
        <v>86</v>
      </c>
      <c r="BIS35" s="322"/>
      <c r="BIT35" s="311"/>
      <c r="BIU35" s="22"/>
      <c r="BIV35" s="61"/>
      <c r="BIW35" s="76"/>
      <c r="BIX35" s="78">
        <f t="shared" si="174"/>
        <v>0</v>
      </c>
      <c r="BIZ35" s="406"/>
      <c r="BJA35" s="311"/>
      <c r="BJB35" s="22"/>
      <c r="BJC35" s="61"/>
      <c r="BJD35" s="76"/>
      <c r="BJE35" s="78">
        <f t="shared" si="175"/>
        <v>0</v>
      </c>
      <c r="BJG35" s="605"/>
      <c r="BJH35" s="605"/>
      <c r="BJI35" s="311"/>
      <c r="BJJ35" s="22"/>
      <c r="BJK35" s="31"/>
      <c r="BJL35" s="76"/>
      <c r="BJM35" s="78">
        <f t="shared" si="254"/>
        <v>27564.899999999991</v>
      </c>
      <c r="BJO35" s="61"/>
      <c r="BJP35" s="311"/>
      <c r="BJQ35" s="22"/>
      <c r="BJR35" s="31"/>
      <c r="BJS35" s="76"/>
      <c r="BJT35" s="78">
        <f t="shared" si="255"/>
        <v>1883</v>
      </c>
      <c r="BJV35" s="493"/>
      <c r="BJW35" s="311"/>
      <c r="BJX35" s="22"/>
      <c r="BJY35" s="31"/>
      <c r="BJZ35" s="76"/>
      <c r="BKA35" s="78">
        <f t="shared" si="176"/>
        <v>0</v>
      </c>
      <c r="BKC35" s="493"/>
      <c r="BKD35" s="493"/>
      <c r="BKE35" s="311"/>
      <c r="BKF35" s="22"/>
      <c r="BKG35" s="31"/>
      <c r="BKH35" s="76"/>
      <c r="BKI35" s="78">
        <f t="shared" si="177"/>
        <v>13238.500000000002</v>
      </c>
      <c r="BKK35" s="493"/>
      <c r="BKL35" s="311"/>
      <c r="BKM35" s="22"/>
      <c r="BKN35" s="31"/>
      <c r="BKO35" s="76"/>
      <c r="BKP35" s="78">
        <f t="shared" si="178"/>
        <v>0</v>
      </c>
      <c r="BKR35" s="493"/>
      <c r="BKS35" s="311"/>
      <c r="BKT35" s="22"/>
      <c r="BKU35" s="31"/>
      <c r="BKV35" s="76"/>
      <c r="BKW35" s="78">
        <f t="shared" si="179"/>
        <v>0</v>
      </c>
      <c r="BKY35" s="493"/>
      <c r="BKZ35" s="311"/>
      <c r="BLA35" s="22"/>
      <c r="BLB35" s="31"/>
      <c r="BLC35" s="76"/>
      <c r="BLD35" s="78">
        <f t="shared" si="180"/>
        <v>11052.6</v>
      </c>
      <c r="BLF35" s="493"/>
      <c r="BLG35" s="311"/>
      <c r="BLH35" s="22"/>
      <c r="BLI35" s="31"/>
      <c r="BLJ35" s="76"/>
      <c r="BLK35" s="78">
        <f t="shared" si="181"/>
        <v>100</v>
      </c>
      <c r="BLM35" s="493"/>
      <c r="BLN35" s="311"/>
      <c r="BLO35" s="22"/>
      <c r="BLP35" s="31"/>
      <c r="BLQ35" s="76"/>
      <c r="BLR35" s="78">
        <f t="shared" si="182"/>
        <v>0</v>
      </c>
      <c r="BLT35" s="493"/>
      <c r="BLU35" s="311"/>
      <c r="BLV35" s="22"/>
      <c r="BLW35" s="31"/>
      <c r="BLX35" s="76"/>
      <c r="BLY35" s="78">
        <f t="shared" si="183"/>
        <v>0</v>
      </c>
      <c r="BMA35" s="493"/>
      <c r="BMB35" s="311"/>
      <c r="BMC35" s="22"/>
      <c r="BMD35" s="31"/>
      <c r="BME35" s="76"/>
      <c r="BMF35" s="78">
        <f t="shared" si="184"/>
        <v>0</v>
      </c>
      <c r="BMH35" s="493"/>
      <c r="BMI35" s="311"/>
      <c r="BMJ35" s="22"/>
      <c r="BMK35" s="31"/>
      <c r="BML35" s="76"/>
      <c r="BMM35" s="78">
        <f t="shared" si="185"/>
        <v>0</v>
      </c>
      <c r="BMO35" s="61"/>
      <c r="BMP35" s="311"/>
      <c r="BMQ35" s="22"/>
      <c r="BMR35" s="31"/>
      <c r="BMS35" s="76"/>
      <c r="BMT35" s="78">
        <f t="shared" si="186"/>
        <v>0</v>
      </c>
      <c r="BMV35" s="61"/>
      <c r="BMW35" s="311"/>
      <c r="BMX35" s="783"/>
      <c r="BMY35" s="31"/>
      <c r="BMZ35" s="76"/>
      <c r="BNA35" s="78">
        <f t="shared" si="229"/>
        <v>30837</v>
      </c>
      <c r="BNC35" s="420"/>
      <c r="BND35" s="302"/>
      <c r="BNE35" s="139"/>
      <c r="BNF35" s="342"/>
      <c r="BNG35" s="139"/>
      <c r="BNH35" s="78">
        <f t="shared" si="230"/>
        <v>92933.8</v>
      </c>
      <c r="BNJ35" s="61"/>
      <c r="BNK35" s="311"/>
      <c r="BNL35" s="22"/>
      <c r="BNM35" s="31"/>
      <c r="BNN35" s="76"/>
      <c r="BNO35" s="78">
        <f t="shared" si="231"/>
        <v>0</v>
      </c>
      <c r="BNQ35" s="61"/>
      <c r="BNR35" s="336"/>
      <c r="BNS35" s="311"/>
      <c r="BNT35" s="22"/>
      <c r="BNU35" s="31"/>
      <c r="BNV35" s="76"/>
      <c r="BNW35" s="78">
        <f t="shared" si="232"/>
        <v>0</v>
      </c>
      <c r="BNY35" s="61"/>
      <c r="BNZ35" s="311"/>
      <c r="BOA35" s="22"/>
      <c r="BOB35" s="31"/>
      <c r="BOC35" s="76"/>
      <c r="BOD35" s="78">
        <f t="shared" si="233"/>
        <v>0</v>
      </c>
      <c r="BOF35" s="61"/>
      <c r="BOG35" s="311"/>
      <c r="BOH35" s="22"/>
      <c r="BOI35" s="31"/>
      <c r="BOJ35" s="76"/>
      <c r="BOK35" s="78">
        <f t="shared" si="234"/>
        <v>0</v>
      </c>
      <c r="BOM35" s="61"/>
      <c r="BON35" s="311"/>
      <c r="BOO35" s="22"/>
      <c r="BOP35" s="31"/>
      <c r="BOQ35" s="76"/>
      <c r="BOR35" s="78">
        <f t="shared" si="235"/>
        <v>1785.5</v>
      </c>
      <c r="BOT35" s="342"/>
      <c r="BOU35" s="229"/>
      <c r="BOV35" s="104"/>
      <c r="BOW35" s="49"/>
      <c r="BOX35" s="139"/>
      <c r="BOY35" s="78">
        <f t="shared" si="236"/>
        <v>0</v>
      </c>
      <c r="BPA35" s="493"/>
      <c r="BPB35" s="311"/>
      <c r="BPC35" s="22"/>
      <c r="BPD35" s="31"/>
      <c r="BPE35" s="76"/>
      <c r="BPF35" s="78">
        <f t="shared" si="237"/>
        <v>0</v>
      </c>
      <c r="BPH35" s="493"/>
      <c r="BPI35" s="311"/>
      <c r="BPJ35" s="22"/>
      <c r="BPK35" s="31"/>
      <c r="BPL35" s="76"/>
      <c r="BPM35" s="78">
        <f t="shared" si="251"/>
        <v>2273.5</v>
      </c>
      <c r="BPO35" s="61"/>
      <c r="BPP35" s="311"/>
      <c r="BPQ35" s="22"/>
      <c r="BPR35" s="31"/>
      <c r="BPS35" s="76"/>
      <c r="BPT35" s="78">
        <f t="shared" si="187"/>
        <v>0</v>
      </c>
      <c r="BPV35" s="61"/>
      <c r="BPW35" s="311"/>
      <c r="BPX35" s="22"/>
      <c r="BPY35" s="31"/>
      <c r="BPZ35" s="76"/>
      <c r="BQA35" s="78">
        <f t="shared" si="188"/>
        <v>0</v>
      </c>
      <c r="BQE35" s="61"/>
      <c r="BQF35" s="22"/>
      <c r="BQG35" s="31"/>
      <c r="BQH35" s="76"/>
      <c r="BQI35" s="78">
        <f t="shared" si="189"/>
        <v>118</v>
      </c>
      <c r="BQJ35" s="76"/>
      <c r="BQK35" s="321"/>
      <c r="BQL35" s="302"/>
      <c r="BQM35" s="139"/>
      <c r="BQN35" s="49"/>
      <c r="BQO35" s="139"/>
      <c r="BQP35" s="78">
        <f t="shared" si="190"/>
        <v>46632.5</v>
      </c>
      <c r="BQR35" s="321"/>
      <c r="BQS35" s="229"/>
      <c r="BQT35" s="696"/>
      <c r="BQU35" s="715"/>
      <c r="BQV35" s="139"/>
      <c r="BQW35" s="78">
        <f t="shared" si="191"/>
        <v>0</v>
      </c>
      <c r="BQZ35" s="885"/>
      <c r="BRA35" s="350"/>
      <c r="BRB35" s="406"/>
      <c r="BRC35" s="778"/>
      <c r="BRD35" s="78">
        <f t="shared" si="192"/>
        <v>0</v>
      </c>
      <c r="BRF35" s="61"/>
      <c r="BRG35" s="311"/>
      <c r="BRH35" s="22"/>
      <c r="BRI35" s="31"/>
      <c r="BRJ35" s="76"/>
      <c r="BRK35" s="78">
        <f t="shared" si="193"/>
        <v>0</v>
      </c>
      <c r="BRM35" s="605"/>
      <c r="BRN35" s="61"/>
      <c r="BRO35" s="311"/>
      <c r="BRP35" s="22"/>
      <c r="BRQ35" s="31"/>
      <c r="BRR35" s="76"/>
      <c r="BRS35" s="78">
        <f t="shared" si="194"/>
        <v>1966</v>
      </c>
      <c r="BRU35" s="493"/>
      <c r="BRV35" s="311"/>
      <c r="BRW35" s="22"/>
      <c r="BRX35" s="31"/>
      <c r="BRY35" s="76"/>
      <c r="BRZ35" s="78">
        <f t="shared" si="195"/>
        <v>0</v>
      </c>
      <c r="BSB35" s="406"/>
      <c r="BSC35" s="311"/>
      <c r="BSD35" s="22"/>
      <c r="BSE35" s="31"/>
      <c r="BSF35" s="76"/>
      <c r="BSG35" s="78">
        <f t="shared" si="196"/>
        <v>0</v>
      </c>
      <c r="BSI35" s="61"/>
      <c r="BSJ35" s="311"/>
      <c r="BSK35" s="22"/>
      <c r="BSL35" s="31"/>
      <c r="BSM35" s="76"/>
      <c r="BSN35" s="78">
        <f t="shared" si="197"/>
        <v>0</v>
      </c>
      <c r="BSP35" s="493"/>
      <c r="BSQ35" s="311"/>
      <c r="BSR35" s="22"/>
      <c r="BSS35" s="31"/>
      <c r="BST35" s="76"/>
      <c r="BSU35" s="78">
        <f t="shared" si="198"/>
        <v>0</v>
      </c>
      <c r="BSW35" s="493"/>
      <c r="BSX35" s="311"/>
      <c r="BSY35" s="22"/>
      <c r="BSZ35" s="31"/>
      <c r="BTA35" s="76"/>
      <c r="BTB35" s="78">
        <f t="shared" si="199"/>
        <v>0</v>
      </c>
      <c r="BTD35" s="61"/>
      <c r="BTE35" s="311"/>
      <c r="BTF35" s="22"/>
      <c r="BTG35" s="31"/>
      <c r="BTH35" s="76"/>
      <c r="BTI35" s="78">
        <f t="shared" si="200"/>
        <v>0</v>
      </c>
      <c r="BTK35" s="61"/>
      <c r="BTL35" s="311"/>
      <c r="BTM35" s="22"/>
      <c r="BTN35" s="31"/>
      <c r="BTO35" s="76"/>
      <c r="BTP35" s="78">
        <f t="shared" si="201"/>
        <v>0</v>
      </c>
      <c r="BTR35" s="61"/>
      <c r="BTS35" s="311"/>
      <c r="BTT35" s="22"/>
      <c r="BTU35" s="31"/>
      <c r="BTV35" s="76"/>
      <c r="BTW35" s="78">
        <f t="shared" si="202"/>
        <v>0</v>
      </c>
      <c r="BTY35" s="61"/>
      <c r="BTZ35" s="311"/>
      <c r="BUA35" s="22"/>
      <c r="BUB35" s="31"/>
      <c r="BUC35" s="76"/>
      <c r="BUD35" s="78">
        <f t="shared" si="203"/>
        <v>0</v>
      </c>
    </row>
    <row r="36" spans="1:1902" x14ac:dyDescent="0.25">
      <c r="A36" s="31"/>
      <c r="B36" s="311"/>
      <c r="C36" s="22"/>
      <c r="D36" s="31"/>
      <c r="E36" s="76"/>
      <c r="F36" s="78">
        <f t="shared" si="2"/>
        <v>147000</v>
      </c>
      <c r="H36" s="31"/>
      <c r="I36" s="311"/>
      <c r="J36" s="22"/>
      <c r="K36" s="31"/>
      <c r="L36" s="76"/>
      <c r="M36" s="78">
        <f t="shared" si="3"/>
        <v>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6"/>
      <c r="AK36" s="311"/>
      <c r="AL36" s="22"/>
      <c r="AM36" s="406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6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6"/>
      <c r="CA36" s="426"/>
      <c r="CB36" s="229"/>
      <c r="CC36" s="104"/>
      <c r="CD36" s="49"/>
      <c r="CE36" s="139"/>
      <c r="CF36" s="78">
        <f t="shared" si="13"/>
        <v>24829.5</v>
      </c>
      <c r="CH36" s="406"/>
      <c r="CI36" s="311"/>
      <c r="CJ36" s="22"/>
      <c r="CK36" s="31"/>
      <c r="CL36" s="76"/>
      <c r="CM36" s="78">
        <f t="shared" si="14"/>
        <v>0</v>
      </c>
      <c r="CO36" s="406"/>
      <c r="CP36" s="311"/>
      <c r="CQ36" s="22"/>
      <c r="CR36" s="31"/>
      <c r="CS36" s="76"/>
      <c r="CT36" s="78">
        <f t="shared" si="15"/>
        <v>0</v>
      </c>
      <c r="CV36" s="406">
        <v>41449</v>
      </c>
      <c r="CW36" s="909"/>
      <c r="CX36" s="780" t="s">
        <v>1571</v>
      </c>
      <c r="CY36" s="139">
        <v>34489.599999999999</v>
      </c>
      <c r="CZ36" s="483"/>
      <c r="DA36" s="389"/>
      <c r="DB36" s="78">
        <f t="shared" si="16"/>
        <v>586085.25</v>
      </c>
      <c r="DD36" s="426"/>
      <c r="DE36" s="818"/>
      <c r="DF36" s="229"/>
      <c r="DG36" s="104"/>
      <c r="DH36" s="426"/>
      <c r="DI36" s="139"/>
      <c r="DJ36" s="78">
        <f t="shared" si="17"/>
        <v>17806122.599999994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6"/>
      <c r="EO36" s="311"/>
      <c r="EP36" s="22"/>
      <c r="EQ36" s="31"/>
      <c r="ER36" s="76"/>
      <c r="ES36" s="78">
        <f t="shared" si="22"/>
        <v>7999.8000000000029</v>
      </c>
      <c r="EU36" s="406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6"/>
      <c r="FK36" s="49"/>
      <c r="FL36" s="229"/>
      <c r="FM36" s="104"/>
      <c r="FN36" s="49"/>
      <c r="FO36" s="139"/>
      <c r="FP36" s="78">
        <f t="shared" si="25"/>
        <v>19957.43</v>
      </c>
      <c r="FR36" s="406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4"/>
        <v>0</v>
      </c>
      <c r="GG36" s="406"/>
      <c r="GH36" s="738"/>
      <c r="GI36" s="311"/>
      <c r="GJ36" s="22"/>
      <c r="GK36" s="426"/>
      <c r="GL36" s="139"/>
      <c r="GM36" s="78">
        <f t="shared" si="27"/>
        <v>0</v>
      </c>
      <c r="GO36" s="311"/>
      <c r="GP36" s="311"/>
      <c r="GQ36" s="22"/>
      <c r="GR36" s="31"/>
      <c r="GS36" s="76"/>
      <c r="GT36" s="78">
        <f t="shared" si="28"/>
        <v>3191.5</v>
      </c>
      <c r="GV36" s="406"/>
      <c r="GW36" s="311"/>
      <c r="GX36" s="311"/>
      <c r="GY36" s="22"/>
      <c r="GZ36" s="31"/>
      <c r="HA36" s="76"/>
      <c r="HB36" s="78">
        <f t="shared" si="29"/>
        <v>12652.35</v>
      </c>
      <c r="HD36" s="406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33695</v>
      </c>
      <c r="IT36" s="426"/>
      <c r="IU36" s="229"/>
      <c r="IV36" s="104"/>
      <c r="IW36" s="49"/>
      <c r="IX36" s="139"/>
      <c r="IY36" s="78">
        <f t="shared" si="36"/>
        <v>402</v>
      </c>
      <c r="JA36" s="426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40800</v>
      </c>
      <c r="JO36" s="322"/>
      <c r="JP36" s="311"/>
      <c r="JQ36" s="22"/>
      <c r="JR36" s="322"/>
      <c r="JS36" s="22"/>
      <c r="JT36" s="78">
        <f t="shared" si="39"/>
        <v>40800</v>
      </c>
      <c r="JV36" s="322"/>
      <c r="JW36" s="311"/>
      <c r="JX36" s="22"/>
      <c r="JY36" s="322"/>
      <c r="JZ36" s="22"/>
      <c r="KA36" s="78">
        <f t="shared" si="40"/>
        <v>40800</v>
      </c>
      <c r="KC36" s="426">
        <v>40781</v>
      </c>
      <c r="KD36" s="229" t="s">
        <v>1151</v>
      </c>
      <c r="KE36" s="801">
        <v>45074.5</v>
      </c>
      <c r="KF36" s="322"/>
      <c r="KG36" s="76"/>
      <c r="KH36" s="78">
        <f t="shared" si="41"/>
        <v>84734.6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12354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6"/>
      <c r="MP36" s="311"/>
      <c r="MQ36" s="22"/>
      <c r="MR36" s="31"/>
      <c r="MS36" s="76"/>
      <c r="MT36" s="78">
        <f t="shared" si="50"/>
        <v>0</v>
      </c>
      <c r="MV36" s="406"/>
      <c r="MW36" s="311"/>
      <c r="MX36" s="22"/>
      <c r="MY36" s="31"/>
      <c r="MZ36" s="76"/>
      <c r="NA36" s="78">
        <f t="shared" si="51"/>
        <v>0</v>
      </c>
      <c r="NC36" s="406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6"/>
      <c r="NY36" s="311"/>
      <c r="NZ36" s="22"/>
      <c r="OA36" s="406"/>
      <c r="OB36" s="76"/>
      <c r="OC36" s="78">
        <f t="shared" si="55"/>
        <v>0</v>
      </c>
      <c r="OE36" s="406"/>
      <c r="OF36" s="311"/>
      <c r="OG36" s="22"/>
      <c r="OH36" s="31"/>
      <c r="OI36" s="76"/>
      <c r="OJ36" s="78">
        <f t="shared" si="56"/>
        <v>12799.5</v>
      </c>
      <c r="OL36" s="406"/>
      <c r="OM36" s="736"/>
      <c r="ON36" s="311"/>
      <c r="OO36" s="22"/>
      <c r="OP36" s="31"/>
      <c r="OQ36" s="76"/>
      <c r="OR36" s="78">
        <f t="shared" si="0"/>
        <v>225191.9</v>
      </c>
      <c r="OT36" s="406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95"/>
      <c r="PJ36" s="104"/>
      <c r="PK36" s="49"/>
      <c r="PL36" s="139"/>
      <c r="PM36" s="78">
        <f t="shared" si="59"/>
        <v>301.5</v>
      </c>
      <c r="PO36" s="321"/>
      <c r="PP36" s="895"/>
      <c r="PQ36" s="104"/>
      <c r="PR36" s="49"/>
      <c r="PS36" s="139"/>
      <c r="PT36" s="78">
        <f t="shared" si="60"/>
        <v>301.5</v>
      </c>
      <c r="PV36" s="321"/>
      <c r="PW36" s="860"/>
      <c r="PX36" s="229"/>
      <c r="PY36" s="104"/>
      <c r="PZ36" s="308"/>
      <c r="QA36" s="139"/>
      <c r="QB36" s="78">
        <f t="shared" si="61"/>
        <v>9830.3599999999933</v>
      </c>
      <c r="QD36" s="322"/>
      <c r="QE36" s="311"/>
      <c r="QF36" s="22"/>
      <c r="QG36" s="385"/>
      <c r="QH36" s="76"/>
      <c r="QI36" s="78">
        <f t="shared" si="62"/>
        <v>0</v>
      </c>
      <c r="QK36" s="322"/>
      <c r="QL36" s="311"/>
      <c r="QM36" s="22"/>
      <c r="QN36" s="31"/>
      <c r="QO36" s="76"/>
      <c r="QP36" s="78">
        <f t="shared" si="63"/>
        <v>9276.8000000000011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6"/>
      <c r="RN36" s="483"/>
      <c r="RO36" s="229"/>
      <c r="RP36" s="104"/>
      <c r="RQ36" s="49"/>
      <c r="RR36" s="139"/>
      <c r="RS36" s="78">
        <f t="shared" si="67"/>
        <v>15332.5</v>
      </c>
      <c r="RU36" s="406"/>
      <c r="RV36" s="311"/>
      <c r="RW36" s="22"/>
      <c r="RX36" s="31"/>
      <c r="RY36" s="76"/>
      <c r="RZ36" s="78">
        <f t="shared" si="68"/>
        <v>1797</v>
      </c>
      <c r="SB36" s="406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6"/>
      <c r="UG36" s="311"/>
      <c r="UH36" s="22"/>
      <c r="UI36" s="31"/>
      <c r="UJ36" s="76"/>
      <c r="UK36" s="78">
        <f t="shared" si="77"/>
        <v>0</v>
      </c>
      <c r="UM36" s="406"/>
      <c r="UN36" s="311"/>
      <c r="UO36" s="22"/>
      <c r="UP36" s="31"/>
      <c r="UQ36" s="76"/>
      <c r="UR36" s="78">
        <f t="shared" si="78"/>
        <v>-2822</v>
      </c>
      <c r="UT36" s="406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6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6"/>
      <c r="WD36" s="311"/>
      <c r="WE36" s="22"/>
      <c r="WF36" s="322"/>
      <c r="WG36" s="76"/>
      <c r="WH36" s="78">
        <f t="shared" si="84"/>
        <v>1136</v>
      </c>
      <c r="WJ36" s="322"/>
      <c r="WK36" s="311"/>
      <c r="WL36" s="22"/>
      <c r="WM36" s="31"/>
      <c r="WN36" s="76"/>
      <c r="WO36" s="78">
        <f t="shared" si="85"/>
        <v>151</v>
      </c>
      <c r="WQ36" s="406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635.5</v>
      </c>
      <c r="XE36" s="406"/>
      <c r="XF36" s="311"/>
      <c r="XG36" s="22"/>
      <c r="XH36" s="31"/>
      <c r="XI36" s="76"/>
      <c r="XJ36" s="78">
        <f t="shared" si="88"/>
        <v>40179.949999999997</v>
      </c>
      <c r="XL36" s="406"/>
      <c r="XM36" s="311"/>
      <c r="XN36" s="22"/>
      <c r="XO36" s="31"/>
      <c r="XP36" s="76"/>
      <c r="XQ36" s="78">
        <f t="shared" si="89"/>
        <v>0</v>
      </c>
      <c r="XS36" s="406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6"/>
      <c r="YP36" s="483"/>
      <c r="YQ36" s="229"/>
      <c r="YR36" s="696"/>
      <c r="YS36" s="785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2"/>
        <v>0</v>
      </c>
      <c r="ZD36" s="321"/>
      <c r="ZE36" s="229"/>
      <c r="ZF36" s="104"/>
      <c r="ZG36" s="49"/>
      <c r="ZH36" s="139"/>
      <c r="ZI36" s="78">
        <f t="shared" si="94"/>
        <v>11399.470000000001</v>
      </c>
      <c r="ZK36" s="406"/>
      <c r="ZL36" s="311"/>
      <c r="ZM36" s="22"/>
      <c r="ZN36" s="31"/>
      <c r="ZO36" s="76"/>
      <c r="ZP36" s="78">
        <f t="shared" si="238"/>
        <v>0</v>
      </c>
      <c r="ZR36" s="406"/>
      <c r="ZS36" s="311"/>
      <c r="ZT36" s="22"/>
      <c r="ZU36" s="31"/>
      <c r="ZV36" s="76"/>
      <c r="ZW36" s="78">
        <f t="shared" si="239"/>
        <v>0</v>
      </c>
      <c r="ZY36" s="321"/>
      <c r="ZZ36" s="317"/>
      <c r="AAA36" s="229"/>
      <c r="AAB36" s="104"/>
      <c r="AAC36" s="532"/>
      <c r="AAD36" s="139"/>
      <c r="AAE36" s="78">
        <f t="shared" si="95"/>
        <v>2062.4000000000233</v>
      </c>
      <c r="AAG36" s="321"/>
      <c r="AAH36" s="229"/>
      <c r="AAI36" s="104"/>
      <c r="AAJ36" s="321"/>
      <c r="AAK36" s="139"/>
      <c r="AAL36" s="78">
        <f t="shared" si="96"/>
        <v>0</v>
      </c>
      <c r="AAN36" s="426"/>
      <c r="AAO36" s="426"/>
      <c r="AAP36" s="229"/>
      <c r="AAQ36" s="104"/>
      <c r="AAR36" s="321"/>
      <c r="AAS36" s="139"/>
      <c r="AAT36" s="78">
        <f t="shared" si="97"/>
        <v>2828</v>
      </c>
      <c r="AAV36" s="321"/>
      <c r="AAW36" s="229"/>
      <c r="AAX36" s="696"/>
      <c r="AAY36" s="49"/>
      <c r="AAZ36" s="139"/>
      <c r="ABA36" s="78">
        <f t="shared" si="98"/>
        <v>41970</v>
      </c>
      <c r="ABC36" s="406"/>
      <c r="ABD36" s="311"/>
      <c r="ABE36" s="22"/>
      <c r="ABF36" s="31"/>
      <c r="ABG36" s="76"/>
      <c r="ABH36" s="78">
        <f t="shared" si="99"/>
        <v>0</v>
      </c>
      <c r="ABJ36" s="426"/>
      <c r="ABK36" s="229"/>
      <c r="ABL36" s="104"/>
      <c r="ABM36" s="49"/>
      <c r="ABN36" s="139"/>
      <c r="ABO36" s="78">
        <f t="shared" si="100"/>
        <v>0</v>
      </c>
      <c r="ABQ36" s="426"/>
      <c r="ABR36" s="229"/>
      <c r="ABS36" s="104"/>
      <c r="ABT36" s="49"/>
      <c r="ABU36" s="139"/>
      <c r="ABV36" s="78">
        <f t="shared" si="101"/>
        <v>0</v>
      </c>
      <c r="ABX36" s="406"/>
      <c r="ABY36" s="311"/>
      <c r="ABZ36" s="22"/>
      <c r="ACA36" s="31"/>
      <c r="ACB36" s="76"/>
      <c r="ACC36" s="78">
        <f t="shared" si="102"/>
        <v>0</v>
      </c>
      <c r="ACE36" s="406"/>
      <c r="ACF36" s="311"/>
      <c r="ACG36" s="22"/>
      <c r="ACH36" s="31"/>
      <c r="ACI36" s="76"/>
      <c r="ACJ36" s="78">
        <f t="shared" si="103"/>
        <v>0</v>
      </c>
      <c r="ACL36" s="406"/>
      <c r="ACM36" s="406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6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7"/>
        <v>0</v>
      </c>
      <c r="ADP36" s="322"/>
      <c r="ADQ36" s="311"/>
      <c r="ADR36" s="22"/>
      <c r="ADS36" s="406"/>
      <c r="ADT36" s="76"/>
      <c r="ADU36" s="78">
        <f t="shared" si="258"/>
        <v>0</v>
      </c>
      <c r="ADW36" s="406"/>
      <c r="ADX36" s="311"/>
      <c r="ADY36" s="22"/>
      <c r="ADZ36" s="31"/>
      <c r="AEA36" s="76"/>
      <c r="AEB36" s="78">
        <f t="shared" si="259"/>
        <v>42311</v>
      </c>
      <c r="AED36" s="321"/>
      <c r="AEE36" s="229"/>
      <c r="AEF36" s="104"/>
      <c r="AEG36" s="321"/>
      <c r="AEH36" s="139"/>
      <c r="AEI36" s="78">
        <f t="shared" si="253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2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2"/>
      <c r="AFU36" s="311"/>
      <c r="AFV36" s="22"/>
      <c r="AFW36" s="31"/>
      <c r="AFX36" s="76"/>
      <c r="AFY36" s="78">
        <f t="shared" si="110"/>
        <v>0</v>
      </c>
      <c r="AGA36" s="792"/>
      <c r="AGB36" s="311"/>
      <c r="AGC36" s="22"/>
      <c r="AGD36" s="31"/>
      <c r="AGE36" s="76"/>
      <c r="AGF36" s="78">
        <f t="shared" si="111"/>
        <v>45296</v>
      </c>
      <c r="AGH36" s="792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3146</v>
      </c>
      <c r="AGV36" s="406"/>
      <c r="AGW36" s="311"/>
      <c r="AGX36" s="22"/>
      <c r="AGY36" s="31"/>
      <c r="AGZ36" s="76"/>
      <c r="AHA36" s="78">
        <f t="shared" si="114"/>
        <v>17325.5</v>
      </c>
      <c r="AHE36" s="311"/>
      <c r="AHF36" s="22"/>
      <c r="AHG36" s="322"/>
      <c r="AHH36" s="76"/>
      <c r="AHI36" s="78">
        <f t="shared" si="115"/>
        <v>2343</v>
      </c>
      <c r="AHK36" s="406"/>
      <c r="AHL36" s="311"/>
      <c r="AHM36" s="22"/>
      <c r="AHN36" s="31"/>
      <c r="AHO36" s="76"/>
      <c r="AHP36" s="78">
        <f t="shared" si="116"/>
        <v>0</v>
      </c>
      <c r="AHR36" s="406"/>
      <c r="AHS36" s="311"/>
      <c r="AHT36" s="22"/>
      <c r="AHU36" s="31"/>
      <c r="AHV36" s="76"/>
      <c r="AHW36" s="78">
        <f t="shared" si="117"/>
        <v>5917.5</v>
      </c>
      <c r="AHY36" s="406"/>
      <c r="AHZ36" s="406"/>
      <c r="AIA36" s="311"/>
      <c r="AIB36" s="783"/>
      <c r="AIC36" s="31"/>
      <c r="AID36" s="76"/>
      <c r="AIE36" s="78">
        <f t="shared" si="118"/>
        <v>36851.200000000004</v>
      </c>
      <c r="AIG36" s="406"/>
      <c r="AIH36" s="311"/>
      <c r="AII36" s="22"/>
      <c r="AIJ36" s="31"/>
      <c r="AIK36" s="76"/>
      <c r="AIL36" s="78">
        <f t="shared" si="119"/>
        <v>2612</v>
      </c>
      <c r="AIN36" s="406"/>
      <c r="AIO36" s="311"/>
      <c r="AIP36" s="22"/>
      <c r="AIQ36" s="31"/>
      <c r="AIR36" s="76"/>
      <c r="AIS36" s="78">
        <f t="shared" si="120"/>
        <v>0</v>
      </c>
      <c r="AIU36" s="406"/>
      <c r="AIV36" s="311"/>
      <c r="AIW36" s="22"/>
      <c r="AIX36" s="31"/>
      <c r="AIY36" s="76"/>
      <c r="AIZ36" s="78">
        <f t="shared" si="121"/>
        <v>504</v>
      </c>
      <c r="AJB36" s="31"/>
      <c r="AJC36" s="782"/>
      <c r="AJD36" s="22"/>
      <c r="AJE36" s="31"/>
      <c r="AJF36" s="76"/>
      <c r="AJG36" s="78">
        <f t="shared" si="122"/>
        <v>52560.5</v>
      </c>
      <c r="AJI36" s="31"/>
      <c r="AJJ36" s="782"/>
      <c r="AJK36" s="104"/>
      <c r="AJL36" s="31"/>
      <c r="AJM36" s="702"/>
      <c r="AJN36" s="78">
        <f t="shared" si="123"/>
        <v>3113</v>
      </c>
      <c r="AJP36" s="322"/>
      <c r="AJQ36" s="782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2"/>
      <c r="AKG36" s="22"/>
      <c r="AKH36" s="31"/>
      <c r="AKI36" s="76"/>
      <c r="AKJ36" s="78">
        <f t="shared" si="126"/>
        <v>0</v>
      </c>
      <c r="AKL36" s="406"/>
      <c r="AKM36" s="782"/>
      <c r="AKN36" s="22"/>
      <c r="AKO36" s="31"/>
      <c r="AKP36" s="76"/>
      <c r="AKQ36" s="78">
        <f t="shared" si="127"/>
        <v>0</v>
      </c>
      <c r="AKS36" s="406"/>
      <c r="AKT36" s="738"/>
      <c r="AKU36" s="782"/>
      <c r="AKV36" s="22"/>
      <c r="AKW36" s="31"/>
      <c r="AKX36" s="76"/>
      <c r="AKY36" s="78">
        <f t="shared" si="128"/>
        <v>139</v>
      </c>
      <c r="ALA36" s="426"/>
      <c r="ALB36" s="895"/>
      <c r="ALC36" s="104"/>
      <c r="ALD36" s="49"/>
      <c r="ALE36" s="139"/>
      <c r="ALF36" s="78">
        <f t="shared" si="129"/>
        <v>409</v>
      </c>
      <c r="ALH36" s="406"/>
      <c r="ALI36" s="782"/>
      <c r="ALJ36" s="22"/>
      <c r="ALK36" s="31"/>
      <c r="ALL36" s="76"/>
      <c r="ALM36" s="78">
        <f t="shared" si="130"/>
        <v>0</v>
      </c>
      <c r="ALO36" s="406"/>
      <c r="ALP36" s="782"/>
      <c r="ALQ36" s="22"/>
      <c r="ALR36" s="31"/>
      <c r="ALS36" s="76"/>
      <c r="ALT36" s="78">
        <f t="shared" si="131"/>
        <v>3598.5</v>
      </c>
      <c r="ALV36" s="426"/>
      <c r="ALW36" s="229"/>
      <c r="ALX36" s="104"/>
      <c r="ALY36" s="49"/>
      <c r="ALZ36" s="139"/>
      <c r="AMA36" s="78">
        <f t="shared" si="132"/>
        <v>37151</v>
      </c>
      <c r="AMC36" s="406"/>
      <c r="AMD36" s="782"/>
      <c r="AME36" s="22"/>
      <c r="AMF36" s="31"/>
      <c r="AMG36" s="76"/>
      <c r="AMH36" s="78">
        <f t="shared" si="133"/>
        <v>0</v>
      </c>
      <c r="AMJ36" s="406"/>
      <c r="AMK36" s="782"/>
      <c r="AML36" s="22"/>
      <c r="AMM36" s="406"/>
      <c r="AMN36" s="76"/>
      <c r="AMO36" s="78">
        <f t="shared" si="134"/>
        <v>0</v>
      </c>
      <c r="AMQ36" s="406"/>
      <c r="AMR36" s="782"/>
      <c r="AMS36" s="22"/>
      <c r="AMT36" s="31"/>
      <c r="AMU36" s="76"/>
      <c r="AMV36" s="78">
        <f t="shared" si="135"/>
        <v>0</v>
      </c>
      <c r="AMX36" s="322"/>
      <c r="AMY36" s="311"/>
      <c r="AMZ36" s="807"/>
      <c r="ANA36" s="810"/>
      <c r="ANB36" s="76"/>
      <c r="ANC36" s="811">
        <f t="shared" si="205"/>
        <v>0</v>
      </c>
      <c r="ANE36" s="322"/>
      <c r="ANF36" s="311"/>
      <c r="ANG36" s="807"/>
      <c r="ANH36" s="810"/>
      <c r="ANI36" s="76"/>
      <c r="ANJ36" s="811">
        <f t="shared" si="206"/>
        <v>0</v>
      </c>
      <c r="ANL36" s="322"/>
      <c r="ANM36" s="311"/>
      <c r="ANN36" s="807"/>
      <c r="ANO36" s="901"/>
      <c r="ANP36" s="76"/>
      <c r="ANQ36" s="811">
        <f t="shared" si="207"/>
        <v>187.59999999999991</v>
      </c>
      <c r="ANS36" s="31"/>
      <c r="ANT36" s="336"/>
      <c r="ANU36" s="311"/>
      <c r="ANV36" s="807"/>
      <c r="ANW36" s="810"/>
      <c r="ANX36" s="76"/>
      <c r="ANY36" s="811">
        <f t="shared" si="208"/>
        <v>0</v>
      </c>
      <c r="AOA36" s="406"/>
      <c r="AOB36" s="738"/>
      <c r="AOC36" s="311"/>
      <c r="AOD36" s="807"/>
      <c r="AOE36" s="810"/>
      <c r="AOF36" s="76"/>
      <c r="AOG36" s="811">
        <f t="shared" si="209"/>
        <v>731.20000000001164</v>
      </c>
      <c r="AOI36" s="406"/>
      <c r="AOJ36" s="311"/>
      <c r="AOK36" s="807"/>
      <c r="AOL36" s="810"/>
      <c r="AOM36" s="76"/>
      <c r="AON36" s="811">
        <f t="shared" si="210"/>
        <v>0</v>
      </c>
      <c r="AOP36" s="311"/>
      <c r="AOQ36" s="311"/>
      <c r="AOR36" s="807"/>
      <c r="AOS36" s="810"/>
      <c r="AOT36" s="76"/>
      <c r="AOU36" s="811">
        <f t="shared" si="211"/>
        <v>0</v>
      </c>
      <c r="AOW36" s="311"/>
      <c r="AOX36" s="311"/>
      <c r="AOY36" s="831"/>
      <c r="AOZ36" s="810"/>
      <c r="APA36" s="76"/>
      <c r="APB36" s="811">
        <f t="shared" si="212"/>
        <v>0</v>
      </c>
      <c r="APD36" s="49"/>
      <c r="APE36" s="900"/>
      <c r="APF36" s="805"/>
      <c r="APG36" s="97"/>
      <c r="APH36" s="139"/>
      <c r="API36" s="78">
        <f t="shared" si="136"/>
        <v>0</v>
      </c>
      <c r="APK36" s="406"/>
      <c r="APL36" s="311"/>
      <c r="APM36" s="831"/>
      <c r="APN36" s="810"/>
      <c r="APO36" s="76"/>
      <c r="APP36" s="811">
        <f t="shared" si="213"/>
        <v>0</v>
      </c>
      <c r="APR36" s="322"/>
      <c r="APS36" s="311"/>
      <c r="APT36" s="807"/>
      <c r="APU36" s="810"/>
      <c r="APV36" s="76"/>
      <c r="APW36" s="811">
        <f t="shared" si="266"/>
        <v>0</v>
      </c>
      <c r="APY36" s="31"/>
      <c r="APZ36" s="872"/>
      <c r="AQA36" s="807"/>
      <c r="AQB36" s="810"/>
      <c r="AQC36" s="76"/>
      <c r="AQD36" s="811">
        <f t="shared" si="267"/>
        <v>0</v>
      </c>
      <c r="AQF36" s="31"/>
      <c r="AQG36" s="311"/>
      <c r="AQH36" s="807"/>
      <c r="AQI36" s="810"/>
      <c r="AQJ36" s="76"/>
      <c r="AQK36" s="811">
        <f t="shared" si="268"/>
        <v>0</v>
      </c>
      <c r="AQM36" s="31"/>
      <c r="AQN36" s="872"/>
      <c r="AQO36" s="807"/>
      <c r="AQP36" s="810"/>
      <c r="AQQ36" s="76"/>
      <c r="AQR36" s="811">
        <f t="shared" si="269"/>
        <v>0</v>
      </c>
      <c r="AQT36" s="322"/>
      <c r="AQU36" s="872"/>
      <c r="AQV36" s="807"/>
      <c r="AQW36" s="810"/>
      <c r="AQX36" s="76"/>
      <c r="AQY36" s="811">
        <f t="shared" si="270"/>
        <v>0</v>
      </c>
      <c r="ARA36" s="322"/>
      <c r="ARB36" s="872"/>
      <c r="ARC36" s="807"/>
      <c r="ARD36" s="810"/>
      <c r="ARE36" s="76"/>
      <c r="ARF36" s="811">
        <f t="shared" si="271"/>
        <v>0</v>
      </c>
      <c r="ARH36" s="322"/>
      <c r="ARI36" s="872"/>
      <c r="ARJ36" s="807"/>
      <c r="ARK36" s="810"/>
      <c r="ARL36" s="76"/>
      <c r="ARM36" s="811">
        <f t="shared" si="272"/>
        <v>399</v>
      </c>
      <c r="ARO36" s="406"/>
      <c r="ARP36" s="872"/>
      <c r="ARQ36" s="807"/>
      <c r="ARR36" s="810"/>
      <c r="ARS36" s="76"/>
      <c r="ART36" s="811">
        <f t="shared" si="273"/>
        <v>0</v>
      </c>
      <c r="ARV36" s="406"/>
      <c r="ARW36" s="872"/>
      <c r="ARX36" s="807"/>
      <c r="ARY36" s="810"/>
      <c r="ARZ36" s="76"/>
      <c r="ASA36" s="811">
        <f t="shared" si="274"/>
        <v>0</v>
      </c>
      <c r="ASC36" s="406"/>
      <c r="ASD36" s="311"/>
      <c r="ASE36" s="807"/>
      <c r="ASF36" s="810"/>
      <c r="ASG36" s="76"/>
      <c r="ASH36" s="811">
        <f t="shared" si="223"/>
        <v>0</v>
      </c>
      <c r="ASJ36" s="406"/>
      <c r="ASK36" s="311"/>
      <c r="ASL36" s="831"/>
      <c r="ASM36" s="810"/>
      <c r="ASN36" s="76"/>
      <c r="ASO36" s="811">
        <f t="shared" si="224"/>
        <v>0</v>
      </c>
      <c r="ASQ36" s="406"/>
      <c r="ASR36" s="311"/>
      <c r="ASS36" s="22"/>
      <c r="AST36" s="31"/>
      <c r="ASU36" s="76"/>
      <c r="ASV36" s="78">
        <f t="shared" si="240"/>
        <v>0</v>
      </c>
      <c r="ASX36" s="406"/>
      <c r="ASY36" s="406"/>
      <c r="ASZ36" s="311"/>
      <c r="ATA36" s="22"/>
      <c r="ATB36" s="31"/>
      <c r="ATC36" s="76"/>
      <c r="ATD36" s="78">
        <f t="shared" si="241"/>
        <v>2270</v>
      </c>
      <c r="ATF36" s="406"/>
      <c r="ATG36" s="782"/>
      <c r="ATH36" s="22"/>
      <c r="ATI36" s="31"/>
      <c r="ATJ36" s="76"/>
      <c r="ATK36" s="78">
        <f t="shared" si="242"/>
        <v>0</v>
      </c>
      <c r="ATM36" s="322"/>
      <c r="ATN36" s="782"/>
      <c r="ATO36" s="22"/>
      <c r="ATP36" s="31"/>
      <c r="ATQ36" s="76"/>
      <c r="ATR36" s="78">
        <f t="shared" si="243"/>
        <v>0</v>
      </c>
      <c r="ATT36" s="406"/>
      <c r="ATU36" s="738"/>
      <c r="ATV36" s="782"/>
      <c r="ATW36" s="22"/>
      <c r="ATX36" s="31"/>
      <c r="ATY36" s="76"/>
      <c r="ATZ36" s="78">
        <f t="shared" si="244"/>
        <v>968</v>
      </c>
      <c r="AUB36" s="406"/>
      <c r="AUC36" s="738"/>
      <c r="AUD36" s="782"/>
      <c r="AUE36" s="22"/>
      <c r="AUF36" s="31"/>
      <c r="AUG36" s="76"/>
      <c r="AUH36" s="78">
        <f t="shared" si="245"/>
        <v>0</v>
      </c>
      <c r="AUI36" s="76"/>
      <c r="AUJ36" s="406"/>
      <c r="AUK36" s="311"/>
      <c r="AUL36" s="22"/>
      <c r="AUM36" s="31"/>
      <c r="AUN36" s="76"/>
      <c r="AUO36" s="78">
        <f t="shared" si="246"/>
        <v>0</v>
      </c>
      <c r="AUQ36" s="426"/>
      <c r="AUR36" s="229"/>
      <c r="AUS36" s="104"/>
      <c r="AUT36" s="49"/>
      <c r="AUU36" s="139"/>
      <c r="AUV36" s="78">
        <f t="shared" si="247"/>
        <v>1117.5</v>
      </c>
      <c r="AUX36" s="406"/>
      <c r="AUY36" s="311"/>
      <c r="AUZ36" s="22"/>
      <c r="AVA36" s="31"/>
      <c r="AVB36" s="76"/>
      <c r="AVC36" s="78">
        <f t="shared" si="248"/>
        <v>3312</v>
      </c>
      <c r="AVE36" s="406"/>
      <c r="AVF36" s="311"/>
      <c r="AVG36" s="22"/>
      <c r="AVH36" s="31"/>
      <c r="AVI36" s="76"/>
      <c r="AVJ36" s="78">
        <f t="shared" si="249"/>
        <v>0</v>
      </c>
      <c r="AVL36" s="426"/>
      <c r="AVM36" s="229"/>
      <c r="AVN36" s="104"/>
      <c r="AVO36" s="49"/>
      <c r="AVP36" s="139"/>
      <c r="AVQ36" s="78">
        <f t="shared" si="250"/>
        <v>0</v>
      </c>
      <c r="AVS36" s="406"/>
      <c r="AVT36" s="311"/>
      <c r="AVU36" s="22"/>
      <c r="AVV36" s="31"/>
      <c r="AVW36" s="76"/>
      <c r="AVX36" s="78">
        <f t="shared" si="225"/>
        <v>0</v>
      </c>
      <c r="AVZ36" s="406"/>
      <c r="AWA36" s="311"/>
      <c r="AWB36" s="22"/>
      <c r="AWC36" s="31"/>
      <c r="AWD36" s="76"/>
      <c r="AWE36" s="78">
        <f t="shared" si="226"/>
        <v>0</v>
      </c>
      <c r="AWG36" s="426"/>
      <c r="AWH36" s="229"/>
      <c r="AWI36" s="104"/>
      <c r="AWJ36" s="49"/>
      <c r="AWK36" s="139"/>
      <c r="AWL36" s="78">
        <f t="shared" si="227"/>
        <v>0</v>
      </c>
      <c r="AWN36" s="49"/>
      <c r="AWO36" s="308"/>
      <c r="AWP36" s="229"/>
      <c r="AWQ36" s="104"/>
      <c r="AWR36" s="49"/>
      <c r="AWS36" s="139"/>
      <c r="AWT36" s="78">
        <f t="shared" si="228"/>
        <v>5365</v>
      </c>
      <c r="AWV36" s="406"/>
      <c r="AWW36" s="406"/>
      <c r="AWX36" s="311"/>
      <c r="AWY36" s="22"/>
      <c r="AWZ36" s="31"/>
      <c r="AXA36" s="76"/>
      <c r="AXB36" s="78">
        <f t="shared" si="260"/>
        <v>4707.5</v>
      </c>
      <c r="AXD36" s="406"/>
      <c r="AXE36" s="311"/>
      <c r="AXF36" s="22"/>
      <c r="AXG36" s="31"/>
      <c r="AXH36" s="76"/>
      <c r="AXI36" s="78">
        <f t="shared" si="261"/>
        <v>0</v>
      </c>
      <c r="AXK36" s="406"/>
      <c r="AXL36" s="311"/>
      <c r="AXM36" s="22"/>
      <c r="AXN36" s="31"/>
      <c r="AXO36" s="76"/>
      <c r="AXP36" s="78">
        <f t="shared" si="262"/>
        <v>0</v>
      </c>
      <c r="AXR36" s="31"/>
      <c r="AXS36" s="311"/>
      <c r="AXT36" s="22"/>
      <c r="AXU36" s="31"/>
      <c r="AXV36" s="76"/>
      <c r="AXW36" s="78">
        <f t="shared" si="263"/>
        <v>0</v>
      </c>
      <c r="AXY36" s="495"/>
      <c r="AXZ36" s="229"/>
      <c r="AYA36" s="104"/>
      <c r="AYB36" s="426"/>
      <c r="AYC36" s="139"/>
      <c r="AYD36" s="78">
        <f t="shared" si="137"/>
        <v>0</v>
      </c>
      <c r="AYF36" s="426"/>
      <c r="AYG36" s="229"/>
      <c r="AYH36" s="104"/>
      <c r="AYI36" s="49"/>
      <c r="AYJ36" s="139"/>
      <c r="AYK36" s="78">
        <f t="shared" si="138"/>
        <v>0</v>
      </c>
      <c r="AYM36" s="426"/>
      <c r="AYN36" s="229"/>
      <c r="AYO36" s="104"/>
      <c r="AYP36" s="49"/>
      <c r="AYQ36" s="139"/>
      <c r="AYR36" s="78">
        <f t="shared" si="139"/>
        <v>0</v>
      </c>
      <c r="AYT36" s="406"/>
      <c r="AYU36" s="311"/>
      <c r="AYV36" s="22"/>
      <c r="AYW36" s="31"/>
      <c r="AYX36" s="76"/>
      <c r="AYY36" s="78">
        <f t="shared" si="140"/>
        <v>0</v>
      </c>
      <c r="AZA36" s="406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5180.28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6"/>
      <c r="BAG36" s="76"/>
      <c r="BAH36" s="78">
        <f t="shared" si="145"/>
        <v>16823.900000000001</v>
      </c>
      <c r="BAJ36" s="406"/>
      <c r="BAK36" s="311"/>
      <c r="BAL36" s="22"/>
      <c r="BAM36" s="406"/>
      <c r="BAN36" s="76"/>
      <c r="BAO36" s="78">
        <f t="shared" si="146"/>
        <v>0</v>
      </c>
      <c r="BAQ36" s="426"/>
      <c r="BAR36" s="229"/>
      <c r="BAS36" s="104"/>
      <c r="BAT36" s="49"/>
      <c r="BAU36" s="139"/>
      <c r="BAV36" s="78">
        <f t="shared" si="147"/>
        <v>60859.7</v>
      </c>
      <c r="BAX36" s="31"/>
      <c r="BAY36" s="311"/>
      <c r="BAZ36" s="22"/>
      <c r="BBA36" s="31"/>
      <c r="BBB36" s="76"/>
      <c r="BBC36" s="78">
        <f t="shared" si="264"/>
        <v>0</v>
      </c>
      <c r="BBE36" s="31"/>
      <c r="BBF36" s="311"/>
      <c r="BBG36" s="22"/>
      <c r="BBH36" s="31"/>
      <c r="BBI36" s="76"/>
      <c r="BBJ36" s="78">
        <f t="shared" si="265"/>
        <v>1292</v>
      </c>
      <c r="BBL36" s="321">
        <v>41745</v>
      </c>
      <c r="BBM36" s="321"/>
      <c r="BBN36" s="302" t="s">
        <v>3610</v>
      </c>
      <c r="BBO36" s="350">
        <v>161035</v>
      </c>
      <c r="BBP36" s="393">
        <v>41753</v>
      </c>
      <c r="BBQ36" s="390">
        <v>161035</v>
      </c>
      <c r="BBR36" s="131">
        <f t="shared" si="148"/>
        <v>452306.5</v>
      </c>
      <c r="BBT36" s="31"/>
      <c r="BBU36" s="311"/>
      <c r="BBV36" s="22"/>
      <c r="BBW36" s="31"/>
      <c r="BBX36" s="76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6"/>
      <c r="BCW36" s="311"/>
      <c r="BCX36" s="22"/>
      <c r="BCY36" s="31"/>
      <c r="BCZ36" s="76"/>
      <c r="BDA36" s="78">
        <f t="shared" si="153"/>
        <v>6086.5</v>
      </c>
      <c r="BDC36" s="406"/>
      <c r="BDD36" s="311"/>
      <c r="BDE36" s="22"/>
      <c r="BDF36" s="31"/>
      <c r="BDG36" s="76"/>
      <c r="BDH36" s="78">
        <f t="shared" si="154"/>
        <v>29972.600000000006</v>
      </c>
      <c r="BDJ36" s="322"/>
      <c r="BDK36" s="311"/>
      <c r="BDL36" s="22"/>
      <c r="BDM36" s="31"/>
      <c r="BDN36" s="76"/>
      <c r="BDO36" s="78">
        <f t="shared" si="155"/>
        <v>0</v>
      </c>
      <c r="BDQ36" s="406"/>
      <c r="BDR36" s="738"/>
      <c r="BDS36" s="311"/>
      <c r="BDT36" s="22"/>
      <c r="BDU36" s="406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10700</v>
      </c>
      <c r="BEG36" s="31"/>
      <c r="BEH36" s="311"/>
      <c r="BEI36" s="22"/>
      <c r="BEJ36" s="31"/>
      <c r="BEK36" s="76"/>
      <c r="BEL36" s="78">
        <f t="shared" si="158"/>
        <v>0</v>
      </c>
      <c r="BEN36" s="31"/>
      <c r="BEO36" s="311"/>
      <c r="BEP36" s="22"/>
      <c r="BEQ36" s="31"/>
      <c r="BER36" s="76"/>
      <c r="BES36" s="78">
        <f t="shared" si="159"/>
        <v>0</v>
      </c>
      <c r="BEU36" s="322"/>
      <c r="BEV36" s="311"/>
      <c r="BEW36" s="22"/>
      <c r="BEX36" s="31"/>
      <c r="BEY36" s="76"/>
      <c r="BEZ36" s="78">
        <f t="shared" si="160"/>
        <v>0</v>
      </c>
      <c r="BFB36" s="322"/>
      <c r="BFC36" s="311"/>
      <c r="BFD36" s="22"/>
      <c r="BFE36" s="31"/>
      <c r="BFF36" s="76"/>
      <c r="BFG36" s="78">
        <f t="shared" si="161"/>
        <v>970</v>
      </c>
      <c r="BFI36" s="321"/>
      <c r="BFJ36" s="302"/>
      <c r="BFK36" s="139"/>
      <c r="BFL36" s="426"/>
      <c r="BFM36" s="139"/>
      <c r="BFN36" s="78">
        <f t="shared" si="162"/>
        <v>0</v>
      </c>
      <c r="BFP36" s="322"/>
      <c r="BFQ36" s="311"/>
      <c r="BFR36" s="22"/>
      <c r="BFS36" s="406"/>
      <c r="BFT36" s="76"/>
      <c r="BFU36" s="78">
        <f t="shared" si="163"/>
        <v>0</v>
      </c>
      <c r="BFW36" s="31"/>
      <c r="BFX36" s="311"/>
      <c r="BFY36" s="22"/>
      <c r="BFZ36" s="31"/>
      <c r="BGA36" s="76"/>
      <c r="BGB36" s="78">
        <f t="shared" si="164"/>
        <v>0</v>
      </c>
      <c r="BGD36" s="322"/>
      <c r="BGE36" s="311"/>
      <c r="BGF36" s="22"/>
      <c r="BGG36" s="322"/>
      <c r="BGH36" s="76"/>
      <c r="BGI36" s="78">
        <f t="shared" si="165"/>
        <v>0</v>
      </c>
      <c r="BGK36" s="426"/>
      <c r="BGL36" s="426"/>
      <c r="BGM36" s="302"/>
      <c r="BGN36" s="139"/>
      <c r="BGO36" s="426"/>
      <c r="BGP36" s="139"/>
      <c r="BGQ36" s="78">
        <f t="shared" si="166"/>
        <v>4379.5999999999913</v>
      </c>
      <c r="BGS36" s="31"/>
      <c r="BGT36" s="311"/>
      <c r="BGU36" s="22"/>
      <c r="BGV36" s="31"/>
      <c r="BGW36" s="76"/>
      <c r="BGX36" s="78">
        <f t="shared" si="167"/>
        <v>0</v>
      </c>
      <c r="BGZ36" s="406"/>
      <c r="BHA36" s="311"/>
      <c r="BHB36" s="22"/>
      <c r="BHC36" s="31"/>
      <c r="BHD36" s="76"/>
      <c r="BHE36" s="78">
        <f t="shared" si="168"/>
        <v>229.79999999999927</v>
      </c>
      <c r="BHG36" s="406"/>
      <c r="BHH36" s="31"/>
      <c r="BHI36" s="311"/>
      <c r="BHJ36" s="22"/>
      <c r="BHK36" s="31"/>
      <c r="BHL36" s="76"/>
      <c r="BHM36" s="78">
        <f t="shared" si="169"/>
        <v>0</v>
      </c>
      <c r="BHO36" s="322"/>
      <c r="BHP36" s="311"/>
      <c r="BHQ36" s="22"/>
      <c r="BHR36" s="322"/>
      <c r="BHS36" s="76"/>
      <c r="BHT36" s="78">
        <f t="shared" si="170"/>
        <v>0</v>
      </c>
      <c r="BHV36" s="322"/>
      <c r="BHW36" s="336"/>
      <c r="BHX36" s="311"/>
      <c r="BHY36" s="22"/>
      <c r="BHZ36" s="322"/>
      <c r="BIA36" s="76"/>
      <c r="BIB36" s="78">
        <f t="shared" si="171"/>
        <v>0</v>
      </c>
      <c r="BID36" s="322"/>
      <c r="BIE36" s="31"/>
      <c r="BIF36" s="311"/>
      <c r="BIG36" s="22"/>
      <c r="BIH36" s="31"/>
      <c r="BII36" s="76"/>
      <c r="BIJ36" s="78">
        <f t="shared" si="172"/>
        <v>50501.000000000007</v>
      </c>
      <c r="BIL36" s="406"/>
      <c r="BIM36" s="311"/>
      <c r="BIN36" s="22"/>
      <c r="BIP36" s="76"/>
      <c r="BIQ36" s="78">
        <f t="shared" si="173"/>
        <v>86</v>
      </c>
      <c r="BIS36" s="322"/>
      <c r="BIT36" s="31"/>
      <c r="BIU36" s="22"/>
      <c r="BIV36" s="31"/>
      <c r="BIW36" s="76"/>
      <c r="BIX36" s="78">
        <f t="shared" si="174"/>
        <v>0</v>
      </c>
      <c r="BIZ36" s="406"/>
      <c r="BJA36" s="31"/>
      <c r="BJB36" s="22"/>
      <c r="BJC36" s="31"/>
      <c r="BJD36" s="76"/>
      <c r="BJE36" s="78">
        <f t="shared" si="175"/>
        <v>0</v>
      </c>
      <c r="BJG36" s="322"/>
      <c r="BJH36" s="322"/>
      <c r="BJI36" s="311"/>
      <c r="BJJ36" s="22"/>
      <c r="BJK36" s="31"/>
      <c r="BJL36" s="76"/>
      <c r="BJM36" s="78">
        <f t="shared" si="254"/>
        <v>27564.899999999991</v>
      </c>
      <c r="BJO36" s="31"/>
      <c r="BJP36" s="311"/>
      <c r="BJQ36" s="22"/>
      <c r="BJR36" s="31"/>
      <c r="BJS36" s="76"/>
      <c r="BJT36" s="78">
        <f t="shared" si="255"/>
        <v>1883</v>
      </c>
      <c r="BJV36" s="406"/>
      <c r="BJW36" s="311"/>
      <c r="BJX36" s="22"/>
      <c r="BJY36" s="31"/>
      <c r="BJZ36" s="76"/>
      <c r="BKA36" s="78">
        <f t="shared" si="176"/>
        <v>0</v>
      </c>
      <c r="BKC36" s="406"/>
      <c r="BKE36" s="311"/>
      <c r="BKF36" s="22"/>
      <c r="BKG36" s="31"/>
      <c r="BKH36" s="76"/>
      <c r="BKI36" s="78">
        <f t="shared" si="177"/>
        <v>13238.500000000002</v>
      </c>
      <c r="BKK36" s="406"/>
      <c r="BKL36" s="311"/>
      <c r="BKM36" s="22"/>
      <c r="BKN36" s="31"/>
      <c r="BKO36" s="76"/>
      <c r="BKP36" s="78">
        <f t="shared" si="178"/>
        <v>0</v>
      </c>
      <c r="BKR36" s="406"/>
      <c r="BKS36" s="311"/>
      <c r="BKT36" s="22"/>
      <c r="BKU36" s="31"/>
      <c r="BKV36" s="76"/>
      <c r="BKW36" s="78">
        <f t="shared" si="179"/>
        <v>0</v>
      </c>
      <c r="BKY36" s="406"/>
      <c r="BKZ36" s="311"/>
      <c r="BLA36" s="22"/>
      <c r="BLB36" s="31"/>
      <c r="BLC36" s="76"/>
      <c r="BLD36" s="78">
        <f t="shared" si="180"/>
        <v>11052.6</v>
      </c>
      <c r="BLF36" s="406"/>
      <c r="BLG36" s="311"/>
      <c r="BLH36" s="22"/>
      <c r="BLI36" s="31"/>
      <c r="BLJ36" s="76"/>
      <c r="BLK36" s="78">
        <f t="shared" si="181"/>
        <v>100</v>
      </c>
      <c r="BLM36" s="406"/>
      <c r="BLN36" s="311"/>
      <c r="BLO36" s="22"/>
      <c r="BLP36" s="31"/>
      <c r="BLQ36" s="76"/>
      <c r="BLR36" s="78">
        <f t="shared" si="182"/>
        <v>0</v>
      </c>
      <c r="BLT36" s="406"/>
      <c r="BLU36" s="311"/>
      <c r="BLV36" s="22"/>
      <c r="BLW36" s="31"/>
      <c r="BLX36" s="76"/>
      <c r="BLY36" s="78">
        <f t="shared" si="183"/>
        <v>0</v>
      </c>
      <c r="BMA36" s="406"/>
      <c r="BMB36" s="311"/>
      <c r="BMC36" s="22"/>
      <c r="BMD36" s="31"/>
      <c r="BME36" s="76"/>
      <c r="BMF36" s="78">
        <f t="shared" si="184"/>
        <v>0</v>
      </c>
      <c r="BMH36" s="406"/>
      <c r="BMI36" s="311"/>
      <c r="BMJ36" s="22"/>
      <c r="BMK36" s="31"/>
      <c r="BML36" s="76"/>
      <c r="BMM36" s="78">
        <f t="shared" si="185"/>
        <v>0</v>
      </c>
      <c r="BMO36" s="31"/>
      <c r="BMP36" s="311"/>
      <c r="BMQ36" s="22"/>
      <c r="BMR36" s="31"/>
      <c r="BMS36" s="76"/>
      <c r="BMT36" s="78">
        <f t="shared" si="186"/>
        <v>0</v>
      </c>
      <c r="BMV36" s="49"/>
      <c r="BMW36" s="229"/>
      <c r="BMX36" s="696"/>
      <c r="BMY36" s="49"/>
      <c r="BMZ36" s="139"/>
      <c r="BNA36" s="78">
        <f t="shared" si="229"/>
        <v>30837</v>
      </c>
      <c r="BNC36" s="321"/>
      <c r="BND36" s="302"/>
      <c r="BNE36" s="139"/>
      <c r="BNF36" s="342"/>
      <c r="BNG36" s="139"/>
      <c r="BNH36" s="78">
        <f t="shared" si="230"/>
        <v>92933.8</v>
      </c>
      <c r="BNJ36" s="31"/>
      <c r="BNK36" s="311"/>
      <c r="BNL36" s="22"/>
      <c r="BNM36" s="31"/>
      <c r="BNN36" s="76"/>
      <c r="BNO36" s="78">
        <f t="shared" si="231"/>
        <v>0</v>
      </c>
      <c r="BNQ36" s="31"/>
      <c r="BNR36" s="336"/>
      <c r="BNS36" s="311"/>
      <c r="BNT36" s="22"/>
      <c r="BNU36" s="31"/>
      <c r="BNV36" s="76"/>
      <c r="BNW36" s="78">
        <f t="shared" si="232"/>
        <v>0</v>
      </c>
      <c r="BNY36" s="31"/>
      <c r="BNZ36" s="311"/>
      <c r="BOA36" s="22"/>
      <c r="BOB36" s="31"/>
      <c r="BOC36" s="76"/>
      <c r="BOD36" s="78">
        <f t="shared" si="233"/>
        <v>0</v>
      </c>
      <c r="BOF36" s="31"/>
      <c r="BOG36" s="311"/>
      <c r="BOH36" s="22"/>
      <c r="BOI36" s="31"/>
      <c r="BOJ36" s="76"/>
      <c r="BOK36" s="78">
        <f t="shared" si="234"/>
        <v>0</v>
      </c>
      <c r="BOM36" s="31"/>
      <c r="BON36" s="311"/>
      <c r="BOO36" s="22"/>
      <c r="BOP36" s="31"/>
      <c r="BOQ36" s="76"/>
      <c r="BOR36" s="78">
        <f t="shared" si="235"/>
        <v>1785.5</v>
      </c>
      <c r="BOT36" s="321"/>
      <c r="BOU36" s="229"/>
      <c r="BOV36" s="104"/>
      <c r="BOW36" s="49"/>
      <c r="BOX36" s="139"/>
      <c r="BOY36" s="78">
        <f t="shared" si="236"/>
        <v>0</v>
      </c>
      <c r="BPA36" s="406"/>
      <c r="BPB36" s="311"/>
      <c r="BPC36" s="22"/>
      <c r="BPD36" s="31"/>
      <c r="BPE36" s="76"/>
      <c r="BPF36" s="78">
        <f t="shared" si="237"/>
        <v>0</v>
      </c>
      <c r="BPH36" s="406"/>
      <c r="BPI36" s="311"/>
      <c r="BPJ36" s="22"/>
      <c r="BPK36" s="31"/>
      <c r="BPL36" s="76"/>
      <c r="BPM36" s="78">
        <f t="shared" si="251"/>
        <v>2273.5</v>
      </c>
      <c r="BPO36" s="31"/>
      <c r="BPP36" s="311"/>
      <c r="BPQ36" s="22"/>
      <c r="BPR36" s="31"/>
      <c r="BPS36" s="76"/>
      <c r="BPT36" s="78">
        <f t="shared" si="187"/>
        <v>0</v>
      </c>
      <c r="BPV36" s="31"/>
      <c r="BPW36" s="311"/>
      <c r="BPX36" s="22"/>
      <c r="BPY36" s="31"/>
      <c r="BPZ36" s="76"/>
      <c r="BQA36" s="78">
        <f t="shared" si="188"/>
        <v>0</v>
      </c>
      <c r="BQE36" s="31"/>
      <c r="BQF36" s="22"/>
      <c r="BQG36" s="31"/>
      <c r="BQH36" s="76"/>
      <c r="BQI36" s="78">
        <f t="shared" si="189"/>
        <v>118</v>
      </c>
      <c r="BQJ36" s="76"/>
      <c r="BQK36" s="321"/>
      <c r="BQL36" s="302"/>
      <c r="BQM36" s="139"/>
      <c r="BQN36" s="49"/>
      <c r="BQO36" s="139"/>
      <c r="BQP36" s="78">
        <f t="shared" si="190"/>
        <v>46632.5</v>
      </c>
      <c r="BQR36" s="321"/>
      <c r="BQS36" s="229"/>
      <c r="BQT36" s="696"/>
      <c r="BQU36" s="715"/>
      <c r="BQV36" s="139"/>
      <c r="BQW36" s="78">
        <f t="shared" si="191"/>
        <v>0</v>
      </c>
      <c r="BQZ36" s="780"/>
      <c r="BRA36" s="350"/>
      <c r="BRB36" s="406"/>
      <c r="BRC36" s="778"/>
      <c r="BRD36" s="78">
        <f t="shared" si="192"/>
        <v>0</v>
      </c>
      <c r="BRF36" s="31"/>
      <c r="BRG36" s="311"/>
      <c r="BRH36" s="22"/>
      <c r="BRI36" s="31"/>
      <c r="BRJ36" s="76"/>
      <c r="BRK36" s="78">
        <f t="shared" si="193"/>
        <v>0</v>
      </c>
      <c r="BRM36" s="322"/>
      <c r="BRN36" s="31"/>
      <c r="BRO36" s="311"/>
      <c r="BRP36" s="22"/>
      <c r="BRQ36" s="31"/>
      <c r="BRR36" s="76"/>
      <c r="BRS36" s="78">
        <f t="shared" si="194"/>
        <v>1966</v>
      </c>
      <c r="BRU36" s="406"/>
      <c r="BRV36" s="311"/>
      <c r="BRW36" s="22"/>
      <c r="BRX36" s="31"/>
      <c r="BRY36" s="76"/>
      <c r="BRZ36" s="78">
        <f t="shared" si="195"/>
        <v>0</v>
      </c>
      <c r="BSB36" s="406"/>
      <c r="BSC36" s="311"/>
      <c r="BSD36" s="22"/>
      <c r="BSE36" s="31"/>
      <c r="BSF36" s="76"/>
      <c r="BSG36" s="78">
        <f t="shared" si="196"/>
        <v>0</v>
      </c>
      <c r="BSI36" s="31"/>
      <c r="BSJ36" s="311"/>
      <c r="BSK36" s="22"/>
      <c r="BSL36" s="31"/>
      <c r="BSM36" s="76"/>
      <c r="BSN36" s="78">
        <f t="shared" si="197"/>
        <v>0</v>
      </c>
      <c r="BSP36" s="406"/>
      <c r="BSQ36" s="311"/>
      <c r="BSR36" s="22"/>
      <c r="BSS36" s="31"/>
      <c r="BST36" s="76"/>
      <c r="BSU36" s="78">
        <f t="shared" si="198"/>
        <v>0</v>
      </c>
      <c r="BSW36" s="406"/>
      <c r="BSX36" s="311"/>
      <c r="BSY36" s="22"/>
      <c r="BSZ36" s="31"/>
      <c r="BTA36" s="76"/>
      <c r="BTB36" s="78">
        <f t="shared" si="199"/>
        <v>0</v>
      </c>
      <c r="BTD36" s="31"/>
      <c r="BTE36" s="311"/>
      <c r="BTF36" s="22"/>
      <c r="BTG36" s="31"/>
      <c r="BTH36" s="76"/>
      <c r="BTI36" s="78">
        <f t="shared" si="200"/>
        <v>0</v>
      </c>
      <c r="BTK36" s="31"/>
      <c r="BTL36" s="311"/>
      <c r="BTM36" s="22"/>
      <c r="BTN36" s="31"/>
      <c r="BTO36" s="76"/>
      <c r="BTP36" s="78">
        <f t="shared" si="201"/>
        <v>0</v>
      </c>
      <c r="BTR36" s="31"/>
      <c r="BTS36" s="311"/>
      <c r="BTT36" s="22"/>
      <c r="BTU36" s="31"/>
      <c r="BTV36" s="76"/>
      <c r="BTW36" s="78">
        <f t="shared" si="202"/>
        <v>0</v>
      </c>
      <c r="BTY36" s="31"/>
      <c r="BTZ36" s="311"/>
      <c r="BUA36" s="22"/>
      <c r="BUB36" s="31"/>
      <c r="BUC36" s="76"/>
      <c r="BUD36" s="78">
        <f t="shared" si="203"/>
        <v>0</v>
      </c>
    </row>
    <row r="37" spans="1:1902" x14ac:dyDescent="0.25">
      <c r="A37" s="31"/>
      <c r="B37" s="311"/>
      <c r="C37" s="22"/>
      <c r="D37" s="31"/>
      <c r="E37" s="76"/>
      <c r="F37" s="78">
        <f t="shared" si="2"/>
        <v>147000</v>
      </c>
      <c r="H37" s="31"/>
      <c r="I37" s="311"/>
      <c r="J37" s="22"/>
      <c r="K37" s="31"/>
      <c r="L37" s="76"/>
      <c r="M37" s="78">
        <f t="shared" si="3"/>
        <v>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6"/>
      <c r="AK37" s="311"/>
      <c r="AL37" s="22"/>
      <c r="AM37" s="406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6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6"/>
      <c r="CA37" s="426"/>
      <c r="CB37" s="229"/>
      <c r="CC37" s="104"/>
      <c r="CD37" s="49"/>
      <c r="CE37" s="139"/>
      <c r="CF37" s="78">
        <f t="shared" si="13"/>
        <v>24829.5</v>
      </c>
      <c r="CH37" s="406"/>
      <c r="CI37" s="311"/>
      <c r="CJ37" s="22"/>
      <c r="CK37" s="31"/>
      <c r="CL37" s="76"/>
      <c r="CM37" s="78">
        <f t="shared" si="14"/>
        <v>0</v>
      </c>
      <c r="CO37" s="406"/>
      <c r="CP37" s="311"/>
      <c r="CQ37" s="22"/>
      <c r="CR37" s="31"/>
      <c r="CS37" s="76"/>
      <c r="CT37" s="78">
        <f t="shared" si="15"/>
        <v>0</v>
      </c>
      <c r="CV37" s="406">
        <v>41451</v>
      </c>
      <c r="CW37" s="909"/>
      <c r="CX37" s="780" t="s">
        <v>1573</v>
      </c>
      <c r="CY37" s="139">
        <v>22000</v>
      </c>
      <c r="CZ37" s="483"/>
      <c r="DA37" s="389"/>
      <c r="DB37" s="78">
        <f t="shared" si="16"/>
        <v>608085.25</v>
      </c>
      <c r="DD37" s="426"/>
      <c r="DE37" s="818"/>
      <c r="DF37" s="229"/>
      <c r="DG37" s="104"/>
      <c r="DH37" s="426"/>
      <c r="DI37" s="139"/>
      <c r="DJ37" s="78">
        <f t="shared" si="17"/>
        <v>17806122.599999994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6"/>
      <c r="EO37" s="311"/>
      <c r="EP37" s="22"/>
      <c r="EQ37" s="31"/>
      <c r="ER37" s="76"/>
      <c r="ES37" s="78">
        <f t="shared" si="22"/>
        <v>7999.8000000000029</v>
      </c>
      <c r="EU37" s="406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6"/>
      <c r="FK37" s="49"/>
      <c r="FL37" s="229"/>
      <c r="FM37" s="104"/>
      <c r="FN37" s="49"/>
      <c r="FO37" s="139"/>
      <c r="FP37" s="78">
        <f t="shared" si="25"/>
        <v>19957.43</v>
      </c>
      <c r="FR37" s="406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4"/>
        <v>0</v>
      </c>
      <c r="GG37" s="406"/>
      <c r="GH37" s="738"/>
      <c r="GI37" s="311"/>
      <c r="GJ37" s="22"/>
      <c r="GK37" s="426"/>
      <c r="GL37" s="139"/>
      <c r="GM37" s="78">
        <f t="shared" si="27"/>
        <v>0</v>
      </c>
      <c r="GO37" s="311"/>
      <c r="GP37" s="311"/>
      <c r="GQ37" s="22"/>
      <c r="GR37" s="31"/>
      <c r="GS37" s="76"/>
      <c r="GT37" s="78">
        <f t="shared" si="28"/>
        <v>3191.5</v>
      </c>
      <c r="GV37" s="406"/>
      <c r="GW37" s="311"/>
      <c r="GX37" s="311"/>
      <c r="GY37" s="22"/>
      <c r="GZ37" s="31"/>
      <c r="HA37" s="76"/>
      <c r="HB37" s="78">
        <f t="shared" si="29"/>
        <v>12652.35</v>
      </c>
      <c r="HD37" s="406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33695</v>
      </c>
      <c r="IT37" s="426"/>
      <c r="IU37" s="229"/>
      <c r="IV37" s="104"/>
      <c r="IW37" s="49"/>
      <c r="IX37" s="139"/>
      <c r="IY37" s="78">
        <f t="shared" si="36"/>
        <v>402</v>
      </c>
      <c r="JA37" s="426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40800</v>
      </c>
      <c r="JO37" s="322"/>
      <c r="JP37" s="311"/>
      <c r="JQ37" s="22"/>
      <c r="JR37" s="322"/>
      <c r="JS37" s="22"/>
      <c r="JT37" s="78">
        <f t="shared" si="39"/>
        <v>40800</v>
      </c>
      <c r="JV37" s="322"/>
      <c r="JW37" s="311"/>
      <c r="JX37" s="22"/>
      <c r="JY37" s="322"/>
      <c r="JZ37" s="22"/>
      <c r="KA37" s="78">
        <f t="shared" si="40"/>
        <v>40800</v>
      </c>
      <c r="KC37" s="426">
        <v>40785</v>
      </c>
      <c r="KD37" s="229" t="s">
        <v>1152</v>
      </c>
      <c r="KE37" s="801">
        <v>23271</v>
      </c>
      <c r="KF37" s="322"/>
      <c r="KG37" s="76"/>
      <c r="KH37" s="78">
        <f t="shared" si="41"/>
        <v>108005.6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12354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6"/>
      <c r="MP37" s="311"/>
      <c r="MQ37" s="22"/>
      <c r="MR37" s="31"/>
      <c r="MS37" s="76"/>
      <c r="MT37" s="78">
        <f t="shared" si="50"/>
        <v>0</v>
      </c>
      <c r="MV37" s="406"/>
      <c r="MW37" s="311"/>
      <c r="MX37" s="22"/>
      <c r="MY37" s="31"/>
      <c r="MZ37" s="76"/>
      <c r="NA37" s="78">
        <f t="shared" si="51"/>
        <v>0</v>
      </c>
      <c r="NC37" s="406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6"/>
      <c r="NY37" s="311"/>
      <c r="NZ37" s="22"/>
      <c r="OA37" s="406"/>
      <c r="OB37" s="76"/>
      <c r="OC37" s="78">
        <f t="shared" si="55"/>
        <v>0</v>
      </c>
      <c r="OE37" s="406"/>
      <c r="OF37" s="311"/>
      <c r="OG37" s="22"/>
      <c r="OH37" s="31"/>
      <c r="OI37" s="76"/>
      <c r="OJ37" s="78">
        <f t="shared" si="56"/>
        <v>12799.5</v>
      </c>
      <c r="OL37" s="406"/>
      <c r="OM37" s="736"/>
      <c r="ON37" s="311"/>
      <c r="OO37" s="22"/>
      <c r="OP37" s="31"/>
      <c r="OQ37" s="76"/>
      <c r="OR37" s="78">
        <f t="shared" si="0"/>
        <v>225191.9</v>
      </c>
      <c r="OT37" s="406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95"/>
      <c r="PJ37" s="104"/>
      <c r="PK37" s="49"/>
      <c r="PL37" s="139"/>
      <c r="PM37" s="78">
        <f t="shared" si="59"/>
        <v>301.5</v>
      </c>
      <c r="PO37" s="321"/>
      <c r="PP37" s="895"/>
      <c r="PQ37" s="104"/>
      <c r="PR37" s="49"/>
      <c r="PS37" s="139"/>
      <c r="PT37" s="78">
        <f t="shared" si="60"/>
        <v>301.5</v>
      </c>
      <c r="PV37" s="321"/>
      <c r="PW37" s="790"/>
      <c r="PX37" s="229"/>
      <c r="PY37" s="104"/>
      <c r="PZ37" s="308"/>
      <c r="QA37" s="139"/>
      <c r="QB37" s="78">
        <f t="shared" si="61"/>
        <v>9830.3599999999933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9276.8000000000011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6"/>
      <c r="RN37" s="483"/>
      <c r="RO37" s="229"/>
      <c r="RP37" s="104"/>
      <c r="RQ37" s="49"/>
      <c r="RR37" s="139"/>
      <c r="RS37" s="78">
        <f t="shared" si="67"/>
        <v>15332.5</v>
      </c>
      <c r="RU37" s="406"/>
      <c r="RV37" s="311"/>
      <c r="RW37" s="22"/>
      <c r="RX37" s="31"/>
      <c r="RY37" s="76"/>
      <c r="RZ37" s="78">
        <f t="shared" si="68"/>
        <v>1797</v>
      </c>
      <c r="SB37" s="406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6"/>
      <c r="UG37" s="311"/>
      <c r="UH37" s="22"/>
      <c r="UI37" s="31"/>
      <c r="UJ37" s="76"/>
      <c r="UK37" s="78">
        <f t="shared" si="77"/>
        <v>0</v>
      </c>
      <c r="UM37" s="406"/>
      <c r="UN37" s="311"/>
      <c r="UO37" s="22"/>
      <c r="UP37" s="31"/>
      <c r="UQ37" s="76"/>
      <c r="UR37" s="78">
        <f t="shared" si="78"/>
        <v>-2822</v>
      </c>
      <c r="UT37" s="406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6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6"/>
      <c r="WD37" s="311"/>
      <c r="WE37" s="22"/>
      <c r="WF37" s="322"/>
      <c r="WG37" s="76"/>
      <c r="WH37" s="78">
        <f t="shared" si="84"/>
        <v>1136</v>
      </c>
      <c r="WJ37" s="322"/>
      <c r="WK37" s="311"/>
      <c r="WL37" s="22"/>
      <c r="WM37" s="31"/>
      <c r="WN37" s="76"/>
      <c r="WO37" s="78">
        <f t="shared" si="85"/>
        <v>151</v>
      </c>
      <c r="WQ37" s="406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635.5</v>
      </c>
      <c r="XE37" s="406"/>
      <c r="XF37" s="311"/>
      <c r="XG37" s="22"/>
      <c r="XH37" s="31"/>
      <c r="XI37" s="76"/>
      <c r="XJ37" s="78">
        <f t="shared" si="88"/>
        <v>40179.949999999997</v>
      </c>
      <c r="XL37" s="406"/>
      <c r="XM37" s="311"/>
      <c r="XN37" s="22"/>
      <c r="XO37" s="31"/>
      <c r="XP37" s="76"/>
      <c r="XQ37" s="78">
        <f t="shared" si="89"/>
        <v>0</v>
      </c>
      <c r="XS37" s="406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6"/>
      <c r="YP37" s="483"/>
      <c r="YQ37" s="229"/>
      <c r="YR37" s="696"/>
      <c r="YS37" s="785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2"/>
        <v>0</v>
      </c>
      <c r="ZD37" s="321"/>
      <c r="ZE37" s="229"/>
      <c r="ZF37" s="104"/>
      <c r="ZG37" s="49"/>
      <c r="ZH37" s="139"/>
      <c r="ZI37" s="78">
        <f t="shared" si="94"/>
        <v>11399.470000000001</v>
      </c>
      <c r="ZK37" s="406"/>
      <c r="ZL37" s="311"/>
      <c r="ZM37" s="22"/>
      <c r="ZN37" s="31"/>
      <c r="ZO37" s="76"/>
      <c r="ZP37" s="78">
        <f t="shared" si="238"/>
        <v>0</v>
      </c>
      <c r="ZR37" s="406"/>
      <c r="ZS37" s="311"/>
      <c r="ZT37" s="22"/>
      <c r="ZU37" s="31"/>
      <c r="ZV37" s="76"/>
      <c r="ZW37" s="78">
        <f t="shared" si="239"/>
        <v>0</v>
      </c>
      <c r="ZY37" s="321"/>
      <c r="ZZ37" s="317"/>
      <c r="AAA37" s="229"/>
      <c r="AAB37" s="104"/>
      <c r="AAC37" s="321"/>
      <c r="AAD37" s="139"/>
      <c r="AAE37" s="78">
        <f t="shared" si="95"/>
        <v>2062.4000000000233</v>
      </c>
      <c r="AAG37" s="321"/>
      <c r="AAH37" s="229"/>
      <c r="AAI37" s="104"/>
      <c r="AAJ37" s="321"/>
      <c r="AAK37" s="139"/>
      <c r="AAL37" s="78">
        <f t="shared" si="96"/>
        <v>0</v>
      </c>
      <c r="AAN37" s="426"/>
      <c r="AAO37" s="426"/>
      <c r="AAP37" s="229"/>
      <c r="AAQ37" s="104"/>
      <c r="AAR37" s="321"/>
      <c r="AAS37" s="139"/>
      <c r="AAT37" s="78">
        <f t="shared" si="97"/>
        <v>2828</v>
      </c>
      <c r="AAV37" s="321"/>
      <c r="AAW37" s="229"/>
      <c r="AAX37" s="696"/>
      <c r="AAY37" s="49"/>
      <c r="AAZ37" s="139"/>
      <c r="ABA37" s="78">
        <f t="shared" si="98"/>
        <v>41970</v>
      </c>
      <c r="ABC37" s="406"/>
      <c r="ABD37" s="311"/>
      <c r="ABE37" s="22"/>
      <c r="ABF37" s="31"/>
      <c r="ABG37" s="76"/>
      <c r="ABH37" s="78">
        <f t="shared" si="99"/>
        <v>0</v>
      </c>
      <c r="ABJ37" s="426"/>
      <c r="ABK37" s="229"/>
      <c r="ABL37" s="104"/>
      <c r="ABM37" s="49"/>
      <c r="ABN37" s="139"/>
      <c r="ABO37" s="78">
        <f t="shared" si="100"/>
        <v>0</v>
      </c>
      <c r="ABQ37" s="426"/>
      <c r="ABR37" s="229"/>
      <c r="ABS37" s="104"/>
      <c r="ABT37" s="49"/>
      <c r="ABU37" s="139"/>
      <c r="ABV37" s="78">
        <f t="shared" si="101"/>
        <v>0</v>
      </c>
      <c r="ABX37" s="406"/>
      <c r="ABY37" s="311"/>
      <c r="ABZ37" s="22"/>
      <c r="ACA37" s="31"/>
      <c r="ACB37" s="76"/>
      <c r="ACC37" s="78">
        <f t="shared" si="102"/>
        <v>0</v>
      </c>
      <c r="ACE37" s="406"/>
      <c r="ACF37" s="311"/>
      <c r="ACG37" s="22"/>
      <c r="ACH37" s="31"/>
      <c r="ACI37" s="76"/>
      <c r="ACJ37" s="78">
        <f t="shared" si="103"/>
        <v>0</v>
      </c>
      <c r="ACL37" s="406"/>
      <c r="ACM37" s="406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6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7"/>
        <v>0</v>
      </c>
      <c r="ADP37" s="322"/>
      <c r="ADQ37" s="311"/>
      <c r="ADR37" s="22"/>
      <c r="ADS37" s="406"/>
      <c r="ADT37" s="76"/>
      <c r="ADU37" s="78">
        <f t="shared" si="258"/>
        <v>0</v>
      </c>
      <c r="ADW37" s="406"/>
      <c r="ADX37" s="311"/>
      <c r="ADY37" s="22"/>
      <c r="ADZ37" s="31"/>
      <c r="AEA37" s="76"/>
      <c r="AEB37" s="78">
        <f t="shared" si="259"/>
        <v>42311</v>
      </c>
      <c r="AED37" s="321"/>
      <c r="AEE37" s="229"/>
      <c r="AEF37" s="104"/>
      <c r="AEG37" s="321"/>
      <c r="AEH37" s="139"/>
      <c r="AEI37" s="78">
        <f t="shared" si="253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2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2"/>
      <c r="AFU37" s="311"/>
      <c r="AFV37" s="22"/>
      <c r="AFW37" s="31"/>
      <c r="AFX37" s="76"/>
      <c r="AFY37" s="78">
        <f t="shared" si="110"/>
        <v>0</v>
      </c>
      <c r="AGA37" s="792"/>
      <c r="AGB37" s="311"/>
      <c r="AGC37" s="22"/>
      <c r="AGD37" s="31"/>
      <c r="AGE37" s="76"/>
      <c r="AGF37" s="78">
        <f t="shared" si="111"/>
        <v>45296</v>
      </c>
      <c r="AGH37" s="792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3146</v>
      </c>
      <c r="AGV37" s="406"/>
      <c r="AGW37" s="311"/>
      <c r="AGX37" s="22"/>
      <c r="AGY37" s="31"/>
      <c r="AGZ37" s="76"/>
      <c r="AHA37" s="78">
        <f t="shared" si="114"/>
        <v>17325.5</v>
      </c>
      <c r="AHE37" s="311"/>
      <c r="AHF37" s="22"/>
      <c r="AHG37" s="322"/>
      <c r="AHH37" s="76"/>
      <c r="AHI37" s="78">
        <f t="shared" si="115"/>
        <v>2343</v>
      </c>
      <c r="AHK37" s="406"/>
      <c r="AHL37" s="311"/>
      <c r="AHM37" s="22"/>
      <c r="AHN37" s="31"/>
      <c r="AHO37" s="76"/>
      <c r="AHP37" s="78">
        <f t="shared" si="116"/>
        <v>0</v>
      </c>
      <c r="AHR37" s="406"/>
      <c r="AHS37" s="311"/>
      <c r="AHT37" s="22"/>
      <c r="AHU37" s="31"/>
      <c r="AHV37" s="76"/>
      <c r="AHW37" s="78">
        <f t="shared" si="117"/>
        <v>5917.5</v>
      </c>
      <c r="AHY37" s="406"/>
      <c r="AHZ37" s="406"/>
      <c r="AIA37" s="311"/>
      <c r="AIB37" s="22"/>
      <c r="AIC37" s="31"/>
      <c r="AID37" s="76"/>
      <c r="AIE37" s="78">
        <f t="shared" si="118"/>
        <v>36851.200000000004</v>
      </c>
      <c r="AIG37" s="406"/>
      <c r="AIH37" s="311"/>
      <c r="AII37" s="22"/>
      <c r="AIJ37" s="31"/>
      <c r="AIK37" s="76"/>
      <c r="AIL37" s="78">
        <f t="shared" si="119"/>
        <v>2612</v>
      </c>
      <c r="AIN37" s="406"/>
      <c r="AIO37" s="311"/>
      <c r="AIP37" s="22"/>
      <c r="AIQ37" s="31"/>
      <c r="AIR37" s="76"/>
      <c r="AIS37" s="78">
        <f t="shared" si="120"/>
        <v>0</v>
      </c>
      <c r="AIU37" s="406"/>
      <c r="AIV37" s="311"/>
      <c r="AIW37" s="22"/>
      <c r="AIX37" s="31"/>
      <c r="AIY37" s="76"/>
      <c r="AIZ37" s="78">
        <f t="shared" si="121"/>
        <v>504</v>
      </c>
      <c r="AJB37" s="31"/>
      <c r="AJC37" s="782"/>
      <c r="AJD37" s="22"/>
      <c r="AJE37" s="31"/>
      <c r="AJF37" s="76"/>
      <c r="AJG37" s="78">
        <f t="shared" si="122"/>
        <v>52560.5</v>
      </c>
      <c r="AJI37" s="31"/>
      <c r="AJJ37" s="782"/>
      <c r="AJK37" s="104"/>
      <c r="AJL37" s="31"/>
      <c r="AJM37" s="702"/>
      <c r="AJN37" s="78">
        <f t="shared" si="123"/>
        <v>3113</v>
      </c>
      <c r="AJP37" s="322"/>
      <c r="AJQ37" s="782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1155</v>
      </c>
      <c r="AJY37" s="801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2"/>
      <c r="AKG37" s="22"/>
      <c r="AKH37" s="31"/>
      <c r="AKI37" s="76"/>
      <c r="AKJ37" s="78">
        <f t="shared" si="126"/>
        <v>0</v>
      </c>
      <c r="AKL37" s="406"/>
      <c r="AKM37" s="782"/>
      <c r="AKN37" s="22"/>
      <c r="AKO37" s="31"/>
      <c r="AKP37" s="76"/>
      <c r="AKQ37" s="78">
        <f t="shared" si="127"/>
        <v>0</v>
      </c>
      <c r="AKS37" s="406"/>
      <c r="AKT37" s="738"/>
      <c r="AKU37" s="782"/>
      <c r="AKV37" s="22"/>
      <c r="AKW37" s="31"/>
      <c r="AKX37" s="76"/>
      <c r="AKY37" s="78">
        <f t="shared" si="128"/>
        <v>139</v>
      </c>
      <c r="ALA37" s="426"/>
      <c r="ALB37" s="895"/>
      <c r="ALC37" s="104"/>
      <c r="ALD37" s="49"/>
      <c r="ALE37" s="139"/>
      <c r="ALF37" s="78">
        <f t="shared" si="129"/>
        <v>409</v>
      </c>
      <c r="ALH37" s="406"/>
      <c r="ALI37" s="782"/>
      <c r="ALJ37" s="22"/>
      <c r="ALK37" s="31"/>
      <c r="ALL37" s="76"/>
      <c r="ALM37" s="78">
        <f t="shared" si="130"/>
        <v>0</v>
      </c>
      <c r="ALO37" s="406"/>
      <c r="ALP37" s="782"/>
      <c r="ALQ37" s="22"/>
      <c r="ALR37" s="31"/>
      <c r="ALS37" s="76"/>
      <c r="ALT37" s="78">
        <f t="shared" si="131"/>
        <v>3598.5</v>
      </c>
      <c r="ALV37" s="426"/>
      <c r="ALW37" s="229"/>
      <c r="ALX37" s="104"/>
      <c r="ALY37" s="49"/>
      <c r="ALZ37" s="139"/>
      <c r="AMA37" s="78">
        <f t="shared" si="132"/>
        <v>37151</v>
      </c>
      <c r="AMC37" s="406"/>
      <c r="AMD37" s="782"/>
      <c r="AME37" s="22"/>
      <c r="AMF37" s="31"/>
      <c r="AMG37" s="76"/>
      <c r="AMH37" s="78">
        <f t="shared" si="133"/>
        <v>0</v>
      </c>
      <c r="AMJ37" s="406"/>
      <c r="AMK37" s="782"/>
      <c r="AML37" s="22"/>
      <c r="AMM37" s="406"/>
      <c r="AMN37" s="76"/>
      <c r="AMO37" s="78">
        <f t="shared" si="134"/>
        <v>0</v>
      </c>
      <c r="AMQ37" s="406"/>
      <c r="AMR37" s="782"/>
      <c r="AMS37" s="22"/>
      <c r="AMT37" s="31"/>
      <c r="AMU37" s="76"/>
      <c r="AMV37" s="78">
        <f t="shared" si="135"/>
        <v>0</v>
      </c>
      <c r="AMX37" s="322"/>
      <c r="AMY37" s="311"/>
      <c r="AMZ37" s="807"/>
      <c r="ANA37" s="810"/>
      <c r="ANB37" s="76"/>
      <c r="ANC37" s="811">
        <f t="shared" si="205"/>
        <v>0</v>
      </c>
      <c r="ANE37" s="322"/>
      <c r="ANF37" s="311"/>
      <c r="ANG37" s="807"/>
      <c r="ANH37" s="810"/>
      <c r="ANI37" s="76"/>
      <c r="ANJ37" s="811">
        <f t="shared" si="206"/>
        <v>0</v>
      </c>
      <c r="ANL37" s="322"/>
      <c r="ANM37" s="311"/>
      <c r="ANN37" s="807"/>
      <c r="ANO37" s="901"/>
      <c r="ANP37" s="76"/>
      <c r="ANQ37" s="811">
        <f t="shared" si="207"/>
        <v>187.59999999999991</v>
      </c>
      <c r="ANS37" s="31"/>
      <c r="ANT37" s="336"/>
      <c r="ANU37" s="311"/>
      <c r="ANV37" s="807"/>
      <c r="ANW37" s="810"/>
      <c r="ANX37" s="76"/>
      <c r="ANY37" s="811">
        <f t="shared" si="208"/>
        <v>0</v>
      </c>
      <c r="AOA37" s="406"/>
      <c r="AOB37" s="738"/>
      <c r="AOC37" s="311"/>
      <c r="AOD37" s="807"/>
      <c r="AOE37" s="810"/>
      <c r="AOF37" s="76"/>
      <c r="AOG37" s="811">
        <f t="shared" si="209"/>
        <v>731.20000000001164</v>
      </c>
      <c r="AOI37" s="406"/>
      <c r="AOJ37" s="311"/>
      <c r="AOK37" s="807"/>
      <c r="AOL37" s="810"/>
      <c r="AOM37" s="76"/>
      <c r="AON37" s="811">
        <f t="shared" si="210"/>
        <v>0</v>
      </c>
      <c r="AOP37" s="311"/>
      <c r="AOQ37" s="311"/>
      <c r="AOR37" s="807"/>
      <c r="AOS37" s="810"/>
      <c r="AOT37" s="76"/>
      <c r="AOU37" s="811">
        <f t="shared" si="211"/>
        <v>0</v>
      </c>
      <c r="AOW37" s="311"/>
      <c r="AOX37" s="311"/>
      <c r="AOY37" s="831"/>
      <c r="AOZ37" s="810"/>
      <c r="APA37" s="76"/>
      <c r="APB37" s="811">
        <f t="shared" si="212"/>
        <v>0</v>
      </c>
      <c r="APD37" s="49"/>
      <c r="APE37" s="900"/>
      <c r="APF37" s="805"/>
      <c r="APG37" s="97"/>
      <c r="APH37" s="139"/>
      <c r="API37" s="78">
        <f t="shared" si="136"/>
        <v>0</v>
      </c>
      <c r="APK37" s="406"/>
      <c r="APL37" s="311"/>
      <c r="APM37" s="831"/>
      <c r="APN37" s="810"/>
      <c r="APO37" s="76"/>
      <c r="APP37" s="811">
        <f t="shared" si="213"/>
        <v>0</v>
      </c>
      <c r="APR37" s="322"/>
      <c r="APS37" s="311"/>
      <c r="APT37" s="807"/>
      <c r="APU37" s="810"/>
      <c r="APV37" s="76"/>
      <c r="APW37" s="811">
        <f t="shared" si="266"/>
        <v>0</v>
      </c>
      <c r="APY37" s="31"/>
      <c r="APZ37" s="872"/>
      <c r="AQA37" s="807"/>
      <c r="AQB37" s="810"/>
      <c r="AQC37" s="76"/>
      <c r="AQD37" s="811">
        <f t="shared" si="267"/>
        <v>0</v>
      </c>
      <c r="AQF37" s="31"/>
      <c r="AQG37" s="311"/>
      <c r="AQH37" s="807"/>
      <c r="AQI37" s="810"/>
      <c r="AQJ37" s="76"/>
      <c r="AQK37" s="811">
        <f t="shared" si="268"/>
        <v>0</v>
      </c>
      <c r="AQM37" s="31"/>
      <c r="AQN37" s="872"/>
      <c r="AQO37" s="807"/>
      <c r="AQP37" s="810"/>
      <c r="AQQ37" s="76"/>
      <c r="AQR37" s="811">
        <f t="shared" si="269"/>
        <v>0</v>
      </c>
      <c r="AQT37" s="322"/>
      <c r="AQU37" s="872"/>
      <c r="AQV37" s="807"/>
      <c r="AQW37" s="810"/>
      <c r="AQX37" s="76"/>
      <c r="AQY37" s="811">
        <f t="shared" si="270"/>
        <v>0</v>
      </c>
      <c r="ARA37" s="322"/>
      <c r="ARB37" s="872"/>
      <c r="ARC37" s="807"/>
      <c r="ARD37" s="810"/>
      <c r="ARE37" s="76"/>
      <c r="ARF37" s="811">
        <f t="shared" si="271"/>
        <v>0</v>
      </c>
      <c r="ARH37" s="322"/>
      <c r="ARI37" s="872"/>
      <c r="ARJ37" s="807"/>
      <c r="ARK37" s="810"/>
      <c r="ARL37" s="76"/>
      <c r="ARM37" s="811">
        <f t="shared" si="272"/>
        <v>399</v>
      </c>
      <c r="ARO37" s="406"/>
      <c r="ARP37" s="872"/>
      <c r="ARQ37" s="807"/>
      <c r="ARR37" s="810"/>
      <c r="ARS37" s="76"/>
      <c r="ART37" s="811">
        <f t="shared" si="273"/>
        <v>0</v>
      </c>
      <c r="ARV37" s="406"/>
      <c r="ARW37" s="872"/>
      <c r="ARX37" s="807"/>
      <c r="ARY37" s="810"/>
      <c r="ARZ37" s="76"/>
      <c r="ASA37" s="811">
        <f t="shared" si="274"/>
        <v>0</v>
      </c>
      <c r="ASC37" s="406"/>
      <c r="ASD37" s="311"/>
      <c r="ASE37" s="807"/>
      <c r="ASF37" s="810"/>
      <c r="ASG37" s="76"/>
      <c r="ASH37" s="811">
        <f t="shared" si="223"/>
        <v>0</v>
      </c>
      <c r="ASJ37" s="406"/>
      <c r="ASK37" s="311"/>
      <c r="ASL37" s="831"/>
      <c r="ASM37" s="810"/>
      <c r="ASN37" s="76"/>
      <c r="ASO37" s="811">
        <f t="shared" si="224"/>
        <v>0</v>
      </c>
      <c r="ASQ37" s="406"/>
      <c r="ASR37" s="311"/>
      <c r="ASS37" s="22"/>
      <c r="AST37" s="31"/>
      <c r="ASU37" s="76"/>
      <c r="ASV37" s="78">
        <f t="shared" si="240"/>
        <v>0</v>
      </c>
      <c r="ASX37" s="406"/>
      <c r="ASY37" s="738"/>
      <c r="ASZ37" s="311"/>
      <c r="ATA37" s="22"/>
      <c r="ATB37" s="31"/>
      <c r="ATC37" s="76"/>
      <c r="ATD37" s="78">
        <f t="shared" si="241"/>
        <v>2270</v>
      </c>
      <c r="ATF37" s="406"/>
      <c r="ATG37" s="782"/>
      <c r="ATH37" s="22"/>
      <c r="ATI37" s="31"/>
      <c r="ATJ37" s="76"/>
      <c r="ATK37" s="78">
        <f t="shared" si="242"/>
        <v>0</v>
      </c>
      <c r="ATM37" s="322"/>
      <c r="ATN37" s="782"/>
      <c r="ATO37" s="22"/>
      <c r="ATP37" s="31"/>
      <c r="ATQ37" s="76"/>
      <c r="ATR37" s="78">
        <f t="shared" si="243"/>
        <v>0</v>
      </c>
      <c r="ATT37" s="406"/>
      <c r="ATU37" s="738"/>
      <c r="ATV37" s="782"/>
      <c r="ATW37" s="22"/>
      <c r="ATX37" s="31"/>
      <c r="ATY37" s="76"/>
      <c r="ATZ37" s="78">
        <f t="shared" si="244"/>
        <v>968</v>
      </c>
      <c r="AUB37" s="406"/>
      <c r="AUC37" s="738"/>
      <c r="AUD37" s="782"/>
      <c r="AUE37" s="22"/>
      <c r="AUF37" s="31"/>
      <c r="AUG37" s="76"/>
      <c r="AUH37" s="78">
        <f t="shared" si="245"/>
        <v>0</v>
      </c>
      <c r="AUI37" s="76"/>
      <c r="AUJ37" s="406"/>
      <c r="AUK37" s="311"/>
      <c r="AUL37" s="22"/>
      <c r="AUM37" s="31"/>
      <c r="AUN37" s="76"/>
      <c r="AUO37" s="78">
        <f t="shared" si="246"/>
        <v>0</v>
      </c>
      <c r="AUQ37" s="426"/>
      <c r="AUR37" s="229"/>
      <c r="AUS37" s="104"/>
      <c r="AUT37" s="49"/>
      <c r="AUU37" s="139"/>
      <c r="AUV37" s="78">
        <f t="shared" si="247"/>
        <v>1117.5</v>
      </c>
      <c r="AUX37" s="406"/>
      <c r="AUY37" s="311"/>
      <c r="AUZ37" s="22"/>
      <c r="AVA37" s="31"/>
      <c r="AVB37" s="76"/>
      <c r="AVC37" s="78">
        <f t="shared" si="248"/>
        <v>3312</v>
      </c>
      <c r="AVE37" s="406"/>
      <c r="AVF37" s="311"/>
      <c r="AVG37" s="22"/>
      <c r="AVH37" s="31"/>
      <c r="AVI37" s="76"/>
      <c r="AVJ37" s="78">
        <f t="shared" si="249"/>
        <v>0</v>
      </c>
      <c r="AVL37" s="426"/>
      <c r="AVM37" s="229"/>
      <c r="AVN37" s="104"/>
      <c r="AVO37" s="49"/>
      <c r="AVP37" s="139"/>
      <c r="AVQ37" s="78">
        <f t="shared" si="250"/>
        <v>0</v>
      </c>
      <c r="AVS37" s="406"/>
      <c r="AVT37" s="311"/>
      <c r="AVU37" s="22"/>
      <c r="AVV37" s="31"/>
      <c r="AVW37" s="76"/>
      <c r="AVX37" s="78">
        <f t="shared" si="225"/>
        <v>0</v>
      </c>
      <c r="AVZ37" s="406"/>
      <c r="AWA37" s="311"/>
      <c r="AWB37" s="22"/>
      <c r="AWC37" s="31"/>
      <c r="AWD37" s="76"/>
      <c r="AWE37" s="78">
        <f t="shared" si="226"/>
        <v>0</v>
      </c>
      <c r="AWG37" s="426"/>
      <c r="AWH37" s="229"/>
      <c r="AWI37" s="104"/>
      <c r="AWJ37" s="49"/>
      <c r="AWK37" s="139"/>
      <c r="AWL37" s="78">
        <f t="shared" si="227"/>
        <v>0</v>
      </c>
      <c r="AWN37" s="49"/>
      <c r="AWO37" s="308"/>
      <c r="AWP37" s="229"/>
      <c r="AWQ37" s="104"/>
      <c r="AWR37" s="49"/>
      <c r="AWS37" s="139"/>
      <c r="AWT37" s="78">
        <f t="shared" si="228"/>
        <v>5365</v>
      </c>
      <c r="AWV37" s="406"/>
      <c r="AWW37" s="406"/>
      <c r="AWX37" s="311"/>
      <c r="AWY37" s="22"/>
      <c r="AWZ37" s="31"/>
      <c r="AXA37" s="76"/>
      <c r="AXB37" s="78">
        <f t="shared" si="260"/>
        <v>4707.5</v>
      </c>
      <c r="AXD37" s="406"/>
      <c r="AXE37" s="311"/>
      <c r="AXF37" s="22"/>
      <c r="AXG37" s="31"/>
      <c r="AXH37" s="76"/>
      <c r="AXI37" s="78">
        <f t="shared" si="261"/>
        <v>0</v>
      </c>
      <c r="AXK37" s="406"/>
      <c r="AXL37" s="311"/>
      <c r="AXM37" s="22"/>
      <c r="AXN37" s="31"/>
      <c r="AXO37" s="76"/>
      <c r="AXP37" s="78">
        <f t="shared" si="262"/>
        <v>0</v>
      </c>
      <c r="AXR37" s="31"/>
      <c r="AXS37" s="311"/>
      <c r="AXT37" s="22"/>
      <c r="AXU37" s="31"/>
      <c r="AXV37" s="76"/>
      <c r="AXW37" s="78">
        <f t="shared" si="263"/>
        <v>0</v>
      </c>
      <c r="AXY37" s="426"/>
      <c r="AXZ37" s="229"/>
      <c r="AYA37" s="104"/>
      <c r="AYB37" s="426"/>
      <c r="AYC37" s="139"/>
      <c r="AYD37" s="78">
        <f t="shared" si="137"/>
        <v>0</v>
      </c>
      <c r="AYF37" s="426"/>
      <c r="AYG37" s="229"/>
      <c r="AYH37" s="104"/>
      <c r="AYI37" s="49"/>
      <c r="AYJ37" s="139"/>
      <c r="AYK37" s="78">
        <f t="shared" si="138"/>
        <v>0</v>
      </c>
      <c r="AYM37" s="426"/>
      <c r="AYN37" s="229"/>
      <c r="AYO37" s="104"/>
      <c r="AYP37" s="49"/>
      <c r="AYQ37" s="139"/>
      <c r="AYR37" s="78">
        <f t="shared" si="139"/>
        <v>0</v>
      </c>
      <c r="AYT37" s="406"/>
      <c r="AYU37" s="311"/>
      <c r="AYV37" s="22"/>
      <c r="AYW37" s="31"/>
      <c r="AYX37" s="76"/>
      <c r="AYY37" s="78">
        <f t="shared" si="140"/>
        <v>0</v>
      </c>
      <c r="AZA37" s="406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5180.28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6"/>
      <c r="BAG37" s="76"/>
      <c r="BAH37" s="78">
        <f t="shared" si="145"/>
        <v>16823.900000000001</v>
      </c>
      <c r="BAJ37" s="406"/>
      <c r="BAK37" s="311"/>
      <c r="BAL37" s="22"/>
      <c r="BAM37" s="406"/>
      <c r="BAN37" s="76"/>
      <c r="BAO37" s="78">
        <f t="shared" si="146"/>
        <v>0</v>
      </c>
      <c r="BAQ37" s="426"/>
      <c r="BAR37" s="229"/>
      <c r="BAS37" s="104"/>
      <c r="BAT37" s="49"/>
      <c r="BAU37" s="139"/>
      <c r="BAV37" s="78">
        <f t="shared" si="147"/>
        <v>60859.7</v>
      </c>
      <c r="BAX37" s="31"/>
      <c r="BAY37" s="311"/>
      <c r="BAZ37" s="22"/>
      <c r="BBA37" s="31"/>
      <c r="BBB37" s="76"/>
      <c r="BBC37" s="78">
        <f t="shared" si="264"/>
        <v>0</v>
      </c>
      <c r="BBE37" s="31"/>
      <c r="BBF37" s="311"/>
      <c r="BBG37" s="22"/>
      <c r="BBH37" s="31"/>
      <c r="BBI37" s="76"/>
      <c r="BBJ37" s="78">
        <f t="shared" si="265"/>
        <v>1292</v>
      </c>
      <c r="BBL37" s="321">
        <v>41745</v>
      </c>
      <c r="BBM37" s="321"/>
      <c r="BBN37" s="229" t="s">
        <v>3611</v>
      </c>
      <c r="BBO37" s="104">
        <v>121517.5</v>
      </c>
      <c r="BBP37" s="393">
        <v>41753</v>
      </c>
      <c r="BBQ37" s="390">
        <v>121517.5</v>
      </c>
      <c r="BBR37" s="131">
        <f t="shared" si="148"/>
        <v>452306.5</v>
      </c>
      <c r="BBT37" s="31"/>
      <c r="BBU37" s="311"/>
      <c r="BBV37" s="22"/>
      <c r="BBW37" s="31"/>
      <c r="BBX37" s="76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6"/>
      <c r="BCW37" s="311"/>
      <c r="BCX37" s="22"/>
      <c r="BCY37" s="31"/>
      <c r="BCZ37" s="76"/>
      <c r="BDA37" s="78">
        <f t="shared" si="153"/>
        <v>6086.5</v>
      </c>
      <c r="BDC37" s="406"/>
      <c r="BDD37" s="311"/>
      <c r="BDE37" s="22"/>
      <c r="BDF37" s="31"/>
      <c r="BDG37" s="76"/>
      <c r="BDH37" s="78">
        <f t="shared" si="154"/>
        <v>29972.600000000006</v>
      </c>
      <c r="BDJ37" s="322"/>
      <c r="BDK37" s="311"/>
      <c r="BDL37" s="22"/>
      <c r="BDM37" s="31"/>
      <c r="BDN37" s="76"/>
      <c r="BDO37" s="78">
        <f t="shared" si="155"/>
        <v>0</v>
      </c>
      <c r="BDQ37" s="406"/>
      <c r="BDR37" s="738"/>
      <c r="BDS37" s="311"/>
      <c r="BDT37" s="22"/>
      <c r="BDU37" s="406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10700</v>
      </c>
      <c r="BEG37" s="31"/>
      <c r="BEH37" s="311"/>
      <c r="BEI37" s="22"/>
      <c r="BEJ37" s="31"/>
      <c r="BEK37" s="76"/>
      <c r="BEL37" s="78">
        <f t="shared" si="158"/>
        <v>0</v>
      </c>
      <c r="BEN37" s="31"/>
      <c r="BEO37" s="311"/>
      <c r="BEP37" s="22"/>
      <c r="BEQ37" s="31"/>
      <c r="BER37" s="76"/>
      <c r="BES37" s="78">
        <f t="shared" si="159"/>
        <v>0</v>
      </c>
      <c r="BEU37" s="322"/>
      <c r="BEV37" s="311"/>
      <c r="BEW37" s="22"/>
      <c r="BEX37" s="31"/>
      <c r="BEY37" s="76"/>
      <c r="BEZ37" s="78">
        <f t="shared" si="160"/>
        <v>0</v>
      </c>
      <c r="BFB37" s="322"/>
      <c r="BFC37" s="311"/>
      <c r="BFD37" s="22"/>
      <c r="BFE37" s="31"/>
      <c r="BFF37" s="76"/>
      <c r="BFG37" s="78">
        <f t="shared" si="161"/>
        <v>970</v>
      </c>
      <c r="BFI37" s="321"/>
      <c r="BFJ37" s="302"/>
      <c r="BFK37" s="139"/>
      <c r="BFL37" s="426"/>
      <c r="BFM37" s="139"/>
      <c r="BFN37" s="78">
        <f t="shared" si="162"/>
        <v>0</v>
      </c>
      <c r="BFP37" s="322"/>
      <c r="BFQ37" s="311"/>
      <c r="BFR37" s="22"/>
      <c r="BFS37" s="406"/>
      <c r="BFT37" s="76"/>
      <c r="BFU37" s="78">
        <f t="shared" si="163"/>
        <v>0</v>
      </c>
      <c r="BFW37" s="31"/>
      <c r="BFX37" s="311"/>
      <c r="BFY37" s="22"/>
      <c r="BFZ37" s="31"/>
      <c r="BGA37" s="76"/>
      <c r="BGB37" s="78">
        <f t="shared" si="164"/>
        <v>0</v>
      </c>
      <c r="BGD37" s="322"/>
      <c r="BGE37" s="311"/>
      <c r="BGF37" s="22"/>
      <c r="BGG37" s="322"/>
      <c r="BGH37" s="76"/>
      <c r="BGI37" s="78">
        <f t="shared" si="165"/>
        <v>0</v>
      </c>
      <c r="BGK37" s="426"/>
      <c r="BGL37" s="426"/>
      <c r="BGM37" s="229"/>
      <c r="BGN37" s="104"/>
      <c r="BGO37" s="426"/>
      <c r="BGP37" s="139"/>
      <c r="BGQ37" s="78">
        <f t="shared" si="166"/>
        <v>4379.5999999999913</v>
      </c>
      <c r="BGS37" s="31"/>
      <c r="BGT37" s="311"/>
      <c r="BGU37" s="22"/>
      <c r="BGV37" s="31"/>
      <c r="BGW37" s="76"/>
      <c r="BGX37" s="78">
        <f t="shared" si="167"/>
        <v>0</v>
      </c>
      <c r="BGZ37" s="406"/>
      <c r="BHA37" s="311"/>
      <c r="BHB37" s="22"/>
      <c r="BHC37" s="31"/>
      <c r="BHD37" s="76"/>
      <c r="BHE37" s="78">
        <f t="shared" si="168"/>
        <v>229.79999999999927</v>
      </c>
      <c r="BHG37" s="406"/>
      <c r="BHH37" s="31"/>
      <c r="BHI37" s="311"/>
      <c r="BHJ37" s="22"/>
      <c r="BHK37" s="31"/>
      <c r="BHL37" s="76"/>
      <c r="BHM37" s="78">
        <f t="shared" si="169"/>
        <v>0</v>
      </c>
      <c r="BHO37" s="322"/>
      <c r="BHP37" s="311"/>
      <c r="BHQ37" s="22"/>
      <c r="BHR37" s="322"/>
      <c r="BHS37" s="76"/>
      <c r="BHT37" s="78">
        <f t="shared" si="170"/>
        <v>0</v>
      </c>
      <c r="BHV37" s="322"/>
      <c r="BHW37" s="336"/>
      <c r="BHX37" s="311"/>
      <c r="BHY37" s="22"/>
      <c r="BHZ37" s="322"/>
      <c r="BIA37" s="76"/>
      <c r="BIB37" s="78">
        <f t="shared" si="171"/>
        <v>0</v>
      </c>
      <c r="BID37" s="322"/>
      <c r="BIE37" s="31"/>
      <c r="BIF37" s="311"/>
      <c r="BIG37" s="22"/>
      <c r="BIH37" s="31"/>
      <c r="BII37" s="76"/>
      <c r="BIJ37" s="78">
        <f t="shared" si="172"/>
        <v>50501.000000000007</v>
      </c>
      <c r="BIL37" s="406"/>
      <c r="BIM37" s="311"/>
      <c r="BIN37" s="22"/>
      <c r="BIP37" s="76"/>
      <c r="BIQ37" s="78">
        <f t="shared" si="173"/>
        <v>86</v>
      </c>
      <c r="BIS37" s="605"/>
      <c r="BIT37" s="311"/>
      <c r="BIU37" s="22"/>
      <c r="BIV37" s="31"/>
      <c r="BIW37" s="76"/>
      <c r="BIX37" s="78">
        <f t="shared" si="174"/>
        <v>0</v>
      </c>
      <c r="BIZ37" s="493"/>
      <c r="BJA37" s="311"/>
      <c r="BJB37" s="22"/>
      <c r="BJC37" s="31"/>
      <c r="BJD37" s="76"/>
      <c r="BJE37" s="78">
        <f t="shared" si="175"/>
        <v>0</v>
      </c>
      <c r="BJG37" s="322"/>
      <c r="BJH37" s="322"/>
      <c r="BJI37" s="311"/>
      <c r="BJJ37" s="22"/>
      <c r="BJK37" s="31"/>
      <c r="BJL37" s="76"/>
      <c r="BJM37" s="78">
        <f t="shared" si="254"/>
        <v>27564.899999999991</v>
      </c>
      <c r="BJO37" s="31"/>
      <c r="BJP37" s="311"/>
      <c r="BJQ37" s="22"/>
      <c r="BJR37" s="31"/>
      <c r="BJS37" s="76"/>
      <c r="BJT37" s="78">
        <f t="shared" si="255"/>
        <v>1883</v>
      </c>
      <c r="BJV37" s="406"/>
      <c r="BJW37" s="311"/>
      <c r="BJX37" s="22"/>
      <c r="BJY37" s="31"/>
      <c r="BJZ37" s="76"/>
      <c r="BKA37" s="78">
        <f t="shared" si="176"/>
        <v>0</v>
      </c>
      <c r="BKC37" s="406"/>
      <c r="BKE37" s="311"/>
      <c r="BKF37" s="22"/>
      <c r="BKG37" s="31"/>
      <c r="BKH37" s="76"/>
      <c r="BKI37" s="78">
        <f t="shared" si="177"/>
        <v>13238.500000000002</v>
      </c>
      <c r="BKK37" s="406"/>
      <c r="BKL37" s="311"/>
      <c r="BKM37" s="22"/>
      <c r="BKN37" s="31"/>
      <c r="BKO37" s="76"/>
      <c r="BKP37" s="78">
        <f t="shared" si="178"/>
        <v>0</v>
      </c>
      <c r="BKR37" s="406"/>
      <c r="BKS37" s="311"/>
      <c r="BKT37" s="22"/>
      <c r="BKU37" s="31"/>
      <c r="BKV37" s="76"/>
      <c r="BKW37" s="78">
        <f t="shared" si="179"/>
        <v>0</v>
      </c>
      <c r="BKY37" s="406"/>
      <c r="BKZ37" s="311"/>
      <c r="BLA37" s="22"/>
      <c r="BLB37" s="31"/>
      <c r="BLC37" s="76"/>
      <c r="BLD37" s="78">
        <f t="shared" si="180"/>
        <v>11052.6</v>
      </c>
      <c r="BLF37" s="406"/>
      <c r="BLG37" s="311"/>
      <c r="BLH37" s="22"/>
      <c r="BLI37" s="31"/>
      <c r="BLJ37" s="76"/>
      <c r="BLK37" s="78">
        <f t="shared" si="181"/>
        <v>100</v>
      </c>
      <c r="BLM37" s="406"/>
      <c r="BLN37" s="311"/>
      <c r="BLO37" s="22"/>
      <c r="BLP37" s="31"/>
      <c r="BLQ37" s="76"/>
      <c r="BLR37" s="78">
        <f t="shared" si="182"/>
        <v>0</v>
      </c>
      <c r="BLT37" s="406"/>
      <c r="BLU37" s="311"/>
      <c r="BLV37" s="22"/>
      <c r="BLW37" s="31"/>
      <c r="BLX37" s="76"/>
      <c r="BLY37" s="78">
        <f t="shared" si="183"/>
        <v>0</v>
      </c>
      <c r="BMA37" s="406"/>
      <c r="BMB37" s="311"/>
      <c r="BMC37" s="22"/>
      <c r="BMD37" s="31"/>
      <c r="BME37" s="76"/>
      <c r="BMF37" s="78">
        <f t="shared" si="184"/>
        <v>0</v>
      </c>
      <c r="BMH37" s="406"/>
      <c r="BMI37" s="311"/>
      <c r="BMJ37" s="22"/>
      <c r="BMK37" s="31"/>
      <c r="BML37" s="76"/>
      <c r="BMM37" s="78">
        <f t="shared" si="185"/>
        <v>0</v>
      </c>
      <c r="BMO37" s="31"/>
      <c r="BMP37" s="311"/>
      <c r="BMQ37" s="22"/>
      <c r="BMR37" s="31"/>
      <c r="BMS37" s="76"/>
      <c r="BMT37" s="78">
        <f t="shared" si="186"/>
        <v>0</v>
      </c>
      <c r="BMV37" s="49"/>
      <c r="BMW37" s="229"/>
      <c r="BMX37" s="696"/>
      <c r="BMY37" s="49"/>
      <c r="BMZ37" s="139"/>
      <c r="BNA37" s="78">
        <f t="shared" si="229"/>
        <v>30837</v>
      </c>
      <c r="BNC37" s="321"/>
      <c r="BND37" s="302"/>
      <c r="BNE37" s="139"/>
      <c r="BNF37" s="321"/>
      <c r="BNG37" s="52"/>
      <c r="BNH37" s="78">
        <f t="shared" si="230"/>
        <v>92933.8</v>
      </c>
      <c r="BNJ37" s="31"/>
      <c r="BNK37" s="311"/>
      <c r="BNL37" s="22"/>
      <c r="BNM37" s="31"/>
      <c r="BNN37" s="76"/>
      <c r="BNO37" s="78">
        <f t="shared" si="231"/>
        <v>0</v>
      </c>
      <c r="BNQ37" s="31"/>
      <c r="BNR37" s="336"/>
      <c r="BNS37" s="311"/>
      <c r="BNT37" s="22"/>
      <c r="BNU37" s="31"/>
      <c r="BNV37" s="76"/>
      <c r="BNW37" s="78">
        <f t="shared" si="232"/>
        <v>0</v>
      </c>
      <c r="BNY37" s="31"/>
      <c r="BNZ37" s="311"/>
      <c r="BOA37" s="22"/>
      <c r="BOB37" s="31"/>
      <c r="BOC37" s="76"/>
      <c r="BOD37" s="78">
        <f t="shared" si="233"/>
        <v>0</v>
      </c>
      <c r="BOF37" s="31"/>
      <c r="BOG37" s="311"/>
      <c r="BOH37" s="22"/>
      <c r="BOI37" s="31"/>
      <c r="BOJ37" s="76"/>
      <c r="BOK37" s="78">
        <f t="shared" si="234"/>
        <v>0</v>
      </c>
      <c r="BOM37" s="31"/>
      <c r="BON37" s="311"/>
      <c r="BOO37" s="22"/>
      <c r="BOP37" s="31"/>
      <c r="BOQ37" s="76"/>
      <c r="BOR37" s="78">
        <f t="shared" si="235"/>
        <v>1785.5</v>
      </c>
      <c r="BOT37" s="321"/>
      <c r="BOU37" s="229"/>
      <c r="BOV37" s="104"/>
      <c r="BOW37" s="49"/>
      <c r="BOX37" s="139"/>
      <c r="BOY37" s="78">
        <f t="shared" si="236"/>
        <v>0</v>
      </c>
      <c r="BPA37" s="406"/>
      <c r="BPB37" s="311"/>
      <c r="BPC37" s="22"/>
      <c r="BPD37" s="31"/>
      <c r="BPE37" s="76"/>
      <c r="BPF37" s="78">
        <f t="shared" si="237"/>
        <v>0</v>
      </c>
      <c r="BPH37" s="406"/>
      <c r="BPI37" s="311"/>
      <c r="BPJ37" s="22"/>
      <c r="BPK37" s="31"/>
      <c r="BPL37" s="76"/>
      <c r="BPM37" s="78">
        <f t="shared" si="251"/>
        <v>2273.5</v>
      </c>
      <c r="BPO37" s="31"/>
      <c r="BPP37" s="311"/>
      <c r="BPQ37" s="22"/>
      <c r="BPR37" s="31"/>
      <c r="BPS37" s="76"/>
      <c r="BPT37" s="78">
        <f t="shared" si="187"/>
        <v>0</v>
      </c>
      <c r="BPV37" s="31"/>
      <c r="BPW37" s="311"/>
      <c r="BPX37" s="22"/>
      <c r="BPY37" s="31"/>
      <c r="BPZ37" s="76"/>
      <c r="BQA37" s="78">
        <f t="shared" si="188"/>
        <v>0</v>
      </c>
      <c r="BQE37" s="31"/>
      <c r="BQF37" s="22"/>
      <c r="BQG37" s="31"/>
      <c r="BQH37" s="76"/>
      <c r="BQI37" s="78">
        <f t="shared" si="189"/>
        <v>118</v>
      </c>
      <c r="BQJ37" s="76"/>
      <c r="BQK37" s="321">
        <v>41720</v>
      </c>
      <c r="BQL37" s="302" t="s">
        <v>2524</v>
      </c>
      <c r="BQM37" s="139">
        <v>8448</v>
      </c>
      <c r="BQN37" s="49"/>
      <c r="BQO37" s="139"/>
      <c r="BQP37" s="78">
        <f t="shared" si="190"/>
        <v>55080.5</v>
      </c>
      <c r="BQR37" s="321"/>
      <c r="BQS37" s="895"/>
      <c r="BQT37" s="696"/>
      <c r="BQU37" s="715"/>
      <c r="BQV37" s="139"/>
      <c r="BQW37" s="78">
        <f t="shared" si="191"/>
        <v>0</v>
      </c>
      <c r="BQX37" s="323"/>
      <c r="BQZ37" s="780"/>
      <c r="BRA37" s="350"/>
      <c r="BRB37" s="406"/>
      <c r="BRC37" s="778"/>
      <c r="BRD37" s="78">
        <f t="shared" si="192"/>
        <v>0</v>
      </c>
      <c r="BRF37" s="31"/>
      <c r="BRG37" s="311"/>
      <c r="BRH37" s="22"/>
      <c r="BRI37" s="31"/>
      <c r="BRJ37" s="76"/>
      <c r="BRK37" s="78">
        <f t="shared" si="193"/>
        <v>0</v>
      </c>
      <c r="BRM37" s="322"/>
      <c r="BRN37" s="31"/>
      <c r="BRO37" s="311"/>
      <c r="BRP37" s="22"/>
      <c r="BRQ37" s="31"/>
      <c r="BRR37" s="76"/>
      <c r="BRS37" s="78">
        <f t="shared" si="194"/>
        <v>1966</v>
      </c>
      <c r="BRU37" s="406"/>
      <c r="BRV37" s="311"/>
      <c r="BRW37" s="22"/>
      <c r="BRX37" s="31"/>
      <c r="BRY37" s="76"/>
      <c r="BRZ37" s="78">
        <f t="shared" si="195"/>
        <v>0</v>
      </c>
      <c r="BSB37" s="406"/>
      <c r="BSC37" s="311"/>
      <c r="BSD37" s="22"/>
      <c r="BSE37" s="31"/>
      <c r="BSF37" s="76"/>
      <c r="BSG37" s="78">
        <f t="shared" si="196"/>
        <v>0</v>
      </c>
      <c r="BSI37" s="31"/>
      <c r="BSJ37" s="311"/>
      <c r="BSK37" s="22"/>
      <c r="BSL37" s="31"/>
      <c r="BSM37" s="76"/>
      <c r="BSN37" s="78">
        <f t="shared" si="197"/>
        <v>0</v>
      </c>
      <c r="BSP37" s="406"/>
      <c r="BSQ37" s="311"/>
      <c r="BSR37" s="22"/>
      <c r="BSS37" s="31"/>
      <c r="BST37" s="76"/>
      <c r="BSU37" s="78">
        <f t="shared" si="198"/>
        <v>0</v>
      </c>
      <c r="BSW37" s="406"/>
      <c r="BSX37" s="311"/>
      <c r="BSY37" s="22"/>
      <c r="BSZ37" s="31"/>
      <c r="BTA37" s="76"/>
      <c r="BTB37" s="78">
        <f t="shared" si="199"/>
        <v>0</v>
      </c>
      <c r="BTD37" s="31"/>
      <c r="BTE37" s="311"/>
      <c r="BTF37" s="22"/>
      <c r="BTG37" s="31"/>
      <c r="BTH37" s="76"/>
      <c r="BTI37" s="78">
        <f t="shared" si="200"/>
        <v>0</v>
      </c>
      <c r="BTK37" s="31"/>
      <c r="BTL37" s="311"/>
      <c r="BTM37" s="22"/>
      <c r="BTN37" s="31"/>
      <c r="BTO37" s="76"/>
      <c r="BTP37" s="78">
        <f t="shared" si="201"/>
        <v>0</v>
      </c>
      <c r="BTR37" s="31"/>
      <c r="BTS37" s="311"/>
      <c r="BTT37" s="22"/>
      <c r="BTU37" s="31"/>
      <c r="BTV37" s="76"/>
      <c r="BTW37" s="78">
        <f t="shared" si="202"/>
        <v>0</v>
      </c>
      <c r="BTY37" s="31"/>
      <c r="BTZ37" s="311"/>
      <c r="BUA37" s="22"/>
      <c r="BUB37" s="31"/>
      <c r="BUC37" s="76"/>
      <c r="BUD37" s="78">
        <f t="shared" si="203"/>
        <v>0</v>
      </c>
    </row>
    <row r="38" spans="1:1902" x14ac:dyDescent="0.25">
      <c r="A38" s="31"/>
      <c r="B38" s="311"/>
      <c r="C38" s="22"/>
      <c r="D38" s="31"/>
      <c r="E38" s="76"/>
      <c r="F38" s="78">
        <f t="shared" si="2"/>
        <v>147000</v>
      </c>
      <c r="H38" s="31"/>
      <c r="I38" s="311"/>
      <c r="J38" s="22"/>
      <c r="K38" s="31"/>
      <c r="L38" s="76"/>
      <c r="M38" s="78">
        <f t="shared" si="3"/>
        <v>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6"/>
      <c r="AK38" s="311"/>
      <c r="AL38" s="22"/>
      <c r="AM38" s="406"/>
      <c r="AN38" s="76"/>
      <c r="AO38" s="78">
        <f t="shared" si="7"/>
        <v>1390</v>
      </c>
      <c r="AQ38" s="322"/>
      <c r="AR38" s="780"/>
      <c r="AS38" s="702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6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6"/>
      <c r="CA38" s="426"/>
      <c r="CB38" s="229"/>
      <c r="CC38" s="104"/>
      <c r="CD38" s="49"/>
      <c r="CE38" s="139"/>
      <c r="CF38" s="78">
        <f t="shared" si="13"/>
        <v>24829.5</v>
      </c>
      <c r="CH38" s="406"/>
      <c r="CI38" s="311"/>
      <c r="CJ38" s="22"/>
      <c r="CK38" s="31"/>
      <c r="CL38" s="76"/>
      <c r="CM38" s="78">
        <f t="shared" si="14"/>
        <v>0</v>
      </c>
      <c r="CO38" s="406"/>
      <c r="CP38" s="311"/>
      <c r="CQ38" s="22"/>
      <c r="CR38" s="31"/>
      <c r="CS38" s="76"/>
      <c r="CT38" s="78">
        <f t="shared" si="15"/>
        <v>0</v>
      </c>
      <c r="CV38" s="406">
        <v>41452</v>
      </c>
      <c r="CW38" s="909" t="s">
        <v>1684</v>
      </c>
      <c r="CX38" s="780" t="s">
        <v>1574</v>
      </c>
      <c r="CY38" s="139">
        <v>122592</v>
      </c>
      <c r="CZ38" s="483"/>
      <c r="DA38" s="432"/>
      <c r="DB38" s="78">
        <f t="shared" si="16"/>
        <v>730677.25</v>
      </c>
      <c r="DD38" s="426"/>
      <c r="DE38" s="818"/>
      <c r="DF38" s="229"/>
      <c r="DG38" s="104"/>
      <c r="DH38" s="426"/>
      <c r="DI38" s="139"/>
      <c r="DJ38" s="78">
        <f t="shared" si="17"/>
        <v>17806122.599999994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6"/>
      <c r="EO38" s="311"/>
      <c r="EP38" s="22"/>
      <c r="EQ38" s="31"/>
      <c r="ER38" s="76"/>
      <c r="ES38" s="78">
        <f t="shared" si="22"/>
        <v>7999.8000000000029</v>
      </c>
      <c r="EU38" s="406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6"/>
      <c r="FK38" s="49"/>
      <c r="FL38" s="229"/>
      <c r="FM38" s="104"/>
      <c r="FN38" s="49"/>
      <c r="FO38" s="139"/>
      <c r="FP38" s="78">
        <f t="shared" si="25"/>
        <v>19957.43</v>
      </c>
      <c r="FR38" s="406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4"/>
        <v>0</v>
      </c>
      <c r="GG38" s="426"/>
      <c r="GH38" s="483"/>
      <c r="GI38" s="229"/>
      <c r="GJ38" s="104"/>
      <c r="GK38" s="426"/>
      <c r="GL38" s="139"/>
      <c r="GM38" s="78">
        <f t="shared" si="27"/>
        <v>0</v>
      </c>
      <c r="GO38" s="311"/>
      <c r="GP38" s="311"/>
      <c r="GQ38" s="22"/>
      <c r="GR38" s="31"/>
      <c r="GS38" s="76"/>
      <c r="GT38" s="78">
        <f t="shared" si="28"/>
        <v>3191.5</v>
      </c>
      <c r="GV38" s="406"/>
      <c r="GW38" s="311"/>
      <c r="GX38" s="311"/>
      <c r="GY38" s="22"/>
      <c r="GZ38" s="31"/>
      <c r="HA38" s="76"/>
      <c r="HB38" s="78">
        <f t="shared" si="29"/>
        <v>12652.35</v>
      </c>
      <c r="HD38" s="406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33695</v>
      </c>
      <c r="IT38" s="426"/>
      <c r="IU38" s="229"/>
      <c r="IV38" s="104"/>
      <c r="IW38" s="49"/>
      <c r="IX38" s="139"/>
      <c r="IY38" s="78">
        <f t="shared" si="36"/>
        <v>402</v>
      </c>
      <c r="JA38" s="426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40800</v>
      </c>
      <c r="JO38" s="322"/>
      <c r="JP38" s="311"/>
      <c r="JQ38" s="22"/>
      <c r="JR38" s="322"/>
      <c r="JS38" s="22"/>
      <c r="JT38" s="78">
        <f t="shared" si="39"/>
        <v>40800</v>
      </c>
      <c r="JV38" s="322"/>
      <c r="JW38" s="311"/>
      <c r="JX38" s="22"/>
      <c r="JY38" s="322"/>
      <c r="JZ38" s="22"/>
      <c r="KA38" s="78">
        <f t="shared" si="40"/>
        <v>40800</v>
      </c>
      <c r="KC38" s="406"/>
      <c r="KD38" s="311"/>
      <c r="KE38" s="22"/>
      <c r="KF38" s="322"/>
      <c r="KG38" s="76"/>
      <c r="KH38" s="78">
        <f t="shared" si="41"/>
        <v>108005.6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12354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6"/>
      <c r="MP38" s="311"/>
      <c r="MQ38" s="22"/>
      <c r="MR38" s="31"/>
      <c r="MS38" s="76"/>
      <c r="MT38" s="78">
        <f t="shared" si="50"/>
        <v>0</v>
      </c>
      <c r="MV38" s="406"/>
      <c r="MW38" s="311"/>
      <c r="MX38" s="22"/>
      <c r="MY38" s="31"/>
      <c r="MZ38" s="76"/>
      <c r="NA38" s="78">
        <f t="shared" si="51"/>
        <v>0</v>
      </c>
      <c r="NC38" s="406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6"/>
      <c r="NY38" s="311"/>
      <c r="NZ38" s="22"/>
      <c r="OA38" s="406"/>
      <c r="OB38" s="76"/>
      <c r="OC38" s="78">
        <f t="shared" si="55"/>
        <v>0</v>
      </c>
      <c r="OE38" s="406"/>
      <c r="OF38" s="311"/>
      <c r="OG38" s="22"/>
      <c r="OH38" s="31"/>
      <c r="OI38" s="76"/>
      <c r="OJ38" s="78">
        <f t="shared" si="56"/>
        <v>12799.5</v>
      </c>
      <c r="OL38" s="406"/>
      <c r="OM38" s="736"/>
      <c r="ON38" s="311"/>
      <c r="OO38" s="22"/>
      <c r="OP38" s="31"/>
      <c r="OQ38" s="76"/>
      <c r="OR38" s="78">
        <f t="shared" si="0"/>
        <v>225191.9</v>
      </c>
      <c r="OT38" s="406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95"/>
      <c r="PJ38" s="104"/>
      <c r="PK38" s="49"/>
      <c r="PL38" s="139"/>
      <c r="PM38" s="78">
        <f t="shared" si="59"/>
        <v>301.5</v>
      </c>
      <c r="PO38" s="321"/>
      <c r="PP38" s="895"/>
      <c r="PQ38" s="104"/>
      <c r="PR38" s="49"/>
      <c r="PS38" s="139"/>
      <c r="PT38" s="78">
        <f t="shared" si="60"/>
        <v>301.5</v>
      </c>
      <c r="PV38" s="322"/>
      <c r="PW38" s="336"/>
      <c r="PX38" s="311"/>
      <c r="PY38" s="22"/>
      <c r="PZ38" s="336"/>
      <c r="QA38" s="76"/>
      <c r="QB38" s="78">
        <f t="shared" si="61"/>
        <v>9830.3599999999933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9276.8000000000011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6"/>
      <c r="RN38" s="483"/>
      <c r="RO38" s="229"/>
      <c r="RP38" s="104"/>
      <c r="RQ38" s="49"/>
      <c r="RR38" s="139"/>
      <c r="RS38" s="78">
        <f t="shared" si="67"/>
        <v>15332.5</v>
      </c>
      <c r="RU38" s="406"/>
      <c r="RV38" s="311"/>
      <c r="RW38" s="22"/>
      <c r="RX38" s="31"/>
      <c r="RY38" s="76"/>
      <c r="RZ38" s="78">
        <f t="shared" si="68"/>
        <v>1797</v>
      </c>
      <c r="SB38" s="406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6"/>
      <c r="UG38" s="311"/>
      <c r="UH38" s="22"/>
      <c r="UI38" s="31"/>
      <c r="UJ38" s="76"/>
      <c r="UK38" s="78">
        <f t="shared" si="77"/>
        <v>0</v>
      </c>
      <c r="UM38" s="406"/>
      <c r="UN38" s="311"/>
      <c r="UO38" s="22"/>
      <c r="UP38" s="31"/>
      <c r="UQ38" s="76"/>
      <c r="UR38" s="78">
        <f t="shared" si="78"/>
        <v>-2822</v>
      </c>
      <c r="UT38" s="406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6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6"/>
      <c r="WD38" s="311"/>
      <c r="WE38" s="22"/>
      <c r="WF38" s="322"/>
      <c r="WG38" s="76"/>
      <c r="WH38" s="78">
        <f t="shared" si="84"/>
        <v>1136</v>
      </c>
      <c r="WJ38" s="322"/>
      <c r="WK38" s="311"/>
      <c r="WL38" s="22"/>
      <c r="WM38" s="31"/>
      <c r="WN38" s="76"/>
      <c r="WO38" s="78">
        <f t="shared" si="85"/>
        <v>151</v>
      </c>
      <c r="WQ38" s="406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635.5</v>
      </c>
      <c r="XE38" s="406"/>
      <c r="XF38" s="311"/>
      <c r="XG38" s="22"/>
      <c r="XH38" s="31"/>
      <c r="XI38" s="76"/>
      <c r="XJ38" s="78">
        <f t="shared" si="88"/>
        <v>40179.949999999997</v>
      </c>
      <c r="XL38" s="406"/>
      <c r="XM38" s="311"/>
      <c r="XN38" s="22"/>
      <c r="XO38" s="31"/>
      <c r="XP38" s="76"/>
      <c r="XQ38" s="78">
        <f t="shared" si="89"/>
        <v>0</v>
      </c>
      <c r="XS38" s="406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6"/>
      <c r="YP38" s="483"/>
      <c r="YQ38" s="229"/>
      <c r="YR38" s="696"/>
      <c r="YS38" s="785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2"/>
        <v>0</v>
      </c>
      <c r="ZD38" s="321"/>
      <c r="ZE38" s="229"/>
      <c r="ZF38" s="104"/>
      <c r="ZG38" s="49"/>
      <c r="ZH38" s="139"/>
      <c r="ZI38" s="78">
        <f t="shared" si="94"/>
        <v>11399.470000000001</v>
      </c>
      <c r="ZK38" s="406"/>
      <c r="ZL38" s="311"/>
      <c r="ZM38" s="22"/>
      <c r="ZN38" s="31"/>
      <c r="ZO38" s="76"/>
      <c r="ZP38" s="78">
        <f t="shared" si="238"/>
        <v>0</v>
      </c>
      <c r="ZR38" s="406"/>
      <c r="ZS38" s="311"/>
      <c r="ZT38" s="22"/>
      <c r="ZU38" s="31"/>
      <c r="ZV38" s="76"/>
      <c r="ZW38" s="78">
        <f t="shared" si="239"/>
        <v>0</v>
      </c>
      <c r="ZY38" s="321"/>
      <c r="ZZ38" s="317"/>
      <c r="AAA38" s="229"/>
      <c r="AAB38" s="104"/>
      <c r="AAC38" s="321"/>
      <c r="AAD38" s="139"/>
      <c r="AAE38" s="78">
        <f t="shared" si="95"/>
        <v>2062.4000000000233</v>
      </c>
      <c r="AAG38" s="321"/>
      <c r="AAH38" s="229"/>
      <c r="AAI38" s="104"/>
      <c r="AAJ38" s="321"/>
      <c r="AAK38" s="139"/>
      <c r="AAL38" s="78">
        <f t="shared" si="96"/>
        <v>0</v>
      </c>
      <c r="AAN38" s="426"/>
      <c r="AAO38" s="426"/>
      <c r="AAP38" s="229"/>
      <c r="AAQ38" s="104"/>
      <c r="AAR38" s="321"/>
      <c r="AAS38" s="52"/>
      <c r="AAT38" s="78">
        <f t="shared" si="97"/>
        <v>2828</v>
      </c>
      <c r="AAV38" s="321"/>
      <c r="AAW38" s="229"/>
      <c r="AAX38" s="696"/>
      <c r="AAY38" s="49"/>
      <c r="AAZ38" s="139"/>
      <c r="ABA38" s="78">
        <f t="shared" si="98"/>
        <v>41970</v>
      </c>
      <c r="ABC38" s="406"/>
      <c r="ABD38" s="311"/>
      <c r="ABE38" s="22"/>
      <c r="ABF38" s="31"/>
      <c r="ABG38" s="76"/>
      <c r="ABH38" s="78">
        <f t="shared" si="99"/>
        <v>0</v>
      </c>
      <c r="ABJ38" s="406"/>
      <c r="ABK38" s="311"/>
      <c r="ABL38" s="22"/>
      <c r="ABM38" s="31"/>
      <c r="ABN38" s="76"/>
      <c r="ABO38" s="78">
        <f t="shared" si="100"/>
        <v>0</v>
      </c>
      <c r="ABQ38" s="406"/>
      <c r="ABR38" s="311"/>
      <c r="ABS38" s="22"/>
      <c r="ABT38" s="31"/>
      <c r="ABU38" s="76"/>
      <c r="ABV38" s="78">
        <f t="shared" si="101"/>
        <v>0</v>
      </c>
      <c r="ABX38" s="406"/>
      <c r="ABY38" s="311"/>
      <c r="ABZ38" s="22"/>
      <c r="ACA38" s="31"/>
      <c r="ACB38" s="76"/>
      <c r="ACC38" s="78">
        <f t="shared" si="102"/>
        <v>0</v>
      </c>
      <c r="ACE38" s="406"/>
      <c r="ACF38" s="311"/>
      <c r="ACG38" s="22"/>
      <c r="ACH38" s="31"/>
      <c r="ACI38" s="76"/>
      <c r="ACJ38" s="78">
        <f t="shared" si="103"/>
        <v>0</v>
      </c>
      <c r="ACL38" s="406"/>
      <c r="ACM38" s="406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6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7"/>
        <v>0</v>
      </c>
      <c r="ADP38" s="322"/>
      <c r="ADQ38" s="311"/>
      <c r="ADR38" s="22"/>
      <c r="ADS38" s="406"/>
      <c r="ADT38" s="76"/>
      <c r="ADU38" s="78">
        <f t="shared" si="258"/>
        <v>0</v>
      </c>
      <c r="ADW38" s="406"/>
      <c r="ADX38" s="311"/>
      <c r="ADY38" s="22"/>
      <c r="ADZ38" s="31"/>
      <c r="AEA38" s="76"/>
      <c r="AEB38" s="78">
        <f t="shared" si="259"/>
        <v>42311</v>
      </c>
      <c r="AED38" s="321"/>
      <c r="AEE38" s="229"/>
      <c r="AEF38" s="104"/>
      <c r="AEG38" s="321"/>
      <c r="AEH38" s="139"/>
      <c r="AEI38" s="78">
        <f t="shared" si="253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2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2"/>
      <c r="AFU38" s="311"/>
      <c r="AFV38" s="22"/>
      <c r="AFW38" s="31"/>
      <c r="AFX38" s="76"/>
      <c r="AFY38" s="78">
        <f t="shared" si="110"/>
        <v>0</v>
      </c>
      <c r="AGA38" s="792"/>
      <c r="AGB38" s="311"/>
      <c r="AGC38" s="22"/>
      <c r="AGD38" s="31"/>
      <c r="AGE38" s="76"/>
      <c r="AGF38" s="78">
        <f t="shared" si="111"/>
        <v>45296</v>
      </c>
      <c r="AGH38" s="792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3146</v>
      </c>
      <c r="AGV38" s="406"/>
      <c r="AGW38" s="311"/>
      <c r="AGX38" s="22"/>
      <c r="AGY38" s="31"/>
      <c r="AGZ38" s="76"/>
      <c r="AHA38" s="78">
        <f t="shared" si="114"/>
        <v>17325.5</v>
      </c>
      <c r="AHE38" s="311"/>
      <c r="AHF38" s="22"/>
      <c r="AHG38" s="322"/>
      <c r="AHH38" s="76"/>
      <c r="AHI38" s="78">
        <f t="shared" si="115"/>
        <v>2343</v>
      </c>
      <c r="AHK38" s="406"/>
      <c r="AHL38" s="311"/>
      <c r="AHM38" s="22"/>
      <c r="AHN38" s="31"/>
      <c r="AHO38" s="76"/>
      <c r="AHP38" s="78">
        <f t="shared" si="116"/>
        <v>0</v>
      </c>
      <c r="AHR38" s="406"/>
      <c r="AHS38" s="311"/>
      <c r="AHT38" s="22"/>
      <c r="AHU38" s="31"/>
      <c r="AHV38" s="76"/>
      <c r="AHW38" s="78">
        <f t="shared" si="117"/>
        <v>5917.5</v>
      </c>
      <c r="AHY38" s="406"/>
      <c r="AHZ38" s="406"/>
      <c r="AIA38" s="311"/>
      <c r="AIB38" s="22"/>
      <c r="AIC38" s="31"/>
      <c r="AID38" s="76"/>
      <c r="AIE38" s="78">
        <f t="shared" si="118"/>
        <v>36851.200000000004</v>
      </c>
      <c r="AIG38" s="406"/>
      <c r="AIH38" s="311"/>
      <c r="AII38" s="22"/>
      <c r="AIJ38" s="31"/>
      <c r="AIK38" s="76"/>
      <c r="AIL38" s="78">
        <f t="shared" si="119"/>
        <v>2612</v>
      </c>
      <c r="AIN38" s="406"/>
      <c r="AIO38" s="311"/>
      <c r="AIP38" s="22"/>
      <c r="AIQ38" s="31"/>
      <c r="AIR38" s="76"/>
      <c r="AIS38" s="78">
        <f t="shared" si="120"/>
        <v>0</v>
      </c>
      <c r="AIU38" s="406"/>
      <c r="AIV38" s="311"/>
      <c r="AIW38" s="22"/>
      <c r="AIX38" s="31"/>
      <c r="AIY38" s="76"/>
      <c r="AIZ38" s="78">
        <f t="shared" si="121"/>
        <v>504</v>
      </c>
      <c r="AJB38" s="31"/>
      <c r="AJC38" s="782"/>
      <c r="AJD38" s="22"/>
      <c r="AJE38" s="31"/>
      <c r="AJF38" s="76"/>
      <c r="AJG38" s="78">
        <f t="shared" si="122"/>
        <v>52560.5</v>
      </c>
      <c r="AJI38" s="31"/>
      <c r="AJJ38" s="782"/>
      <c r="AJK38" s="104"/>
      <c r="AJL38" s="31"/>
      <c r="AJM38" s="702"/>
      <c r="AJN38" s="78">
        <f t="shared" si="123"/>
        <v>3113</v>
      </c>
      <c r="AJP38" s="322"/>
      <c r="AJQ38" s="782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2"/>
      <c r="AKG38" s="22"/>
      <c r="AKH38" s="31"/>
      <c r="AKI38" s="76"/>
      <c r="AKJ38" s="78">
        <f t="shared" si="126"/>
        <v>0</v>
      </c>
      <c r="AKL38" s="406"/>
      <c r="AKM38" s="782"/>
      <c r="AKN38" s="22"/>
      <c r="AKO38" s="31"/>
      <c r="AKP38" s="76"/>
      <c r="AKQ38" s="78">
        <f t="shared" si="127"/>
        <v>0</v>
      </c>
      <c r="AKS38" s="406"/>
      <c r="AKT38" s="738"/>
      <c r="AKU38" s="782"/>
      <c r="AKV38" s="22"/>
      <c r="AKW38" s="31"/>
      <c r="AKX38" s="76"/>
      <c r="AKY38" s="78">
        <f t="shared" si="128"/>
        <v>139</v>
      </c>
      <c r="ALA38" s="426"/>
      <c r="ALB38" s="895"/>
      <c r="ALC38" s="104"/>
      <c r="ALD38" s="49"/>
      <c r="ALE38" s="139"/>
      <c r="ALF38" s="78">
        <f t="shared" si="129"/>
        <v>409</v>
      </c>
      <c r="ALH38" s="406"/>
      <c r="ALI38" s="782"/>
      <c r="ALJ38" s="22"/>
      <c r="ALK38" s="31"/>
      <c r="ALL38" s="76"/>
      <c r="ALM38" s="78">
        <f t="shared" si="130"/>
        <v>0</v>
      </c>
      <c r="ALO38" s="406"/>
      <c r="ALP38" s="782"/>
      <c r="ALQ38" s="22"/>
      <c r="ALR38" s="31"/>
      <c r="ALS38" s="76"/>
      <c r="ALT38" s="78">
        <f t="shared" si="131"/>
        <v>3598.5</v>
      </c>
      <c r="ALV38" s="426"/>
      <c r="ALW38" s="229"/>
      <c r="ALX38" s="104"/>
      <c r="ALY38" s="49"/>
      <c r="ALZ38" s="139"/>
      <c r="AMA38" s="78">
        <f t="shared" si="132"/>
        <v>37151</v>
      </c>
      <c r="AMC38" s="406"/>
      <c r="AMD38" s="782"/>
      <c r="AME38" s="22"/>
      <c r="AMF38" s="31"/>
      <c r="AMG38" s="76"/>
      <c r="AMH38" s="78">
        <f t="shared" si="133"/>
        <v>0</v>
      </c>
      <c r="AMJ38" s="406"/>
      <c r="AMK38" s="782"/>
      <c r="AML38" s="22"/>
      <c r="AMM38" s="406"/>
      <c r="AMN38" s="76"/>
      <c r="AMO38" s="78">
        <f t="shared" si="134"/>
        <v>0</v>
      </c>
      <c r="AMQ38" s="406"/>
      <c r="AMR38" s="782"/>
      <c r="AMS38" s="22"/>
      <c r="AMT38" s="31"/>
      <c r="AMU38" s="76"/>
      <c r="AMV38" s="78">
        <f t="shared" si="135"/>
        <v>0</v>
      </c>
      <c r="AMX38" s="322"/>
      <c r="AMY38" s="311"/>
      <c r="AMZ38" s="807"/>
      <c r="ANA38" s="810"/>
      <c r="ANB38" s="76"/>
      <c r="ANC38" s="811">
        <f t="shared" si="205"/>
        <v>0</v>
      </c>
      <c r="ANE38" s="322"/>
      <c r="ANF38" s="311"/>
      <c r="ANG38" s="807"/>
      <c r="ANH38" s="810"/>
      <c r="ANI38" s="76"/>
      <c r="ANJ38" s="811">
        <f t="shared" si="206"/>
        <v>0</v>
      </c>
      <c r="ANL38" s="322"/>
      <c r="ANM38" s="311"/>
      <c r="ANN38" s="807"/>
      <c r="ANO38" s="901"/>
      <c r="ANP38" s="76"/>
      <c r="ANQ38" s="811">
        <f t="shared" si="207"/>
        <v>187.59999999999991</v>
      </c>
      <c r="ANS38" s="31"/>
      <c r="ANT38" s="336"/>
      <c r="ANU38" s="311"/>
      <c r="ANV38" s="807"/>
      <c r="ANW38" s="810"/>
      <c r="ANX38" s="76"/>
      <c r="ANY38" s="811">
        <f t="shared" si="208"/>
        <v>0</v>
      </c>
      <c r="AOA38" s="406"/>
      <c r="AOB38" s="738"/>
      <c r="AOC38" s="311"/>
      <c r="AOD38" s="807"/>
      <c r="AOE38" s="810"/>
      <c r="AOF38" s="76"/>
      <c r="AOG38" s="811">
        <f t="shared" si="209"/>
        <v>731.20000000001164</v>
      </c>
      <c r="AOI38" s="406"/>
      <c r="AOJ38" s="311"/>
      <c r="AOK38" s="807"/>
      <c r="AOL38" s="810"/>
      <c r="AOM38" s="76"/>
      <c r="AON38" s="811">
        <f t="shared" si="210"/>
        <v>0</v>
      </c>
      <c r="AOP38" s="311"/>
      <c r="AOQ38" s="311"/>
      <c r="AOR38" s="807"/>
      <c r="AOS38" s="810"/>
      <c r="AOT38" s="76"/>
      <c r="AOU38" s="811">
        <f t="shared" si="211"/>
        <v>0</v>
      </c>
      <c r="AOW38" s="311"/>
      <c r="AOX38" s="311"/>
      <c r="AOY38" s="831"/>
      <c r="AOZ38" s="810"/>
      <c r="APA38" s="76"/>
      <c r="APB38" s="811">
        <f t="shared" si="212"/>
        <v>0</v>
      </c>
      <c r="APD38" s="49"/>
      <c r="APE38" s="900"/>
      <c r="APF38" s="805"/>
      <c r="APG38" s="97"/>
      <c r="APH38" s="139"/>
      <c r="API38" s="78">
        <f t="shared" si="136"/>
        <v>0</v>
      </c>
      <c r="APK38" s="406"/>
      <c r="APL38" s="311"/>
      <c r="APM38" s="831"/>
      <c r="APN38" s="810"/>
      <c r="APO38" s="76"/>
      <c r="APP38" s="811">
        <f t="shared" si="213"/>
        <v>0</v>
      </c>
      <c r="APR38" s="322"/>
      <c r="APS38" s="311"/>
      <c r="APT38" s="807"/>
      <c r="APU38" s="810"/>
      <c r="APV38" s="76"/>
      <c r="APW38" s="811">
        <f t="shared" si="266"/>
        <v>0</v>
      </c>
      <c r="APY38" s="31"/>
      <c r="APZ38" s="872"/>
      <c r="AQA38" s="807"/>
      <c r="AQB38" s="810"/>
      <c r="AQC38" s="76"/>
      <c r="AQD38" s="811">
        <f t="shared" si="267"/>
        <v>0</v>
      </c>
      <c r="AQF38" s="31"/>
      <c r="AQG38" s="872"/>
      <c r="AQH38" s="807"/>
      <c r="AQI38" s="810"/>
      <c r="AQJ38" s="76"/>
      <c r="AQK38" s="811">
        <f t="shared" si="268"/>
        <v>0</v>
      </c>
      <c r="AQM38" s="31"/>
      <c r="AQN38" s="872"/>
      <c r="AQO38" s="807"/>
      <c r="AQP38" s="810"/>
      <c r="AQQ38" s="76"/>
      <c r="AQR38" s="811">
        <f t="shared" si="269"/>
        <v>0</v>
      </c>
      <c r="AQT38" s="322"/>
      <c r="AQU38" s="872"/>
      <c r="AQV38" s="807"/>
      <c r="AQW38" s="810"/>
      <c r="AQX38" s="76"/>
      <c r="AQY38" s="811">
        <f t="shared" si="270"/>
        <v>0</v>
      </c>
      <c r="ARA38" s="322"/>
      <c r="ARB38" s="872"/>
      <c r="ARC38" s="807"/>
      <c r="ARD38" s="810"/>
      <c r="ARE38" s="76"/>
      <c r="ARF38" s="811">
        <f t="shared" si="271"/>
        <v>0</v>
      </c>
      <c r="ARH38" s="322"/>
      <c r="ARI38" s="872"/>
      <c r="ARJ38" s="807"/>
      <c r="ARK38" s="810"/>
      <c r="ARL38" s="76"/>
      <c r="ARM38" s="811">
        <f t="shared" si="272"/>
        <v>399</v>
      </c>
      <c r="ARO38" s="406"/>
      <c r="ARP38" s="872"/>
      <c r="ARQ38" s="807"/>
      <c r="ARR38" s="810"/>
      <c r="ARS38" s="76"/>
      <c r="ART38" s="811">
        <f t="shared" si="273"/>
        <v>0</v>
      </c>
      <c r="ARV38" s="406"/>
      <c r="ARW38" s="872"/>
      <c r="ARX38" s="807"/>
      <c r="ARY38" s="810"/>
      <c r="ARZ38" s="76"/>
      <c r="ASA38" s="811">
        <f t="shared" si="274"/>
        <v>0</v>
      </c>
      <c r="ASC38" s="406"/>
      <c r="ASD38" s="311"/>
      <c r="ASE38" s="807"/>
      <c r="ASF38" s="810"/>
      <c r="ASG38" s="76"/>
      <c r="ASH38" s="811">
        <f t="shared" si="223"/>
        <v>0</v>
      </c>
      <c r="ASJ38" s="311"/>
      <c r="ASK38" s="311"/>
      <c r="ASL38" s="831"/>
      <c r="ASM38" s="810"/>
      <c r="ASN38" s="76"/>
      <c r="ASO38" s="811">
        <f t="shared" si="224"/>
        <v>0</v>
      </c>
      <c r="ASQ38" s="406"/>
      <c r="ASR38" s="311"/>
      <c r="ASS38" s="22"/>
      <c r="AST38" s="31"/>
      <c r="ASU38" s="76"/>
      <c r="ASV38" s="78">
        <f t="shared" si="240"/>
        <v>0</v>
      </c>
      <c r="ASX38" s="406"/>
      <c r="ASY38" s="406"/>
      <c r="ASZ38" s="311"/>
      <c r="ATA38" s="22"/>
      <c r="ATB38" s="31"/>
      <c r="ATC38" s="76"/>
      <c r="ATD38" s="78">
        <f t="shared" si="241"/>
        <v>2270</v>
      </c>
      <c r="ATF38" s="406"/>
      <c r="ATG38" s="782"/>
      <c r="ATH38" s="22"/>
      <c r="ATI38" s="31"/>
      <c r="ATJ38" s="76"/>
      <c r="ATK38" s="78">
        <f t="shared" si="242"/>
        <v>0</v>
      </c>
      <c r="ATM38" s="322"/>
      <c r="ATN38" s="782"/>
      <c r="ATO38" s="22"/>
      <c r="ATP38" s="31"/>
      <c r="ATQ38" s="76"/>
      <c r="ATR38" s="78">
        <f t="shared" si="243"/>
        <v>0</v>
      </c>
      <c r="ATT38" s="406"/>
      <c r="ATU38" s="738"/>
      <c r="ATV38" s="782"/>
      <c r="ATW38" s="22"/>
      <c r="ATX38" s="31"/>
      <c r="ATY38" s="76"/>
      <c r="ATZ38" s="78">
        <f t="shared" si="244"/>
        <v>968</v>
      </c>
      <c r="AUB38" s="406"/>
      <c r="AUC38" s="738"/>
      <c r="AUD38" s="782"/>
      <c r="AUE38" s="22"/>
      <c r="AUF38" s="31"/>
      <c r="AUG38" s="76"/>
      <c r="AUH38" s="78">
        <f t="shared" si="245"/>
        <v>0</v>
      </c>
      <c r="AUI38" s="76"/>
      <c r="AUJ38" s="406"/>
      <c r="AUK38" s="311"/>
      <c r="AUL38" s="22"/>
      <c r="AUM38" s="31"/>
      <c r="AUN38" s="76"/>
      <c r="AUO38" s="78">
        <f t="shared" si="246"/>
        <v>0</v>
      </c>
      <c r="AUQ38" s="426"/>
      <c r="AUR38" s="229"/>
      <c r="AUS38" s="104"/>
      <c r="AUT38" s="49"/>
      <c r="AUU38" s="139"/>
      <c r="AUV38" s="78">
        <f t="shared" si="247"/>
        <v>1117.5</v>
      </c>
      <c r="AUX38" s="406"/>
      <c r="AUY38" s="311"/>
      <c r="AUZ38" s="22"/>
      <c r="AVA38" s="31"/>
      <c r="AVB38" s="76"/>
      <c r="AVC38" s="78">
        <f t="shared" si="248"/>
        <v>3312</v>
      </c>
      <c r="AVE38" s="406"/>
      <c r="AVF38" s="311"/>
      <c r="AVG38" s="22"/>
      <c r="AVH38" s="31"/>
      <c r="AVI38" s="76"/>
      <c r="AVJ38" s="78">
        <f t="shared" si="249"/>
        <v>0</v>
      </c>
      <c r="AVL38" s="426"/>
      <c r="AVM38" s="229"/>
      <c r="AVN38" s="104"/>
      <c r="AVO38" s="49"/>
      <c r="AVP38" s="139"/>
      <c r="AVQ38" s="78">
        <f t="shared" si="250"/>
        <v>0</v>
      </c>
      <c r="AVS38" s="406"/>
      <c r="AVT38" s="311"/>
      <c r="AVU38" s="22"/>
      <c r="AVV38" s="31"/>
      <c r="AVW38" s="76"/>
      <c r="AVX38" s="78">
        <f t="shared" si="225"/>
        <v>0</v>
      </c>
      <c r="AVZ38" s="406"/>
      <c r="AWA38" s="311"/>
      <c r="AWB38" s="22"/>
      <c r="AWC38" s="31"/>
      <c r="AWD38" s="76"/>
      <c r="AWE38" s="78">
        <f t="shared" si="226"/>
        <v>0</v>
      </c>
      <c r="AWG38" s="426"/>
      <c r="AWH38" s="229"/>
      <c r="AWI38" s="104"/>
      <c r="AWJ38" s="49"/>
      <c r="AWK38" s="139"/>
      <c r="AWL38" s="78">
        <f t="shared" si="227"/>
        <v>0</v>
      </c>
      <c r="AWN38" s="49"/>
      <c r="AWO38" s="308"/>
      <c r="AWP38" s="229"/>
      <c r="AWQ38" s="104"/>
      <c r="AWR38" s="49"/>
      <c r="AWS38" s="139"/>
      <c r="AWT38" s="78">
        <f t="shared" si="228"/>
        <v>5365</v>
      </c>
      <c r="AWV38" s="406"/>
      <c r="AWW38" s="406"/>
      <c r="AWX38" s="782"/>
      <c r="AWY38" s="104"/>
      <c r="AWZ38" s="31"/>
      <c r="AXA38" s="76"/>
      <c r="AXB38" s="78">
        <f t="shared" si="260"/>
        <v>4707.5</v>
      </c>
      <c r="AXD38" s="406"/>
      <c r="AXE38" s="311"/>
      <c r="AXF38" s="104"/>
      <c r="AXG38" s="31"/>
      <c r="AXH38" s="76"/>
      <c r="AXI38" s="78">
        <f t="shared" si="261"/>
        <v>0</v>
      </c>
      <c r="AXK38" s="406"/>
      <c r="AXL38" s="311"/>
      <c r="AXM38" s="104"/>
      <c r="AXN38" s="31"/>
      <c r="AXO38" s="76"/>
      <c r="AXP38" s="78">
        <f t="shared" si="262"/>
        <v>0</v>
      </c>
      <c r="AXR38" s="31"/>
      <c r="AXS38" s="311"/>
      <c r="AXT38" s="104"/>
      <c r="AXU38" s="31"/>
      <c r="AXV38" s="76"/>
      <c r="AXW38" s="78">
        <f t="shared" si="263"/>
        <v>0</v>
      </c>
      <c r="AXY38" s="426"/>
      <c r="AXZ38" s="229"/>
      <c r="AYA38" s="104"/>
      <c r="AYB38" s="715"/>
      <c r="AYC38" s="139"/>
      <c r="AYD38" s="78">
        <f t="shared" si="137"/>
        <v>0</v>
      </c>
      <c r="AYF38" s="426"/>
      <c r="AYG38" s="229"/>
      <c r="AYH38" s="104"/>
      <c r="AYI38" s="97"/>
      <c r="AYJ38" s="139"/>
      <c r="AYK38" s="78">
        <f t="shared" si="138"/>
        <v>0</v>
      </c>
      <c r="AYM38" s="426"/>
      <c r="AYN38" s="229"/>
      <c r="AYO38" s="104"/>
      <c r="AYP38" s="97"/>
      <c r="AYQ38" s="139"/>
      <c r="AYR38" s="78">
        <f t="shared" si="139"/>
        <v>0</v>
      </c>
      <c r="AYT38" s="406"/>
      <c r="AYU38" s="311"/>
      <c r="AYV38" s="104"/>
      <c r="AYW38" s="810"/>
      <c r="AYX38" s="76"/>
      <c r="AYY38" s="78">
        <f t="shared" si="140"/>
        <v>0</v>
      </c>
      <c r="AZA38" s="406"/>
      <c r="AZB38" s="311"/>
      <c r="AZC38" s="104"/>
      <c r="AZD38" s="810"/>
      <c r="AZE38" s="76"/>
      <c r="AZF38" s="78">
        <f t="shared" si="141"/>
        <v>0</v>
      </c>
      <c r="AZH38" s="31"/>
      <c r="AZI38" s="311"/>
      <c r="AZJ38" s="104"/>
      <c r="AZK38" s="810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5180.28</v>
      </c>
      <c r="AZV38" s="322"/>
      <c r="AZW38" s="311"/>
      <c r="AZX38" s="104"/>
      <c r="AZY38" s="810"/>
      <c r="AZZ38" s="76"/>
      <c r="BAA38" s="78">
        <f t="shared" si="144"/>
        <v>0</v>
      </c>
      <c r="BAC38" s="322"/>
      <c r="BAD38" s="311"/>
      <c r="BAE38" s="22"/>
      <c r="BAF38" s="721"/>
      <c r="BAG38" s="76"/>
      <c r="BAH38" s="78">
        <f t="shared" si="145"/>
        <v>16823.900000000001</v>
      </c>
      <c r="BAJ38" s="406"/>
      <c r="BAK38" s="311"/>
      <c r="BAL38" s="104"/>
      <c r="BAM38" s="721"/>
      <c r="BAN38" s="76"/>
      <c r="BAO38" s="78">
        <f t="shared" si="146"/>
        <v>0</v>
      </c>
      <c r="BAQ38" s="426"/>
      <c r="BAR38" s="229"/>
      <c r="BAS38" s="104"/>
      <c r="BAT38" s="97"/>
      <c r="BAU38" s="139"/>
      <c r="BAV38" s="78">
        <f t="shared" si="147"/>
        <v>60859.7</v>
      </c>
      <c r="BAX38" s="31"/>
      <c r="BAY38" s="311"/>
      <c r="BAZ38" s="104"/>
      <c r="BBA38" s="810"/>
      <c r="BBB38" s="76"/>
      <c r="BBC38" s="78">
        <f t="shared" si="264"/>
        <v>0</v>
      </c>
      <c r="BBE38" s="31"/>
      <c r="BBF38" s="311"/>
      <c r="BBG38" s="104"/>
      <c r="BBH38" s="810"/>
      <c r="BBI38" s="76"/>
      <c r="BBJ38" s="78">
        <f t="shared" si="265"/>
        <v>1292</v>
      </c>
      <c r="BBL38" s="321">
        <v>41745</v>
      </c>
      <c r="BBM38" s="784"/>
      <c r="BBN38" s="302" t="s">
        <v>3612</v>
      </c>
      <c r="BBO38" s="1535">
        <v>227766</v>
      </c>
      <c r="BBP38" s="393">
        <v>41753</v>
      </c>
      <c r="BBQ38" s="390">
        <v>227766</v>
      </c>
      <c r="BBR38" s="131">
        <f t="shared" si="148"/>
        <v>452306.5</v>
      </c>
      <c r="BBT38" s="31"/>
      <c r="BBU38" s="311"/>
      <c r="BBV38" s="104"/>
      <c r="BBW38" s="810"/>
      <c r="BBX38" s="76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10"/>
      <c r="BCL38" s="76"/>
      <c r="BCM38" s="78">
        <f t="shared" si="151"/>
        <v>0</v>
      </c>
      <c r="BCO38" s="31"/>
      <c r="BCP38" s="311"/>
      <c r="BCQ38" s="104"/>
      <c r="BCR38" s="810"/>
      <c r="BCS38" s="76"/>
      <c r="BCT38" s="78">
        <f t="shared" si="152"/>
        <v>0</v>
      </c>
      <c r="BCV38" s="406"/>
      <c r="BCW38" s="311"/>
      <c r="BCX38" s="104"/>
      <c r="BCY38" s="810"/>
      <c r="BCZ38" s="76"/>
      <c r="BDA38" s="78">
        <f t="shared" si="153"/>
        <v>6086.5</v>
      </c>
      <c r="BDC38" s="406"/>
      <c r="BDD38" s="311"/>
      <c r="BDE38" s="104"/>
      <c r="BDF38" s="810"/>
      <c r="BDG38" s="76"/>
      <c r="BDH38" s="78">
        <f t="shared" si="154"/>
        <v>29972.600000000006</v>
      </c>
      <c r="BDJ38" s="322"/>
      <c r="BDK38" s="311"/>
      <c r="BDL38" s="104"/>
      <c r="BDM38" s="810"/>
      <c r="BDN38" s="76"/>
      <c r="BDO38" s="78">
        <f t="shared" si="155"/>
        <v>0</v>
      </c>
      <c r="BDQ38" s="406"/>
      <c r="BDR38" s="738"/>
      <c r="BDS38" s="311"/>
      <c r="BDT38" s="104"/>
      <c r="BDU38" s="721"/>
      <c r="BDV38" s="76"/>
      <c r="BDW38" s="78">
        <f t="shared" si="156"/>
        <v>308</v>
      </c>
      <c r="BDY38" s="31"/>
      <c r="BDZ38" s="31"/>
      <c r="BEA38" s="311"/>
      <c r="BEB38" s="104"/>
      <c r="BEC38" s="810"/>
      <c r="BED38" s="76"/>
      <c r="BEE38" s="78">
        <f t="shared" si="157"/>
        <v>10700</v>
      </c>
      <c r="BEG38" s="31"/>
      <c r="BEH38" s="311"/>
      <c r="BEI38" s="104"/>
      <c r="BEJ38" s="810"/>
      <c r="BEK38" s="76"/>
      <c r="BEL38" s="78">
        <f t="shared" si="158"/>
        <v>0</v>
      </c>
      <c r="BEN38" s="31"/>
      <c r="BEO38" s="311"/>
      <c r="BEP38" s="104"/>
      <c r="BEQ38" s="810"/>
      <c r="BER38" s="76"/>
      <c r="BES38" s="78">
        <f t="shared" si="159"/>
        <v>0</v>
      </c>
      <c r="BEU38" s="322"/>
      <c r="BEV38" s="311"/>
      <c r="BEW38" s="104"/>
      <c r="BEX38" s="810"/>
      <c r="BEY38" s="76"/>
      <c r="BEZ38" s="78">
        <f t="shared" si="160"/>
        <v>0</v>
      </c>
      <c r="BFB38" s="322"/>
      <c r="BFC38" s="311"/>
      <c r="BFD38" s="104"/>
      <c r="BFE38" s="810"/>
      <c r="BFF38" s="76"/>
      <c r="BFG38" s="78">
        <f t="shared" si="161"/>
        <v>970</v>
      </c>
      <c r="BFI38" s="321"/>
      <c r="BFJ38" s="302"/>
      <c r="BFK38" s="139"/>
      <c r="BFL38" s="426"/>
      <c r="BFM38" s="139"/>
      <c r="BFN38" s="78">
        <f t="shared" si="162"/>
        <v>0</v>
      </c>
      <c r="BFP38" s="322"/>
      <c r="BFQ38" s="311"/>
      <c r="BFR38" s="104"/>
      <c r="BFS38" s="721"/>
      <c r="BFT38" s="76"/>
      <c r="BFU38" s="78">
        <f t="shared" si="163"/>
        <v>0</v>
      </c>
      <c r="BFW38" s="31"/>
      <c r="BFX38" s="311"/>
      <c r="BFY38" s="104"/>
      <c r="BFZ38" s="810"/>
      <c r="BGA38" s="76"/>
      <c r="BGB38" s="78">
        <f t="shared" si="164"/>
        <v>0</v>
      </c>
      <c r="BGD38" s="322"/>
      <c r="BGE38" s="311"/>
      <c r="BGF38" s="104"/>
      <c r="BGG38" s="901"/>
      <c r="BGH38" s="76"/>
      <c r="BGI38" s="78">
        <f t="shared" si="165"/>
        <v>0</v>
      </c>
      <c r="BGK38" s="426"/>
      <c r="BGL38" s="426"/>
      <c r="BGM38" s="229"/>
      <c r="BGN38" s="104"/>
      <c r="BGO38" s="426"/>
      <c r="BGP38" s="139"/>
      <c r="BGQ38" s="78">
        <f t="shared" si="166"/>
        <v>4379.5999999999913</v>
      </c>
      <c r="BGS38" s="31"/>
      <c r="BGT38" s="311"/>
      <c r="BGU38" s="104"/>
      <c r="BGV38" s="810"/>
      <c r="BGW38" s="76"/>
      <c r="BGX38" s="78">
        <f t="shared" si="167"/>
        <v>0</v>
      </c>
      <c r="BGZ38" s="406"/>
      <c r="BHA38" s="311"/>
      <c r="BHB38" s="104"/>
      <c r="BHC38" s="810"/>
      <c r="BHD38" s="76"/>
      <c r="BHE38" s="78">
        <f t="shared" si="168"/>
        <v>229.79999999999927</v>
      </c>
      <c r="BHG38" s="406"/>
      <c r="BHH38" s="31"/>
      <c r="BHI38" s="311"/>
      <c r="BHJ38" s="104"/>
      <c r="BHK38" s="810"/>
      <c r="BHL38" s="76"/>
      <c r="BHM38" s="78">
        <f t="shared" si="169"/>
        <v>0</v>
      </c>
      <c r="BHO38" s="322"/>
      <c r="BHP38" s="311"/>
      <c r="BHQ38" s="104"/>
      <c r="BHR38" s="901"/>
      <c r="BHS38" s="76"/>
      <c r="BHT38" s="78">
        <f t="shared" si="170"/>
        <v>0</v>
      </c>
      <c r="BHV38" s="322"/>
      <c r="BHW38" s="336"/>
      <c r="BHX38" s="311"/>
      <c r="BHY38" s="104"/>
      <c r="BHZ38" s="901"/>
      <c r="BIA38" s="76"/>
      <c r="BIB38" s="78">
        <f t="shared" si="171"/>
        <v>0</v>
      </c>
      <c r="BID38" s="322"/>
      <c r="BIE38" s="31"/>
      <c r="BIF38" s="311"/>
      <c r="BIG38" s="104"/>
      <c r="BIH38" s="810"/>
      <c r="BII38" s="76"/>
      <c r="BIJ38" s="78">
        <f t="shared" si="172"/>
        <v>50501.000000000007</v>
      </c>
      <c r="BIL38" s="406"/>
      <c r="BIM38" s="311"/>
      <c r="BIN38" s="104"/>
      <c r="BIO38" s="721"/>
      <c r="BIP38" s="76"/>
      <c r="BIQ38" s="78">
        <f t="shared" si="173"/>
        <v>86</v>
      </c>
      <c r="BIS38" s="322"/>
      <c r="BIT38" s="862"/>
      <c r="BIU38" s="104"/>
      <c r="BIV38" s="810"/>
      <c r="BIW38" s="76"/>
      <c r="BIX38" s="78">
        <f t="shared" si="174"/>
        <v>0</v>
      </c>
      <c r="BIZ38" s="406"/>
      <c r="BJA38" s="862"/>
      <c r="BJB38" s="104"/>
      <c r="BJC38" s="810"/>
      <c r="BJD38" s="76"/>
      <c r="BJE38" s="78">
        <f t="shared" si="175"/>
        <v>0</v>
      </c>
      <c r="BJG38" s="322"/>
      <c r="BJH38" s="322"/>
      <c r="BJI38" s="311"/>
      <c r="BJJ38" s="104"/>
      <c r="BJK38" s="810"/>
      <c r="BJL38" s="76"/>
      <c r="BJM38" s="78">
        <f t="shared" si="254"/>
        <v>27564.899999999991</v>
      </c>
      <c r="BJO38" s="31"/>
      <c r="BJP38" s="311"/>
      <c r="BJQ38" s="104"/>
      <c r="BJR38" s="810"/>
      <c r="BJS38" s="76"/>
      <c r="BJT38" s="78">
        <f t="shared" si="255"/>
        <v>1883</v>
      </c>
      <c r="BJV38" s="406"/>
      <c r="BJW38" s="311"/>
      <c r="BJX38" s="104"/>
      <c r="BJY38" s="810"/>
      <c r="BJZ38" s="76"/>
      <c r="BKA38" s="78">
        <f t="shared" si="176"/>
        <v>0</v>
      </c>
      <c r="BKC38" s="406"/>
      <c r="BKE38" s="311"/>
      <c r="BKF38" s="104"/>
      <c r="BKG38" s="810"/>
      <c r="BKH38" s="76"/>
      <c r="BKI38" s="78">
        <f t="shared" si="177"/>
        <v>13238.500000000002</v>
      </c>
      <c r="BKK38" s="406"/>
      <c r="BKL38" s="311"/>
      <c r="BKM38" s="104"/>
      <c r="BKN38" s="810"/>
      <c r="BKO38" s="76"/>
      <c r="BKP38" s="78">
        <f t="shared" si="178"/>
        <v>0</v>
      </c>
      <c r="BKR38" s="406"/>
      <c r="BKS38" s="311"/>
      <c r="BKT38" s="104"/>
      <c r="BKU38" s="810"/>
      <c r="BKV38" s="76"/>
      <c r="BKW38" s="78">
        <f t="shared" si="179"/>
        <v>0</v>
      </c>
      <c r="BKY38" s="406"/>
      <c r="BKZ38" s="311"/>
      <c r="BLA38" s="104"/>
      <c r="BLB38" s="810"/>
      <c r="BLC38" s="76"/>
      <c r="BLD38" s="78">
        <f t="shared" si="180"/>
        <v>11052.6</v>
      </c>
      <c r="BLF38" s="406"/>
      <c r="BLG38" s="311"/>
      <c r="BLH38" s="104"/>
      <c r="BLI38" s="810"/>
      <c r="BLJ38" s="76"/>
      <c r="BLK38" s="78">
        <f t="shared" si="181"/>
        <v>100</v>
      </c>
      <c r="BLM38" s="406"/>
      <c r="BLN38" s="311"/>
      <c r="BLO38" s="104"/>
      <c r="BLP38" s="810"/>
      <c r="BLQ38" s="76"/>
      <c r="BLR38" s="78">
        <f t="shared" si="182"/>
        <v>0</v>
      </c>
      <c r="BLT38" s="406"/>
      <c r="BLU38" s="311"/>
      <c r="BLV38" s="104"/>
      <c r="BLW38" s="810"/>
      <c r="BLX38" s="76"/>
      <c r="BLY38" s="78">
        <f t="shared" si="183"/>
        <v>0</v>
      </c>
      <c r="BMA38" s="406"/>
      <c r="BMB38" s="311"/>
      <c r="BMC38" s="104"/>
      <c r="BMD38" s="810"/>
      <c r="BME38" s="76"/>
      <c r="BMF38" s="78">
        <f t="shared" si="184"/>
        <v>0</v>
      </c>
      <c r="BMH38" s="406"/>
      <c r="BMI38" s="311"/>
      <c r="BMJ38" s="104"/>
      <c r="BMK38" s="810"/>
      <c r="BML38" s="76"/>
      <c r="BMM38" s="78">
        <f t="shared" si="185"/>
        <v>0</v>
      </c>
      <c r="BMO38" s="31"/>
      <c r="BMP38" s="311"/>
      <c r="BMQ38" s="104"/>
      <c r="BMR38" s="810"/>
      <c r="BMS38" s="76"/>
      <c r="BMT38" s="78">
        <f t="shared" si="186"/>
        <v>0</v>
      </c>
      <c r="BMV38" s="31"/>
      <c r="BMW38" s="311"/>
      <c r="BMX38" s="783"/>
      <c r="BMY38" s="810"/>
      <c r="BMZ38" s="76"/>
      <c r="BNA38" s="78">
        <f t="shared" si="229"/>
        <v>30837</v>
      </c>
      <c r="BNC38" s="342"/>
      <c r="BND38" s="229"/>
      <c r="BNE38" s="104"/>
      <c r="BNF38" s="321"/>
      <c r="BNG38" s="139"/>
      <c r="BNH38" s="78">
        <f t="shared" si="230"/>
        <v>92933.8</v>
      </c>
      <c r="BNJ38" s="31"/>
      <c r="BNK38" s="311"/>
      <c r="BNL38" s="104"/>
      <c r="BNM38" s="810"/>
      <c r="BNN38" s="76"/>
      <c r="BNO38" s="78">
        <f t="shared" si="231"/>
        <v>0</v>
      </c>
      <c r="BNQ38" s="31"/>
      <c r="BNR38" s="336"/>
      <c r="BNS38" s="311"/>
      <c r="BNT38" s="104"/>
      <c r="BNU38" s="810"/>
      <c r="BNV38" s="76"/>
      <c r="BNW38" s="78">
        <f t="shared" si="232"/>
        <v>0</v>
      </c>
      <c r="BNY38" s="31"/>
      <c r="BNZ38" s="311"/>
      <c r="BOA38" s="104"/>
      <c r="BOB38" s="810"/>
      <c r="BOC38" s="76"/>
      <c r="BOD38" s="78">
        <f t="shared" si="233"/>
        <v>0</v>
      </c>
      <c r="BOF38" s="31"/>
      <c r="BOG38" s="311"/>
      <c r="BOH38" s="104"/>
      <c r="BOI38" s="810"/>
      <c r="BOJ38" s="76"/>
      <c r="BOK38" s="78">
        <f t="shared" si="234"/>
        <v>0</v>
      </c>
      <c r="BOM38" s="31"/>
      <c r="BON38" s="311"/>
      <c r="BOO38" s="104"/>
      <c r="BOP38" s="810"/>
      <c r="BOQ38" s="76"/>
      <c r="BOR38" s="78">
        <f t="shared" si="235"/>
        <v>1785.5</v>
      </c>
      <c r="BOT38" s="322"/>
      <c r="BOU38" s="311"/>
      <c r="BOV38" s="104"/>
      <c r="BOW38" s="810"/>
      <c r="BOX38" s="76"/>
      <c r="BOY38" s="78">
        <f t="shared" si="236"/>
        <v>0</v>
      </c>
      <c r="BPA38" s="406"/>
      <c r="BPB38" s="311"/>
      <c r="BPC38" s="104"/>
      <c r="BPD38" s="810"/>
      <c r="BPE38" s="76"/>
      <c r="BPF38" s="78">
        <f t="shared" si="237"/>
        <v>0</v>
      </c>
      <c r="BPH38" s="406"/>
      <c r="BPI38" s="311"/>
      <c r="BPJ38" s="104"/>
      <c r="BPK38" s="810"/>
      <c r="BPL38" s="76"/>
      <c r="BPM38" s="78">
        <f t="shared" si="251"/>
        <v>2273.5</v>
      </c>
      <c r="BPO38" s="31"/>
      <c r="BPP38" s="311"/>
      <c r="BPQ38" s="104"/>
      <c r="BPR38" s="810"/>
      <c r="BPS38" s="76"/>
      <c r="BPT38" s="78">
        <f t="shared" si="187"/>
        <v>0</v>
      </c>
      <c r="BPV38" s="31"/>
      <c r="BPW38" s="311"/>
      <c r="BPX38" s="104"/>
      <c r="BPY38" s="810"/>
      <c r="BPZ38" s="76"/>
      <c r="BQA38" s="78">
        <f t="shared" si="188"/>
        <v>0</v>
      </c>
      <c r="BQE38" s="31"/>
      <c r="BQF38" s="104"/>
      <c r="BQG38" s="810"/>
      <c r="BQH38" s="76"/>
      <c r="BQI38" s="78">
        <f t="shared" si="189"/>
        <v>118</v>
      </c>
      <c r="BQJ38" s="76"/>
      <c r="BQK38" s="322"/>
      <c r="BQL38" s="311"/>
      <c r="BQM38" s="22"/>
      <c r="BQN38" s="31"/>
      <c r="BQO38" s="76"/>
      <c r="BQP38" s="78">
        <f t="shared" si="190"/>
        <v>55080.5</v>
      </c>
      <c r="BQR38" s="321"/>
      <c r="BQS38" s="895"/>
      <c r="BQT38" s="696"/>
      <c r="BQU38" s="715"/>
      <c r="BQV38" s="139"/>
      <c r="BQW38" s="78">
        <f t="shared" si="191"/>
        <v>0</v>
      </c>
      <c r="BQZ38" s="885"/>
      <c r="BRA38" s="350"/>
      <c r="BRB38" s="406"/>
      <c r="BRC38" s="778"/>
      <c r="BRD38" s="78">
        <f t="shared" si="192"/>
        <v>0</v>
      </c>
      <c r="BRF38" s="31"/>
      <c r="BRG38" s="311"/>
      <c r="BRH38" s="104"/>
      <c r="BRI38" s="810"/>
      <c r="BRJ38" s="76"/>
      <c r="BRK38" s="78">
        <f t="shared" si="193"/>
        <v>0</v>
      </c>
      <c r="BRM38" s="322"/>
      <c r="BRN38" s="31"/>
      <c r="BRO38" s="311"/>
      <c r="BRP38" s="104"/>
      <c r="BRQ38" s="810"/>
      <c r="BRR38" s="76"/>
      <c r="BRS38" s="78">
        <f t="shared" si="194"/>
        <v>1966</v>
      </c>
      <c r="BRU38" s="406"/>
      <c r="BRV38" s="311"/>
      <c r="BRW38" s="104"/>
      <c r="BRX38" s="810"/>
      <c r="BRY38" s="76"/>
      <c r="BRZ38" s="78">
        <f t="shared" si="195"/>
        <v>0</v>
      </c>
      <c r="BSB38" s="406"/>
      <c r="BSC38" s="311"/>
      <c r="BSD38" s="104"/>
      <c r="BSE38" s="810"/>
      <c r="BSF38" s="76"/>
      <c r="BSG38" s="78">
        <f t="shared" si="196"/>
        <v>0</v>
      </c>
      <c r="BSI38" s="31"/>
      <c r="BSJ38" s="311"/>
      <c r="BSK38" s="104"/>
      <c r="BSL38" s="810"/>
      <c r="BSM38" s="76"/>
      <c r="BSN38" s="78">
        <f t="shared" si="197"/>
        <v>0</v>
      </c>
      <c r="BSP38" s="406"/>
      <c r="BSQ38" s="311"/>
      <c r="BSR38" s="104"/>
      <c r="BSS38" s="810"/>
      <c r="BST38" s="76"/>
      <c r="BSU38" s="78">
        <f t="shared" si="198"/>
        <v>0</v>
      </c>
      <c r="BSW38" s="406"/>
      <c r="BSX38" s="311"/>
      <c r="BSY38" s="104"/>
      <c r="BSZ38" s="810"/>
      <c r="BTA38" s="76"/>
      <c r="BTB38" s="78">
        <f t="shared" si="199"/>
        <v>0</v>
      </c>
      <c r="BTD38" s="31"/>
      <c r="BTE38" s="311"/>
      <c r="BTF38" s="104"/>
      <c r="BTG38" s="810"/>
      <c r="BTH38" s="76"/>
      <c r="BTI38" s="78">
        <f t="shared" si="200"/>
        <v>0</v>
      </c>
      <c r="BTK38" s="31"/>
      <c r="BTL38" s="311"/>
      <c r="BTM38" s="104"/>
      <c r="BTN38" s="810"/>
      <c r="BTO38" s="76"/>
      <c r="BTP38" s="78">
        <f t="shared" si="201"/>
        <v>0</v>
      </c>
      <c r="BTR38" s="31"/>
      <c r="BTS38" s="311"/>
      <c r="BTT38" s="104"/>
      <c r="BTU38" s="810"/>
      <c r="BTV38" s="76"/>
      <c r="BTW38" s="78">
        <f t="shared" si="202"/>
        <v>0</v>
      </c>
      <c r="BTY38" s="31"/>
      <c r="BTZ38" s="311"/>
      <c r="BUA38" s="104"/>
      <c r="BUB38" s="810"/>
      <c r="BUC38" s="76"/>
      <c r="BUD38" s="78">
        <f t="shared" si="203"/>
        <v>0</v>
      </c>
    </row>
    <row r="39" spans="1:1902" x14ac:dyDescent="0.25">
      <c r="A39" s="31"/>
      <c r="B39" s="311"/>
      <c r="C39" s="22"/>
      <c r="D39" s="31"/>
      <c r="E39" s="76"/>
      <c r="F39" s="78">
        <f t="shared" si="2"/>
        <v>147000</v>
      </c>
      <c r="H39" s="31"/>
      <c r="I39" s="311"/>
      <c r="J39" s="22"/>
      <c r="K39" s="31"/>
      <c r="L39" s="76"/>
      <c r="M39" s="78">
        <f t="shared" si="3"/>
        <v>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6"/>
      <c r="AK39" s="311"/>
      <c r="AL39" s="22"/>
      <c r="AM39" s="406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6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6"/>
      <c r="CA39" s="426"/>
      <c r="CB39" s="229"/>
      <c r="CC39" s="104"/>
      <c r="CD39" s="49"/>
      <c r="CE39" s="139"/>
      <c r="CF39" s="78">
        <f t="shared" si="13"/>
        <v>24829.5</v>
      </c>
      <c r="CH39" s="406"/>
      <c r="CI39" s="311"/>
      <c r="CJ39" s="22"/>
      <c r="CK39" s="31"/>
      <c r="CL39" s="76"/>
      <c r="CM39" s="78">
        <f t="shared" si="14"/>
        <v>0</v>
      </c>
      <c r="CO39" s="406"/>
      <c r="CP39" s="311"/>
      <c r="CQ39" s="22"/>
      <c r="CR39" s="31"/>
      <c r="CS39" s="76"/>
      <c r="CT39" s="78">
        <f t="shared" si="15"/>
        <v>0</v>
      </c>
      <c r="CV39" s="406">
        <v>41452</v>
      </c>
      <c r="CW39" s="909" t="s">
        <v>1685</v>
      </c>
      <c r="CX39" s="780" t="s">
        <v>1575</v>
      </c>
      <c r="CY39" s="139">
        <v>130915</v>
      </c>
      <c r="CZ39" s="738"/>
      <c r="DA39" s="389"/>
      <c r="DB39" s="78">
        <f t="shared" si="16"/>
        <v>861592.25</v>
      </c>
      <c r="DD39" s="426"/>
      <c r="DE39" s="818"/>
      <c r="DF39" s="902"/>
      <c r="DG39" s="104"/>
      <c r="DH39" s="426"/>
      <c r="DI39" s="139"/>
      <c r="DJ39" s="78">
        <f t="shared" si="17"/>
        <v>17806122.599999994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6"/>
      <c r="EO39" s="311"/>
      <c r="EP39" s="22"/>
      <c r="EQ39" s="31"/>
      <c r="ER39" s="76"/>
      <c r="ES39" s="78">
        <f t="shared" si="22"/>
        <v>7999.8000000000029</v>
      </c>
      <c r="EU39" s="406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6"/>
      <c r="FK39" s="49"/>
      <c r="FL39" s="229"/>
      <c r="FM39" s="104"/>
      <c r="FN39" s="49"/>
      <c r="FO39" s="139"/>
      <c r="FP39" s="78">
        <f t="shared" si="25"/>
        <v>19957.43</v>
      </c>
      <c r="FR39" s="406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4"/>
        <v>0</v>
      </c>
      <c r="GG39" s="406"/>
      <c r="GH39" s="738"/>
      <c r="GI39" s="311"/>
      <c r="GJ39" s="22"/>
      <c r="GK39" s="406"/>
      <c r="GL39" s="76"/>
      <c r="GM39" s="78">
        <f t="shared" si="27"/>
        <v>0</v>
      </c>
      <c r="GO39" s="311"/>
      <c r="GP39" s="311"/>
      <c r="GQ39" s="22"/>
      <c r="GR39" s="31"/>
      <c r="GS39" s="76"/>
      <c r="GT39" s="78">
        <f t="shared" si="28"/>
        <v>3191.5</v>
      </c>
      <c r="GV39" s="406"/>
      <c r="GW39" s="311"/>
      <c r="GX39" s="311"/>
      <c r="GY39" s="22"/>
      <c r="GZ39" s="31"/>
      <c r="HA39" s="76"/>
      <c r="HB39" s="78">
        <f t="shared" si="29"/>
        <v>12652.35</v>
      </c>
      <c r="HD39" s="406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33695</v>
      </c>
      <c r="IT39" s="426"/>
      <c r="IU39" s="229"/>
      <c r="IV39" s="104"/>
      <c r="IW39" s="49"/>
      <c r="IX39" s="139"/>
      <c r="IY39" s="78">
        <f t="shared" si="36"/>
        <v>402</v>
      </c>
      <c r="JA39" s="426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40800</v>
      </c>
      <c r="JO39" s="322"/>
      <c r="JP39" s="311"/>
      <c r="JQ39" s="22"/>
      <c r="JR39" s="322"/>
      <c r="JS39" s="22"/>
      <c r="JT39" s="78">
        <f t="shared" si="39"/>
        <v>40800</v>
      </c>
      <c r="JV39" s="322"/>
      <c r="JW39" s="311"/>
      <c r="JX39" s="22"/>
      <c r="JY39" s="322"/>
      <c r="JZ39" s="22"/>
      <c r="KA39" s="78">
        <f t="shared" si="40"/>
        <v>40800</v>
      </c>
      <c r="KC39" s="406"/>
      <c r="KD39" s="311"/>
      <c r="KE39" s="22"/>
      <c r="KF39" s="322"/>
      <c r="KG39" s="76"/>
      <c r="KH39" s="78">
        <f t="shared" si="41"/>
        <v>108005.6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12354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6"/>
      <c r="MP39" s="311"/>
      <c r="MQ39" s="22"/>
      <c r="MR39" s="31"/>
      <c r="MS39" s="76"/>
      <c r="MT39" s="78">
        <f t="shared" si="50"/>
        <v>0</v>
      </c>
      <c r="MV39" s="406"/>
      <c r="MW39" s="311"/>
      <c r="MX39" s="22"/>
      <c r="MY39" s="31"/>
      <c r="MZ39" s="76"/>
      <c r="NA39" s="78">
        <f t="shared" si="51"/>
        <v>0</v>
      </c>
      <c r="NC39" s="406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6"/>
      <c r="NY39" s="311"/>
      <c r="NZ39" s="22"/>
      <c r="OA39" s="406"/>
      <c r="OB39" s="76"/>
      <c r="OC39" s="78">
        <f t="shared" si="55"/>
        <v>0</v>
      </c>
      <c r="OE39" s="406"/>
      <c r="OF39" s="311"/>
      <c r="OG39" s="22"/>
      <c r="OH39" s="31"/>
      <c r="OI39" s="76"/>
      <c r="OJ39" s="78">
        <f t="shared" si="56"/>
        <v>12799.5</v>
      </c>
      <c r="OL39" s="406"/>
      <c r="OM39" s="736"/>
      <c r="ON39" s="311"/>
      <c r="OO39" s="22"/>
      <c r="OP39" s="31"/>
      <c r="OQ39" s="76"/>
      <c r="OR39" s="78">
        <f t="shared" si="0"/>
        <v>225191.9</v>
      </c>
      <c r="OT39" s="406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95"/>
      <c r="PJ39" s="104"/>
      <c r="PK39" s="49"/>
      <c r="PL39" s="139"/>
      <c r="PM39" s="78">
        <f t="shared" si="59"/>
        <v>301.5</v>
      </c>
      <c r="PO39" s="321"/>
      <c r="PP39" s="895"/>
      <c r="PQ39" s="104"/>
      <c r="PR39" s="49"/>
      <c r="PS39" s="139"/>
      <c r="PT39" s="78">
        <f t="shared" si="60"/>
        <v>301.5</v>
      </c>
      <c r="PV39" s="322"/>
      <c r="PW39" s="336"/>
      <c r="PX39" s="311"/>
      <c r="PY39" s="22"/>
      <c r="PZ39" s="336"/>
      <c r="QA39" s="76"/>
      <c r="QB39" s="78">
        <f t="shared" si="61"/>
        <v>9830.3599999999933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9276.8000000000011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6"/>
      <c r="RN39" s="483"/>
      <c r="RO39" s="229"/>
      <c r="RP39" s="104"/>
      <c r="RQ39" s="49"/>
      <c r="RR39" s="139"/>
      <c r="RS39" s="78">
        <f t="shared" si="67"/>
        <v>15332.5</v>
      </c>
      <c r="RU39" s="406"/>
      <c r="RV39" s="311"/>
      <c r="RW39" s="22"/>
      <c r="RX39" s="31"/>
      <c r="RY39" s="76"/>
      <c r="RZ39" s="78">
        <f t="shared" si="68"/>
        <v>1797</v>
      </c>
      <c r="SB39" s="406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6"/>
      <c r="UG39" s="311"/>
      <c r="UH39" s="22"/>
      <c r="UI39" s="31"/>
      <c r="UJ39" s="76"/>
      <c r="UK39" s="78">
        <f t="shared" si="77"/>
        <v>0</v>
      </c>
      <c r="UM39" s="406"/>
      <c r="UN39" s="311"/>
      <c r="UO39" s="22"/>
      <c r="UP39" s="31"/>
      <c r="UQ39" s="76"/>
      <c r="UR39" s="78">
        <f t="shared" si="78"/>
        <v>-2822</v>
      </c>
      <c r="UT39" s="406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6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6"/>
      <c r="WD39" s="311"/>
      <c r="WE39" s="22"/>
      <c r="WF39" s="322"/>
      <c r="WG39" s="76"/>
      <c r="WH39" s="78">
        <f t="shared" si="84"/>
        <v>1136</v>
      </c>
      <c r="WJ39" s="322"/>
      <c r="WK39" s="311"/>
      <c r="WL39" s="22"/>
      <c r="WM39" s="31"/>
      <c r="WN39" s="76"/>
      <c r="WO39" s="78">
        <f t="shared" si="85"/>
        <v>151</v>
      </c>
      <c r="WQ39" s="406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635.5</v>
      </c>
      <c r="XE39" s="406"/>
      <c r="XF39" s="311"/>
      <c r="XG39" s="22"/>
      <c r="XH39" s="31"/>
      <c r="XI39" s="76"/>
      <c r="XJ39" s="78">
        <f t="shared" si="88"/>
        <v>40179.949999999997</v>
      </c>
      <c r="XL39" s="406"/>
      <c r="XM39" s="311"/>
      <c r="XN39" s="22"/>
      <c r="XO39" s="31"/>
      <c r="XP39" s="76"/>
      <c r="XQ39" s="78">
        <f t="shared" si="89"/>
        <v>0</v>
      </c>
      <c r="XS39" s="406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6"/>
      <c r="YP39" s="738"/>
      <c r="YQ39" s="311"/>
      <c r="YR39" s="783"/>
      <c r="YS39" s="785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2"/>
        <v>0</v>
      </c>
      <c r="ZD39" s="321"/>
      <c r="ZE39" s="229"/>
      <c r="ZF39" s="104"/>
      <c r="ZG39" s="49"/>
      <c r="ZH39" s="139"/>
      <c r="ZI39" s="78">
        <f t="shared" si="94"/>
        <v>11399.470000000001</v>
      </c>
      <c r="ZK39" s="406"/>
      <c r="ZL39" s="311"/>
      <c r="ZM39" s="22"/>
      <c r="ZN39" s="31"/>
      <c r="ZO39" s="76"/>
      <c r="ZP39" s="78">
        <f t="shared" si="238"/>
        <v>0</v>
      </c>
      <c r="ZR39" s="406"/>
      <c r="ZS39" s="311"/>
      <c r="ZT39" s="22"/>
      <c r="ZU39" s="31"/>
      <c r="ZV39" s="76"/>
      <c r="ZW39" s="78">
        <f t="shared" si="239"/>
        <v>0</v>
      </c>
      <c r="ZY39" s="321"/>
      <c r="ZZ39" s="317"/>
      <c r="AAA39" s="229"/>
      <c r="AAB39" s="104"/>
      <c r="AAC39" s="321"/>
      <c r="AAD39" s="139"/>
      <c r="AAE39" s="78">
        <f t="shared" si="95"/>
        <v>2062.4000000000233</v>
      </c>
      <c r="AAG39" s="321"/>
      <c r="AAH39" s="229"/>
      <c r="AAI39" s="104"/>
      <c r="AAJ39" s="321"/>
      <c r="AAK39" s="139"/>
      <c r="AAL39" s="78">
        <f t="shared" si="96"/>
        <v>0</v>
      </c>
      <c r="AAN39" s="426"/>
      <c r="AAO39" s="426"/>
      <c r="AAP39" s="229"/>
      <c r="AAQ39" s="104"/>
      <c r="AAR39" s="321"/>
      <c r="AAS39" s="139"/>
      <c r="AAT39" s="78">
        <f t="shared" si="97"/>
        <v>2828</v>
      </c>
      <c r="AAV39" s="321"/>
      <c r="AAW39" s="229"/>
      <c r="AAX39" s="696"/>
      <c r="AAY39" s="49"/>
      <c r="AAZ39" s="139"/>
      <c r="ABA39" s="78">
        <f t="shared" si="98"/>
        <v>41970</v>
      </c>
      <c r="ABC39" s="406"/>
      <c r="ABD39" s="311"/>
      <c r="ABE39" s="22"/>
      <c r="ABF39" s="31"/>
      <c r="ABG39" s="76"/>
      <c r="ABH39" s="78">
        <f t="shared" si="99"/>
        <v>0</v>
      </c>
      <c r="ABJ39" s="406"/>
      <c r="ABK39" s="311"/>
      <c r="ABL39" s="22"/>
      <c r="ABM39" s="31"/>
      <c r="ABN39" s="76"/>
      <c r="ABO39" s="78">
        <f t="shared" si="100"/>
        <v>0</v>
      </c>
      <c r="ABQ39" s="406"/>
      <c r="ABR39" s="311"/>
      <c r="ABS39" s="22"/>
      <c r="ABT39" s="31"/>
      <c r="ABU39" s="76"/>
      <c r="ABV39" s="78">
        <f t="shared" si="101"/>
        <v>0</v>
      </c>
      <c r="ABX39" s="406"/>
      <c r="ABY39" s="311"/>
      <c r="ABZ39" s="22"/>
      <c r="ACA39" s="31"/>
      <c r="ACB39" s="76"/>
      <c r="ACC39" s="78">
        <f t="shared" si="102"/>
        <v>0</v>
      </c>
      <c r="ACE39" s="406"/>
      <c r="ACF39" s="311"/>
      <c r="ACG39" s="22"/>
      <c r="ACH39" s="31"/>
      <c r="ACI39" s="76"/>
      <c r="ACJ39" s="78">
        <f t="shared" si="103"/>
        <v>0</v>
      </c>
      <c r="ACL39" s="406"/>
      <c r="ACM39" s="406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6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7"/>
        <v>0</v>
      </c>
      <c r="ADP39" s="322"/>
      <c r="ADQ39" s="311"/>
      <c r="ADR39" s="22"/>
      <c r="ADS39" s="406"/>
      <c r="ADT39" s="76"/>
      <c r="ADU39" s="78">
        <f t="shared" si="258"/>
        <v>0</v>
      </c>
      <c r="ADW39" s="406"/>
      <c r="ADX39" s="311"/>
      <c r="ADY39" s="22"/>
      <c r="ADZ39" s="31"/>
      <c r="AEA39" s="76"/>
      <c r="AEB39" s="78">
        <f t="shared" si="259"/>
        <v>42311</v>
      </c>
      <c r="AED39" s="321"/>
      <c r="AEE39" s="229"/>
      <c r="AEF39" s="104"/>
      <c r="AEG39" s="321"/>
      <c r="AEH39" s="139"/>
      <c r="AEI39" s="78">
        <f t="shared" si="253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2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2"/>
      <c r="AFU39" s="311"/>
      <c r="AFV39" s="22"/>
      <c r="AFW39" s="31"/>
      <c r="AFX39" s="76"/>
      <c r="AFY39" s="78">
        <f t="shared" si="110"/>
        <v>0</v>
      </c>
      <c r="AGA39" s="792"/>
      <c r="AGB39" s="311"/>
      <c r="AGC39" s="22"/>
      <c r="AGD39" s="31"/>
      <c r="AGE39" s="76"/>
      <c r="AGF39" s="78">
        <f t="shared" si="111"/>
        <v>45296</v>
      </c>
      <c r="AGH39" s="792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3146</v>
      </c>
      <c r="AGV39" s="406"/>
      <c r="AGW39" s="311"/>
      <c r="AGX39" s="22"/>
      <c r="AGY39" s="31"/>
      <c r="AGZ39" s="76"/>
      <c r="AHA39" s="78">
        <f t="shared" si="114"/>
        <v>17325.5</v>
      </c>
      <c r="AHE39" s="311"/>
      <c r="AHF39" s="22"/>
      <c r="AHG39" s="322"/>
      <c r="AHH39" s="76"/>
      <c r="AHI39" s="78">
        <f t="shared" si="115"/>
        <v>2343</v>
      </c>
      <c r="AHK39" s="406"/>
      <c r="AHL39" s="311"/>
      <c r="AHM39" s="22"/>
      <c r="AHN39" s="31"/>
      <c r="AHO39" s="76"/>
      <c r="AHP39" s="78">
        <f t="shared" si="116"/>
        <v>0</v>
      </c>
      <c r="AHR39" s="406"/>
      <c r="AHS39" s="311"/>
      <c r="AHT39" s="22"/>
      <c r="AHU39" s="31"/>
      <c r="AHV39" s="76"/>
      <c r="AHW39" s="78">
        <f t="shared" si="117"/>
        <v>5917.5</v>
      </c>
      <c r="AHY39" s="406"/>
      <c r="AHZ39" s="406"/>
      <c r="AIA39" s="311"/>
      <c r="AIB39" s="22"/>
      <c r="AIC39" s="31"/>
      <c r="AID39" s="76"/>
      <c r="AIE39" s="78">
        <f t="shared" si="118"/>
        <v>36851.200000000004</v>
      </c>
      <c r="AIG39" s="406"/>
      <c r="AIH39" s="311"/>
      <c r="AII39" s="22"/>
      <c r="AIJ39" s="31"/>
      <c r="AIK39" s="76"/>
      <c r="AIL39" s="78">
        <f t="shared" si="119"/>
        <v>2612</v>
      </c>
      <c r="AIN39" s="406"/>
      <c r="AIO39" s="311"/>
      <c r="AIP39" s="22"/>
      <c r="AIQ39" s="31"/>
      <c r="AIR39" s="76"/>
      <c r="AIS39" s="78">
        <f t="shared" si="120"/>
        <v>0</v>
      </c>
      <c r="AIU39" s="406"/>
      <c r="AIV39" s="311"/>
      <c r="AIW39" s="22"/>
      <c r="AIX39" s="31"/>
      <c r="AIY39" s="76"/>
      <c r="AIZ39" s="78">
        <f t="shared" si="121"/>
        <v>504</v>
      </c>
      <c r="AJB39" s="31"/>
      <c r="AJC39" s="782"/>
      <c r="AJD39" s="22"/>
      <c r="AJE39" s="31"/>
      <c r="AJF39" s="76"/>
      <c r="AJG39" s="78">
        <f t="shared" si="122"/>
        <v>52560.5</v>
      </c>
      <c r="AJI39" s="31"/>
      <c r="AJJ39" s="782"/>
      <c r="AJK39" s="104"/>
      <c r="AJL39" s="31"/>
      <c r="AJM39" s="702"/>
      <c r="AJN39" s="78">
        <f t="shared" si="123"/>
        <v>3113</v>
      </c>
      <c r="AJP39" s="322"/>
      <c r="AJQ39" s="782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2"/>
      <c r="AKG39" s="22"/>
      <c r="AKH39" s="31"/>
      <c r="AKI39" s="76"/>
      <c r="AKJ39" s="78">
        <f t="shared" si="126"/>
        <v>0</v>
      </c>
      <c r="AKL39" s="406"/>
      <c r="AKM39" s="782"/>
      <c r="AKN39" s="22"/>
      <c r="AKO39" s="31"/>
      <c r="AKP39" s="76"/>
      <c r="AKQ39" s="78">
        <f t="shared" si="127"/>
        <v>0</v>
      </c>
      <c r="AKS39" s="406"/>
      <c r="AKT39" s="738"/>
      <c r="AKU39" s="782"/>
      <c r="AKV39" s="22"/>
      <c r="AKW39" s="31"/>
      <c r="AKX39" s="76"/>
      <c r="AKY39" s="78">
        <f t="shared" si="128"/>
        <v>139</v>
      </c>
      <c r="ALA39" s="406"/>
      <c r="ALB39" s="311"/>
      <c r="ALC39" s="22"/>
      <c r="ALD39" s="31"/>
      <c r="ALE39" s="76"/>
      <c r="ALF39" s="78">
        <f t="shared" si="129"/>
        <v>409</v>
      </c>
      <c r="ALH39" s="406"/>
      <c r="ALI39" s="782"/>
      <c r="ALJ39" s="22"/>
      <c r="ALK39" s="31"/>
      <c r="ALL39" s="76"/>
      <c r="ALM39" s="78">
        <f t="shared" si="130"/>
        <v>0</v>
      </c>
      <c r="ALO39" s="406"/>
      <c r="ALP39" s="782"/>
      <c r="ALQ39" s="22"/>
      <c r="ALR39" s="31"/>
      <c r="ALS39" s="76"/>
      <c r="ALT39" s="78">
        <f t="shared" si="131"/>
        <v>3598.5</v>
      </c>
      <c r="ALV39" s="406"/>
      <c r="ALW39" s="311"/>
      <c r="ALX39" s="22"/>
      <c r="ALY39" s="31"/>
      <c r="ALZ39" s="76"/>
      <c r="AMA39" s="78">
        <f t="shared" si="132"/>
        <v>37151</v>
      </c>
      <c r="AMC39" s="406"/>
      <c r="AMD39" s="782"/>
      <c r="AME39" s="22"/>
      <c r="AMF39" s="31"/>
      <c r="AMG39" s="76"/>
      <c r="AMH39" s="78">
        <f t="shared" si="133"/>
        <v>0</v>
      </c>
      <c r="AMJ39" s="406"/>
      <c r="AMK39" s="782"/>
      <c r="AML39" s="22"/>
      <c r="AMM39" s="406"/>
      <c r="AMN39" s="76"/>
      <c r="AMO39" s="78">
        <f t="shared" si="134"/>
        <v>0</v>
      </c>
      <c r="AMQ39" s="406"/>
      <c r="AMR39" s="782"/>
      <c r="AMS39" s="22"/>
      <c r="AMT39" s="31"/>
      <c r="AMU39" s="76"/>
      <c r="AMV39" s="78">
        <f t="shared" si="135"/>
        <v>0</v>
      </c>
      <c r="AMX39" s="322"/>
      <c r="AMY39" s="311"/>
      <c r="AMZ39" s="807"/>
      <c r="ANA39" s="810"/>
      <c r="ANB39" s="76"/>
      <c r="ANC39" s="811">
        <f t="shared" si="205"/>
        <v>0</v>
      </c>
      <c r="ANE39" s="322"/>
      <c r="ANF39" s="311"/>
      <c r="ANG39" s="807"/>
      <c r="ANH39" s="810"/>
      <c r="ANI39" s="76"/>
      <c r="ANJ39" s="811">
        <f t="shared" si="206"/>
        <v>0</v>
      </c>
      <c r="ANL39" s="322"/>
      <c r="ANM39" s="311"/>
      <c r="ANN39" s="807"/>
      <c r="ANO39" s="901"/>
      <c r="ANP39" s="76"/>
      <c r="ANQ39" s="811">
        <f t="shared" si="207"/>
        <v>187.59999999999991</v>
      </c>
      <c r="ANS39" s="31"/>
      <c r="ANT39" s="336"/>
      <c r="ANU39" s="311"/>
      <c r="ANV39" s="807"/>
      <c r="ANW39" s="810"/>
      <c r="ANX39" s="76"/>
      <c r="ANY39" s="811">
        <f t="shared" si="208"/>
        <v>0</v>
      </c>
      <c r="AOA39" s="406"/>
      <c r="AOB39" s="738"/>
      <c r="AOC39" s="311"/>
      <c r="AOD39" s="807"/>
      <c r="AOE39" s="810"/>
      <c r="AOF39" s="76"/>
      <c r="AOG39" s="811">
        <f t="shared" si="209"/>
        <v>731.20000000001164</v>
      </c>
      <c r="AOI39" s="406"/>
      <c r="AOJ39" s="311"/>
      <c r="AOK39" s="807"/>
      <c r="AOL39" s="810"/>
      <c r="AOM39" s="76"/>
      <c r="AON39" s="811">
        <f t="shared" si="210"/>
        <v>0</v>
      </c>
      <c r="AOP39" s="311"/>
      <c r="AOQ39" s="311"/>
      <c r="AOR39" s="807"/>
      <c r="AOS39" s="810"/>
      <c r="AOT39" s="76"/>
      <c r="AOU39" s="811">
        <f t="shared" si="211"/>
        <v>0</v>
      </c>
      <c r="AOW39" s="311"/>
      <c r="AOX39" s="311"/>
      <c r="AOY39" s="831"/>
      <c r="AOZ39" s="810"/>
      <c r="APA39" s="76"/>
      <c r="APB39" s="811">
        <f t="shared" si="212"/>
        <v>0</v>
      </c>
      <c r="APD39" s="49"/>
      <c r="APE39" s="900"/>
      <c r="APF39" s="805"/>
      <c r="APG39" s="97"/>
      <c r="APH39" s="139"/>
      <c r="API39" s="78">
        <f t="shared" si="136"/>
        <v>0</v>
      </c>
      <c r="APK39" s="406"/>
      <c r="APL39" s="311"/>
      <c r="APM39" s="831"/>
      <c r="APN39" s="810"/>
      <c r="APO39" s="76"/>
      <c r="APP39" s="811">
        <f t="shared" si="213"/>
        <v>0</v>
      </c>
      <c r="APR39" s="322"/>
      <c r="APS39" s="311"/>
      <c r="APT39" s="807"/>
      <c r="APU39" s="810"/>
      <c r="APV39" s="76"/>
      <c r="APW39" s="811">
        <f t="shared" si="266"/>
        <v>0</v>
      </c>
      <c r="APY39" s="31"/>
      <c r="APZ39" s="872"/>
      <c r="AQA39" s="807"/>
      <c r="AQB39" s="810"/>
      <c r="AQC39" s="76"/>
      <c r="AQD39" s="811">
        <f t="shared" si="267"/>
        <v>0</v>
      </c>
      <c r="AQF39" s="31"/>
      <c r="AQG39" s="872"/>
      <c r="AQH39" s="807"/>
      <c r="AQI39" s="810"/>
      <c r="AQJ39" s="76"/>
      <c r="AQK39" s="811">
        <f t="shared" si="268"/>
        <v>0</v>
      </c>
      <c r="AQM39" s="31"/>
      <c r="AQN39" s="872"/>
      <c r="AQO39" s="807"/>
      <c r="AQP39" s="810"/>
      <c r="AQQ39" s="76"/>
      <c r="AQR39" s="811">
        <f t="shared" si="269"/>
        <v>0</v>
      </c>
      <c r="AQT39" s="322"/>
      <c r="AQU39" s="872"/>
      <c r="AQV39" s="807"/>
      <c r="AQW39" s="810"/>
      <c r="AQX39" s="76"/>
      <c r="AQY39" s="811">
        <f t="shared" si="270"/>
        <v>0</v>
      </c>
      <c r="ARA39" s="322"/>
      <c r="ARB39" s="872"/>
      <c r="ARC39" s="807"/>
      <c r="ARD39" s="810"/>
      <c r="ARE39" s="76"/>
      <c r="ARF39" s="811">
        <f t="shared" si="271"/>
        <v>0</v>
      </c>
      <c r="ARH39" s="322"/>
      <c r="ARI39" s="872"/>
      <c r="ARJ39" s="807"/>
      <c r="ARK39" s="810"/>
      <c r="ARL39" s="76"/>
      <c r="ARM39" s="811">
        <f t="shared" si="272"/>
        <v>399</v>
      </c>
      <c r="ARO39" s="406"/>
      <c r="ARP39" s="872"/>
      <c r="ARQ39" s="807"/>
      <c r="ARR39" s="810"/>
      <c r="ARS39" s="76"/>
      <c r="ART39" s="811">
        <f t="shared" si="273"/>
        <v>0</v>
      </c>
      <c r="ARV39" s="406"/>
      <c r="ARW39" s="872"/>
      <c r="ARX39" s="807"/>
      <c r="ARY39" s="810"/>
      <c r="ARZ39" s="76"/>
      <c r="ASA39" s="811">
        <f t="shared" si="274"/>
        <v>0</v>
      </c>
      <c r="ASC39" s="406"/>
      <c r="ASD39" s="311"/>
      <c r="ASE39" s="807"/>
      <c r="ASF39" s="810"/>
      <c r="ASG39" s="76"/>
      <c r="ASH39" s="811">
        <f t="shared" si="223"/>
        <v>0</v>
      </c>
      <c r="ASJ39" s="311"/>
      <c r="ASK39" s="311"/>
      <c r="ASL39" s="831"/>
      <c r="ASM39" s="810"/>
      <c r="ASN39" s="76"/>
      <c r="ASO39" s="811">
        <f t="shared" si="224"/>
        <v>0</v>
      </c>
      <c r="ASQ39" s="406"/>
      <c r="ASR39" s="311"/>
      <c r="ASS39" s="22"/>
      <c r="AST39" s="31"/>
      <c r="ASU39" s="76"/>
      <c r="ASV39" s="78">
        <f t="shared" si="240"/>
        <v>0</v>
      </c>
      <c r="ASX39" s="406"/>
      <c r="ASY39" s="406"/>
      <c r="ASZ39" s="311"/>
      <c r="ATA39" s="22"/>
      <c r="ATB39" s="31"/>
      <c r="ATC39" s="76"/>
      <c r="ATD39" s="78">
        <f t="shared" si="241"/>
        <v>2270</v>
      </c>
      <c r="ATF39" s="406"/>
      <c r="ATG39" s="782"/>
      <c r="ATH39" s="22"/>
      <c r="ATI39" s="31"/>
      <c r="ATJ39" s="76"/>
      <c r="ATK39" s="78">
        <f t="shared" si="242"/>
        <v>0</v>
      </c>
      <c r="ATM39" s="322"/>
      <c r="ATN39" s="782"/>
      <c r="ATO39" s="22"/>
      <c r="ATP39" s="31"/>
      <c r="ATQ39" s="76"/>
      <c r="ATR39" s="78">
        <f t="shared" si="243"/>
        <v>0</v>
      </c>
      <c r="ATT39" s="406"/>
      <c r="ATU39" s="738"/>
      <c r="ATV39" s="782"/>
      <c r="ATW39" s="22"/>
      <c r="ATX39" s="31"/>
      <c r="ATY39" s="76"/>
      <c r="ATZ39" s="78">
        <f t="shared" si="244"/>
        <v>968</v>
      </c>
      <c r="AUB39" s="406"/>
      <c r="AUC39" s="738"/>
      <c r="AUD39" s="782"/>
      <c r="AUE39" s="22"/>
      <c r="AUF39" s="31"/>
      <c r="AUG39" s="76"/>
      <c r="AUH39" s="78">
        <f t="shared" si="245"/>
        <v>0</v>
      </c>
      <c r="AUI39" s="76"/>
      <c r="AUJ39" s="406"/>
      <c r="AUK39" s="311"/>
      <c r="AUL39" s="22"/>
      <c r="AUM39" s="31"/>
      <c r="AUN39" s="76"/>
      <c r="AUO39" s="78">
        <f t="shared" si="246"/>
        <v>0</v>
      </c>
      <c r="AUQ39" s="426"/>
      <c r="AUR39" s="229"/>
      <c r="AUS39" s="104"/>
      <c r="AUT39" s="49"/>
      <c r="AUU39" s="139"/>
      <c r="AUV39" s="78">
        <f t="shared" si="247"/>
        <v>1117.5</v>
      </c>
      <c r="AUX39" s="406"/>
      <c r="AUY39" s="311"/>
      <c r="AUZ39" s="22"/>
      <c r="AVA39" s="31"/>
      <c r="AVB39" s="76"/>
      <c r="AVC39" s="78">
        <f t="shared" si="248"/>
        <v>3312</v>
      </c>
      <c r="AVE39" s="406"/>
      <c r="AVF39" s="311"/>
      <c r="AVG39" s="22"/>
      <c r="AVH39" s="31"/>
      <c r="AVI39" s="76"/>
      <c r="AVJ39" s="78">
        <f t="shared" si="249"/>
        <v>0</v>
      </c>
      <c r="AVL39" s="426"/>
      <c r="AVM39" s="229"/>
      <c r="AVN39" s="104"/>
      <c r="AVO39" s="49"/>
      <c r="AVP39" s="139"/>
      <c r="AVQ39" s="78">
        <f t="shared" si="250"/>
        <v>0</v>
      </c>
      <c r="AVS39" s="406"/>
      <c r="AVT39" s="311"/>
      <c r="AVU39" s="22"/>
      <c r="AVV39" s="31"/>
      <c r="AVW39" s="76"/>
      <c r="AVX39" s="78">
        <f t="shared" si="225"/>
        <v>0</v>
      </c>
      <c r="AVZ39" s="406"/>
      <c r="AWA39" s="311"/>
      <c r="AWB39" s="22"/>
      <c r="AWC39" s="31"/>
      <c r="AWD39" s="76"/>
      <c r="AWE39" s="78">
        <f t="shared" si="226"/>
        <v>0</v>
      </c>
      <c r="AWG39" s="426"/>
      <c r="AWH39" s="229"/>
      <c r="AWI39" s="104"/>
      <c r="AWJ39" s="49"/>
      <c r="AWK39" s="139"/>
      <c r="AWL39" s="78">
        <f t="shared" si="227"/>
        <v>0</v>
      </c>
      <c r="AWN39" s="49"/>
      <c r="AWO39" s="308"/>
      <c r="AWP39" s="229"/>
      <c r="AWQ39" s="104"/>
      <c r="AWR39" s="49"/>
      <c r="AWS39" s="139"/>
      <c r="AWT39" s="78">
        <f t="shared" si="228"/>
        <v>5365</v>
      </c>
      <c r="AWV39" s="406"/>
      <c r="AWW39" s="406"/>
      <c r="AWX39" s="311"/>
      <c r="AWY39" s="783"/>
      <c r="AWZ39" s="810"/>
      <c r="AXA39" s="76"/>
      <c r="AXB39" s="78">
        <f t="shared" si="260"/>
        <v>4707.5</v>
      </c>
      <c r="AXD39" s="406"/>
      <c r="AXE39" s="311"/>
      <c r="AXF39" s="783"/>
      <c r="AXG39" s="810"/>
      <c r="AXH39" s="76"/>
      <c r="AXI39" s="78">
        <f t="shared" si="261"/>
        <v>0</v>
      </c>
      <c r="AXK39" s="406"/>
      <c r="AXL39" s="311"/>
      <c r="AXM39" s="903"/>
      <c r="AXN39" s="810"/>
      <c r="AXO39" s="76"/>
      <c r="AXP39" s="78">
        <f t="shared" si="262"/>
        <v>0</v>
      </c>
      <c r="AXR39" s="311"/>
      <c r="AXS39" s="311"/>
      <c r="AXT39" s="903"/>
      <c r="AXU39" s="810"/>
      <c r="AXV39" s="76"/>
      <c r="AXW39" s="78">
        <f t="shared" si="263"/>
        <v>0</v>
      </c>
      <c r="AXY39" s="426"/>
      <c r="AXZ39" s="229"/>
      <c r="AYA39" s="104"/>
      <c r="AYB39" s="715"/>
      <c r="AYC39" s="139"/>
      <c r="AYD39" s="78">
        <f t="shared" si="137"/>
        <v>0</v>
      </c>
      <c r="AYF39" s="426"/>
      <c r="AYG39" s="229"/>
      <c r="AYH39" s="843"/>
      <c r="AYI39" s="97"/>
      <c r="AYJ39" s="139"/>
      <c r="AYK39" s="78">
        <f t="shared" si="138"/>
        <v>0</v>
      </c>
      <c r="AYM39" s="426"/>
      <c r="AYN39" s="229"/>
      <c r="AYO39" s="843"/>
      <c r="AYP39" s="97"/>
      <c r="AYQ39" s="139"/>
      <c r="AYR39" s="78">
        <f t="shared" si="139"/>
        <v>0</v>
      </c>
      <c r="AYT39" s="406"/>
      <c r="AYU39" s="311"/>
      <c r="AYV39" s="903"/>
      <c r="AYW39" s="810"/>
      <c r="AYX39" s="76"/>
      <c r="AYY39" s="78">
        <f t="shared" si="140"/>
        <v>0</v>
      </c>
      <c r="AZA39" s="406"/>
      <c r="AZB39" s="311"/>
      <c r="AZC39" s="903"/>
      <c r="AZD39" s="810"/>
      <c r="AZE39" s="76"/>
      <c r="AZF39" s="78">
        <f t="shared" si="141"/>
        <v>0</v>
      </c>
      <c r="AZH39" s="311"/>
      <c r="AZI39" s="311"/>
      <c r="AZJ39" s="903"/>
      <c r="AZK39" s="810"/>
      <c r="AZL39" s="76"/>
      <c r="AZM39" s="78">
        <f t="shared" si="142"/>
        <v>0</v>
      </c>
      <c r="AZO39" s="321"/>
      <c r="AZP39" s="229"/>
      <c r="AZQ39" s="696"/>
      <c r="AZR39" s="97"/>
      <c r="AZS39" s="139"/>
      <c r="AZT39" s="78">
        <f t="shared" si="143"/>
        <v>5180.28</v>
      </c>
      <c r="AZV39" s="322"/>
      <c r="AZW39" s="311"/>
      <c r="AZX39" s="783"/>
      <c r="AZY39" s="810"/>
      <c r="AZZ39" s="76"/>
      <c r="BAA39" s="78">
        <f t="shared" si="144"/>
        <v>0</v>
      </c>
      <c r="BAC39" s="322"/>
      <c r="BAD39" s="311"/>
      <c r="BAE39" s="22"/>
      <c r="BAF39" s="715"/>
      <c r="BAG39" s="76"/>
      <c r="BAH39" s="78">
        <f t="shared" si="145"/>
        <v>16823.900000000001</v>
      </c>
      <c r="BAJ39" s="406"/>
      <c r="BAK39" s="311"/>
      <c r="BAL39" s="903"/>
      <c r="BAM39" s="721"/>
      <c r="BAN39" s="76"/>
      <c r="BAO39" s="78">
        <f t="shared" si="146"/>
        <v>0</v>
      </c>
      <c r="BAQ39" s="426"/>
      <c r="BAR39" s="229"/>
      <c r="BAS39" s="696"/>
      <c r="BAT39" s="97"/>
      <c r="BAU39" s="139"/>
      <c r="BAV39" s="78">
        <f t="shared" si="147"/>
        <v>60859.7</v>
      </c>
      <c r="BAX39" s="311"/>
      <c r="BAY39" s="311"/>
      <c r="BAZ39" s="903"/>
      <c r="BBA39" s="810"/>
      <c r="BBB39" s="76"/>
      <c r="BBC39" s="78">
        <f t="shared" si="264"/>
        <v>0</v>
      </c>
      <c r="BBE39" s="311"/>
      <c r="BBF39" s="311"/>
      <c r="BBG39" s="903"/>
      <c r="BBH39" s="810"/>
      <c r="BBI39" s="76"/>
      <c r="BBJ39" s="78">
        <f t="shared" si="265"/>
        <v>1292</v>
      </c>
      <c r="BBL39" s="321">
        <v>41745</v>
      </c>
      <c r="BBM39" s="321"/>
      <c r="BBN39" s="302" t="s">
        <v>3613</v>
      </c>
      <c r="BBO39" s="390">
        <v>374493</v>
      </c>
      <c r="BBP39" s="393">
        <v>41753</v>
      </c>
      <c r="BBQ39" s="390">
        <v>374493</v>
      </c>
      <c r="BBR39" s="131">
        <f t="shared" si="148"/>
        <v>452306.5</v>
      </c>
      <c r="BBT39" s="311"/>
      <c r="BBU39" s="311"/>
      <c r="BBV39" s="903"/>
      <c r="BBW39" s="810"/>
      <c r="BBX39" s="76"/>
      <c r="BBY39" s="78">
        <f t="shared" si="149"/>
        <v>0</v>
      </c>
      <c r="BCA39" s="311"/>
      <c r="BCB39" s="311"/>
      <c r="BCC39" s="903"/>
      <c r="BCD39" s="810"/>
      <c r="BCE39" s="76"/>
      <c r="BCF39" s="78">
        <f t="shared" si="150"/>
        <v>0</v>
      </c>
      <c r="BCH39" s="311"/>
      <c r="BCI39" s="311"/>
      <c r="BCJ39" s="903"/>
      <c r="BCK39" s="810"/>
      <c r="BCL39" s="76"/>
      <c r="BCM39" s="78">
        <f t="shared" si="151"/>
        <v>0</v>
      </c>
      <c r="BCO39" s="311"/>
      <c r="BCP39" s="311"/>
      <c r="BCQ39" s="903"/>
      <c r="BCR39" s="810"/>
      <c r="BCS39" s="76"/>
      <c r="BCT39" s="78">
        <f t="shared" si="152"/>
        <v>0</v>
      </c>
      <c r="BCV39" s="406"/>
      <c r="BCW39" s="311"/>
      <c r="BCX39" s="903"/>
      <c r="BCY39" s="810"/>
      <c r="BCZ39" s="76"/>
      <c r="BDA39" s="78">
        <f t="shared" si="153"/>
        <v>6086.5</v>
      </c>
      <c r="BDC39" s="406"/>
      <c r="BDD39" s="311"/>
      <c r="BDE39" s="903"/>
      <c r="BDF39" s="810"/>
      <c r="BDG39" s="76"/>
      <c r="BDH39" s="78">
        <f t="shared" si="154"/>
        <v>29972.600000000006</v>
      </c>
      <c r="BDJ39" s="322"/>
      <c r="BDK39" s="311"/>
      <c r="BDL39" s="903"/>
      <c r="BDM39" s="810"/>
      <c r="BDN39" s="76"/>
      <c r="BDO39" s="78">
        <f t="shared" si="155"/>
        <v>0</v>
      </c>
      <c r="BDQ39" s="406"/>
      <c r="BDR39" s="738"/>
      <c r="BDS39" s="311"/>
      <c r="BDT39" s="903"/>
      <c r="BDU39" s="721"/>
      <c r="BDV39" s="76"/>
      <c r="BDW39" s="78">
        <f t="shared" si="156"/>
        <v>308</v>
      </c>
      <c r="BDY39" s="311"/>
      <c r="BDZ39" s="311"/>
      <c r="BEA39" s="311"/>
      <c r="BEB39" s="903"/>
      <c r="BEC39" s="810"/>
      <c r="BED39" s="76"/>
      <c r="BEE39" s="78">
        <f t="shared" si="157"/>
        <v>10700</v>
      </c>
      <c r="BEG39" s="311"/>
      <c r="BEH39" s="311"/>
      <c r="BEI39" s="903"/>
      <c r="BEJ39" s="810"/>
      <c r="BEK39" s="76"/>
      <c r="BEL39" s="78">
        <f t="shared" si="158"/>
        <v>0</v>
      </c>
      <c r="BEN39" s="311"/>
      <c r="BEO39" s="311"/>
      <c r="BEP39" s="903"/>
      <c r="BEQ39" s="810"/>
      <c r="BER39" s="76"/>
      <c r="BES39" s="78">
        <f t="shared" si="159"/>
        <v>0</v>
      </c>
      <c r="BEU39" s="322"/>
      <c r="BEV39" s="311"/>
      <c r="BEW39" s="903"/>
      <c r="BEX39" s="810"/>
      <c r="BEY39" s="76"/>
      <c r="BEZ39" s="78">
        <f t="shared" si="160"/>
        <v>0</v>
      </c>
      <c r="BFB39" s="322"/>
      <c r="BFC39" s="311"/>
      <c r="BFD39" s="903"/>
      <c r="BFE39" s="810"/>
      <c r="BFF39" s="76"/>
      <c r="BFG39" s="78">
        <f t="shared" si="161"/>
        <v>970</v>
      </c>
      <c r="BFI39" s="321"/>
      <c r="BFJ39" s="229"/>
      <c r="BFK39" s="104"/>
      <c r="BFL39" s="426"/>
      <c r="BFM39" s="139"/>
      <c r="BFN39" s="78">
        <f t="shared" si="162"/>
        <v>0</v>
      </c>
      <c r="BFP39" s="322"/>
      <c r="BFQ39" s="311"/>
      <c r="BFR39" s="903"/>
      <c r="BFS39" s="721"/>
      <c r="BFT39" s="76"/>
      <c r="BFU39" s="78">
        <f t="shared" si="163"/>
        <v>0</v>
      </c>
      <c r="BFW39" s="311"/>
      <c r="BFX39" s="311"/>
      <c r="BFY39" s="903"/>
      <c r="BFZ39" s="810"/>
      <c r="BGA39" s="76"/>
      <c r="BGB39" s="78">
        <f t="shared" si="164"/>
        <v>0</v>
      </c>
      <c r="BGD39" s="322"/>
      <c r="BGE39" s="311"/>
      <c r="BGF39" s="903"/>
      <c r="BGG39" s="901"/>
      <c r="BGH39" s="76"/>
      <c r="BGI39" s="78">
        <f t="shared" si="165"/>
        <v>0</v>
      </c>
      <c r="BGK39" s="426"/>
      <c r="BGL39" s="426"/>
      <c r="BGM39" s="229"/>
      <c r="BGN39" s="104"/>
      <c r="BGO39" s="426"/>
      <c r="BGP39" s="139"/>
      <c r="BGQ39" s="78">
        <f t="shared" si="166"/>
        <v>4379.5999999999913</v>
      </c>
      <c r="BGS39" s="311"/>
      <c r="BGT39" s="311"/>
      <c r="BGU39" s="903"/>
      <c r="BGV39" s="810"/>
      <c r="BGW39" s="76"/>
      <c r="BGX39" s="78">
        <f t="shared" si="167"/>
        <v>0</v>
      </c>
      <c r="BGZ39" s="406"/>
      <c r="BHA39" s="311"/>
      <c r="BHB39" s="903"/>
      <c r="BHC39" s="810"/>
      <c r="BHD39" s="76"/>
      <c r="BHE39" s="78">
        <f t="shared" si="168"/>
        <v>229.79999999999927</v>
      </c>
      <c r="BHG39" s="406"/>
      <c r="BHH39" s="311"/>
      <c r="BHI39" s="311"/>
      <c r="BHJ39" s="903"/>
      <c r="BHK39" s="810"/>
      <c r="BHL39" s="76"/>
      <c r="BHM39" s="78">
        <f t="shared" si="169"/>
        <v>0</v>
      </c>
      <c r="BHO39" s="322"/>
      <c r="BHP39" s="311"/>
      <c r="BHQ39" s="783"/>
      <c r="BHR39" s="901"/>
      <c r="BHS39" s="76"/>
      <c r="BHT39" s="78">
        <f t="shared" si="170"/>
        <v>0</v>
      </c>
      <c r="BHV39" s="322"/>
      <c r="BHW39" s="736"/>
      <c r="BHX39" s="311"/>
      <c r="BHY39" s="903"/>
      <c r="BHZ39" s="901"/>
      <c r="BIA39" s="76"/>
      <c r="BIB39" s="78">
        <f t="shared" si="171"/>
        <v>0</v>
      </c>
      <c r="BID39" s="322"/>
      <c r="BIE39" s="31"/>
      <c r="BIF39" s="311"/>
      <c r="BIG39" s="783"/>
      <c r="BIH39" s="810"/>
      <c r="BII39" s="76"/>
      <c r="BIJ39" s="78">
        <f t="shared" si="172"/>
        <v>50501.000000000007</v>
      </c>
      <c r="BIL39" s="406"/>
      <c r="BIM39" s="311"/>
      <c r="BIN39" s="783"/>
      <c r="BIO39" s="721"/>
      <c r="BIP39" s="76"/>
      <c r="BIQ39" s="78">
        <f t="shared" si="173"/>
        <v>86</v>
      </c>
      <c r="BIS39" s="322"/>
      <c r="BIT39" s="311"/>
      <c r="BIU39" s="783"/>
      <c r="BIV39" s="810"/>
      <c r="BIW39" s="76"/>
      <c r="BIX39" s="78">
        <f t="shared" si="174"/>
        <v>0</v>
      </c>
      <c r="BIZ39" s="406"/>
      <c r="BJA39" s="311"/>
      <c r="BJB39" s="783"/>
      <c r="BJC39" s="810"/>
      <c r="BJD39" s="76"/>
      <c r="BJE39" s="78">
        <f t="shared" si="175"/>
        <v>0</v>
      </c>
      <c r="BJG39" s="322"/>
      <c r="BJH39" s="322"/>
      <c r="BJI39" s="311"/>
      <c r="BJJ39" s="903"/>
      <c r="BJK39" s="810"/>
      <c r="BJL39" s="76"/>
      <c r="BJM39" s="78">
        <f t="shared" si="254"/>
        <v>27564.899999999991</v>
      </c>
      <c r="BJO39" s="311"/>
      <c r="BJP39" s="311"/>
      <c r="BJQ39" s="903"/>
      <c r="BJR39" s="810"/>
      <c r="BJS39" s="76"/>
      <c r="BJT39" s="78">
        <f t="shared" si="255"/>
        <v>1883</v>
      </c>
      <c r="BJV39" s="406"/>
      <c r="BJW39" s="311"/>
      <c r="BJX39" s="903"/>
      <c r="BJY39" s="810"/>
      <c r="BJZ39" s="76"/>
      <c r="BKA39" s="78">
        <f t="shared" si="176"/>
        <v>0</v>
      </c>
      <c r="BKC39" s="406"/>
      <c r="BKE39" s="311"/>
      <c r="BKF39" s="903"/>
      <c r="BKG39" s="810"/>
      <c r="BKH39" s="76"/>
      <c r="BKI39" s="78">
        <f t="shared" si="177"/>
        <v>13238.500000000002</v>
      </c>
      <c r="BKK39" s="406"/>
      <c r="BKL39" s="311"/>
      <c r="BKM39" s="903"/>
      <c r="BKN39" s="810"/>
      <c r="BKO39" s="76"/>
      <c r="BKP39" s="78">
        <f t="shared" si="178"/>
        <v>0</v>
      </c>
      <c r="BKR39" s="406"/>
      <c r="BKS39" s="311"/>
      <c r="BKT39" s="903"/>
      <c r="BKU39" s="810"/>
      <c r="BKV39" s="76"/>
      <c r="BKW39" s="78">
        <f t="shared" si="179"/>
        <v>0</v>
      </c>
      <c r="BKY39" s="406"/>
      <c r="BKZ39" s="311"/>
      <c r="BLA39" s="903"/>
      <c r="BLB39" s="810"/>
      <c r="BLC39" s="76"/>
      <c r="BLD39" s="78">
        <f t="shared" si="180"/>
        <v>11052.6</v>
      </c>
      <c r="BLF39" s="406"/>
      <c r="BLG39" s="311"/>
      <c r="BLH39" s="903"/>
      <c r="BLI39" s="810"/>
      <c r="BLJ39" s="76"/>
      <c r="BLK39" s="78">
        <f t="shared" si="181"/>
        <v>100</v>
      </c>
      <c r="BLM39" s="406"/>
      <c r="BLN39" s="311"/>
      <c r="BLO39" s="903"/>
      <c r="BLP39" s="810"/>
      <c r="BLQ39" s="76"/>
      <c r="BLR39" s="78">
        <f t="shared" si="182"/>
        <v>0</v>
      </c>
      <c r="BLT39" s="406"/>
      <c r="BLU39" s="311"/>
      <c r="BLV39" s="903"/>
      <c r="BLW39" s="810"/>
      <c r="BLX39" s="76"/>
      <c r="BLY39" s="78">
        <f t="shared" si="183"/>
        <v>0</v>
      </c>
      <c r="BMA39" s="406"/>
      <c r="BMB39" s="311"/>
      <c r="BMC39" s="903"/>
      <c r="BMD39" s="810"/>
      <c r="BME39" s="76"/>
      <c r="BMF39" s="78">
        <f t="shared" si="184"/>
        <v>0</v>
      </c>
      <c r="BMH39" s="406"/>
      <c r="BMI39" s="311"/>
      <c r="BMJ39" s="903"/>
      <c r="BMK39" s="810"/>
      <c r="BML39" s="76"/>
      <c r="BMM39" s="78">
        <f t="shared" si="185"/>
        <v>0</v>
      </c>
      <c r="BMO39" s="31"/>
      <c r="BMP39" s="311"/>
      <c r="BMQ39" s="104"/>
      <c r="BMR39" s="810"/>
      <c r="BMS39" s="76"/>
      <c r="BMT39" s="78">
        <f t="shared" si="186"/>
        <v>0</v>
      </c>
      <c r="BMV39" s="31"/>
      <c r="BMW39" s="311"/>
      <c r="BMX39" s="783"/>
      <c r="BMY39" s="810"/>
      <c r="BMZ39" s="76"/>
      <c r="BNA39" s="78">
        <f t="shared" si="229"/>
        <v>30837</v>
      </c>
      <c r="BNC39" s="342"/>
      <c r="BND39" s="229"/>
      <c r="BNE39" s="104"/>
      <c r="BNF39" s="321"/>
      <c r="BNG39" s="139"/>
      <c r="BNH39" s="131">
        <f t="shared" si="230"/>
        <v>92933.8</v>
      </c>
      <c r="BNJ39" s="311"/>
      <c r="BNK39" s="311"/>
      <c r="BNL39" s="903"/>
      <c r="BNM39" s="810"/>
      <c r="BNN39" s="76"/>
      <c r="BNO39" s="78">
        <f t="shared" si="231"/>
        <v>0</v>
      </c>
      <c r="BNQ39" s="311"/>
      <c r="BNR39" s="736"/>
      <c r="BNS39" s="311"/>
      <c r="BNT39" s="903"/>
      <c r="BNU39" s="810"/>
      <c r="BNV39" s="76"/>
      <c r="BNW39" s="78">
        <f t="shared" si="232"/>
        <v>0</v>
      </c>
      <c r="BNY39" s="311"/>
      <c r="BNZ39" s="311"/>
      <c r="BOA39" s="903"/>
      <c r="BOB39" s="810"/>
      <c r="BOC39" s="76"/>
      <c r="BOD39" s="78">
        <f t="shared" si="233"/>
        <v>0</v>
      </c>
      <c r="BOF39" s="311"/>
      <c r="BOG39" s="311"/>
      <c r="BOH39" s="903"/>
      <c r="BOI39" s="810"/>
      <c r="BOJ39" s="76"/>
      <c r="BOK39" s="78">
        <f t="shared" si="234"/>
        <v>0</v>
      </c>
      <c r="BOM39" s="311"/>
      <c r="BON39" s="311"/>
      <c r="BOO39" s="903"/>
      <c r="BOP39" s="810"/>
      <c r="BOQ39" s="76"/>
      <c r="BOR39" s="78">
        <f t="shared" si="235"/>
        <v>1785.5</v>
      </c>
      <c r="BOT39" s="322"/>
      <c r="BOU39" s="311"/>
      <c r="BOV39" s="783"/>
      <c r="BOW39" s="810"/>
      <c r="BOX39" s="76"/>
      <c r="BOY39" s="78">
        <f t="shared" si="236"/>
        <v>0</v>
      </c>
      <c r="BPA39" s="406"/>
      <c r="BPB39" s="311"/>
      <c r="BPC39" s="903"/>
      <c r="BPD39" s="810"/>
      <c r="BPE39" s="76"/>
      <c r="BPF39" s="78">
        <f t="shared" si="237"/>
        <v>0</v>
      </c>
      <c r="BPH39" s="406"/>
      <c r="BPI39" s="311"/>
      <c r="BPJ39" s="903"/>
      <c r="BPK39" s="810"/>
      <c r="BPL39" s="76"/>
      <c r="BPM39" s="78">
        <f t="shared" si="251"/>
        <v>2273.5</v>
      </c>
      <c r="BPO39" s="311"/>
      <c r="BPP39" s="311"/>
      <c r="BPQ39" s="903"/>
      <c r="BPR39" s="810"/>
      <c r="BPS39" s="76"/>
      <c r="BPT39" s="78">
        <f t="shared" si="187"/>
        <v>0</v>
      </c>
      <c r="BPV39" s="311"/>
      <c r="BPW39" s="311"/>
      <c r="BPX39" s="903"/>
      <c r="BPY39" s="810"/>
      <c r="BPZ39" s="76"/>
      <c r="BQA39" s="78">
        <f t="shared" si="188"/>
        <v>0</v>
      </c>
      <c r="BQE39" s="311"/>
      <c r="BQF39" s="903"/>
      <c r="BQG39" s="810"/>
      <c r="BQH39" s="76"/>
      <c r="BQI39" s="78">
        <f t="shared" si="189"/>
        <v>118</v>
      </c>
      <c r="BQJ39" s="76"/>
      <c r="BQK39" s="322"/>
      <c r="BQL39" s="311"/>
      <c r="BQM39" s="104"/>
      <c r="BQN39" s="49"/>
      <c r="BQO39" s="76"/>
      <c r="BQP39" s="78">
        <f t="shared" si="190"/>
        <v>55080.5</v>
      </c>
      <c r="BQR39" s="321"/>
      <c r="BQS39" s="229"/>
      <c r="BQT39" s="696"/>
      <c r="BQU39" s="715"/>
      <c r="BQV39" s="139"/>
      <c r="BQW39" s="78">
        <f t="shared" si="191"/>
        <v>0</v>
      </c>
      <c r="BQZ39" s="885"/>
      <c r="BRA39" s="350"/>
      <c r="BRB39" s="406"/>
      <c r="BRC39" s="778"/>
      <c r="BRD39" s="78">
        <f t="shared" si="192"/>
        <v>0</v>
      </c>
      <c r="BRF39" s="311"/>
      <c r="BRG39" s="311"/>
      <c r="BRH39" s="903"/>
      <c r="BRI39" s="810"/>
      <c r="BRJ39" s="76"/>
      <c r="BRK39" s="78">
        <f t="shared" si="193"/>
        <v>0</v>
      </c>
      <c r="BRM39" s="322"/>
      <c r="BRN39" s="311"/>
      <c r="BRO39" s="311"/>
      <c r="BRP39" s="903"/>
      <c r="BRQ39" s="810"/>
      <c r="BRR39" s="76"/>
      <c r="BRS39" s="78">
        <f t="shared" si="194"/>
        <v>1966</v>
      </c>
      <c r="BRU39" s="406"/>
      <c r="BRV39" s="311"/>
      <c r="BRW39" s="903"/>
      <c r="BRX39" s="810"/>
      <c r="BRY39" s="76"/>
      <c r="BRZ39" s="78">
        <f t="shared" si="195"/>
        <v>0</v>
      </c>
      <c r="BSB39" s="406"/>
      <c r="BSC39" s="311"/>
      <c r="BSD39" s="903"/>
      <c r="BSE39" s="810"/>
      <c r="BSF39" s="76"/>
      <c r="BSG39" s="78">
        <f t="shared" si="196"/>
        <v>0</v>
      </c>
      <c r="BSI39" s="311"/>
      <c r="BSJ39" s="311"/>
      <c r="BSK39" s="903"/>
      <c r="BSL39" s="810"/>
      <c r="BSM39" s="76"/>
      <c r="BSN39" s="78">
        <f t="shared" si="197"/>
        <v>0</v>
      </c>
      <c r="BSP39" s="406"/>
      <c r="BSQ39" s="311"/>
      <c r="BSR39" s="903"/>
      <c r="BSS39" s="810"/>
      <c r="BST39" s="76"/>
      <c r="BSU39" s="78">
        <f t="shared" si="198"/>
        <v>0</v>
      </c>
      <c r="BSW39" s="406"/>
      <c r="BSX39" s="311"/>
      <c r="BSY39" s="903"/>
      <c r="BSZ39" s="810"/>
      <c r="BTA39" s="76"/>
      <c r="BTB39" s="78">
        <f t="shared" si="199"/>
        <v>0</v>
      </c>
      <c r="BTD39" s="311"/>
      <c r="BTE39" s="311"/>
      <c r="BTF39" s="903"/>
      <c r="BTG39" s="810"/>
      <c r="BTH39" s="76"/>
      <c r="BTI39" s="78">
        <f t="shared" si="200"/>
        <v>0</v>
      </c>
      <c r="BTK39" s="311"/>
      <c r="BTL39" s="311"/>
      <c r="BTM39" s="903"/>
      <c r="BTN39" s="810"/>
      <c r="BTO39" s="76"/>
      <c r="BTP39" s="78">
        <f t="shared" si="201"/>
        <v>0</v>
      </c>
      <c r="BTR39" s="311"/>
      <c r="BTS39" s="311"/>
      <c r="BTT39" s="903"/>
      <c r="BTU39" s="810"/>
      <c r="BTV39" s="76"/>
      <c r="BTW39" s="78">
        <f t="shared" si="202"/>
        <v>0</v>
      </c>
      <c r="BTY39" s="311"/>
      <c r="BTZ39" s="311"/>
      <c r="BUA39" s="903"/>
      <c r="BUB39" s="810"/>
      <c r="BUC39" s="76"/>
      <c r="BUD39" s="78">
        <f t="shared" si="203"/>
        <v>0</v>
      </c>
    </row>
    <row r="40" spans="1:1902" x14ac:dyDescent="0.25">
      <c r="A40" s="311"/>
      <c r="B40" s="311"/>
      <c r="C40" s="22"/>
      <c r="D40" s="31"/>
      <c r="E40" s="76"/>
      <c r="F40" s="78">
        <f t="shared" si="2"/>
        <v>147000</v>
      </c>
      <c r="H40" s="311"/>
      <c r="I40" s="311"/>
      <c r="J40" s="22"/>
      <c r="K40" s="31"/>
      <c r="L40" s="76"/>
      <c r="M40" s="78">
        <f t="shared" si="3"/>
        <v>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6"/>
      <c r="AK40" s="311"/>
      <c r="AL40" s="22"/>
      <c r="AM40" s="406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6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6"/>
      <c r="CA40" s="426"/>
      <c r="CB40" s="229"/>
      <c r="CC40" s="104"/>
      <c r="CD40" s="49"/>
      <c r="CE40" s="139"/>
      <c r="CF40" s="78">
        <f t="shared" si="13"/>
        <v>24829.5</v>
      </c>
      <c r="CH40" s="406"/>
      <c r="CI40" s="311"/>
      <c r="CJ40" s="22"/>
      <c r="CK40" s="31"/>
      <c r="CL40" s="76"/>
      <c r="CM40" s="78">
        <f t="shared" si="14"/>
        <v>0</v>
      </c>
      <c r="CO40" s="406"/>
      <c r="CP40" s="311"/>
      <c r="CQ40" s="22"/>
      <c r="CR40" s="31"/>
      <c r="CS40" s="76"/>
      <c r="CT40" s="78">
        <f t="shared" si="15"/>
        <v>0</v>
      </c>
      <c r="CV40" s="406">
        <v>41453</v>
      </c>
      <c r="CW40" s="909" t="s">
        <v>1686</v>
      </c>
      <c r="CX40" s="780" t="s">
        <v>1579</v>
      </c>
      <c r="CY40" s="139">
        <v>264700</v>
      </c>
      <c r="CZ40" s="738"/>
      <c r="DA40" s="389"/>
      <c r="DB40" s="78">
        <f t="shared" si="16"/>
        <v>1126292.25</v>
      </c>
      <c r="DD40" s="426"/>
      <c r="DE40" s="818"/>
      <c r="DF40" s="229"/>
      <c r="DG40" s="104"/>
      <c r="DH40" s="426"/>
      <c r="DI40" s="139"/>
      <c r="DJ40" s="78">
        <f t="shared" si="17"/>
        <v>17806122.599999994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6"/>
      <c r="EO40" s="311"/>
      <c r="EP40" s="22"/>
      <c r="EQ40" s="31"/>
      <c r="ER40" s="76"/>
      <c r="ES40" s="78">
        <f t="shared" si="22"/>
        <v>7999.8000000000029</v>
      </c>
      <c r="EU40" s="406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6"/>
      <c r="FK40" s="49"/>
      <c r="FL40" s="229"/>
      <c r="FM40" s="104"/>
      <c r="FN40" s="49"/>
      <c r="FO40" s="139"/>
      <c r="FP40" s="78">
        <f t="shared" si="25"/>
        <v>19957.43</v>
      </c>
      <c r="FR40" s="406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4"/>
        <v>0</v>
      </c>
      <c r="GG40" s="406"/>
      <c r="GH40" s="738"/>
      <c r="GI40" s="311"/>
      <c r="GJ40" s="22"/>
      <c r="GK40" s="406"/>
      <c r="GL40" s="76"/>
      <c r="GM40" s="78">
        <f t="shared" si="27"/>
        <v>0</v>
      </c>
      <c r="GO40" s="311"/>
      <c r="GP40" s="311"/>
      <c r="GQ40" s="22"/>
      <c r="GR40" s="31"/>
      <c r="GS40" s="76"/>
      <c r="GT40" s="78">
        <f t="shared" si="28"/>
        <v>3191.5</v>
      </c>
      <c r="GV40" s="406"/>
      <c r="GW40" s="311"/>
      <c r="GX40" s="311"/>
      <c r="GY40" s="22"/>
      <c r="GZ40" s="31"/>
      <c r="HA40" s="76"/>
      <c r="HB40" s="78">
        <f t="shared" si="29"/>
        <v>12652.35</v>
      </c>
      <c r="HD40" s="406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33695</v>
      </c>
      <c r="IT40" s="426"/>
      <c r="IU40" s="229"/>
      <c r="IV40" s="104"/>
      <c r="IW40" s="49"/>
      <c r="IX40" s="139"/>
      <c r="IY40" s="78">
        <f t="shared" si="36"/>
        <v>402</v>
      </c>
      <c r="JA40" s="406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40800</v>
      </c>
      <c r="JO40" s="322"/>
      <c r="JP40" s="311"/>
      <c r="JQ40" s="22"/>
      <c r="JR40" s="322"/>
      <c r="JS40" s="76"/>
      <c r="JT40" s="78">
        <f t="shared" si="39"/>
        <v>40800</v>
      </c>
      <c r="JV40" s="322"/>
      <c r="JW40" s="311"/>
      <c r="JX40" s="22"/>
      <c r="JY40" s="322"/>
      <c r="JZ40" s="76"/>
      <c r="KA40" s="78">
        <f t="shared" si="40"/>
        <v>40800</v>
      </c>
      <c r="KC40" s="406"/>
      <c r="KD40" s="311"/>
      <c r="KE40" s="22"/>
      <c r="KF40" s="322"/>
      <c r="KG40" s="76"/>
      <c r="KH40" s="78">
        <f t="shared" si="41"/>
        <v>108005.6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12354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6"/>
      <c r="MP40" s="311"/>
      <c r="MQ40" s="22"/>
      <c r="MR40" s="31"/>
      <c r="MS40" s="76"/>
      <c r="MT40" s="78">
        <f t="shared" si="50"/>
        <v>0</v>
      </c>
      <c r="MV40" s="406"/>
      <c r="MW40" s="311"/>
      <c r="MX40" s="22"/>
      <c r="MY40" s="31"/>
      <c r="MZ40" s="76"/>
      <c r="NA40" s="78">
        <f t="shared" si="51"/>
        <v>0</v>
      </c>
      <c r="NC40" s="406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6"/>
      <c r="NY40" s="311"/>
      <c r="NZ40" s="22"/>
      <c r="OA40" s="406"/>
      <c r="OB40" s="76"/>
      <c r="OC40" s="78">
        <f t="shared" si="55"/>
        <v>0</v>
      </c>
      <c r="OE40" s="406"/>
      <c r="OF40" s="311"/>
      <c r="OG40" s="22"/>
      <c r="OH40" s="31"/>
      <c r="OI40" s="76"/>
      <c r="OJ40" s="78">
        <f t="shared" si="56"/>
        <v>12799.5</v>
      </c>
      <c r="OL40" s="406"/>
      <c r="OM40" s="736"/>
      <c r="ON40" s="311"/>
      <c r="OO40" s="22"/>
      <c r="OP40" s="31"/>
      <c r="OQ40" s="76"/>
      <c r="OR40" s="78">
        <f t="shared" si="0"/>
        <v>225191.9</v>
      </c>
      <c r="OT40" s="406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95"/>
      <c r="PJ40" s="104"/>
      <c r="PK40" s="49"/>
      <c r="PL40" s="139"/>
      <c r="PM40" s="78">
        <f t="shared" si="59"/>
        <v>301.5</v>
      </c>
      <c r="PO40" s="321"/>
      <c r="PP40" s="895"/>
      <c r="PQ40" s="104"/>
      <c r="PR40" s="49"/>
      <c r="PS40" s="139"/>
      <c r="PT40" s="78">
        <f t="shared" si="60"/>
        <v>301.5</v>
      </c>
      <c r="PV40" s="322"/>
      <c r="PW40" s="336"/>
      <c r="PX40" s="311"/>
      <c r="PY40" s="22"/>
      <c r="PZ40" s="336"/>
      <c r="QA40" s="76"/>
      <c r="QB40" s="78">
        <f t="shared" si="61"/>
        <v>9830.3599999999933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9276.8000000000011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6"/>
      <c r="RN40" s="483"/>
      <c r="RO40" s="229"/>
      <c r="RP40" s="104"/>
      <c r="RQ40" s="49"/>
      <c r="RR40" s="139"/>
      <c r="RS40" s="78">
        <f t="shared" si="67"/>
        <v>15332.5</v>
      </c>
      <c r="RU40" s="406"/>
      <c r="RV40" s="311"/>
      <c r="RW40" s="22"/>
      <c r="RX40" s="31"/>
      <c r="RY40" s="76"/>
      <c r="RZ40" s="78">
        <f t="shared" si="68"/>
        <v>1797</v>
      </c>
      <c r="SB40" s="406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6"/>
      <c r="UG40" s="311"/>
      <c r="UH40" s="22"/>
      <c r="UI40" s="31"/>
      <c r="UJ40" s="76"/>
      <c r="UK40" s="78">
        <f t="shared" si="77"/>
        <v>0</v>
      </c>
      <c r="UM40" s="406"/>
      <c r="UN40" s="311"/>
      <c r="UO40" s="22"/>
      <c r="UP40" s="31"/>
      <c r="UQ40" s="76"/>
      <c r="UR40" s="78">
        <f t="shared" si="78"/>
        <v>-2822</v>
      </c>
      <c r="UT40" s="406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6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6"/>
      <c r="WD40" s="311"/>
      <c r="WE40" s="22"/>
      <c r="WF40" s="322"/>
      <c r="WG40" s="76"/>
      <c r="WH40" s="78">
        <f t="shared" si="84"/>
        <v>1136</v>
      </c>
      <c r="WJ40" s="322"/>
      <c r="WK40" s="311"/>
      <c r="WL40" s="22"/>
      <c r="WM40" s="31"/>
      <c r="WN40" s="76"/>
      <c r="WO40" s="78">
        <f t="shared" si="85"/>
        <v>151</v>
      </c>
      <c r="WQ40" s="406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635.5</v>
      </c>
      <c r="XE40" s="406"/>
      <c r="XF40" s="311"/>
      <c r="XG40" s="22"/>
      <c r="XH40" s="31"/>
      <c r="XI40" s="76"/>
      <c r="XJ40" s="78">
        <f t="shared" si="88"/>
        <v>40179.949999999997</v>
      </c>
      <c r="XL40" s="406"/>
      <c r="XM40" s="311"/>
      <c r="XN40" s="22"/>
      <c r="XO40" s="31"/>
      <c r="XP40" s="76"/>
      <c r="XQ40" s="78">
        <f t="shared" si="89"/>
        <v>0</v>
      </c>
      <c r="XS40" s="406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6"/>
      <c r="YP40" s="738"/>
      <c r="YQ40" s="311"/>
      <c r="YR40" s="783"/>
      <c r="YS40" s="785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2"/>
        <v>0</v>
      </c>
      <c r="ZD40" s="321"/>
      <c r="ZE40" s="229"/>
      <c r="ZF40" s="104"/>
      <c r="ZG40" s="49"/>
      <c r="ZH40" s="139"/>
      <c r="ZI40" s="78">
        <f t="shared" si="94"/>
        <v>11399.470000000001</v>
      </c>
      <c r="ZK40" s="406"/>
      <c r="ZL40" s="311"/>
      <c r="ZM40" s="22"/>
      <c r="ZN40" s="31"/>
      <c r="ZO40" s="76"/>
      <c r="ZP40" s="78">
        <f t="shared" si="238"/>
        <v>0</v>
      </c>
      <c r="ZR40" s="406"/>
      <c r="ZS40" s="311"/>
      <c r="ZT40" s="22"/>
      <c r="ZU40" s="31"/>
      <c r="ZV40" s="76"/>
      <c r="ZW40" s="78">
        <f t="shared" si="239"/>
        <v>0</v>
      </c>
      <c r="ZY40" s="321"/>
      <c r="ZZ40" s="317"/>
      <c r="AAA40" s="302"/>
      <c r="AAB40" s="139"/>
      <c r="AAC40" s="321"/>
      <c r="AAD40" s="139"/>
      <c r="AAE40" s="78">
        <f t="shared" si="95"/>
        <v>2062.4000000000233</v>
      </c>
      <c r="AAG40" s="321"/>
      <c r="AAH40" s="302"/>
      <c r="AAI40" s="139"/>
      <c r="AAJ40" s="321"/>
      <c r="AAK40" s="139"/>
      <c r="AAL40" s="78">
        <f t="shared" si="96"/>
        <v>0</v>
      </c>
      <c r="AAN40" s="426"/>
      <c r="AAO40" s="426"/>
      <c r="AAP40" s="229"/>
      <c r="AAQ40" s="104"/>
      <c r="AAR40" s="321"/>
      <c r="AAS40" s="139"/>
      <c r="AAT40" s="78">
        <f t="shared" si="97"/>
        <v>2828</v>
      </c>
      <c r="AAV40" s="322"/>
      <c r="AAX40" s="783"/>
      <c r="AAY40" s="31"/>
      <c r="AAZ40" s="76"/>
      <c r="ABA40" s="78">
        <f t="shared" si="98"/>
        <v>41970</v>
      </c>
      <c r="ABC40" s="406"/>
      <c r="ABD40" s="311"/>
      <c r="ABE40" s="22"/>
      <c r="ABF40" s="31"/>
      <c r="ABG40" s="76"/>
      <c r="ABH40" s="78">
        <f t="shared" si="99"/>
        <v>0</v>
      </c>
      <c r="ABJ40" s="406"/>
      <c r="ABK40" s="311"/>
      <c r="ABL40" s="22"/>
      <c r="ABM40" s="31"/>
      <c r="ABN40" s="76"/>
      <c r="ABO40" s="78">
        <f t="shared" si="100"/>
        <v>0</v>
      </c>
      <c r="ABQ40" s="406"/>
      <c r="ABR40" s="311"/>
      <c r="ABS40" s="22"/>
      <c r="ABT40" s="31"/>
      <c r="ABU40" s="76"/>
      <c r="ABV40" s="78">
        <f t="shared" si="101"/>
        <v>0</v>
      </c>
      <c r="ABX40" s="406"/>
      <c r="ABY40" s="311"/>
      <c r="ABZ40" s="22"/>
      <c r="ACA40" s="31"/>
      <c r="ACB40" s="76"/>
      <c r="ACC40" s="78">
        <f t="shared" si="102"/>
        <v>0</v>
      </c>
      <c r="ACE40" s="406"/>
      <c r="ACF40" s="311"/>
      <c r="ACG40" s="22"/>
      <c r="ACH40" s="31"/>
      <c r="ACI40" s="76"/>
      <c r="ACJ40" s="78">
        <f t="shared" si="103"/>
        <v>0</v>
      </c>
      <c r="ACL40" s="406"/>
      <c r="ACM40" s="406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6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7"/>
        <v>0</v>
      </c>
      <c r="ADP40" s="322"/>
      <c r="ADQ40" s="311"/>
      <c r="ADR40" s="22"/>
      <c r="ADS40" s="406"/>
      <c r="ADT40" s="76"/>
      <c r="ADU40" s="78">
        <f t="shared" si="258"/>
        <v>0</v>
      </c>
      <c r="ADW40" s="406"/>
      <c r="ADX40" s="311"/>
      <c r="ADY40" s="22"/>
      <c r="ADZ40" s="31"/>
      <c r="AEA40" s="76"/>
      <c r="AEB40" s="78">
        <f t="shared" si="259"/>
        <v>42311</v>
      </c>
      <c r="AED40" s="321"/>
      <c r="AEE40" s="229"/>
      <c r="AEF40" s="104"/>
      <c r="AEG40" s="532"/>
      <c r="AEH40" s="139"/>
      <c r="AEI40" s="78">
        <f t="shared" si="253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2"/>
      <c r="AFG40" s="311"/>
      <c r="AFH40" s="22"/>
      <c r="AFI40" s="31"/>
      <c r="AFJ40" s="76"/>
      <c r="AFK40" s="78">
        <f t="shared" si="108"/>
        <v>0</v>
      </c>
      <c r="AFM40" s="792"/>
      <c r="AFN40" s="311"/>
      <c r="AFO40" s="22"/>
      <c r="AFP40" s="31"/>
      <c r="AFQ40" s="76"/>
      <c r="AFR40" s="78">
        <f t="shared" si="109"/>
        <v>0</v>
      </c>
      <c r="AFT40" s="792"/>
      <c r="AFU40" s="311"/>
      <c r="AFV40" s="22"/>
      <c r="AFW40" s="31"/>
      <c r="AFX40" s="76"/>
      <c r="AFY40" s="78">
        <f t="shared" si="110"/>
        <v>0</v>
      </c>
      <c r="AGA40" s="792"/>
      <c r="AGB40" s="311"/>
      <c r="AGC40" s="22"/>
      <c r="AGD40" s="31"/>
      <c r="AGE40" s="76"/>
      <c r="AGF40" s="78">
        <f t="shared" si="111"/>
        <v>45296</v>
      </c>
      <c r="AGH40" s="792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3146</v>
      </c>
      <c r="AGV40" s="406"/>
      <c r="AGW40" s="311"/>
      <c r="AGX40" s="22"/>
      <c r="AGY40" s="31"/>
      <c r="AGZ40" s="76"/>
      <c r="AHA40" s="78">
        <f t="shared" si="114"/>
        <v>17325.5</v>
      </c>
      <c r="AHE40" s="311"/>
      <c r="AHF40" s="22"/>
      <c r="AHG40" s="322"/>
      <c r="AHH40" s="76"/>
      <c r="AHI40" s="78">
        <f t="shared" si="115"/>
        <v>2343</v>
      </c>
      <c r="AHK40" s="406"/>
      <c r="AHL40" s="311"/>
      <c r="AHM40" s="22"/>
      <c r="AHN40" s="31"/>
      <c r="AHO40" s="76"/>
      <c r="AHP40" s="78">
        <f t="shared" si="116"/>
        <v>0</v>
      </c>
      <c r="AHR40" s="406"/>
      <c r="AHS40" s="311"/>
      <c r="AHT40" s="22"/>
      <c r="AHU40" s="31"/>
      <c r="AHV40" s="76"/>
      <c r="AHW40" s="78">
        <f t="shared" si="117"/>
        <v>5917.5</v>
      </c>
      <c r="AHY40" s="406"/>
      <c r="AHZ40" s="406"/>
      <c r="AIA40" s="311"/>
      <c r="AIB40" s="22"/>
      <c r="AIC40" s="31"/>
      <c r="AID40" s="76"/>
      <c r="AIE40" s="78">
        <f t="shared" si="118"/>
        <v>36851.200000000004</v>
      </c>
      <c r="AIG40" s="406"/>
      <c r="AIH40" s="311"/>
      <c r="AII40" s="22"/>
      <c r="AIJ40" s="31"/>
      <c r="AIK40" s="76"/>
      <c r="AIL40" s="78">
        <f t="shared" si="119"/>
        <v>2612</v>
      </c>
      <c r="AIN40" s="406"/>
      <c r="AIO40" s="311"/>
      <c r="AIP40" s="22"/>
      <c r="AIQ40" s="31"/>
      <c r="AIR40" s="76"/>
      <c r="AIS40" s="78">
        <f t="shared" si="120"/>
        <v>0</v>
      </c>
      <c r="AIU40" s="406"/>
      <c r="AIV40" s="311"/>
      <c r="AIW40" s="22"/>
      <c r="AIX40" s="31"/>
      <c r="AIY40" s="76"/>
      <c r="AIZ40" s="78">
        <f t="shared" si="121"/>
        <v>504</v>
      </c>
      <c r="AJB40" s="31"/>
      <c r="AJC40" s="782"/>
      <c r="AJD40" s="22"/>
      <c r="AJE40" s="31"/>
      <c r="AJF40" s="76"/>
      <c r="AJG40" s="78">
        <f t="shared" si="122"/>
        <v>52560.5</v>
      </c>
      <c r="AJI40" s="31"/>
      <c r="AJJ40" s="782"/>
      <c r="AJK40" s="104"/>
      <c r="AJL40" s="31"/>
      <c r="AJM40" s="702"/>
      <c r="AJN40" s="78">
        <f t="shared" si="123"/>
        <v>3113</v>
      </c>
      <c r="AJP40" s="322"/>
      <c r="AJQ40" s="782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2"/>
      <c r="AKG40" s="22"/>
      <c r="AKH40" s="31"/>
      <c r="AKI40" s="76"/>
      <c r="AKJ40" s="78">
        <f t="shared" si="126"/>
        <v>0</v>
      </c>
      <c r="AKL40" s="406"/>
      <c r="AKM40" s="782"/>
      <c r="AKN40" s="22"/>
      <c r="AKO40" s="31"/>
      <c r="AKP40" s="76"/>
      <c r="AKQ40" s="78">
        <f t="shared" si="127"/>
        <v>0</v>
      </c>
      <c r="AKS40" s="406"/>
      <c r="AKT40" s="738"/>
      <c r="AKU40" s="782"/>
      <c r="AKV40" s="22"/>
      <c r="AKW40" s="31"/>
      <c r="AKX40" s="76"/>
      <c r="AKY40" s="78">
        <f t="shared" si="128"/>
        <v>139</v>
      </c>
      <c r="ALA40" s="406"/>
      <c r="ALB40" s="782"/>
      <c r="ALC40" s="22"/>
      <c r="ALD40" s="31"/>
      <c r="ALE40" s="76"/>
      <c r="ALF40" s="78">
        <f t="shared" si="129"/>
        <v>409</v>
      </c>
      <c r="ALH40" s="406"/>
      <c r="ALI40" s="782"/>
      <c r="ALJ40" s="22"/>
      <c r="ALK40" s="31"/>
      <c r="ALL40" s="76"/>
      <c r="ALM40" s="78">
        <f t="shared" si="130"/>
        <v>0</v>
      </c>
      <c r="ALO40" s="406"/>
      <c r="ALP40" s="782"/>
      <c r="ALQ40" s="22"/>
      <c r="ALR40" s="31"/>
      <c r="ALS40" s="76"/>
      <c r="ALT40" s="78">
        <f t="shared" si="131"/>
        <v>3598.5</v>
      </c>
      <c r="ALV40" s="406"/>
      <c r="ALW40" s="311"/>
      <c r="ALX40" s="22"/>
      <c r="ALY40" s="31"/>
      <c r="ALZ40" s="76"/>
      <c r="AMA40" s="78">
        <f t="shared" si="132"/>
        <v>37151</v>
      </c>
      <c r="AMC40" s="406"/>
      <c r="AMD40" s="782"/>
      <c r="AME40" s="22"/>
      <c r="AMF40" s="31"/>
      <c r="AMG40" s="76"/>
      <c r="AMH40" s="78">
        <f t="shared" si="133"/>
        <v>0</v>
      </c>
      <c r="AMJ40" s="406"/>
      <c r="AMK40" s="782"/>
      <c r="AML40" s="22"/>
      <c r="AMM40" s="406"/>
      <c r="AMN40" s="76"/>
      <c r="AMO40" s="78">
        <f t="shared" si="134"/>
        <v>0</v>
      </c>
      <c r="AMQ40" s="406"/>
      <c r="AMR40" s="782"/>
      <c r="AMS40" s="22"/>
      <c r="AMT40" s="31"/>
      <c r="AMU40" s="76"/>
      <c r="AMV40" s="78">
        <f t="shared" si="135"/>
        <v>0</v>
      </c>
      <c r="AMX40" s="322"/>
      <c r="AMY40" s="311"/>
      <c r="AMZ40" s="807"/>
      <c r="ANA40" s="810"/>
      <c r="ANB40" s="76"/>
      <c r="ANC40" s="811">
        <f t="shared" si="205"/>
        <v>0</v>
      </c>
      <c r="ANE40" s="322"/>
      <c r="ANF40" s="311"/>
      <c r="ANG40" s="807"/>
      <c r="ANH40" s="810"/>
      <c r="ANI40" s="76"/>
      <c r="ANJ40" s="811">
        <f t="shared" si="206"/>
        <v>0</v>
      </c>
      <c r="ANL40" s="322"/>
      <c r="ANM40" s="311"/>
      <c r="ANN40" s="807"/>
      <c r="ANO40" s="901"/>
      <c r="ANP40" s="76"/>
      <c r="ANQ40" s="811">
        <f t="shared" si="207"/>
        <v>187.59999999999991</v>
      </c>
      <c r="ANS40" s="31"/>
      <c r="ANT40" s="336"/>
      <c r="ANU40" s="311"/>
      <c r="ANV40" s="807"/>
      <c r="ANW40" s="810"/>
      <c r="ANX40" s="76"/>
      <c r="ANY40" s="811">
        <f t="shared" si="208"/>
        <v>0</v>
      </c>
      <c r="AOA40" s="406"/>
      <c r="AOB40" s="738"/>
      <c r="AOC40" s="311"/>
      <c r="AOD40" s="807"/>
      <c r="AOE40" s="810"/>
      <c r="AOF40" s="76"/>
      <c r="AOG40" s="811">
        <f t="shared" si="209"/>
        <v>731.20000000001164</v>
      </c>
      <c r="AOI40" s="406"/>
      <c r="AOJ40" s="311"/>
      <c r="AOK40" s="807"/>
      <c r="AOL40" s="810"/>
      <c r="AOM40" s="76"/>
      <c r="AON40" s="811">
        <f t="shared" si="210"/>
        <v>0</v>
      </c>
      <c r="AOP40" s="311"/>
      <c r="AOQ40" s="311"/>
      <c r="AOR40" s="807"/>
      <c r="AOS40" s="810"/>
      <c r="AOT40" s="76"/>
      <c r="AOU40" s="811">
        <f t="shared" si="211"/>
        <v>0</v>
      </c>
      <c r="AOW40" s="311"/>
      <c r="AOX40" s="311"/>
      <c r="AOY40" s="831"/>
      <c r="AOZ40" s="810"/>
      <c r="APA40" s="76"/>
      <c r="APB40" s="811">
        <f t="shared" si="212"/>
        <v>0</v>
      </c>
      <c r="APD40" s="49"/>
      <c r="APE40" s="900"/>
      <c r="APF40" s="805"/>
      <c r="APG40" s="97"/>
      <c r="APH40" s="139"/>
      <c r="API40" s="78">
        <f t="shared" si="136"/>
        <v>0</v>
      </c>
      <c r="APK40" s="406"/>
      <c r="APL40" s="311"/>
      <c r="APM40" s="831"/>
      <c r="APN40" s="810"/>
      <c r="APO40" s="76"/>
      <c r="APP40" s="811">
        <f t="shared" si="213"/>
        <v>0</v>
      </c>
      <c r="APR40" s="322"/>
      <c r="APS40" s="311"/>
      <c r="APT40" s="807"/>
      <c r="APU40" s="810"/>
      <c r="APV40" s="76"/>
      <c r="APW40" s="811">
        <f t="shared" si="266"/>
        <v>0</v>
      </c>
      <c r="APY40" s="31"/>
      <c r="APZ40" s="872"/>
      <c r="AQA40" s="807"/>
      <c r="AQB40" s="810"/>
      <c r="AQC40" s="76"/>
      <c r="AQD40" s="811">
        <f t="shared" si="267"/>
        <v>0</v>
      </c>
      <c r="AQF40" s="31"/>
      <c r="AQG40" s="872"/>
      <c r="AQH40" s="807"/>
      <c r="AQI40" s="810"/>
      <c r="AQJ40" s="76"/>
      <c r="AQK40" s="811">
        <f t="shared" si="268"/>
        <v>0</v>
      </c>
      <c r="AQM40" s="31"/>
      <c r="AQN40" s="872"/>
      <c r="AQO40" s="807"/>
      <c r="AQP40" s="810"/>
      <c r="AQQ40" s="76"/>
      <c r="AQR40" s="811">
        <f t="shared" si="269"/>
        <v>0</v>
      </c>
      <c r="AQT40" s="322"/>
      <c r="AQU40" s="872"/>
      <c r="AQV40" s="807"/>
      <c r="AQW40" s="810"/>
      <c r="AQX40" s="76"/>
      <c r="AQY40" s="811">
        <f t="shared" si="270"/>
        <v>0</v>
      </c>
      <c r="ARA40" s="322"/>
      <c r="ARB40" s="872"/>
      <c r="ARC40" s="807"/>
      <c r="ARD40" s="810"/>
      <c r="ARE40" s="76"/>
      <c r="ARF40" s="811">
        <f t="shared" si="271"/>
        <v>0</v>
      </c>
      <c r="ARH40" s="322"/>
      <c r="ARI40" s="872"/>
      <c r="ARJ40" s="807"/>
      <c r="ARK40" s="810"/>
      <c r="ARL40" s="76"/>
      <c r="ARM40" s="811">
        <f t="shared" si="272"/>
        <v>399</v>
      </c>
      <c r="ARO40" s="406"/>
      <c r="ARP40" s="872"/>
      <c r="ARQ40" s="807"/>
      <c r="ARR40" s="810"/>
      <c r="ARS40" s="76"/>
      <c r="ART40" s="811">
        <f t="shared" si="273"/>
        <v>0</v>
      </c>
      <c r="ARV40" s="406"/>
      <c r="ARW40" s="872"/>
      <c r="ARX40" s="807"/>
      <c r="ARY40" s="810"/>
      <c r="ARZ40" s="76"/>
      <c r="ASA40" s="811">
        <f t="shared" si="274"/>
        <v>0</v>
      </c>
      <c r="ASC40" s="406"/>
      <c r="ASD40" s="311"/>
      <c r="ASE40" s="807"/>
      <c r="ASF40" s="810"/>
      <c r="ASG40" s="76"/>
      <c r="ASH40" s="811">
        <f t="shared" si="223"/>
        <v>0</v>
      </c>
      <c r="ASJ40" s="311"/>
      <c r="ASK40" s="311"/>
      <c r="ASL40" s="831"/>
      <c r="ASM40" s="810"/>
      <c r="ASN40" s="76"/>
      <c r="ASO40" s="811">
        <f t="shared" si="224"/>
        <v>0</v>
      </c>
      <c r="ASQ40" s="406"/>
      <c r="ASR40" s="311"/>
      <c r="ASS40" s="22"/>
      <c r="AST40" s="31"/>
      <c r="ASU40" s="76"/>
      <c r="ASV40" s="78">
        <f t="shared" si="240"/>
        <v>0</v>
      </c>
      <c r="ASX40" s="406"/>
      <c r="ASY40" s="406"/>
      <c r="ASZ40" s="311"/>
      <c r="ATA40" s="22"/>
      <c r="ATB40" s="31"/>
      <c r="ATC40" s="76"/>
      <c r="ATD40" s="78">
        <f t="shared" si="241"/>
        <v>2270</v>
      </c>
      <c r="ATF40" s="406"/>
      <c r="ATG40" s="782"/>
      <c r="ATH40" s="22"/>
      <c r="ATI40" s="31"/>
      <c r="ATJ40" s="76"/>
      <c r="ATK40" s="78">
        <f t="shared" si="242"/>
        <v>0</v>
      </c>
      <c r="ATM40" s="322"/>
      <c r="ATN40" s="782"/>
      <c r="ATO40" s="22"/>
      <c r="ATP40" s="31"/>
      <c r="ATQ40" s="76"/>
      <c r="ATR40" s="78">
        <f t="shared" si="243"/>
        <v>0</v>
      </c>
      <c r="ATT40" s="406"/>
      <c r="ATU40" s="738"/>
      <c r="ATV40" s="782"/>
      <c r="ATW40" s="22"/>
      <c r="ATX40" s="31"/>
      <c r="ATY40" s="76"/>
      <c r="ATZ40" s="78">
        <f t="shared" si="244"/>
        <v>968</v>
      </c>
      <c r="AUB40" s="406"/>
      <c r="AUC40" s="738"/>
      <c r="AUD40" s="782"/>
      <c r="AUE40" s="22"/>
      <c r="AUF40" s="31"/>
      <c r="AUG40" s="76"/>
      <c r="AUH40" s="78">
        <f t="shared" si="245"/>
        <v>0</v>
      </c>
      <c r="AUI40" s="76"/>
      <c r="AUJ40" s="406"/>
      <c r="AUK40" s="311"/>
      <c r="AUL40" s="22"/>
      <c r="AUM40" s="31"/>
      <c r="AUN40" s="76"/>
      <c r="AUO40" s="78">
        <f t="shared" si="246"/>
        <v>0</v>
      </c>
      <c r="AUQ40" s="426"/>
      <c r="AUR40" s="229"/>
      <c r="AUS40" s="104"/>
      <c r="AUT40" s="49"/>
      <c r="AUU40" s="139"/>
      <c r="AUV40" s="78">
        <f t="shared" si="247"/>
        <v>1117.5</v>
      </c>
      <c r="AUX40" s="406"/>
      <c r="AUY40" s="311"/>
      <c r="AUZ40" s="22"/>
      <c r="AVA40" s="31"/>
      <c r="AVB40" s="76"/>
      <c r="AVC40" s="78">
        <f t="shared" si="248"/>
        <v>3312</v>
      </c>
      <c r="AVE40" s="406"/>
      <c r="AVF40" s="311"/>
      <c r="AVG40" s="22"/>
      <c r="AVH40" s="31"/>
      <c r="AVI40" s="76"/>
      <c r="AVJ40" s="78">
        <f t="shared" si="249"/>
        <v>0</v>
      </c>
      <c r="AVL40" s="426"/>
      <c r="AVM40" s="229"/>
      <c r="AVN40" s="104"/>
      <c r="AVO40" s="49"/>
      <c r="AVP40" s="139"/>
      <c r="AVQ40" s="78">
        <f t="shared" si="250"/>
        <v>0</v>
      </c>
      <c r="AVS40" s="406"/>
      <c r="AVT40" s="311"/>
      <c r="AVU40" s="22"/>
      <c r="AVV40" s="31"/>
      <c r="AVW40" s="76"/>
      <c r="AVX40" s="78">
        <f t="shared" si="225"/>
        <v>0</v>
      </c>
      <c r="AVZ40" s="406"/>
      <c r="AWA40" s="311"/>
      <c r="AWB40" s="22"/>
      <c r="AWC40" s="31"/>
      <c r="AWD40" s="76"/>
      <c r="AWE40" s="78">
        <f t="shared" si="226"/>
        <v>0</v>
      </c>
      <c r="AWG40" s="426"/>
      <c r="AWH40" s="229"/>
      <c r="AWI40" s="104"/>
      <c r="AWJ40" s="49"/>
      <c r="AWK40" s="139"/>
      <c r="AWL40" s="131">
        <f t="shared" si="227"/>
        <v>0</v>
      </c>
      <c r="AWN40" s="49"/>
      <c r="AWO40" s="308"/>
      <c r="AWP40" s="229"/>
      <c r="AWQ40" s="104"/>
      <c r="AWR40" s="49"/>
      <c r="AWS40" s="139"/>
      <c r="AWT40" s="78">
        <f t="shared" si="228"/>
        <v>5365</v>
      </c>
      <c r="AWV40" s="406"/>
      <c r="AWW40" s="406"/>
      <c r="AWX40" s="311"/>
      <c r="AWY40" s="783"/>
      <c r="AWZ40" s="810"/>
      <c r="AXA40" s="76"/>
      <c r="AXB40" s="78">
        <f t="shared" si="260"/>
        <v>4707.5</v>
      </c>
      <c r="AXD40" s="406"/>
      <c r="AXE40" s="311"/>
      <c r="AXF40" s="783"/>
      <c r="AXG40" s="810"/>
      <c r="AXH40" s="76"/>
      <c r="AXI40" s="78">
        <f t="shared" si="261"/>
        <v>0</v>
      </c>
      <c r="AXK40" s="406"/>
      <c r="AXL40" s="311"/>
      <c r="AXM40" s="903"/>
      <c r="AXN40" s="810"/>
      <c r="AXO40" s="76"/>
      <c r="AXP40" s="78">
        <f t="shared" si="262"/>
        <v>0</v>
      </c>
      <c r="AXR40" s="311"/>
      <c r="AXS40" s="311"/>
      <c r="AXT40" s="903"/>
      <c r="AXU40" s="810"/>
      <c r="AXV40" s="76"/>
      <c r="AXW40" s="78">
        <f t="shared" si="263"/>
        <v>0</v>
      </c>
      <c r="AXY40" s="426"/>
      <c r="AXZ40" s="229"/>
      <c r="AYA40" s="104"/>
      <c r="AYB40" s="715"/>
      <c r="AYC40" s="139"/>
      <c r="AYD40" s="78">
        <f t="shared" si="137"/>
        <v>0</v>
      </c>
      <c r="AYF40" s="426"/>
      <c r="AYG40" s="229"/>
      <c r="AYH40" s="843"/>
      <c r="AYI40" s="97"/>
      <c r="AYJ40" s="139"/>
      <c r="AYK40" s="78">
        <f t="shared" si="138"/>
        <v>0</v>
      </c>
      <c r="AYM40" s="426"/>
      <c r="AYN40" s="229"/>
      <c r="AYO40" s="843"/>
      <c r="AYP40" s="97"/>
      <c r="AYQ40" s="139"/>
      <c r="AYR40" s="78">
        <f t="shared" si="139"/>
        <v>0</v>
      </c>
      <c r="AYT40" s="406"/>
      <c r="AYU40" s="311"/>
      <c r="AYV40" s="903"/>
      <c r="AYW40" s="810"/>
      <c r="AYX40" s="76"/>
      <c r="AYY40" s="78">
        <f t="shared" si="140"/>
        <v>0</v>
      </c>
      <c r="AZA40" s="406"/>
      <c r="AZB40" s="311"/>
      <c r="AZC40" s="903"/>
      <c r="AZD40" s="810"/>
      <c r="AZE40" s="76"/>
      <c r="AZF40" s="78">
        <f t="shared" si="141"/>
        <v>0</v>
      </c>
      <c r="AZH40" s="311"/>
      <c r="AZI40" s="311"/>
      <c r="AZJ40" s="903"/>
      <c r="AZK40" s="810"/>
      <c r="AZL40" s="76"/>
      <c r="AZM40" s="78">
        <f t="shared" si="142"/>
        <v>0</v>
      </c>
      <c r="AZO40" s="321"/>
      <c r="AZP40" s="229"/>
      <c r="AZQ40" s="696"/>
      <c r="AZR40" s="97"/>
      <c r="AZS40" s="139"/>
      <c r="AZT40" s="78">
        <f t="shared" si="143"/>
        <v>5180.28</v>
      </c>
      <c r="AZV40" s="322"/>
      <c r="AZW40" s="311"/>
      <c r="AZX40" s="783"/>
      <c r="AZY40" s="810"/>
      <c r="AZZ40" s="76"/>
      <c r="BAA40" s="78">
        <f t="shared" si="144"/>
        <v>0</v>
      </c>
      <c r="BAC40" s="321"/>
      <c r="BAD40" s="229"/>
      <c r="BAE40" s="696"/>
      <c r="BAF40" s="715"/>
      <c r="BAG40" s="139"/>
      <c r="BAH40" s="78">
        <f t="shared" si="145"/>
        <v>16823.900000000001</v>
      </c>
      <c r="BAJ40" s="406"/>
      <c r="BAK40" s="782"/>
      <c r="BAL40" s="903"/>
      <c r="BAM40" s="721"/>
      <c r="BAN40" s="76"/>
      <c r="BAO40" s="78">
        <f t="shared" si="146"/>
        <v>0</v>
      </c>
      <c r="BAQ40" s="426"/>
      <c r="BAR40" s="229"/>
      <c r="BAS40" s="696"/>
      <c r="BAT40" s="97"/>
      <c r="BAU40" s="139"/>
      <c r="BAV40" s="78">
        <f t="shared" si="147"/>
        <v>60859.7</v>
      </c>
      <c r="BAX40" s="311"/>
      <c r="BAY40" s="311"/>
      <c r="BAZ40" s="903"/>
      <c r="BBA40" s="810"/>
      <c r="BBB40" s="76"/>
      <c r="BBC40" s="78">
        <f t="shared" si="264"/>
        <v>0</v>
      </c>
      <c r="BBE40" s="311"/>
      <c r="BBF40" s="311"/>
      <c r="BBG40" s="903"/>
      <c r="BBH40" s="810"/>
      <c r="BBI40" s="76"/>
      <c r="BBJ40" s="78">
        <f t="shared" si="265"/>
        <v>1292</v>
      </c>
      <c r="BBL40" s="321">
        <v>41746</v>
      </c>
      <c r="BBM40" s="321"/>
      <c r="BBN40" s="302" t="s">
        <v>3642</v>
      </c>
      <c r="BBO40" s="350">
        <v>63188</v>
      </c>
      <c r="BBP40" s="321">
        <v>41753</v>
      </c>
      <c r="BBQ40" s="435">
        <v>63188</v>
      </c>
      <c r="BBR40" s="131">
        <f t="shared" si="148"/>
        <v>452306.5</v>
      </c>
      <c r="BBT40" s="311"/>
      <c r="BBU40" s="311"/>
      <c r="BBV40" s="903"/>
      <c r="BBW40" s="810"/>
      <c r="BBX40" s="76"/>
      <c r="BBY40" s="78">
        <f t="shared" si="149"/>
        <v>0</v>
      </c>
      <c r="BCA40" s="311"/>
      <c r="BCB40" s="311"/>
      <c r="BCC40" s="903"/>
      <c r="BCD40" s="810"/>
      <c r="BCE40" s="76"/>
      <c r="BCF40" s="78">
        <f t="shared" si="150"/>
        <v>0</v>
      </c>
      <c r="BCH40" s="311"/>
      <c r="BCI40" s="311"/>
      <c r="BCJ40" s="903"/>
      <c r="BCK40" s="810"/>
      <c r="BCL40" s="76"/>
      <c r="BCM40" s="78">
        <f t="shared" si="151"/>
        <v>0</v>
      </c>
      <c r="BCO40" s="311"/>
      <c r="BCP40" s="311"/>
      <c r="BCQ40" s="903"/>
      <c r="BCR40" s="810"/>
      <c r="BCS40" s="76"/>
      <c r="BCT40" s="78">
        <f t="shared" si="152"/>
        <v>0</v>
      </c>
      <c r="BCV40" s="406"/>
      <c r="BCW40" s="311"/>
      <c r="BCX40" s="903"/>
      <c r="BCY40" s="810"/>
      <c r="BCZ40" s="76"/>
      <c r="BDA40" s="78">
        <f t="shared" si="153"/>
        <v>6086.5</v>
      </c>
      <c r="BDC40" s="406"/>
      <c r="BDD40" s="311"/>
      <c r="BDE40" s="903"/>
      <c r="BDF40" s="810"/>
      <c r="BDG40" s="76"/>
      <c r="BDH40" s="78">
        <f t="shared" si="154"/>
        <v>29972.600000000006</v>
      </c>
      <c r="BDJ40" s="322"/>
      <c r="BDK40" s="311"/>
      <c r="BDL40" s="903"/>
      <c r="BDM40" s="810"/>
      <c r="BDN40" s="76"/>
      <c r="BDO40" s="78">
        <f t="shared" si="155"/>
        <v>0</v>
      </c>
      <c r="BDQ40" s="406"/>
      <c r="BDR40" s="738"/>
      <c r="BDS40" s="311"/>
      <c r="BDT40" s="903"/>
      <c r="BDU40" s="721"/>
      <c r="BDV40" s="76"/>
      <c r="BDW40" s="78">
        <f t="shared" si="156"/>
        <v>308</v>
      </c>
      <c r="BDY40" s="311"/>
      <c r="BDZ40" s="311"/>
      <c r="BEA40" s="311"/>
      <c r="BEB40" s="903"/>
      <c r="BEC40" s="810"/>
      <c r="BED40" s="76"/>
      <c r="BEE40" s="78">
        <f t="shared" si="157"/>
        <v>10700</v>
      </c>
      <c r="BEG40" s="311"/>
      <c r="BEH40" s="311"/>
      <c r="BEI40" s="903"/>
      <c r="BEJ40" s="810"/>
      <c r="BEK40" s="76"/>
      <c r="BEL40" s="78">
        <f t="shared" si="158"/>
        <v>0</v>
      </c>
      <c r="BEN40" s="311"/>
      <c r="BEO40" s="311"/>
      <c r="BEP40" s="903"/>
      <c r="BEQ40" s="810"/>
      <c r="BER40" s="76"/>
      <c r="BES40" s="78">
        <f t="shared" si="159"/>
        <v>0</v>
      </c>
      <c r="BEU40" s="322"/>
      <c r="BEV40" s="311"/>
      <c r="BEW40" s="903"/>
      <c r="BEX40" s="810"/>
      <c r="BEY40" s="76"/>
      <c r="BEZ40" s="78">
        <f t="shared" si="160"/>
        <v>0</v>
      </c>
      <c r="BFB40" s="322"/>
      <c r="BFC40" s="311"/>
      <c r="BFD40" s="903"/>
      <c r="BFE40" s="810"/>
      <c r="BFF40" s="76"/>
      <c r="BFG40" s="78">
        <f t="shared" si="161"/>
        <v>970</v>
      </c>
      <c r="BFI40" s="321"/>
      <c r="BFJ40" s="229"/>
      <c r="BFK40" s="104"/>
      <c r="BFL40" s="715"/>
      <c r="BFM40" s="139"/>
      <c r="BFN40" s="78">
        <f t="shared" si="162"/>
        <v>0</v>
      </c>
      <c r="BFP40" s="322"/>
      <c r="BFQ40" s="311"/>
      <c r="BFR40" s="903"/>
      <c r="BFS40" s="721"/>
      <c r="BFT40" s="76"/>
      <c r="BFU40" s="78">
        <f t="shared" si="163"/>
        <v>0</v>
      </c>
      <c r="BFW40" s="311"/>
      <c r="BFX40" s="311"/>
      <c r="BFY40" s="903"/>
      <c r="BFZ40" s="810"/>
      <c r="BGA40" s="76"/>
      <c r="BGB40" s="78">
        <f t="shared" si="164"/>
        <v>0</v>
      </c>
      <c r="BGD40" s="322"/>
      <c r="BGE40" s="311"/>
      <c r="BGF40" s="903"/>
      <c r="BGG40" s="901"/>
      <c r="BGH40" s="76"/>
      <c r="BGI40" s="78">
        <f t="shared" si="165"/>
        <v>0</v>
      </c>
      <c r="BGK40" s="426"/>
      <c r="BGL40" s="426"/>
      <c r="BGM40" s="229"/>
      <c r="BGN40" s="104"/>
      <c r="BGO40" s="426"/>
      <c r="BGP40" s="139"/>
      <c r="BGQ40" s="78">
        <f t="shared" si="166"/>
        <v>4379.5999999999913</v>
      </c>
      <c r="BGS40" s="311"/>
      <c r="BGT40" s="311"/>
      <c r="BGU40" s="903"/>
      <c r="BGV40" s="810"/>
      <c r="BGW40" s="76"/>
      <c r="BGX40" s="78">
        <f t="shared" si="167"/>
        <v>0</v>
      </c>
      <c r="BGZ40" s="406"/>
      <c r="BHA40" s="311"/>
      <c r="BHB40" s="903"/>
      <c r="BHC40" s="810"/>
      <c r="BHD40" s="76"/>
      <c r="BHE40" s="78">
        <f t="shared" si="168"/>
        <v>229.79999999999927</v>
      </c>
      <c r="BHG40" s="406"/>
      <c r="BHH40" s="311"/>
      <c r="BHI40" s="311"/>
      <c r="BHJ40" s="903"/>
      <c r="BHK40" s="810"/>
      <c r="BHL40" s="76"/>
      <c r="BHM40" s="78">
        <f t="shared" si="169"/>
        <v>0</v>
      </c>
      <c r="BHO40" s="322"/>
      <c r="BHP40" s="311"/>
      <c r="BHQ40" s="783"/>
      <c r="BHR40" s="901"/>
      <c r="BHS40" s="76"/>
      <c r="BHT40" s="78">
        <f t="shared" si="170"/>
        <v>0</v>
      </c>
      <c r="BHV40" s="322"/>
      <c r="BHW40" s="736"/>
      <c r="BHX40" s="311"/>
      <c r="BHY40" s="903"/>
      <c r="BHZ40" s="901"/>
      <c r="BIA40" s="76"/>
      <c r="BIB40" s="78">
        <f t="shared" si="171"/>
        <v>0</v>
      </c>
      <c r="BID40" s="322"/>
      <c r="BIE40" s="311"/>
      <c r="BIF40" s="311"/>
      <c r="BIG40" s="783"/>
      <c r="BIH40" s="810"/>
      <c r="BII40" s="76"/>
      <c r="BIJ40" s="78">
        <f t="shared" si="172"/>
        <v>50501.000000000007</v>
      </c>
      <c r="BIL40" s="406"/>
      <c r="BIM40" s="311"/>
      <c r="BIN40" s="783"/>
      <c r="BIO40" s="721"/>
      <c r="BIP40" s="76"/>
      <c r="BIQ40" s="78">
        <f t="shared" si="173"/>
        <v>86</v>
      </c>
      <c r="BIS40" s="322"/>
      <c r="BIT40" s="311"/>
      <c r="BIU40" s="783"/>
      <c r="BIV40" s="810"/>
      <c r="BIW40" s="76"/>
      <c r="BIX40" s="78">
        <f t="shared" si="174"/>
        <v>0</v>
      </c>
      <c r="BIZ40" s="406"/>
      <c r="BJA40" s="311"/>
      <c r="BJB40" s="783"/>
      <c r="BJC40" s="810"/>
      <c r="BJD40" s="76"/>
      <c r="BJE40" s="78">
        <f t="shared" si="175"/>
        <v>0</v>
      </c>
      <c r="BJG40" s="322"/>
      <c r="BJH40" s="322"/>
      <c r="BJI40" s="311"/>
      <c r="BJJ40" s="903"/>
      <c r="BJK40" s="810"/>
      <c r="BJL40" s="76"/>
      <c r="BJM40" s="78">
        <f t="shared" si="254"/>
        <v>27564.899999999991</v>
      </c>
      <c r="BJO40" s="311"/>
      <c r="BJP40" s="311"/>
      <c r="BJQ40" s="903"/>
      <c r="BJR40" s="810"/>
      <c r="BJS40" s="76"/>
      <c r="BJT40" s="78">
        <f t="shared" si="255"/>
        <v>1883</v>
      </c>
      <c r="BJV40" s="406"/>
      <c r="BJW40" s="311"/>
      <c r="BJX40" s="903"/>
      <c r="BJY40" s="810"/>
      <c r="BJZ40" s="76"/>
      <c r="BKA40" s="78">
        <f t="shared" si="176"/>
        <v>0</v>
      </c>
      <c r="BKC40" s="406"/>
      <c r="BKE40" s="311"/>
      <c r="BKF40" s="903"/>
      <c r="BKG40" s="810"/>
      <c r="BKH40" s="76"/>
      <c r="BKI40" s="78">
        <f t="shared" si="177"/>
        <v>13238.500000000002</v>
      </c>
      <c r="BKK40" s="406"/>
      <c r="BKL40" s="311"/>
      <c r="BKM40" s="903"/>
      <c r="BKN40" s="810"/>
      <c r="BKO40" s="76"/>
      <c r="BKP40" s="78">
        <f t="shared" si="178"/>
        <v>0</v>
      </c>
      <c r="BKR40" s="406"/>
      <c r="BKS40" s="311"/>
      <c r="BKT40" s="903"/>
      <c r="BKU40" s="810"/>
      <c r="BKV40" s="76"/>
      <c r="BKW40" s="78">
        <f t="shared" si="179"/>
        <v>0</v>
      </c>
      <c r="BKY40" s="406"/>
      <c r="BKZ40" s="311"/>
      <c r="BLA40" s="903"/>
      <c r="BLB40" s="810"/>
      <c r="BLC40" s="76"/>
      <c r="BLD40" s="78">
        <f t="shared" si="180"/>
        <v>11052.6</v>
      </c>
      <c r="BLF40" s="406"/>
      <c r="BLG40" s="311"/>
      <c r="BLH40" s="903"/>
      <c r="BLI40" s="810"/>
      <c r="BLJ40" s="76"/>
      <c r="BLK40" s="78">
        <f t="shared" si="181"/>
        <v>100</v>
      </c>
      <c r="BLM40" s="406"/>
      <c r="BLN40" s="311"/>
      <c r="BLO40" s="903"/>
      <c r="BLP40" s="810"/>
      <c r="BLQ40" s="76"/>
      <c r="BLR40" s="78">
        <f t="shared" si="182"/>
        <v>0</v>
      </c>
      <c r="BLT40" s="406"/>
      <c r="BLU40" s="311"/>
      <c r="BLV40" s="903"/>
      <c r="BLW40" s="810"/>
      <c r="BLX40" s="76"/>
      <c r="BLY40" s="78">
        <f t="shared" si="183"/>
        <v>0</v>
      </c>
      <c r="BMA40" s="406"/>
      <c r="BMB40" s="311"/>
      <c r="BMC40" s="903"/>
      <c r="BMD40" s="810"/>
      <c r="BME40" s="76"/>
      <c r="BMF40" s="78">
        <f t="shared" si="184"/>
        <v>0</v>
      </c>
      <c r="BMH40" s="406"/>
      <c r="BMI40" s="311"/>
      <c r="BMJ40" s="903"/>
      <c r="BMK40" s="810"/>
      <c r="BML40" s="76"/>
      <c r="BMM40" s="78">
        <f t="shared" si="185"/>
        <v>0</v>
      </c>
      <c r="BMO40" s="311"/>
      <c r="BMP40" s="311"/>
      <c r="BMQ40" s="783"/>
      <c r="BMR40" s="810"/>
      <c r="BMS40" s="76"/>
      <c r="BMT40" s="78">
        <f t="shared" si="186"/>
        <v>0</v>
      </c>
      <c r="BMV40" s="31"/>
      <c r="BMW40" s="311"/>
      <c r="BMX40" s="783"/>
      <c r="BMY40" s="810"/>
      <c r="BMZ40" s="76"/>
      <c r="BNA40" s="78">
        <f t="shared" si="229"/>
        <v>30837</v>
      </c>
      <c r="BNC40" s="342"/>
      <c r="BND40" s="229"/>
      <c r="BNE40" s="104"/>
      <c r="BNF40" s="393"/>
      <c r="BNG40" s="139"/>
      <c r="BNH40" s="78">
        <f t="shared" si="230"/>
        <v>92933.8</v>
      </c>
      <c r="BNJ40" s="311"/>
      <c r="BNK40" s="311"/>
      <c r="BNL40" s="903"/>
      <c r="BNM40" s="810"/>
      <c r="BNN40" s="76"/>
      <c r="BNO40" s="78">
        <f t="shared" si="231"/>
        <v>0</v>
      </c>
      <c r="BNQ40" s="311"/>
      <c r="BNR40" s="736"/>
      <c r="BNS40" s="311"/>
      <c r="BNT40" s="903"/>
      <c r="BNU40" s="810"/>
      <c r="BNV40" s="76"/>
      <c r="BNW40" s="78">
        <f t="shared" si="232"/>
        <v>0</v>
      </c>
      <c r="BNY40" s="311"/>
      <c r="BNZ40" s="311"/>
      <c r="BOA40" s="903"/>
      <c r="BOB40" s="810"/>
      <c r="BOC40" s="76"/>
      <c r="BOD40" s="78">
        <f t="shared" si="233"/>
        <v>0</v>
      </c>
      <c r="BOF40" s="311"/>
      <c r="BOG40" s="311"/>
      <c r="BOH40" s="903"/>
      <c r="BOI40" s="810"/>
      <c r="BOJ40" s="76"/>
      <c r="BOK40" s="78">
        <f t="shared" si="234"/>
        <v>0</v>
      </c>
      <c r="BOM40" s="311"/>
      <c r="BON40" s="311"/>
      <c r="BOO40" s="903"/>
      <c r="BOP40" s="810"/>
      <c r="BOQ40" s="76"/>
      <c r="BOR40" s="78">
        <f t="shared" si="235"/>
        <v>1785.5</v>
      </c>
      <c r="BOT40" s="322"/>
      <c r="BOU40" s="311"/>
      <c r="BOV40" s="903"/>
      <c r="BOW40" s="810"/>
      <c r="BOX40" s="76"/>
      <c r="BOY40" s="78">
        <f t="shared" si="236"/>
        <v>0</v>
      </c>
      <c r="BPA40" s="406"/>
      <c r="BPB40" s="311"/>
      <c r="BPC40" s="903"/>
      <c r="BPD40" s="810"/>
      <c r="BPE40" s="76"/>
      <c r="BPF40" s="78">
        <f t="shared" si="237"/>
        <v>0</v>
      </c>
      <c r="BPH40" s="406"/>
      <c r="BPI40" s="311"/>
      <c r="BPJ40" s="903"/>
      <c r="BPK40" s="810"/>
      <c r="BPL40" s="76"/>
      <c r="BPM40" s="78">
        <f t="shared" si="251"/>
        <v>2273.5</v>
      </c>
      <c r="BPO40" s="311"/>
      <c r="BPP40" s="311"/>
      <c r="BPQ40" s="903"/>
      <c r="BPR40" s="810"/>
      <c r="BPS40" s="76"/>
      <c r="BPT40" s="78">
        <f t="shared" si="187"/>
        <v>0</v>
      </c>
      <c r="BPV40" s="311"/>
      <c r="BPW40" s="311"/>
      <c r="BPX40" s="903"/>
      <c r="BPY40" s="810"/>
      <c r="BPZ40" s="76"/>
      <c r="BQA40" s="78">
        <f t="shared" si="188"/>
        <v>0</v>
      </c>
      <c r="BQE40" s="311"/>
      <c r="BQF40" s="903"/>
      <c r="BQG40" s="810"/>
      <c r="BQH40" s="76"/>
      <c r="BQI40" s="78">
        <f t="shared" si="189"/>
        <v>118</v>
      </c>
      <c r="BQJ40" s="76"/>
      <c r="BQK40" s="322"/>
      <c r="BQL40" s="311"/>
      <c r="BQM40" s="104"/>
      <c r="BQN40" s="810"/>
      <c r="BQO40" s="76"/>
      <c r="BQP40" s="78">
        <f t="shared" si="190"/>
        <v>55080.5</v>
      </c>
      <c r="BQR40" s="321"/>
      <c r="BQS40" s="895"/>
      <c r="BQT40" s="696"/>
      <c r="BQU40" s="426"/>
      <c r="BQV40" s="261"/>
      <c r="BQW40" s="78">
        <f t="shared" si="191"/>
        <v>0</v>
      </c>
      <c r="BQZ40" s="780"/>
      <c r="BRA40" s="350"/>
      <c r="BRB40" s="406"/>
      <c r="BRC40" s="778"/>
      <c r="BRD40" s="78">
        <f t="shared" si="192"/>
        <v>0</v>
      </c>
      <c r="BRF40" s="311"/>
      <c r="BRG40" s="311"/>
      <c r="BRH40" s="903"/>
      <c r="BRI40" s="810"/>
      <c r="BRJ40" s="76"/>
      <c r="BRK40" s="78">
        <f t="shared" si="193"/>
        <v>0</v>
      </c>
      <c r="BRM40" s="322"/>
      <c r="BRN40" s="311"/>
      <c r="BRO40" s="311"/>
      <c r="BRP40" s="903"/>
      <c r="BRQ40" s="810"/>
      <c r="BRR40" s="76"/>
      <c r="BRS40" s="78">
        <f t="shared" si="194"/>
        <v>1966</v>
      </c>
      <c r="BRU40" s="406"/>
      <c r="BRV40" s="311"/>
      <c r="BRW40" s="903"/>
      <c r="BRX40" s="810"/>
      <c r="BRY40" s="76"/>
      <c r="BRZ40" s="78">
        <f t="shared" si="195"/>
        <v>0</v>
      </c>
      <c r="BSB40" s="406"/>
      <c r="BSC40" s="311"/>
      <c r="BSD40" s="903"/>
      <c r="BSE40" s="810"/>
      <c r="BSF40" s="76"/>
      <c r="BSG40" s="78">
        <f t="shared" si="196"/>
        <v>0</v>
      </c>
      <c r="BSI40" s="311"/>
      <c r="BSJ40" s="311"/>
      <c r="BSK40" s="903"/>
      <c r="BSL40" s="810"/>
      <c r="BSM40" s="76"/>
      <c r="BSN40" s="78">
        <f t="shared" si="197"/>
        <v>0</v>
      </c>
      <c r="BSP40" s="406"/>
      <c r="BSQ40" s="311"/>
      <c r="BSR40" s="903"/>
      <c r="BSS40" s="810"/>
      <c r="BST40" s="76"/>
      <c r="BSU40" s="78">
        <f t="shared" si="198"/>
        <v>0</v>
      </c>
      <c r="BSW40" s="406"/>
      <c r="BSX40" s="311"/>
      <c r="BSY40" s="903"/>
      <c r="BSZ40" s="810"/>
      <c r="BTA40" s="76"/>
      <c r="BTB40" s="78">
        <f t="shared" si="199"/>
        <v>0</v>
      </c>
      <c r="BTD40" s="311"/>
      <c r="BTE40" s="311"/>
      <c r="BTF40" s="903"/>
      <c r="BTG40" s="810"/>
      <c r="BTH40" s="76"/>
      <c r="BTI40" s="78">
        <f t="shared" si="200"/>
        <v>0</v>
      </c>
      <c r="BTK40" s="311"/>
      <c r="BTL40" s="311"/>
      <c r="BTM40" s="903"/>
      <c r="BTN40" s="810"/>
      <c r="BTO40" s="76"/>
      <c r="BTP40" s="78">
        <f t="shared" si="201"/>
        <v>0</v>
      </c>
      <c r="BTR40" s="311"/>
      <c r="BTS40" s="311"/>
      <c r="BTT40" s="903"/>
      <c r="BTU40" s="810"/>
      <c r="BTV40" s="76"/>
      <c r="BTW40" s="78">
        <f t="shared" si="202"/>
        <v>0</v>
      </c>
      <c r="BTY40" s="311"/>
      <c r="BTZ40" s="311"/>
      <c r="BUA40" s="903"/>
      <c r="BUB40" s="810"/>
      <c r="BUC40" s="76"/>
      <c r="BUD40" s="78">
        <f t="shared" si="203"/>
        <v>0</v>
      </c>
    </row>
    <row r="41" spans="1:1902" x14ac:dyDescent="0.25">
      <c r="A41" s="311"/>
      <c r="B41" s="311"/>
      <c r="C41" s="22"/>
      <c r="D41" s="31"/>
      <c r="E41" s="76"/>
      <c r="F41" s="78">
        <f t="shared" si="2"/>
        <v>147000</v>
      </c>
      <c r="H41" s="311"/>
      <c r="I41" s="311"/>
      <c r="J41" s="22"/>
      <c r="K41" s="31"/>
      <c r="L41" s="76"/>
      <c r="M41" s="78">
        <f t="shared" si="3"/>
        <v>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6"/>
      <c r="AK41" s="311"/>
      <c r="AL41" s="22"/>
      <c r="AM41" s="406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6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6"/>
      <c r="CA41" s="426"/>
      <c r="CB41" s="229"/>
      <c r="CC41" s="104"/>
      <c r="CD41" s="49"/>
      <c r="CE41" s="139"/>
      <c r="CF41" s="78">
        <f t="shared" si="13"/>
        <v>24829.5</v>
      </c>
      <c r="CH41" s="406"/>
      <c r="CI41" s="311"/>
      <c r="CJ41" s="22"/>
      <c r="CK41" s="31"/>
      <c r="CL41" s="76"/>
      <c r="CM41" s="78">
        <f t="shared" si="14"/>
        <v>0</v>
      </c>
      <c r="CO41" s="406"/>
      <c r="CP41" s="311"/>
      <c r="CQ41" s="22"/>
      <c r="CR41" s="31"/>
      <c r="CS41" s="76"/>
      <c r="CT41" s="78">
        <f t="shared" si="15"/>
        <v>0</v>
      </c>
      <c r="CV41" s="406">
        <v>41455</v>
      </c>
      <c r="CW41" s="909" t="s">
        <v>1687</v>
      </c>
      <c r="CX41" s="780" t="s">
        <v>1581</v>
      </c>
      <c r="CY41" s="139">
        <v>402560</v>
      </c>
      <c r="CZ41" s="738"/>
      <c r="DA41" s="389"/>
      <c r="DB41" s="78">
        <f t="shared" si="16"/>
        <v>1528852.25</v>
      </c>
      <c r="DD41" s="426"/>
      <c r="DE41" s="818"/>
      <c r="DF41" s="229"/>
      <c r="DG41" s="104"/>
      <c r="DH41" s="426"/>
      <c r="DI41" s="139"/>
      <c r="DJ41" s="78">
        <f t="shared" si="17"/>
        <v>17806122.599999994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6"/>
      <c r="EO41" s="311"/>
      <c r="EP41" s="22"/>
      <c r="EQ41" s="31"/>
      <c r="ER41" s="76"/>
      <c r="ES41" s="78">
        <f t="shared" si="22"/>
        <v>7999.8000000000029</v>
      </c>
      <c r="EU41" s="406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6"/>
      <c r="FK41" s="49"/>
      <c r="FL41" s="229"/>
      <c r="FM41" s="104"/>
      <c r="FN41" s="49"/>
      <c r="FO41" s="139"/>
      <c r="FP41" s="78">
        <f t="shared" si="25"/>
        <v>19957.43</v>
      </c>
      <c r="FR41" s="406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4"/>
        <v>0</v>
      </c>
      <c r="GG41" s="406"/>
      <c r="GH41" s="738"/>
      <c r="GI41" s="311"/>
      <c r="GJ41" s="22"/>
      <c r="GK41" s="406"/>
      <c r="GL41" s="76"/>
      <c r="GM41" s="78">
        <f t="shared" si="27"/>
        <v>0</v>
      </c>
      <c r="GO41" s="311"/>
      <c r="GP41" s="311"/>
      <c r="GQ41" s="22"/>
      <c r="GR41" s="31"/>
      <c r="GS41" s="76"/>
      <c r="GT41" s="78">
        <f t="shared" si="28"/>
        <v>3191.5</v>
      </c>
      <c r="GV41" s="406"/>
      <c r="GW41" s="311"/>
      <c r="GX41" s="311"/>
      <c r="GY41" s="22"/>
      <c r="GZ41" s="31"/>
      <c r="HA41" s="76"/>
      <c r="HB41" s="78">
        <f t="shared" si="29"/>
        <v>12652.35</v>
      </c>
      <c r="HD41" s="406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33695</v>
      </c>
      <c r="IT41" s="426"/>
      <c r="IU41" s="229"/>
      <c r="IV41" s="104"/>
      <c r="IW41" s="49"/>
      <c r="IX41" s="139"/>
      <c r="IY41" s="78">
        <f t="shared" si="36"/>
        <v>402</v>
      </c>
      <c r="JA41" s="406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40800</v>
      </c>
      <c r="JO41" s="322"/>
      <c r="JP41" s="311"/>
      <c r="JQ41" s="22"/>
      <c r="JR41" s="322"/>
      <c r="JS41" s="76"/>
      <c r="JT41" s="78">
        <f t="shared" si="39"/>
        <v>40800</v>
      </c>
      <c r="JV41" s="322"/>
      <c r="JW41" s="311"/>
      <c r="JX41" s="22"/>
      <c r="JY41" s="322"/>
      <c r="JZ41" s="76"/>
      <c r="KA41" s="78">
        <f t="shared" si="40"/>
        <v>40800</v>
      </c>
      <c r="KC41" s="406"/>
      <c r="KD41" s="311"/>
      <c r="KE41" s="22"/>
      <c r="KF41" s="322"/>
      <c r="KG41" s="76"/>
      <c r="KH41" s="78">
        <f t="shared" si="41"/>
        <v>108005.6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12354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6"/>
      <c r="MP41" s="311"/>
      <c r="MQ41" s="22"/>
      <c r="MR41" s="31"/>
      <c r="MS41" s="76"/>
      <c r="MT41" s="78">
        <f t="shared" si="50"/>
        <v>0</v>
      </c>
      <c r="MV41" s="406"/>
      <c r="MW41" s="311"/>
      <c r="MX41" s="22"/>
      <c r="MY41" s="31"/>
      <c r="MZ41" s="76"/>
      <c r="NA41" s="78">
        <f t="shared" si="51"/>
        <v>0</v>
      </c>
      <c r="NC41" s="406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6"/>
      <c r="NY41" s="311"/>
      <c r="NZ41" s="22"/>
      <c r="OA41" s="406"/>
      <c r="OB41" s="76"/>
      <c r="OC41" s="78">
        <f t="shared" si="55"/>
        <v>0</v>
      </c>
      <c r="OE41" s="406"/>
      <c r="OF41" s="311"/>
      <c r="OG41" s="22"/>
      <c r="OH41" s="31"/>
      <c r="OI41" s="76"/>
      <c r="OJ41" s="78">
        <f t="shared" si="56"/>
        <v>12799.5</v>
      </c>
      <c r="OL41" s="406"/>
      <c r="OM41" s="736"/>
      <c r="ON41" s="311"/>
      <c r="OO41" s="22"/>
      <c r="OP41" s="31"/>
      <c r="OQ41" s="76"/>
      <c r="OR41" s="78">
        <f t="shared" si="0"/>
        <v>225191.9</v>
      </c>
      <c r="OT41" s="406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95"/>
      <c r="PJ41" s="104"/>
      <c r="PK41" s="49"/>
      <c r="PL41" s="139"/>
      <c r="PM41" s="78">
        <f t="shared" si="59"/>
        <v>301.5</v>
      </c>
      <c r="PO41" s="321"/>
      <c r="PP41" s="895"/>
      <c r="PQ41" s="104"/>
      <c r="PR41" s="49"/>
      <c r="PS41" s="139"/>
      <c r="PT41" s="78">
        <f t="shared" si="60"/>
        <v>301.5</v>
      </c>
      <c r="PV41" s="322"/>
      <c r="PW41" s="336"/>
      <c r="PX41" s="311"/>
      <c r="PY41" s="22"/>
      <c r="PZ41" s="336"/>
      <c r="QA41" s="76"/>
      <c r="QB41" s="78">
        <f t="shared" si="61"/>
        <v>9830.3599999999933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9276.8000000000011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6"/>
      <c r="RN41" s="483"/>
      <c r="RO41" s="229"/>
      <c r="RP41" s="104"/>
      <c r="RQ41" s="49"/>
      <c r="RR41" s="139"/>
      <c r="RS41" s="78">
        <f t="shared" si="67"/>
        <v>15332.5</v>
      </c>
      <c r="RU41" s="406"/>
      <c r="RV41" s="311"/>
      <c r="RW41" s="22"/>
      <c r="RX41" s="31"/>
      <c r="RY41" s="76"/>
      <c r="RZ41" s="78">
        <f t="shared" si="68"/>
        <v>1797</v>
      </c>
      <c r="SB41" s="406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6"/>
      <c r="UG41" s="311"/>
      <c r="UH41" s="22"/>
      <c r="UI41" s="31"/>
      <c r="UJ41" s="76"/>
      <c r="UK41" s="78">
        <f t="shared" si="77"/>
        <v>0</v>
      </c>
      <c r="UM41" s="406"/>
      <c r="UN41" s="311"/>
      <c r="UO41" s="22"/>
      <c r="UP41" s="31"/>
      <c r="UQ41" s="76"/>
      <c r="UR41" s="78">
        <f t="shared" si="78"/>
        <v>-2822</v>
      </c>
      <c r="UT41" s="406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6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6"/>
      <c r="WD41" s="311"/>
      <c r="WE41" s="22"/>
      <c r="WF41" s="322"/>
      <c r="WG41" s="76"/>
      <c r="WH41" s="78">
        <f t="shared" si="84"/>
        <v>1136</v>
      </c>
      <c r="WJ41" s="322"/>
      <c r="WK41" s="311"/>
      <c r="WL41" s="22"/>
      <c r="WM41" s="31"/>
      <c r="WN41" s="76"/>
      <c r="WO41" s="78">
        <f t="shared" si="85"/>
        <v>151</v>
      </c>
      <c r="WQ41" s="406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635.5</v>
      </c>
      <c r="XE41" s="406"/>
      <c r="XF41" s="311"/>
      <c r="XG41" s="22"/>
      <c r="XH41" s="31"/>
      <c r="XI41" s="76"/>
      <c r="XJ41" s="78">
        <f t="shared" si="88"/>
        <v>40179.949999999997</v>
      </c>
      <c r="XL41" s="406"/>
      <c r="XM41" s="311"/>
      <c r="XN41" s="22"/>
      <c r="XO41" s="31"/>
      <c r="XP41" s="76"/>
      <c r="XQ41" s="78">
        <f t="shared" si="89"/>
        <v>0</v>
      </c>
      <c r="XS41" s="406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6"/>
      <c r="YP41" s="483"/>
      <c r="YQ41" s="229"/>
      <c r="YR41" s="104"/>
      <c r="YS41" s="785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2"/>
        <v>0</v>
      </c>
      <c r="ZD41" s="321"/>
      <c r="ZE41" s="229"/>
      <c r="ZF41" s="104"/>
      <c r="ZG41" s="49"/>
      <c r="ZH41" s="139"/>
      <c r="ZI41" s="78">
        <f t="shared" si="94"/>
        <v>11399.470000000001</v>
      </c>
      <c r="ZK41" s="406"/>
      <c r="ZL41" s="311"/>
      <c r="ZM41" s="22"/>
      <c r="ZN41" s="31"/>
      <c r="ZO41" s="76"/>
      <c r="ZP41" s="78">
        <f t="shared" si="238"/>
        <v>0</v>
      </c>
      <c r="ZR41" s="406"/>
      <c r="ZS41" s="311"/>
      <c r="ZT41" s="22"/>
      <c r="ZU41" s="31"/>
      <c r="ZV41" s="76"/>
      <c r="ZW41" s="78">
        <f t="shared" si="239"/>
        <v>0</v>
      </c>
      <c r="ZY41" s="321"/>
      <c r="ZZ41" s="317"/>
      <c r="AAA41" s="302"/>
      <c r="AAB41" s="139"/>
      <c r="AAC41" s="321"/>
      <c r="AAD41" s="139"/>
      <c r="AAE41" s="78">
        <f t="shared" si="95"/>
        <v>2062.4000000000233</v>
      </c>
      <c r="AAG41" s="321"/>
      <c r="AAH41" s="302"/>
      <c r="AAI41" s="139"/>
      <c r="AAJ41" s="321"/>
      <c r="AAK41" s="139"/>
      <c r="AAL41" s="78">
        <f t="shared" si="96"/>
        <v>0</v>
      </c>
      <c r="AAN41" s="426"/>
      <c r="AAO41" s="426"/>
      <c r="AAP41" s="229"/>
      <c r="AAQ41" s="104"/>
      <c r="AAR41" s="321"/>
      <c r="AAS41" s="139"/>
      <c r="AAT41" s="78">
        <f t="shared" si="97"/>
        <v>2828</v>
      </c>
      <c r="AAV41" s="322"/>
      <c r="AAX41" s="783"/>
      <c r="AAY41" s="31"/>
      <c r="AAZ41" s="76"/>
      <c r="ABA41" s="78">
        <f t="shared" si="98"/>
        <v>41970</v>
      </c>
      <c r="ABC41" s="406"/>
      <c r="ABD41" s="311"/>
      <c r="ABE41" s="22"/>
      <c r="ABF41" s="31"/>
      <c r="ABG41" s="76"/>
      <c r="ABH41" s="78">
        <f t="shared" si="99"/>
        <v>0</v>
      </c>
      <c r="ABJ41" s="406"/>
      <c r="ABK41" s="311"/>
      <c r="ABL41" s="22"/>
      <c r="ABM41" s="31"/>
      <c r="ABN41" s="76"/>
      <c r="ABO41" s="78">
        <f t="shared" si="100"/>
        <v>0</v>
      </c>
      <c r="ABQ41" s="406"/>
      <c r="ABR41" s="311"/>
      <c r="ABS41" s="22"/>
      <c r="ABT41" s="31"/>
      <c r="ABU41" s="76"/>
      <c r="ABV41" s="78">
        <f t="shared" si="101"/>
        <v>0</v>
      </c>
      <c r="ABX41" s="406"/>
      <c r="ABY41" s="311"/>
      <c r="ABZ41" s="22"/>
      <c r="ACA41" s="31"/>
      <c r="ACB41" s="76"/>
      <c r="ACC41" s="78">
        <f t="shared" si="102"/>
        <v>0</v>
      </c>
      <c r="ACE41" s="406"/>
      <c r="ACF41" s="311"/>
      <c r="ACG41" s="22"/>
      <c r="ACH41" s="31"/>
      <c r="ACI41" s="76"/>
      <c r="ACJ41" s="78">
        <f t="shared" si="103"/>
        <v>0</v>
      </c>
      <c r="ACL41" s="406"/>
      <c r="ACM41" s="406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6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7"/>
        <v>0</v>
      </c>
      <c r="ADP41" s="322"/>
      <c r="ADQ41" s="311"/>
      <c r="ADR41" s="22"/>
      <c r="ADS41" s="406"/>
      <c r="ADT41" s="76"/>
      <c r="ADU41" s="78">
        <f t="shared" si="258"/>
        <v>0</v>
      </c>
      <c r="ADW41" s="406"/>
      <c r="ADX41" s="311"/>
      <c r="ADY41" s="22"/>
      <c r="ADZ41" s="31"/>
      <c r="AEA41" s="76"/>
      <c r="AEB41" s="78">
        <f t="shared" si="259"/>
        <v>42311</v>
      </c>
      <c r="AED41" s="321"/>
      <c r="AEE41" s="229"/>
      <c r="AEF41" s="104"/>
      <c r="AEG41" s="321"/>
      <c r="AEH41" s="139"/>
      <c r="AEI41" s="78">
        <f t="shared" si="253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2"/>
      <c r="AFG41" s="311"/>
      <c r="AFH41" s="22"/>
      <c r="AFI41" s="31"/>
      <c r="AFJ41" s="76"/>
      <c r="AFK41" s="78">
        <f t="shared" si="108"/>
        <v>0</v>
      </c>
      <c r="AFM41" s="792"/>
      <c r="AFN41" s="311"/>
      <c r="AFO41" s="22"/>
      <c r="AFP41" s="31"/>
      <c r="AFQ41" s="76"/>
      <c r="AFR41" s="78">
        <f t="shared" si="109"/>
        <v>0</v>
      </c>
      <c r="AFT41" s="792"/>
      <c r="AFU41" s="311"/>
      <c r="AFV41" s="22"/>
      <c r="AFW41" s="31"/>
      <c r="AFX41" s="76"/>
      <c r="AFY41" s="78">
        <f t="shared" si="110"/>
        <v>0</v>
      </c>
      <c r="AGA41" s="792"/>
      <c r="AGB41" s="311"/>
      <c r="AGC41" s="22"/>
      <c r="AGD41" s="31"/>
      <c r="AGE41" s="76"/>
      <c r="AGF41" s="78">
        <f t="shared" si="111"/>
        <v>45296</v>
      </c>
      <c r="AGH41" s="792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3146</v>
      </c>
      <c r="AGV41" s="406"/>
      <c r="AGW41" s="311"/>
      <c r="AGX41" s="22"/>
      <c r="AGY41" s="31"/>
      <c r="AGZ41" s="76"/>
      <c r="AHA41" s="78">
        <f t="shared" si="114"/>
        <v>17325.5</v>
      </c>
      <c r="AHE41" s="311"/>
      <c r="AHF41" s="22"/>
      <c r="AHG41" s="322"/>
      <c r="AHH41" s="76"/>
      <c r="AHI41" s="78">
        <f t="shared" si="115"/>
        <v>2343</v>
      </c>
      <c r="AHK41" s="406"/>
      <c r="AHL41" s="311"/>
      <c r="AHM41" s="22"/>
      <c r="AHN41" s="31"/>
      <c r="AHO41" s="76"/>
      <c r="AHP41" s="78">
        <f t="shared" si="116"/>
        <v>0</v>
      </c>
      <c r="AHR41" s="406"/>
      <c r="AHS41" s="311"/>
      <c r="AHT41" s="22"/>
      <c r="AHU41" s="31"/>
      <c r="AHV41" s="76"/>
      <c r="AHW41" s="78">
        <f t="shared" si="117"/>
        <v>5917.5</v>
      </c>
      <c r="AHY41" s="406"/>
      <c r="AHZ41" s="406"/>
      <c r="AIA41" s="311"/>
      <c r="AIB41" s="22"/>
      <c r="AIC41" s="31"/>
      <c r="AID41" s="76"/>
      <c r="AIE41" s="78">
        <f t="shared" si="118"/>
        <v>36851.200000000004</v>
      </c>
      <c r="AIG41" s="406"/>
      <c r="AIH41" s="311"/>
      <c r="AII41" s="22"/>
      <c r="AIJ41" s="31"/>
      <c r="AIK41" s="76"/>
      <c r="AIL41" s="78">
        <f t="shared" si="119"/>
        <v>2612</v>
      </c>
      <c r="AIN41" s="406"/>
      <c r="AIO41" s="311"/>
      <c r="AIP41" s="22"/>
      <c r="AIQ41" s="31"/>
      <c r="AIR41" s="76"/>
      <c r="AIS41" s="78">
        <f t="shared" si="120"/>
        <v>0</v>
      </c>
      <c r="AIU41" s="406"/>
      <c r="AIV41" s="311"/>
      <c r="AIW41" s="22"/>
      <c r="AIX41" s="31"/>
      <c r="AIY41" s="76"/>
      <c r="AIZ41" s="78">
        <f t="shared" si="121"/>
        <v>504</v>
      </c>
      <c r="AJB41" s="31"/>
      <c r="AJC41" s="782"/>
      <c r="AJD41" s="22"/>
      <c r="AJE41" s="31"/>
      <c r="AJF41" s="76"/>
      <c r="AJG41" s="78">
        <f t="shared" si="122"/>
        <v>52560.5</v>
      </c>
      <c r="AJI41" s="31"/>
      <c r="AJJ41" s="782"/>
      <c r="AJK41" s="104"/>
      <c r="AJL41" s="792"/>
      <c r="AJM41" s="702"/>
      <c r="AJN41" s="78">
        <f t="shared" si="123"/>
        <v>3113</v>
      </c>
      <c r="AJP41" s="322"/>
      <c r="AJQ41" s="782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2"/>
      <c r="AKG41" s="22"/>
      <c r="AKH41" s="31"/>
      <c r="AKI41" s="76"/>
      <c r="AKJ41" s="78">
        <f t="shared" si="126"/>
        <v>0</v>
      </c>
      <c r="AKL41" s="406"/>
      <c r="AKM41" s="782"/>
      <c r="AKN41" s="22"/>
      <c r="AKO41" s="31"/>
      <c r="AKP41" s="76"/>
      <c r="AKQ41" s="78">
        <f t="shared" si="127"/>
        <v>0</v>
      </c>
      <c r="AKS41" s="406"/>
      <c r="AKT41" s="738"/>
      <c r="AKU41" s="782"/>
      <c r="AKV41" s="22"/>
      <c r="AKW41" s="31"/>
      <c r="AKX41" s="76"/>
      <c r="AKY41" s="78">
        <f t="shared" si="128"/>
        <v>139</v>
      </c>
      <c r="ALA41" s="406"/>
      <c r="ALB41" s="782"/>
      <c r="ALC41" s="22"/>
      <c r="ALD41" s="31"/>
      <c r="ALE41" s="76"/>
      <c r="ALF41" s="78">
        <f t="shared" si="129"/>
        <v>409</v>
      </c>
      <c r="ALH41" s="406"/>
      <c r="ALI41" s="782"/>
      <c r="ALJ41" s="22"/>
      <c r="ALK41" s="31"/>
      <c r="ALL41" s="76"/>
      <c r="ALM41" s="78">
        <f t="shared" si="130"/>
        <v>0</v>
      </c>
      <c r="ALO41" s="406"/>
      <c r="ALP41" s="782"/>
      <c r="ALQ41" s="22"/>
      <c r="ALR41" s="31"/>
      <c r="ALS41" s="76"/>
      <c r="ALT41" s="78">
        <f t="shared" si="131"/>
        <v>3598.5</v>
      </c>
      <c r="ALV41" s="406"/>
      <c r="ALW41" s="311"/>
      <c r="ALX41" s="22"/>
      <c r="ALY41" s="31"/>
      <c r="ALZ41" s="76"/>
      <c r="AMA41" s="78">
        <f t="shared" si="132"/>
        <v>37151</v>
      </c>
      <c r="AMC41" s="406"/>
      <c r="AMD41" s="782"/>
      <c r="AME41" s="22"/>
      <c r="AMF41" s="31"/>
      <c r="AMG41" s="76"/>
      <c r="AMH41" s="78">
        <f t="shared" si="133"/>
        <v>0</v>
      </c>
      <c r="AMJ41" s="406"/>
      <c r="AMK41" s="782"/>
      <c r="AML41" s="22"/>
      <c r="AMM41" s="406"/>
      <c r="AMN41" s="76"/>
      <c r="AMO41" s="78">
        <f t="shared" si="134"/>
        <v>0</v>
      </c>
      <c r="AMQ41" s="406"/>
      <c r="AMR41" s="782"/>
      <c r="AMS41" s="22"/>
      <c r="AMT41" s="31"/>
      <c r="AMU41" s="76"/>
      <c r="AMV41" s="78">
        <f t="shared" si="135"/>
        <v>0</v>
      </c>
      <c r="AMX41" s="322"/>
      <c r="AMY41" s="311"/>
      <c r="AMZ41" s="807"/>
      <c r="ANA41" s="810"/>
      <c r="ANB41" s="76"/>
      <c r="ANC41" s="811">
        <f t="shared" si="205"/>
        <v>0</v>
      </c>
      <c r="ANE41" s="322"/>
      <c r="ANF41" s="311"/>
      <c r="ANG41" s="807"/>
      <c r="ANH41" s="810"/>
      <c r="ANI41" s="76"/>
      <c r="ANJ41" s="811">
        <f t="shared" si="206"/>
        <v>0</v>
      </c>
      <c r="ANL41" s="322"/>
      <c r="ANM41" s="311"/>
      <c r="ANN41" s="807"/>
      <c r="ANO41" s="901"/>
      <c r="ANP41" s="76"/>
      <c r="ANQ41" s="811">
        <f t="shared" si="207"/>
        <v>187.59999999999991</v>
      </c>
      <c r="ANS41" s="31"/>
      <c r="ANT41" s="336"/>
      <c r="ANU41" s="311"/>
      <c r="ANV41" s="807"/>
      <c r="ANW41" s="810"/>
      <c r="ANX41" s="76"/>
      <c r="ANY41" s="811">
        <f t="shared" si="208"/>
        <v>0</v>
      </c>
      <c r="AOA41" s="406"/>
      <c r="AOB41" s="738"/>
      <c r="AOC41" s="311"/>
      <c r="AOD41" s="807"/>
      <c r="AOE41" s="810"/>
      <c r="AOF41" s="76"/>
      <c r="AOG41" s="811">
        <f t="shared" si="209"/>
        <v>731.20000000001164</v>
      </c>
      <c r="AOI41" s="406"/>
      <c r="AOJ41" s="311"/>
      <c r="AOK41" s="807"/>
      <c r="AOL41" s="810"/>
      <c r="AOM41" s="76"/>
      <c r="AON41" s="811">
        <f t="shared" si="210"/>
        <v>0</v>
      </c>
      <c r="AOP41" s="311"/>
      <c r="AOQ41" s="311"/>
      <c r="AOR41" s="807"/>
      <c r="AOS41" s="810"/>
      <c r="AOT41" s="76"/>
      <c r="AOU41" s="811">
        <f t="shared" si="211"/>
        <v>0</v>
      </c>
      <c r="AOW41" s="311"/>
      <c r="AOX41" s="311"/>
      <c r="AOY41" s="831"/>
      <c r="AOZ41" s="810"/>
      <c r="APA41" s="76"/>
      <c r="APB41" s="811">
        <f t="shared" si="212"/>
        <v>0</v>
      </c>
      <c r="APD41" s="49"/>
      <c r="APE41" s="900"/>
      <c r="APF41" s="805"/>
      <c r="APG41" s="97"/>
      <c r="APH41" s="139"/>
      <c r="API41" s="78">
        <f t="shared" si="136"/>
        <v>0</v>
      </c>
      <c r="APK41" s="406"/>
      <c r="APL41" s="311"/>
      <c r="APM41" s="831"/>
      <c r="APN41" s="810"/>
      <c r="APO41" s="76"/>
      <c r="APP41" s="811">
        <f t="shared" si="213"/>
        <v>0</v>
      </c>
      <c r="APR41" s="322"/>
      <c r="APS41" s="311"/>
      <c r="APT41" s="807"/>
      <c r="APU41" s="810"/>
      <c r="APV41" s="76"/>
      <c r="APW41" s="811">
        <f t="shared" si="266"/>
        <v>0</v>
      </c>
      <c r="APY41" s="31"/>
      <c r="APZ41" s="872"/>
      <c r="AQA41" s="807"/>
      <c r="AQB41" s="810"/>
      <c r="AQC41" s="76"/>
      <c r="AQD41" s="811">
        <f t="shared" si="267"/>
        <v>0</v>
      </c>
      <c r="AQF41" s="31"/>
      <c r="AQG41" s="872"/>
      <c r="AQH41" s="807"/>
      <c r="AQI41" s="810"/>
      <c r="AQJ41" s="76"/>
      <c r="AQK41" s="811">
        <f t="shared" si="268"/>
        <v>0</v>
      </c>
      <c r="AQM41" s="31"/>
      <c r="AQN41" s="872"/>
      <c r="AQO41" s="807"/>
      <c r="AQP41" s="810"/>
      <c r="AQQ41" s="76"/>
      <c r="AQR41" s="811">
        <f t="shared" si="269"/>
        <v>0</v>
      </c>
      <c r="AQT41" s="322"/>
      <c r="AQU41" s="872"/>
      <c r="AQV41" s="807"/>
      <c r="AQW41" s="810"/>
      <c r="AQX41" s="76"/>
      <c r="AQY41" s="811">
        <f t="shared" si="270"/>
        <v>0</v>
      </c>
      <c r="ARA41" s="322"/>
      <c r="ARB41" s="872"/>
      <c r="ARC41" s="807"/>
      <c r="ARD41" s="810"/>
      <c r="ARE41" s="76"/>
      <c r="ARF41" s="811">
        <f t="shared" si="271"/>
        <v>0</v>
      </c>
      <c r="ARH41" s="322"/>
      <c r="ARI41" s="872"/>
      <c r="ARJ41" s="807"/>
      <c r="ARK41" s="810"/>
      <c r="ARL41" s="76"/>
      <c r="ARM41" s="811">
        <f t="shared" si="272"/>
        <v>399</v>
      </c>
      <c r="ARO41" s="406"/>
      <c r="ARP41" s="872"/>
      <c r="ARQ41" s="807"/>
      <c r="ARR41" s="810"/>
      <c r="ARS41" s="76"/>
      <c r="ART41" s="811">
        <f t="shared" si="273"/>
        <v>0</v>
      </c>
      <c r="ARV41" s="406"/>
      <c r="ARW41" s="872"/>
      <c r="ARX41" s="807"/>
      <c r="ARY41" s="810"/>
      <c r="ARZ41" s="76"/>
      <c r="ASA41" s="811">
        <f t="shared" si="274"/>
        <v>0</v>
      </c>
      <c r="ASC41" s="406"/>
      <c r="ASD41" s="311"/>
      <c r="ASE41" s="807"/>
      <c r="ASF41" s="810"/>
      <c r="ASG41" s="76"/>
      <c r="ASH41" s="811">
        <f t="shared" si="223"/>
        <v>0</v>
      </c>
      <c r="ASJ41" s="311"/>
      <c r="ASK41" s="311"/>
      <c r="ASL41" s="831"/>
      <c r="ASM41" s="810"/>
      <c r="ASN41" s="76"/>
      <c r="ASO41" s="811">
        <f t="shared" si="224"/>
        <v>0</v>
      </c>
      <c r="ASQ41" s="406"/>
      <c r="ASR41" s="311"/>
      <c r="ASS41" s="22"/>
      <c r="AST41" s="31"/>
      <c r="ASU41" s="76"/>
      <c r="ASV41" s="78">
        <f t="shared" si="240"/>
        <v>0</v>
      </c>
      <c r="ASX41" s="406"/>
      <c r="ASY41" s="406"/>
      <c r="ASZ41" s="311"/>
      <c r="ATA41" s="22"/>
      <c r="ATB41" s="31"/>
      <c r="ATC41" s="76"/>
      <c r="ATD41" s="78">
        <f t="shared" si="241"/>
        <v>2270</v>
      </c>
      <c r="ATF41" s="406"/>
      <c r="ATG41" s="782"/>
      <c r="ATH41" s="22"/>
      <c r="ATI41" s="31"/>
      <c r="ATJ41" s="76"/>
      <c r="ATK41" s="78">
        <f t="shared" si="242"/>
        <v>0</v>
      </c>
      <c r="ATM41" s="322"/>
      <c r="ATN41" s="782"/>
      <c r="ATO41" s="22"/>
      <c r="ATP41" s="31"/>
      <c r="ATQ41" s="76"/>
      <c r="ATR41" s="78">
        <f t="shared" si="243"/>
        <v>0</v>
      </c>
      <c r="ATT41" s="406"/>
      <c r="ATU41" s="738"/>
      <c r="ATV41" s="782"/>
      <c r="ATW41" s="22"/>
      <c r="ATX41" s="31"/>
      <c r="ATY41" s="76"/>
      <c r="ATZ41" s="78">
        <f t="shared" si="244"/>
        <v>968</v>
      </c>
      <c r="AUB41" s="406"/>
      <c r="AUC41" s="738"/>
      <c r="AUD41" s="782"/>
      <c r="AUE41" s="22"/>
      <c r="AUF41" s="31"/>
      <c r="AUG41" s="76"/>
      <c r="AUH41" s="78">
        <f t="shared" si="245"/>
        <v>0</v>
      </c>
      <c r="AUI41" s="76"/>
      <c r="AUJ41" s="406"/>
      <c r="AUK41" s="311"/>
      <c r="AUL41" s="22"/>
      <c r="AUM41" s="31"/>
      <c r="AUN41" s="76"/>
      <c r="AUO41" s="78">
        <f t="shared" si="246"/>
        <v>0</v>
      </c>
      <c r="AUQ41" s="426"/>
      <c r="AUR41" s="229"/>
      <c r="AUS41" s="104"/>
      <c r="AUT41" s="49"/>
      <c r="AUU41" s="139"/>
      <c r="AUV41" s="78">
        <f t="shared" si="247"/>
        <v>1117.5</v>
      </c>
      <c r="AUX41" s="406"/>
      <c r="AUY41" s="311"/>
      <c r="AUZ41" s="22"/>
      <c r="AVA41" s="31"/>
      <c r="AVB41" s="76"/>
      <c r="AVC41" s="78">
        <f t="shared" si="248"/>
        <v>3312</v>
      </c>
      <c r="AVE41" s="406"/>
      <c r="AVF41" s="311"/>
      <c r="AVG41" s="22"/>
      <c r="AVH41" s="31"/>
      <c r="AVI41" s="76"/>
      <c r="AVJ41" s="78">
        <f t="shared" si="249"/>
        <v>0</v>
      </c>
      <c r="AVL41" s="426"/>
      <c r="AVM41" s="229"/>
      <c r="AVN41" s="104"/>
      <c r="AVO41" s="49"/>
      <c r="AVP41" s="139"/>
      <c r="AVQ41" s="78">
        <f t="shared" si="250"/>
        <v>0</v>
      </c>
      <c r="AVS41" s="406"/>
      <c r="AVT41" s="311"/>
      <c r="AVU41" s="22"/>
      <c r="AVV41" s="31"/>
      <c r="AVW41" s="76"/>
      <c r="AVX41" s="78">
        <f t="shared" si="225"/>
        <v>0</v>
      </c>
      <c r="AVZ41" s="406"/>
      <c r="AWA41" s="311"/>
      <c r="AWB41" s="22"/>
      <c r="AWC41" s="31"/>
      <c r="AWD41" s="76"/>
      <c r="AWE41" s="78">
        <f t="shared" si="226"/>
        <v>0</v>
      </c>
      <c r="AWG41" s="426"/>
      <c r="AWH41" s="229"/>
      <c r="AWI41" s="104"/>
      <c r="AWJ41" s="49"/>
      <c r="AWK41" s="139"/>
      <c r="AWL41" s="78">
        <f t="shared" si="227"/>
        <v>0</v>
      </c>
      <c r="AWN41" s="49"/>
      <c r="AWO41" s="308"/>
      <c r="AWP41" s="229"/>
      <c r="AWQ41" s="104"/>
      <c r="AWR41" s="49"/>
      <c r="AWS41" s="139"/>
      <c r="AWT41" s="78">
        <f t="shared" si="228"/>
        <v>5365</v>
      </c>
      <c r="AWV41" s="406"/>
      <c r="AWW41" s="406"/>
      <c r="AWX41" s="311"/>
      <c r="AWY41" s="783"/>
      <c r="AWZ41" s="810"/>
      <c r="AXA41" s="77"/>
      <c r="AXB41" s="78">
        <f t="shared" si="260"/>
        <v>4707.5</v>
      </c>
      <c r="AXD41" s="406"/>
      <c r="AXE41" s="311"/>
      <c r="AXF41" s="783"/>
      <c r="AXG41" s="810"/>
      <c r="AXH41" s="76"/>
      <c r="AXI41" s="78">
        <f t="shared" si="261"/>
        <v>0</v>
      </c>
      <c r="AXK41" s="406"/>
      <c r="AXL41" s="311"/>
      <c r="AXM41" s="903"/>
      <c r="AXN41" s="810"/>
      <c r="AXO41" s="76"/>
      <c r="AXP41" s="78">
        <f t="shared" si="262"/>
        <v>0</v>
      </c>
      <c r="AXR41" s="311"/>
      <c r="AXS41" s="311"/>
      <c r="AXT41" s="903"/>
      <c r="AXU41" s="810"/>
      <c r="AXV41" s="76"/>
      <c r="AXW41" s="78">
        <f t="shared" si="263"/>
        <v>0</v>
      </c>
      <c r="AXY41" s="426"/>
      <c r="AXZ41" s="229"/>
      <c r="AYA41" s="843"/>
      <c r="AYB41" s="715"/>
      <c r="AYC41" s="139"/>
      <c r="AYD41" s="78">
        <f t="shared" si="137"/>
        <v>0</v>
      </c>
      <c r="AYF41" s="426"/>
      <c r="AYG41" s="229"/>
      <c r="AYH41" s="843"/>
      <c r="AYI41" s="97"/>
      <c r="AYJ41" s="139"/>
      <c r="AYK41" s="78">
        <f t="shared" si="138"/>
        <v>0</v>
      </c>
      <c r="AYM41" s="426"/>
      <c r="AYN41" s="229"/>
      <c r="AYO41" s="843"/>
      <c r="AYP41" s="97"/>
      <c r="AYQ41" s="139"/>
      <c r="AYR41" s="78">
        <f t="shared" si="139"/>
        <v>0</v>
      </c>
      <c r="AYT41" s="406"/>
      <c r="AYU41" s="311"/>
      <c r="AYV41" s="903"/>
      <c r="AYW41" s="810"/>
      <c r="AYX41" s="76"/>
      <c r="AYY41" s="78">
        <f t="shared" si="140"/>
        <v>0</v>
      </c>
      <c r="AZA41" s="406"/>
      <c r="AZB41" s="311"/>
      <c r="AZC41" s="903"/>
      <c r="AZD41" s="810"/>
      <c r="AZE41" s="76"/>
      <c r="AZF41" s="78">
        <f t="shared" si="141"/>
        <v>0</v>
      </c>
      <c r="AZH41" s="311"/>
      <c r="AZI41" s="311"/>
      <c r="AZJ41" s="903"/>
      <c r="AZK41" s="810"/>
      <c r="AZL41" s="76"/>
      <c r="AZM41" s="78">
        <f t="shared" si="142"/>
        <v>0</v>
      </c>
      <c r="AZO41" s="321"/>
      <c r="AZP41" s="229"/>
      <c r="AZQ41" s="696"/>
      <c r="AZR41" s="97"/>
      <c r="AZS41" s="139"/>
      <c r="AZT41" s="78">
        <f t="shared" si="143"/>
        <v>5180.28</v>
      </c>
      <c r="AZV41" s="322"/>
      <c r="AZW41" s="311"/>
      <c r="AZX41" s="783"/>
      <c r="AZY41" s="810"/>
      <c r="AZZ41" s="76"/>
      <c r="BAA41" s="78">
        <f t="shared" si="144"/>
        <v>0</v>
      </c>
      <c r="BAC41" s="321"/>
      <c r="BAD41" s="229"/>
      <c r="BAE41" s="696"/>
      <c r="BAF41" s="715"/>
      <c r="BAG41" s="139"/>
      <c r="BAH41" s="78">
        <f t="shared" si="145"/>
        <v>16823.900000000001</v>
      </c>
      <c r="BAJ41" s="406"/>
      <c r="BAK41" s="782"/>
      <c r="BAL41" s="903"/>
      <c r="BAM41" s="721"/>
      <c r="BAN41" s="76"/>
      <c r="BAO41" s="78">
        <f t="shared" si="146"/>
        <v>0</v>
      </c>
      <c r="BAQ41" s="426"/>
      <c r="BAR41" s="229"/>
      <c r="BAS41" s="696"/>
      <c r="BAT41" s="97"/>
      <c r="BAU41" s="139"/>
      <c r="BAV41" s="78">
        <f t="shared" si="147"/>
        <v>60859.7</v>
      </c>
      <c r="BAX41" s="311"/>
      <c r="BAY41" s="311"/>
      <c r="BAZ41" s="903"/>
      <c r="BBA41" s="810"/>
      <c r="BBB41" s="76"/>
      <c r="BBC41" s="78">
        <f t="shared" si="264"/>
        <v>0</v>
      </c>
      <c r="BBE41" s="311"/>
      <c r="BBF41" s="311"/>
      <c r="BBG41" s="903"/>
      <c r="BBH41" s="810"/>
      <c r="BBI41" s="76"/>
      <c r="BBJ41" s="78">
        <f t="shared" si="265"/>
        <v>1292</v>
      </c>
      <c r="BBL41" s="321">
        <v>41746</v>
      </c>
      <c r="BBM41" s="321"/>
      <c r="BBN41" s="229" t="s">
        <v>3643</v>
      </c>
      <c r="BBO41" s="104">
        <v>44007</v>
      </c>
      <c r="BBP41" s="393">
        <v>41753</v>
      </c>
      <c r="BBQ41" s="350">
        <v>44007</v>
      </c>
      <c r="BBR41" s="131">
        <f t="shared" si="148"/>
        <v>452306.5</v>
      </c>
      <c r="BBT41" s="311"/>
      <c r="BBU41" s="311"/>
      <c r="BBV41" s="903"/>
      <c r="BBW41" s="810"/>
      <c r="BBX41" s="76"/>
      <c r="BBY41" s="78">
        <f t="shared" si="149"/>
        <v>0</v>
      </c>
      <c r="BCA41" s="311"/>
      <c r="BCB41" s="311"/>
      <c r="BCC41" s="903"/>
      <c r="BCD41" s="810"/>
      <c r="BCE41" s="76"/>
      <c r="BCF41" s="78">
        <f t="shared" si="150"/>
        <v>0</v>
      </c>
      <c r="BCH41" s="311"/>
      <c r="BCI41" s="311"/>
      <c r="BCJ41" s="903"/>
      <c r="BCK41" s="810"/>
      <c r="BCL41" s="76"/>
      <c r="BCM41" s="78">
        <f t="shared" si="151"/>
        <v>0</v>
      </c>
      <c r="BCO41" s="311"/>
      <c r="BCP41" s="311"/>
      <c r="BCQ41" s="903"/>
      <c r="BCR41" s="810"/>
      <c r="BCS41" s="76"/>
      <c r="BCT41" s="78">
        <f t="shared" si="152"/>
        <v>0</v>
      </c>
      <c r="BCV41" s="406"/>
      <c r="BCW41" s="311"/>
      <c r="BCX41" s="903"/>
      <c r="BCY41" s="810"/>
      <c r="BCZ41" s="76"/>
      <c r="BDA41" s="78">
        <f t="shared" si="153"/>
        <v>6086.5</v>
      </c>
      <c r="BDC41" s="406"/>
      <c r="BDD41" s="311"/>
      <c r="BDE41" s="903"/>
      <c r="BDF41" s="810"/>
      <c r="BDG41" s="76"/>
      <c r="BDH41" s="78">
        <f t="shared" si="154"/>
        <v>29972.600000000006</v>
      </c>
      <c r="BDJ41" s="322"/>
      <c r="BDK41" s="311"/>
      <c r="BDL41" s="903"/>
      <c r="BDM41" s="810"/>
      <c r="BDN41" s="76"/>
      <c r="BDO41" s="78">
        <f t="shared" si="155"/>
        <v>0</v>
      </c>
      <c r="BDQ41" s="406"/>
      <c r="BDR41" s="738"/>
      <c r="BDS41" s="311"/>
      <c r="BDT41" s="903"/>
      <c r="BDU41" s="721"/>
      <c r="BDV41" s="76"/>
      <c r="BDW41" s="78">
        <f t="shared" si="156"/>
        <v>308</v>
      </c>
      <c r="BDY41" s="311"/>
      <c r="BDZ41" s="311"/>
      <c r="BEA41" s="311"/>
      <c r="BEB41" s="903"/>
      <c r="BEC41" s="810"/>
      <c r="BED41" s="76"/>
      <c r="BEE41" s="78">
        <f t="shared" si="157"/>
        <v>10700</v>
      </c>
      <c r="BEG41" s="311"/>
      <c r="BEH41" s="311"/>
      <c r="BEI41" s="903"/>
      <c r="BEJ41" s="810"/>
      <c r="BEK41" s="76"/>
      <c r="BEL41" s="78">
        <f t="shared" si="158"/>
        <v>0</v>
      </c>
      <c r="BEN41" s="311"/>
      <c r="BEO41" s="311"/>
      <c r="BEP41" s="903"/>
      <c r="BEQ41" s="810"/>
      <c r="BER41" s="76"/>
      <c r="BES41" s="78">
        <f t="shared" si="159"/>
        <v>0</v>
      </c>
      <c r="BEU41" s="322"/>
      <c r="BEV41" s="311"/>
      <c r="BEW41" s="903"/>
      <c r="BEX41" s="810"/>
      <c r="BEY41" s="76"/>
      <c r="BEZ41" s="78">
        <f t="shared" si="160"/>
        <v>0</v>
      </c>
      <c r="BFB41" s="322"/>
      <c r="BFC41" s="311"/>
      <c r="BFD41" s="903"/>
      <c r="BFE41" s="810"/>
      <c r="BFF41" s="76"/>
      <c r="BFG41" s="78">
        <f t="shared" si="161"/>
        <v>970</v>
      </c>
      <c r="BFI41" s="321"/>
      <c r="BFJ41" s="229"/>
      <c r="BFK41" s="104"/>
      <c r="BFL41" s="715"/>
      <c r="BFM41" s="139"/>
      <c r="BFN41" s="78">
        <f t="shared" si="162"/>
        <v>0</v>
      </c>
      <c r="BFP41" s="322"/>
      <c r="BFQ41" s="311"/>
      <c r="BFR41" s="903"/>
      <c r="BFS41" s="721"/>
      <c r="BFT41" s="76"/>
      <c r="BFU41" s="78">
        <f t="shared" si="163"/>
        <v>0</v>
      </c>
      <c r="BFW41" s="311"/>
      <c r="BFX41" s="311"/>
      <c r="BFY41" s="903"/>
      <c r="BFZ41" s="810"/>
      <c r="BGA41" s="76"/>
      <c r="BGB41" s="78">
        <f t="shared" si="164"/>
        <v>0</v>
      </c>
      <c r="BGD41" s="322"/>
      <c r="BGE41" s="311"/>
      <c r="BGF41" s="903"/>
      <c r="BGG41" s="901"/>
      <c r="BGH41" s="76"/>
      <c r="BGI41" s="78">
        <f t="shared" si="165"/>
        <v>0</v>
      </c>
      <c r="BGK41" s="426"/>
      <c r="BGL41" s="426"/>
      <c r="BGM41" s="229"/>
      <c r="BGN41" s="696"/>
      <c r="BGO41" s="715"/>
      <c r="BGP41" s="139"/>
      <c r="BGQ41" s="78">
        <f t="shared" si="166"/>
        <v>4379.5999999999913</v>
      </c>
      <c r="BGS41" s="311"/>
      <c r="BGT41" s="311"/>
      <c r="BGU41" s="903"/>
      <c r="BGV41" s="810"/>
      <c r="BGW41" s="76"/>
      <c r="BGX41" s="78">
        <f t="shared" si="167"/>
        <v>0</v>
      </c>
      <c r="BGZ41" s="406"/>
      <c r="BHA41" s="311"/>
      <c r="BHB41" s="903"/>
      <c r="BHC41" s="810"/>
      <c r="BHD41" s="76"/>
      <c r="BHE41" s="78">
        <f t="shared" si="168"/>
        <v>229.79999999999927</v>
      </c>
      <c r="BHG41" s="406"/>
      <c r="BHH41" s="311"/>
      <c r="BHI41" s="311"/>
      <c r="BHJ41" s="903"/>
      <c r="BHK41" s="810"/>
      <c r="BHL41" s="76"/>
      <c r="BHM41" s="78">
        <f t="shared" si="169"/>
        <v>0</v>
      </c>
      <c r="BHO41" s="322"/>
      <c r="BHP41" s="311"/>
      <c r="BHQ41" s="783"/>
      <c r="BHR41" s="901"/>
      <c r="BHS41" s="76"/>
      <c r="BHT41" s="78">
        <f t="shared" si="170"/>
        <v>0</v>
      </c>
      <c r="BHV41" s="322"/>
      <c r="BHW41" s="736"/>
      <c r="BHX41" s="311"/>
      <c r="BHY41" s="903"/>
      <c r="BHZ41" s="901"/>
      <c r="BIA41" s="76"/>
      <c r="BIB41" s="78">
        <f t="shared" si="171"/>
        <v>0</v>
      </c>
      <c r="BID41" s="322"/>
      <c r="BIE41" s="311"/>
      <c r="BIF41" s="311"/>
      <c r="BIG41" s="783"/>
      <c r="BIH41" s="810"/>
      <c r="BII41" s="76"/>
      <c r="BIJ41" s="78">
        <f t="shared" si="172"/>
        <v>50501.000000000007</v>
      </c>
      <c r="BIL41" s="406"/>
      <c r="BIM41" s="311"/>
      <c r="BIN41" s="783"/>
      <c r="BIO41" s="721"/>
      <c r="BIP41" s="76"/>
      <c r="BIQ41" s="78">
        <f t="shared" si="173"/>
        <v>86</v>
      </c>
      <c r="BIS41" s="322"/>
      <c r="BIT41" s="782"/>
      <c r="BIU41" s="783"/>
      <c r="BIV41" s="810"/>
      <c r="BIW41" s="76"/>
      <c r="BIX41" s="78">
        <f t="shared" si="174"/>
        <v>0</v>
      </c>
      <c r="BIZ41" s="406"/>
      <c r="BJA41" s="782"/>
      <c r="BJB41" s="783"/>
      <c r="BJC41" s="810"/>
      <c r="BJD41" s="76"/>
      <c r="BJE41" s="78">
        <f t="shared" si="175"/>
        <v>0</v>
      </c>
      <c r="BJG41" s="322"/>
      <c r="BJH41" s="322"/>
      <c r="BJI41" s="311"/>
      <c r="BJJ41" s="903"/>
      <c r="BJK41" s="810"/>
      <c r="BJL41" s="76"/>
      <c r="BJM41" s="78">
        <f t="shared" si="254"/>
        <v>27564.899999999991</v>
      </c>
      <c r="BJO41" s="311"/>
      <c r="BJP41" s="311"/>
      <c r="BJQ41" s="903"/>
      <c r="BJR41" s="810"/>
      <c r="BJS41" s="76"/>
      <c r="BJT41" s="78">
        <f t="shared" si="255"/>
        <v>1883</v>
      </c>
      <c r="BJV41" s="406"/>
      <c r="BJW41" s="311"/>
      <c r="BJX41" s="903"/>
      <c r="BJY41" s="810"/>
      <c r="BJZ41" s="76"/>
      <c r="BKA41" s="78">
        <f t="shared" si="176"/>
        <v>0</v>
      </c>
      <c r="BKC41" s="406"/>
      <c r="BKE41" s="311"/>
      <c r="BKF41" s="903"/>
      <c r="BKG41" s="810"/>
      <c r="BKH41" s="76"/>
      <c r="BKI41" s="78">
        <f t="shared" si="177"/>
        <v>13238.500000000002</v>
      </c>
      <c r="BKK41" s="406"/>
      <c r="BKL41" s="311"/>
      <c r="BKM41" s="903"/>
      <c r="BKN41" s="810"/>
      <c r="BKO41" s="76"/>
      <c r="BKP41" s="78">
        <f t="shared" si="178"/>
        <v>0</v>
      </c>
      <c r="BKR41" s="406"/>
      <c r="BKS41" s="311"/>
      <c r="BKT41" s="903"/>
      <c r="BKU41" s="810"/>
      <c r="BKV41" s="76"/>
      <c r="BKW41" s="78">
        <f t="shared" si="179"/>
        <v>0</v>
      </c>
      <c r="BKY41" s="406"/>
      <c r="BKZ41" s="311"/>
      <c r="BLA41" s="903"/>
      <c r="BLB41" s="810"/>
      <c r="BLC41" s="76"/>
      <c r="BLD41" s="78">
        <f t="shared" si="180"/>
        <v>11052.6</v>
      </c>
      <c r="BLF41" s="406"/>
      <c r="BLG41" s="311"/>
      <c r="BLH41" s="903"/>
      <c r="BLI41" s="810"/>
      <c r="BLJ41" s="76"/>
      <c r="BLK41" s="78">
        <f t="shared" si="181"/>
        <v>100</v>
      </c>
      <c r="BLM41" s="406"/>
      <c r="BLN41" s="311"/>
      <c r="BLO41" s="903"/>
      <c r="BLP41" s="810"/>
      <c r="BLQ41" s="76"/>
      <c r="BLR41" s="78">
        <f t="shared" si="182"/>
        <v>0</v>
      </c>
      <c r="BLT41" s="406"/>
      <c r="BLU41" s="311"/>
      <c r="BLV41" s="903"/>
      <c r="BLW41" s="810"/>
      <c r="BLX41" s="76"/>
      <c r="BLY41" s="78">
        <f t="shared" si="183"/>
        <v>0</v>
      </c>
      <c r="BMA41" s="406"/>
      <c r="BMB41" s="311"/>
      <c r="BMC41" s="903"/>
      <c r="BMD41" s="810"/>
      <c r="BME41" s="76"/>
      <c r="BMF41" s="78">
        <f t="shared" si="184"/>
        <v>0</v>
      </c>
      <c r="BMH41" s="406"/>
      <c r="BMI41" s="311"/>
      <c r="BMJ41" s="903"/>
      <c r="BMK41" s="810"/>
      <c r="BML41" s="76"/>
      <c r="BMM41" s="78">
        <f t="shared" si="185"/>
        <v>0</v>
      </c>
      <c r="BMO41" s="31"/>
      <c r="BMP41" s="780"/>
      <c r="BMQ41" s="793"/>
      <c r="BMR41" s="810"/>
      <c r="BMS41" s="76"/>
      <c r="BMT41" s="78">
        <f t="shared" si="186"/>
        <v>0</v>
      </c>
      <c r="BMV41" s="31"/>
      <c r="BMW41" s="311"/>
      <c r="BMX41" s="783"/>
      <c r="BMY41" s="810"/>
      <c r="BMZ41" s="76"/>
      <c r="BNA41" s="78">
        <f t="shared" si="229"/>
        <v>30837</v>
      </c>
      <c r="BNC41" s="321"/>
      <c r="BND41" s="229"/>
      <c r="BNE41" s="696"/>
      <c r="BNF41" s="393"/>
      <c r="BNG41" s="139"/>
      <c r="BNH41" s="78">
        <f t="shared" si="230"/>
        <v>92933.8</v>
      </c>
      <c r="BNJ41" s="311"/>
      <c r="BNK41" s="311"/>
      <c r="BNL41" s="903"/>
      <c r="BNM41" s="810"/>
      <c r="BNN41" s="76"/>
      <c r="BNO41" s="78">
        <f t="shared" si="231"/>
        <v>0</v>
      </c>
      <c r="BNQ41" s="311"/>
      <c r="BNR41" s="736"/>
      <c r="BNS41" s="311"/>
      <c r="BNT41" s="903"/>
      <c r="BNU41" s="810"/>
      <c r="BNV41" s="76"/>
      <c r="BNW41" s="78">
        <f t="shared" si="232"/>
        <v>0</v>
      </c>
      <c r="BNY41" s="311"/>
      <c r="BNZ41" s="311"/>
      <c r="BOA41" s="903"/>
      <c r="BOB41" s="810"/>
      <c r="BOC41" s="76"/>
      <c r="BOD41" s="78">
        <f t="shared" si="233"/>
        <v>0</v>
      </c>
      <c r="BOF41" s="311"/>
      <c r="BOG41" s="311"/>
      <c r="BOH41" s="903"/>
      <c r="BOI41" s="810"/>
      <c r="BOJ41" s="76"/>
      <c r="BOK41" s="78">
        <f t="shared" si="234"/>
        <v>0</v>
      </c>
      <c r="BOM41" s="311"/>
      <c r="BON41" s="311"/>
      <c r="BOO41" s="903"/>
      <c r="BOP41" s="810"/>
      <c r="BOQ41" s="76"/>
      <c r="BOR41" s="78">
        <f t="shared" si="235"/>
        <v>1785.5</v>
      </c>
      <c r="BOT41" s="322"/>
      <c r="BOU41" s="311"/>
      <c r="BOV41" s="903"/>
      <c r="BOW41" s="810"/>
      <c r="BOX41" s="76"/>
      <c r="BOY41" s="78">
        <f t="shared" si="236"/>
        <v>0</v>
      </c>
      <c r="BPA41" s="406"/>
      <c r="BPB41" s="311"/>
      <c r="BPC41" s="903"/>
      <c r="BPD41" s="810"/>
      <c r="BPE41" s="76"/>
      <c r="BPF41" s="78">
        <f t="shared" si="237"/>
        <v>0</v>
      </c>
      <c r="BPH41" s="406"/>
      <c r="BPI41" s="311"/>
      <c r="BPJ41" s="903"/>
      <c r="BPK41" s="810"/>
      <c r="BPL41" s="76"/>
      <c r="BPM41" s="78">
        <f t="shared" si="251"/>
        <v>2273.5</v>
      </c>
      <c r="BPO41" s="311"/>
      <c r="BPP41" s="311"/>
      <c r="BPQ41" s="903"/>
      <c r="BPR41" s="810"/>
      <c r="BPS41" s="76"/>
      <c r="BPT41" s="78">
        <f t="shared" si="187"/>
        <v>0</v>
      </c>
      <c r="BPV41" s="311"/>
      <c r="BPW41" s="311"/>
      <c r="BPX41" s="903"/>
      <c r="BPY41" s="810"/>
      <c r="BPZ41" s="76"/>
      <c r="BQA41" s="78">
        <f t="shared" si="188"/>
        <v>0</v>
      </c>
      <c r="BQE41" s="311"/>
      <c r="BQF41" s="903"/>
      <c r="BQG41" s="810"/>
      <c r="BQH41" s="76"/>
      <c r="BQI41" s="78">
        <f t="shared" si="189"/>
        <v>118</v>
      </c>
      <c r="BQJ41" s="76"/>
      <c r="BQK41" s="322"/>
      <c r="BQL41" s="311"/>
      <c r="BQM41" s="783"/>
      <c r="BQN41" s="810"/>
      <c r="BQO41" s="77"/>
      <c r="BQP41" s="78">
        <f t="shared" si="190"/>
        <v>55080.5</v>
      </c>
      <c r="BQR41" s="321"/>
      <c r="BQS41" s="1460"/>
      <c r="BQT41" s="696"/>
      <c r="BQU41" s="426"/>
      <c r="BQV41" s="261"/>
      <c r="BQW41" s="78">
        <f t="shared" si="191"/>
        <v>0</v>
      </c>
      <c r="BQZ41" s="885"/>
      <c r="BRA41" s="350"/>
      <c r="BRB41" s="406"/>
      <c r="BRC41" s="778"/>
      <c r="BRD41" s="78">
        <f t="shared" si="192"/>
        <v>0</v>
      </c>
      <c r="BRF41" s="311"/>
      <c r="BRG41" s="311"/>
      <c r="BRH41" s="903"/>
      <c r="BRI41" s="810"/>
      <c r="BRJ41" s="76"/>
      <c r="BRK41" s="78">
        <f t="shared" si="193"/>
        <v>0</v>
      </c>
      <c r="BRM41" s="322"/>
      <c r="BRN41" s="311"/>
      <c r="BRO41" s="311"/>
      <c r="BRP41" s="903"/>
      <c r="BRQ41" s="810"/>
      <c r="BRR41" s="76"/>
      <c r="BRS41" s="78">
        <f t="shared" si="194"/>
        <v>1966</v>
      </c>
      <c r="BRU41" s="406"/>
      <c r="BRV41" s="311"/>
      <c r="BRW41" s="903"/>
      <c r="BRX41" s="810"/>
      <c r="BRY41" s="76"/>
      <c r="BRZ41" s="78">
        <f t="shared" si="195"/>
        <v>0</v>
      </c>
      <c r="BSB41" s="406"/>
      <c r="BSC41" s="311"/>
      <c r="BSD41" s="903"/>
      <c r="BSE41" s="810"/>
      <c r="BSF41" s="76"/>
      <c r="BSG41" s="78">
        <f t="shared" si="196"/>
        <v>0</v>
      </c>
      <c r="BSI41" s="311"/>
      <c r="BSJ41" s="311"/>
      <c r="BSK41" s="903"/>
      <c r="BSL41" s="810"/>
      <c r="BSM41" s="76"/>
      <c r="BSN41" s="78">
        <f t="shared" si="197"/>
        <v>0</v>
      </c>
      <c r="BSP41" s="406"/>
      <c r="BSQ41" s="311"/>
      <c r="BSR41" s="903"/>
      <c r="BSS41" s="810"/>
      <c r="BST41" s="76"/>
      <c r="BSU41" s="78">
        <f t="shared" si="198"/>
        <v>0</v>
      </c>
      <c r="BSW41" s="406"/>
      <c r="BSX41" s="311"/>
      <c r="BSY41" s="903"/>
      <c r="BSZ41" s="810"/>
      <c r="BTA41" s="76"/>
      <c r="BTB41" s="78">
        <f t="shared" si="199"/>
        <v>0</v>
      </c>
      <c r="BTD41" s="311"/>
      <c r="BTE41" s="311"/>
      <c r="BTF41" s="903"/>
      <c r="BTG41" s="810"/>
      <c r="BTH41" s="76"/>
      <c r="BTI41" s="78">
        <f t="shared" si="200"/>
        <v>0</v>
      </c>
      <c r="BTK41" s="311"/>
      <c r="BTL41" s="311"/>
      <c r="BTM41" s="903"/>
      <c r="BTN41" s="810"/>
      <c r="BTO41" s="76"/>
      <c r="BTP41" s="78">
        <f t="shared" si="201"/>
        <v>0</v>
      </c>
      <c r="BTR41" s="311"/>
      <c r="BTS41" s="311"/>
      <c r="BTT41" s="903"/>
      <c r="BTU41" s="810"/>
      <c r="BTV41" s="76"/>
      <c r="BTW41" s="78">
        <f t="shared" si="202"/>
        <v>0</v>
      </c>
      <c r="BTY41" s="311"/>
      <c r="BTZ41" s="311"/>
      <c r="BUA41" s="903"/>
      <c r="BUB41" s="810"/>
      <c r="BUC41" s="76"/>
      <c r="BUD41" s="78">
        <f t="shared" si="203"/>
        <v>0</v>
      </c>
    </row>
    <row r="42" spans="1:1902" x14ac:dyDescent="0.25">
      <c r="A42" s="311"/>
      <c r="B42" s="311"/>
      <c r="C42" s="22"/>
      <c r="D42" s="31"/>
      <c r="E42" s="76"/>
      <c r="F42" s="78">
        <f t="shared" si="2"/>
        <v>147000</v>
      </c>
      <c r="H42" s="311"/>
      <c r="I42" s="311"/>
      <c r="J42" s="22"/>
      <c r="K42" s="31"/>
      <c r="L42" s="76"/>
      <c r="M42" s="78">
        <f t="shared" si="3"/>
        <v>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6"/>
      <c r="AK42" s="311"/>
      <c r="AL42" s="22"/>
      <c r="AM42" s="406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6"/>
      <c r="BM42" s="311"/>
      <c r="BN42" s="22"/>
      <c r="BO42" s="31"/>
      <c r="BP42" s="76"/>
      <c r="BQ42" s="78">
        <f t="shared" si="11"/>
        <v>0</v>
      </c>
      <c r="BS42" s="322"/>
      <c r="BT42" s="780"/>
      <c r="BU42" s="76"/>
      <c r="BV42" s="31"/>
      <c r="BW42" s="76"/>
      <c r="BX42" s="78">
        <f t="shared" si="12"/>
        <v>0</v>
      </c>
      <c r="BZ42" s="426"/>
      <c r="CA42" s="426"/>
      <c r="CB42" s="229"/>
      <c r="CC42" s="104"/>
      <c r="CD42" s="49"/>
      <c r="CE42" s="139"/>
      <c r="CF42" s="78">
        <f t="shared" si="13"/>
        <v>24829.5</v>
      </c>
      <c r="CH42" s="406"/>
      <c r="CI42" s="311"/>
      <c r="CJ42" s="22"/>
      <c r="CK42" s="31"/>
      <c r="CL42" s="76"/>
      <c r="CM42" s="78">
        <f t="shared" si="14"/>
        <v>0</v>
      </c>
      <c r="CO42" s="406"/>
      <c r="CP42" s="311"/>
      <c r="CQ42" s="22"/>
      <c r="CR42" s="31"/>
      <c r="CS42" s="76"/>
      <c r="CT42" s="78">
        <f t="shared" si="15"/>
        <v>0</v>
      </c>
      <c r="CV42" s="426">
        <v>41456</v>
      </c>
      <c r="CW42" s="818"/>
      <c r="CX42" s="229" t="s">
        <v>1688</v>
      </c>
      <c r="CY42" s="104">
        <v>62606</v>
      </c>
      <c r="CZ42" s="738"/>
      <c r="DA42" s="389"/>
      <c r="DB42" s="78">
        <f t="shared" si="16"/>
        <v>1591458.25</v>
      </c>
      <c r="DD42" s="426"/>
      <c r="DE42" s="818"/>
      <c r="DF42" s="229"/>
      <c r="DG42" s="104"/>
      <c r="DH42" s="426"/>
      <c r="DI42" s="139"/>
      <c r="DJ42" s="78">
        <f t="shared" si="17"/>
        <v>17806122.599999994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6"/>
      <c r="EO42" s="311"/>
      <c r="EP42" s="22"/>
      <c r="EQ42" s="31"/>
      <c r="ER42" s="76"/>
      <c r="ES42" s="78">
        <f t="shared" si="22"/>
        <v>7999.8000000000029</v>
      </c>
      <c r="EU42" s="406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6"/>
      <c r="FK42" s="49"/>
      <c r="FL42" s="229"/>
      <c r="FM42" s="104"/>
      <c r="FN42" s="49"/>
      <c r="FO42" s="139"/>
      <c r="FP42" s="78">
        <f t="shared" si="25"/>
        <v>19957.43</v>
      </c>
      <c r="FR42" s="406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4"/>
        <v>0</v>
      </c>
      <c r="GG42" s="406"/>
      <c r="GH42" s="738"/>
      <c r="GI42" s="311"/>
      <c r="GJ42" s="22"/>
      <c r="GK42" s="406"/>
      <c r="GL42" s="76"/>
      <c r="GM42" s="78">
        <f t="shared" si="27"/>
        <v>0</v>
      </c>
      <c r="GO42" s="311"/>
      <c r="GP42" s="311"/>
      <c r="GQ42" s="22"/>
      <c r="GR42" s="31"/>
      <c r="GS42" s="76"/>
      <c r="GT42" s="78">
        <f t="shared" si="28"/>
        <v>3191.5</v>
      </c>
      <c r="GV42" s="406"/>
      <c r="GW42" s="311"/>
      <c r="GX42" s="311"/>
      <c r="GY42" s="22"/>
      <c r="GZ42" s="31"/>
      <c r="HA42" s="76"/>
      <c r="HB42" s="78">
        <f t="shared" si="29"/>
        <v>12652.35</v>
      </c>
      <c r="HD42" s="406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33695</v>
      </c>
      <c r="IT42" s="426"/>
      <c r="IU42" s="229"/>
      <c r="IV42" s="104"/>
      <c r="IW42" s="49"/>
      <c r="IX42" s="139"/>
      <c r="IY42" s="78">
        <f t="shared" si="36"/>
        <v>402</v>
      </c>
      <c r="JA42" s="406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40800</v>
      </c>
      <c r="JO42" s="322"/>
      <c r="JP42" s="780"/>
      <c r="JQ42" s="76"/>
      <c r="JR42" s="322"/>
      <c r="JS42" s="76"/>
      <c r="JT42" s="78">
        <f t="shared" si="39"/>
        <v>40800</v>
      </c>
      <c r="JV42" s="322"/>
      <c r="JW42" s="780"/>
      <c r="JX42" s="76"/>
      <c r="JY42" s="322"/>
      <c r="JZ42" s="76"/>
      <c r="KA42" s="78">
        <f t="shared" si="40"/>
        <v>40800</v>
      </c>
      <c r="KC42" s="406"/>
      <c r="KD42" s="311"/>
      <c r="KE42" s="22"/>
      <c r="KF42" s="31"/>
      <c r="KG42" s="76"/>
      <c r="KH42" s="78">
        <f t="shared" si="41"/>
        <v>108005.6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12354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6"/>
      <c r="MP42" s="311"/>
      <c r="MQ42" s="22"/>
      <c r="MR42" s="31"/>
      <c r="MS42" s="76"/>
      <c r="MT42" s="78">
        <f t="shared" si="50"/>
        <v>0</v>
      </c>
      <c r="MV42" s="406"/>
      <c r="MW42" s="311"/>
      <c r="MX42" s="22"/>
      <c r="MY42" s="31"/>
      <c r="MZ42" s="76"/>
      <c r="NA42" s="78">
        <f t="shared" si="51"/>
        <v>0</v>
      </c>
      <c r="NC42" s="406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6"/>
      <c r="NY42" s="311"/>
      <c r="NZ42" s="22"/>
      <c r="OA42" s="406"/>
      <c r="OB42" s="76"/>
      <c r="OC42" s="78">
        <f t="shared" si="55"/>
        <v>0</v>
      </c>
      <c r="OE42" s="406"/>
      <c r="OF42" s="311"/>
      <c r="OG42" s="22"/>
      <c r="OH42" s="31"/>
      <c r="OI42" s="76"/>
      <c r="OJ42" s="78">
        <f t="shared" si="56"/>
        <v>12799.5</v>
      </c>
      <c r="OL42" s="406"/>
      <c r="OM42" s="736"/>
      <c r="ON42" s="311"/>
      <c r="OO42" s="22"/>
      <c r="OP42" s="31"/>
      <c r="OQ42" s="76"/>
      <c r="OR42" s="78">
        <f t="shared" si="0"/>
        <v>225191.9</v>
      </c>
      <c r="OT42" s="406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9"/>
      <c r="PJ42" s="139"/>
      <c r="PK42" s="49"/>
      <c r="PL42" s="139"/>
      <c r="PM42" s="78">
        <f t="shared" si="59"/>
        <v>301.5</v>
      </c>
      <c r="PO42" s="321"/>
      <c r="PP42" s="895"/>
      <c r="PQ42" s="104"/>
      <c r="PR42" s="49"/>
      <c r="PS42" s="139"/>
      <c r="PT42" s="78">
        <f t="shared" si="60"/>
        <v>301.5</v>
      </c>
      <c r="PV42" s="322"/>
      <c r="PW42" s="336"/>
      <c r="PX42" s="311"/>
      <c r="PY42" s="22"/>
      <c r="PZ42" s="336"/>
      <c r="QA42" s="76"/>
      <c r="QB42" s="78">
        <f t="shared" si="61"/>
        <v>9830.3599999999933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9276.8000000000011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6"/>
      <c r="RN42" s="483"/>
      <c r="RO42" s="229"/>
      <c r="RP42" s="104"/>
      <c r="RQ42" s="49"/>
      <c r="RR42" s="139"/>
      <c r="RS42" s="78">
        <f t="shared" si="67"/>
        <v>15332.5</v>
      </c>
      <c r="RU42" s="406"/>
      <c r="RV42" s="311"/>
      <c r="RW42" s="22"/>
      <c r="RX42" s="31"/>
      <c r="RY42" s="76"/>
      <c r="RZ42" s="78">
        <f t="shared" si="68"/>
        <v>1797</v>
      </c>
      <c r="SB42" s="406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6"/>
      <c r="UG42" s="311"/>
      <c r="UH42" s="22"/>
      <c r="UI42" s="31"/>
      <c r="UJ42" s="76"/>
      <c r="UK42" s="78">
        <f t="shared" si="77"/>
        <v>0</v>
      </c>
      <c r="UM42" s="406"/>
      <c r="UN42" s="311"/>
      <c r="UO42" s="22"/>
      <c r="UP42" s="31"/>
      <c r="UQ42" s="76"/>
      <c r="UR42" s="78">
        <f t="shared" si="78"/>
        <v>-2822</v>
      </c>
      <c r="UT42" s="406"/>
      <c r="UU42" s="311"/>
      <c r="UV42" s="22"/>
      <c r="UW42" s="31"/>
      <c r="UX42" s="76"/>
      <c r="UY42" s="78">
        <f t="shared" si="79"/>
        <v>0</v>
      </c>
      <c r="VA42" s="322"/>
      <c r="VB42" s="780"/>
      <c r="VC42" s="76"/>
      <c r="VD42" s="322"/>
      <c r="VE42" s="76"/>
      <c r="VF42" s="78">
        <f t="shared" si="80"/>
        <v>0</v>
      </c>
      <c r="VH42" s="406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6"/>
      <c r="WD42" s="311"/>
      <c r="WE42" s="22"/>
      <c r="WF42" s="322"/>
      <c r="WG42" s="76"/>
      <c r="WH42" s="78">
        <f t="shared" si="84"/>
        <v>1136</v>
      </c>
      <c r="WJ42" s="322"/>
      <c r="WK42" s="311"/>
      <c r="WL42" s="22"/>
      <c r="WM42" s="31"/>
      <c r="WN42" s="76"/>
      <c r="WO42" s="78">
        <f t="shared" si="85"/>
        <v>151</v>
      </c>
      <c r="WQ42" s="406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635.5</v>
      </c>
      <c r="XE42" s="406"/>
      <c r="XF42" s="311"/>
      <c r="XG42" s="22"/>
      <c r="XH42" s="31"/>
      <c r="XI42" s="76"/>
      <c r="XJ42" s="78">
        <f t="shared" si="88"/>
        <v>40179.949999999997</v>
      </c>
      <c r="XL42" s="406"/>
      <c r="XM42" s="311"/>
      <c r="XN42" s="22"/>
      <c r="XO42" s="31"/>
      <c r="XP42" s="76"/>
      <c r="XQ42" s="78">
        <f t="shared" si="89"/>
        <v>0</v>
      </c>
      <c r="XS42" s="406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6"/>
      <c r="YP42" s="483"/>
      <c r="YQ42" s="229"/>
      <c r="YR42" s="104"/>
      <c r="YS42" s="785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2"/>
        <v>0</v>
      </c>
      <c r="ZD42" s="321"/>
      <c r="ZE42" s="229"/>
      <c r="ZF42" s="104"/>
      <c r="ZG42" s="49"/>
      <c r="ZH42" s="139"/>
      <c r="ZI42" s="78">
        <f t="shared" si="94"/>
        <v>11399.470000000001</v>
      </c>
      <c r="ZK42" s="406"/>
      <c r="ZL42" s="311"/>
      <c r="ZM42" s="22"/>
      <c r="ZN42" s="31"/>
      <c r="ZO42" s="76"/>
      <c r="ZP42" s="78">
        <f t="shared" si="238"/>
        <v>0</v>
      </c>
      <c r="ZR42" s="406"/>
      <c r="ZS42" s="311"/>
      <c r="ZT42" s="22"/>
      <c r="ZU42" s="31"/>
      <c r="ZV42" s="76"/>
      <c r="ZW42" s="78">
        <f t="shared" si="239"/>
        <v>0</v>
      </c>
      <c r="ZY42" s="321"/>
      <c r="ZZ42" s="317"/>
      <c r="AAA42" s="302"/>
      <c r="AAB42" s="139"/>
      <c r="AAC42" s="321"/>
      <c r="AAD42" s="139"/>
      <c r="AAE42" s="78">
        <f t="shared" si="95"/>
        <v>2062.4000000000233</v>
      </c>
      <c r="AAG42" s="321"/>
      <c r="AAH42" s="302"/>
      <c r="AAI42" s="139"/>
      <c r="AAJ42" s="321"/>
      <c r="AAK42" s="139"/>
      <c r="AAL42" s="78">
        <f t="shared" si="96"/>
        <v>0</v>
      </c>
      <c r="AAN42" s="426"/>
      <c r="AAO42" s="426"/>
      <c r="AAP42" s="229"/>
      <c r="AAQ42" s="104"/>
      <c r="AAR42" s="321"/>
      <c r="AAS42" s="139"/>
      <c r="AAT42" s="78">
        <f t="shared" si="97"/>
        <v>2828</v>
      </c>
      <c r="AAV42" s="322"/>
      <c r="AAX42" s="783"/>
      <c r="AAY42" s="31"/>
      <c r="AAZ42" s="76"/>
      <c r="ABA42" s="78">
        <f t="shared" si="98"/>
        <v>41970</v>
      </c>
      <c r="ABC42" s="406"/>
      <c r="ABD42" s="311"/>
      <c r="ABE42" s="22"/>
      <c r="ABF42" s="31"/>
      <c r="ABG42" s="76"/>
      <c r="ABH42" s="78">
        <f t="shared" si="99"/>
        <v>0</v>
      </c>
      <c r="ABJ42" s="406"/>
      <c r="ABK42" s="311"/>
      <c r="ABL42" s="22"/>
      <c r="ABM42" s="31"/>
      <c r="ABN42" s="76"/>
      <c r="ABO42" s="78">
        <f t="shared" si="100"/>
        <v>0</v>
      </c>
      <c r="ABQ42" s="406"/>
      <c r="ABR42" s="311"/>
      <c r="ABS42" s="22"/>
      <c r="ABT42" s="31"/>
      <c r="ABU42" s="76"/>
      <c r="ABV42" s="78">
        <f t="shared" si="101"/>
        <v>0</v>
      </c>
      <c r="ABX42" s="406"/>
      <c r="ABY42" s="311"/>
      <c r="ABZ42" s="22"/>
      <c r="ACA42" s="31"/>
      <c r="ACB42" s="76"/>
      <c r="ACC42" s="78">
        <f t="shared" si="102"/>
        <v>0</v>
      </c>
      <c r="ACE42" s="406"/>
      <c r="ACF42" s="311"/>
      <c r="ACG42" s="22"/>
      <c r="ACH42" s="31"/>
      <c r="ACI42" s="76"/>
      <c r="ACJ42" s="78">
        <f t="shared" si="103"/>
        <v>0</v>
      </c>
      <c r="ACL42" s="406"/>
      <c r="ACM42" s="406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6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7"/>
        <v>0</v>
      </c>
      <c r="ADP42" s="322"/>
      <c r="ADQ42" s="311"/>
      <c r="ADR42" s="22"/>
      <c r="ADS42" s="406"/>
      <c r="ADT42" s="76"/>
      <c r="ADU42" s="78">
        <f t="shared" si="258"/>
        <v>0</v>
      </c>
      <c r="ADW42" s="406"/>
      <c r="ADX42" s="311"/>
      <c r="ADY42" s="22"/>
      <c r="ADZ42" s="31"/>
      <c r="AEA42" s="76"/>
      <c r="AEB42" s="78">
        <f t="shared" si="259"/>
        <v>42311</v>
      </c>
      <c r="AED42" s="321"/>
      <c r="AEE42" s="302"/>
      <c r="AEF42" s="139"/>
      <c r="AEG42" s="321"/>
      <c r="AEH42" s="139"/>
      <c r="AEI42" s="78">
        <f t="shared" si="253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45296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3146</v>
      </c>
      <c r="AGV42" s="406"/>
      <c r="AGW42" s="311"/>
      <c r="AGX42" s="22"/>
      <c r="AGY42" s="31"/>
      <c r="AGZ42" s="76"/>
      <c r="AHA42" s="78">
        <f t="shared" si="114"/>
        <v>17325.5</v>
      </c>
      <c r="AHE42" s="780"/>
      <c r="AHF42" s="76"/>
      <c r="AHG42" s="322"/>
      <c r="AHH42" s="76"/>
      <c r="AHI42" s="78">
        <f t="shared" si="115"/>
        <v>2343</v>
      </c>
      <c r="AHK42" s="406"/>
      <c r="AHL42" s="311"/>
      <c r="AHM42" s="22"/>
      <c r="AHN42" s="31"/>
      <c r="AHO42" s="76"/>
      <c r="AHP42" s="78">
        <f t="shared" si="116"/>
        <v>0</v>
      </c>
      <c r="AHR42" s="406"/>
      <c r="AHS42" s="311"/>
      <c r="AHT42" s="22"/>
      <c r="AHU42" s="31"/>
      <c r="AHV42" s="76"/>
      <c r="AHW42" s="78">
        <f t="shared" si="117"/>
        <v>5917.5</v>
      </c>
      <c r="AHY42" s="406"/>
      <c r="AHZ42" s="406"/>
      <c r="AIA42" s="311"/>
      <c r="AIB42" s="22"/>
      <c r="AIC42" s="31"/>
      <c r="AID42" s="76"/>
      <c r="AIE42" s="78">
        <f t="shared" si="118"/>
        <v>36851.200000000004</v>
      </c>
      <c r="AIG42" s="406"/>
      <c r="AIH42" s="311"/>
      <c r="AII42" s="22"/>
      <c r="AIJ42" s="31"/>
      <c r="AIK42" s="76"/>
      <c r="AIL42" s="78">
        <f t="shared" si="119"/>
        <v>2612</v>
      </c>
      <c r="AIN42" s="406"/>
      <c r="AIO42" s="311"/>
      <c r="AIP42" s="22"/>
      <c r="AIQ42" s="31"/>
      <c r="AIR42" s="76"/>
      <c r="AIS42" s="78">
        <f t="shared" si="120"/>
        <v>0</v>
      </c>
      <c r="AIU42" s="406"/>
      <c r="AIV42" s="311"/>
      <c r="AIW42" s="22"/>
      <c r="AIX42" s="31"/>
      <c r="AIY42" s="76"/>
      <c r="AIZ42" s="78">
        <f t="shared" si="121"/>
        <v>504</v>
      </c>
      <c r="AJB42" s="31"/>
      <c r="AJC42" s="782"/>
      <c r="AJD42" s="22"/>
      <c r="AJE42" s="31"/>
      <c r="AJF42" s="76"/>
      <c r="AJG42" s="78">
        <f t="shared" si="122"/>
        <v>52560.5</v>
      </c>
      <c r="AJI42" s="31"/>
      <c r="AJJ42" s="782"/>
      <c r="AJK42" s="104"/>
      <c r="AJL42" s="792"/>
      <c r="AJM42" s="702"/>
      <c r="AJN42" s="78">
        <f t="shared" si="123"/>
        <v>3113</v>
      </c>
      <c r="AJP42" s="322"/>
      <c r="AJQ42" s="782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2"/>
      <c r="AKG42" s="22"/>
      <c r="AKH42" s="31"/>
      <c r="AKI42" s="76"/>
      <c r="AKJ42" s="78">
        <f t="shared" si="126"/>
        <v>0</v>
      </c>
      <c r="AKL42" s="406"/>
      <c r="AKM42" s="782"/>
      <c r="AKN42" s="22"/>
      <c r="AKO42" s="31"/>
      <c r="AKP42" s="76"/>
      <c r="AKQ42" s="78">
        <f t="shared" si="127"/>
        <v>0</v>
      </c>
      <c r="AKS42" s="406"/>
      <c r="AKT42" s="738"/>
      <c r="AKU42" s="782"/>
      <c r="AKV42" s="22"/>
      <c r="AKW42" s="31"/>
      <c r="AKX42" s="76"/>
      <c r="AKY42" s="78">
        <f t="shared" si="128"/>
        <v>139</v>
      </c>
      <c r="ALA42" s="406"/>
      <c r="ALB42" s="782"/>
      <c r="ALC42" s="22"/>
      <c r="ALD42" s="31"/>
      <c r="ALE42" s="76"/>
      <c r="ALF42" s="78">
        <f t="shared" si="129"/>
        <v>409</v>
      </c>
      <c r="ALH42" s="406"/>
      <c r="ALI42" s="782"/>
      <c r="ALJ42" s="22"/>
      <c r="ALK42" s="31"/>
      <c r="ALL42" s="76"/>
      <c r="ALM42" s="78">
        <f t="shared" si="130"/>
        <v>0</v>
      </c>
      <c r="ALO42" s="406"/>
      <c r="ALP42" s="782"/>
      <c r="ALQ42" s="22"/>
      <c r="ALR42" s="31"/>
      <c r="ALS42" s="76"/>
      <c r="ALT42" s="78">
        <f t="shared" si="131"/>
        <v>3598.5</v>
      </c>
      <c r="ALV42" s="406"/>
      <c r="ALW42" s="311"/>
      <c r="ALX42" s="22"/>
      <c r="ALY42" s="31"/>
      <c r="ALZ42" s="76"/>
      <c r="AMA42" s="78">
        <f t="shared" si="132"/>
        <v>37151</v>
      </c>
      <c r="AMC42" s="406"/>
      <c r="AMD42" s="782"/>
      <c r="AME42" s="22"/>
      <c r="AMF42" s="31"/>
      <c r="AMG42" s="76"/>
      <c r="AMH42" s="78">
        <f t="shared" si="133"/>
        <v>0</v>
      </c>
      <c r="AMJ42" s="406"/>
      <c r="AMK42" s="782"/>
      <c r="AML42" s="22"/>
      <c r="AMM42" s="406"/>
      <c r="AMN42" s="76"/>
      <c r="AMO42" s="78">
        <f t="shared" si="134"/>
        <v>0</v>
      </c>
      <c r="AMQ42" s="406"/>
      <c r="AMR42" s="782"/>
      <c r="AMS42" s="22"/>
      <c r="AMT42" s="31"/>
      <c r="AMU42" s="76"/>
      <c r="AMV42" s="78">
        <f t="shared" si="135"/>
        <v>0</v>
      </c>
      <c r="AMX42" s="322"/>
      <c r="AMY42" s="311"/>
      <c r="AMZ42" s="807"/>
      <c r="ANA42" s="810"/>
      <c r="ANB42" s="76"/>
      <c r="ANC42" s="811">
        <f t="shared" si="205"/>
        <v>0</v>
      </c>
      <c r="ANE42" s="322"/>
      <c r="ANF42" s="311"/>
      <c r="ANG42" s="807"/>
      <c r="ANH42" s="810"/>
      <c r="ANI42" s="76"/>
      <c r="ANJ42" s="811">
        <f t="shared" si="206"/>
        <v>0</v>
      </c>
      <c r="ANL42" s="322"/>
      <c r="ANM42" s="311"/>
      <c r="ANN42" s="807"/>
      <c r="ANO42" s="901"/>
      <c r="ANP42" s="76"/>
      <c r="ANQ42" s="811">
        <f t="shared" si="207"/>
        <v>187.59999999999991</v>
      </c>
      <c r="ANS42" s="31"/>
      <c r="ANT42" s="311"/>
      <c r="ANU42" s="311"/>
      <c r="ANV42" s="807"/>
      <c r="ANW42" s="810"/>
      <c r="ANX42" s="76"/>
      <c r="ANY42" s="811">
        <f t="shared" si="208"/>
        <v>0</v>
      </c>
      <c r="AOA42" s="406"/>
      <c r="AOB42" s="738"/>
      <c r="AOC42" s="311"/>
      <c r="AOD42" s="807"/>
      <c r="AOE42" s="810"/>
      <c r="AOF42" s="76"/>
      <c r="AOG42" s="811">
        <f t="shared" si="209"/>
        <v>731.20000000001164</v>
      </c>
      <c r="AOI42" s="406"/>
      <c r="AOJ42" s="311"/>
      <c r="AOK42" s="807"/>
      <c r="AOL42" s="810"/>
      <c r="AOM42" s="76"/>
      <c r="AON42" s="811">
        <f t="shared" si="210"/>
        <v>0</v>
      </c>
      <c r="AOP42" s="311"/>
      <c r="AOQ42" s="311"/>
      <c r="AOR42" s="807"/>
      <c r="AOS42" s="810"/>
      <c r="AOT42" s="76"/>
      <c r="AOU42" s="811">
        <f t="shared" si="211"/>
        <v>0</v>
      </c>
      <c r="AOW42" s="311"/>
      <c r="AOX42" s="311"/>
      <c r="AOY42" s="831"/>
      <c r="AOZ42" s="810"/>
      <c r="APA42" s="76"/>
      <c r="APB42" s="811">
        <f t="shared" si="212"/>
        <v>0</v>
      </c>
      <c r="APD42" s="49"/>
      <c r="APE42" s="900"/>
      <c r="APF42" s="805"/>
      <c r="APG42" s="97"/>
      <c r="APH42" s="139"/>
      <c r="API42" s="78">
        <f t="shared" si="136"/>
        <v>0</v>
      </c>
      <c r="APK42" s="406"/>
      <c r="APL42" s="311"/>
      <c r="APM42" s="831"/>
      <c r="APN42" s="810"/>
      <c r="APO42" s="76"/>
      <c r="APP42" s="811">
        <f t="shared" si="213"/>
        <v>0</v>
      </c>
      <c r="APR42" s="322"/>
      <c r="APS42" s="872"/>
      <c r="APT42" s="807"/>
      <c r="APU42" s="810"/>
      <c r="APV42" s="76"/>
      <c r="APW42" s="811">
        <f t="shared" si="266"/>
        <v>0</v>
      </c>
      <c r="APY42" s="31"/>
      <c r="APZ42" s="872"/>
      <c r="AQA42" s="807"/>
      <c r="AQB42" s="810"/>
      <c r="AQC42" s="76"/>
      <c r="AQD42" s="811">
        <f t="shared" si="267"/>
        <v>0</v>
      </c>
      <c r="AQF42" s="31"/>
      <c r="AQG42" s="872"/>
      <c r="AQH42" s="807"/>
      <c r="AQI42" s="810"/>
      <c r="AQJ42" s="76"/>
      <c r="AQK42" s="811">
        <f t="shared" si="268"/>
        <v>0</v>
      </c>
      <c r="AQM42" s="31"/>
      <c r="AQN42" s="872"/>
      <c r="AQO42" s="807"/>
      <c r="AQP42" s="810"/>
      <c r="AQQ42" s="76"/>
      <c r="AQR42" s="811">
        <f t="shared" si="269"/>
        <v>0</v>
      </c>
      <c r="AQT42" s="322"/>
      <c r="AQU42" s="872"/>
      <c r="AQV42" s="807"/>
      <c r="AQW42" s="810"/>
      <c r="AQX42" s="76"/>
      <c r="AQY42" s="811">
        <f t="shared" si="270"/>
        <v>0</v>
      </c>
      <c r="ARA42" s="322"/>
      <c r="ARB42" s="872"/>
      <c r="ARC42" s="807"/>
      <c r="ARD42" s="810"/>
      <c r="ARE42" s="76"/>
      <c r="ARF42" s="811">
        <f t="shared" si="271"/>
        <v>0</v>
      </c>
      <c r="ARH42" s="322"/>
      <c r="ARI42" s="872"/>
      <c r="ARJ42" s="807"/>
      <c r="ARK42" s="810"/>
      <c r="ARL42" s="76"/>
      <c r="ARM42" s="811">
        <f t="shared" si="272"/>
        <v>399</v>
      </c>
      <c r="ARO42" s="406"/>
      <c r="ARP42" s="872"/>
      <c r="ARQ42" s="807"/>
      <c r="ARR42" s="810"/>
      <c r="ARS42" s="76"/>
      <c r="ART42" s="811">
        <f t="shared" si="273"/>
        <v>0</v>
      </c>
      <c r="ARV42" s="406"/>
      <c r="ARW42" s="872"/>
      <c r="ARX42" s="807"/>
      <c r="ARY42" s="810"/>
      <c r="ARZ42" s="76"/>
      <c r="ASA42" s="811">
        <f t="shared" si="274"/>
        <v>0</v>
      </c>
      <c r="ASC42" s="406"/>
      <c r="ASD42" s="311"/>
      <c r="ASE42" s="807"/>
      <c r="ASF42" s="810"/>
      <c r="ASG42" s="76"/>
      <c r="ASH42" s="811">
        <f t="shared" si="223"/>
        <v>0</v>
      </c>
      <c r="ASJ42" s="311"/>
      <c r="ASK42" s="311"/>
      <c r="ASL42" s="831"/>
      <c r="ASM42" s="810"/>
      <c r="ASN42" s="76"/>
      <c r="ASO42" s="811">
        <f t="shared" si="224"/>
        <v>0</v>
      </c>
      <c r="ASQ42" s="406"/>
      <c r="ASR42" s="311"/>
      <c r="ASS42" s="22"/>
      <c r="AST42" s="31"/>
      <c r="ASU42" s="76"/>
      <c r="ASV42" s="78">
        <f t="shared" si="240"/>
        <v>0</v>
      </c>
      <c r="ASX42" s="406"/>
      <c r="ASY42" s="406"/>
      <c r="ASZ42" s="311"/>
      <c r="ATA42" s="22"/>
      <c r="ATB42" s="31"/>
      <c r="ATC42" s="76"/>
      <c r="ATD42" s="78">
        <f t="shared" si="241"/>
        <v>2270</v>
      </c>
      <c r="ATF42" s="406"/>
      <c r="ATG42" s="782"/>
      <c r="ATH42" s="22"/>
      <c r="ATI42" s="31"/>
      <c r="ATJ42" s="76"/>
      <c r="ATK42" s="78">
        <f t="shared" si="242"/>
        <v>0</v>
      </c>
      <c r="ATM42" s="322"/>
      <c r="ATN42" s="782"/>
      <c r="ATO42" s="22"/>
      <c r="ATP42" s="31"/>
      <c r="ATQ42" s="76"/>
      <c r="ATR42" s="78">
        <f t="shared" si="243"/>
        <v>0</v>
      </c>
      <c r="ATT42" s="406"/>
      <c r="ATU42" s="738"/>
      <c r="ATV42" s="782"/>
      <c r="ATW42" s="22"/>
      <c r="ATX42" s="31"/>
      <c r="ATY42" s="76"/>
      <c r="ATZ42" s="78">
        <f t="shared" si="244"/>
        <v>968</v>
      </c>
      <c r="AUB42" s="406"/>
      <c r="AUC42" s="738"/>
      <c r="AUD42" s="782"/>
      <c r="AUE42" s="22"/>
      <c r="AUF42" s="31"/>
      <c r="AUG42" s="76"/>
      <c r="AUH42" s="78">
        <f t="shared" si="245"/>
        <v>0</v>
      </c>
      <c r="AUI42" s="76"/>
      <c r="AUJ42" s="406"/>
      <c r="AUK42" s="311"/>
      <c r="AUL42" s="22"/>
      <c r="AUM42" s="31"/>
      <c r="AUN42" s="76"/>
      <c r="AUO42" s="78">
        <f t="shared" si="246"/>
        <v>0</v>
      </c>
      <c r="AUQ42" s="426"/>
      <c r="AUR42" s="229"/>
      <c r="AUS42" s="104"/>
      <c r="AUT42" s="49"/>
      <c r="AUU42" s="139"/>
      <c r="AUV42" s="78">
        <f t="shared" si="247"/>
        <v>1117.5</v>
      </c>
      <c r="AUX42" s="406"/>
      <c r="AUY42" s="311"/>
      <c r="AUZ42" s="22"/>
      <c r="AVA42" s="31"/>
      <c r="AVB42" s="76"/>
      <c r="AVC42" s="78">
        <f t="shared" si="248"/>
        <v>3312</v>
      </c>
      <c r="AVE42" s="406"/>
      <c r="AVF42" s="311"/>
      <c r="AVG42" s="22"/>
      <c r="AVH42" s="31"/>
      <c r="AVI42" s="76"/>
      <c r="AVJ42" s="78">
        <f t="shared" si="249"/>
        <v>0</v>
      </c>
      <c r="AVL42" s="426"/>
      <c r="AVM42" s="229"/>
      <c r="AVN42" s="104"/>
      <c r="AVO42" s="49"/>
      <c r="AVP42" s="139"/>
      <c r="AVQ42" s="78">
        <f t="shared" si="250"/>
        <v>0</v>
      </c>
      <c r="AVS42" s="406"/>
      <c r="AVT42" s="311"/>
      <c r="AVU42" s="22"/>
      <c r="AVV42" s="31"/>
      <c r="AVW42" s="76"/>
      <c r="AVX42" s="78">
        <f t="shared" si="225"/>
        <v>0</v>
      </c>
      <c r="AVZ42" s="406"/>
      <c r="AWA42" s="311"/>
      <c r="AWB42" s="22"/>
      <c r="AWC42" s="31"/>
      <c r="AWD42" s="76"/>
      <c r="AWE42" s="78">
        <f t="shared" si="226"/>
        <v>0</v>
      </c>
      <c r="AWG42" s="426"/>
      <c r="AWH42" s="229"/>
      <c r="AWI42" s="104"/>
      <c r="AWJ42" s="49"/>
      <c r="AWK42" s="139"/>
      <c r="AWL42" s="78">
        <f t="shared" si="227"/>
        <v>0</v>
      </c>
      <c r="AWN42" s="49"/>
      <c r="AWO42" s="308"/>
      <c r="AWP42" s="229"/>
      <c r="AWQ42" s="104"/>
      <c r="AWR42" s="49"/>
      <c r="AWS42" s="139"/>
      <c r="AWT42" s="78">
        <f t="shared" si="228"/>
        <v>5365</v>
      </c>
      <c r="AWV42" s="406"/>
      <c r="AWW42" s="406"/>
      <c r="AWX42" s="311"/>
      <c r="AWY42" s="783"/>
      <c r="AWZ42" s="810"/>
      <c r="AXA42" s="76"/>
      <c r="AXB42" s="78">
        <f t="shared" si="260"/>
        <v>4707.5</v>
      </c>
      <c r="AXD42" s="406"/>
      <c r="AXE42" s="311"/>
      <c r="AXF42" s="783"/>
      <c r="AXG42" s="810"/>
      <c r="AXH42" s="76"/>
      <c r="AXI42" s="78">
        <f t="shared" si="261"/>
        <v>0</v>
      </c>
      <c r="AXK42" s="406"/>
      <c r="AXL42" s="311"/>
      <c r="AXM42" s="903"/>
      <c r="AXN42" s="810"/>
      <c r="AXO42" s="76"/>
      <c r="AXP42" s="78">
        <f t="shared" si="262"/>
        <v>0</v>
      </c>
      <c r="AXR42" s="311"/>
      <c r="AXS42" s="311"/>
      <c r="AXT42" s="903"/>
      <c r="AXU42" s="810"/>
      <c r="AXV42" s="76"/>
      <c r="AXW42" s="78">
        <f t="shared" si="263"/>
        <v>0</v>
      </c>
      <c r="AXY42" s="426"/>
      <c r="AXZ42" s="895"/>
      <c r="AYA42" s="843"/>
      <c r="AYB42" s="715"/>
      <c r="AYC42" s="139"/>
      <c r="AYD42" s="78">
        <f t="shared" si="137"/>
        <v>0</v>
      </c>
      <c r="AYF42" s="426"/>
      <c r="AYG42" s="302"/>
      <c r="AYH42" s="439"/>
      <c r="AYI42" s="97"/>
      <c r="AYJ42" s="139"/>
      <c r="AYK42" s="78">
        <f t="shared" si="138"/>
        <v>0</v>
      </c>
      <c r="AYM42" s="426"/>
      <c r="AYN42" s="302"/>
      <c r="AYO42" s="439"/>
      <c r="AYP42" s="97"/>
      <c r="AYQ42" s="139"/>
      <c r="AYR42" s="78">
        <f t="shared" si="139"/>
        <v>0</v>
      </c>
      <c r="AYT42" s="406"/>
      <c r="AYU42" s="311"/>
      <c r="AYV42" s="903"/>
      <c r="AYW42" s="810"/>
      <c r="AYX42" s="76"/>
      <c r="AYY42" s="78">
        <f t="shared" si="140"/>
        <v>0</v>
      </c>
      <c r="AZA42" s="406"/>
      <c r="AZB42" s="311"/>
      <c r="AZC42" s="903"/>
      <c r="AZD42" s="810"/>
      <c r="AZE42" s="76"/>
      <c r="AZF42" s="78">
        <f t="shared" si="141"/>
        <v>0</v>
      </c>
      <c r="AZH42" s="311"/>
      <c r="AZI42" s="311"/>
      <c r="AZJ42" s="903"/>
      <c r="AZK42" s="810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5180.28</v>
      </c>
      <c r="AZV42" s="322"/>
      <c r="AZW42" s="311"/>
      <c r="AZX42" s="783"/>
      <c r="AZY42" s="810"/>
      <c r="AZZ42" s="76"/>
      <c r="BAA42" s="78">
        <f t="shared" si="144"/>
        <v>0</v>
      </c>
      <c r="BAC42" s="321"/>
      <c r="BAD42" s="229"/>
      <c r="BAE42" s="696"/>
      <c r="BAF42" s="715"/>
      <c r="BAG42" s="139"/>
      <c r="BAH42" s="78">
        <f t="shared" si="145"/>
        <v>16823.900000000001</v>
      </c>
      <c r="BAJ42" s="406"/>
      <c r="BAK42" s="782"/>
      <c r="BAL42" s="903"/>
      <c r="BAM42" s="721"/>
      <c r="BAN42" s="76"/>
      <c r="BAO42" s="78">
        <f t="shared" si="146"/>
        <v>0</v>
      </c>
      <c r="BAQ42" s="426"/>
      <c r="BAR42" s="302"/>
      <c r="BAS42" s="350"/>
      <c r="BAT42" s="97"/>
      <c r="BAU42" s="139"/>
      <c r="BAV42" s="78">
        <f t="shared" si="147"/>
        <v>60859.7</v>
      </c>
      <c r="BAX42" s="311"/>
      <c r="BAY42" s="311"/>
      <c r="BAZ42" s="903"/>
      <c r="BBA42" s="810"/>
      <c r="BBB42" s="76"/>
      <c r="BBC42" s="78">
        <f t="shared" si="264"/>
        <v>0</v>
      </c>
      <c r="BBE42" s="311"/>
      <c r="BBF42" s="311"/>
      <c r="BBG42" s="903"/>
      <c r="BBH42" s="810"/>
      <c r="BBI42" s="76"/>
      <c r="BBJ42" s="78">
        <f t="shared" si="265"/>
        <v>1292</v>
      </c>
      <c r="BBL42" s="321">
        <v>41746</v>
      </c>
      <c r="BBM42" s="321"/>
      <c r="BBN42" s="229" t="s">
        <v>3645</v>
      </c>
      <c r="BBO42" s="104">
        <v>13065.5</v>
      </c>
      <c r="BBP42" s="393">
        <v>41753</v>
      </c>
      <c r="BBQ42" s="390">
        <v>13065.5</v>
      </c>
      <c r="BBR42" s="131">
        <f t="shared" si="148"/>
        <v>452306.5</v>
      </c>
      <c r="BBT42" s="311"/>
      <c r="BBU42" s="311"/>
      <c r="BBV42" s="903"/>
      <c r="BBW42" s="810"/>
      <c r="BBX42" s="76"/>
      <c r="BBY42" s="78">
        <f t="shared" si="149"/>
        <v>0</v>
      </c>
      <c r="BCA42" s="311"/>
      <c r="BCB42" s="311"/>
      <c r="BCC42" s="903"/>
      <c r="BCD42" s="810"/>
      <c r="BCE42" s="76"/>
      <c r="BCF42" s="78">
        <f t="shared" si="150"/>
        <v>0</v>
      </c>
      <c r="BCH42" s="311"/>
      <c r="BCI42" s="311"/>
      <c r="BCJ42" s="903"/>
      <c r="BCK42" s="810"/>
      <c r="BCL42" s="76"/>
      <c r="BCM42" s="78">
        <f t="shared" si="151"/>
        <v>0</v>
      </c>
      <c r="BCO42" s="311"/>
      <c r="BCP42" s="311"/>
      <c r="BCQ42" s="903"/>
      <c r="BCR42" s="810"/>
      <c r="BCS42" s="76"/>
      <c r="BCT42" s="78">
        <f t="shared" si="152"/>
        <v>0</v>
      </c>
      <c r="BCV42" s="406"/>
      <c r="BCW42" s="311"/>
      <c r="BCX42" s="903"/>
      <c r="BCY42" s="810"/>
      <c r="BCZ42" s="76"/>
      <c r="BDA42" s="78">
        <f t="shared" si="153"/>
        <v>6086.5</v>
      </c>
      <c r="BDC42" s="406"/>
      <c r="BDD42" s="311"/>
      <c r="BDE42" s="903"/>
      <c r="BDF42" s="810"/>
      <c r="BDG42" s="76"/>
      <c r="BDH42" s="78">
        <f t="shared" si="154"/>
        <v>29972.600000000006</v>
      </c>
      <c r="BDJ42" s="322"/>
      <c r="BDK42" s="311"/>
      <c r="BDL42" s="903"/>
      <c r="BDM42" s="810"/>
      <c r="BDN42" s="76"/>
      <c r="BDO42" s="78">
        <f t="shared" si="155"/>
        <v>0</v>
      </c>
      <c r="BDQ42" s="406"/>
      <c r="BDR42" s="738"/>
      <c r="BDS42" s="311"/>
      <c r="BDT42" s="903"/>
      <c r="BDU42" s="721"/>
      <c r="BDV42" s="76"/>
      <c r="BDW42" s="78">
        <f t="shared" si="156"/>
        <v>308</v>
      </c>
      <c r="BDY42" s="311"/>
      <c r="BDZ42" s="311"/>
      <c r="BEA42" s="311"/>
      <c r="BEB42" s="903"/>
      <c r="BEC42" s="810"/>
      <c r="BED42" s="76"/>
      <c r="BEE42" s="78">
        <f t="shared" si="157"/>
        <v>10700</v>
      </c>
      <c r="BEG42" s="311"/>
      <c r="BEH42" s="311"/>
      <c r="BEI42" s="903"/>
      <c r="BEJ42" s="810"/>
      <c r="BEK42" s="76"/>
      <c r="BEL42" s="78">
        <f t="shared" si="158"/>
        <v>0</v>
      </c>
      <c r="BEN42" s="311"/>
      <c r="BEO42" s="311"/>
      <c r="BEP42" s="903"/>
      <c r="BEQ42" s="810"/>
      <c r="BER42" s="76"/>
      <c r="BES42" s="78">
        <f t="shared" si="159"/>
        <v>0</v>
      </c>
      <c r="BEU42" s="322"/>
      <c r="BEV42" s="311"/>
      <c r="BEW42" s="903"/>
      <c r="BEX42" s="810"/>
      <c r="BEY42" s="76"/>
      <c r="BEZ42" s="78">
        <f t="shared" si="160"/>
        <v>0</v>
      </c>
      <c r="BFB42" s="322"/>
      <c r="BFC42" s="311"/>
      <c r="BFD42" s="903"/>
      <c r="BFE42" s="810"/>
      <c r="BFF42" s="76"/>
      <c r="BFG42" s="78">
        <f t="shared" si="161"/>
        <v>970</v>
      </c>
      <c r="BFI42" s="321"/>
      <c r="BFJ42" s="229"/>
      <c r="BFK42" s="696"/>
      <c r="BFL42" s="715"/>
      <c r="BFM42" s="139"/>
      <c r="BFN42" s="78">
        <f t="shared" si="162"/>
        <v>0</v>
      </c>
      <c r="BFP42" s="322"/>
      <c r="BFQ42" s="311"/>
      <c r="BFR42" s="903"/>
      <c r="BFS42" s="721"/>
      <c r="BFT42" s="76"/>
      <c r="BFU42" s="78">
        <f t="shared" si="163"/>
        <v>0</v>
      </c>
      <c r="BFW42" s="311"/>
      <c r="BFX42" s="311"/>
      <c r="BFY42" s="903"/>
      <c r="BFZ42" s="810"/>
      <c r="BGA42" s="76"/>
      <c r="BGB42" s="78">
        <f t="shared" si="164"/>
        <v>0</v>
      </c>
      <c r="BGD42" s="322"/>
      <c r="BGE42" s="311"/>
      <c r="BGF42" s="903"/>
      <c r="BGG42" s="901"/>
      <c r="BGH42" s="76"/>
      <c r="BGI42" s="78">
        <f t="shared" si="165"/>
        <v>0</v>
      </c>
      <c r="BGK42" s="426"/>
      <c r="BGL42" s="426"/>
      <c r="BGM42" s="229"/>
      <c r="BGN42" s="696"/>
      <c r="BGO42" s="715"/>
      <c r="BGP42" s="139"/>
      <c r="BGQ42" s="78">
        <f t="shared" si="166"/>
        <v>4379.5999999999913</v>
      </c>
      <c r="BGS42" s="311"/>
      <c r="BGT42" s="311"/>
      <c r="BGU42" s="903"/>
      <c r="BGV42" s="810"/>
      <c r="BGW42" s="76"/>
      <c r="BGX42" s="78">
        <f t="shared" si="167"/>
        <v>0</v>
      </c>
      <c r="BGZ42" s="406"/>
      <c r="BHA42" s="311"/>
      <c r="BHB42" s="903"/>
      <c r="BHC42" s="810"/>
      <c r="BHD42" s="76"/>
      <c r="BHE42" s="78">
        <f t="shared" si="168"/>
        <v>229.79999999999927</v>
      </c>
      <c r="BHG42" s="406"/>
      <c r="BHH42" s="311"/>
      <c r="BHI42" s="311"/>
      <c r="BHJ42" s="903"/>
      <c r="BHK42" s="810"/>
      <c r="BHL42" s="76"/>
      <c r="BHM42" s="78">
        <f t="shared" si="169"/>
        <v>0</v>
      </c>
      <c r="BHO42" s="322"/>
      <c r="BHP42" s="780"/>
      <c r="BHQ42" s="793"/>
      <c r="BHR42" s="393"/>
      <c r="BHS42" s="139"/>
      <c r="BHT42" s="78">
        <f t="shared" si="170"/>
        <v>0</v>
      </c>
      <c r="BHV42" s="322"/>
      <c r="BHW42" s="736"/>
      <c r="BHX42" s="311"/>
      <c r="BHY42" s="903"/>
      <c r="BHZ42" s="901"/>
      <c r="BIA42" s="76"/>
      <c r="BIB42" s="78">
        <f t="shared" si="171"/>
        <v>0</v>
      </c>
      <c r="BID42" s="322"/>
      <c r="BIE42" s="311"/>
      <c r="BIF42" s="311"/>
      <c r="BIG42" s="783"/>
      <c r="BIH42" s="810"/>
      <c r="BII42" s="76"/>
      <c r="BIJ42" s="78">
        <f t="shared" si="172"/>
        <v>50501.000000000007</v>
      </c>
      <c r="BIL42" s="406"/>
      <c r="BIM42" s="780"/>
      <c r="BIN42" s="793"/>
      <c r="BIO42" s="721"/>
      <c r="BIP42" s="76"/>
      <c r="BIQ42" s="78">
        <f t="shared" si="173"/>
        <v>86</v>
      </c>
      <c r="BIS42" s="322"/>
      <c r="BIT42" s="311"/>
      <c r="BIU42" s="783"/>
      <c r="BIV42" s="810"/>
      <c r="BIW42" s="76"/>
      <c r="BIX42" s="78">
        <f t="shared" si="174"/>
        <v>0</v>
      </c>
      <c r="BIZ42" s="406"/>
      <c r="BJA42" s="311"/>
      <c r="BJB42" s="783"/>
      <c r="BJC42" s="810"/>
      <c r="BJD42" s="76"/>
      <c r="BJE42" s="78">
        <f t="shared" si="175"/>
        <v>0</v>
      </c>
      <c r="BJG42" s="322"/>
      <c r="BJH42" s="322"/>
      <c r="BJI42" s="311"/>
      <c r="BJJ42" s="903"/>
      <c r="BJK42" s="810"/>
      <c r="BJL42" s="76"/>
      <c r="BJM42" s="78">
        <f t="shared" si="254"/>
        <v>27564.899999999991</v>
      </c>
      <c r="BJO42" s="311"/>
      <c r="BJP42" s="311"/>
      <c r="BJQ42" s="903"/>
      <c r="BJR42" s="810"/>
      <c r="BJS42" s="76"/>
      <c r="BJT42" s="78">
        <f t="shared" si="255"/>
        <v>1883</v>
      </c>
      <c r="BJV42" s="406"/>
      <c r="BJW42" s="311"/>
      <c r="BJX42" s="903"/>
      <c r="BJY42" s="810"/>
      <c r="BJZ42" s="76"/>
      <c r="BKA42" s="78">
        <f t="shared" si="176"/>
        <v>0</v>
      </c>
      <c r="BKC42" s="406"/>
      <c r="BKE42" s="311"/>
      <c r="BKF42" s="903"/>
      <c r="BKG42" s="810"/>
      <c r="BKH42" s="76"/>
      <c r="BKI42" s="78">
        <f t="shared" si="177"/>
        <v>13238.500000000002</v>
      </c>
      <c r="BKK42" s="406"/>
      <c r="BKL42" s="311"/>
      <c r="BKM42" s="903"/>
      <c r="BKN42" s="810"/>
      <c r="BKO42" s="76"/>
      <c r="BKP42" s="78">
        <f t="shared" si="178"/>
        <v>0</v>
      </c>
      <c r="BKR42" s="406"/>
      <c r="BKS42" s="311"/>
      <c r="BKT42" s="903"/>
      <c r="BKU42" s="810"/>
      <c r="BKV42" s="76"/>
      <c r="BKW42" s="78">
        <f t="shared" si="179"/>
        <v>0</v>
      </c>
      <c r="BKY42" s="406"/>
      <c r="BKZ42" s="311"/>
      <c r="BLA42" s="903"/>
      <c r="BLB42" s="810"/>
      <c r="BLC42" s="76"/>
      <c r="BLD42" s="78">
        <f t="shared" si="180"/>
        <v>11052.6</v>
      </c>
      <c r="BLF42" s="406"/>
      <c r="BLG42" s="311"/>
      <c r="BLH42" s="903"/>
      <c r="BLI42" s="810"/>
      <c r="BLJ42" s="76"/>
      <c r="BLK42" s="78">
        <f t="shared" si="181"/>
        <v>100</v>
      </c>
      <c r="BLM42" s="406"/>
      <c r="BLN42" s="311"/>
      <c r="BLO42" s="903"/>
      <c r="BLP42" s="810"/>
      <c r="BLQ42" s="76"/>
      <c r="BLR42" s="78">
        <f t="shared" si="182"/>
        <v>0</v>
      </c>
      <c r="BLT42" s="406"/>
      <c r="BLU42" s="311"/>
      <c r="BLV42" s="903"/>
      <c r="BLW42" s="810"/>
      <c r="BLX42" s="76"/>
      <c r="BLY42" s="78">
        <f t="shared" si="183"/>
        <v>0</v>
      </c>
      <c r="BMA42" s="406"/>
      <c r="BMB42" s="311"/>
      <c r="BMC42" s="903"/>
      <c r="BMD42" s="810"/>
      <c r="BME42" s="76"/>
      <c r="BMF42" s="78">
        <f t="shared" si="184"/>
        <v>0</v>
      </c>
      <c r="BMH42" s="406"/>
      <c r="BMI42" s="311"/>
      <c r="BMJ42" s="903"/>
      <c r="BMK42" s="810"/>
      <c r="BML42" s="76"/>
      <c r="BMM42" s="78">
        <f t="shared" si="185"/>
        <v>0</v>
      </c>
      <c r="BMO42" s="31"/>
      <c r="BMP42" s="780"/>
      <c r="BMQ42" s="793"/>
      <c r="BMR42" s="810"/>
      <c r="BMS42" s="76"/>
      <c r="BMT42" s="78">
        <f t="shared" si="186"/>
        <v>0</v>
      </c>
      <c r="BMV42" s="31"/>
      <c r="BMW42" s="311"/>
      <c r="BMX42" s="783"/>
      <c r="BMY42" s="810"/>
      <c r="BMZ42" s="76"/>
      <c r="BNA42" s="78">
        <f t="shared" si="229"/>
        <v>30837</v>
      </c>
      <c r="BNC42" s="321"/>
      <c r="BND42" s="229"/>
      <c r="BNE42" s="696"/>
      <c r="BNF42" s="393"/>
      <c r="BNG42" s="139"/>
      <c r="BNH42" s="78">
        <f t="shared" si="230"/>
        <v>92933.8</v>
      </c>
      <c r="BNJ42" s="311"/>
      <c r="BNK42" s="311"/>
      <c r="BNL42" s="903"/>
      <c r="BNM42" s="810"/>
      <c r="BNN42" s="76"/>
      <c r="BNO42" s="78">
        <f t="shared" si="231"/>
        <v>0</v>
      </c>
      <c r="BNQ42" s="311"/>
      <c r="BNR42" s="736"/>
      <c r="BNS42" s="311"/>
      <c r="BNT42" s="903"/>
      <c r="BNU42" s="810"/>
      <c r="BNV42" s="76"/>
      <c r="BNW42" s="78">
        <f t="shared" si="232"/>
        <v>0</v>
      </c>
      <c r="BNY42" s="311"/>
      <c r="BNZ42" s="311"/>
      <c r="BOA42" s="903"/>
      <c r="BOB42" s="810"/>
      <c r="BOC42" s="76"/>
      <c r="BOD42" s="78">
        <f t="shared" si="233"/>
        <v>0</v>
      </c>
      <c r="BOF42" s="311"/>
      <c r="BOG42" s="311"/>
      <c r="BOH42" s="903"/>
      <c r="BOI42" s="810"/>
      <c r="BOJ42" s="76"/>
      <c r="BOK42" s="78">
        <f t="shared" si="234"/>
        <v>0</v>
      </c>
      <c r="BOM42" s="311"/>
      <c r="BON42" s="311"/>
      <c r="BOO42" s="903"/>
      <c r="BOP42" s="810"/>
      <c r="BOQ42" s="76"/>
      <c r="BOR42" s="78">
        <f t="shared" si="235"/>
        <v>1785.5</v>
      </c>
      <c r="BOT42" s="322"/>
      <c r="BOU42" s="311"/>
      <c r="BOV42" s="903"/>
      <c r="BOW42" s="810"/>
      <c r="BOX42" s="76"/>
      <c r="BOY42" s="78">
        <f t="shared" si="236"/>
        <v>0</v>
      </c>
      <c r="BPA42" s="406"/>
      <c r="BPB42" s="311"/>
      <c r="BPC42" s="903"/>
      <c r="BPD42" s="810"/>
      <c r="BPE42" s="76"/>
      <c r="BPF42" s="78">
        <f t="shared" si="237"/>
        <v>0</v>
      </c>
      <c r="BPH42" s="406"/>
      <c r="BPI42" s="311"/>
      <c r="BPJ42" s="903"/>
      <c r="BPK42" s="810"/>
      <c r="BPL42" s="76"/>
      <c r="BPM42" s="78">
        <f t="shared" si="251"/>
        <v>2273.5</v>
      </c>
      <c r="BPO42" s="311"/>
      <c r="BPP42" s="311"/>
      <c r="BPQ42" s="903"/>
      <c r="BPR42" s="810"/>
      <c r="BPS42" s="76"/>
      <c r="BPT42" s="78">
        <f t="shared" si="187"/>
        <v>0</v>
      </c>
      <c r="BPV42" s="311"/>
      <c r="BPW42" s="311"/>
      <c r="BPX42" s="903"/>
      <c r="BPY42" s="810"/>
      <c r="BPZ42" s="76"/>
      <c r="BQA42" s="78">
        <f t="shared" si="188"/>
        <v>0</v>
      </c>
      <c r="BQE42" s="311"/>
      <c r="BQF42" s="903"/>
      <c r="BQG42" s="810"/>
      <c r="BQH42" s="76"/>
      <c r="BQI42" s="78">
        <f t="shared" si="189"/>
        <v>118</v>
      </c>
      <c r="BQJ42" s="76"/>
      <c r="BQK42" s="322"/>
      <c r="BQL42" s="311"/>
      <c r="BQM42" s="783"/>
      <c r="BQN42" s="810"/>
      <c r="BQO42" s="76"/>
      <c r="BQP42" s="78">
        <f t="shared" si="190"/>
        <v>55080.5</v>
      </c>
      <c r="BQR42" s="321"/>
      <c r="BQS42" s="1460"/>
      <c r="BQT42" s="696"/>
      <c r="BQU42" s="426"/>
      <c r="BQV42" s="261"/>
      <c r="BQW42" s="78">
        <f t="shared" si="191"/>
        <v>0</v>
      </c>
      <c r="BQZ42" s="780"/>
      <c r="BRA42" s="350"/>
      <c r="BRB42" s="406"/>
      <c r="BRC42" s="778"/>
      <c r="BRD42" s="78">
        <f t="shared" si="192"/>
        <v>0</v>
      </c>
      <c r="BRF42" s="311"/>
      <c r="BRG42" s="311"/>
      <c r="BRH42" s="903"/>
      <c r="BRI42" s="810"/>
      <c r="BRJ42" s="76"/>
      <c r="BRK42" s="78">
        <f t="shared" si="193"/>
        <v>0</v>
      </c>
      <c r="BRM42" s="322"/>
      <c r="BRN42" s="311"/>
      <c r="BRO42" s="311"/>
      <c r="BRP42" s="903"/>
      <c r="BRQ42" s="810"/>
      <c r="BRR42" s="76"/>
      <c r="BRS42" s="78">
        <f t="shared" si="194"/>
        <v>1966</v>
      </c>
      <c r="BRU42" s="406"/>
      <c r="BRV42" s="311"/>
      <c r="BRW42" s="903"/>
      <c r="BRX42" s="810"/>
      <c r="BRY42" s="76"/>
      <c r="BRZ42" s="78">
        <f t="shared" si="195"/>
        <v>0</v>
      </c>
      <c r="BSB42" s="406"/>
      <c r="BSC42" s="311"/>
      <c r="BSD42" s="903"/>
      <c r="BSE42" s="810"/>
      <c r="BSF42" s="76"/>
      <c r="BSG42" s="78">
        <f t="shared" si="196"/>
        <v>0</v>
      </c>
      <c r="BSI42" s="311"/>
      <c r="BSJ42" s="311"/>
      <c r="BSK42" s="903"/>
      <c r="BSL42" s="810"/>
      <c r="BSM42" s="76"/>
      <c r="BSN42" s="78">
        <f t="shared" si="197"/>
        <v>0</v>
      </c>
      <c r="BSP42" s="406"/>
      <c r="BSQ42" s="311"/>
      <c r="BSR42" s="903"/>
      <c r="BSS42" s="810"/>
      <c r="BST42" s="76"/>
      <c r="BSU42" s="78">
        <f t="shared" si="198"/>
        <v>0</v>
      </c>
      <c r="BSW42" s="406"/>
      <c r="BSX42" s="311"/>
      <c r="BSY42" s="903"/>
      <c r="BSZ42" s="810"/>
      <c r="BTA42" s="76"/>
      <c r="BTB42" s="78">
        <f t="shared" si="199"/>
        <v>0</v>
      </c>
      <c r="BTD42" s="311"/>
      <c r="BTE42" s="311"/>
      <c r="BTF42" s="903"/>
      <c r="BTG42" s="810"/>
      <c r="BTH42" s="76"/>
      <c r="BTI42" s="78">
        <f t="shared" si="200"/>
        <v>0</v>
      </c>
      <c r="BTK42" s="311"/>
      <c r="BTL42" s="311"/>
      <c r="BTM42" s="903"/>
      <c r="BTN42" s="810"/>
      <c r="BTO42" s="76"/>
      <c r="BTP42" s="78">
        <f t="shared" si="201"/>
        <v>0</v>
      </c>
      <c r="BTR42" s="311"/>
      <c r="BTS42" s="311"/>
      <c r="BTT42" s="903"/>
      <c r="BTU42" s="810"/>
      <c r="BTV42" s="76"/>
      <c r="BTW42" s="78">
        <f t="shared" si="202"/>
        <v>0</v>
      </c>
      <c r="BTY42" s="311"/>
      <c r="BTZ42" s="311"/>
      <c r="BUA42" s="903"/>
      <c r="BUB42" s="810"/>
      <c r="BUC42" s="76"/>
      <c r="BUD42" s="78">
        <f t="shared" si="203"/>
        <v>0</v>
      </c>
    </row>
    <row r="43" spans="1:1902" x14ac:dyDescent="0.25">
      <c r="A43" s="311"/>
      <c r="B43" s="311"/>
      <c r="C43" s="22"/>
      <c r="D43" s="31"/>
      <c r="E43" s="76"/>
      <c r="F43" s="78">
        <f t="shared" si="2"/>
        <v>147000</v>
      </c>
      <c r="H43" s="311"/>
      <c r="I43" s="311"/>
      <c r="J43" s="22"/>
      <c r="K43" s="31"/>
      <c r="L43" s="76"/>
      <c r="M43" s="78">
        <f t="shared" si="3"/>
        <v>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6"/>
      <c r="AK43" s="311"/>
      <c r="AL43" s="22"/>
      <c r="AM43" s="406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6"/>
      <c r="BM43" s="311"/>
      <c r="BN43" s="22"/>
      <c r="BO43" s="31"/>
      <c r="BP43" s="76"/>
      <c r="BQ43" s="78">
        <f t="shared" si="11"/>
        <v>0</v>
      </c>
      <c r="BS43" s="322"/>
      <c r="BT43" s="780"/>
      <c r="BU43" s="76"/>
      <c r="BV43" s="31"/>
      <c r="BW43" s="139"/>
      <c r="BX43" s="78">
        <f t="shared" si="12"/>
        <v>0</v>
      </c>
      <c r="BZ43" s="426"/>
      <c r="CA43" s="426"/>
      <c r="CB43" s="229"/>
      <c r="CC43" s="104"/>
      <c r="CD43" s="49"/>
      <c r="CE43" s="139"/>
      <c r="CF43" s="78">
        <f t="shared" si="13"/>
        <v>24829.5</v>
      </c>
      <c r="CH43" s="406"/>
      <c r="CI43" s="311"/>
      <c r="CJ43" s="22"/>
      <c r="CK43" s="31"/>
      <c r="CL43" s="76"/>
      <c r="CM43" s="78">
        <f t="shared" si="14"/>
        <v>0</v>
      </c>
      <c r="CO43" s="406"/>
      <c r="CP43" s="311"/>
      <c r="CQ43" s="22"/>
      <c r="CR43" s="31"/>
      <c r="CS43" s="76"/>
      <c r="CT43" s="78">
        <f t="shared" si="15"/>
        <v>0</v>
      </c>
      <c r="CV43" s="426">
        <v>41457</v>
      </c>
      <c r="CW43" s="818" t="s">
        <v>1689</v>
      </c>
      <c r="CX43" s="229" t="s">
        <v>1690</v>
      </c>
      <c r="CY43" s="104">
        <v>275893</v>
      </c>
      <c r="CZ43" s="738"/>
      <c r="DA43" s="389"/>
      <c r="DB43" s="78">
        <f t="shared" si="16"/>
        <v>1867351.25</v>
      </c>
      <c r="DD43" s="426"/>
      <c r="DE43" s="818"/>
      <c r="DF43" s="302"/>
      <c r="DG43" s="139"/>
      <c r="DH43" s="426"/>
      <c r="DI43" s="76"/>
      <c r="DJ43" s="78">
        <f t="shared" si="17"/>
        <v>17806122.599999994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6"/>
      <c r="EO43" s="311"/>
      <c r="EP43" s="22"/>
      <c r="EQ43" s="31"/>
      <c r="ER43" s="76"/>
      <c r="ES43" s="78">
        <f t="shared" si="22"/>
        <v>7999.8000000000029</v>
      </c>
      <c r="EU43" s="406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6"/>
      <c r="FK43" s="49"/>
      <c r="FL43" s="229"/>
      <c r="FM43" s="104"/>
      <c r="FN43" s="49"/>
      <c r="FO43" s="139"/>
      <c r="FP43" s="131">
        <f t="shared" si="25"/>
        <v>19957.43</v>
      </c>
      <c r="FR43" s="406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4"/>
        <v>0</v>
      </c>
      <c r="GG43" s="406"/>
      <c r="GH43" s="738"/>
      <c r="GI43" s="311"/>
      <c r="GJ43" s="22"/>
      <c r="GK43" s="406"/>
      <c r="GL43" s="76"/>
      <c r="GM43" s="78">
        <f t="shared" si="27"/>
        <v>0</v>
      </c>
      <c r="GO43" s="311"/>
      <c r="GP43" s="311"/>
      <c r="GQ43" s="22"/>
      <c r="GR43" s="31"/>
      <c r="GS43" s="76"/>
      <c r="GT43" s="78">
        <f t="shared" si="28"/>
        <v>3191.5</v>
      </c>
      <c r="GV43" s="406"/>
      <c r="GW43" s="311"/>
      <c r="GX43" s="311"/>
      <c r="GY43" s="22"/>
      <c r="GZ43" s="31"/>
      <c r="HA43" s="76"/>
      <c r="HB43" s="78">
        <f t="shared" si="29"/>
        <v>12652.35</v>
      </c>
      <c r="HD43" s="406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33695</v>
      </c>
      <c r="IT43" s="426"/>
      <c r="IU43" s="229"/>
      <c r="IV43" s="104"/>
      <c r="IW43" s="49"/>
      <c r="IX43" s="139"/>
      <c r="IY43" s="78">
        <f t="shared" si="36"/>
        <v>402</v>
      </c>
      <c r="JA43" s="406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40800</v>
      </c>
      <c r="JO43" s="322"/>
      <c r="JP43" s="780"/>
      <c r="JQ43" s="76"/>
      <c r="JR43" s="322"/>
      <c r="JS43" s="52"/>
      <c r="JT43" s="78">
        <f t="shared" si="39"/>
        <v>40800</v>
      </c>
      <c r="JV43" s="322"/>
      <c r="JW43" s="780"/>
      <c r="JX43" s="76"/>
      <c r="JY43" s="322"/>
      <c r="JZ43" s="52"/>
      <c r="KA43" s="78">
        <f t="shared" si="40"/>
        <v>40800</v>
      </c>
      <c r="KC43" s="406"/>
      <c r="KD43" s="780"/>
      <c r="KE43" s="76"/>
      <c r="KF43" s="31"/>
      <c r="KG43" s="139"/>
      <c r="KH43" s="78">
        <f>KH42+KE43-KG43</f>
        <v>108005.6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12354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6"/>
      <c r="MP43" s="311"/>
      <c r="MQ43" s="22"/>
      <c r="MR43" s="31"/>
      <c r="MS43" s="76"/>
      <c r="MT43" s="78">
        <f t="shared" si="50"/>
        <v>0</v>
      </c>
      <c r="MV43" s="406"/>
      <c r="MW43" s="311"/>
      <c r="MX43" s="22"/>
      <c r="MY43" s="31"/>
      <c r="MZ43" s="76"/>
      <c r="NA43" s="78">
        <f t="shared" si="51"/>
        <v>0</v>
      </c>
      <c r="NC43" s="406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6"/>
      <c r="NY43" s="311"/>
      <c r="NZ43" s="22"/>
      <c r="OA43" s="406"/>
      <c r="OB43" s="76"/>
      <c r="OC43" s="78">
        <f t="shared" si="55"/>
        <v>0</v>
      </c>
      <c r="OE43" s="406"/>
      <c r="OF43" s="311"/>
      <c r="OG43" s="22"/>
      <c r="OH43" s="31"/>
      <c r="OI43" s="76"/>
      <c r="OJ43" s="78">
        <f t="shared" si="56"/>
        <v>12799.5</v>
      </c>
      <c r="OL43" s="406"/>
      <c r="OM43" s="736"/>
      <c r="ON43" s="311"/>
      <c r="OO43" s="22"/>
      <c r="OP43" s="31"/>
      <c r="OQ43" s="76"/>
      <c r="OR43" s="78">
        <f t="shared" si="0"/>
        <v>225191.9</v>
      </c>
      <c r="OT43" s="406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9"/>
      <c r="PJ43" s="139"/>
      <c r="PK43" s="904"/>
      <c r="PL43" s="139"/>
      <c r="PM43" s="78">
        <f t="shared" si="59"/>
        <v>301.5</v>
      </c>
      <c r="PO43" s="321"/>
      <c r="PP43" s="789"/>
      <c r="PQ43" s="139"/>
      <c r="PR43" s="49"/>
      <c r="PS43" s="139"/>
      <c r="PT43" s="78">
        <f t="shared" si="60"/>
        <v>301.5</v>
      </c>
      <c r="PV43" s="322"/>
      <c r="PW43" s="336"/>
      <c r="PX43" s="311"/>
      <c r="PY43" s="22"/>
      <c r="PZ43" s="31"/>
      <c r="QA43" s="76"/>
      <c r="QB43" s="78">
        <f t="shared" si="61"/>
        <v>9830.3599999999933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9276.8000000000011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6"/>
      <c r="RN43" s="483"/>
      <c r="RO43" s="229"/>
      <c r="RP43" s="104"/>
      <c r="RQ43" s="49"/>
      <c r="RR43" s="139"/>
      <c r="RS43" s="78">
        <f t="shared" si="67"/>
        <v>15332.5</v>
      </c>
      <c r="RU43" s="406"/>
      <c r="RV43" s="311"/>
      <c r="RW43" s="22"/>
      <c r="RX43" s="31"/>
      <c r="RY43" s="76"/>
      <c r="RZ43" s="78">
        <f t="shared" si="68"/>
        <v>1797</v>
      </c>
      <c r="SB43" s="406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6"/>
      <c r="UG43" s="311"/>
      <c r="UH43" s="22"/>
      <c r="UI43" s="31"/>
      <c r="UJ43" s="76"/>
      <c r="UK43" s="78">
        <f t="shared" si="77"/>
        <v>0</v>
      </c>
      <c r="UM43" s="406"/>
      <c r="UN43" s="311"/>
      <c r="UO43" s="22"/>
      <c r="UP43" s="31"/>
      <c r="UQ43" s="76"/>
      <c r="UR43" s="78">
        <f t="shared" si="78"/>
        <v>-2822</v>
      </c>
      <c r="UT43" s="406"/>
      <c r="UU43" s="311"/>
      <c r="UV43" s="22"/>
      <c r="UW43" s="31"/>
      <c r="UX43" s="76"/>
      <c r="UY43" s="78">
        <f t="shared" si="79"/>
        <v>0</v>
      </c>
      <c r="VA43" s="322"/>
      <c r="VB43" s="780"/>
      <c r="VC43" s="76"/>
      <c r="VD43" s="322"/>
      <c r="VE43" s="139"/>
      <c r="VF43" s="78">
        <f t="shared" si="80"/>
        <v>0</v>
      </c>
      <c r="VH43" s="406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6"/>
      <c r="WD43" s="311"/>
      <c r="WE43" s="22"/>
      <c r="WF43" s="31"/>
      <c r="WG43" s="76"/>
      <c r="WH43" s="78">
        <f t="shared" si="84"/>
        <v>1136</v>
      </c>
      <c r="WJ43" s="322"/>
      <c r="WK43" s="311"/>
      <c r="WL43" s="22"/>
      <c r="WM43" s="31"/>
      <c r="WN43" s="76"/>
      <c r="WO43" s="78">
        <f t="shared" si="85"/>
        <v>151</v>
      </c>
      <c r="WQ43" s="406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635.5</v>
      </c>
      <c r="XE43" s="406"/>
      <c r="XF43" s="311"/>
      <c r="XG43" s="22"/>
      <c r="XH43" s="31"/>
      <c r="XI43" s="76"/>
      <c r="XJ43" s="78">
        <f t="shared" si="88"/>
        <v>40179.949999999997</v>
      </c>
      <c r="XL43" s="406"/>
      <c r="XM43" s="311"/>
      <c r="XN43" s="22"/>
      <c r="XO43" s="31"/>
      <c r="XP43" s="76"/>
      <c r="XQ43" s="78">
        <f t="shared" si="89"/>
        <v>0</v>
      </c>
      <c r="XS43" s="406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6"/>
      <c r="YP43" s="483"/>
      <c r="YQ43" s="302"/>
      <c r="YR43" s="139"/>
      <c r="YS43" s="785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2"/>
        <v>0</v>
      </c>
      <c r="ZD43" s="321"/>
      <c r="ZE43" s="229"/>
      <c r="ZF43" s="104"/>
      <c r="ZG43" s="49"/>
      <c r="ZH43" s="139"/>
      <c r="ZI43" s="78">
        <f t="shared" si="94"/>
        <v>11399.470000000001</v>
      </c>
      <c r="ZK43" s="406"/>
      <c r="ZL43" s="311"/>
      <c r="ZM43" s="22"/>
      <c r="ZN43" s="31"/>
      <c r="ZO43" s="76"/>
      <c r="ZP43" s="78">
        <f t="shared" si="238"/>
        <v>0</v>
      </c>
      <c r="ZR43" s="406"/>
      <c r="ZS43" s="311"/>
      <c r="ZT43" s="22"/>
      <c r="ZU43" s="31"/>
      <c r="ZV43" s="76"/>
      <c r="ZW43" s="78">
        <f t="shared" si="239"/>
        <v>0</v>
      </c>
      <c r="ZY43" s="321"/>
      <c r="ZZ43" s="317"/>
      <c r="AAA43" s="302"/>
      <c r="AAB43" s="139"/>
      <c r="AAC43" s="321"/>
      <c r="AAD43" s="139"/>
      <c r="AAE43" s="78">
        <f t="shared" si="95"/>
        <v>2062.4000000000233</v>
      </c>
      <c r="AAG43" s="321"/>
      <c r="AAH43" s="302"/>
      <c r="AAI43" s="139"/>
      <c r="AAJ43" s="321"/>
      <c r="AAK43" s="139"/>
      <c r="AAL43" s="78">
        <f t="shared" si="96"/>
        <v>0</v>
      </c>
      <c r="AAN43" s="426"/>
      <c r="AAO43" s="426"/>
      <c r="AAP43" s="229"/>
      <c r="AAQ43" s="104"/>
      <c r="AAR43" s="321"/>
      <c r="AAS43" s="139"/>
      <c r="AAT43" s="78">
        <f t="shared" si="97"/>
        <v>2828</v>
      </c>
      <c r="AAV43" s="322"/>
      <c r="AAX43" s="783"/>
      <c r="AAY43" s="31"/>
      <c r="AAZ43" s="76"/>
      <c r="ABA43" s="78">
        <f t="shared" si="98"/>
        <v>41970</v>
      </c>
      <c r="ABC43" s="406"/>
      <c r="ABD43" s="311"/>
      <c r="ABE43" s="22"/>
      <c r="ABF43" s="31"/>
      <c r="ABG43" s="76"/>
      <c r="ABH43" s="78">
        <f t="shared" si="99"/>
        <v>0</v>
      </c>
      <c r="ABJ43" s="406"/>
      <c r="ABK43" s="311"/>
      <c r="ABL43" s="22"/>
      <c r="ABM43" s="31"/>
      <c r="ABN43" s="76"/>
      <c r="ABO43" s="78">
        <f t="shared" si="100"/>
        <v>0</v>
      </c>
      <c r="ABQ43" s="406"/>
      <c r="ABR43" s="311"/>
      <c r="ABS43" s="22"/>
      <c r="ABT43" s="31"/>
      <c r="ABU43" s="76"/>
      <c r="ABV43" s="78">
        <f t="shared" si="101"/>
        <v>0</v>
      </c>
      <c r="ABX43" s="406"/>
      <c r="ABY43" s="311"/>
      <c r="ABZ43" s="22"/>
      <c r="ACA43" s="31"/>
      <c r="ACB43" s="76"/>
      <c r="ACC43" s="78">
        <f t="shared" si="102"/>
        <v>0</v>
      </c>
      <c r="ACE43" s="406"/>
      <c r="ACF43" s="311"/>
      <c r="ACG43" s="22"/>
      <c r="ACH43" s="31"/>
      <c r="ACI43" s="76"/>
      <c r="ACJ43" s="78">
        <f t="shared" si="103"/>
        <v>0</v>
      </c>
      <c r="ACL43" s="406"/>
      <c r="ACM43" s="406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6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7"/>
        <v>0</v>
      </c>
      <c r="ADP43" s="322"/>
      <c r="ADQ43" s="311"/>
      <c r="ADR43" s="22"/>
      <c r="ADS43" s="406"/>
      <c r="ADT43" s="76"/>
      <c r="ADU43" s="78">
        <f t="shared" si="258"/>
        <v>0</v>
      </c>
      <c r="ADW43" s="406"/>
      <c r="ADX43" s="311"/>
      <c r="ADY43" s="22"/>
      <c r="ADZ43" s="31"/>
      <c r="AEA43" s="76"/>
      <c r="AEB43" s="78">
        <f t="shared" si="259"/>
        <v>42311</v>
      </c>
      <c r="AED43" s="321"/>
      <c r="AEE43" s="302"/>
      <c r="AEF43" s="139"/>
      <c r="AEG43" s="321"/>
      <c r="AEH43" s="139"/>
      <c r="AEI43" s="78">
        <f t="shared" si="253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45296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3146</v>
      </c>
      <c r="AGV43" s="406"/>
      <c r="AGW43" s="311"/>
      <c r="AGX43" s="22"/>
      <c r="AGY43" s="31"/>
      <c r="AGZ43" s="76"/>
      <c r="AHA43" s="78">
        <f t="shared" si="114"/>
        <v>17325.5</v>
      </c>
      <c r="AHE43" s="780"/>
      <c r="AHF43" s="76"/>
      <c r="AHG43" s="322"/>
      <c r="AHH43" s="139"/>
      <c r="AHI43" s="78">
        <f t="shared" si="115"/>
        <v>2343</v>
      </c>
      <c r="AHK43" s="406"/>
      <c r="AHL43" s="311"/>
      <c r="AHM43" s="22"/>
      <c r="AHN43" s="31"/>
      <c r="AHO43" s="76"/>
      <c r="AHP43" s="78">
        <f t="shared" si="116"/>
        <v>0</v>
      </c>
      <c r="AHR43" s="406"/>
      <c r="AHS43" s="311"/>
      <c r="AHT43" s="22"/>
      <c r="AHU43" s="31"/>
      <c r="AHV43" s="76"/>
      <c r="AHW43" s="78">
        <f t="shared" si="117"/>
        <v>5917.5</v>
      </c>
      <c r="AHY43" s="406"/>
      <c r="AHZ43" s="406"/>
      <c r="AIA43" s="311"/>
      <c r="AIB43" s="22"/>
      <c r="AIC43" s="31"/>
      <c r="AID43" s="76"/>
      <c r="AIE43" s="78">
        <f t="shared" si="118"/>
        <v>36851.200000000004</v>
      </c>
      <c r="AIG43" s="406"/>
      <c r="AIH43" s="311"/>
      <c r="AII43" s="22"/>
      <c r="AIJ43" s="31"/>
      <c r="AIK43" s="76"/>
      <c r="AIL43" s="78">
        <f t="shared" si="119"/>
        <v>2612</v>
      </c>
      <c r="AIN43" s="406"/>
      <c r="AIO43" s="311"/>
      <c r="AIP43" s="22"/>
      <c r="AIQ43" s="31"/>
      <c r="AIR43" s="76"/>
      <c r="AIS43" s="78">
        <f t="shared" si="120"/>
        <v>0</v>
      </c>
      <c r="AIU43" s="406"/>
      <c r="AIV43" s="311"/>
      <c r="AIW43" s="22"/>
      <c r="AIX43" s="31"/>
      <c r="AIY43" s="76"/>
      <c r="AIZ43" s="78">
        <f t="shared" si="121"/>
        <v>504</v>
      </c>
      <c r="AJB43" s="31"/>
      <c r="AJC43" s="782"/>
      <c r="AJD43" s="22"/>
      <c r="AJE43" s="31"/>
      <c r="AJF43" s="76"/>
      <c r="AJG43" s="78">
        <f t="shared" si="122"/>
        <v>52560.5</v>
      </c>
      <c r="AJI43" s="31"/>
      <c r="AJJ43" s="782"/>
      <c r="AJK43" s="104"/>
      <c r="AJL43" s="792"/>
      <c r="AJM43" s="702"/>
      <c r="AJN43" s="78">
        <f t="shared" si="123"/>
        <v>3113</v>
      </c>
      <c r="AJP43" s="322"/>
      <c r="AJQ43" s="782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2"/>
      <c r="AKG43" s="22"/>
      <c r="AKH43" s="31"/>
      <c r="AKI43" s="76"/>
      <c r="AKJ43" s="78">
        <f t="shared" si="126"/>
        <v>0</v>
      </c>
      <c r="AKL43" s="406"/>
      <c r="AKM43" s="782"/>
      <c r="AKN43" s="22"/>
      <c r="AKO43" s="31"/>
      <c r="AKP43" s="76"/>
      <c r="AKQ43" s="78">
        <f t="shared" si="127"/>
        <v>0</v>
      </c>
      <c r="AKS43" s="406"/>
      <c r="AKT43" s="738"/>
      <c r="AKU43" s="782"/>
      <c r="AKV43" s="22"/>
      <c r="AKW43" s="31"/>
      <c r="AKX43" s="76"/>
      <c r="AKY43" s="78">
        <f t="shared" si="128"/>
        <v>139</v>
      </c>
      <c r="ALA43" s="406"/>
      <c r="ALB43" s="782"/>
      <c r="ALC43" s="22"/>
      <c r="ALD43" s="31"/>
      <c r="ALE43" s="76"/>
      <c r="ALF43" s="78">
        <f t="shared" si="129"/>
        <v>409</v>
      </c>
      <c r="ALH43" s="406"/>
      <c r="ALI43" s="782"/>
      <c r="ALJ43" s="22"/>
      <c r="ALK43" s="31"/>
      <c r="ALL43" s="76"/>
      <c r="ALM43" s="78">
        <f t="shared" si="130"/>
        <v>0</v>
      </c>
      <c r="ALO43" s="406"/>
      <c r="ALP43" s="782"/>
      <c r="ALQ43" s="22"/>
      <c r="ALR43" s="31"/>
      <c r="ALS43" s="76"/>
      <c r="ALT43" s="78">
        <f t="shared" si="131"/>
        <v>3598.5</v>
      </c>
      <c r="ALV43" s="406"/>
      <c r="ALW43" s="311"/>
      <c r="ALX43" s="22"/>
      <c r="ALY43" s="31"/>
      <c r="ALZ43" s="76"/>
      <c r="AMA43" s="78">
        <f t="shared" si="132"/>
        <v>37151</v>
      </c>
      <c r="AMC43" s="406"/>
      <c r="AMD43" s="782"/>
      <c r="AME43" s="22"/>
      <c r="AMF43" s="31"/>
      <c r="AMG43" s="76"/>
      <c r="AMH43" s="78">
        <f t="shared" si="133"/>
        <v>0</v>
      </c>
      <c r="AMJ43" s="406"/>
      <c r="AMK43" s="782"/>
      <c r="AML43" s="22"/>
      <c r="AMM43" s="406"/>
      <c r="AMN43" s="76"/>
      <c r="AMO43" s="78">
        <f t="shared" si="134"/>
        <v>0</v>
      </c>
      <c r="AMQ43" s="406"/>
      <c r="AMR43" s="782"/>
      <c r="AMS43" s="22"/>
      <c r="AMT43" s="31"/>
      <c r="AMU43" s="76"/>
      <c r="AMV43" s="78">
        <f t="shared" si="135"/>
        <v>0</v>
      </c>
      <c r="AMX43" s="322"/>
      <c r="AMY43" s="311"/>
      <c r="AMZ43" s="831"/>
      <c r="ANA43" s="810"/>
      <c r="ANB43" s="76"/>
      <c r="ANC43" s="811">
        <f t="shared" si="205"/>
        <v>0</v>
      </c>
      <c r="ANE43" s="322"/>
      <c r="ANF43" s="311"/>
      <c r="ANG43" s="831"/>
      <c r="ANH43" s="810"/>
      <c r="ANI43" s="76"/>
      <c r="ANJ43" s="811">
        <f t="shared" si="206"/>
        <v>0</v>
      </c>
      <c r="ANL43" s="322"/>
      <c r="ANM43" s="311"/>
      <c r="ANN43" s="831"/>
      <c r="ANO43" s="901"/>
      <c r="ANP43" s="76"/>
      <c r="ANQ43" s="811">
        <f t="shared" si="207"/>
        <v>187.59999999999991</v>
      </c>
      <c r="ANS43" s="31"/>
      <c r="ANT43" s="311"/>
      <c r="ANU43" s="311"/>
      <c r="ANV43" s="831"/>
      <c r="ANW43" s="810"/>
      <c r="ANX43" s="76"/>
      <c r="ANY43" s="811">
        <f t="shared" si="208"/>
        <v>0</v>
      </c>
      <c r="AOA43" s="406"/>
      <c r="AOB43" s="738"/>
      <c r="AOC43" s="311"/>
      <c r="AOD43" s="831"/>
      <c r="AOE43" s="810"/>
      <c r="AOF43" s="76"/>
      <c r="AOG43" s="811">
        <f t="shared" si="209"/>
        <v>731.20000000001164</v>
      </c>
      <c r="AOI43" s="406"/>
      <c r="AOJ43" s="311"/>
      <c r="AOK43" s="831"/>
      <c r="AOL43" s="810"/>
      <c r="AOM43" s="76"/>
      <c r="AON43" s="811">
        <f t="shared" si="210"/>
        <v>0</v>
      </c>
      <c r="AOP43" s="311"/>
      <c r="AOQ43" s="311"/>
      <c r="AOR43" s="831"/>
      <c r="AOS43" s="810"/>
      <c r="AOT43" s="76"/>
      <c r="AOU43" s="811">
        <f t="shared" si="211"/>
        <v>0</v>
      </c>
      <c r="AOW43" s="311"/>
      <c r="AOX43" s="311"/>
      <c r="AOY43" s="831"/>
      <c r="AOZ43" s="810"/>
      <c r="APA43" s="76"/>
      <c r="APB43" s="811">
        <f t="shared" si="212"/>
        <v>0</v>
      </c>
      <c r="APD43" s="49"/>
      <c r="APE43" s="900"/>
      <c r="APF43" s="805"/>
      <c r="APG43" s="97"/>
      <c r="APH43" s="139"/>
      <c r="API43" s="78">
        <f t="shared" si="136"/>
        <v>0</v>
      </c>
      <c r="APK43" s="406"/>
      <c r="APL43" s="311"/>
      <c r="APM43" s="831"/>
      <c r="APN43" s="810"/>
      <c r="APO43" s="76"/>
      <c r="APP43" s="811">
        <f t="shared" si="213"/>
        <v>0</v>
      </c>
      <c r="APR43" s="322"/>
      <c r="APS43" s="872"/>
      <c r="APT43" s="807"/>
      <c r="APU43" s="810"/>
      <c r="APV43" s="76"/>
      <c r="APW43" s="811">
        <f t="shared" si="266"/>
        <v>0</v>
      </c>
      <c r="APY43" s="31"/>
      <c r="APZ43" s="872"/>
      <c r="AQA43" s="807"/>
      <c r="AQB43" s="810"/>
      <c r="AQC43" s="76"/>
      <c r="AQD43" s="811">
        <f t="shared" si="267"/>
        <v>0</v>
      </c>
      <c r="AQF43" s="31"/>
      <c r="AQG43" s="872"/>
      <c r="AQH43" s="807"/>
      <c r="AQI43" s="810"/>
      <c r="AQJ43" s="76"/>
      <c r="AQK43" s="811">
        <f t="shared" si="268"/>
        <v>0</v>
      </c>
      <c r="AQM43" s="31"/>
      <c r="AQN43" s="872"/>
      <c r="AQO43" s="807"/>
      <c r="AQP43" s="810"/>
      <c r="AQQ43" s="76"/>
      <c r="AQR43" s="811">
        <f t="shared" si="269"/>
        <v>0</v>
      </c>
      <c r="AQT43" s="322"/>
      <c r="AQU43" s="872"/>
      <c r="AQV43" s="807"/>
      <c r="AQW43" s="810"/>
      <c r="AQX43" s="76"/>
      <c r="AQY43" s="811">
        <f t="shared" si="270"/>
        <v>0</v>
      </c>
      <c r="ARA43" s="322"/>
      <c r="ARB43" s="872"/>
      <c r="ARC43" s="807"/>
      <c r="ARD43" s="810"/>
      <c r="ARE43" s="76"/>
      <c r="ARF43" s="811">
        <f t="shared" si="271"/>
        <v>0</v>
      </c>
      <c r="ARH43" s="322"/>
      <c r="ARI43" s="872"/>
      <c r="ARJ43" s="807"/>
      <c r="ARK43" s="810"/>
      <c r="ARL43" s="76"/>
      <c r="ARM43" s="811">
        <f t="shared" si="272"/>
        <v>399</v>
      </c>
      <c r="ARO43" s="406"/>
      <c r="ARP43" s="872"/>
      <c r="ARQ43" s="807"/>
      <c r="ARR43" s="810"/>
      <c r="ARS43" s="76"/>
      <c r="ART43" s="811">
        <f t="shared" si="273"/>
        <v>0</v>
      </c>
      <c r="ARV43" s="406"/>
      <c r="ARW43" s="872"/>
      <c r="ARX43" s="807"/>
      <c r="ARY43" s="810"/>
      <c r="ARZ43" s="76"/>
      <c r="ASA43" s="811">
        <f t="shared" si="274"/>
        <v>0</v>
      </c>
      <c r="ASC43" s="406"/>
      <c r="ASD43" s="311"/>
      <c r="ASE43" s="807"/>
      <c r="ASF43" s="810"/>
      <c r="ASG43" s="76"/>
      <c r="ASH43" s="811">
        <f t="shared" si="223"/>
        <v>0</v>
      </c>
      <c r="ASJ43" s="311"/>
      <c r="ASK43" s="311"/>
      <c r="ASL43" s="831"/>
      <c r="ASM43" s="810"/>
      <c r="ASN43" s="76"/>
      <c r="ASO43" s="811">
        <f t="shared" si="224"/>
        <v>0</v>
      </c>
      <c r="ASQ43" s="406"/>
      <c r="ASR43" s="311"/>
      <c r="ASS43" s="22"/>
      <c r="AST43" s="31"/>
      <c r="ASU43" s="76"/>
      <c r="ASV43" s="78">
        <f t="shared" si="240"/>
        <v>0</v>
      </c>
      <c r="ASX43" s="406"/>
      <c r="ASY43" s="406"/>
      <c r="ASZ43" s="311"/>
      <c r="ATA43" s="22"/>
      <c r="ATB43" s="31"/>
      <c r="ATC43" s="76"/>
      <c r="ATD43" s="78">
        <f t="shared" si="241"/>
        <v>2270</v>
      </c>
      <c r="ATF43" s="406"/>
      <c r="ATG43" s="782"/>
      <c r="ATH43" s="22"/>
      <c r="ATI43" s="31"/>
      <c r="ATJ43" s="76"/>
      <c r="ATK43" s="78">
        <f t="shared" si="242"/>
        <v>0</v>
      </c>
      <c r="ATM43" s="322"/>
      <c r="ATN43" s="782"/>
      <c r="ATO43" s="22"/>
      <c r="ATP43" s="31"/>
      <c r="ATQ43" s="76"/>
      <c r="ATR43" s="78">
        <f t="shared" si="243"/>
        <v>0</v>
      </c>
      <c r="ATT43" s="406"/>
      <c r="ATU43" s="738"/>
      <c r="ATV43" s="782"/>
      <c r="ATW43" s="22"/>
      <c r="ATX43" s="31"/>
      <c r="ATY43" s="76"/>
      <c r="ATZ43" s="78">
        <f t="shared" si="244"/>
        <v>968</v>
      </c>
      <c r="AUB43" s="406"/>
      <c r="AUC43" s="738"/>
      <c r="AUD43" s="782"/>
      <c r="AUE43" s="22"/>
      <c r="AUF43" s="31"/>
      <c r="AUG43" s="76"/>
      <c r="AUH43" s="78">
        <f t="shared" si="245"/>
        <v>0</v>
      </c>
      <c r="AUI43" s="76"/>
      <c r="AUJ43" s="406"/>
      <c r="AUK43" s="311"/>
      <c r="AUL43" s="22"/>
      <c r="AUM43" s="31"/>
      <c r="AUN43" s="76"/>
      <c r="AUO43" s="78">
        <f t="shared" si="246"/>
        <v>0</v>
      </c>
      <c r="AUQ43" s="426"/>
      <c r="AUR43" s="229"/>
      <c r="AUS43" s="104"/>
      <c r="AUT43" s="49"/>
      <c r="AUU43" s="139"/>
      <c r="AUV43" s="78">
        <f t="shared" si="247"/>
        <v>1117.5</v>
      </c>
      <c r="AUX43" s="406"/>
      <c r="AUY43" s="311"/>
      <c r="AUZ43" s="22"/>
      <c r="AVA43" s="31"/>
      <c r="AVB43" s="76"/>
      <c r="AVC43" s="78">
        <f t="shared" si="248"/>
        <v>3312</v>
      </c>
      <c r="AVE43" s="406"/>
      <c r="AVF43" s="311"/>
      <c r="AVG43" s="22"/>
      <c r="AVH43" s="31"/>
      <c r="AVI43" s="76"/>
      <c r="AVJ43" s="78">
        <f t="shared" si="249"/>
        <v>0</v>
      </c>
      <c r="AVL43" s="426"/>
      <c r="AVM43" s="229"/>
      <c r="AVN43" s="104"/>
      <c r="AVO43" s="49"/>
      <c r="AVP43" s="139"/>
      <c r="AVQ43" s="78">
        <f t="shared" si="250"/>
        <v>0</v>
      </c>
      <c r="AVS43" s="406"/>
      <c r="AVT43" s="311"/>
      <c r="AVU43" s="22"/>
      <c r="AVV43" s="31"/>
      <c r="AVW43" s="76"/>
      <c r="AVX43" s="78">
        <f t="shared" si="225"/>
        <v>0</v>
      </c>
      <c r="AVZ43" s="406"/>
      <c r="AWA43" s="311"/>
      <c r="AWB43" s="22"/>
      <c r="AWC43" s="31"/>
      <c r="AWD43" s="76"/>
      <c r="AWE43" s="78">
        <f t="shared" si="226"/>
        <v>0</v>
      </c>
      <c r="AWG43" s="426"/>
      <c r="AWH43" s="229"/>
      <c r="AWI43" s="104"/>
      <c r="AWJ43" s="49"/>
      <c r="AWK43" s="139"/>
      <c r="AWL43" s="131">
        <f t="shared" si="227"/>
        <v>0</v>
      </c>
      <c r="AWN43" s="49"/>
      <c r="AWO43" s="308"/>
      <c r="AWP43" s="229"/>
      <c r="AWQ43" s="104"/>
      <c r="AWR43" s="49"/>
      <c r="AWS43" s="139"/>
      <c r="AWT43" s="131">
        <f t="shared" si="228"/>
        <v>5365</v>
      </c>
      <c r="AWV43" s="406"/>
      <c r="AWW43" s="406"/>
      <c r="AWX43" s="311"/>
      <c r="AWY43" s="783"/>
      <c r="AWZ43" s="810"/>
      <c r="AXA43" s="76"/>
      <c r="AXB43" s="78">
        <f t="shared" si="260"/>
        <v>4707.5</v>
      </c>
      <c r="AXD43" s="406"/>
      <c r="AXE43" s="311"/>
      <c r="AXF43" s="783"/>
      <c r="AXG43" s="810"/>
      <c r="AXH43" s="76"/>
      <c r="AXI43" s="78">
        <f t="shared" si="261"/>
        <v>0</v>
      </c>
      <c r="AXK43" s="406"/>
      <c r="AXL43" s="311"/>
      <c r="AXM43" s="22"/>
      <c r="AXN43" s="810"/>
      <c r="AXO43" s="76"/>
      <c r="AXP43" s="78">
        <f t="shared" si="262"/>
        <v>0</v>
      </c>
      <c r="AXR43" s="31"/>
      <c r="AXS43" s="311"/>
      <c r="AXT43" s="22"/>
      <c r="AXU43" s="810"/>
      <c r="AXV43" s="76"/>
      <c r="AXW43" s="78">
        <f t="shared" si="263"/>
        <v>0</v>
      </c>
      <c r="AXY43" s="426"/>
      <c r="AXZ43" s="302"/>
      <c r="AYA43" s="439"/>
      <c r="AYB43" s="715"/>
      <c r="AYC43" s="139"/>
      <c r="AYD43" s="78">
        <f t="shared" si="137"/>
        <v>0</v>
      </c>
      <c r="AYF43" s="426"/>
      <c r="AYG43" s="789"/>
      <c r="AYH43" s="439"/>
      <c r="AYI43" s="97"/>
      <c r="AYJ43" s="139"/>
      <c r="AYK43" s="78">
        <f t="shared" si="138"/>
        <v>0</v>
      </c>
      <c r="AYM43" s="426"/>
      <c r="AYN43" s="302"/>
      <c r="AYO43" s="439"/>
      <c r="AYP43" s="97"/>
      <c r="AYQ43" s="139"/>
      <c r="AYR43" s="78">
        <f t="shared" si="139"/>
        <v>0</v>
      </c>
      <c r="AYT43" s="406"/>
      <c r="AYU43" s="311"/>
      <c r="AYV43" s="22"/>
      <c r="AYW43" s="810"/>
      <c r="AYX43" s="76"/>
      <c r="AYY43" s="78">
        <f t="shared" si="140"/>
        <v>0</v>
      </c>
      <c r="AZA43" s="406"/>
      <c r="AZB43" s="311"/>
      <c r="AZC43" s="22"/>
      <c r="AZD43" s="810"/>
      <c r="AZE43" s="76"/>
      <c r="AZF43" s="78">
        <f t="shared" si="141"/>
        <v>0</v>
      </c>
      <c r="AZH43" s="31"/>
      <c r="AZI43" s="311"/>
      <c r="AZJ43" s="22"/>
      <c r="AZK43" s="810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5180.28</v>
      </c>
      <c r="AZV43" s="322"/>
      <c r="AZW43" s="311"/>
      <c r="AZX43" s="22"/>
      <c r="AZY43" s="810"/>
      <c r="AZZ43" s="76"/>
      <c r="BAA43" s="78">
        <f t="shared" si="144"/>
        <v>0</v>
      </c>
      <c r="BAC43" s="321"/>
      <c r="BAD43" s="229"/>
      <c r="BAE43" s="696"/>
      <c r="BAF43" s="715"/>
      <c r="BAG43" s="139"/>
      <c r="BAH43" s="78">
        <f t="shared" si="145"/>
        <v>16823.900000000001</v>
      </c>
      <c r="BAJ43" s="406"/>
      <c r="BAK43" s="311"/>
      <c r="BAL43" s="22"/>
      <c r="BAM43" s="721"/>
      <c r="BAN43" s="76"/>
      <c r="BAO43" s="78">
        <f t="shared" si="146"/>
        <v>0</v>
      </c>
      <c r="BAQ43" s="426"/>
      <c r="BAR43" s="302"/>
      <c r="BAS43" s="350"/>
      <c r="BAT43" s="97"/>
      <c r="BAU43" s="139"/>
      <c r="BAV43" s="78">
        <f t="shared" si="147"/>
        <v>60859.7</v>
      </c>
      <c r="BAX43" s="31"/>
      <c r="BAY43" s="311"/>
      <c r="BAZ43" s="22"/>
      <c r="BBA43" s="810"/>
      <c r="BBB43" s="76"/>
      <c r="BBC43" s="78">
        <f t="shared" si="264"/>
        <v>0</v>
      </c>
      <c r="BBE43" s="31"/>
      <c r="BBF43" s="311"/>
      <c r="BBG43" s="22"/>
      <c r="BBH43" s="810"/>
      <c r="BBI43" s="76"/>
      <c r="BBJ43" s="78">
        <f t="shared" si="265"/>
        <v>1292</v>
      </c>
      <c r="BBL43" s="321">
        <v>41749</v>
      </c>
      <c r="BBM43" s="321"/>
      <c r="BBN43" s="229" t="s">
        <v>3658</v>
      </c>
      <c r="BBO43" s="104">
        <v>30369.5</v>
      </c>
      <c r="BBP43" s="393">
        <v>41753</v>
      </c>
      <c r="BBQ43" s="390">
        <v>30369.5</v>
      </c>
      <c r="BBR43" s="131">
        <f t="shared" si="148"/>
        <v>452306.5</v>
      </c>
      <c r="BBT43" s="31"/>
      <c r="BBU43" s="311"/>
      <c r="BBV43" s="22"/>
      <c r="BBW43" s="810"/>
      <c r="BBX43" s="76"/>
      <c r="BBY43" s="78">
        <f t="shared" si="149"/>
        <v>0</v>
      </c>
      <c r="BCA43" s="31"/>
      <c r="BCB43" s="311"/>
      <c r="BCC43" s="22"/>
      <c r="BCD43" s="810"/>
      <c r="BCE43" s="76"/>
      <c r="BCF43" s="78">
        <f t="shared" si="150"/>
        <v>0</v>
      </c>
      <c r="BCH43" s="31"/>
      <c r="BCI43" s="311"/>
      <c r="BCJ43" s="22"/>
      <c r="BCK43" s="810"/>
      <c r="BCL43" s="76"/>
      <c r="BCM43" s="78">
        <f t="shared" si="151"/>
        <v>0</v>
      </c>
      <c r="BCO43" s="31"/>
      <c r="BCP43" s="311"/>
      <c r="BCQ43" s="22"/>
      <c r="BCR43" s="810"/>
      <c r="BCS43" s="76"/>
      <c r="BCT43" s="78">
        <f t="shared" si="152"/>
        <v>0</v>
      </c>
      <c r="BCV43" s="406"/>
      <c r="BCW43" s="311"/>
      <c r="BCX43" s="22"/>
      <c r="BCY43" s="810"/>
      <c r="BCZ43" s="76"/>
      <c r="BDA43" s="78">
        <f t="shared" si="153"/>
        <v>6086.5</v>
      </c>
      <c r="BDC43" s="406"/>
      <c r="BDD43" s="311"/>
      <c r="BDE43" s="22"/>
      <c r="BDF43" s="810"/>
      <c r="BDG43" s="76"/>
      <c r="BDH43" s="78">
        <f t="shared" si="154"/>
        <v>29972.600000000006</v>
      </c>
      <c r="BDJ43" s="322"/>
      <c r="BDK43" s="311"/>
      <c r="BDL43" s="22"/>
      <c r="BDM43" s="810"/>
      <c r="BDN43" s="76"/>
      <c r="BDO43" s="78">
        <f t="shared" si="155"/>
        <v>0</v>
      </c>
      <c r="BDQ43" s="406"/>
      <c r="BDR43" s="738"/>
      <c r="BDS43" s="311"/>
      <c r="BDT43" s="22"/>
      <c r="BDU43" s="721"/>
      <c r="BDV43" s="76"/>
      <c r="BDW43" s="78">
        <f t="shared" si="156"/>
        <v>308</v>
      </c>
      <c r="BDY43" s="31"/>
      <c r="BDZ43" s="31"/>
      <c r="BEA43" s="311"/>
      <c r="BEB43" s="22"/>
      <c r="BEC43" s="810"/>
      <c r="BED43" s="76"/>
      <c r="BEE43" s="78">
        <f t="shared" si="157"/>
        <v>10700</v>
      </c>
      <c r="BEG43" s="31"/>
      <c r="BEH43" s="311"/>
      <c r="BEI43" s="22"/>
      <c r="BEJ43" s="810"/>
      <c r="BEK43" s="76"/>
      <c r="BEL43" s="78">
        <f t="shared" si="158"/>
        <v>0</v>
      </c>
      <c r="BEN43" s="31"/>
      <c r="BEO43" s="311"/>
      <c r="BEP43" s="22"/>
      <c r="BEQ43" s="810"/>
      <c r="BER43" s="76"/>
      <c r="BES43" s="78">
        <f t="shared" si="159"/>
        <v>0</v>
      </c>
      <c r="BEU43" s="322"/>
      <c r="BEV43" s="311"/>
      <c r="BEW43" s="22"/>
      <c r="BEX43" s="810"/>
      <c r="BEY43" s="76"/>
      <c r="BEZ43" s="78">
        <f t="shared" si="160"/>
        <v>0</v>
      </c>
      <c r="BFB43" s="322"/>
      <c r="BFC43" s="311"/>
      <c r="BFD43" s="22"/>
      <c r="BFE43" s="810"/>
      <c r="BFF43" s="76"/>
      <c r="BFG43" s="78">
        <f t="shared" si="161"/>
        <v>970</v>
      </c>
      <c r="BFI43" s="321"/>
      <c r="BFJ43" s="229"/>
      <c r="BFK43" s="696"/>
      <c r="BFL43" s="715"/>
      <c r="BFM43" s="139"/>
      <c r="BFN43" s="78">
        <f t="shared" si="162"/>
        <v>0</v>
      </c>
      <c r="BFP43" s="322"/>
      <c r="BFQ43" s="311"/>
      <c r="BFR43" s="22"/>
      <c r="BFS43" s="721"/>
      <c r="BFT43" s="76"/>
      <c r="BFU43" s="78">
        <f t="shared" si="163"/>
        <v>0</v>
      </c>
      <c r="BFW43" s="31"/>
      <c r="BFX43" s="311"/>
      <c r="BFY43" s="22"/>
      <c r="BFZ43" s="810"/>
      <c r="BGA43" s="76"/>
      <c r="BGB43" s="78">
        <f t="shared" si="164"/>
        <v>0</v>
      </c>
      <c r="BGD43" s="322"/>
      <c r="BGE43" s="311"/>
      <c r="BGF43" s="22"/>
      <c r="BGG43" s="901"/>
      <c r="BGH43" s="76"/>
      <c r="BGI43" s="78">
        <f t="shared" si="165"/>
        <v>0</v>
      </c>
      <c r="BGK43" s="426"/>
      <c r="BGL43" s="426"/>
      <c r="BGM43" s="229"/>
      <c r="BGN43" s="696"/>
      <c r="BGO43" s="715"/>
      <c r="BGP43" s="139"/>
      <c r="BGQ43" s="78">
        <f t="shared" si="166"/>
        <v>4379.5999999999913</v>
      </c>
      <c r="BGS43" s="31"/>
      <c r="BGT43" s="311"/>
      <c r="BGU43" s="22"/>
      <c r="BGV43" s="810"/>
      <c r="BGW43" s="76"/>
      <c r="BGX43" s="78">
        <f t="shared" si="167"/>
        <v>0</v>
      </c>
      <c r="BGZ43" s="406"/>
      <c r="BHA43" s="311"/>
      <c r="BHB43" s="22"/>
      <c r="BHC43" s="810"/>
      <c r="BHD43" s="76"/>
      <c r="BHE43" s="78">
        <f t="shared" si="168"/>
        <v>229.79999999999927</v>
      </c>
      <c r="BHG43" s="406"/>
      <c r="BHH43" s="31"/>
      <c r="BHI43" s="311"/>
      <c r="BHJ43" s="22"/>
      <c r="BHK43" s="810"/>
      <c r="BHL43" s="76"/>
      <c r="BHM43" s="78">
        <f t="shared" si="169"/>
        <v>0</v>
      </c>
      <c r="BHO43" s="322"/>
      <c r="BHP43" s="780"/>
      <c r="BHQ43" s="793"/>
      <c r="BHR43" s="393"/>
      <c r="BHS43" s="139"/>
      <c r="BHT43" s="78">
        <f t="shared" si="170"/>
        <v>0</v>
      </c>
      <c r="BHV43" s="322"/>
      <c r="BHW43" s="336"/>
      <c r="BHX43" s="311"/>
      <c r="BHY43" s="22"/>
      <c r="BHZ43" s="901"/>
      <c r="BIA43" s="76"/>
      <c r="BIB43" s="78">
        <f t="shared" si="171"/>
        <v>0</v>
      </c>
      <c r="BID43" s="322"/>
      <c r="BIE43" s="31"/>
      <c r="BIF43" s="311"/>
      <c r="BIG43" s="783"/>
      <c r="BIH43" s="810"/>
      <c r="BII43" s="76"/>
      <c r="BIJ43" s="78">
        <f t="shared" si="172"/>
        <v>50501.000000000007</v>
      </c>
      <c r="BIL43" s="406"/>
      <c r="BIM43" s="780"/>
      <c r="BIN43" s="793"/>
      <c r="BIO43" s="721"/>
      <c r="BIP43" s="139"/>
      <c r="BIQ43" s="78">
        <f t="shared" si="173"/>
        <v>86</v>
      </c>
      <c r="BIS43" s="322"/>
      <c r="BIT43" s="311"/>
      <c r="BIU43" s="783"/>
      <c r="BIV43" s="810"/>
      <c r="BIW43" s="76"/>
      <c r="BIX43" s="78">
        <f>BIX42+BIU43-BIW43</f>
        <v>0</v>
      </c>
      <c r="BIZ43" s="406"/>
      <c r="BJA43" s="311"/>
      <c r="BJB43" s="783"/>
      <c r="BJC43" s="810"/>
      <c r="BJD43" s="76"/>
      <c r="BJE43" s="78">
        <f>BJE42+BJB43-BJD43</f>
        <v>0</v>
      </c>
      <c r="BJG43" s="322"/>
      <c r="BJH43" s="322"/>
      <c r="BJI43" s="311"/>
      <c r="BJJ43" s="22"/>
      <c r="BJK43" s="810"/>
      <c r="BJL43" s="76"/>
      <c r="BJM43" s="78">
        <f t="shared" si="254"/>
        <v>27564.899999999991</v>
      </c>
      <c r="BJO43" s="31"/>
      <c r="BJP43" s="311"/>
      <c r="BJQ43" s="22"/>
      <c r="BJR43" s="810"/>
      <c r="BJS43" s="76"/>
      <c r="BJT43" s="78">
        <f t="shared" si="255"/>
        <v>1883</v>
      </c>
      <c r="BJV43" s="406"/>
      <c r="BJW43" s="311"/>
      <c r="BJX43" s="22"/>
      <c r="BJY43" s="810"/>
      <c r="BJZ43" s="76"/>
      <c r="BKA43" s="78">
        <f t="shared" si="176"/>
        <v>0</v>
      </c>
      <c r="BKC43" s="406"/>
      <c r="BKE43" s="311"/>
      <c r="BKF43" s="22"/>
      <c r="BKG43" s="810"/>
      <c r="BKH43" s="76"/>
      <c r="BKI43" s="78">
        <f t="shared" si="177"/>
        <v>13238.500000000002</v>
      </c>
      <c r="BKK43" s="406"/>
      <c r="BKL43" s="311"/>
      <c r="BKM43" s="22"/>
      <c r="BKN43" s="810"/>
      <c r="BKO43" s="76"/>
      <c r="BKP43" s="78">
        <f t="shared" si="178"/>
        <v>0</v>
      </c>
      <c r="BKR43" s="406"/>
      <c r="BKS43" s="311"/>
      <c r="BKT43" s="22"/>
      <c r="BKU43" s="810"/>
      <c r="BKV43" s="76"/>
      <c r="BKW43" s="78">
        <f t="shared" si="179"/>
        <v>0</v>
      </c>
      <c r="BKY43" s="406"/>
      <c r="BKZ43" s="311"/>
      <c r="BLA43" s="22"/>
      <c r="BLB43" s="810"/>
      <c r="BLC43" s="76"/>
      <c r="BLD43" s="78">
        <f t="shared" si="180"/>
        <v>11052.6</v>
      </c>
      <c r="BLF43" s="406"/>
      <c r="BLG43" s="311"/>
      <c r="BLH43" s="22"/>
      <c r="BLI43" s="810"/>
      <c r="BLJ43" s="76"/>
      <c r="BLK43" s="78">
        <f t="shared" si="181"/>
        <v>100</v>
      </c>
      <c r="BLM43" s="406"/>
      <c r="BLN43" s="311"/>
      <c r="BLO43" s="22"/>
      <c r="BLP43" s="810"/>
      <c r="BLQ43" s="76"/>
      <c r="BLR43" s="78">
        <f t="shared" si="182"/>
        <v>0</v>
      </c>
      <c r="BLT43" s="406"/>
      <c r="BLU43" s="311"/>
      <c r="BLV43" s="22"/>
      <c r="BLW43" s="810"/>
      <c r="BLX43" s="76"/>
      <c r="BLY43" s="78">
        <f t="shared" si="183"/>
        <v>0</v>
      </c>
      <c r="BMA43" s="406"/>
      <c r="BMB43" s="311"/>
      <c r="BMC43" s="22"/>
      <c r="BMD43" s="810"/>
      <c r="BME43" s="76"/>
      <c r="BMF43" s="78">
        <f t="shared" si="184"/>
        <v>0</v>
      </c>
      <c r="BMH43" s="406"/>
      <c r="BMI43" s="311"/>
      <c r="BMJ43" s="22"/>
      <c r="BMK43" s="810"/>
      <c r="BML43" s="76"/>
      <c r="BMM43" s="78">
        <f t="shared" si="185"/>
        <v>0</v>
      </c>
      <c r="BMO43" s="31"/>
      <c r="BMP43" s="780"/>
      <c r="BMQ43" s="793"/>
      <c r="BMR43" s="810"/>
      <c r="BMS43" s="139"/>
      <c r="BMT43" s="78">
        <f t="shared" si="186"/>
        <v>0</v>
      </c>
      <c r="BMV43" s="31"/>
      <c r="BMW43" s="311"/>
      <c r="BMX43" s="783"/>
      <c r="BMY43" s="810"/>
      <c r="BMZ43" s="76"/>
      <c r="BNA43" s="78">
        <f t="shared" si="229"/>
        <v>30837</v>
      </c>
      <c r="BNC43" s="321"/>
      <c r="BND43" s="229"/>
      <c r="BNE43" s="696"/>
      <c r="BNF43" s="393"/>
      <c r="BNG43" s="139"/>
      <c r="BNH43" s="131">
        <f t="shared" si="230"/>
        <v>92933.8</v>
      </c>
      <c r="BNJ43" s="31"/>
      <c r="BNK43" s="311"/>
      <c r="BNL43" s="22"/>
      <c r="BNM43" s="810"/>
      <c r="BNN43" s="76"/>
      <c r="BNO43" s="78">
        <f t="shared" si="231"/>
        <v>0</v>
      </c>
      <c r="BNQ43" s="31"/>
      <c r="BNR43" s="336"/>
      <c r="BNS43" s="311"/>
      <c r="BNT43" s="22"/>
      <c r="BNU43" s="810"/>
      <c r="BNV43" s="76"/>
      <c r="BNW43" s="78">
        <f t="shared" si="232"/>
        <v>0</v>
      </c>
      <c r="BNY43" s="31"/>
      <c r="BNZ43" s="311"/>
      <c r="BOA43" s="22"/>
      <c r="BOB43" s="810"/>
      <c r="BOC43" s="76"/>
      <c r="BOD43" s="78">
        <f t="shared" si="233"/>
        <v>0</v>
      </c>
      <c r="BOF43" s="31"/>
      <c r="BOG43" s="311"/>
      <c r="BOH43" s="22"/>
      <c r="BOI43" s="810"/>
      <c r="BOJ43" s="76"/>
      <c r="BOK43" s="78">
        <f t="shared" si="234"/>
        <v>0</v>
      </c>
      <c r="BOM43" s="31"/>
      <c r="BON43" s="311"/>
      <c r="BOO43" s="22"/>
      <c r="BOP43" s="810"/>
      <c r="BOQ43" s="76"/>
      <c r="BOR43" s="78">
        <f t="shared" si="235"/>
        <v>1785.5</v>
      </c>
      <c r="BOT43" s="322"/>
      <c r="BOU43" s="311"/>
      <c r="BOV43" s="22"/>
      <c r="BOW43" s="810"/>
      <c r="BOX43" s="76"/>
      <c r="BOY43" s="78">
        <f t="shared" si="236"/>
        <v>0</v>
      </c>
      <c r="BPA43" s="406"/>
      <c r="BPB43" s="311"/>
      <c r="BPC43" s="22"/>
      <c r="BPD43" s="810"/>
      <c r="BPE43" s="76"/>
      <c r="BPF43" s="78">
        <f t="shared" si="237"/>
        <v>0</v>
      </c>
      <c r="BPH43" s="406"/>
      <c r="BPI43" s="311"/>
      <c r="BPJ43" s="22"/>
      <c r="BPK43" s="810"/>
      <c r="BPL43" s="76"/>
      <c r="BPM43" s="78">
        <f t="shared" si="251"/>
        <v>2273.5</v>
      </c>
      <c r="BPO43" s="31"/>
      <c r="BPP43" s="311"/>
      <c r="BPQ43" s="22"/>
      <c r="BPR43" s="810"/>
      <c r="BPS43" s="76"/>
      <c r="BPT43" s="78">
        <f t="shared" si="187"/>
        <v>0</v>
      </c>
      <c r="BPV43" s="31"/>
      <c r="BPW43" s="311"/>
      <c r="BPX43" s="22"/>
      <c r="BPY43" s="810"/>
      <c r="BPZ43" s="76"/>
      <c r="BQA43" s="78">
        <f t="shared" si="188"/>
        <v>0</v>
      </c>
      <c r="BQE43" s="31"/>
      <c r="BQF43" s="22"/>
      <c r="BQG43" s="810"/>
      <c r="BQH43" s="76"/>
      <c r="BQI43" s="78">
        <f t="shared" si="189"/>
        <v>118</v>
      </c>
      <c r="BQJ43" s="76"/>
      <c r="BQK43" s="322"/>
      <c r="BQL43" s="780"/>
      <c r="BQM43" s="793"/>
      <c r="BQN43" s="810"/>
      <c r="BQO43" s="139"/>
      <c r="BQP43" s="78">
        <f t="shared" si="190"/>
        <v>55080.5</v>
      </c>
      <c r="BQR43" s="321"/>
      <c r="BQS43" s="1460"/>
      <c r="BQT43" s="696"/>
      <c r="BQU43" s="426"/>
      <c r="BQV43" s="261"/>
      <c r="BQW43" s="78">
        <f t="shared" si="191"/>
        <v>0</v>
      </c>
      <c r="BQZ43" s="885"/>
      <c r="BRA43" s="350"/>
      <c r="BRB43" s="406"/>
      <c r="BRC43" s="778"/>
      <c r="BRD43" s="131">
        <f t="shared" si="192"/>
        <v>0</v>
      </c>
      <c r="BRF43" s="31"/>
      <c r="BRG43" s="311"/>
      <c r="BRH43" s="22"/>
      <c r="BRI43" s="810"/>
      <c r="BRJ43" s="76"/>
      <c r="BRK43" s="78">
        <f t="shared" si="193"/>
        <v>0</v>
      </c>
      <c r="BRM43" s="322"/>
      <c r="BRN43" s="31"/>
      <c r="BRO43" s="311"/>
      <c r="BRP43" s="22"/>
      <c r="BRQ43" s="810"/>
      <c r="BRR43" s="76"/>
      <c r="BRS43" s="78">
        <f t="shared" si="194"/>
        <v>1966</v>
      </c>
      <c r="BRU43" s="406"/>
      <c r="BRV43" s="311"/>
      <c r="BRW43" s="22"/>
      <c r="BRX43" s="810"/>
      <c r="BRY43" s="76"/>
      <c r="BRZ43" s="78">
        <f t="shared" si="195"/>
        <v>0</v>
      </c>
      <c r="BSB43" s="406"/>
      <c r="BSC43" s="311"/>
      <c r="BSD43" s="22"/>
      <c r="BSE43" s="810"/>
      <c r="BSF43" s="76"/>
      <c r="BSG43" s="78">
        <f t="shared" si="196"/>
        <v>0</v>
      </c>
      <c r="BSI43" s="31"/>
      <c r="BSJ43" s="311"/>
      <c r="BSK43" s="22"/>
      <c r="BSL43" s="810"/>
      <c r="BSM43" s="76"/>
      <c r="BSN43" s="78">
        <f t="shared" si="197"/>
        <v>0</v>
      </c>
      <c r="BSP43" s="406"/>
      <c r="BSQ43" s="311"/>
      <c r="BSR43" s="22"/>
      <c r="BSS43" s="810"/>
      <c r="BST43" s="76"/>
      <c r="BSU43" s="78">
        <f t="shared" si="198"/>
        <v>0</v>
      </c>
      <c r="BSW43" s="406"/>
      <c r="BSX43" s="311"/>
      <c r="BSY43" s="22"/>
      <c r="BSZ43" s="810"/>
      <c r="BTA43" s="76"/>
      <c r="BTB43" s="78">
        <f t="shared" si="199"/>
        <v>0</v>
      </c>
      <c r="BTD43" s="31"/>
      <c r="BTE43" s="311"/>
      <c r="BTF43" s="22"/>
      <c r="BTG43" s="810"/>
      <c r="BTH43" s="76"/>
      <c r="BTI43" s="78">
        <f t="shared" si="200"/>
        <v>0</v>
      </c>
      <c r="BTK43" s="31"/>
      <c r="BTL43" s="311"/>
      <c r="BTM43" s="22"/>
      <c r="BTN43" s="810"/>
      <c r="BTO43" s="76"/>
      <c r="BTP43" s="78">
        <f t="shared" si="201"/>
        <v>0</v>
      </c>
      <c r="BTR43" s="31"/>
      <c r="BTS43" s="311"/>
      <c r="BTT43" s="22"/>
      <c r="BTU43" s="810"/>
      <c r="BTV43" s="76"/>
      <c r="BTW43" s="78">
        <f t="shared" si="202"/>
        <v>0</v>
      </c>
      <c r="BTY43" s="31"/>
      <c r="BTZ43" s="311"/>
      <c r="BUA43" s="22"/>
      <c r="BUB43" s="810"/>
      <c r="BUC43" s="76"/>
      <c r="BUD43" s="78">
        <f t="shared" si="203"/>
        <v>0</v>
      </c>
    </row>
    <row r="44" spans="1:1902" ht="15.75" thickBot="1" x14ac:dyDescent="0.3">
      <c r="A44" s="311"/>
      <c r="B44" s="311"/>
      <c r="C44" s="905"/>
      <c r="D44" s="906"/>
      <c r="E44" s="906"/>
      <c r="F44" s="907"/>
      <c r="H44" s="311"/>
      <c r="I44" s="311"/>
      <c r="J44" s="905"/>
      <c r="K44" s="906"/>
      <c r="L44" s="906"/>
      <c r="M44" s="907"/>
      <c r="O44" s="311"/>
      <c r="P44" s="311"/>
      <c r="Q44" s="905"/>
      <c r="R44" s="906"/>
      <c r="S44" s="906"/>
      <c r="T44" s="907"/>
      <c r="V44" s="311"/>
      <c r="W44" s="311"/>
      <c r="X44" s="905"/>
      <c r="Y44" s="906"/>
      <c r="Z44" s="906"/>
      <c r="AA44" s="907"/>
      <c r="AC44" s="311"/>
      <c r="AD44" s="311"/>
      <c r="AE44" s="905"/>
      <c r="AF44" s="906"/>
      <c r="AG44" s="906"/>
      <c r="AH44" s="907"/>
      <c r="AJ44" s="406"/>
      <c r="AK44" s="311"/>
      <c r="AL44" s="22"/>
      <c r="AM44" s="406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905"/>
      <c r="BA44" s="906"/>
      <c r="BB44" s="906"/>
      <c r="BC44" s="907"/>
      <c r="BE44" s="322"/>
      <c r="BF44" s="311"/>
      <c r="BG44" s="905"/>
      <c r="BH44" s="906"/>
      <c r="BI44" s="906"/>
      <c r="BJ44" s="907"/>
      <c r="BL44" s="406"/>
      <c r="BM44" s="311"/>
      <c r="BN44" s="905"/>
      <c r="BO44" s="906"/>
      <c r="BP44" s="906"/>
      <c r="BQ44" s="907"/>
      <c r="BS44" s="322"/>
      <c r="BT44" s="780"/>
      <c r="BU44" s="76"/>
      <c r="BV44" s="31"/>
      <c r="BW44" s="76"/>
      <c r="BX44" s="78">
        <f t="shared" si="12"/>
        <v>0</v>
      </c>
      <c r="BZ44" s="406"/>
      <c r="CA44" s="406"/>
      <c r="CB44" s="311"/>
      <c r="CC44" s="905"/>
      <c r="CD44" s="906"/>
      <c r="CE44" s="906"/>
      <c r="CF44" s="907"/>
      <c r="CH44" s="406"/>
      <c r="CI44" s="311"/>
      <c r="CJ44" s="905"/>
      <c r="CK44" s="906"/>
      <c r="CL44" s="906"/>
      <c r="CM44" s="907"/>
      <c r="CO44" s="406"/>
      <c r="CP44" s="311"/>
      <c r="CQ44" s="905"/>
      <c r="CR44" s="5"/>
      <c r="CS44" s="906"/>
      <c r="CT44" s="907"/>
      <c r="CV44" s="426">
        <v>41459</v>
      </c>
      <c r="CW44" s="818"/>
      <c r="CX44" s="229" t="s">
        <v>1691</v>
      </c>
      <c r="CY44" s="104">
        <v>340003.74</v>
      </c>
      <c r="CZ44" s="908"/>
      <c r="DA44" s="389"/>
      <c r="DB44" s="78">
        <f t="shared" si="16"/>
        <v>2207354.9900000002</v>
      </c>
      <c r="DE44" s="909"/>
      <c r="DF44" s="780"/>
      <c r="DG44" s="76"/>
      <c r="DH44" s="685"/>
      <c r="DI44" s="76"/>
      <c r="DJ44" s="78">
        <f t="shared" si="17"/>
        <v>17806122.599999994</v>
      </c>
      <c r="DL44" s="322"/>
      <c r="DM44" s="311"/>
      <c r="DN44" s="905"/>
      <c r="DO44" s="906"/>
      <c r="DP44" s="906"/>
      <c r="DQ44" s="907"/>
      <c r="DS44" s="322"/>
      <c r="DT44" s="311"/>
      <c r="DU44" s="905"/>
      <c r="DV44" s="906"/>
      <c r="DW44" s="906"/>
      <c r="DX44" s="907"/>
      <c r="DZ44" s="311"/>
      <c r="EA44" s="311"/>
      <c r="EB44" s="905"/>
      <c r="EC44" s="5"/>
      <c r="ED44" s="906"/>
      <c r="EE44" s="907"/>
      <c r="EG44" s="322"/>
      <c r="EH44" s="311"/>
      <c r="EI44" s="905"/>
      <c r="EJ44" s="906"/>
      <c r="EK44" s="906"/>
      <c r="EL44" s="907"/>
      <c r="EN44" s="406"/>
      <c r="EO44" s="311"/>
      <c r="EP44" s="905"/>
      <c r="EQ44" s="906"/>
      <c r="ER44" s="906"/>
      <c r="ES44" s="907"/>
      <c r="EU44" s="406"/>
      <c r="EV44" s="311"/>
      <c r="EW44" s="905"/>
      <c r="EX44" s="906"/>
      <c r="EY44" s="906"/>
      <c r="EZ44" s="907"/>
      <c r="FB44" s="311"/>
      <c r="FC44" s="311"/>
      <c r="FD44" s="311"/>
      <c r="FE44" s="905"/>
      <c r="FF44" s="5"/>
      <c r="FG44" s="906"/>
      <c r="FH44" s="907"/>
      <c r="FJ44" s="426"/>
      <c r="FK44" s="49"/>
      <c r="FL44" s="229"/>
      <c r="FM44" s="139"/>
      <c r="FN44" s="725"/>
      <c r="FO44" s="139"/>
      <c r="FP44" s="131">
        <f t="shared" si="25"/>
        <v>19957.43</v>
      </c>
      <c r="FR44" s="406"/>
      <c r="FS44" s="311"/>
      <c r="FT44" s="311"/>
      <c r="FU44" s="905"/>
      <c r="FV44" s="5"/>
      <c r="FW44" s="906"/>
      <c r="FX44" s="907"/>
      <c r="FZ44" s="311"/>
      <c r="GA44" s="311"/>
      <c r="GB44" s="905"/>
      <c r="GC44" s="906"/>
      <c r="GD44" s="906"/>
      <c r="GE44" s="907"/>
      <c r="GG44" s="406"/>
      <c r="GH44" s="738"/>
      <c r="GI44" s="311"/>
      <c r="GJ44" s="22"/>
      <c r="GK44" s="406"/>
      <c r="GL44" s="76"/>
      <c r="GM44" s="78">
        <f t="shared" si="27"/>
        <v>0</v>
      </c>
      <c r="GO44" s="311"/>
      <c r="GP44" s="311"/>
      <c r="GQ44" s="905"/>
      <c r="GR44" s="906"/>
      <c r="GS44" s="906"/>
      <c r="GT44" s="907"/>
      <c r="GV44" s="406"/>
      <c r="GW44" s="311"/>
      <c r="GX44" s="311"/>
      <c r="GY44" s="905"/>
      <c r="GZ44" s="906"/>
      <c r="HA44" s="906"/>
      <c r="HB44" s="907"/>
      <c r="HD44" s="406"/>
      <c r="HE44" s="311"/>
      <c r="HF44" s="905"/>
      <c r="HG44" s="906"/>
      <c r="HH44" s="906"/>
      <c r="HI44" s="907"/>
      <c r="HK44" s="322"/>
      <c r="HL44" s="311"/>
      <c r="HM44" s="905"/>
      <c r="HN44" s="906"/>
      <c r="HO44" s="906"/>
      <c r="HP44" s="907"/>
      <c r="HR44" s="322"/>
      <c r="HS44" s="311"/>
      <c r="HT44" s="905"/>
      <c r="HU44" s="906"/>
      <c r="HV44" s="906"/>
      <c r="HW44" s="907"/>
      <c r="HY44" s="322"/>
      <c r="HZ44" s="311"/>
      <c r="IA44" s="905"/>
      <c r="IB44" s="906"/>
      <c r="IC44" s="906"/>
      <c r="ID44" s="907"/>
      <c r="IF44" s="322"/>
      <c r="IG44" s="311"/>
      <c r="IH44" s="905"/>
      <c r="II44" s="906"/>
      <c r="IJ44" s="906"/>
      <c r="IK44" s="907"/>
      <c r="IM44" s="311"/>
      <c r="IN44" s="311"/>
      <c r="IO44" s="905"/>
      <c r="IP44" s="906"/>
      <c r="IQ44" s="906"/>
      <c r="IR44" s="907"/>
      <c r="IT44" s="406"/>
      <c r="IU44" s="311"/>
      <c r="IV44" s="22"/>
      <c r="IW44" s="31"/>
      <c r="IX44" s="76"/>
      <c r="IY44" s="78">
        <f t="shared" si="36"/>
        <v>402</v>
      </c>
      <c r="JA44" s="406"/>
      <c r="JB44" s="311"/>
      <c r="JC44" s="831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40800</v>
      </c>
      <c r="JO44" s="322"/>
      <c r="JP44" s="780"/>
      <c r="JQ44" s="702"/>
      <c r="JR44" s="322"/>
      <c r="JS44" s="76"/>
      <c r="JT44" s="78">
        <f t="shared" si="39"/>
        <v>40800</v>
      </c>
      <c r="JV44" s="322"/>
      <c r="JW44" s="780"/>
      <c r="JX44" s="702"/>
      <c r="JY44" s="322"/>
      <c r="JZ44" s="76"/>
      <c r="KA44" s="78">
        <f t="shared" si="40"/>
        <v>40800</v>
      </c>
      <c r="KC44" s="406"/>
      <c r="KD44" s="780"/>
      <c r="KE44" s="76"/>
      <c r="KF44" s="76"/>
      <c r="KG44" s="76"/>
      <c r="KH44" s="78">
        <f t="shared" ref="KH44:KH60" si="275">KH43+KE44-KG44</f>
        <v>108005.6</v>
      </c>
      <c r="KJ44" s="322"/>
      <c r="KK44" s="311"/>
      <c r="KL44" s="905"/>
      <c r="KM44" s="906"/>
      <c r="KN44" s="906"/>
      <c r="KO44" s="907"/>
      <c r="KQ44" s="322"/>
      <c r="KR44" s="322"/>
      <c r="KS44" s="311"/>
      <c r="KT44" s="905"/>
      <c r="KU44" s="906"/>
      <c r="KV44" s="906"/>
      <c r="KW44" s="907"/>
      <c r="KY44" s="322"/>
      <c r="KZ44" s="311"/>
      <c r="LA44" s="905"/>
      <c r="LB44" s="906"/>
      <c r="LC44" s="906"/>
      <c r="LD44" s="907"/>
      <c r="LF44" s="322"/>
      <c r="LG44" s="311"/>
      <c r="LH44" s="905"/>
      <c r="LI44" s="906"/>
      <c r="LJ44" s="906"/>
      <c r="LK44" s="907"/>
      <c r="LM44" s="311"/>
      <c r="LN44" s="311"/>
      <c r="LO44" s="905"/>
      <c r="LP44" s="906"/>
      <c r="LQ44" s="906"/>
      <c r="LR44" s="907"/>
      <c r="LT44" s="311"/>
      <c r="LU44" s="311"/>
      <c r="LV44" s="905"/>
      <c r="LW44" s="906"/>
      <c r="LX44" s="906"/>
      <c r="LY44" s="907"/>
      <c r="MA44" s="311"/>
      <c r="MB44" s="311"/>
      <c r="MC44" s="905"/>
      <c r="MD44" s="906"/>
      <c r="ME44" s="906"/>
      <c r="MF44" s="907"/>
      <c r="MH44" s="311"/>
      <c r="MI44" s="311"/>
      <c r="MJ44" s="905"/>
      <c r="MK44" s="906"/>
      <c r="ML44" s="906"/>
      <c r="MM44" s="907"/>
      <c r="MO44" s="406"/>
      <c r="MP44" s="311"/>
      <c r="MQ44" s="905"/>
      <c r="MR44" s="906"/>
      <c r="MS44" s="906"/>
      <c r="MT44" s="907"/>
      <c r="MV44" s="406"/>
      <c r="MW44" s="311"/>
      <c r="MX44" s="905"/>
      <c r="MY44" s="906"/>
      <c r="MZ44" s="906"/>
      <c r="NA44" s="907"/>
      <c r="NC44" s="406"/>
      <c r="ND44" s="311"/>
      <c r="NE44" s="905"/>
      <c r="NF44" s="906"/>
      <c r="NG44" s="906"/>
      <c r="NH44" s="907"/>
      <c r="NJ44" s="311"/>
      <c r="NK44" s="311"/>
      <c r="NL44" s="905"/>
      <c r="NM44" s="906"/>
      <c r="NN44" s="906"/>
      <c r="NO44" s="907"/>
      <c r="NQ44" s="311"/>
      <c r="NR44" s="311"/>
      <c r="NS44" s="905"/>
      <c r="NT44" s="906"/>
      <c r="NU44" s="906"/>
      <c r="NV44" s="907"/>
      <c r="NX44" s="406"/>
      <c r="NY44" s="311"/>
      <c r="NZ44" s="905"/>
      <c r="OA44" s="910"/>
      <c r="OB44" s="906"/>
      <c r="OC44" s="907"/>
      <c r="OE44" s="406"/>
      <c r="OF44" s="311"/>
      <c r="OG44" s="905"/>
      <c r="OH44" s="906"/>
      <c r="OI44" s="906"/>
      <c r="OJ44" s="907"/>
      <c r="OL44" s="406"/>
      <c r="OM44" s="736"/>
      <c r="ON44" s="311"/>
      <c r="OO44" s="905"/>
      <c r="OP44" s="5"/>
      <c r="OQ44" s="906"/>
      <c r="OR44" s="907"/>
      <c r="OT44" s="406"/>
      <c r="OU44" s="311"/>
      <c r="OV44" s="905"/>
      <c r="OW44" s="906"/>
      <c r="OX44" s="906"/>
      <c r="OY44" s="907"/>
      <c r="PA44" s="311"/>
      <c r="PB44" s="311"/>
      <c r="PC44" s="905"/>
      <c r="PD44" s="906"/>
      <c r="PE44" s="906"/>
      <c r="PF44" s="907"/>
      <c r="PH44" s="321"/>
      <c r="PI44" s="789"/>
      <c r="PJ44" s="139"/>
      <c r="PK44" s="49"/>
      <c r="PL44" s="139"/>
      <c r="PM44" s="78">
        <f t="shared" si="59"/>
        <v>301.5</v>
      </c>
      <c r="PO44" s="321"/>
      <c r="PP44" s="789"/>
      <c r="PQ44" s="139"/>
      <c r="PR44" s="904"/>
      <c r="PS44" s="139"/>
      <c r="PT44" s="78">
        <f t="shared" si="60"/>
        <v>301.5</v>
      </c>
      <c r="PV44" s="322"/>
      <c r="PW44" s="336"/>
      <c r="PX44" s="311"/>
      <c r="PY44" s="76"/>
      <c r="PZ44" s="758"/>
      <c r="QA44" s="76"/>
      <c r="QB44" s="78">
        <f t="shared" si="61"/>
        <v>9830.3599999999933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905"/>
      <c r="QN44" s="906"/>
      <c r="QO44" s="906"/>
      <c r="QP44" s="907"/>
      <c r="QR44" s="311"/>
      <c r="QS44" s="311"/>
      <c r="QT44" s="905"/>
      <c r="QU44" s="906"/>
      <c r="QV44" s="906"/>
      <c r="QW44" s="907"/>
      <c r="QY44" s="311"/>
      <c r="QZ44" s="311"/>
      <c r="RA44" s="905"/>
      <c r="RB44" s="906"/>
      <c r="RC44" s="906"/>
      <c r="RD44" s="907"/>
      <c r="RF44" s="311"/>
      <c r="RG44" s="311"/>
      <c r="RH44" s="905"/>
      <c r="RI44" s="906"/>
      <c r="RJ44" s="906"/>
      <c r="RK44" s="907"/>
      <c r="RM44" s="426"/>
      <c r="RN44" s="483"/>
      <c r="RO44" s="302"/>
      <c r="RP44" s="139"/>
      <c r="RQ44" s="49"/>
      <c r="RR44" s="139"/>
      <c r="RS44" s="78">
        <f t="shared" si="67"/>
        <v>15332.5</v>
      </c>
      <c r="RU44" s="406"/>
      <c r="RV44" s="311"/>
      <c r="RW44" s="905"/>
      <c r="RX44" s="906"/>
      <c r="RY44" s="906"/>
      <c r="RZ44" s="907"/>
      <c r="SB44" s="406"/>
      <c r="SC44" s="311"/>
      <c r="SD44" s="905"/>
      <c r="SE44" s="906"/>
      <c r="SF44" s="906"/>
      <c r="SG44" s="907"/>
      <c r="SI44" s="311"/>
      <c r="SJ44" s="311"/>
      <c r="SK44" s="905"/>
      <c r="SL44" s="906"/>
      <c r="SM44" s="906"/>
      <c r="SN44" s="907"/>
      <c r="SP44" s="311"/>
      <c r="SQ44" s="311"/>
      <c r="SR44" s="905"/>
      <c r="SS44" s="906"/>
      <c r="ST44" s="906"/>
      <c r="SU44" s="907"/>
      <c r="SW44" s="311"/>
      <c r="SX44" s="311"/>
      <c r="SY44" s="905"/>
      <c r="SZ44" s="906"/>
      <c r="TA44" s="906"/>
      <c r="TB44" s="907"/>
      <c r="TD44" s="311"/>
      <c r="TE44" s="311"/>
      <c r="TF44" s="905"/>
      <c r="TG44" s="906"/>
      <c r="TH44" s="906"/>
      <c r="TI44" s="907"/>
      <c r="TK44" s="311"/>
      <c r="TL44" s="311"/>
      <c r="TM44" s="905"/>
      <c r="TN44" s="906"/>
      <c r="TO44" s="906"/>
      <c r="TP44" s="907"/>
      <c r="TR44" s="311"/>
      <c r="TS44" s="311"/>
      <c r="TT44" s="905"/>
      <c r="TU44" s="906"/>
      <c r="TV44" s="906"/>
      <c r="TW44" s="907"/>
      <c r="TY44" s="311"/>
      <c r="TZ44" s="311"/>
      <c r="UA44" s="905"/>
      <c r="UB44" s="906"/>
      <c r="UC44" s="906"/>
      <c r="UD44" s="907"/>
      <c r="UF44" s="406"/>
      <c r="UG44" s="311"/>
      <c r="UH44" s="905"/>
      <c r="UI44" s="906"/>
      <c r="UJ44" s="906"/>
      <c r="UK44" s="907"/>
      <c r="UM44" s="406"/>
      <c r="UN44" s="311"/>
      <c r="UO44" s="905"/>
      <c r="UP44" s="906"/>
      <c r="UQ44" s="906"/>
      <c r="UR44" s="907"/>
      <c r="UT44" s="406"/>
      <c r="UU44" s="311"/>
      <c r="UV44" s="905"/>
      <c r="UW44" s="906"/>
      <c r="UX44" s="906"/>
      <c r="UY44" s="907"/>
      <c r="VA44" s="322"/>
      <c r="VB44" s="780"/>
      <c r="VC44" s="76"/>
      <c r="VD44" s="911"/>
      <c r="VE44" s="76"/>
      <c r="VF44" s="78">
        <f t="shared" si="80"/>
        <v>0</v>
      </c>
      <c r="VH44" s="406"/>
      <c r="VI44" s="311"/>
      <c r="VJ44" s="905"/>
      <c r="VK44" s="906"/>
      <c r="VL44" s="906"/>
      <c r="VM44" s="907"/>
      <c r="VO44" s="311"/>
      <c r="VP44" s="311"/>
      <c r="VQ44" s="905"/>
      <c r="VR44" s="906"/>
      <c r="VS44" s="906"/>
      <c r="VT44" s="907"/>
      <c r="VV44" s="311"/>
      <c r="VW44" s="311"/>
      <c r="VX44" s="905"/>
      <c r="VY44" s="906"/>
      <c r="VZ44" s="906"/>
      <c r="WA44" s="907"/>
      <c r="WC44" s="311"/>
      <c r="WD44" s="311"/>
      <c r="WE44" s="905"/>
      <c r="WF44" s="906"/>
      <c r="WG44" s="906"/>
      <c r="WH44" s="907"/>
      <c r="WJ44" s="322"/>
      <c r="WK44" s="311"/>
      <c r="WL44" s="905"/>
      <c r="WM44" s="5"/>
      <c r="WN44" s="906"/>
      <c r="WO44" s="907"/>
      <c r="WQ44" s="406"/>
      <c r="WR44" s="311"/>
      <c r="WS44" s="905"/>
      <c r="WT44" s="906"/>
      <c r="WU44" s="906"/>
      <c r="WV44" s="907"/>
      <c r="WX44" s="311"/>
      <c r="WY44" s="311"/>
      <c r="WZ44" s="905"/>
      <c r="XA44" s="906"/>
      <c r="XB44" s="906"/>
      <c r="XC44" s="907"/>
      <c r="XE44" s="406"/>
      <c r="XF44" s="311"/>
      <c r="XG44" s="905"/>
      <c r="XH44" s="5"/>
      <c r="XI44" s="906"/>
      <c r="XJ44" s="907"/>
      <c r="XL44" s="406"/>
      <c r="XM44" s="311"/>
      <c r="XN44" s="905"/>
      <c r="XO44" s="906"/>
      <c r="XP44" s="906"/>
      <c r="XQ44" s="907"/>
      <c r="XS44" s="406"/>
      <c r="XT44" s="311"/>
      <c r="XU44" s="905"/>
      <c r="XV44" s="906"/>
      <c r="XW44" s="906"/>
      <c r="XX44" s="907"/>
      <c r="XZ44" s="322"/>
      <c r="YA44" s="311"/>
      <c r="YB44" s="311"/>
      <c r="YC44" s="905"/>
      <c r="YD44" s="906"/>
      <c r="YE44" s="906"/>
      <c r="YF44" s="907"/>
      <c r="YH44" s="322"/>
      <c r="YI44" s="311"/>
      <c r="YJ44" s="905"/>
      <c r="YK44" s="906"/>
      <c r="YL44" s="906"/>
      <c r="YM44" s="907"/>
      <c r="YO44" s="406"/>
      <c r="YP44" s="738"/>
      <c r="YQ44" s="780"/>
      <c r="YR44" s="76"/>
      <c r="YS44" s="785"/>
      <c r="YT44" s="76"/>
      <c r="YU44" s="78">
        <f t="shared" si="93"/>
        <v>2542.7000000000007</v>
      </c>
      <c r="YW44" s="322"/>
      <c r="YX44" s="311"/>
      <c r="YY44" s="905"/>
      <c r="YZ44" s="906"/>
      <c r="ZA44" s="906"/>
      <c r="ZB44" s="907"/>
      <c r="ZD44" s="322"/>
      <c r="ZE44" s="311"/>
      <c r="ZF44" s="76"/>
      <c r="ZG44" s="76"/>
      <c r="ZH44" s="793"/>
      <c r="ZI44" s="78">
        <f t="shared" si="94"/>
        <v>11399.470000000001</v>
      </c>
      <c r="ZK44" s="406"/>
      <c r="ZL44" s="311"/>
      <c r="ZM44" s="905"/>
      <c r="ZN44" s="906"/>
      <c r="ZO44" s="906"/>
      <c r="ZP44" s="907"/>
      <c r="ZR44" s="406"/>
      <c r="ZS44" s="311"/>
      <c r="ZT44" s="905"/>
      <c r="ZU44" s="906"/>
      <c r="ZV44" s="906"/>
      <c r="ZW44" s="907"/>
      <c r="ZY44" s="322"/>
      <c r="ZZ44" s="736"/>
      <c r="AAA44" s="780"/>
      <c r="AAB44" s="76"/>
      <c r="AAC44" s="901"/>
      <c r="AAD44" s="793"/>
      <c r="AAE44" s="78">
        <f t="shared" si="95"/>
        <v>2062.4000000000233</v>
      </c>
      <c r="AAG44" s="322"/>
      <c r="AAH44" s="780"/>
      <c r="AAI44" s="76"/>
      <c r="AAJ44" s="901"/>
      <c r="AAK44" s="793"/>
      <c r="AAL44" s="78">
        <f t="shared" si="96"/>
        <v>0</v>
      </c>
      <c r="AAN44" s="406"/>
      <c r="AAO44" s="406"/>
      <c r="AAP44" s="311"/>
      <c r="AAQ44" s="905"/>
      <c r="AAR44" s="912"/>
      <c r="AAS44" s="906"/>
      <c r="AAT44" s="907"/>
      <c r="AAV44" s="322"/>
      <c r="AAX44" s="793"/>
      <c r="AAY44" s="76"/>
      <c r="AAZ44" s="139"/>
      <c r="ABA44" s="78">
        <f t="shared" si="98"/>
        <v>41970</v>
      </c>
      <c r="ABC44" s="406"/>
      <c r="ABD44" s="311"/>
      <c r="ABE44" s="905"/>
      <c r="ABF44" s="906"/>
      <c r="ABG44" s="906"/>
      <c r="ABH44" s="907"/>
      <c r="ABJ44" s="406"/>
      <c r="ABK44" s="311"/>
      <c r="ABL44" s="905"/>
      <c r="ABM44" s="906"/>
      <c r="ABN44" s="906"/>
      <c r="ABO44" s="907"/>
      <c r="ABQ44" s="406"/>
      <c r="ABR44" s="311"/>
      <c r="ABS44" s="905"/>
      <c r="ABT44" s="906"/>
      <c r="ABU44" s="906"/>
      <c r="ABV44" s="907"/>
      <c r="ABX44" s="406"/>
      <c r="ABY44" s="311"/>
      <c r="ABZ44" s="905"/>
      <c r="ACA44" s="906"/>
      <c r="ACB44" s="906"/>
      <c r="ACC44" s="907"/>
      <c r="ACE44" s="406"/>
      <c r="ACF44" s="311"/>
      <c r="ACG44" s="905"/>
      <c r="ACH44" s="906"/>
      <c r="ACI44" s="906"/>
      <c r="ACJ44" s="907"/>
      <c r="ACL44" s="406"/>
      <c r="ACM44" s="406"/>
      <c r="ACN44" s="311"/>
      <c r="ACO44" s="905"/>
      <c r="ACP44" s="906"/>
      <c r="ACQ44" s="906"/>
      <c r="ACR44" s="907"/>
      <c r="ACT44" s="311"/>
      <c r="ACU44" s="311"/>
      <c r="ACV44" s="905"/>
      <c r="ACW44" s="906"/>
      <c r="ACX44" s="906"/>
      <c r="ACY44" s="907"/>
      <c r="ADA44" s="311"/>
      <c r="ADB44" s="311"/>
      <c r="ADC44" s="905"/>
      <c r="ADD44" s="906"/>
      <c r="ADE44" s="906"/>
      <c r="ADF44" s="907"/>
      <c r="ADI44" s="311"/>
      <c r="ADJ44" s="311"/>
      <c r="ADK44" s="905"/>
      <c r="ADL44" s="906"/>
      <c r="ADM44" s="906"/>
      <c r="ADN44" s="907"/>
      <c r="ADP44" s="322"/>
      <c r="ADQ44" s="311"/>
      <c r="ADR44" s="905"/>
      <c r="ADS44" s="910"/>
      <c r="ADT44" s="906"/>
      <c r="ADU44" s="907"/>
      <c r="ADW44" s="406"/>
      <c r="ADX44" s="311"/>
      <c r="ADY44" s="905"/>
      <c r="ADZ44" s="906"/>
      <c r="AEA44" s="906"/>
      <c r="AEB44" s="907"/>
      <c r="AED44" s="322"/>
      <c r="AEE44" s="780"/>
      <c r="AEF44" s="76"/>
      <c r="AEG44" s="911"/>
      <c r="AEH44" s="76"/>
      <c r="AEI44" s="78">
        <f t="shared" si="253"/>
        <v>100.5</v>
      </c>
      <c r="AEK44" s="311"/>
      <c r="AEL44" s="311"/>
      <c r="AEM44" s="905"/>
      <c r="AEN44" s="906"/>
      <c r="AEO44" s="906"/>
      <c r="AEP44" s="907"/>
      <c r="AER44" s="311"/>
      <c r="AES44" s="311"/>
      <c r="AET44" s="905"/>
      <c r="AEU44" s="906"/>
      <c r="AEV44" s="906"/>
      <c r="AEW44" s="907"/>
      <c r="AEY44" s="311"/>
      <c r="AEZ44" s="311"/>
      <c r="AFA44" s="905"/>
      <c r="AFB44" s="906"/>
      <c r="AFC44" s="906"/>
      <c r="AFD44" s="907"/>
      <c r="AFF44" s="311"/>
      <c r="AFG44" s="311"/>
      <c r="AFH44" s="905"/>
      <c r="AFI44" s="906"/>
      <c r="AFJ44" s="906"/>
      <c r="AFK44" s="907"/>
      <c r="AFM44" s="311"/>
      <c r="AFN44" s="311"/>
      <c r="AFO44" s="905"/>
      <c r="AFP44" s="906"/>
      <c r="AFQ44" s="906"/>
      <c r="AFR44" s="907"/>
      <c r="AFT44" s="311"/>
      <c r="AFU44" s="311"/>
      <c r="AFV44" s="905"/>
      <c r="AFW44" s="906"/>
      <c r="AFX44" s="906"/>
      <c r="AFY44" s="907"/>
      <c r="AGA44" s="311"/>
      <c r="AGB44" s="311"/>
      <c r="AGC44" s="905"/>
      <c r="AGD44" s="906"/>
      <c r="AGE44" s="906"/>
      <c r="AGF44" s="907"/>
      <c r="AGH44" s="311"/>
      <c r="AGI44" s="311"/>
      <c r="AGJ44" s="905"/>
      <c r="AGK44" s="906"/>
      <c r="AGL44" s="906"/>
      <c r="AGM44" s="907"/>
      <c r="AGO44" s="322"/>
      <c r="AGP44" s="311"/>
      <c r="AGQ44" s="905"/>
      <c r="AGR44" s="906"/>
      <c r="AGS44" s="906"/>
      <c r="AGT44" s="907"/>
      <c r="AGV44" s="406"/>
      <c r="AGW44" s="311"/>
      <c r="AGX44" s="905"/>
      <c r="AGY44" s="906"/>
      <c r="AGZ44" s="906"/>
      <c r="AHA44" s="907"/>
      <c r="AHE44" s="780"/>
      <c r="AHF44" s="76"/>
      <c r="AHG44" s="911"/>
      <c r="AHH44" s="76"/>
      <c r="AHI44" s="78">
        <f t="shared" si="115"/>
        <v>2343</v>
      </c>
      <c r="AHK44" s="406"/>
      <c r="AHL44" s="311"/>
      <c r="AHM44" s="905"/>
      <c r="AHN44" s="906"/>
      <c r="AHO44" s="906"/>
      <c r="AHP44" s="907"/>
      <c r="AHR44" s="406"/>
      <c r="AHS44" s="311"/>
      <c r="AHT44" s="905"/>
      <c r="AHU44" s="906"/>
      <c r="AHV44" s="906"/>
      <c r="AHW44" s="907"/>
      <c r="AHY44" s="406"/>
      <c r="AHZ44" s="406"/>
      <c r="AIA44" s="311"/>
      <c r="AIB44" s="905"/>
      <c r="AIC44" s="906"/>
      <c r="AID44" s="906"/>
      <c r="AIE44" s="907"/>
      <c r="AIG44" s="406"/>
      <c r="AIH44" s="311"/>
      <c r="AII44" s="905"/>
      <c r="AIJ44" s="906"/>
      <c r="AIK44" s="906"/>
      <c r="AIL44" s="907"/>
      <c r="AIN44" s="406"/>
      <c r="AIO44" s="311"/>
      <c r="AIP44" s="905"/>
      <c r="AIQ44" s="906"/>
      <c r="AIR44" s="906"/>
      <c r="AIS44" s="907"/>
      <c r="AIU44" s="406"/>
      <c r="AIV44" s="311"/>
      <c r="AIW44" s="905"/>
      <c r="AIX44" s="906"/>
      <c r="AIY44" s="906"/>
      <c r="AIZ44" s="907"/>
      <c r="AJB44" s="31"/>
      <c r="AJC44" s="782"/>
      <c r="AJD44" s="22"/>
      <c r="AJE44" s="31"/>
      <c r="AJF44" s="76"/>
      <c r="AJG44" s="78">
        <f t="shared" si="122"/>
        <v>52560.5</v>
      </c>
      <c r="AJI44" s="31"/>
      <c r="AJJ44" s="782"/>
      <c r="AJK44" s="76"/>
      <c r="AJL44" s="913"/>
      <c r="AJM44" s="793"/>
      <c r="AJN44" s="78">
        <f t="shared" si="123"/>
        <v>3113</v>
      </c>
      <c r="AJP44" s="322"/>
      <c r="AJQ44" s="782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2"/>
      <c r="AKG44" s="905"/>
      <c r="AKH44" s="906"/>
      <c r="AKI44" s="906"/>
      <c r="AKJ44" s="907"/>
      <c r="AKL44" s="406"/>
      <c r="AKM44" s="782"/>
      <c r="AKN44" s="905"/>
      <c r="AKO44" s="906"/>
      <c r="AKP44" s="906"/>
      <c r="AKQ44" s="907"/>
      <c r="AKS44" s="406"/>
      <c r="AKT44" s="738"/>
      <c r="AKU44" s="782"/>
      <c r="AKV44" s="905"/>
      <c r="AKW44" s="906"/>
      <c r="AKX44" s="906"/>
      <c r="AKY44" s="907"/>
      <c r="ALA44" s="406"/>
      <c r="ALB44" s="782"/>
      <c r="ALC44" s="905"/>
      <c r="ALD44" s="906"/>
      <c r="ALE44" s="906"/>
      <c r="ALF44" s="907"/>
      <c r="ALH44" s="406"/>
      <c r="ALI44" s="782"/>
      <c r="ALJ44" s="905"/>
      <c r="ALK44" s="906"/>
      <c r="ALL44" s="906"/>
      <c r="ALM44" s="907"/>
      <c r="ALO44" s="406"/>
      <c r="ALP44" s="782"/>
      <c r="ALQ44" s="905"/>
      <c r="ALR44" s="906"/>
      <c r="ALS44" s="906"/>
      <c r="ALT44" s="907"/>
      <c r="ALV44" s="406"/>
      <c r="ALW44" s="311"/>
      <c r="ALX44" s="22"/>
      <c r="ALY44" s="31"/>
      <c r="ALZ44" s="76"/>
      <c r="AMA44" s="78">
        <f t="shared" si="132"/>
        <v>37151</v>
      </c>
      <c r="AMC44" s="406"/>
      <c r="AMD44" s="782"/>
      <c r="AME44" s="905"/>
      <c r="AMF44" s="906"/>
      <c r="AMG44" s="906"/>
      <c r="AMH44" s="907"/>
      <c r="AMJ44" s="406"/>
      <c r="AMK44" s="782"/>
      <c r="AML44" s="905"/>
      <c r="AMM44" s="910"/>
      <c r="AMN44" s="906"/>
      <c r="AMO44" s="907"/>
      <c r="AMQ44" s="406"/>
      <c r="AMR44" s="782"/>
      <c r="AMS44" s="905"/>
      <c r="AMT44" s="906"/>
      <c r="AMU44" s="906"/>
      <c r="AMV44" s="907"/>
      <c r="AMX44" s="322"/>
      <c r="AMY44" s="311"/>
      <c r="AMZ44" s="914"/>
      <c r="ANA44" s="915"/>
      <c r="ANB44" s="915"/>
      <c r="ANC44" s="916"/>
      <c r="ANE44" s="322"/>
      <c r="ANF44" s="311"/>
      <c r="ANG44" s="914"/>
      <c r="ANH44" s="915"/>
      <c r="ANI44" s="915"/>
      <c r="ANJ44" s="916"/>
      <c r="ANL44" s="322"/>
      <c r="ANM44" s="311"/>
      <c r="ANN44" s="914"/>
      <c r="ANO44" s="917"/>
      <c r="ANP44" s="915"/>
      <c r="ANQ44" s="916"/>
      <c r="ANS44" s="311"/>
      <c r="ANT44" s="311"/>
      <c r="ANU44" s="311"/>
      <c r="ANV44" s="914"/>
      <c r="ANW44" s="915"/>
      <c r="ANX44" s="915"/>
      <c r="ANY44" s="916"/>
      <c r="AOA44" s="406"/>
      <c r="AOB44" s="738"/>
      <c r="AOC44" s="311"/>
      <c r="AOD44" s="914"/>
      <c r="AOE44" s="915"/>
      <c r="AOF44" s="915"/>
      <c r="AOG44" s="916"/>
      <c r="AOI44" s="406"/>
      <c r="AOJ44" s="311"/>
      <c r="AOK44" s="914"/>
      <c r="AOL44" s="915"/>
      <c r="AOM44" s="915"/>
      <c r="AON44" s="916"/>
      <c r="AOP44" s="311"/>
      <c r="AOQ44" s="311"/>
      <c r="AOR44" s="914"/>
      <c r="AOS44" s="915"/>
      <c r="AOT44" s="915"/>
      <c r="AOU44" s="916"/>
      <c r="AOW44" s="311"/>
      <c r="AOX44" s="311"/>
      <c r="AOY44" s="914"/>
      <c r="AOZ44" s="915"/>
      <c r="APA44" s="915"/>
      <c r="APB44" s="916"/>
      <c r="APD44" s="49"/>
      <c r="APE44" s="918"/>
      <c r="APF44" s="919"/>
      <c r="APG44" s="920"/>
      <c r="APH44" s="463"/>
      <c r="API44" s="907">
        <f t="shared" si="136"/>
        <v>0</v>
      </c>
      <c r="APK44" s="406"/>
      <c r="APL44" s="311"/>
      <c r="APM44" s="914"/>
      <c r="APN44" s="915"/>
      <c r="APO44" s="915"/>
      <c r="APP44" s="916"/>
      <c r="APR44" s="322"/>
      <c r="APS44" s="872"/>
      <c r="APT44" s="831"/>
      <c r="APU44" s="810"/>
      <c r="APV44" s="76"/>
      <c r="APW44" s="811">
        <f t="shared" ref="APW44:APW50" si="276">APW43+APT44-APV44</f>
        <v>0</v>
      </c>
      <c r="APY44" s="31"/>
      <c r="APZ44" s="872"/>
      <c r="AQA44" s="831"/>
      <c r="AQB44" s="810"/>
      <c r="AQC44" s="76"/>
      <c r="AQD44" s="811">
        <f t="shared" ref="AQD44:AQD50" si="277">AQD43+AQA44-AQC44</f>
        <v>0</v>
      </c>
      <c r="AQF44" s="31"/>
      <c r="AQG44" s="872"/>
      <c r="AQH44" s="831"/>
      <c r="AQI44" s="810"/>
      <c r="AQJ44" s="76"/>
      <c r="AQK44" s="811">
        <f t="shared" ref="AQK44:AQK50" si="278">AQK43+AQH44-AQJ44</f>
        <v>0</v>
      </c>
      <c r="AQM44" s="31"/>
      <c r="AQN44" s="872"/>
      <c r="AQO44" s="831"/>
      <c r="AQP44" s="810"/>
      <c r="AQQ44" s="76"/>
      <c r="AQR44" s="811">
        <f t="shared" ref="AQR44:AQR50" si="279">AQR43+AQO44-AQQ44</f>
        <v>0</v>
      </c>
      <c r="AQT44" s="322"/>
      <c r="AQU44" s="872"/>
      <c r="AQV44" s="807"/>
      <c r="AQW44" s="810"/>
      <c r="AQX44" s="76"/>
      <c r="AQY44" s="811">
        <f t="shared" ref="AQY44:AQY50" si="280">AQY43+AQV44-AQX44</f>
        <v>0</v>
      </c>
      <c r="ARA44" s="322"/>
      <c r="ARB44" s="872"/>
      <c r="ARC44" s="807"/>
      <c r="ARD44" s="810"/>
      <c r="ARE44" s="76"/>
      <c r="ARF44" s="811">
        <f t="shared" ref="ARF44:ARF50" si="281">ARF43+ARC44-ARE44</f>
        <v>0</v>
      </c>
      <c r="ARH44" s="322"/>
      <c r="ARI44" s="872"/>
      <c r="ARJ44" s="807"/>
      <c r="ARK44" s="810"/>
      <c r="ARL44" s="76"/>
      <c r="ARM44" s="811">
        <f t="shared" ref="ARM44:ARM50" si="282">ARM43+ARJ44-ARL44</f>
        <v>399</v>
      </c>
      <c r="ARO44" s="406"/>
      <c r="ARP44" s="872"/>
      <c r="ARQ44" s="831"/>
      <c r="ARR44" s="810"/>
      <c r="ARS44" s="76"/>
      <c r="ART44" s="811">
        <f t="shared" ref="ART44:ART50" si="283">ART43+ARQ44-ARS44</f>
        <v>0</v>
      </c>
      <c r="ARV44" s="406"/>
      <c r="ARW44" s="872"/>
      <c r="ARX44" s="831"/>
      <c r="ARY44" s="810"/>
      <c r="ARZ44" s="76"/>
      <c r="ASA44" s="811">
        <f t="shared" ref="ASA44:ASA50" si="284">ASA43+ARX44-ARZ44</f>
        <v>0</v>
      </c>
      <c r="ASC44" s="406"/>
      <c r="ASD44" s="311"/>
      <c r="ASE44" s="921"/>
      <c r="ASF44" s="915"/>
      <c r="ASG44" s="915"/>
      <c r="ASH44" s="916"/>
      <c r="ASJ44" s="311"/>
      <c r="ASK44" s="311"/>
      <c r="ASL44" s="914"/>
      <c r="ASM44" s="915"/>
      <c r="ASN44" s="915"/>
      <c r="ASO44" s="916"/>
      <c r="ASQ44" s="406"/>
      <c r="ASR44" s="311"/>
      <c r="ASS44" s="905"/>
      <c r="AST44" s="906"/>
      <c r="ASU44" s="906"/>
      <c r="ASV44" s="907"/>
      <c r="ASX44" s="406"/>
      <c r="ASY44" s="406"/>
      <c r="ASZ44" s="311"/>
      <c r="ATA44" s="905"/>
      <c r="ATB44" s="906"/>
      <c r="ATC44" s="906"/>
      <c r="ATD44" s="907"/>
      <c r="ATF44" s="406"/>
      <c r="ATG44" s="782"/>
      <c r="ATH44" s="905"/>
      <c r="ATI44" s="906"/>
      <c r="ATJ44" s="906"/>
      <c r="ATK44" s="907"/>
      <c r="ATM44" s="322"/>
      <c r="ATN44" s="782"/>
      <c r="ATO44" s="905"/>
      <c r="ATP44" s="906"/>
      <c r="ATQ44" s="906"/>
      <c r="ATR44" s="907"/>
      <c r="ATT44" s="406"/>
      <c r="ATU44" s="738"/>
      <c r="ATV44" s="782"/>
      <c r="ATW44" s="905"/>
      <c r="ATX44" s="906"/>
      <c r="ATY44" s="906"/>
      <c r="ATZ44" s="907"/>
      <c r="AUB44" s="406"/>
      <c r="AUC44" s="738"/>
      <c r="AUD44" s="782"/>
      <c r="AUE44" s="905"/>
      <c r="AUF44" s="906"/>
      <c r="AUG44" s="906"/>
      <c r="AUH44" s="907"/>
      <c r="AUI44" s="76"/>
      <c r="AUJ44" s="406"/>
      <c r="AUK44" s="311"/>
      <c r="AUL44" s="905"/>
      <c r="AUM44" s="906"/>
      <c r="AUN44" s="906"/>
      <c r="AUO44" s="907"/>
      <c r="AUQ44" s="426"/>
      <c r="AUR44" s="302"/>
      <c r="AUS44" s="139"/>
      <c r="AUT44" s="725"/>
      <c r="AUU44" s="139"/>
      <c r="AUV44" s="78">
        <f t="shared" si="247"/>
        <v>1117.5</v>
      </c>
      <c r="AUX44" s="406"/>
      <c r="AUY44" s="311"/>
      <c r="AUZ44" s="905"/>
      <c r="AVA44" s="906"/>
      <c r="AVB44" s="906"/>
      <c r="AVC44" s="907"/>
      <c r="AVE44" s="406"/>
      <c r="AVF44" s="311"/>
      <c r="AVG44" s="905"/>
      <c r="AVH44" s="906"/>
      <c r="AVI44" s="906"/>
      <c r="AVJ44" s="907"/>
      <c r="AVL44" s="426"/>
      <c r="AVM44" s="229"/>
      <c r="AVN44" s="139"/>
      <c r="AVO44" s="49"/>
      <c r="AVP44" s="139"/>
      <c r="AVQ44" s="78">
        <f t="shared" si="250"/>
        <v>0</v>
      </c>
      <c r="AVS44" s="406"/>
      <c r="AVT44" s="311"/>
      <c r="AVU44" s="905"/>
      <c r="AVV44" s="906"/>
      <c r="AVW44" s="906"/>
      <c r="AVX44" s="907"/>
      <c r="AVZ44" s="406"/>
      <c r="AWA44" s="311"/>
      <c r="AWB44" s="905"/>
      <c r="AWC44" s="906"/>
      <c r="AWD44" s="906"/>
      <c r="AWE44" s="907"/>
      <c r="AWG44" s="426"/>
      <c r="AWH44" s="1460"/>
      <c r="AWI44" s="104"/>
      <c r="AWJ44" s="97"/>
      <c r="AWK44" s="139"/>
      <c r="AWL44" s="131">
        <f t="shared" si="227"/>
        <v>0</v>
      </c>
      <c r="AWN44" s="49"/>
      <c r="AWO44" s="308"/>
      <c r="AWP44" s="229"/>
      <c r="AWQ44" s="922"/>
      <c r="AWR44" s="463"/>
      <c r="AWS44" s="463"/>
      <c r="AWT44" s="907">
        <f t="shared" si="228"/>
        <v>5365</v>
      </c>
      <c r="AWV44" s="406"/>
      <c r="AWW44" s="406"/>
      <c r="AWX44" s="311"/>
      <c r="AWY44" s="923"/>
      <c r="AWZ44" s="924"/>
      <c r="AXA44" s="924"/>
      <c r="AXB44" s="925"/>
      <c r="AXD44" s="406"/>
      <c r="AXE44" s="311"/>
      <c r="AXF44" s="923"/>
      <c r="AXG44" s="924"/>
      <c r="AXH44" s="924"/>
      <c r="AXI44" s="925"/>
      <c r="AXK44" s="406"/>
      <c r="AXL44" s="311"/>
      <c r="AXM44" s="923"/>
      <c r="AXN44" s="924"/>
      <c r="AXO44" s="924"/>
      <c r="AXP44" s="925"/>
      <c r="AXR44" s="311"/>
      <c r="AXS44" s="311"/>
      <c r="AXT44" s="923"/>
      <c r="AXU44" s="924"/>
      <c r="AXV44" s="924"/>
      <c r="AXW44" s="925"/>
      <c r="AXY44" s="426"/>
      <c r="AXZ44" s="302"/>
      <c r="AYA44" s="439"/>
      <c r="AYB44" s="715"/>
      <c r="AYC44" s="139"/>
      <c r="AYD44" s="78">
        <f t="shared" si="137"/>
        <v>0</v>
      </c>
      <c r="AYF44" s="426"/>
      <c r="AYG44" s="302"/>
      <c r="AYH44" s="439"/>
      <c r="AYI44" s="97"/>
      <c r="AYJ44" s="139"/>
      <c r="AYK44" s="78">
        <f t="shared" si="138"/>
        <v>0</v>
      </c>
      <c r="AYM44" s="426"/>
      <c r="AYN44" s="302"/>
      <c r="AYO44" s="439"/>
      <c r="AYP44" s="139"/>
      <c r="AYQ44" s="139"/>
      <c r="AYR44" s="78">
        <f t="shared" si="139"/>
        <v>0</v>
      </c>
      <c r="AYT44" s="406"/>
      <c r="AYU44" s="311"/>
      <c r="AYV44" s="923"/>
      <c r="AYW44" s="924"/>
      <c r="AYX44" s="924"/>
      <c r="AYY44" s="925"/>
      <c r="AZA44" s="406"/>
      <c r="AZB44" s="311"/>
      <c r="AZC44" s="923"/>
      <c r="AZD44" s="924"/>
      <c r="AZE44" s="924"/>
      <c r="AZF44" s="925"/>
      <c r="AZH44" s="311"/>
      <c r="AZI44" s="311"/>
      <c r="AZJ44" s="923"/>
      <c r="AZK44" s="924"/>
      <c r="AZL44" s="924"/>
      <c r="AZM44" s="925"/>
      <c r="AZO44" s="321"/>
      <c r="AZP44" s="302"/>
      <c r="AZQ44" s="350"/>
      <c r="AZR44" s="785"/>
      <c r="AZS44" s="139"/>
      <c r="AZT44" s="78">
        <f t="shared" si="143"/>
        <v>5180.28</v>
      </c>
      <c r="AZV44" s="322"/>
      <c r="AZW44" s="311"/>
      <c r="AZX44" s="923"/>
      <c r="AZY44" s="924"/>
      <c r="AZZ44" s="924"/>
      <c r="BAA44" s="925"/>
      <c r="BAC44" s="321"/>
      <c r="BAD44" s="302"/>
      <c r="BAE44" s="139"/>
      <c r="BAF44" s="715"/>
      <c r="BAG44" s="139"/>
      <c r="BAH44" s="78">
        <f t="shared" si="145"/>
        <v>16823.900000000001</v>
      </c>
      <c r="BAJ44" s="406"/>
      <c r="BAK44" s="311"/>
      <c r="BAL44" s="923"/>
      <c r="BAM44" s="926"/>
      <c r="BAN44" s="924"/>
      <c r="BAO44" s="925"/>
      <c r="BAQ44" s="426"/>
      <c r="BAR44" s="302"/>
      <c r="BAS44" s="350"/>
      <c r="BAT44" s="97"/>
      <c r="BAU44" s="139"/>
      <c r="BAV44" s="78">
        <f t="shared" si="147"/>
        <v>60859.7</v>
      </c>
      <c r="BAX44" s="311"/>
      <c r="BAY44" s="311"/>
      <c r="BAZ44" s="923"/>
      <c r="BBA44" s="924"/>
      <c r="BBB44" s="924"/>
      <c r="BBC44" s="925"/>
      <c r="BBE44" s="311"/>
      <c r="BBF44" s="311"/>
      <c r="BBG44" s="923"/>
      <c r="BBH44" s="924"/>
      <c r="BBI44" s="924"/>
      <c r="BBJ44" s="925"/>
      <c r="BBL44" s="321">
        <v>41750</v>
      </c>
      <c r="BBM44" s="784"/>
      <c r="BBN44" s="302" t="s">
        <v>3684</v>
      </c>
      <c r="BBO44" s="2024">
        <v>97531</v>
      </c>
      <c r="BBP44" s="393"/>
      <c r="BBQ44" s="139"/>
      <c r="BBR44" s="131">
        <f t="shared" si="148"/>
        <v>549837.5</v>
      </c>
      <c r="BBT44" s="311"/>
      <c r="BBU44" s="311"/>
      <c r="BBV44" s="923"/>
      <c r="BBW44" s="924"/>
      <c r="BBX44" s="924"/>
      <c r="BBY44" s="925"/>
      <c r="BCA44" s="311"/>
      <c r="BCB44" s="311"/>
      <c r="BCC44" s="923"/>
      <c r="BCD44" s="924"/>
      <c r="BCE44" s="924"/>
      <c r="BCF44" s="925"/>
      <c r="BCH44" s="311"/>
      <c r="BCI44" s="311"/>
      <c r="BCJ44" s="923"/>
      <c r="BCK44" s="924"/>
      <c r="BCL44" s="924"/>
      <c r="BCM44" s="925"/>
      <c r="BCO44" s="311"/>
      <c r="BCP44" s="311"/>
      <c r="BCQ44" s="923"/>
      <c r="BCR44" s="924"/>
      <c r="BCS44" s="924"/>
      <c r="BCT44" s="925"/>
      <c r="BCV44" s="406"/>
      <c r="BCW44" s="311"/>
      <c r="BCX44" s="923"/>
      <c r="BCY44" s="924"/>
      <c r="BCZ44" s="924"/>
      <c r="BDA44" s="925"/>
      <c r="BDC44" s="406"/>
      <c r="BDD44" s="311"/>
      <c r="BDE44" s="923"/>
      <c r="BDF44" s="1298"/>
      <c r="BDG44" s="924"/>
      <c r="BDH44" s="925"/>
      <c r="BDJ44" s="322"/>
      <c r="BDK44" s="311"/>
      <c r="BDL44" s="923"/>
      <c r="BDM44" s="924"/>
      <c r="BDN44" s="924"/>
      <c r="BDO44" s="925"/>
      <c r="BDQ44" s="406"/>
      <c r="BDR44" s="406"/>
      <c r="BDS44" s="311"/>
      <c r="BDT44" s="923"/>
      <c r="BDU44" s="926"/>
      <c r="BDV44" s="924"/>
      <c r="BDW44" s="925"/>
      <c r="BDY44" s="311"/>
      <c r="BDZ44" s="311"/>
      <c r="BEA44" s="311"/>
      <c r="BEB44" s="923"/>
      <c r="BEC44" s="924"/>
      <c r="BED44" s="924"/>
      <c r="BEE44" s="925"/>
      <c r="BEG44" s="311"/>
      <c r="BEH44" s="311"/>
      <c r="BEI44" s="923"/>
      <c r="BEJ44" s="924"/>
      <c r="BEK44" s="924"/>
      <c r="BEL44" s="925"/>
      <c r="BEN44" s="311"/>
      <c r="BEO44" s="311"/>
      <c r="BEP44" s="923"/>
      <c r="BEQ44" s="924"/>
      <c r="BER44" s="924"/>
      <c r="BES44" s="925"/>
      <c r="BEU44" s="322"/>
      <c r="BEV44" s="311"/>
      <c r="BEW44" s="923"/>
      <c r="BEX44" s="924"/>
      <c r="BEY44" s="924"/>
      <c r="BEZ44" s="925"/>
      <c r="BFB44" s="322"/>
      <c r="BFC44" s="311"/>
      <c r="BFD44" s="923"/>
      <c r="BFE44" s="924"/>
      <c r="BFF44" s="924"/>
      <c r="BFG44" s="925"/>
      <c r="BFI44" s="321"/>
      <c r="BFJ44" s="229"/>
      <c r="BFK44" s="696"/>
      <c r="BFL44" s="715"/>
      <c r="BFM44" s="139"/>
      <c r="BFN44" s="78">
        <f t="shared" si="162"/>
        <v>0</v>
      </c>
      <c r="BFP44" s="322"/>
      <c r="BFQ44" s="311"/>
      <c r="BFR44" s="923"/>
      <c r="BFS44" s="926"/>
      <c r="BFT44" s="924"/>
      <c r="BFU44" s="925"/>
      <c r="BFW44" s="311"/>
      <c r="BFX44" s="311"/>
      <c r="BFY44" s="923"/>
      <c r="BFZ44" s="924"/>
      <c r="BGA44" s="924"/>
      <c r="BGB44" s="925"/>
      <c r="BGD44" s="322"/>
      <c r="BGE44" s="311"/>
      <c r="BGF44" s="923"/>
      <c r="BGG44" s="928"/>
      <c r="BGH44" s="924"/>
      <c r="BGI44" s="925"/>
      <c r="BGK44" s="426"/>
      <c r="BGL44" s="426"/>
      <c r="BGM44" s="229"/>
      <c r="BGN44" s="696"/>
      <c r="BGO44" s="715"/>
      <c r="BGP44" s="139"/>
      <c r="BGQ44" s="78">
        <f t="shared" si="166"/>
        <v>4379.5999999999913</v>
      </c>
      <c r="BGS44" s="311"/>
      <c r="BGT44" s="311"/>
      <c r="BGU44" s="923"/>
      <c r="BGV44" s="924"/>
      <c r="BGW44" s="924"/>
      <c r="BGX44" s="925"/>
      <c r="BGZ44" s="406"/>
      <c r="BHA44" s="311"/>
      <c r="BHB44" s="923"/>
      <c r="BHC44" s="924"/>
      <c r="BHD44" s="924"/>
      <c r="BHE44" s="925"/>
      <c r="BHG44" s="406"/>
      <c r="BHH44" s="311"/>
      <c r="BHI44" s="311"/>
      <c r="BHJ44" s="923"/>
      <c r="BHK44" s="924"/>
      <c r="BHL44" s="924"/>
      <c r="BHM44" s="925"/>
      <c r="BHO44" s="322"/>
      <c r="BHP44" s="780"/>
      <c r="BHQ44" s="76"/>
      <c r="BHR44" s="911"/>
      <c r="BHS44" s="76"/>
      <c r="BHT44" s="78">
        <f t="shared" si="170"/>
        <v>0</v>
      </c>
      <c r="BHV44" s="322"/>
      <c r="BHW44" s="736"/>
      <c r="BHX44" s="311"/>
      <c r="BHY44" s="923"/>
      <c r="BHZ44" s="928"/>
      <c r="BIA44" s="924"/>
      <c r="BIB44" s="925"/>
      <c r="BID44" s="322"/>
      <c r="BIE44" s="311"/>
      <c r="BIF44" s="311"/>
      <c r="BIG44" s="923"/>
      <c r="BIH44" s="924"/>
      <c r="BII44" s="924"/>
      <c r="BIJ44" s="925"/>
      <c r="BIL44" s="406"/>
      <c r="BIM44" s="780"/>
      <c r="BIN44" s="793"/>
      <c r="BIO44" s="721"/>
      <c r="BIP44" s="76"/>
      <c r="BIQ44" s="78">
        <f t="shared" si="173"/>
        <v>86</v>
      </c>
      <c r="BIS44" s="322"/>
      <c r="BIT44" s="311"/>
      <c r="BIU44" s="923"/>
      <c r="BIV44" s="924"/>
      <c r="BIW44" s="924"/>
      <c r="BIX44" s="925"/>
      <c r="BIZ44" s="406"/>
      <c r="BJA44" s="311"/>
      <c r="BJB44" s="923"/>
      <c r="BJC44" s="924"/>
      <c r="BJD44" s="924"/>
      <c r="BJE44" s="925"/>
      <c r="BJG44" s="322"/>
      <c r="BJH44" s="322"/>
      <c r="BJI44" s="311"/>
      <c r="BJJ44" s="923"/>
      <c r="BJK44" s="924"/>
      <c r="BJL44" s="924"/>
      <c r="BJM44" s="925"/>
      <c r="BJO44" s="311"/>
      <c r="BJP44" s="311"/>
      <c r="BJQ44" s="923"/>
      <c r="BJR44" s="924"/>
      <c r="BJS44" s="924"/>
      <c r="BJT44" s="925"/>
      <c r="BJV44" s="406"/>
      <c r="BJW44" s="311"/>
      <c r="BJX44" s="923"/>
      <c r="BJY44" s="924"/>
      <c r="BJZ44" s="924"/>
      <c r="BKA44" s="925"/>
      <c r="BKC44" s="406"/>
      <c r="BKE44" s="311"/>
      <c r="BKF44" s="923"/>
      <c r="BKG44" s="924"/>
      <c r="BKH44" s="924"/>
      <c r="BKI44" s="925"/>
      <c r="BKK44" s="406"/>
      <c r="BKL44" s="311"/>
      <c r="BKM44" s="923"/>
      <c r="BKN44" s="924"/>
      <c r="BKO44" s="924"/>
      <c r="BKP44" s="925"/>
      <c r="BKR44" s="406"/>
      <c r="BKS44" s="311"/>
      <c r="BKT44" s="923"/>
      <c r="BKU44" s="924"/>
      <c r="BKV44" s="924"/>
      <c r="BKW44" s="925"/>
      <c r="BKY44" s="406"/>
      <c r="BKZ44" s="311"/>
      <c r="BLA44" s="923"/>
      <c r="BLB44" s="924"/>
      <c r="BLC44" s="924"/>
      <c r="BLD44" s="925"/>
      <c r="BLF44" s="406"/>
      <c r="BLG44" s="311"/>
      <c r="BLH44" s="923"/>
      <c r="BLI44" s="924"/>
      <c r="BLJ44" s="924"/>
      <c r="BLK44" s="925"/>
      <c r="BLM44" s="406"/>
      <c r="BLN44" s="311"/>
      <c r="BLO44" s="923"/>
      <c r="BLP44" s="924"/>
      <c r="BLQ44" s="924"/>
      <c r="BLR44" s="925"/>
      <c r="BLT44" s="406"/>
      <c r="BLU44" s="311"/>
      <c r="BLV44" s="923"/>
      <c r="BLW44" s="924"/>
      <c r="BLX44" s="924"/>
      <c r="BLY44" s="925"/>
      <c r="BMA44" s="406"/>
      <c r="BMB44" s="311"/>
      <c r="BMC44" s="923"/>
      <c r="BMD44" s="924"/>
      <c r="BME44" s="924"/>
      <c r="BMF44" s="925"/>
      <c r="BMH44" s="406"/>
      <c r="BMI44" s="311"/>
      <c r="BMJ44" s="923"/>
      <c r="BMK44" s="924"/>
      <c r="BML44" s="924"/>
      <c r="BMM44" s="925"/>
      <c r="BMO44" s="31"/>
      <c r="BMP44" s="780"/>
      <c r="BMQ44" s="793"/>
      <c r="BMR44" s="810"/>
      <c r="BMS44" s="76"/>
      <c r="BMT44" s="78">
        <f t="shared" si="186"/>
        <v>0</v>
      </c>
      <c r="BMV44" s="311"/>
      <c r="BMW44" s="311"/>
      <c r="BMX44" s="923"/>
      <c r="BMY44" s="924"/>
      <c r="BMZ44" s="924"/>
      <c r="BNA44" s="925"/>
      <c r="BNC44" s="321"/>
      <c r="BND44" s="229"/>
      <c r="BNE44" s="696"/>
      <c r="BNF44" s="393"/>
      <c r="BNG44" s="139"/>
      <c r="BNH44" s="78">
        <f t="shared" si="230"/>
        <v>92933.8</v>
      </c>
      <c r="BNJ44" s="311"/>
      <c r="BNK44" s="311"/>
      <c r="BNL44" s="923"/>
      <c r="BNM44" s="1298"/>
      <c r="BNN44" s="924"/>
      <c r="BNO44" s="925"/>
      <c r="BNQ44" s="311"/>
      <c r="BNR44" s="736"/>
      <c r="BNS44" s="311"/>
      <c r="BNT44" s="923"/>
      <c r="BNU44" s="1298"/>
      <c r="BNV44" s="924"/>
      <c r="BNW44" s="925"/>
      <c r="BNY44" s="311"/>
      <c r="BNZ44" s="311"/>
      <c r="BOA44" s="923"/>
      <c r="BOB44" s="924"/>
      <c r="BOC44" s="924"/>
      <c r="BOD44" s="925"/>
      <c r="BOF44" s="311"/>
      <c r="BOG44" s="311"/>
      <c r="BOH44" s="923"/>
      <c r="BOI44" s="924"/>
      <c r="BOJ44" s="924"/>
      <c r="BOK44" s="925"/>
      <c r="BOM44" s="311"/>
      <c r="BON44" s="311"/>
      <c r="BOO44" s="923"/>
      <c r="BOP44" s="924"/>
      <c r="BOQ44" s="924"/>
      <c r="BOR44" s="925"/>
      <c r="BOT44" s="322"/>
      <c r="BOU44" s="311"/>
      <c r="BOV44" s="923"/>
      <c r="BOW44" s="924"/>
      <c r="BOX44" s="924"/>
      <c r="BOY44" s="925"/>
      <c r="BPA44" s="406"/>
      <c r="BPB44" s="311"/>
      <c r="BPC44" s="923"/>
      <c r="BPD44" s="924"/>
      <c r="BPE44" s="924"/>
      <c r="BPF44" s="925"/>
      <c r="BPH44" s="406"/>
      <c r="BPI44" s="311"/>
      <c r="BPJ44" s="923"/>
      <c r="BPK44" s="924"/>
      <c r="BPL44" s="924"/>
      <c r="BPM44" s="925"/>
      <c r="BPO44" s="311"/>
      <c r="BPP44" s="311"/>
      <c r="BPQ44" s="923"/>
      <c r="BPR44" s="924"/>
      <c r="BPS44" s="924"/>
      <c r="BPT44" s="925"/>
      <c r="BPV44" s="311"/>
      <c r="BPW44" s="311"/>
      <c r="BPX44" s="923"/>
      <c r="BPY44" s="924"/>
      <c r="BPZ44" s="924"/>
      <c r="BQA44" s="925"/>
      <c r="BQE44" s="311"/>
      <c r="BQF44" s="923"/>
      <c r="BQG44" s="924"/>
      <c r="BQH44" s="924"/>
      <c r="BQI44" s="925"/>
      <c r="BQJ44" s="76"/>
      <c r="BQK44" s="322"/>
      <c r="BQL44" s="780"/>
      <c r="BQM44" s="793"/>
      <c r="BQN44" s="76"/>
      <c r="BQO44" s="76"/>
      <c r="BQP44" s="78">
        <f t="shared" si="190"/>
        <v>55080.5</v>
      </c>
      <c r="BQR44" s="322"/>
      <c r="BQS44" s="1460"/>
      <c r="BQT44" s="696"/>
      <c r="BQU44" s="406"/>
      <c r="BQV44" s="261"/>
      <c r="BQW44" s="78">
        <f t="shared" si="191"/>
        <v>0</v>
      </c>
      <c r="BQZ44" s="780"/>
      <c r="BRA44" s="350"/>
      <c r="BRB44" s="406"/>
      <c r="BRC44" s="778"/>
      <c r="BRD44" s="131">
        <f t="shared" si="192"/>
        <v>0</v>
      </c>
      <c r="BRF44" s="311"/>
      <c r="BRG44" s="311"/>
      <c r="BRH44" s="923"/>
      <c r="BRI44" s="924"/>
      <c r="BRJ44" s="924"/>
      <c r="BRK44" s="925"/>
      <c r="BRM44" s="322"/>
      <c r="BRN44" s="311"/>
      <c r="BRO44" s="311"/>
      <c r="BRP44" s="923"/>
      <c r="BRQ44" s="924"/>
      <c r="BRR44" s="924"/>
      <c r="BRS44" s="925"/>
      <c r="BRU44" s="406"/>
      <c r="BRV44" s="311"/>
      <c r="BRW44" s="923"/>
      <c r="BRX44" s="924"/>
      <c r="BRY44" s="924"/>
      <c r="BRZ44" s="925"/>
      <c r="BSB44" s="406"/>
      <c r="BSC44" s="311"/>
      <c r="BSD44" s="923"/>
      <c r="BSE44" s="924"/>
      <c r="BSF44" s="924"/>
      <c r="BSG44" s="925"/>
      <c r="BSI44" s="311"/>
      <c r="BSJ44" s="311"/>
      <c r="BSK44" s="923"/>
      <c r="BSL44" s="924"/>
      <c r="BSM44" s="924"/>
      <c r="BSN44" s="925"/>
      <c r="BSP44" s="406"/>
      <c r="BSQ44" s="311"/>
      <c r="BSR44" s="923"/>
      <c r="BSS44" s="924"/>
      <c r="BST44" s="924"/>
      <c r="BSU44" s="925"/>
      <c r="BSW44" s="406"/>
      <c r="BSX44" s="311"/>
      <c r="BSY44" s="923"/>
      <c r="BSZ44" s="924"/>
      <c r="BTA44" s="924"/>
      <c r="BTB44" s="925"/>
      <c r="BTD44" s="311"/>
      <c r="BTE44" s="311"/>
      <c r="BTF44" s="923"/>
      <c r="BTG44" s="924"/>
      <c r="BTH44" s="924"/>
      <c r="BTI44" s="925"/>
      <c r="BTK44" s="311"/>
      <c r="BTL44" s="311"/>
      <c r="BTM44" s="923"/>
      <c r="BTN44" s="924"/>
      <c r="BTO44" s="924"/>
      <c r="BTP44" s="925"/>
      <c r="BTR44" s="311"/>
      <c r="BTS44" s="311"/>
      <c r="BTT44" s="923"/>
      <c r="BTU44" s="924"/>
      <c r="BTV44" s="924"/>
      <c r="BTW44" s="925"/>
      <c r="BTY44" s="311"/>
      <c r="BTZ44" s="311"/>
      <c r="BUA44" s="923"/>
      <c r="BUB44" s="924"/>
      <c r="BUC44" s="924"/>
      <c r="BUD44" s="925"/>
    </row>
    <row r="45" spans="1:1902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6"/>
      <c r="AK45" s="311"/>
      <c r="AL45" s="22"/>
      <c r="AM45" s="426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6"/>
      <c r="BM45" s="311"/>
      <c r="BS45" s="322"/>
      <c r="BT45" s="780"/>
      <c r="BU45" s="702"/>
      <c r="BV45" s="31"/>
      <c r="BW45" s="702"/>
      <c r="BX45" s="78">
        <f t="shared" si="12"/>
        <v>0</v>
      </c>
      <c r="BZ45" s="406"/>
      <c r="CA45" s="406"/>
      <c r="CB45" s="311"/>
      <c r="CH45" s="406"/>
      <c r="CI45" s="311"/>
      <c r="CO45" s="406"/>
      <c r="CP45" s="311"/>
      <c r="CV45" s="426">
        <v>41463</v>
      </c>
      <c r="CW45" s="818" t="s">
        <v>1692</v>
      </c>
      <c r="CX45" s="229" t="s">
        <v>1693</v>
      </c>
      <c r="CY45" s="104">
        <v>144701</v>
      </c>
      <c r="CZ45" s="483"/>
      <c r="DA45" s="389"/>
      <c r="DB45" s="78">
        <f t="shared" si="16"/>
        <v>2352055.9900000002</v>
      </c>
      <c r="DE45" s="909"/>
      <c r="DF45" s="780"/>
      <c r="DG45" s="139"/>
      <c r="DJ45" s="78">
        <f t="shared" si="17"/>
        <v>17806122.599999994</v>
      </c>
      <c r="DL45" s="322"/>
      <c r="DM45" s="311"/>
      <c r="DS45" s="322"/>
      <c r="DT45" s="311"/>
      <c r="DZ45" s="311"/>
      <c r="EA45" s="311"/>
      <c r="EG45" s="322"/>
      <c r="EH45" s="311"/>
      <c r="EN45" s="406"/>
      <c r="EO45" s="311"/>
      <c r="EU45" s="406"/>
      <c r="EV45" s="311"/>
      <c r="FB45" s="311"/>
      <c r="FC45" s="311"/>
      <c r="FD45" s="311"/>
      <c r="FJ45" s="426"/>
      <c r="FK45" s="49"/>
      <c r="FL45" s="1460"/>
      <c r="FM45" s="139"/>
      <c r="FN45" s="49"/>
      <c r="FO45" s="139"/>
      <c r="FP45" s="131">
        <f t="shared" si="25"/>
        <v>19957.43</v>
      </c>
      <c r="GG45" s="406"/>
      <c r="GH45" s="738"/>
      <c r="GI45" s="311"/>
      <c r="GJ45" s="783"/>
      <c r="GK45" s="406"/>
      <c r="GL45" s="139"/>
      <c r="GM45" s="78">
        <f t="shared" si="27"/>
        <v>0</v>
      </c>
      <c r="HR45" s="796"/>
      <c r="HY45" s="796"/>
      <c r="IF45" s="796"/>
      <c r="IT45" s="406"/>
      <c r="IU45" s="311"/>
      <c r="IV45" s="831"/>
      <c r="IW45" s="31"/>
      <c r="IX45" s="139"/>
      <c r="IY45" s="78">
        <f t="shared" si="36"/>
        <v>402</v>
      </c>
      <c r="JA45" s="406"/>
      <c r="JB45" s="1460"/>
      <c r="JC45" s="807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40800</v>
      </c>
      <c r="JO45" s="322"/>
      <c r="JP45" s="780"/>
      <c r="JQ45" s="76"/>
      <c r="JR45" s="322"/>
      <c r="JS45" s="702"/>
      <c r="JT45" s="78">
        <f t="shared" si="39"/>
        <v>40800</v>
      </c>
      <c r="JV45" s="322"/>
      <c r="JW45" s="780"/>
      <c r="JX45" s="76"/>
      <c r="JY45" s="322"/>
      <c r="JZ45" s="702"/>
      <c r="KA45" s="78">
        <f t="shared" si="40"/>
        <v>40800</v>
      </c>
      <c r="KD45" s="815"/>
      <c r="KH45" s="78">
        <f t="shared" si="275"/>
        <v>108005.6</v>
      </c>
      <c r="KQ45" s="796"/>
      <c r="KR45" s="796"/>
      <c r="PH45" s="321"/>
      <c r="PI45" s="789"/>
      <c r="PJ45" s="139"/>
      <c r="PK45" s="49"/>
      <c r="PL45" s="139"/>
      <c r="PM45" s="78">
        <f t="shared" si="59"/>
        <v>301.5</v>
      </c>
      <c r="PO45" s="321"/>
      <c r="PP45" s="789"/>
      <c r="PQ45" s="139"/>
      <c r="PR45" s="49"/>
      <c r="PS45" s="139"/>
      <c r="PT45" s="78">
        <f t="shared" si="60"/>
        <v>301.5</v>
      </c>
      <c r="PV45" s="322"/>
      <c r="PW45" s="336"/>
      <c r="PX45" s="1460"/>
      <c r="PY45" s="139"/>
      <c r="QB45" s="78">
        <f t="shared" si="61"/>
        <v>9830.3599999999933</v>
      </c>
      <c r="QD45" s="322"/>
      <c r="QE45" s="1460"/>
      <c r="QF45" s="139"/>
      <c r="QI45" s="78">
        <f t="shared" si="62"/>
        <v>0</v>
      </c>
      <c r="RM45" s="426"/>
      <c r="RN45" s="483"/>
      <c r="RO45" s="302"/>
      <c r="RP45" s="139"/>
      <c r="RQ45" s="49"/>
      <c r="RR45" s="139"/>
      <c r="RS45" s="78">
        <f t="shared" si="67"/>
        <v>15332.5</v>
      </c>
      <c r="VA45" s="322"/>
      <c r="VB45" s="780"/>
      <c r="VC45" s="139"/>
      <c r="VE45" s="139"/>
      <c r="VF45" s="78">
        <f t="shared" si="80"/>
        <v>0</v>
      </c>
      <c r="YQ45" s="780"/>
      <c r="YR45" s="702"/>
      <c r="YS45" s="785"/>
      <c r="YT45" s="778"/>
      <c r="YU45" s="78">
        <f t="shared" si="93"/>
        <v>2542.7000000000007</v>
      </c>
      <c r="ZF45" s="76"/>
      <c r="ZG45" s="352"/>
      <c r="ZH45" s="793"/>
      <c r="ZI45" s="78">
        <f t="shared" si="94"/>
        <v>11399.470000000001</v>
      </c>
      <c r="ZY45" s="322"/>
      <c r="AAA45" s="780"/>
      <c r="AAB45" s="139"/>
      <c r="AAD45" s="702"/>
      <c r="AAE45" s="78">
        <f t="shared" si="95"/>
        <v>2062.4000000000233</v>
      </c>
      <c r="AAG45" s="322"/>
      <c r="AAH45" s="780"/>
      <c r="AAI45" s="139"/>
      <c r="AAK45" s="702"/>
      <c r="AAL45" s="78">
        <f t="shared" si="96"/>
        <v>0</v>
      </c>
      <c r="AAX45" s="702"/>
      <c r="ABA45" s="78">
        <f t="shared" si="98"/>
        <v>41970</v>
      </c>
      <c r="AEE45" s="780"/>
      <c r="AEF45" s="793"/>
      <c r="AEG45" s="911"/>
      <c r="AEH45" s="352"/>
      <c r="AEI45" s="78">
        <f t="shared" si="253"/>
        <v>100.5</v>
      </c>
      <c r="AHE45" s="780"/>
      <c r="AHF45" s="76"/>
      <c r="AHG45" s="901"/>
      <c r="AHH45" s="793"/>
      <c r="AHI45" s="78">
        <f t="shared" si="115"/>
        <v>2343</v>
      </c>
      <c r="AHK45" s="545"/>
      <c r="AJB45" s="31"/>
      <c r="AJC45" s="782"/>
      <c r="AJD45" s="22"/>
      <c r="AJE45" s="49"/>
      <c r="AJF45" s="76"/>
      <c r="AJG45" s="78">
        <f t="shared" si="122"/>
        <v>52560.5</v>
      </c>
      <c r="AJI45" s="31"/>
      <c r="AJJ45" s="782"/>
      <c r="AJK45" s="139"/>
      <c r="AJL45" s="792"/>
      <c r="AJM45" s="702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1158</v>
      </c>
      <c r="AJY45" s="801">
        <v>15798</v>
      </c>
      <c r="AJZ45" s="1636">
        <v>41386</v>
      </c>
      <c r="AKA45" s="525">
        <v>800</v>
      </c>
      <c r="AKB45" s="526">
        <f t="shared" si="125"/>
        <v>14998</v>
      </c>
      <c r="AKD45" s="311"/>
      <c r="AKE45" s="311"/>
      <c r="AKF45" s="311"/>
      <c r="AKL45" s="406"/>
      <c r="AKM45" s="311"/>
      <c r="AKS45" s="406"/>
      <c r="AKT45" s="738"/>
      <c r="AKU45" s="311"/>
      <c r="ALA45" s="406"/>
      <c r="ALB45" s="311"/>
      <c r="ALH45" s="406"/>
      <c r="ALI45" s="311"/>
      <c r="ALO45" s="406"/>
      <c r="ALP45" s="311"/>
      <c r="ALV45" s="406"/>
      <c r="ALW45" s="311"/>
      <c r="ALX45" s="22"/>
      <c r="ALY45" s="913"/>
      <c r="ALZ45" s="76"/>
      <c r="AMA45" s="78">
        <f t="shared" si="132"/>
        <v>37151</v>
      </c>
      <c r="AMC45" s="406"/>
      <c r="AMD45" s="311"/>
      <c r="AMJ45" s="406"/>
      <c r="AMK45" s="311"/>
      <c r="AMQ45" s="406"/>
      <c r="AMR45" s="311"/>
      <c r="AOB45" s="931"/>
      <c r="APD45" s="97"/>
      <c r="APE45" s="930"/>
      <c r="APF45" s="350"/>
      <c r="APG45" s="97"/>
      <c r="APH45" s="139"/>
      <c r="API45" s="76"/>
      <c r="APJ45" s="352"/>
      <c r="APR45" s="322"/>
      <c r="APS45" s="872"/>
      <c r="APT45" s="807"/>
      <c r="APU45" s="810"/>
      <c r="APV45" s="139"/>
      <c r="APW45" s="811">
        <f t="shared" si="276"/>
        <v>0</v>
      </c>
      <c r="APY45" s="31"/>
      <c r="APZ45" s="872"/>
      <c r="AQA45" s="807"/>
      <c r="AQB45" s="810"/>
      <c r="AQC45" s="139"/>
      <c r="AQD45" s="811">
        <f t="shared" si="277"/>
        <v>0</v>
      </c>
      <c r="AQF45" s="31"/>
      <c r="AQG45" s="872"/>
      <c r="AQH45" s="807"/>
      <c r="AQI45" s="810"/>
      <c r="AQJ45" s="139"/>
      <c r="AQK45" s="811">
        <f t="shared" si="278"/>
        <v>0</v>
      </c>
      <c r="AQM45" s="31"/>
      <c r="AQN45" s="872"/>
      <c r="AQO45" s="807"/>
      <c r="AQP45" s="810"/>
      <c r="AQQ45" s="139"/>
      <c r="AQR45" s="811">
        <f t="shared" si="279"/>
        <v>0</v>
      </c>
      <c r="AQT45" s="322"/>
      <c r="AQU45" s="872"/>
      <c r="AQV45" s="807"/>
      <c r="AQW45" s="810"/>
      <c r="AQX45" s="139"/>
      <c r="AQY45" s="811">
        <f t="shared" si="280"/>
        <v>0</v>
      </c>
      <c r="ARA45" s="322"/>
      <c r="ARB45" s="872"/>
      <c r="ARC45" s="807"/>
      <c r="ARD45" s="810"/>
      <c r="ARE45" s="139"/>
      <c r="ARF45" s="811">
        <f t="shared" si="281"/>
        <v>0</v>
      </c>
      <c r="ARH45" s="322"/>
      <c r="ARI45" s="872"/>
      <c r="ARJ45" s="807"/>
      <c r="ARK45" s="810"/>
      <c r="ARL45" s="139"/>
      <c r="ARM45" s="811">
        <f t="shared" si="282"/>
        <v>399</v>
      </c>
      <c r="ARO45" s="406"/>
      <c r="ARP45" s="872"/>
      <c r="ARQ45" s="807"/>
      <c r="ARR45" s="810"/>
      <c r="ARS45" s="139"/>
      <c r="ART45" s="811">
        <f t="shared" si="283"/>
        <v>0</v>
      </c>
      <c r="ARV45" s="406"/>
      <c r="ARW45" s="872"/>
      <c r="ARX45" s="807"/>
      <c r="ARY45" s="810"/>
      <c r="ARZ45" s="139"/>
      <c r="ASA45" s="811">
        <f t="shared" si="284"/>
        <v>0</v>
      </c>
      <c r="ATG45" s="800"/>
      <c r="ATN45" s="800"/>
      <c r="ATV45" s="800"/>
      <c r="AUD45" s="800"/>
      <c r="AUR45" s="780"/>
      <c r="AUS45" s="139"/>
      <c r="AUT45" s="865"/>
      <c r="AUU45" s="139"/>
      <c r="AUV45" s="78">
        <f t="shared" si="247"/>
        <v>1117.5</v>
      </c>
      <c r="AUX45" s="406"/>
      <c r="AUY45" s="311"/>
      <c r="AVE45" s="406"/>
      <c r="AVF45" s="311"/>
      <c r="AVL45" s="426"/>
      <c r="AVM45" s="229"/>
      <c r="AVN45" s="139"/>
      <c r="AVO45" s="304"/>
      <c r="AVP45" s="139"/>
      <c r="AVQ45" s="78">
        <f t="shared" si="250"/>
        <v>0</v>
      </c>
      <c r="AVS45" s="406"/>
      <c r="AVT45" s="311"/>
      <c r="AVZ45" s="406"/>
      <c r="AWA45" s="311"/>
      <c r="AWG45" s="426"/>
      <c r="AWH45" s="229"/>
      <c r="AWI45" s="932"/>
      <c r="AWJ45" s="49"/>
      <c r="AWK45" s="139"/>
      <c r="AWL45" s="131">
        <f t="shared" si="227"/>
        <v>0</v>
      </c>
      <c r="AWN45" s="311"/>
      <c r="AWO45" s="736"/>
      <c r="AWP45" s="311"/>
      <c r="AWV45" s="406"/>
      <c r="AWW45" s="406"/>
      <c r="AWX45" s="311"/>
      <c r="AWY45" s="139"/>
      <c r="AWZ45" s="31"/>
      <c r="AXA45" s="778"/>
      <c r="AXB45" s="933"/>
      <c r="AXD45" s="406"/>
      <c r="AXE45" s="311"/>
      <c r="AXF45" s="139"/>
      <c r="AXG45" s="31"/>
      <c r="AXH45" s="778"/>
      <c r="AXI45" s="933"/>
      <c r="AXK45" s="406"/>
      <c r="AXL45" s="311"/>
      <c r="AXM45" s="139"/>
      <c r="AXN45" s="31"/>
      <c r="AXO45" s="778"/>
      <c r="AXP45" s="933"/>
      <c r="AXR45" s="31"/>
      <c r="AXS45" s="311"/>
      <c r="AXT45" s="139"/>
      <c r="AXU45" s="31"/>
      <c r="AXV45" s="778"/>
      <c r="AXW45" s="933"/>
      <c r="AXY45" s="426"/>
      <c r="AXZ45" s="302"/>
      <c r="AYA45" s="139"/>
      <c r="AYB45" s="715"/>
      <c r="AYC45" s="261"/>
      <c r="AYD45" s="78">
        <f t="shared" si="137"/>
        <v>0</v>
      </c>
      <c r="AYF45" s="426"/>
      <c r="AYG45" s="302"/>
      <c r="AYH45" s="139"/>
      <c r="AYI45" s="97"/>
      <c r="AYJ45" s="261"/>
      <c r="AYK45" s="78">
        <f t="shared" si="138"/>
        <v>0</v>
      </c>
      <c r="AYM45" s="426"/>
      <c r="AYN45" s="302"/>
      <c r="AYO45" s="139"/>
      <c r="AYP45" s="49"/>
      <c r="AYQ45" s="261"/>
      <c r="AYR45" s="78">
        <f t="shared" si="139"/>
        <v>0</v>
      </c>
      <c r="AYT45" s="406"/>
      <c r="AYU45" s="311"/>
      <c r="AYV45" s="139"/>
      <c r="AYW45" s="31"/>
      <c r="AYX45" s="778"/>
      <c r="AYY45" s="76"/>
      <c r="AZA45" s="406"/>
      <c r="AZB45" s="311"/>
      <c r="AZC45" s="139"/>
      <c r="AZD45" s="31"/>
      <c r="AZE45" s="778"/>
      <c r="AZF45" s="76"/>
      <c r="AZH45" s="31"/>
      <c r="AZI45" s="311"/>
      <c r="AZJ45" s="139"/>
      <c r="AZK45" s="31"/>
      <c r="AZL45" s="778"/>
      <c r="AZM45" s="76"/>
      <c r="AZO45" s="322"/>
      <c r="AZP45" s="780"/>
      <c r="AZQ45" s="139"/>
      <c r="AZR45" s="31"/>
      <c r="AZS45" s="778"/>
      <c r="AZT45" s="78">
        <f t="shared" si="143"/>
        <v>5180.28</v>
      </c>
      <c r="AZV45" s="322"/>
      <c r="AZW45" s="311"/>
      <c r="AZX45" s="139"/>
      <c r="AZY45" s="31"/>
      <c r="AZZ45" s="778"/>
      <c r="BAA45" s="76"/>
      <c r="BAC45" s="321"/>
      <c r="BAD45" s="302"/>
      <c r="BAE45" s="350"/>
      <c r="BAF45" s="715"/>
      <c r="BAG45" s="139"/>
      <c r="BAH45" s="78">
        <f t="shared" si="145"/>
        <v>16823.900000000001</v>
      </c>
      <c r="BAJ45" s="406"/>
      <c r="BAK45" s="311"/>
      <c r="BAL45" s="139"/>
      <c r="BAM45" s="406"/>
      <c r="BAN45" s="778"/>
      <c r="BAO45" s="76"/>
      <c r="BAQ45" s="426"/>
      <c r="BAR45" s="302"/>
      <c r="BAS45" s="350"/>
      <c r="BAT45" s="97"/>
      <c r="BAU45" s="139"/>
      <c r="BAV45" s="78">
        <f t="shared" si="147"/>
        <v>60859.7</v>
      </c>
      <c r="BAX45" s="31"/>
      <c r="BAY45" s="311"/>
      <c r="BAZ45" s="139"/>
      <c r="BBA45" s="31"/>
      <c r="BBB45" s="778"/>
      <c r="BBC45" s="76"/>
      <c r="BBE45" s="31"/>
      <c r="BBF45" s="311"/>
      <c r="BBG45" s="139"/>
      <c r="BBH45" s="31"/>
      <c r="BBI45" s="778"/>
      <c r="BBJ45" s="76"/>
      <c r="BBL45" s="321">
        <v>41750</v>
      </c>
      <c r="BBM45" s="321"/>
      <c r="BBN45" s="302" t="s">
        <v>3685</v>
      </c>
      <c r="BBO45" s="139">
        <v>41649</v>
      </c>
      <c r="BBP45" s="812"/>
      <c r="BBQ45" s="844"/>
      <c r="BBR45" s="131">
        <f t="shared" si="148"/>
        <v>591486.5</v>
      </c>
      <c r="BBT45" s="31"/>
      <c r="BBU45" s="311"/>
      <c r="BBV45" s="139"/>
      <c r="BBW45" s="31"/>
      <c r="BBX45" s="778"/>
      <c r="BBY45" s="76"/>
      <c r="BCA45" s="31"/>
      <c r="BCB45" s="311"/>
      <c r="BCC45" s="139"/>
      <c r="BCD45" s="31"/>
      <c r="BCE45" s="778"/>
      <c r="BCF45" s="76"/>
      <c r="BCH45" s="31"/>
      <c r="BCI45" s="311"/>
      <c r="BCJ45" s="139"/>
      <c r="BCK45" s="31"/>
      <c r="BCL45" s="778"/>
      <c r="BCM45" s="76"/>
      <c r="BCO45" s="31"/>
      <c r="BCP45" s="311"/>
      <c r="BCQ45" s="139"/>
      <c r="BCR45" s="31"/>
      <c r="BCS45" s="778"/>
      <c r="BCT45" s="76"/>
      <c r="BCV45" s="406"/>
      <c r="BCW45" s="311"/>
      <c r="BCX45" s="139"/>
      <c r="BCY45" s="31"/>
      <c r="BCZ45" s="778"/>
      <c r="BDA45" s="76"/>
      <c r="BDC45" s="406"/>
      <c r="BDD45" s="311"/>
      <c r="BDE45" s="139"/>
      <c r="BDF45" s="31"/>
      <c r="BDG45" s="778"/>
      <c r="BDH45" s="76"/>
      <c r="BDJ45" s="322"/>
      <c r="BDK45" s="311"/>
      <c r="BDL45" s="139"/>
      <c r="BDM45" s="31"/>
      <c r="BDN45" s="778"/>
      <c r="BDO45" s="76"/>
      <c r="BDQ45" s="406"/>
      <c r="BDR45" s="406"/>
      <c r="BDS45" s="311"/>
      <c r="BDT45" s="139"/>
      <c r="BDU45" s="406"/>
      <c r="BDV45" s="778"/>
      <c r="BDW45" s="76"/>
      <c r="BDY45" s="31"/>
      <c r="BDZ45" s="31"/>
      <c r="BEA45" s="311"/>
      <c r="BEB45" s="139"/>
      <c r="BEC45" s="31"/>
      <c r="BED45" s="778"/>
      <c r="BEE45" s="76"/>
      <c r="BEG45" s="31"/>
      <c r="BEH45" s="311"/>
      <c r="BEI45" s="139"/>
      <c r="BEJ45" s="31"/>
      <c r="BEK45" s="778"/>
      <c r="BEL45" s="76"/>
      <c r="BEN45" s="31"/>
      <c r="BEO45" s="311"/>
      <c r="BEP45" s="139"/>
      <c r="BEQ45" s="31"/>
      <c r="BER45" s="778"/>
      <c r="BES45" s="76"/>
      <c r="BEU45" s="322"/>
      <c r="BEV45" s="311"/>
      <c r="BEW45" s="139"/>
      <c r="BEX45" s="31"/>
      <c r="BEY45" s="778"/>
      <c r="BEZ45" s="76"/>
      <c r="BFB45" s="322"/>
      <c r="BFC45" s="311"/>
      <c r="BFD45" s="139"/>
      <c r="BFE45" s="31"/>
      <c r="BFF45" s="778"/>
      <c r="BFG45" s="76"/>
      <c r="BFI45" s="321"/>
      <c r="BFJ45" s="302"/>
      <c r="BFK45" s="350"/>
      <c r="BFL45" s="725"/>
      <c r="BFM45" s="350"/>
      <c r="BFN45" s="78">
        <f t="shared" si="162"/>
        <v>0</v>
      </c>
      <c r="BFP45" s="322"/>
      <c r="BFQ45" s="311"/>
      <c r="BFR45" s="139"/>
      <c r="BFS45" s="406"/>
      <c r="BFT45" s="778"/>
      <c r="BFU45" s="76"/>
      <c r="BFW45" s="31"/>
      <c r="BFX45" s="311"/>
      <c r="BFY45" s="139"/>
      <c r="BFZ45" s="31"/>
      <c r="BGA45" s="778"/>
      <c r="BGB45" s="76"/>
      <c r="BGD45" s="322"/>
      <c r="BGE45" s="311"/>
      <c r="BGF45" s="139"/>
      <c r="BGG45" s="322"/>
      <c r="BGH45" s="778"/>
      <c r="BGI45" s="76"/>
      <c r="BGK45" s="715"/>
      <c r="BGL45" s="715"/>
      <c r="BGM45" s="1460"/>
      <c r="BGN45" s="350"/>
      <c r="BGO45" s="715"/>
      <c r="BGP45" s="139"/>
      <c r="BGQ45" s="78">
        <f t="shared" si="166"/>
        <v>4379.5999999999913</v>
      </c>
      <c r="BGS45" s="31"/>
      <c r="BGT45" s="311"/>
      <c r="BGU45" s="139"/>
      <c r="BGV45" s="31"/>
      <c r="BGW45" s="778"/>
      <c r="BGX45" s="76"/>
      <c r="BGZ45" s="406"/>
      <c r="BHA45" s="311"/>
      <c r="BHB45" s="139"/>
      <c r="BHC45" s="31"/>
      <c r="BHD45" s="778"/>
      <c r="BHE45" s="76"/>
      <c r="BHG45" s="406"/>
      <c r="BHH45" s="31"/>
      <c r="BHI45" s="311"/>
      <c r="BHJ45" s="139"/>
      <c r="BHK45" s="31"/>
      <c r="BHL45" s="778"/>
      <c r="BHM45" s="76"/>
      <c r="BHO45" s="322"/>
      <c r="BHP45" s="780"/>
      <c r="BHQ45" s="139"/>
      <c r="BHR45" s="901"/>
      <c r="BHS45" s="76"/>
      <c r="BHT45" s="78">
        <f t="shared" si="170"/>
        <v>0</v>
      </c>
      <c r="BHV45" s="322"/>
      <c r="BHW45" s="336"/>
      <c r="BHX45" s="311"/>
      <c r="BHY45" s="139"/>
      <c r="BHZ45" s="322"/>
      <c r="BIA45" s="778"/>
      <c r="BIB45" s="76"/>
      <c r="BID45" s="322"/>
      <c r="BIE45" s="31"/>
      <c r="BIF45" s="311"/>
      <c r="BIG45" s="139"/>
      <c r="BIH45" s="31"/>
      <c r="BII45" s="778"/>
      <c r="BIJ45" s="76"/>
      <c r="BIL45" s="406"/>
      <c r="BIM45" s="780"/>
      <c r="BIN45" s="350"/>
      <c r="BIO45" s="721"/>
      <c r="BIP45" s="76"/>
      <c r="BIQ45" s="78">
        <f t="shared" si="173"/>
        <v>86</v>
      </c>
      <c r="BIS45" s="322"/>
      <c r="BIT45" s="311"/>
      <c r="BIU45" s="139"/>
      <c r="BIV45" s="31"/>
      <c r="BIW45" s="778"/>
      <c r="BIX45" s="76"/>
      <c r="BIZ45" s="406"/>
      <c r="BJA45" s="311"/>
      <c r="BJB45" s="139"/>
      <c r="BJC45" s="31"/>
      <c r="BJD45" s="778"/>
      <c r="BJE45" s="76"/>
      <c r="BJG45" s="322"/>
      <c r="BJH45" s="322"/>
      <c r="BJI45" s="311"/>
      <c r="BJJ45" s="139"/>
      <c r="BJK45" s="31"/>
      <c r="BJL45" s="778"/>
      <c r="BJM45" s="76"/>
      <c r="BJO45" s="31"/>
      <c r="BJP45" s="311"/>
      <c r="BJQ45" s="139"/>
      <c r="BJR45" s="31"/>
      <c r="BJS45" s="778"/>
      <c r="BJT45" s="76"/>
      <c r="BJV45" s="406"/>
      <c r="BJW45" s="311"/>
      <c r="BJX45" s="139"/>
      <c r="BJY45" s="31"/>
      <c r="BJZ45" s="778"/>
      <c r="BKA45" s="76"/>
      <c r="BKC45" s="406"/>
      <c r="BKE45" s="311"/>
      <c r="BKF45" s="139"/>
      <c r="BKG45" s="31"/>
      <c r="BKH45" s="778"/>
      <c r="BKI45" s="76"/>
      <c r="BKK45" s="406"/>
      <c r="BKL45" s="311"/>
      <c r="BKM45" s="139"/>
      <c r="BKN45" s="31"/>
      <c r="BKO45" s="778"/>
      <c r="BKP45" s="76"/>
      <c r="BKR45" s="406"/>
      <c r="BKS45" s="311"/>
      <c r="BKT45" s="139"/>
      <c r="BKU45" s="31"/>
      <c r="BKV45" s="778"/>
      <c r="BKW45" s="76"/>
      <c r="BKY45" s="406"/>
      <c r="BKZ45" s="311"/>
      <c r="BLA45" s="139"/>
      <c r="BLB45" s="31"/>
      <c r="BLC45" s="778"/>
      <c r="BLD45" s="76"/>
      <c r="BLF45" s="406"/>
      <c r="BLG45" s="311"/>
      <c r="BLH45" s="139"/>
      <c r="BLI45" s="31"/>
      <c r="BLJ45" s="778"/>
      <c r="BLK45" s="76"/>
      <c r="BLM45" s="406"/>
      <c r="BLN45" s="311"/>
      <c r="BLO45" s="139"/>
      <c r="BLP45" s="31"/>
      <c r="BLQ45" s="778"/>
      <c r="BLR45" s="76"/>
      <c r="BLT45" s="406"/>
      <c r="BLU45" s="311"/>
      <c r="BLV45" s="139"/>
      <c r="BLW45" s="31"/>
      <c r="BLX45" s="778"/>
      <c r="BLY45" s="76"/>
      <c r="BMA45" s="406"/>
      <c r="BMB45" s="311"/>
      <c r="BMC45" s="139"/>
      <c r="BMD45" s="31"/>
      <c r="BME45" s="778"/>
      <c r="BMF45" s="76"/>
      <c r="BMH45" s="406"/>
      <c r="BMI45" s="311"/>
      <c r="BMJ45" s="139"/>
      <c r="BMK45" s="31"/>
      <c r="BML45" s="778"/>
      <c r="BMM45" s="76"/>
      <c r="BMO45" s="31"/>
      <c r="BMP45" s="780"/>
      <c r="BMQ45" s="139"/>
      <c r="BMR45" s="810"/>
      <c r="BMS45" s="76"/>
      <c r="BMT45" s="78">
        <f t="shared" si="186"/>
        <v>0</v>
      </c>
      <c r="BMV45" s="31"/>
      <c r="BMW45" s="311"/>
      <c r="BMX45" s="139"/>
      <c r="BMY45" s="31"/>
      <c r="BMZ45" s="778"/>
      <c r="BNA45" s="76"/>
      <c r="BNC45" s="321"/>
      <c r="BND45" s="229"/>
      <c r="BNE45" s="696"/>
      <c r="BNF45" s="393"/>
      <c r="BNG45" s="139"/>
      <c r="BNH45" s="78">
        <f t="shared" si="230"/>
        <v>92933.8</v>
      </c>
      <c r="BNJ45" s="31"/>
      <c r="BNK45" s="311"/>
      <c r="BNL45" s="139"/>
      <c r="BNM45" s="31"/>
      <c r="BNN45" s="778"/>
      <c r="BNO45" s="76"/>
      <c r="BNQ45" s="31"/>
      <c r="BNR45" s="336"/>
      <c r="BNS45" s="311"/>
      <c r="BNT45" s="139"/>
      <c r="BNU45" s="31"/>
      <c r="BNV45" s="778"/>
      <c r="BNW45" s="76"/>
      <c r="BNY45" s="31"/>
      <c r="BNZ45" s="311"/>
      <c r="BOA45" s="139"/>
      <c r="BOB45" s="31"/>
      <c r="BOC45" s="778"/>
      <c r="BOD45" s="76"/>
      <c r="BOF45" s="31"/>
      <c r="BOG45" s="311"/>
      <c r="BOH45" s="139"/>
      <c r="BOI45" s="31"/>
      <c r="BOJ45" s="778"/>
      <c r="BOK45" s="76"/>
      <c r="BOM45" s="31"/>
      <c r="BON45" s="311"/>
      <c r="BOO45" s="139"/>
      <c r="BOP45" s="31"/>
      <c r="BOQ45" s="778"/>
      <c r="BOR45" s="76"/>
      <c r="BOT45" s="322"/>
      <c r="BOU45" s="311"/>
      <c r="BOV45" s="139"/>
      <c r="BOW45" s="31"/>
      <c r="BOX45" s="778"/>
      <c r="BOY45" s="76"/>
      <c r="BPA45" s="406"/>
      <c r="BPB45" s="311"/>
      <c r="BPC45" s="139"/>
      <c r="BPD45" s="31"/>
      <c r="BPE45" s="778"/>
      <c r="BPF45" s="76"/>
      <c r="BPH45" s="406"/>
      <c r="BPI45" s="311"/>
      <c r="BPJ45" s="139"/>
      <c r="BPK45" s="31"/>
      <c r="BPL45" s="778"/>
      <c r="BPM45" s="76"/>
      <c r="BPO45" s="31"/>
      <c r="BPP45" s="311"/>
      <c r="BPQ45" s="139"/>
      <c r="BPR45" s="31"/>
      <c r="BPS45" s="778"/>
      <c r="BPT45" s="76"/>
      <c r="BPV45" s="31"/>
      <c r="BPW45" s="311"/>
      <c r="BPX45" s="139"/>
      <c r="BPY45" s="31"/>
      <c r="BPZ45" s="778"/>
      <c r="BQA45" s="76"/>
      <c r="BQC45" s="31"/>
      <c r="BQD45" s="31"/>
      <c r="BQE45" s="139"/>
      <c r="BQF45" s="31"/>
      <c r="BQG45" s="778"/>
      <c r="BQH45" s="76"/>
      <c r="BQK45" s="322"/>
      <c r="BQL45" s="780"/>
      <c r="BQM45" s="350"/>
      <c r="BQN45" s="810"/>
      <c r="BQO45" s="76"/>
      <c r="BQP45" s="78">
        <f t="shared" si="190"/>
        <v>55080.5</v>
      </c>
      <c r="BQR45" s="322"/>
      <c r="BQS45" s="1460"/>
      <c r="BQT45" s="696"/>
      <c r="BQU45" s="406"/>
      <c r="BQV45" s="261"/>
      <c r="BQW45" s="78">
        <f t="shared" si="191"/>
        <v>0</v>
      </c>
      <c r="BQZ45" s="815"/>
      <c r="BRA45" s="350"/>
      <c r="BRB45" s="406"/>
      <c r="BRC45" s="778"/>
      <c r="BRD45" s="131">
        <f t="shared" si="192"/>
        <v>0</v>
      </c>
      <c r="BRF45" s="31"/>
      <c r="BRG45" s="311"/>
      <c r="BRH45" s="139"/>
      <c r="BRI45" s="31"/>
      <c r="BRJ45" s="778"/>
      <c r="BRK45" s="76"/>
      <c r="BRM45" s="322"/>
      <c r="BRN45" s="31"/>
      <c r="BRO45" s="311"/>
      <c r="BRP45" s="139"/>
      <c r="BRQ45" s="31"/>
      <c r="BRR45" s="778"/>
      <c r="BRS45" s="76"/>
      <c r="BRU45" s="406"/>
      <c r="BRV45" s="311"/>
      <c r="BRW45" s="139"/>
      <c r="BRX45" s="31"/>
      <c r="BRY45" s="778"/>
      <c r="BRZ45" s="76"/>
      <c r="BSB45" s="406"/>
      <c r="BSC45" s="311"/>
      <c r="BSD45" s="139"/>
      <c r="BSE45" s="31"/>
      <c r="BSF45" s="778"/>
      <c r="BSG45" s="76"/>
      <c r="BSI45" s="31"/>
      <c r="BSJ45" s="311"/>
      <c r="BSK45" s="139"/>
      <c r="BSL45" s="31"/>
      <c r="BSM45" s="778"/>
      <c r="BSN45" s="76"/>
      <c r="BSP45" s="406"/>
      <c r="BSQ45" s="311"/>
      <c r="BSR45" s="139"/>
      <c r="BSS45" s="31"/>
      <c r="BST45" s="778"/>
      <c r="BSU45" s="76"/>
      <c r="BSW45" s="406"/>
      <c r="BSX45" s="311"/>
      <c r="BSY45" s="139"/>
      <c r="BSZ45" s="31"/>
      <c r="BTA45" s="778"/>
      <c r="BTB45" s="76"/>
      <c r="BTD45" s="31"/>
      <c r="BTE45" s="311"/>
      <c r="BTF45" s="139"/>
      <c r="BTG45" s="31"/>
      <c r="BTH45" s="778"/>
      <c r="BTI45" s="76"/>
      <c r="BTK45" s="31"/>
      <c r="BTL45" s="311"/>
      <c r="BTM45" s="139"/>
      <c r="BTN45" s="31"/>
      <c r="BTO45" s="778"/>
      <c r="BTP45" s="76"/>
      <c r="BTR45" s="31"/>
      <c r="BTS45" s="311"/>
      <c r="BTT45" s="139"/>
      <c r="BTU45" s="31"/>
      <c r="BTV45" s="778"/>
      <c r="BTW45" s="76"/>
      <c r="BTY45" s="31"/>
      <c r="BTZ45" s="311"/>
      <c r="BUA45" s="139"/>
      <c r="BUB45" s="31"/>
      <c r="BUC45" s="778"/>
      <c r="BUD45" s="76"/>
    </row>
    <row r="46" spans="1:1902" x14ac:dyDescent="0.25">
      <c r="AJ46" s="406"/>
      <c r="AK46" s="311"/>
      <c r="AL46" s="104"/>
      <c r="AM46" s="426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80"/>
      <c r="BU46" s="702"/>
      <c r="BV46" s="31"/>
      <c r="BW46" s="702"/>
      <c r="BX46" s="78">
        <f t="shared" si="12"/>
        <v>0</v>
      </c>
      <c r="CV46" s="426">
        <v>41465</v>
      </c>
      <c r="CW46" s="818" t="s">
        <v>1694</v>
      </c>
      <c r="CX46" s="229" t="s">
        <v>1695</v>
      </c>
      <c r="CY46" s="104">
        <v>280000</v>
      </c>
      <c r="CZ46" s="483"/>
      <c r="DA46" s="407"/>
      <c r="DB46" s="78">
        <f t="shared" si="16"/>
        <v>2632055.9900000002</v>
      </c>
      <c r="DE46" s="909"/>
      <c r="DF46" s="780"/>
      <c r="DG46" s="139"/>
      <c r="DJ46" s="78">
        <f t="shared" si="17"/>
        <v>17806122.599999994</v>
      </c>
      <c r="FJ46" s="426"/>
      <c r="FK46" s="49"/>
      <c r="FL46" s="1460"/>
      <c r="FM46" s="139"/>
      <c r="FN46" s="49"/>
      <c r="FO46" s="139"/>
      <c r="FP46" s="131">
        <f t="shared" si="25"/>
        <v>19957.43</v>
      </c>
      <c r="GG46" s="406"/>
      <c r="GH46" s="738"/>
      <c r="GI46" s="311"/>
      <c r="GJ46" s="783"/>
      <c r="GK46" s="406"/>
      <c r="GL46" s="139"/>
      <c r="GM46" s="78">
        <f t="shared" si="27"/>
        <v>0</v>
      </c>
      <c r="HR46" s="796"/>
      <c r="HY46" s="796"/>
      <c r="IT46" s="406"/>
      <c r="IU46" s="1460"/>
      <c r="IV46" s="807"/>
      <c r="IW46" s="31"/>
      <c r="IX46" s="139"/>
      <c r="IY46" s="78">
        <f t="shared" si="36"/>
        <v>402</v>
      </c>
      <c r="JA46" s="406"/>
      <c r="JB46" s="1460"/>
      <c r="JC46" s="807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40800</v>
      </c>
      <c r="JO46" s="322"/>
      <c r="JP46" s="780"/>
      <c r="JQ46" s="702"/>
      <c r="JR46" s="322"/>
      <c r="JS46" s="702"/>
      <c r="JT46" s="78">
        <f t="shared" si="39"/>
        <v>40800</v>
      </c>
      <c r="JV46" s="322"/>
      <c r="JW46" s="780"/>
      <c r="JX46" s="702"/>
      <c r="JY46" s="322"/>
      <c r="JZ46" s="702"/>
      <c r="KA46" s="78">
        <f t="shared" si="40"/>
        <v>40800</v>
      </c>
      <c r="KD46" s="815"/>
      <c r="KH46" s="78">
        <f t="shared" si="275"/>
        <v>108005.6</v>
      </c>
      <c r="KQ46" s="796"/>
      <c r="KR46" s="796"/>
      <c r="PH46" s="321"/>
      <c r="PI46" s="789"/>
      <c r="PJ46" s="139"/>
      <c r="PK46" s="345"/>
      <c r="PL46" s="139"/>
      <c r="PM46" s="78">
        <f t="shared" si="59"/>
        <v>301.5</v>
      </c>
      <c r="PO46" s="321"/>
      <c r="PP46" s="789"/>
      <c r="PQ46" s="139"/>
      <c r="PR46" s="49"/>
      <c r="PS46" s="139"/>
      <c r="PT46" s="78">
        <f t="shared" si="60"/>
        <v>301.5</v>
      </c>
      <c r="PV46" s="322"/>
      <c r="PW46" s="336"/>
      <c r="PX46" s="1460"/>
      <c r="PY46" s="139"/>
      <c r="QB46" s="78">
        <f t="shared" si="61"/>
        <v>9830.3599999999933</v>
      </c>
      <c r="QD46" s="322"/>
      <c r="QE46" s="1460"/>
      <c r="QF46" s="139"/>
      <c r="QI46" s="78">
        <f t="shared" si="62"/>
        <v>0</v>
      </c>
      <c r="RM46" s="426"/>
      <c r="RN46" s="483"/>
      <c r="RO46" s="302"/>
      <c r="RP46" s="139"/>
      <c r="RQ46" s="49"/>
      <c r="RR46" s="139"/>
      <c r="RS46" s="78">
        <f t="shared" si="67"/>
        <v>15332.5</v>
      </c>
      <c r="RU46" s="934"/>
      <c r="VA46" s="322"/>
      <c r="VB46" s="780"/>
      <c r="VC46" s="139"/>
      <c r="VE46" s="702"/>
      <c r="VF46" s="78">
        <f t="shared" si="80"/>
        <v>0</v>
      </c>
      <c r="YQ46" s="780"/>
      <c r="YR46" s="702"/>
      <c r="YS46" s="785"/>
      <c r="YT46" s="778"/>
      <c r="YU46" s="78">
        <f t="shared" si="93"/>
        <v>2542.7000000000007</v>
      </c>
      <c r="ZF46" s="778"/>
      <c r="ZG46" s="865"/>
      <c r="ZH46" s="702"/>
      <c r="ZI46" s="78">
        <f t="shared" si="94"/>
        <v>11399.470000000001</v>
      </c>
      <c r="ZY46" s="322"/>
      <c r="AAA46" s="780"/>
      <c r="AAB46" s="139"/>
      <c r="AAD46" s="702"/>
      <c r="AAE46" s="78">
        <f t="shared" si="95"/>
        <v>2062.4000000000233</v>
      </c>
      <c r="AAG46" s="322"/>
      <c r="AAH46" s="780"/>
      <c r="AAI46" s="139"/>
      <c r="AAK46" s="702"/>
      <c r="AAL46" s="78">
        <f t="shared" si="96"/>
        <v>0</v>
      </c>
      <c r="AAX46" s="702"/>
      <c r="ABA46" s="78">
        <f t="shared" si="98"/>
        <v>41970</v>
      </c>
      <c r="AEE46" s="815"/>
      <c r="AEI46" s="78">
        <f t="shared" si="253"/>
        <v>100.5</v>
      </c>
      <c r="AHE46" s="780"/>
      <c r="AHF46" s="702"/>
      <c r="AHG46" s="322"/>
      <c r="AHH46" s="702"/>
      <c r="AHI46" s="78">
        <f t="shared" si="115"/>
        <v>2343</v>
      </c>
      <c r="AJB46" s="31"/>
      <c r="AJC46" s="782"/>
      <c r="AJD46" s="22"/>
      <c r="AJE46" s="49"/>
      <c r="AJF46" s="76"/>
      <c r="AJG46" s="78">
        <f t="shared" si="122"/>
        <v>52560.5</v>
      </c>
      <c r="AJI46" s="31"/>
      <c r="AJJ46" s="782"/>
      <c r="AJK46" s="139"/>
      <c r="AJL46" s="792"/>
      <c r="AJM46" s="702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801"/>
      <c r="AJZ46" s="1636">
        <v>41591</v>
      </c>
      <c r="AKA46" s="525">
        <v>500</v>
      </c>
      <c r="AKB46" s="526">
        <f t="shared" si="125"/>
        <v>14498</v>
      </c>
      <c r="AKS46" s="545"/>
      <c r="AKT46" s="931"/>
      <c r="ALV46" s="406"/>
      <c r="ALW46" s="311"/>
      <c r="ALX46" s="783"/>
      <c r="ALZ46" s="702"/>
      <c r="AMA46" s="78">
        <f t="shared" si="132"/>
        <v>37151</v>
      </c>
      <c r="AOB46" s="931"/>
      <c r="APD46" s="97"/>
      <c r="APE46" s="930"/>
      <c r="APF46" s="350"/>
      <c r="APG46" s="97"/>
      <c r="APH46" s="139"/>
      <c r="API46" s="76"/>
      <c r="APJ46" s="352"/>
      <c r="APR46" s="322"/>
      <c r="APS46" s="872"/>
      <c r="APT46" s="807"/>
      <c r="APU46" s="810"/>
      <c r="APV46" s="139"/>
      <c r="APW46" s="811">
        <f t="shared" si="276"/>
        <v>0</v>
      </c>
      <c r="APY46" s="31"/>
      <c r="APZ46" s="872"/>
      <c r="AQA46" s="807"/>
      <c r="AQB46" s="810"/>
      <c r="AQC46" s="139"/>
      <c r="AQD46" s="811">
        <f t="shared" si="277"/>
        <v>0</v>
      </c>
      <c r="AQF46" s="31"/>
      <c r="AQG46" s="872"/>
      <c r="AQH46" s="807"/>
      <c r="AQI46" s="810"/>
      <c r="AQJ46" s="139"/>
      <c r="AQK46" s="811">
        <f t="shared" si="278"/>
        <v>0</v>
      </c>
      <c r="AQM46" s="31"/>
      <c r="AQN46" s="872"/>
      <c r="AQO46" s="807"/>
      <c r="AQP46" s="810"/>
      <c r="AQQ46" s="139"/>
      <c r="AQR46" s="811">
        <f t="shared" si="279"/>
        <v>0</v>
      </c>
      <c r="AQT46" s="322"/>
      <c r="AQU46" s="872"/>
      <c r="AQV46" s="807"/>
      <c r="AQW46" s="810"/>
      <c r="AQX46" s="139"/>
      <c r="AQY46" s="811">
        <f t="shared" si="280"/>
        <v>0</v>
      </c>
      <c r="ARA46" s="322"/>
      <c r="ARB46" s="872"/>
      <c r="ARC46" s="807"/>
      <c r="ARD46" s="810"/>
      <c r="ARE46" s="139"/>
      <c r="ARF46" s="811">
        <f t="shared" si="281"/>
        <v>0</v>
      </c>
      <c r="ARH46" s="322"/>
      <c r="ARI46" s="872"/>
      <c r="ARJ46" s="807"/>
      <c r="ARK46" s="810"/>
      <c r="ARL46" s="139"/>
      <c r="ARM46" s="811">
        <f t="shared" si="282"/>
        <v>399</v>
      </c>
      <c r="ARO46" s="406"/>
      <c r="ARP46" s="872"/>
      <c r="ARQ46" s="807"/>
      <c r="ARR46" s="810"/>
      <c r="ARS46" s="139"/>
      <c r="ART46" s="811">
        <f t="shared" si="283"/>
        <v>0</v>
      </c>
      <c r="ARV46" s="406"/>
      <c r="ARW46" s="872"/>
      <c r="ARX46" s="807"/>
      <c r="ARY46" s="810"/>
      <c r="ARZ46" s="139"/>
      <c r="ASA46" s="811">
        <f t="shared" si="284"/>
        <v>0</v>
      </c>
      <c r="ATG46" s="800"/>
      <c r="ATN46" s="800"/>
      <c r="ATV46" s="800"/>
      <c r="AUD46" s="800"/>
      <c r="AUR46" s="780"/>
      <c r="AUS46" s="139"/>
      <c r="AUT46" s="865"/>
      <c r="AUU46" s="139"/>
      <c r="AUV46" s="78">
        <f t="shared" si="247"/>
        <v>1117.5</v>
      </c>
      <c r="AUX46" s="406"/>
      <c r="AUY46" s="311"/>
      <c r="AVE46" s="406"/>
      <c r="AVF46" s="311"/>
      <c r="AVL46" s="406"/>
      <c r="AVM46" s="311"/>
      <c r="AVN46" s="139"/>
      <c r="AVQ46" s="78">
        <f t="shared" si="250"/>
        <v>0</v>
      </c>
      <c r="AVS46" s="406"/>
      <c r="AVT46" s="311"/>
      <c r="AVZ46" s="406"/>
      <c r="AWA46" s="311"/>
      <c r="AWG46" s="426"/>
      <c r="AWH46" s="229"/>
      <c r="AWI46" s="696"/>
      <c r="AWJ46" s="49"/>
      <c r="AWK46" s="139"/>
      <c r="AWL46" s="131">
        <f t="shared" si="227"/>
        <v>0</v>
      </c>
      <c r="AWN46" s="311"/>
      <c r="AWO46" s="736"/>
      <c r="AWP46" s="311"/>
      <c r="AWV46" s="406"/>
      <c r="AWW46" s="406"/>
      <c r="AWX46" s="311"/>
      <c r="AXA46" s="778"/>
      <c r="AXB46" s="76"/>
      <c r="AXD46" s="406"/>
      <c r="AXE46" s="311"/>
      <c r="AXH46" s="778"/>
      <c r="AXI46" s="76"/>
      <c r="AXK46" s="406"/>
      <c r="AXL46" s="311"/>
      <c r="AXO46" s="778"/>
      <c r="AXP46" s="76"/>
      <c r="AXR46" s="311"/>
      <c r="AXS46" s="311"/>
      <c r="AXV46" s="778"/>
      <c r="AXW46" s="76"/>
      <c r="AXY46" s="426"/>
      <c r="AXZ46" s="302"/>
      <c r="AYA46" s="390"/>
      <c r="AYB46" s="715"/>
      <c r="AYC46" s="261"/>
      <c r="AYD46" s="78">
        <f t="shared" si="137"/>
        <v>0</v>
      </c>
      <c r="AYF46" s="426"/>
      <c r="AYG46" s="302"/>
      <c r="AYH46" s="390"/>
      <c r="AYI46" s="97"/>
      <c r="AYJ46" s="261"/>
      <c r="AYK46" s="78">
        <f t="shared" si="138"/>
        <v>0</v>
      </c>
      <c r="AYM46" s="406"/>
      <c r="AYN46" s="780"/>
      <c r="AYQ46" s="778"/>
      <c r="AYR46" s="78">
        <f t="shared" si="139"/>
        <v>0</v>
      </c>
      <c r="AYT46" s="406"/>
      <c r="AYU46" s="311"/>
      <c r="AYX46" s="778"/>
      <c r="AYY46" s="76"/>
      <c r="AZA46" s="406"/>
      <c r="AZB46" s="311"/>
      <c r="AZE46" s="778"/>
      <c r="AZF46" s="76"/>
      <c r="AZH46" s="311"/>
      <c r="AZI46" s="311"/>
      <c r="AZL46" s="778"/>
      <c r="AZM46" s="76"/>
      <c r="AZO46" s="322"/>
      <c r="AZP46" s="780"/>
      <c r="AZQ46" s="350"/>
      <c r="AZR46" s="865"/>
      <c r="AZS46" s="778"/>
      <c r="AZT46" s="78">
        <f t="shared" si="143"/>
        <v>5180.28</v>
      </c>
      <c r="AZV46" s="322"/>
      <c r="AZW46" s="311"/>
      <c r="AZZ46" s="778"/>
      <c r="BAA46" s="76"/>
      <c r="BAC46" s="321"/>
      <c r="BAD46" s="302"/>
      <c r="BAE46" s="350"/>
      <c r="BAF46" s="426"/>
      <c r="BAG46" s="261"/>
      <c r="BAH46" s="78">
        <f t="shared" si="145"/>
        <v>16823.900000000001</v>
      </c>
      <c r="BAJ46" s="406"/>
      <c r="BAK46" s="311"/>
      <c r="BAN46" s="778"/>
      <c r="BAO46" s="76"/>
      <c r="BAQ46" s="426"/>
      <c r="BAR46" s="302"/>
      <c r="BAS46" s="350"/>
      <c r="BAT46" s="49"/>
      <c r="BAU46" s="261"/>
      <c r="BAV46" s="78">
        <f t="shared" si="147"/>
        <v>60859.7</v>
      </c>
      <c r="BAX46" s="311"/>
      <c r="BAY46" s="311"/>
      <c r="BBB46" s="778"/>
      <c r="BBC46" s="76"/>
      <c r="BBE46" s="311"/>
      <c r="BBF46" s="311"/>
      <c r="BBI46" s="778"/>
      <c r="BBJ46" s="76"/>
      <c r="BBL46" s="321">
        <v>41750</v>
      </c>
      <c r="BBM46" s="321"/>
      <c r="BBN46" s="229" t="s">
        <v>3686</v>
      </c>
      <c r="BBO46" s="104">
        <v>540888</v>
      </c>
      <c r="BBP46" s="393"/>
      <c r="BBQ46" s="390"/>
      <c r="BBR46" s="131">
        <f t="shared" si="148"/>
        <v>1132374.5</v>
      </c>
      <c r="BCH46" s="311"/>
      <c r="BCI46" s="311"/>
      <c r="BCL46" s="778"/>
      <c r="BCM46" s="76"/>
      <c r="BCO46" s="311"/>
      <c r="BCP46" s="311"/>
      <c r="BCS46" s="778"/>
      <c r="BCT46" s="76"/>
      <c r="BCV46" s="406"/>
      <c r="BCW46" s="311"/>
      <c r="BCZ46" s="778"/>
      <c r="BDA46" s="76"/>
      <c r="BDC46" s="406"/>
      <c r="BDD46" s="311"/>
      <c r="BDG46" s="778"/>
      <c r="BDH46" s="76"/>
      <c r="BDQ46" s="406"/>
      <c r="BDR46" s="406"/>
      <c r="BDS46" s="311"/>
      <c r="BDV46" s="778"/>
      <c r="BDW46" s="76"/>
      <c r="BDY46" s="311"/>
      <c r="BDZ46" s="311"/>
      <c r="BEA46" s="311"/>
      <c r="BED46" s="778"/>
      <c r="BEE46" s="76"/>
      <c r="BEG46" s="311"/>
      <c r="BEH46" s="311"/>
      <c r="BEK46" s="778"/>
      <c r="BEL46" s="76"/>
      <c r="BEN46" s="311"/>
      <c r="BEO46" s="311"/>
      <c r="BER46" s="778"/>
      <c r="BES46" s="76"/>
      <c r="BEU46" s="322"/>
      <c r="BEV46" s="311"/>
      <c r="BEY46" s="778"/>
      <c r="BEZ46" s="76"/>
      <c r="BFB46" s="322"/>
      <c r="BFC46" s="311"/>
      <c r="BFF46" s="778"/>
      <c r="BFG46" s="76"/>
      <c r="BFI46" s="321"/>
      <c r="BFJ46" s="302"/>
      <c r="BFK46" s="350"/>
      <c r="BFL46" s="426"/>
      <c r="BFM46" s="390"/>
      <c r="BFN46" s="78">
        <f t="shared" si="162"/>
        <v>0</v>
      </c>
      <c r="BGD46" s="322"/>
      <c r="BGE46" s="311"/>
      <c r="BGH46" s="778"/>
      <c r="BGI46" s="76"/>
      <c r="BGK46" s="426"/>
      <c r="BGL46" s="426"/>
      <c r="BGM46" s="229"/>
      <c r="BGN46" s="350"/>
      <c r="BGO46" s="426"/>
      <c r="BGP46" s="261"/>
      <c r="BGQ46" s="78">
        <f t="shared" si="166"/>
        <v>4379.5999999999913</v>
      </c>
      <c r="BGS46" s="311"/>
      <c r="BGT46" s="311"/>
      <c r="BGW46" s="778"/>
      <c r="BGX46" s="76"/>
      <c r="BGZ46" s="406"/>
      <c r="BHA46" s="311"/>
      <c r="BHD46" s="778"/>
      <c r="BHE46" s="76"/>
      <c r="BHG46" s="406"/>
      <c r="BHH46" s="311"/>
      <c r="BHI46" s="311"/>
      <c r="BHL46" s="778"/>
      <c r="BHM46" s="76"/>
      <c r="BHO46" s="322"/>
      <c r="BHP46" s="780"/>
      <c r="BHQ46" s="702"/>
      <c r="BHS46" s="778"/>
      <c r="BHT46" s="78">
        <f t="shared" si="170"/>
        <v>0</v>
      </c>
      <c r="BHV46" s="322"/>
      <c r="BHW46" s="736"/>
      <c r="BHX46" s="311"/>
      <c r="BIA46" s="778"/>
      <c r="BIB46" s="76"/>
      <c r="BID46" s="322"/>
      <c r="BIE46" s="311"/>
      <c r="BIF46" s="311"/>
      <c r="BII46" s="778"/>
      <c r="BIJ46" s="76"/>
      <c r="BIL46" s="406"/>
      <c r="BIM46" s="780"/>
      <c r="BIN46" s="702"/>
      <c r="BIP46" s="778"/>
      <c r="BIQ46" s="78">
        <f t="shared" si="173"/>
        <v>86</v>
      </c>
      <c r="BJG46" s="322"/>
      <c r="BJH46" s="322"/>
      <c r="BJI46" s="311"/>
      <c r="BJL46" s="778"/>
      <c r="BJM46" s="76"/>
      <c r="BJO46" s="311"/>
      <c r="BJP46" s="311"/>
      <c r="BJS46" s="778"/>
      <c r="BJT46" s="76"/>
      <c r="BJV46" s="406"/>
      <c r="BJW46" s="311"/>
      <c r="BJZ46" s="778"/>
      <c r="BKA46" s="76"/>
      <c r="BKC46" s="406"/>
      <c r="BKE46" s="311"/>
      <c r="BKH46" s="778"/>
      <c r="BKI46" s="76"/>
      <c r="BKK46" s="406"/>
      <c r="BKL46" s="311"/>
      <c r="BKO46" s="778"/>
      <c r="BKP46" s="76"/>
      <c r="BMO46" s="31"/>
      <c r="BMP46" s="815"/>
      <c r="BMQ46" s="702"/>
      <c r="BMS46" s="702"/>
      <c r="BMT46" s="78">
        <f t="shared" si="186"/>
        <v>0</v>
      </c>
      <c r="BNC46" s="321"/>
      <c r="BND46" s="229"/>
      <c r="BNE46" s="696"/>
      <c r="BNF46" s="393"/>
      <c r="BNG46" s="139"/>
      <c r="BNH46" s="78">
        <f t="shared" si="230"/>
        <v>92933.8</v>
      </c>
      <c r="BQK46" s="322"/>
      <c r="BQL46" s="815"/>
      <c r="BQM46" s="793"/>
      <c r="BQN46" s="352"/>
      <c r="BQO46" s="352"/>
      <c r="BQP46" s="78">
        <f t="shared" si="190"/>
        <v>55080.5</v>
      </c>
      <c r="BQR46" s="321"/>
      <c r="BQS46" s="1460"/>
      <c r="BQT46" s="696"/>
      <c r="BQU46" s="426"/>
      <c r="BQV46" s="261"/>
      <c r="BQW46" s="78">
        <f t="shared" si="191"/>
        <v>0</v>
      </c>
      <c r="BQX46" s="311"/>
      <c r="BQZ46" s="815"/>
      <c r="BRA46" s="350"/>
      <c r="BRB46" s="406"/>
      <c r="BRC46" s="778"/>
      <c r="BRD46" s="131">
        <f t="shared" si="192"/>
        <v>0</v>
      </c>
    </row>
    <row r="47" spans="1:1902" x14ac:dyDescent="0.25">
      <c r="AJ47" s="406"/>
      <c r="AK47" s="311"/>
      <c r="AL47" s="22"/>
      <c r="AM47" s="406"/>
      <c r="AN47" s="139"/>
      <c r="AO47" s="78">
        <f t="shared" si="7"/>
        <v>1390</v>
      </c>
      <c r="AQ47" s="322"/>
      <c r="AR47" s="311"/>
      <c r="AS47" s="22"/>
      <c r="AT47" s="911"/>
      <c r="AU47" s="76"/>
      <c r="AV47" s="78">
        <f t="shared" si="8"/>
        <v>317405.71999999997</v>
      </c>
      <c r="BT47" s="780"/>
      <c r="BU47" s="702"/>
      <c r="BV47" s="31"/>
      <c r="BW47" s="702"/>
      <c r="BX47" s="78">
        <f t="shared" si="12"/>
        <v>0</v>
      </c>
      <c r="CV47" s="406">
        <v>41477</v>
      </c>
      <c r="CW47" s="909" t="s">
        <v>1696</v>
      </c>
      <c r="CX47" s="780" t="s">
        <v>1697</v>
      </c>
      <c r="CY47" s="139">
        <v>126588</v>
      </c>
      <c r="CZ47" s="483"/>
      <c r="DA47" s="935"/>
      <c r="DB47" s="78">
        <f t="shared" si="16"/>
        <v>2758643.99</v>
      </c>
      <c r="DE47" s="909"/>
      <c r="DF47" s="780"/>
      <c r="DG47" s="139"/>
      <c r="DJ47" s="78">
        <f t="shared" si="17"/>
        <v>17806122.599999994</v>
      </c>
      <c r="FJ47" s="426"/>
      <c r="FK47" s="49"/>
      <c r="FL47" s="1460"/>
      <c r="FM47" s="139"/>
      <c r="FN47" s="49"/>
      <c r="FO47" s="139"/>
      <c r="FP47" s="131">
        <f t="shared" si="25"/>
        <v>19957.43</v>
      </c>
      <c r="GG47" s="406"/>
      <c r="GH47" s="738"/>
      <c r="GI47" s="311"/>
      <c r="GJ47" s="783"/>
      <c r="GK47" s="406"/>
      <c r="GL47" s="778"/>
      <c r="GM47" s="78">
        <f t="shared" si="27"/>
        <v>0</v>
      </c>
      <c r="IT47" s="406"/>
      <c r="IU47" s="1460"/>
      <c r="IV47" s="807"/>
      <c r="IW47" s="31"/>
      <c r="IX47" s="139"/>
      <c r="IY47" s="78">
        <f t="shared" si="36"/>
        <v>402</v>
      </c>
      <c r="JA47" s="406"/>
      <c r="JB47" s="1460"/>
      <c r="JC47" s="807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40800</v>
      </c>
      <c r="JO47" s="322"/>
      <c r="JP47" s="780"/>
      <c r="JQ47" s="76"/>
      <c r="JR47" s="322"/>
      <c r="JS47" s="702"/>
      <c r="JT47" s="78">
        <f t="shared" si="39"/>
        <v>40800</v>
      </c>
      <c r="JV47" s="322"/>
      <c r="JW47" s="780"/>
      <c r="JX47" s="76"/>
      <c r="JY47" s="322"/>
      <c r="JZ47" s="702"/>
      <c r="KA47" s="78">
        <f t="shared" si="40"/>
        <v>40800</v>
      </c>
      <c r="KD47" s="815"/>
      <c r="KH47" s="78">
        <f t="shared" si="275"/>
        <v>108005.6</v>
      </c>
      <c r="PH47" s="321"/>
      <c r="PI47" s="789"/>
      <c r="PJ47" s="139"/>
      <c r="PK47" s="49"/>
      <c r="PL47" s="139"/>
      <c r="PM47" s="78">
        <f t="shared" si="59"/>
        <v>301.5</v>
      </c>
      <c r="PO47" s="321"/>
      <c r="PP47" s="789"/>
      <c r="PQ47" s="139"/>
      <c r="PR47" s="49"/>
      <c r="PS47" s="139"/>
      <c r="PT47" s="78">
        <f t="shared" si="60"/>
        <v>301.5</v>
      </c>
      <c r="PW47" s="929"/>
      <c r="QB47" s="78">
        <f t="shared" si="61"/>
        <v>9830.3599999999933</v>
      </c>
      <c r="QI47" s="78">
        <f t="shared" si="62"/>
        <v>0</v>
      </c>
      <c r="RM47" s="426"/>
      <c r="RN47" s="483"/>
      <c r="RO47" s="302"/>
      <c r="RP47" s="390"/>
      <c r="RQ47" s="49"/>
      <c r="RR47" s="390"/>
      <c r="RS47" s="78">
        <f t="shared" si="67"/>
        <v>15332.5</v>
      </c>
      <c r="VA47" s="322"/>
      <c r="VB47" s="780"/>
      <c r="VC47" s="350"/>
      <c r="VE47" s="702"/>
      <c r="VF47" s="78">
        <f t="shared" si="80"/>
        <v>0</v>
      </c>
      <c r="YQ47" s="780"/>
      <c r="YR47" s="702"/>
      <c r="YS47" s="785"/>
      <c r="YT47" s="778"/>
      <c r="YU47" s="78">
        <f t="shared" si="93"/>
        <v>2542.7000000000007</v>
      </c>
      <c r="ZF47" s="778"/>
      <c r="ZG47" s="865"/>
      <c r="ZH47" s="702"/>
      <c r="ZI47" s="78">
        <f t="shared" si="94"/>
        <v>11399.470000000001</v>
      </c>
      <c r="ZY47" s="322"/>
      <c r="AAA47" s="780"/>
      <c r="AAB47" s="139"/>
      <c r="AAD47" s="702"/>
      <c r="AAE47" s="78">
        <f t="shared" si="95"/>
        <v>2062.4000000000233</v>
      </c>
      <c r="AAG47" s="322"/>
      <c r="AAH47" s="780"/>
      <c r="AAI47" s="139"/>
      <c r="AAK47" s="702"/>
      <c r="AAL47" s="78">
        <f t="shared" si="96"/>
        <v>0</v>
      </c>
      <c r="AAX47" s="702"/>
      <c r="ABA47" s="78">
        <f t="shared" si="98"/>
        <v>41970</v>
      </c>
      <c r="AEE47" s="815"/>
      <c r="AEI47" s="78">
        <f t="shared" si="253"/>
        <v>100.5</v>
      </c>
      <c r="AHE47" s="780"/>
      <c r="AHF47" s="702"/>
      <c r="AHG47" s="322"/>
      <c r="AHH47" s="702"/>
      <c r="AHI47" s="78">
        <f t="shared" si="115"/>
        <v>2343</v>
      </c>
      <c r="AJB47" s="31"/>
      <c r="AJC47" s="782"/>
      <c r="AJD47" s="22"/>
      <c r="AJE47" s="31"/>
      <c r="AJF47" s="76"/>
      <c r="AJG47" s="78">
        <f t="shared" si="122"/>
        <v>52560.5</v>
      </c>
      <c r="AJI47" s="31"/>
      <c r="AJJ47" s="800"/>
      <c r="AJK47" s="139"/>
      <c r="AJL47" s="792"/>
      <c r="AJM47" s="702"/>
      <c r="AJN47" s="78">
        <f t="shared" si="123"/>
        <v>3113</v>
      </c>
      <c r="AJU47" s="78">
        <f t="shared" si="124"/>
        <v>0</v>
      </c>
      <c r="AJW47" s="322"/>
      <c r="AJX47" s="311"/>
      <c r="AJY47" s="801"/>
      <c r="AJZ47" s="1636"/>
      <c r="AKA47" s="525"/>
      <c r="AKB47" s="526">
        <f t="shared" si="125"/>
        <v>14498</v>
      </c>
      <c r="ALV47" s="406"/>
      <c r="ALW47" s="311"/>
      <c r="ALX47" s="783"/>
      <c r="ALZ47" s="702"/>
      <c r="AMA47" s="78">
        <f t="shared" si="132"/>
        <v>37151</v>
      </c>
      <c r="APD47" s="97"/>
      <c r="APE47" s="930"/>
      <c r="APF47" s="350"/>
      <c r="APG47" s="97"/>
      <c r="APH47" s="139"/>
      <c r="API47" s="76"/>
      <c r="APJ47" s="352"/>
      <c r="APR47" s="322"/>
      <c r="APS47" s="872"/>
      <c r="APT47" s="807"/>
      <c r="APU47" s="936"/>
      <c r="APV47" s="352"/>
      <c r="APW47" s="811">
        <f t="shared" si="276"/>
        <v>0</v>
      </c>
      <c r="APY47" s="31"/>
      <c r="APZ47" s="872"/>
      <c r="AQA47" s="807"/>
      <c r="AQB47" s="936"/>
      <c r="AQC47" s="352"/>
      <c r="AQD47" s="811">
        <f t="shared" si="277"/>
        <v>0</v>
      </c>
      <c r="AQF47" s="31"/>
      <c r="AQG47" s="872"/>
      <c r="AQH47" s="807"/>
      <c r="AQI47" s="936"/>
      <c r="AQJ47" s="352"/>
      <c r="AQK47" s="811">
        <f t="shared" si="278"/>
        <v>0</v>
      </c>
      <c r="AQM47" s="31"/>
      <c r="AQN47" s="872"/>
      <c r="AQO47" s="807"/>
      <c r="AQP47" s="936"/>
      <c r="AQQ47" s="352"/>
      <c r="AQR47" s="811">
        <f t="shared" si="279"/>
        <v>0</v>
      </c>
      <c r="AQT47" s="322"/>
      <c r="AQU47" s="872"/>
      <c r="AQV47" s="807"/>
      <c r="AQW47" s="936"/>
      <c r="AQX47" s="352"/>
      <c r="AQY47" s="811">
        <f t="shared" si="280"/>
        <v>0</v>
      </c>
      <c r="ARA47" s="322"/>
      <c r="ARB47" s="872"/>
      <c r="ARC47" s="807"/>
      <c r="ARD47" s="936"/>
      <c r="ARE47" s="352"/>
      <c r="ARF47" s="811">
        <f t="shared" si="281"/>
        <v>0</v>
      </c>
      <c r="ARH47" s="322"/>
      <c r="ARI47" s="872"/>
      <c r="ARJ47" s="807"/>
      <c r="ARK47" s="936"/>
      <c r="ARL47" s="352"/>
      <c r="ARM47" s="811">
        <f t="shared" si="282"/>
        <v>399</v>
      </c>
      <c r="ARO47" s="406"/>
      <c r="ARP47" s="872"/>
      <c r="ARQ47" s="807"/>
      <c r="ARR47" s="936"/>
      <c r="ARS47" s="352"/>
      <c r="ART47" s="811">
        <f t="shared" si="283"/>
        <v>0</v>
      </c>
      <c r="ARV47" s="406"/>
      <c r="ARW47" s="872"/>
      <c r="ARX47" s="807"/>
      <c r="ARY47" s="936"/>
      <c r="ARZ47" s="352"/>
      <c r="ASA47" s="811">
        <f t="shared" si="284"/>
        <v>0</v>
      </c>
      <c r="ATG47" s="800"/>
      <c r="AUR47" s="780"/>
      <c r="AUS47" s="139"/>
      <c r="AUT47" s="865"/>
      <c r="AUU47" s="139"/>
      <c r="AUV47" s="78">
        <f t="shared" si="247"/>
        <v>1117.5</v>
      </c>
      <c r="AVL47" s="406"/>
      <c r="AVM47" s="1460"/>
      <c r="AVN47" s="139"/>
      <c r="AVO47" s="865"/>
      <c r="AVP47" s="139"/>
      <c r="AVQ47" s="78">
        <f t="shared" si="250"/>
        <v>0</v>
      </c>
      <c r="AWG47" s="861"/>
      <c r="AWH47" s="229"/>
      <c r="AWI47" s="696"/>
      <c r="AWJ47" s="49"/>
      <c r="AWK47" s="139"/>
      <c r="AWL47" s="131">
        <f t="shared" si="227"/>
        <v>0</v>
      </c>
      <c r="AWV47" s="406"/>
      <c r="AWW47" s="406"/>
      <c r="AWX47" s="1460"/>
      <c r="AWY47" s="139"/>
      <c r="AWZ47" s="865"/>
      <c r="AXA47" s="778"/>
      <c r="AXB47" s="76"/>
      <c r="AXK47" s="406"/>
      <c r="AXL47" s="1460"/>
      <c r="AXM47" s="139"/>
      <c r="AXN47" s="865"/>
      <c r="AXO47" s="778"/>
      <c r="AXP47" s="76"/>
      <c r="AXR47" s="31"/>
      <c r="AXS47" s="1460"/>
      <c r="AXT47" s="139"/>
      <c r="AXU47" s="865"/>
      <c r="AXV47" s="778"/>
      <c r="AXW47" s="76"/>
      <c r="AXY47" s="426"/>
      <c r="AXZ47" s="302"/>
      <c r="AYA47" s="350"/>
      <c r="AYB47" s="426"/>
      <c r="AYC47" s="261"/>
      <c r="AYD47" s="78">
        <f t="shared" si="137"/>
        <v>0</v>
      </c>
      <c r="AYF47" s="426"/>
      <c r="AYG47" s="302"/>
      <c r="AYH47" s="350"/>
      <c r="AYI47" s="304"/>
      <c r="AYJ47" s="261"/>
      <c r="AYK47" s="78">
        <f t="shared" si="138"/>
        <v>0</v>
      </c>
      <c r="AYM47" s="406"/>
      <c r="AYN47" s="302"/>
      <c r="AYO47" s="139"/>
      <c r="AYP47" s="865"/>
      <c r="AYQ47" s="778"/>
      <c r="AYR47" s="78">
        <f t="shared" si="139"/>
        <v>0</v>
      </c>
      <c r="AYT47" s="406"/>
      <c r="AYU47" s="1460"/>
      <c r="AYV47" s="139"/>
      <c r="AYW47" s="865"/>
      <c r="AYX47" s="778"/>
      <c r="AYY47" s="76"/>
      <c r="AZA47" s="406"/>
      <c r="AZB47" s="1460"/>
      <c r="AZC47" s="139"/>
      <c r="AZD47" s="865"/>
      <c r="AZE47" s="778"/>
      <c r="AZF47" s="76"/>
      <c r="AZH47" s="31"/>
      <c r="AZI47" s="1460"/>
      <c r="AZJ47" s="139"/>
      <c r="AZK47" s="865"/>
      <c r="AZL47" s="778"/>
      <c r="AZM47" s="76"/>
      <c r="AZO47" s="322"/>
      <c r="AZP47" s="302"/>
      <c r="AZQ47" s="139"/>
      <c r="AZR47" s="865"/>
      <c r="AZS47" s="778"/>
      <c r="AZT47" s="78">
        <f t="shared" si="143"/>
        <v>5180.28</v>
      </c>
      <c r="AZV47" s="322"/>
      <c r="AZW47" s="1460"/>
      <c r="AZX47" s="139"/>
      <c r="AZY47" s="865"/>
      <c r="AZZ47" s="778"/>
      <c r="BAA47" s="76"/>
      <c r="BAC47" s="322"/>
      <c r="BAD47" s="780"/>
      <c r="BAE47" s="350"/>
      <c r="BAF47" s="426"/>
      <c r="BAG47" s="778"/>
      <c r="BAH47" s="78">
        <f t="shared" si="145"/>
        <v>16823.900000000001</v>
      </c>
      <c r="BAQ47" s="426"/>
      <c r="BAR47" s="302"/>
      <c r="BAS47" s="139"/>
      <c r="BAT47" s="49"/>
      <c r="BAU47" s="261"/>
      <c r="BAV47" s="78">
        <f t="shared" si="147"/>
        <v>60859.7</v>
      </c>
      <c r="BBL47" s="321">
        <v>41753</v>
      </c>
      <c r="BBM47" s="321"/>
      <c r="BBN47" s="302" t="s">
        <v>3753</v>
      </c>
      <c r="BBO47" s="139">
        <v>16779</v>
      </c>
      <c r="BBP47" s="812"/>
      <c r="BBQ47" s="844"/>
      <c r="BBR47" s="131">
        <f t="shared" si="148"/>
        <v>1149153.5</v>
      </c>
      <c r="BBT47" s="937"/>
      <c r="BCA47" s="937"/>
      <c r="BDQ47" s="406"/>
      <c r="BDR47" s="406"/>
      <c r="BDS47" s="1460"/>
      <c r="BDT47" s="139"/>
      <c r="BDV47" s="778"/>
      <c r="BDW47" s="76"/>
      <c r="BDY47" s="31"/>
      <c r="BDZ47" s="31"/>
      <c r="BEA47" s="1460"/>
      <c r="BEB47" s="139"/>
      <c r="BEC47" s="865"/>
      <c r="BED47" s="778"/>
      <c r="BEE47" s="76"/>
      <c r="BEG47" s="31"/>
      <c r="BEH47" s="1460"/>
      <c r="BEI47" s="139"/>
      <c r="BEJ47" s="865"/>
      <c r="BEK47" s="778"/>
      <c r="BEL47" s="76"/>
      <c r="BFI47" s="321"/>
      <c r="BFJ47" s="302"/>
      <c r="BFK47" s="350"/>
      <c r="BFL47" s="426"/>
      <c r="BFM47" s="390"/>
      <c r="BFN47" s="78">
        <f t="shared" si="162"/>
        <v>0</v>
      </c>
      <c r="BGK47" s="406"/>
      <c r="BGL47" s="406"/>
      <c r="BGM47" s="1460"/>
      <c r="BGN47" s="350"/>
      <c r="BGQ47" s="78">
        <f t="shared" si="166"/>
        <v>4379.5999999999913</v>
      </c>
      <c r="BHP47" s="780"/>
      <c r="BHQ47" s="702"/>
      <c r="BHS47" s="702"/>
      <c r="BHT47" s="78">
        <f t="shared" si="170"/>
        <v>0</v>
      </c>
      <c r="BIM47" s="780"/>
      <c r="BIN47" s="702"/>
      <c r="BIP47" s="702"/>
      <c r="BIQ47" s="78">
        <f t="shared" si="173"/>
        <v>86</v>
      </c>
      <c r="BMO47" s="31"/>
      <c r="BMP47" s="815"/>
      <c r="BMQ47" s="702"/>
      <c r="BMS47" s="702"/>
      <c r="BMT47" s="78">
        <f t="shared" si="186"/>
        <v>0</v>
      </c>
      <c r="BNC47" s="321"/>
      <c r="BND47" s="229"/>
      <c r="BNE47" s="696"/>
      <c r="BNF47" s="393"/>
      <c r="BNG47" s="139"/>
      <c r="BNH47" s="78">
        <f t="shared" si="230"/>
        <v>92933.8</v>
      </c>
      <c r="BQK47" s="322"/>
      <c r="BQL47" s="815"/>
      <c r="BQM47" s="702"/>
      <c r="BQP47" s="78">
        <f t="shared" si="190"/>
        <v>55080.5</v>
      </c>
      <c r="BQR47" s="393"/>
      <c r="BQS47" s="1460"/>
      <c r="BQT47" s="350"/>
      <c r="BQU47" s="715"/>
      <c r="BQV47" s="139"/>
      <c r="BQW47" s="78">
        <f t="shared" si="191"/>
        <v>0</v>
      </c>
      <c r="BQX47" s="311"/>
      <c r="BQZ47" s="815"/>
      <c r="BRA47" s="350"/>
      <c r="BRB47" s="406"/>
      <c r="BRC47" s="778"/>
      <c r="BRD47" s="131">
        <f t="shared" si="192"/>
        <v>0</v>
      </c>
    </row>
    <row r="48" spans="1:1902" ht="18.75" customHeight="1" thickBot="1" x14ac:dyDescent="0.4">
      <c r="AJ48" s="406"/>
      <c r="AK48" s="311"/>
      <c r="AL48" s="22"/>
      <c r="AM48" s="406"/>
      <c r="AN48" s="139"/>
      <c r="AO48" s="78">
        <f t="shared" si="7"/>
        <v>1390</v>
      </c>
      <c r="AQ48" s="322"/>
      <c r="AR48" s="780"/>
      <c r="AS48" s="702"/>
      <c r="AU48" s="702"/>
      <c r="AV48" s="78">
        <f t="shared" si="8"/>
        <v>317405.71999999997</v>
      </c>
      <c r="BN48" s="1270"/>
      <c r="BO48" s="1271"/>
      <c r="BP48" s="1271"/>
      <c r="BQ48" s="1271"/>
      <c r="BT48" s="780"/>
      <c r="BU48" s="702"/>
      <c r="BV48" s="31"/>
      <c r="BW48" s="702"/>
      <c r="BX48" s="78">
        <f t="shared" si="12"/>
        <v>0</v>
      </c>
      <c r="CV48" s="406">
        <v>41485</v>
      </c>
      <c r="CW48" s="909" t="s">
        <v>1698</v>
      </c>
      <c r="CX48" s="780" t="s">
        <v>1699</v>
      </c>
      <c r="CY48" s="139">
        <v>45990</v>
      </c>
      <c r="CZ48" s="483"/>
      <c r="DA48" s="935"/>
      <c r="DB48" s="78">
        <f t="shared" si="16"/>
        <v>2804633.99</v>
      </c>
      <c r="DE48" s="909"/>
      <c r="DF48" s="780"/>
      <c r="DG48" s="139"/>
      <c r="DJ48" s="78">
        <f t="shared" si="17"/>
        <v>17806122.599999994</v>
      </c>
      <c r="FJ48" s="426"/>
      <c r="FK48" s="49"/>
      <c r="FL48" s="1460"/>
      <c r="FM48" s="139"/>
      <c r="FN48" s="49"/>
      <c r="FO48" s="139"/>
      <c r="FP48" s="131">
        <f t="shared" si="25"/>
        <v>19957.43</v>
      </c>
      <c r="GG48" s="406"/>
      <c r="GH48" s="738"/>
      <c r="GI48" s="311"/>
      <c r="GJ48" s="783"/>
      <c r="GK48" s="406"/>
      <c r="GM48" s="78">
        <f t="shared" si="27"/>
        <v>0</v>
      </c>
      <c r="IT48" s="406"/>
      <c r="IU48" s="1460"/>
      <c r="IV48" s="807"/>
      <c r="IW48" s="31"/>
      <c r="IX48" s="139"/>
      <c r="IY48" s="78">
        <f t="shared" si="36"/>
        <v>402</v>
      </c>
      <c r="JA48" s="406"/>
      <c r="JB48" s="1460"/>
      <c r="JC48" s="807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40800</v>
      </c>
      <c r="JO48" s="322"/>
      <c r="JP48" s="780"/>
      <c r="JQ48" s="702"/>
      <c r="JR48" s="322"/>
      <c r="JS48" s="702"/>
      <c r="JT48" s="78">
        <f t="shared" si="39"/>
        <v>40800</v>
      </c>
      <c r="JV48" s="322"/>
      <c r="JW48" s="780"/>
      <c r="JX48" s="702"/>
      <c r="JY48" s="322"/>
      <c r="JZ48" s="702"/>
      <c r="KA48" s="78">
        <f t="shared" si="40"/>
        <v>40800</v>
      </c>
      <c r="KD48" s="815"/>
      <c r="KH48" s="78">
        <f t="shared" si="275"/>
        <v>108005.6</v>
      </c>
      <c r="PH48" s="321"/>
      <c r="PI48" s="789"/>
      <c r="PJ48" s="139"/>
      <c r="PK48" s="49"/>
      <c r="PL48" s="139"/>
      <c r="PM48" s="78">
        <f t="shared" si="59"/>
        <v>301.5</v>
      </c>
      <c r="PO48" s="321"/>
      <c r="PP48" s="789"/>
      <c r="PQ48" s="139"/>
      <c r="PR48" s="49"/>
      <c r="PS48" s="139"/>
      <c r="PT48" s="78">
        <f t="shared" si="60"/>
        <v>301.5</v>
      </c>
      <c r="PW48" s="929"/>
      <c r="QB48" s="78">
        <f t="shared" si="61"/>
        <v>9830.3599999999933</v>
      </c>
      <c r="QI48" s="78">
        <f t="shared" si="62"/>
        <v>0</v>
      </c>
      <c r="RM48" s="426"/>
      <c r="RN48" s="483"/>
      <c r="RO48" s="302"/>
      <c r="RP48" s="390"/>
      <c r="RQ48" s="49"/>
      <c r="RR48" s="390"/>
      <c r="RS48" s="78">
        <f t="shared" si="67"/>
        <v>15332.5</v>
      </c>
      <c r="VA48" s="322"/>
      <c r="VB48" s="780"/>
      <c r="VC48" s="702"/>
      <c r="VE48" s="702"/>
      <c r="VF48" s="78">
        <f t="shared" si="80"/>
        <v>0</v>
      </c>
      <c r="YQ48" s="780"/>
      <c r="YR48" s="702"/>
      <c r="YS48" s="785"/>
      <c r="YT48" s="778"/>
      <c r="YU48" s="78">
        <f t="shared" si="93"/>
        <v>2542.7000000000007</v>
      </c>
      <c r="ZF48" s="778"/>
      <c r="ZH48" s="702"/>
      <c r="ZI48" s="78">
        <f t="shared" si="94"/>
        <v>11399.470000000001</v>
      </c>
      <c r="ZY48" s="322"/>
      <c r="AAA48" s="780"/>
      <c r="AAB48" s="139"/>
      <c r="AAD48" s="702"/>
      <c r="AAE48" s="78">
        <f t="shared" si="95"/>
        <v>2062.4000000000233</v>
      </c>
      <c r="AAG48" s="322"/>
      <c r="AAH48" s="780"/>
      <c r="AAI48" s="139"/>
      <c r="AAK48" s="702"/>
      <c r="AAL48" s="78">
        <f t="shared" si="96"/>
        <v>0</v>
      </c>
      <c r="AAX48" s="702"/>
      <c r="ABA48" s="78">
        <f t="shared" si="98"/>
        <v>41970</v>
      </c>
      <c r="AEE48" s="815"/>
      <c r="AEI48" s="78">
        <f t="shared" si="253"/>
        <v>100.5</v>
      </c>
      <c r="AHE48" s="780"/>
      <c r="AHF48" s="702"/>
      <c r="AHG48" s="322"/>
      <c r="AHH48" s="702"/>
      <c r="AHI48" s="78">
        <f t="shared" si="115"/>
        <v>2343</v>
      </c>
      <c r="AHM48" s="32" t="s">
        <v>170</v>
      </c>
      <c r="AJB48" s="31"/>
      <c r="AJC48" s="782"/>
      <c r="AJD48" s="22"/>
      <c r="AJE48" s="31"/>
      <c r="AJF48" s="76"/>
      <c r="AJG48" s="78">
        <f t="shared" si="122"/>
        <v>52560.5</v>
      </c>
      <c r="AJI48" s="31"/>
      <c r="AJJ48" s="800"/>
      <c r="AJK48" s="139"/>
      <c r="AJL48" s="792"/>
      <c r="AJM48" s="702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6"/>
      <c r="ALW48" s="311"/>
      <c r="ALX48" s="783"/>
      <c r="ALZ48" s="702"/>
      <c r="AMA48" s="78">
        <f t="shared" si="132"/>
        <v>37151</v>
      </c>
      <c r="APD48" s="97"/>
      <c r="APE48" s="930"/>
      <c r="APF48" s="350"/>
      <c r="APG48" s="97"/>
      <c r="APH48" s="139"/>
      <c r="API48" s="76"/>
      <c r="APJ48" s="352"/>
      <c r="APR48" s="322"/>
      <c r="APS48" s="872"/>
      <c r="APT48" s="807"/>
      <c r="APU48" s="810"/>
      <c r="APV48" s="139"/>
      <c r="APW48" s="811">
        <f t="shared" si="276"/>
        <v>0</v>
      </c>
      <c r="APY48" s="31"/>
      <c r="APZ48" s="872"/>
      <c r="AQA48" s="807"/>
      <c r="AQB48" s="810"/>
      <c r="AQC48" s="139"/>
      <c r="AQD48" s="811">
        <f t="shared" si="277"/>
        <v>0</v>
      </c>
      <c r="AQF48" s="31"/>
      <c r="AQG48" s="872"/>
      <c r="AQH48" s="807"/>
      <c r="AQI48" s="810"/>
      <c r="AQJ48" s="139"/>
      <c r="AQK48" s="811">
        <f t="shared" si="278"/>
        <v>0</v>
      </c>
      <c r="AQM48" s="31"/>
      <c r="AQN48" s="872"/>
      <c r="AQO48" s="807"/>
      <c r="AQP48" s="810"/>
      <c r="AQQ48" s="139"/>
      <c r="AQR48" s="811">
        <f t="shared" si="279"/>
        <v>0</v>
      </c>
      <c r="AQT48" s="322"/>
      <c r="AQU48" s="872"/>
      <c r="AQV48" s="807"/>
      <c r="AQW48" s="810"/>
      <c r="AQX48" s="139"/>
      <c r="AQY48" s="811">
        <f t="shared" si="280"/>
        <v>0</v>
      </c>
      <c r="ARA48" s="322"/>
      <c r="ARB48" s="872"/>
      <c r="ARC48" s="807"/>
      <c r="ARD48" s="810"/>
      <c r="ARE48" s="139"/>
      <c r="ARF48" s="811">
        <f t="shared" si="281"/>
        <v>0</v>
      </c>
      <c r="ARH48" s="322"/>
      <c r="ARI48" s="872"/>
      <c r="ARJ48" s="807"/>
      <c r="ARK48" s="810"/>
      <c r="ARL48" s="139"/>
      <c r="ARM48" s="811">
        <f t="shared" si="282"/>
        <v>399</v>
      </c>
      <c r="ARO48" s="406"/>
      <c r="ARP48" s="872"/>
      <c r="ARQ48" s="807"/>
      <c r="ARR48" s="810"/>
      <c r="ARS48" s="139"/>
      <c r="ART48" s="811">
        <f t="shared" si="283"/>
        <v>0</v>
      </c>
      <c r="ARV48" s="406"/>
      <c r="ARW48" s="872"/>
      <c r="ARX48" s="807"/>
      <c r="ARY48" s="810"/>
      <c r="ARZ48" s="139"/>
      <c r="ASA48" s="811">
        <f t="shared" si="284"/>
        <v>0</v>
      </c>
      <c r="ATG48" s="800"/>
      <c r="AUR48" s="780"/>
      <c r="AUS48" s="139"/>
      <c r="AUT48" s="865"/>
      <c r="AUU48" s="139"/>
      <c r="AUV48" s="78">
        <f t="shared" si="247"/>
        <v>1117.5</v>
      </c>
      <c r="AVL48" s="406"/>
      <c r="AVM48" s="1460"/>
      <c r="AVN48" s="139"/>
      <c r="AVO48" s="865"/>
      <c r="AVP48" s="139"/>
      <c r="AVQ48" s="78">
        <f t="shared" si="250"/>
        <v>0</v>
      </c>
      <c r="AWG48" s="426"/>
      <c r="AWH48" s="229"/>
      <c r="AWI48" s="696"/>
      <c r="AWJ48" s="49"/>
      <c r="AWK48" s="139"/>
      <c r="AWL48" s="131">
        <f t="shared" si="227"/>
        <v>0</v>
      </c>
      <c r="AWV48" s="406"/>
      <c r="AWW48" s="406"/>
      <c r="AWX48" s="311"/>
      <c r="AXA48" s="778"/>
      <c r="AXB48" s="76"/>
      <c r="AXY48" s="426"/>
      <c r="AXZ48" s="302"/>
      <c r="AYA48" s="350"/>
      <c r="AYB48" s="406"/>
      <c r="AYC48" s="778"/>
      <c r="AYD48" s="78">
        <f t="shared" si="137"/>
        <v>0</v>
      </c>
      <c r="AYF48" s="406"/>
      <c r="AYG48" s="780"/>
      <c r="AYH48" s="702"/>
      <c r="AYJ48" s="778"/>
      <c r="AYK48" s="78">
        <f t="shared" si="138"/>
        <v>0</v>
      </c>
      <c r="AYM48" s="406"/>
      <c r="AYN48" s="780"/>
      <c r="AYQ48" s="778"/>
      <c r="AYR48" s="78">
        <f t="shared" si="139"/>
        <v>0</v>
      </c>
      <c r="AYT48" s="406"/>
      <c r="AYU48" s="311"/>
      <c r="AYX48" s="778"/>
      <c r="AYY48" s="76"/>
      <c r="AZO48" s="322"/>
      <c r="AZP48" s="780"/>
      <c r="AZQ48" s="350"/>
      <c r="AZR48" s="865"/>
      <c r="AZS48" s="778"/>
      <c r="AZT48" s="78">
        <f t="shared" si="143"/>
        <v>5180.28</v>
      </c>
      <c r="BAC48" s="322"/>
      <c r="BAD48" s="780"/>
      <c r="BAE48" s="702"/>
      <c r="BAF48" s="406"/>
      <c r="BAG48" s="778"/>
      <c r="BAH48" s="78">
        <f t="shared" si="145"/>
        <v>16823.900000000001</v>
      </c>
      <c r="BAQ48" s="426"/>
      <c r="BAR48" s="302"/>
      <c r="BAS48" s="350"/>
      <c r="BAT48" s="49"/>
      <c r="BAU48" s="261"/>
      <c r="BAV48" s="78">
        <f t="shared" si="147"/>
        <v>60859.7</v>
      </c>
      <c r="BBL48" s="321">
        <v>41754</v>
      </c>
      <c r="BBM48" s="321"/>
      <c r="BBN48" s="302" t="s">
        <v>3778</v>
      </c>
      <c r="BBO48" s="139">
        <v>63033.599999999999</v>
      </c>
      <c r="BBP48" s="812"/>
      <c r="BBQ48" s="844"/>
      <c r="BBR48" s="131">
        <f t="shared" si="148"/>
        <v>1212187.1000000001</v>
      </c>
      <c r="BBT48" s="937"/>
      <c r="BCA48" s="937"/>
      <c r="BDQ48" s="406"/>
      <c r="BDR48" s="406"/>
      <c r="BDS48" s="311"/>
      <c r="BDV48" s="778"/>
      <c r="BDW48" s="76"/>
      <c r="BDY48" s="311"/>
      <c r="BDZ48" s="311"/>
      <c r="BEA48" s="311"/>
      <c r="BED48" s="778"/>
      <c r="BEE48" s="76"/>
      <c r="BEG48" s="311"/>
      <c r="BEH48" s="311"/>
      <c r="BEK48" s="778"/>
      <c r="BEL48" s="76"/>
      <c r="BFI48" s="321"/>
      <c r="BFJ48" s="302"/>
      <c r="BFK48" s="350"/>
      <c r="BFL48" s="426"/>
      <c r="BFM48" s="390"/>
      <c r="BFN48" s="78">
        <f t="shared" si="162"/>
        <v>0</v>
      </c>
      <c r="BGK48" s="406"/>
      <c r="BGL48" s="406"/>
      <c r="BGM48" s="1460"/>
      <c r="BGN48" s="350"/>
      <c r="BGQ48" s="78">
        <f t="shared" si="166"/>
        <v>4379.5999999999913</v>
      </c>
      <c r="BHP48" s="815"/>
      <c r="BHQ48" s="702"/>
      <c r="BHS48" s="702"/>
      <c r="BHT48" s="78">
        <f t="shared" si="170"/>
        <v>0</v>
      </c>
      <c r="BIM48" s="815"/>
      <c r="BIN48" s="702"/>
      <c r="BIP48" s="702"/>
      <c r="BIQ48" s="78">
        <f t="shared" si="173"/>
        <v>86</v>
      </c>
      <c r="BMO48" s="31"/>
      <c r="BMP48" s="815"/>
      <c r="BMQ48" s="702"/>
      <c r="BMS48" s="702"/>
      <c r="BMT48" s="78">
        <f t="shared" si="186"/>
        <v>0</v>
      </c>
      <c r="BNC48" s="321"/>
      <c r="BND48" s="229"/>
      <c r="BNE48" s="696"/>
      <c r="BNF48" s="393"/>
      <c r="BNG48" s="139"/>
      <c r="BNH48" s="78">
        <f t="shared" si="230"/>
        <v>92933.8</v>
      </c>
      <c r="BQL48" s="815"/>
      <c r="BQM48" s="702"/>
      <c r="BQP48" s="78">
        <f t="shared" si="190"/>
        <v>55080.5</v>
      </c>
      <c r="BQR48" s="321"/>
      <c r="BQS48" s="229"/>
      <c r="BQT48" s="104"/>
      <c r="BQU48" s="426"/>
      <c r="BQV48" s="139"/>
      <c r="BQW48" s="78">
        <f t="shared" si="191"/>
        <v>0</v>
      </c>
      <c r="BQX48" s="311"/>
      <c r="BQZ48" s="815"/>
      <c r="BRA48" s="350"/>
      <c r="BRB48" s="406"/>
      <c r="BRC48" s="778"/>
      <c r="BRD48" s="131">
        <f t="shared" si="192"/>
        <v>0</v>
      </c>
    </row>
    <row r="49" spans="4:1024 1027:1869" ht="16.5" customHeight="1" thickTop="1" thickBot="1" x14ac:dyDescent="0.4">
      <c r="D49" s="235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L43+BES43+BEZ43+BFG80+BFN43+BFU43+BGB43+BGJ49+BGQ43+BGX43+BHF43+BHM60+BHU43+BIC43+BIJ70+BIQ43+BIX43+BJF43+BJM43+BJT43+BKB43+BKP43+BLD43+BLK43+BLR43+BLY43+BMF43+BMM55+BMT43+BNA60+BNH43+BNW43+BOD43+BOK43+BOR43+BOY43+BPF43+BPM43+BQB43+BQI60+BQW80+BRD43+BRL43+BRS43+BRZ43+BSG43+BSN43+BSU43+BTB43+BNP43+AOG43+ID43+AHI43+BKI43+AAE60+TB43+TI43+BEE43+BKW43+BPT43+SN43</f>
        <v>19844673.529999994</v>
      </c>
      <c r="E49" s="2351"/>
      <c r="F49" s="2351"/>
      <c r="G49" s="2351"/>
      <c r="K49" s="235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S43+BEZ43+BFG43+BFN80+BFU43+BGB43+BGI43+BGQ49+BGX43+BHE43+BHM43+BHT60+BIB43+BIJ43+BIQ70+BIX43+BJE43+BJM43+BJT43+BKA43+BKI43+BKW43+BLK43+BLR43+BLY43+BMF43+BMM43+BMT55+BNA43+BNH60+BNO43+BOD43+BOK43+BOR43+BOY43+BPF43+BPM43+BPT43+BQI43+BQP60+BRD80+BRK43+BRS43+BRZ43+BSG43+BSN43+BSU43+BTB43+BTI43+BNW43+AON43+IK43+AHP43+BKP43+AAL60+TI43+TP43+BEL43+BLD43+BQA43+SU43</f>
        <v>22559383.359999996</v>
      </c>
      <c r="L49" s="2351"/>
      <c r="M49" s="2351"/>
      <c r="N49" s="2351"/>
      <c r="Q49" s="2329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S43+BEZ43+BFG43+BFN80+BFU43+BGB43+BGI43+BGQ49+BGX43+BHE43+BHM43+BHT60+BIB43+BIJ43+BIQ70+BIX43+BJE43+BJM43+BJT43+BKA43+BKI43+BKW43+BLK43+BLR43+BLY43+BMM43+BMT55+BNA43+BNH60+BNO43+BOD43+BOK43+BOR43+BOY43+BPF43+BPM43+BPT43+BQI43+BQP60+BRD80+BRK43+BRS43+BRZ43+BSG43+BSN43+BSU43+BTB43+BTI43+BTP43+BTW43+BUD43+DX43+BMF43</f>
        <v>22548638.759999994</v>
      </c>
      <c r="R49" s="2330"/>
      <c r="S49" s="2331"/>
      <c r="AJ49" s="406"/>
      <c r="AK49" s="780"/>
      <c r="AL49" s="76"/>
      <c r="AM49" s="721"/>
      <c r="AN49" s="76"/>
      <c r="AO49" s="78">
        <f t="shared" si="7"/>
        <v>1390</v>
      </c>
      <c r="AQ49" s="322"/>
      <c r="AR49" s="780"/>
      <c r="AS49" s="702"/>
      <c r="AU49" s="702"/>
      <c r="AV49" s="78">
        <f t="shared" si="8"/>
        <v>317405.71999999997</v>
      </c>
      <c r="BN49" s="1271"/>
      <c r="BO49" s="1271"/>
      <c r="BP49" s="1271"/>
      <c r="BQ49" s="1271"/>
      <c r="BR49" s="939"/>
      <c r="BS49" s="1456"/>
      <c r="BT49" s="1457"/>
      <c r="BU49" s="1458"/>
      <c r="BV49" s="1459"/>
      <c r="BW49" s="1458"/>
      <c r="BX49" s="78">
        <f t="shared" si="12"/>
        <v>0</v>
      </c>
      <c r="BY49" s="939"/>
      <c r="BZ49" s="940"/>
      <c r="CA49" s="940"/>
      <c r="CV49" s="406">
        <v>41486</v>
      </c>
      <c r="CW49" s="909"/>
      <c r="CX49" s="780" t="s">
        <v>1700</v>
      </c>
      <c r="CY49" s="139">
        <v>3550</v>
      </c>
      <c r="CZ49" s="483"/>
      <c r="DA49" s="935"/>
      <c r="DB49" s="78">
        <f t="shared" si="16"/>
        <v>2808183.99</v>
      </c>
      <c r="DE49" s="909"/>
      <c r="DF49" s="780"/>
      <c r="DG49" s="139"/>
      <c r="DJ49" s="78">
        <f t="shared" si="17"/>
        <v>17806122.599999994</v>
      </c>
      <c r="FJ49" s="426"/>
      <c r="FK49" s="49"/>
      <c r="FL49" s="1460"/>
      <c r="FM49" s="139"/>
      <c r="FN49" s="49"/>
      <c r="FO49" s="139"/>
      <c r="FP49" s="131">
        <f t="shared" si="25"/>
        <v>19957.43</v>
      </c>
      <c r="GG49" s="406"/>
      <c r="GH49" s="738"/>
      <c r="GI49" s="311"/>
      <c r="GJ49" s="783"/>
      <c r="GK49" s="406"/>
      <c r="GM49" s="78">
        <f t="shared" si="27"/>
        <v>0</v>
      </c>
      <c r="IT49" s="406"/>
      <c r="IU49" s="1460"/>
      <c r="IV49" s="807"/>
      <c r="IY49" s="78">
        <f t="shared" si="36"/>
        <v>402</v>
      </c>
      <c r="JA49" s="406"/>
      <c r="JB49" s="1460"/>
      <c r="JC49" s="807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40800</v>
      </c>
      <c r="JO49" s="322"/>
      <c r="JP49" s="780"/>
      <c r="JQ49" s="702"/>
      <c r="JR49" s="322"/>
      <c r="JS49" s="702"/>
      <c r="JT49" s="78">
        <f t="shared" si="39"/>
        <v>40800</v>
      </c>
      <c r="JV49" s="322"/>
      <c r="JW49" s="780"/>
      <c r="JX49" s="702"/>
      <c r="JY49" s="322"/>
      <c r="JZ49" s="702"/>
      <c r="KA49" s="78">
        <f t="shared" si="40"/>
        <v>40800</v>
      </c>
      <c r="KD49" s="815"/>
      <c r="KH49" s="78">
        <f t="shared" si="275"/>
        <v>108005.6</v>
      </c>
      <c r="PH49" s="321"/>
      <c r="PI49" s="789"/>
      <c r="PJ49" s="139"/>
      <c r="PK49" s="49"/>
      <c r="PL49" s="139"/>
      <c r="PM49" s="78">
        <f t="shared" si="59"/>
        <v>301.5</v>
      </c>
      <c r="PO49" s="321"/>
      <c r="PP49" s="789"/>
      <c r="PQ49" s="139"/>
      <c r="PR49" s="49"/>
      <c r="PS49" s="139"/>
      <c r="PT49" s="78">
        <f t="shared" si="60"/>
        <v>301.5</v>
      </c>
      <c r="PV49" s="912"/>
      <c r="PW49" s="941"/>
      <c r="PX49" s="941"/>
      <c r="PY49" s="941"/>
      <c r="PZ49" s="4"/>
      <c r="QA49" s="941"/>
      <c r="QB49" s="907">
        <f t="shared" si="61"/>
        <v>9830.3599999999933</v>
      </c>
      <c r="QD49" s="912"/>
      <c r="QE49" s="941"/>
      <c r="QF49" s="941"/>
      <c r="QG49" s="941"/>
      <c r="QH49" s="941"/>
      <c r="QI49" s="907">
        <f t="shared" si="62"/>
        <v>0</v>
      </c>
      <c r="RM49" s="426"/>
      <c r="RN49" s="483"/>
      <c r="RO49" s="302"/>
      <c r="RP49" s="390"/>
      <c r="RQ49" s="49"/>
      <c r="RR49" s="390"/>
      <c r="RS49" s="78">
        <f t="shared" si="67"/>
        <v>15332.5</v>
      </c>
      <c r="VA49" s="322"/>
      <c r="VB49" s="780"/>
      <c r="VC49" s="702"/>
      <c r="VE49" s="702"/>
      <c r="VF49" s="78">
        <f t="shared" si="80"/>
        <v>0</v>
      </c>
      <c r="YQ49" s="780"/>
      <c r="YR49" s="702"/>
      <c r="YS49" s="785"/>
      <c r="YT49" s="778"/>
      <c r="YU49" s="78">
        <f t="shared" si="93"/>
        <v>2542.7000000000007</v>
      </c>
      <c r="ZF49" s="778"/>
      <c r="ZH49" s="702"/>
      <c r="ZI49" s="78">
        <f t="shared" si="94"/>
        <v>11399.470000000001</v>
      </c>
      <c r="ZY49" s="322"/>
      <c r="AAA49" s="780"/>
      <c r="AAB49" s="702"/>
      <c r="AAD49" s="702"/>
      <c r="AAE49" s="78">
        <f t="shared" si="95"/>
        <v>2062.4000000000233</v>
      </c>
      <c r="AAG49" s="322"/>
      <c r="AAH49" s="780"/>
      <c r="AAI49" s="702"/>
      <c r="AAK49" s="702"/>
      <c r="AAL49" s="78">
        <f t="shared" si="96"/>
        <v>0</v>
      </c>
      <c r="AAX49" s="702"/>
      <c r="ABA49" s="78">
        <f t="shared" si="98"/>
        <v>41970</v>
      </c>
      <c r="AEE49" s="815"/>
      <c r="AEI49" s="78">
        <f t="shared" si="253"/>
        <v>100.5</v>
      </c>
      <c r="AHE49" s="780"/>
      <c r="AHF49" s="702"/>
      <c r="AHG49" s="322"/>
      <c r="AHH49" s="702"/>
      <c r="AHI49" s="78">
        <f t="shared" si="115"/>
        <v>2343</v>
      </c>
      <c r="AJB49" s="31"/>
      <c r="AJC49" s="782"/>
      <c r="AJD49" s="22"/>
      <c r="AJE49" s="31"/>
      <c r="AJF49" s="76"/>
      <c r="AJG49" s="78">
        <f t="shared" si="122"/>
        <v>52560.5</v>
      </c>
      <c r="AJI49" s="31"/>
      <c r="AJJ49" s="800"/>
      <c r="AJK49" s="139"/>
      <c r="AJL49" s="792"/>
      <c r="AJM49" s="702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1159</v>
      </c>
      <c r="AJY49" s="801">
        <v>10798</v>
      </c>
      <c r="AJZ49" s="321"/>
      <c r="AKA49" s="139"/>
      <c r="AKB49" s="78">
        <f t="shared" si="125"/>
        <v>25296</v>
      </c>
      <c r="ALV49" s="406"/>
      <c r="ALW49" s="311"/>
      <c r="ALX49" s="783"/>
      <c r="ALY49" s="865"/>
      <c r="ALZ49" s="702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32"/>
      <c r="AOB49" s="32"/>
      <c r="AOI49" s="32"/>
      <c r="APD49" s="97"/>
      <c r="APE49" s="930"/>
      <c r="APF49" s="139"/>
      <c r="APG49" s="97"/>
      <c r="APH49" s="139"/>
      <c r="API49" s="76"/>
      <c r="APJ49" s="352"/>
      <c r="APR49" s="322"/>
      <c r="APS49" s="872"/>
      <c r="APT49" s="807"/>
      <c r="APU49" s="810"/>
      <c r="APV49" s="139"/>
      <c r="APW49" s="811">
        <f t="shared" si="276"/>
        <v>0</v>
      </c>
      <c r="APY49" s="31"/>
      <c r="APZ49" s="872"/>
      <c r="AQA49" s="807"/>
      <c r="AQB49" s="810"/>
      <c r="AQC49" s="139"/>
      <c r="AQD49" s="811">
        <f t="shared" si="277"/>
        <v>0</v>
      </c>
      <c r="AQF49" s="31"/>
      <c r="AQG49" s="872"/>
      <c r="AQH49" s="807"/>
      <c r="AQI49" s="810"/>
      <c r="AQJ49" s="139"/>
      <c r="AQK49" s="811">
        <f t="shared" si="278"/>
        <v>0</v>
      </c>
      <c r="AQM49" s="31"/>
      <c r="AQN49" s="872"/>
      <c r="AQO49" s="807"/>
      <c r="AQP49" s="810"/>
      <c r="AQQ49" s="139"/>
      <c r="AQR49" s="811">
        <f t="shared" si="279"/>
        <v>0</v>
      </c>
      <c r="AQT49" s="322"/>
      <c r="AQU49" s="872"/>
      <c r="AQV49" s="807"/>
      <c r="AQW49" s="810"/>
      <c r="AQX49" s="139"/>
      <c r="AQY49" s="811">
        <f t="shared" si="280"/>
        <v>0</v>
      </c>
      <c r="ARA49" s="322"/>
      <c r="ARB49" s="872"/>
      <c r="ARC49" s="807"/>
      <c r="ARD49" s="810"/>
      <c r="ARE49" s="139"/>
      <c r="ARF49" s="811">
        <f t="shared" si="281"/>
        <v>0</v>
      </c>
      <c r="ARH49" s="322"/>
      <c r="ARI49" s="872"/>
      <c r="ARJ49" s="807"/>
      <c r="ARK49" s="810"/>
      <c r="ARL49" s="139"/>
      <c r="ARM49" s="811">
        <f t="shared" si="282"/>
        <v>399</v>
      </c>
      <c r="ARO49" s="406"/>
      <c r="ARP49" s="872"/>
      <c r="ARQ49" s="807"/>
      <c r="ARR49" s="810"/>
      <c r="ARS49" s="139"/>
      <c r="ART49" s="811">
        <f t="shared" si="283"/>
        <v>0</v>
      </c>
      <c r="ARV49" s="406"/>
      <c r="ARW49" s="872"/>
      <c r="ARX49" s="807"/>
      <c r="ARY49" s="810"/>
      <c r="ARZ49" s="139"/>
      <c r="ASA49" s="811">
        <f t="shared" si="284"/>
        <v>0</v>
      </c>
      <c r="ATG49" s="800"/>
      <c r="AUR49" s="780"/>
      <c r="AUS49" s="139"/>
      <c r="AUV49" s="78">
        <f t="shared" si="247"/>
        <v>1117.5</v>
      </c>
      <c r="AVL49" s="406"/>
      <c r="AVM49" s="1460"/>
      <c r="AVN49" s="139"/>
      <c r="AVQ49" s="78">
        <f t="shared" si="250"/>
        <v>0</v>
      </c>
      <c r="AWG49" s="426"/>
      <c r="AWH49" s="229"/>
      <c r="AWI49" s="696"/>
      <c r="AWJ49" s="49"/>
      <c r="AWK49" s="139"/>
      <c r="AWL49" s="131">
        <f t="shared" si="227"/>
        <v>0</v>
      </c>
      <c r="AWV49" s="406"/>
      <c r="AWW49" s="406"/>
      <c r="AWX49" s="311"/>
      <c r="AXA49" s="778"/>
      <c r="AXB49" s="76"/>
      <c r="AXY49" s="426"/>
      <c r="AXZ49" s="302"/>
      <c r="AYA49" s="390"/>
      <c r="AYB49" s="426"/>
      <c r="AYC49" s="261"/>
      <c r="AYD49" s="78">
        <f t="shared" si="137"/>
        <v>0</v>
      </c>
      <c r="AYF49" s="406"/>
      <c r="AYG49" s="780"/>
      <c r="AYH49" s="702"/>
      <c r="AYJ49" s="778"/>
      <c r="AYK49" s="78">
        <f t="shared" si="138"/>
        <v>0</v>
      </c>
      <c r="AYM49" s="406"/>
      <c r="AYN49" s="780"/>
      <c r="AYQ49" s="778"/>
      <c r="AYR49" s="78">
        <f t="shared" si="139"/>
        <v>0</v>
      </c>
      <c r="AYT49" s="406"/>
      <c r="AYU49" s="311"/>
      <c r="AYX49" s="778"/>
      <c r="AYY49" s="76"/>
      <c r="AZO49" s="322"/>
      <c r="AZP49" s="780"/>
      <c r="AZQ49" s="139"/>
      <c r="AZR49" s="865"/>
      <c r="AZS49" s="778"/>
      <c r="AZT49" s="78">
        <f t="shared" si="143"/>
        <v>5180.28</v>
      </c>
      <c r="BAC49" s="322"/>
      <c r="BAD49" s="302"/>
      <c r="BAE49" s="350"/>
      <c r="BAF49" s="406"/>
      <c r="BAG49" s="778"/>
      <c r="BAH49" s="78">
        <f t="shared" si="145"/>
        <v>16823.900000000001</v>
      </c>
      <c r="BAQ49" s="426"/>
      <c r="BAR49" s="302"/>
      <c r="BAS49" s="350"/>
      <c r="BAT49" s="49"/>
      <c r="BAU49" s="390"/>
      <c r="BAV49" s="78">
        <f t="shared" si="147"/>
        <v>60859.7</v>
      </c>
      <c r="BBL49" s="321">
        <v>41755</v>
      </c>
      <c r="BBM49" s="321"/>
      <c r="BBN49" s="229" t="s">
        <v>3826</v>
      </c>
      <c r="BBO49" s="104">
        <v>26984</v>
      </c>
      <c r="BBP49" s="393"/>
      <c r="BBQ49" s="390"/>
      <c r="BBR49" s="131">
        <f t="shared" si="148"/>
        <v>1239171.1000000001</v>
      </c>
      <c r="BBT49" s="942"/>
      <c r="BCA49" s="942"/>
      <c r="BCF49" s="32">
        <f>BCE49*BCD49</f>
        <v>0</v>
      </c>
      <c r="BDQ49" s="406"/>
      <c r="BDR49" s="406"/>
      <c r="BDS49" s="311"/>
      <c r="BDV49" s="778"/>
      <c r="BDW49" s="76"/>
      <c r="BDY49" s="311"/>
      <c r="BDZ49" s="311"/>
      <c r="BEA49" s="311"/>
      <c r="BED49" s="778"/>
      <c r="BEE49" s="76"/>
      <c r="BEG49" s="311"/>
      <c r="BEH49" s="311"/>
      <c r="BEK49" s="778"/>
      <c r="BEL49" s="76"/>
      <c r="BFI49" s="321"/>
      <c r="BFJ49" s="302"/>
      <c r="BFK49" s="390"/>
      <c r="BFL49" s="861"/>
      <c r="BFM49" s="390"/>
      <c r="BFN49" s="78">
        <f t="shared" si="162"/>
        <v>0</v>
      </c>
      <c r="BGK49" s="716"/>
      <c r="BGL49" s="716"/>
      <c r="BGM49" s="4"/>
      <c r="BGN49" s="943"/>
      <c r="BGO49" s="716"/>
      <c r="BGP49" s="941"/>
      <c r="BGQ49" s="907">
        <f t="shared" si="166"/>
        <v>4379.5999999999913</v>
      </c>
      <c r="BHP49" s="815"/>
      <c r="BHQ49" s="702"/>
      <c r="BHS49" s="702"/>
      <c r="BHT49" s="78">
        <f t="shared" si="170"/>
        <v>0</v>
      </c>
      <c r="BIM49" s="815"/>
      <c r="BIN49" s="702"/>
      <c r="BIP49" s="702"/>
      <c r="BIQ49" s="78">
        <f t="shared" si="173"/>
        <v>86</v>
      </c>
      <c r="BMO49" s="31"/>
      <c r="BMP49" s="815"/>
      <c r="BMQ49" s="702"/>
      <c r="BMS49" s="702"/>
      <c r="BMT49" s="78">
        <f t="shared" si="186"/>
        <v>0</v>
      </c>
      <c r="BNC49" s="321"/>
      <c r="BND49" s="229"/>
      <c r="BNE49" s="104"/>
      <c r="BNF49" s="393"/>
      <c r="BNG49" s="139"/>
      <c r="BNH49" s="78">
        <f t="shared" si="230"/>
        <v>92933.8</v>
      </c>
      <c r="BQL49" s="815"/>
      <c r="BQM49" s="702"/>
      <c r="BQP49" s="78">
        <f t="shared" si="190"/>
        <v>55080.5</v>
      </c>
      <c r="BQR49" s="321"/>
      <c r="BQS49" s="229"/>
      <c r="BQT49" s="104"/>
      <c r="BQU49" s="426"/>
      <c r="BQV49" s="139"/>
      <c r="BQW49" s="78">
        <f t="shared" si="191"/>
        <v>0</v>
      </c>
      <c r="BQX49" s="311"/>
      <c r="BQZ49" s="815"/>
      <c r="BRA49" s="350"/>
      <c r="BRB49" s="406"/>
      <c r="BRC49" s="778"/>
      <c r="BRD49" s="131">
        <f t="shared" si="192"/>
        <v>0</v>
      </c>
      <c r="BRU49" s="32"/>
      <c r="BSB49" s="32"/>
      <c r="BSP49" s="32"/>
      <c r="BSW49" s="32"/>
    </row>
    <row r="50" spans="4:1024 1027:1869" ht="14.25" customHeight="1" thickTop="1" thickBot="1" x14ac:dyDescent="0.3">
      <c r="D50" s="2351"/>
      <c r="E50" s="2351"/>
      <c r="F50" s="2351"/>
      <c r="G50" s="2351"/>
      <c r="K50" s="2351"/>
      <c r="L50" s="2351"/>
      <c r="M50" s="2351"/>
      <c r="N50" s="2351"/>
      <c r="Q50" s="2332"/>
      <c r="R50" s="2333"/>
      <c r="S50" s="2334"/>
      <c r="AJ50" s="406"/>
      <c r="AK50" s="780"/>
      <c r="AL50" s="702"/>
      <c r="AM50" s="406"/>
      <c r="AN50" s="702"/>
      <c r="AO50" s="78">
        <f t="shared" si="7"/>
        <v>1390</v>
      </c>
      <c r="AQ50" s="322"/>
      <c r="AR50" s="780"/>
      <c r="AS50" s="702"/>
      <c r="AU50" s="702"/>
      <c r="AV50" s="78">
        <f t="shared" si="8"/>
        <v>317405.71999999997</v>
      </c>
      <c r="BN50" s="550"/>
      <c r="BR50" s="939"/>
      <c r="BS50" s="1456"/>
      <c r="BT50" s="1457"/>
      <c r="BU50" s="1458"/>
      <c r="BV50" s="1459"/>
      <c r="BW50" s="1458"/>
      <c r="BX50" s="78">
        <f t="shared" si="12"/>
        <v>0</v>
      </c>
      <c r="BY50" s="939"/>
      <c r="BZ50" s="940"/>
      <c r="CA50" s="940"/>
      <c r="CV50" s="406">
        <v>41495</v>
      </c>
      <c r="CW50" s="909"/>
      <c r="CX50" s="780" t="s">
        <v>1701</v>
      </c>
      <c r="CY50" s="139">
        <v>294</v>
      </c>
      <c r="CZ50" s="483"/>
      <c r="DA50" s="935"/>
      <c r="DB50" s="78">
        <f t="shared" si="16"/>
        <v>2808477.99</v>
      </c>
      <c r="DE50" s="909"/>
      <c r="DF50" s="780"/>
      <c r="DG50" s="139"/>
      <c r="DJ50" s="78">
        <f t="shared" si="17"/>
        <v>17806122.599999994</v>
      </c>
      <c r="FJ50" s="426"/>
      <c r="FK50" s="49"/>
      <c r="FL50" s="1460"/>
      <c r="FM50" s="139"/>
      <c r="FN50" s="49"/>
      <c r="FO50" s="139"/>
      <c r="FP50" s="131">
        <f t="shared" si="25"/>
        <v>19957.43</v>
      </c>
      <c r="GG50" s="406"/>
      <c r="GH50" s="738"/>
      <c r="GI50" s="311"/>
      <c r="GJ50" s="783"/>
      <c r="GK50" s="406"/>
      <c r="GM50" s="78">
        <f t="shared" si="27"/>
        <v>0</v>
      </c>
      <c r="IT50" s="406"/>
      <c r="IU50" s="1460"/>
      <c r="IV50" s="805"/>
      <c r="IY50" s="78">
        <f t="shared" si="36"/>
        <v>402</v>
      </c>
      <c r="JA50" s="406"/>
      <c r="JB50" s="1460"/>
      <c r="JC50" s="805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40800</v>
      </c>
      <c r="JO50" s="322"/>
      <c r="JP50" s="780"/>
      <c r="JQ50" s="702"/>
      <c r="JR50" s="322"/>
      <c r="JS50" s="702"/>
      <c r="JT50" s="78">
        <f t="shared" si="39"/>
        <v>40800</v>
      </c>
      <c r="JV50" s="322"/>
      <c r="JW50" s="780"/>
      <c r="JX50" s="702"/>
      <c r="JY50" s="322"/>
      <c r="JZ50" s="702"/>
      <c r="KA50" s="78">
        <f t="shared" si="40"/>
        <v>40800</v>
      </c>
      <c r="KD50" s="815"/>
      <c r="KH50" s="78">
        <f t="shared" si="275"/>
        <v>108005.6</v>
      </c>
      <c r="PH50" s="321"/>
      <c r="PI50" s="789"/>
      <c r="PJ50" s="139"/>
      <c r="PK50" s="49"/>
      <c r="PL50" s="139"/>
      <c r="PM50" s="78">
        <f t="shared" si="59"/>
        <v>301.5</v>
      </c>
      <c r="PO50" s="321"/>
      <c r="PP50" s="789"/>
      <c r="PQ50" s="139"/>
      <c r="PR50" s="49"/>
      <c r="PS50" s="139"/>
      <c r="PT50" s="78">
        <f t="shared" si="60"/>
        <v>301.5</v>
      </c>
      <c r="RM50" s="426"/>
      <c r="RN50" s="483"/>
      <c r="RO50" s="302"/>
      <c r="RP50" s="390"/>
      <c r="RQ50" s="49"/>
      <c r="RR50" s="390"/>
      <c r="RS50" s="78">
        <f t="shared" si="67"/>
        <v>15332.5</v>
      </c>
      <c r="VA50" s="322"/>
      <c r="VB50" s="780"/>
      <c r="VC50" s="702"/>
      <c r="VE50" s="702"/>
      <c r="VF50" s="78">
        <f t="shared" si="80"/>
        <v>0</v>
      </c>
      <c r="YQ50" s="944"/>
      <c r="YR50" s="941"/>
      <c r="YS50" s="941"/>
      <c r="YT50" s="906"/>
      <c r="YU50" s="907">
        <f t="shared" si="93"/>
        <v>2542.7000000000007</v>
      </c>
      <c r="ZF50" s="778"/>
      <c r="ZH50" s="702"/>
      <c r="ZI50" s="78">
        <f t="shared" si="94"/>
        <v>11399.470000000001</v>
      </c>
      <c r="ZY50" s="322"/>
      <c r="AAA50" s="780"/>
      <c r="AAB50" s="702"/>
      <c r="AAD50" s="702"/>
      <c r="AAE50" s="78">
        <f t="shared" si="95"/>
        <v>2062.4000000000233</v>
      </c>
      <c r="AAG50" s="322"/>
      <c r="AAH50" s="780"/>
      <c r="AAI50" s="702"/>
      <c r="AAK50" s="702"/>
      <c r="AAL50" s="78">
        <f t="shared" si="96"/>
        <v>0</v>
      </c>
      <c r="AAX50" s="702"/>
      <c r="ABA50" s="78">
        <f t="shared" si="98"/>
        <v>41970</v>
      </c>
      <c r="AEE50" s="815"/>
      <c r="AEI50" s="78">
        <f t="shared" si="253"/>
        <v>100.5</v>
      </c>
      <c r="AHE50" s="780"/>
      <c r="AHF50" s="702"/>
      <c r="AHG50" s="322"/>
      <c r="AHH50" s="702"/>
      <c r="AHI50" s="78">
        <f t="shared" si="115"/>
        <v>2343</v>
      </c>
      <c r="AJB50" s="31"/>
      <c r="AJC50" s="782"/>
      <c r="AJD50" s="22"/>
      <c r="AJE50" s="31"/>
      <c r="AJF50" s="76"/>
      <c r="AJG50" s="78">
        <f t="shared" si="122"/>
        <v>52560.5</v>
      </c>
      <c r="AJI50" s="31"/>
      <c r="AJJ50" s="800"/>
      <c r="AJK50" s="139"/>
      <c r="AJL50" s="792"/>
      <c r="AJM50" s="702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1160</v>
      </c>
      <c r="AJY50" s="801">
        <v>7238.5</v>
      </c>
      <c r="AKA50" s="702"/>
      <c r="AKB50" s="78">
        <f t="shared" si="125"/>
        <v>32534.5</v>
      </c>
      <c r="ALV50" s="406"/>
      <c r="ALW50" s="311"/>
      <c r="ALX50" s="783"/>
      <c r="ALZ50" s="702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32"/>
      <c r="AOB50" s="32"/>
      <c r="AOI50" s="32"/>
      <c r="APD50" s="97"/>
      <c r="APE50" s="930"/>
      <c r="APF50" s="139"/>
      <c r="APG50" s="97"/>
      <c r="APH50" s="139"/>
      <c r="API50" s="76"/>
      <c r="APJ50" s="352"/>
      <c r="APR50" s="322"/>
      <c r="APS50" s="945"/>
      <c r="APT50" s="946"/>
      <c r="APU50" s="947"/>
      <c r="APV50" s="943"/>
      <c r="APW50" s="948">
        <f t="shared" si="276"/>
        <v>0</v>
      </c>
      <c r="APY50" s="31"/>
      <c r="APZ50" s="945"/>
      <c r="AQA50" s="946"/>
      <c r="AQB50" s="947"/>
      <c r="AQC50" s="943"/>
      <c r="AQD50" s="948">
        <f t="shared" si="277"/>
        <v>0</v>
      </c>
      <c r="AQF50" s="31"/>
      <c r="AQG50" s="945"/>
      <c r="AQH50" s="946"/>
      <c r="AQI50" s="947"/>
      <c r="AQJ50" s="943"/>
      <c r="AQK50" s="948">
        <f t="shared" si="278"/>
        <v>0</v>
      </c>
      <c r="AQM50" s="31"/>
      <c r="AQN50" s="945"/>
      <c r="AQO50" s="946"/>
      <c r="AQP50" s="947"/>
      <c r="AQQ50" s="943"/>
      <c r="AQR50" s="948">
        <f t="shared" si="279"/>
        <v>0</v>
      </c>
      <c r="AQT50" s="322"/>
      <c r="AQU50" s="945"/>
      <c r="AQV50" s="946"/>
      <c r="AQW50" s="947"/>
      <c r="AQX50" s="943"/>
      <c r="AQY50" s="948">
        <f t="shared" si="280"/>
        <v>0</v>
      </c>
      <c r="ARA50" s="322"/>
      <c r="ARB50" s="945"/>
      <c r="ARC50" s="946"/>
      <c r="ARD50" s="947"/>
      <c r="ARE50" s="943"/>
      <c r="ARF50" s="948">
        <f t="shared" si="281"/>
        <v>0</v>
      </c>
      <c r="ARH50" s="322"/>
      <c r="ARI50" s="945"/>
      <c r="ARJ50" s="946"/>
      <c r="ARK50" s="947"/>
      <c r="ARL50" s="943"/>
      <c r="ARM50" s="948">
        <f t="shared" si="282"/>
        <v>399</v>
      </c>
      <c r="ARO50" s="406"/>
      <c r="ARP50" s="945"/>
      <c r="ARQ50" s="946"/>
      <c r="ARR50" s="947"/>
      <c r="ARS50" s="943"/>
      <c r="ART50" s="948">
        <f t="shared" si="283"/>
        <v>0</v>
      </c>
      <c r="ARV50" s="406"/>
      <c r="ARW50" s="945"/>
      <c r="ARX50" s="946"/>
      <c r="ARY50" s="947"/>
      <c r="ARZ50" s="943"/>
      <c r="ASA50" s="948">
        <f t="shared" si="284"/>
        <v>0</v>
      </c>
      <c r="ATG50" s="800"/>
      <c r="AUR50" s="780"/>
      <c r="AUS50" s="139"/>
      <c r="AUV50" s="78">
        <f t="shared" si="247"/>
        <v>1117.5</v>
      </c>
      <c r="AVM50" s="941"/>
      <c r="AVN50" s="941"/>
      <c r="AVO50" s="941"/>
      <c r="AVP50" s="941"/>
      <c r="AVQ50" s="907">
        <f t="shared" si="250"/>
        <v>0</v>
      </c>
      <c r="AWG50" s="426"/>
      <c r="AWH50" s="229"/>
      <c r="AWI50" s="696"/>
      <c r="AWJ50" s="49"/>
      <c r="AWK50" s="139"/>
      <c r="AWL50" s="131">
        <f t="shared" si="227"/>
        <v>0</v>
      </c>
      <c r="AWV50" s="406"/>
      <c r="AWW50" s="406"/>
      <c r="AWX50" s="311"/>
      <c r="AXA50" s="778"/>
      <c r="AXB50" s="76"/>
      <c r="AXY50" s="426"/>
      <c r="AXZ50" s="302"/>
      <c r="AYA50" s="390"/>
      <c r="AYB50" s="426"/>
      <c r="AYC50" s="261"/>
      <c r="AYD50" s="78">
        <f t="shared" si="137"/>
        <v>0</v>
      </c>
      <c r="AYF50" s="406"/>
      <c r="AYG50" s="780"/>
      <c r="AYH50" s="702"/>
      <c r="AYJ50" s="778"/>
      <c r="AYK50" s="78">
        <f t="shared" si="138"/>
        <v>0</v>
      </c>
      <c r="AYM50" s="406"/>
      <c r="AYN50" s="780"/>
      <c r="AYQ50" s="778"/>
      <c r="AYR50" s="78">
        <f t="shared" si="139"/>
        <v>0</v>
      </c>
      <c r="AYT50" s="406"/>
      <c r="AYU50" s="311"/>
      <c r="AYX50" s="778"/>
      <c r="AYY50" s="76"/>
      <c r="AZO50" s="322"/>
      <c r="AZP50" s="780"/>
      <c r="AZQ50" s="350"/>
      <c r="AZR50" s="865"/>
      <c r="AZS50" s="778"/>
      <c r="AZT50" s="78">
        <f t="shared" si="143"/>
        <v>5180.28</v>
      </c>
      <c r="BAC50" s="322"/>
      <c r="BAD50" s="815"/>
      <c r="BAE50" s="702"/>
      <c r="BAF50" s="406"/>
      <c r="BAG50" s="778"/>
      <c r="BAH50" s="78">
        <f t="shared" si="145"/>
        <v>16823.900000000001</v>
      </c>
      <c r="BAQ50" s="715"/>
      <c r="BAR50" s="302"/>
      <c r="BAS50" s="350"/>
      <c r="BAT50" s="97"/>
      <c r="BAU50" s="350"/>
      <c r="BAV50" s="76">
        <f t="shared" si="147"/>
        <v>60859.7</v>
      </c>
      <c r="BBL50" s="321">
        <v>41756</v>
      </c>
      <c r="BBM50" s="321"/>
      <c r="BBN50" s="302" t="s">
        <v>3846</v>
      </c>
      <c r="BBO50" s="139">
        <v>130819</v>
      </c>
      <c r="BBP50" s="812"/>
      <c r="BBQ50" s="844"/>
      <c r="BBR50" s="131">
        <f t="shared" si="148"/>
        <v>1369990.1</v>
      </c>
      <c r="BBT50" s="942"/>
      <c r="BBU50" s="244"/>
      <c r="BBV50" s="812"/>
      <c r="BBW50" s="893"/>
      <c r="BCA50" s="942"/>
      <c r="BCF50" s="32">
        <f t="shared" ref="BCF50:BCF55" si="285">BCE50*BCD50</f>
        <v>0</v>
      </c>
      <c r="BDQ50" s="406"/>
      <c r="BDR50" s="406"/>
      <c r="BDS50" s="311"/>
      <c r="BDV50" s="778"/>
      <c r="BDW50" s="76"/>
      <c r="BDY50" s="311"/>
      <c r="BDZ50" s="311"/>
      <c r="BEA50" s="311"/>
      <c r="BED50" s="778"/>
      <c r="BEE50" s="76"/>
      <c r="BEG50" s="311"/>
      <c r="BEH50" s="311"/>
      <c r="BEK50" s="778"/>
      <c r="BEL50" s="76"/>
      <c r="BFI50" s="321"/>
      <c r="BFJ50" s="302"/>
      <c r="BFK50" s="390"/>
      <c r="BFL50" s="861"/>
      <c r="BFM50" s="390"/>
      <c r="BFN50" s="78">
        <f t="shared" si="162"/>
        <v>0</v>
      </c>
      <c r="BHP50" s="815"/>
      <c r="BHQ50" s="702"/>
      <c r="BHS50" s="702"/>
      <c r="BHT50" s="78">
        <f t="shared" si="170"/>
        <v>0</v>
      </c>
      <c r="BIM50" s="815"/>
      <c r="BIN50" s="702"/>
      <c r="BIP50" s="702"/>
      <c r="BIQ50" s="78">
        <f t="shared" si="173"/>
        <v>86</v>
      </c>
      <c r="BMO50" s="31"/>
      <c r="BMP50" s="815"/>
      <c r="BMQ50" s="702"/>
      <c r="BMS50" s="702"/>
      <c r="BMT50" s="78">
        <f t="shared" si="186"/>
        <v>0</v>
      </c>
      <c r="BNC50" s="321"/>
      <c r="BND50" s="229"/>
      <c r="BNE50" s="696"/>
      <c r="BNF50" s="393"/>
      <c r="BNG50" s="350"/>
      <c r="BNH50" s="78">
        <f t="shared" si="230"/>
        <v>92933.8</v>
      </c>
      <c r="BQL50" s="815"/>
      <c r="BQM50" s="702"/>
      <c r="BQP50" s="78">
        <f t="shared" si="190"/>
        <v>55080.5</v>
      </c>
      <c r="BQR50" s="321"/>
      <c r="BQS50" s="229"/>
      <c r="BQT50" s="139"/>
      <c r="BQU50" s="426"/>
      <c r="BQV50" s="139"/>
      <c r="BQW50" s="78">
        <f t="shared" si="191"/>
        <v>0</v>
      </c>
      <c r="BQX50" s="311"/>
      <c r="BQZ50" s="815"/>
      <c r="BRA50" s="350"/>
      <c r="BRB50" s="406"/>
      <c r="BRC50" s="778"/>
      <c r="BRD50" s="131">
        <f t="shared" si="192"/>
        <v>0</v>
      </c>
      <c r="BRU50" s="32"/>
      <c r="BSB50" s="32"/>
      <c r="BSP50" s="32"/>
      <c r="BSW50" s="32"/>
    </row>
    <row r="51" spans="4:1024 1027:1869" ht="16.5" customHeight="1" thickTop="1" thickBot="1" x14ac:dyDescent="0.3">
      <c r="D51" s="2351"/>
      <c r="E51" s="2351"/>
      <c r="F51" s="2351"/>
      <c r="G51" s="2351"/>
      <c r="K51" s="2351"/>
      <c r="L51" s="2351"/>
      <c r="M51" s="2351"/>
      <c r="N51" s="2351"/>
      <c r="AJ51" s="406"/>
      <c r="AK51" s="780"/>
      <c r="AL51" s="702"/>
      <c r="AM51" s="406"/>
      <c r="AN51" s="702"/>
      <c r="AO51" s="78">
        <f t="shared" si="7"/>
        <v>1390</v>
      </c>
      <c r="AQ51" s="322"/>
      <c r="AR51" s="780"/>
      <c r="AS51" s="702"/>
      <c r="AU51" s="702"/>
      <c r="AV51" s="78">
        <f t="shared" si="8"/>
        <v>317405.71999999997</v>
      </c>
      <c r="BQ51" s="32" t="s">
        <v>61</v>
      </c>
      <c r="BT51" s="780"/>
      <c r="BU51" s="702"/>
      <c r="BV51" s="545"/>
      <c r="BW51" s="702"/>
      <c r="BX51" s="78">
        <f t="shared" si="12"/>
        <v>0</v>
      </c>
      <c r="CV51" s="406">
        <v>41495</v>
      </c>
      <c r="CW51" s="909"/>
      <c r="CX51" s="780" t="s">
        <v>1702</v>
      </c>
      <c r="CY51" s="139">
        <v>10500</v>
      </c>
      <c r="CZ51" s="483"/>
      <c r="DA51" s="935"/>
      <c r="DB51" s="78">
        <f t="shared" si="16"/>
        <v>2818977.99</v>
      </c>
      <c r="DE51" s="909"/>
      <c r="DF51" s="780"/>
      <c r="DG51" s="139"/>
      <c r="DJ51" s="78">
        <f t="shared" si="17"/>
        <v>17806122.599999994</v>
      </c>
      <c r="FJ51" s="426"/>
      <c r="FK51" s="49"/>
      <c r="FL51" s="1460"/>
      <c r="FM51" s="139"/>
      <c r="FN51" s="49"/>
      <c r="FO51" s="139"/>
      <c r="FP51" s="131">
        <f t="shared" si="25"/>
        <v>19957.43</v>
      </c>
      <c r="GG51" s="406"/>
      <c r="GH51" s="738"/>
      <c r="GI51" s="311"/>
      <c r="GJ51" s="783"/>
      <c r="GM51" s="78">
        <f t="shared" si="27"/>
        <v>0</v>
      </c>
      <c r="IT51" s="406"/>
      <c r="IU51" s="1460"/>
      <c r="IV51" s="807"/>
      <c r="IW51" s="352"/>
      <c r="IX51" s="352"/>
      <c r="IY51" s="78">
        <f t="shared" si="36"/>
        <v>402</v>
      </c>
      <c r="JA51" s="406"/>
      <c r="JB51" s="1460"/>
      <c r="JC51" s="807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40800</v>
      </c>
      <c r="JO51" s="322"/>
      <c r="JP51" s="780"/>
      <c r="JQ51" s="702"/>
      <c r="JR51" s="322"/>
      <c r="JS51" s="702"/>
      <c r="JT51" s="78">
        <f t="shared" si="39"/>
        <v>40800</v>
      </c>
      <c r="JV51" s="322"/>
      <c r="JW51" s="780"/>
      <c r="JX51" s="702"/>
      <c r="JY51" s="322"/>
      <c r="JZ51" s="702"/>
      <c r="KA51" s="78">
        <f t="shared" si="40"/>
        <v>40800</v>
      </c>
      <c r="KD51" s="815"/>
      <c r="KH51" s="78">
        <f t="shared" si="275"/>
        <v>108005.6</v>
      </c>
      <c r="PH51" s="321"/>
      <c r="PI51" s="789"/>
      <c r="PJ51" s="139"/>
      <c r="PK51" s="49"/>
      <c r="PL51" s="139"/>
      <c r="PM51" s="78">
        <f t="shared" si="59"/>
        <v>301.5</v>
      </c>
      <c r="PO51" s="321"/>
      <c r="PP51" s="789"/>
      <c r="PQ51" s="139"/>
      <c r="PR51" s="49"/>
      <c r="PS51" s="139"/>
      <c r="PT51" s="78">
        <f t="shared" si="60"/>
        <v>301.5</v>
      </c>
      <c r="RM51" s="426"/>
      <c r="RN51" s="483"/>
      <c r="RO51" s="302"/>
      <c r="RP51" s="390"/>
      <c r="RQ51" s="49"/>
      <c r="RR51" s="390"/>
      <c r="RS51" s="78">
        <f t="shared" si="67"/>
        <v>15332.5</v>
      </c>
      <c r="VA51" s="322"/>
      <c r="VB51" s="780"/>
      <c r="VC51" s="702"/>
      <c r="VE51" s="702"/>
      <c r="VF51" s="78">
        <f t="shared" si="80"/>
        <v>0</v>
      </c>
      <c r="ZF51" s="778"/>
      <c r="ZH51" s="702"/>
      <c r="ZI51" s="78">
        <f t="shared" si="94"/>
        <v>11399.470000000001</v>
      </c>
      <c r="ZY51" s="322"/>
      <c r="AAA51" s="780"/>
      <c r="AAB51" s="702"/>
      <c r="AAD51" s="702"/>
      <c r="AAE51" s="78">
        <f t="shared" si="95"/>
        <v>2062.4000000000233</v>
      </c>
      <c r="AAG51" s="322"/>
      <c r="AAH51" s="780"/>
      <c r="AAI51" s="702"/>
      <c r="AAK51" s="702"/>
      <c r="AAL51" s="78">
        <f t="shared" si="96"/>
        <v>0</v>
      </c>
      <c r="AAX51" s="702"/>
      <c r="ABA51" s="78">
        <f t="shared" si="98"/>
        <v>41970</v>
      </c>
      <c r="ACP51" s="2358"/>
      <c r="ACQ51" s="2358"/>
      <c r="AED51" s="912"/>
      <c r="AEE51" s="944"/>
      <c r="AEF51" s="941"/>
      <c r="AEG51" s="912"/>
      <c r="AEH51" s="941"/>
      <c r="AEI51" s="907">
        <f t="shared" si="253"/>
        <v>100.5</v>
      </c>
      <c r="AHE51" s="780"/>
      <c r="AHF51" s="702"/>
      <c r="AHG51" s="322"/>
      <c r="AHH51" s="702"/>
      <c r="AHI51" s="78">
        <f t="shared" si="115"/>
        <v>2343</v>
      </c>
      <c r="AJB51" s="31"/>
      <c r="AJC51" s="782"/>
      <c r="AJD51" s="104"/>
      <c r="AJE51" s="31"/>
      <c r="AJF51" s="76"/>
      <c r="AJG51" s="78">
        <f t="shared" si="122"/>
        <v>52560.5</v>
      </c>
      <c r="AJI51" s="31"/>
      <c r="AJJ51" s="800"/>
      <c r="AJK51" s="139"/>
      <c r="AJL51" s="792"/>
      <c r="AJM51" s="702"/>
      <c r="AJN51" s="78">
        <f t="shared" si="123"/>
        <v>3113</v>
      </c>
      <c r="AJU51" s="78">
        <f t="shared" si="124"/>
        <v>0</v>
      </c>
      <c r="AJX51" s="780"/>
      <c r="AJY51" s="390"/>
      <c r="AJZ51" s="321"/>
      <c r="AKA51" s="702"/>
      <c r="AKB51" s="78">
        <f t="shared" si="125"/>
        <v>32534.5</v>
      </c>
      <c r="ALX51" s="783"/>
      <c r="ALZ51" s="702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32"/>
      <c r="AOB51" s="32"/>
      <c r="AOI51" s="32"/>
      <c r="APD51" s="97"/>
      <c r="APE51" s="930"/>
      <c r="APF51" s="350"/>
      <c r="APG51" s="97"/>
      <c r="APH51" s="139"/>
      <c r="API51" s="76"/>
      <c r="APJ51" s="352"/>
      <c r="APR51" s="322"/>
      <c r="APS51" s="949"/>
      <c r="APT51" s="793"/>
      <c r="APU51" s="810"/>
      <c r="APV51" s="793"/>
      <c r="APW51" s="76"/>
      <c r="APX51" s="352"/>
      <c r="APY51" s="810"/>
      <c r="APZ51" s="949"/>
      <c r="AQA51" s="793"/>
      <c r="AQB51" s="810"/>
      <c r="AQC51" s="793"/>
      <c r="AQD51" s="76"/>
      <c r="AQF51" s="31"/>
      <c r="AQG51" s="872"/>
      <c r="AQH51" s="793"/>
      <c r="AQI51" s="810"/>
      <c r="AQJ51" s="793"/>
      <c r="AQK51" s="76"/>
      <c r="AQM51" s="31"/>
      <c r="AQN51" s="872"/>
      <c r="AQO51" s="793"/>
      <c r="AQP51" s="810"/>
      <c r="AQQ51" s="793"/>
      <c r="AQR51" s="76"/>
      <c r="AQT51" s="322"/>
      <c r="AQU51" s="872"/>
      <c r="AQV51" s="807"/>
      <c r="AQW51" s="810"/>
      <c r="AQX51" s="793"/>
      <c r="AQY51" s="76"/>
      <c r="AQZ51" s="352"/>
      <c r="ARA51" s="322"/>
      <c r="ARB51" s="872"/>
      <c r="ARC51" s="807"/>
      <c r="ARD51" s="810"/>
      <c r="ARE51" s="793"/>
      <c r="ARF51" s="76"/>
      <c r="ARG51" s="352"/>
      <c r="ARH51" s="322"/>
      <c r="ARI51" s="872"/>
      <c r="ARJ51" s="807"/>
      <c r="ARK51" s="810"/>
      <c r="ARL51" s="793"/>
      <c r="ARM51" s="76"/>
      <c r="ARN51" s="352"/>
      <c r="ARO51" s="721"/>
      <c r="ARP51" s="949"/>
      <c r="ARQ51" s="793"/>
      <c r="ARR51" s="810"/>
      <c r="ARS51" s="793"/>
      <c r="ART51" s="76"/>
      <c r="ARV51" s="721"/>
      <c r="ARW51" s="949"/>
      <c r="ARX51" s="793"/>
      <c r="ARY51" s="810"/>
      <c r="ARZ51" s="793"/>
      <c r="ASA51" s="76"/>
      <c r="ATG51" s="800"/>
      <c r="AUR51" s="780"/>
      <c r="AUV51" s="78">
        <f t="shared" si="247"/>
        <v>1117.5</v>
      </c>
      <c r="AVQ51" s="76"/>
      <c r="AVR51" s="352"/>
      <c r="AWG51" s="426"/>
      <c r="AWH51" s="229"/>
      <c r="AWI51" s="696"/>
      <c r="AWJ51" s="950"/>
      <c r="AWK51" s="139"/>
      <c r="AWL51" s="131">
        <f t="shared" si="227"/>
        <v>0</v>
      </c>
      <c r="AWV51" s="406"/>
      <c r="AWW51" s="406"/>
      <c r="AWX51" s="311"/>
      <c r="AXA51" s="778"/>
      <c r="AXB51" s="76"/>
      <c r="AXY51" s="426"/>
      <c r="AXZ51" s="302"/>
      <c r="AYA51" s="390"/>
      <c r="AYB51" s="426"/>
      <c r="AYC51" s="261"/>
      <c r="AYD51" s="78">
        <f t="shared" si="137"/>
        <v>0</v>
      </c>
      <c r="AYF51" s="406"/>
      <c r="AYG51" s="780"/>
      <c r="AYH51" s="702"/>
      <c r="AYJ51" s="778"/>
      <c r="AYK51" s="78">
        <f t="shared" si="138"/>
        <v>0</v>
      </c>
      <c r="AYM51" s="406"/>
      <c r="AYN51" s="780"/>
      <c r="AYQ51" s="778"/>
      <c r="AYR51" s="78">
        <f t="shared" si="139"/>
        <v>0</v>
      </c>
      <c r="AYT51" s="406"/>
      <c r="AYU51" s="311"/>
      <c r="AYX51" s="778"/>
      <c r="AYY51" s="76"/>
      <c r="AZO51" s="322"/>
      <c r="AZP51" s="780"/>
      <c r="AZQ51" s="139"/>
      <c r="AZR51" s="865"/>
      <c r="AZS51" s="778"/>
      <c r="AZT51" s="78">
        <f t="shared" si="143"/>
        <v>5180.28</v>
      </c>
      <c r="BAC51" s="322"/>
      <c r="BAD51" s="815"/>
      <c r="BAE51" s="702"/>
      <c r="BAF51" s="406"/>
      <c r="BAG51" s="778"/>
      <c r="BAH51" s="78">
        <f t="shared" si="145"/>
        <v>16823.900000000001</v>
      </c>
      <c r="BAQ51" s="426"/>
      <c r="BAR51" s="951"/>
      <c r="BAS51" s="390"/>
      <c r="BAT51" s="49"/>
      <c r="BAU51" s="390"/>
      <c r="BAV51" s="76">
        <f t="shared" si="147"/>
        <v>60859.7</v>
      </c>
      <c r="BBL51" s="321">
        <v>41756</v>
      </c>
      <c r="BBM51" s="321"/>
      <c r="BBN51" s="229" t="s">
        <v>3847</v>
      </c>
      <c r="BBO51" s="104">
        <v>135026</v>
      </c>
      <c r="BBP51" s="812"/>
      <c r="BBQ51" s="813"/>
      <c r="BBR51" s="131">
        <f t="shared" si="148"/>
        <v>1505016.1</v>
      </c>
      <c r="BBT51" s="942"/>
      <c r="BBU51" s="244"/>
      <c r="BBV51" s="873"/>
      <c r="BBW51" s="844"/>
      <c r="BCA51" s="942"/>
      <c r="BCF51" s="32">
        <f t="shared" si="285"/>
        <v>0</v>
      </c>
      <c r="BDQ51" s="406"/>
      <c r="BDR51" s="406"/>
      <c r="BDS51" s="311"/>
      <c r="BDV51" s="778"/>
      <c r="BDW51" s="76"/>
      <c r="BDY51" s="311"/>
      <c r="BDZ51" s="311"/>
      <c r="BEA51" s="311"/>
      <c r="BED51" s="778"/>
      <c r="BEE51" s="76"/>
      <c r="BEG51" s="311"/>
      <c r="BEH51" s="311"/>
      <c r="BEK51" s="778"/>
      <c r="BEL51" s="76"/>
      <c r="BFI51" s="321"/>
      <c r="BFJ51" s="302"/>
      <c r="BFK51" s="390"/>
      <c r="BFL51" s="861"/>
      <c r="BFM51" s="390"/>
      <c r="BFN51" s="78">
        <f t="shared" si="162"/>
        <v>0</v>
      </c>
      <c r="BHP51" s="815"/>
      <c r="BHQ51" s="702"/>
      <c r="BHS51" s="702"/>
      <c r="BHT51" s="78">
        <f t="shared" si="170"/>
        <v>0</v>
      </c>
      <c r="BIM51" s="815"/>
      <c r="BIN51" s="702"/>
      <c r="BIP51" s="702"/>
      <c r="BIQ51" s="78">
        <f t="shared" si="173"/>
        <v>86</v>
      </c>
      <c r="BMO51" s="31"/>
      <c r="BMP51" s="815"/>
      <c r="BMQ51" s="702"/>
      <c r="BMS51" s="702"/>
      <c r="BMT51" s="78">
        <f t="shared" si="186"/>
        <v>0</v>
      </c>
      <c r="BNC51" s="321"/>
      <c r="BND51" s="229"/>
      <c r="BNE51" s="696"/>
      <c r="BNF51" s="393"/>
      <c r="BNG51" s="350"/>
      <c r="BNH51" s="78">
        <f t="shared" si="230"/>
        <v>92933.8</v>
      </c>
      <c r="BQL51" s="815"/>
      <c r="BQM51" s="702"/>
      <c r="BQP51" s="78">
        <f t="shared" si="190"/>
        <v>55080.5</v>
      </c>
      <c r="BQR51" s="321"/>
      <c r="BQS51" s="229"/>
      <c r="BQT51" s="104"/>
      <c r="BQU51" s="426"/>
      <c r="BQV51" s="139"/>
      <c r="BQW51" s="78">
        <f t="shared" si="191"/>
        <v>0</v>
      </c>
      <c r="BQX51" s="311"/>
      <c r="BQZ51" s="815"/>
      <c r="BRA51" s="350"/>
      <c r="BRB51" s="406"/>
      <c r="BRC51" s="778"/>
      <c r="BRD51" s="131">
        <f t="shared" si="192"/>
        <v>0</v>
      </c>
      <c r="BRU51" s="32"/>
      <c r="BSB51" s="32"/>
      <c r="BSP51" s="32"/>
      <c r="BSW51" s="32"/>
    </row>
    <row r="52" spans="4:1024 1027:1869" ht="15.75" thickTop="1" x14ac:dyDescent="0.25">
      <c r="AJ52" s="406"/>
      <c r="AK52" s="780"/>
      <c r="AL52" s="702"/>
      <c r="AM52" s="406"/>
      <c r="AN52" s="702"/>
      <c r="AO52" s="78">
        <f t="shared" si="7"/>
        <v>1390</v>
      </c>
      <c r="AQ52" s="322"/>
      <c r="AR52" s="780"/>
      <c r="AS52" s="702"/>
      <c r="AU52" s="702"/>
      <c r="AV52" s="78">
        <f t="shared" si="8"/>
        <v>317405.71999999997</v>
      </c>
      <c r="BT52" s="780"/>
      <c r="BU52" s="702"/>
      <c r="BV52" s="545"/>
      <c r="BW52" s="702"/>
      <c r="BX52" s="78">
        <f t="shared" si="12"/>
        <v>0</v>
      </c>
      <c r="CV52" s="426">
        <v>41496</v>
      </c>
      <c r="CW52" s="818" t="s">
        <v>1703</v>
      </c>
      <c r="CX52" s="229" t="s">
        <v>1704</v>
      </c>
      <c r="CY52" s="104">
        <v>262864</v>
      </c>
      <c r="CZ52" s="483"/>
      <c r="DA52" s="935"/>
      <c r="DB52" s="78">
        <f t="shared" si="16"/>
        <v>3081841.99</v>
      </c>
      <c r="DE52" s="909"/>
      <c r="DF52" s="780"/>
      <c r="DG52" s="139"/>
      <c r="DJ52" s="78">
        <f t="shared" si="17"/>
        <v>17806122.599999994</v>
      </c>
      <c r="FJ52" s="426"/>
      <c r="FK52" s="49"/>
      <c r="FL52" s="1460"/>
      <c r="FM52" s="139"/>
      <c r="FN52" s="49"/>
      <c r="FO52" s="139"/>
      <c r="FP52" s="131">
        <f t="shared" si="25"/>
        <v>19957.43</v>
      </c>
      <c r="GG52" s="406"/>
      <c r="GH52" s="738"/>
      <c r="GJ52" s="783"/>
      <c r="GM52" s="78">
        <f t="shared" si="27"/>
        <v>0</v>
      </c>
      <c r="IT52" s="406"/>
      <c r="IU52" s="1460"/>
      <c r="IV52" s="807"/>
      <c r="IY52" s="78">
        <f t="shared" si="36"/>
        <v>402</v>
      </c>
      <c r="JA52" s="406"/>
      <c r="JB52" s="1460"/>
      <c r="JC52" s="807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40800</v>
      </c>
      <c r="JO52" s="322"/>
      <c r="JP52" s="780"/>
      <c r="JQ52" s="702"/>
      <c r="JR52" s="322"/>
      <c r="JS52" s="702"/>
      <c r="JT52" s="78">
        <f t="shared" si="39"/>
        <v>40800</v>
      </c>
      <c r="JV52" s="322"/>
      <c r="JW52" s="780"/>
      <c r="JX52" s="702"/>
      <c r="JY52" s="322"/>
      <c r="JZ52" s="702"/>
      <c r="KA52" s="78">
        <f t="shared" si="40"/>
        <v>40800</v>
      </c>
      <c r="KD52" s="815"/>
      <c r="KH52" s="78">
        <f t="shared" si="275"/>
        <v>108005.6</v>
      </c>
      <c r="PH52" s="321"/>
      <c r="PI52" s="789"/>
      <c r="PJ52" s="139"/>
      <c r="PK52" s="49"/>
      <c r="PL52" s="139"/>
      <c r="PM52" s="78">
        <f t="shared" si="59"/>
        <v>301.5</v>
      </c>
      <c r="PO52" s="321"/>
      <c r="PP52" s="789"/>
      <c r="PQ52" s="139"/>
      <c r="PR52" s="49"/>
      <c r="PS52" s="139"/>
      <c r="PT52" s="78">
        <f t="shared" si="60"/>
        <v>301.5</v>
      </c>
      <c r="RM52" s="426"/>
      <c r="RN52" s="483"/>
      <c r="RO52" s="302"/>
      <c r="RP52" s="390"/>
      <c r="RQ52" s="49"/>
      <c r="RR52" s="390"/>
      <c r="RS52" s="78">
        <f t="shared" si="67"/>
        <v>15332.5</v>
      </c>
      <c r="VA52" s="322"/>
      <c r="VB52" s="780"/>
      <c r="VC52" s="702"/>
      <c r="VE52" s="702"/>
      <c r="VF52" s="78">
        <f t="shared" si="80"/>
        <v>0</v>
      </c>
      <c r="ZF52" s="778"/>
      <c r="ZH52" s="702"/>
      <c r="ZI52" s="78">
        <f t="shared" si="94"/>
        <v>11399.470000000001</v>
      </c>
      <c r="ZY52" s="322"/>
      <c r="AAA52" s="780"/>
      <c r="AAB52" s="702"/>
      <c r="AAD52" s="702"/>
      <c r="AAE52" s="78">
        <f t="shared" si="95"/>
        <v>2062.4000000000233</v>
      </c>
      <c r="AAG52" s="322"/>
      <c r="AAH52" s="780"/>
      <c r="AAI52" s="702"/>
      <c r="AAK52" s="702"/>
      <c r="AAL52" s="78">
        <f t="shared" si="96"/>
        <v>0</v>
      </c>
      <c r="AAX52" s="702"/>
      <c r="ABA52" s="78">
        <f t="shared" si="98"/>
        <v>41970</v>
      </c>
      <c r="AEI52" s="78"/>
      <c r="AHE52" s="780"/>
      <c r="AHF52" s="702"/>
      <c r="AHG52" s="322"/>
      <c r="AHH52" s="702"/>
      <c r="AHI52" s="78">
        <f t="shared" si="115"/>
        <v>2343</v>
      </c>
      <c r="AJB52" s="31"/>
      <c r="AJC52" s="782"/>
      <c r="AJD52" s="104"/>
      <c r="AJE52" s="31"/>
      <c r="AJF52" s="76"/>
      <c r="AJG52" s="78">
        <f t="shared" si="122"/>
        <v>52560.5</v>
      </c>
      <c r="AJI52" s="31"/>
      <c r="AJJ52" s="800"/>
      <c r="AJK52" s="139"/>
      <c r="AJL52" s="792"/>
      <c r="AJM52" s="702"/>
      <c r="AJN52" s="78">
        <f t="shared" si="123"/>
        <v>3113</v>
      </c>
      <c r="AJU52" s="78">
        <f t="shared" si="124"/>
        <v>0</v>
      </c>
      <c r="AJX52" s="780"/>
      <c r="AJY52" s="702"/>
      <c r="AKA52" s="702"/>
      <c r="AKB52" s="78">
        <f t="shared" si="125"/>
        <v>32534.5</v>
      </c>
      <c r="ALX52" s="783"/>
      <c r="ALZ52" s="702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32"/>
      <c r="AOB52" s="32"/>
      <c r="AOI52" s="32"/>
      <c r="APD52" s="97"/>
      <c r="APE52" s="930"/>
      <c r="APF52" s="350"/>
      <c r="APG52" s="97"/>
      <c r="APH52" s="139"/>
      <c r="API52" s="76"/>
      <c r="APJ52" s="352"/>
      <c r="APR52" s="322"/>
      <c r="APS52" s="949"/>
      <c r="APT52" s="793"/>
      <c r="APU52" s="810"/>
      <c r="APV52" s="793"/>
      <c r="APW52" s="76"/>
      <c r="APX52" s="352"/>
      <c r="APY52" s="810"/>
      <c r="APZ52" s="949"/>
      <c r="AQA52" s="793"/>
      <c r="AQB52" s="810"/>
      <c r="AQC52" s="793"/>
      <c r="AQD52" s="76"/>
      <c r="AQF52" s="31"/>
      <c r="AQG52" s="872"/>
      <c r="AQH52" s="793"/>
      <c r="AQI52" s="810"/>
      <c r="AQJ52" s="793"/>
      <c r="AQK52" s="76"/>
      <c r="AQM52" s="31"/>
      <c r="AQN52" s="872"/>
      <c r="AQO52" s="793"/>
      <c r="AQP52" s="810"/>
      <c r="AQQ52" s="793"/>
      <c r="AQR52" s="76"/>
      <c r="AQT52" s="322"/>
      <c r="AQU52" s="872"/>
      <c r="AQV52" s="807"/>
      <c r="AQW52" s="810"/>
      <c r="AQX52" s="793"/>
      <c r="AQY52" s="76"/>
      <c r="AQZ52" s="352"/>
      <c r="ARA52" s="322"/>
      <c r="ARB52" s="872"/>
      <c r="ARC52" s="807"/>
      <c r="ARD52" s="810"/>
      <c r="ARE52" s="793"/>
      <c r="ARF52" s="76"/>
      <c r="ARG52" s="352"/>
      <c r="ARH52" s="322"/>
      <c r="ARI52" s="872"/>
      <c r="ARJ52" s="807"/>
      <c r="ARK52" s="810"/>
      <c r="ARL52" s="793"/>
      <c r="ARM52" s="76"/>
      <c r="ARN52" s="352"/>
      <c r="ARO52" s="721"/>
      <c r="ARP52" s="949"/>
      <c r="ARQ52" s="793"/>
      <c r="ARR52" s="810"/>
      <c r="ARS52" s="793"/>
      <c r="ART52" s="76"/>
      <c r="ARV52" s="721"/>
      <c r="ARW52" s="949"/>
      <c r="ARX52" s="793"/>
      <c r="ARY52" s="810"/>
      <c r="ARZ52" s="793"/>
      <c r="ASA52" s="76"/>
      <c r="ATG52" s="800"/>
      <c r="AUR52" s="780"/>
      <c r="AUV52" s="78">
        <f t="shared" si="247"/>
        <v>1117.5</v>
      </c>
      <c r="AVQ52" s="76"/>
      <c r="AVR52" s="352"/>
      <c r="AWG52" s="426"/>
      <c r="AWH52" s="229"/>
      <c r="AWI52" s="696"/>
      <c r="AWJ52" s="950"/>
      <c r="AWK52" s="139"/>
      <c r="AWL52" s="131">
        <f t="shared" si="227"/>
        <v>0</v>
      </c>
      <c r="AWV52" s="406"/>
      <c r="AWW52" s="406"/>
      <c r="AWX52" s="311"/>
      <c r="AXA52" s="778"/>
      <c r="AXB52" s="76"/>
      <c r="AXY52" s="406"/>
      <c r="AXZ52" s="780"/>
      <c r="AYA52" s="702"/>
      <c r="AYB52" s="406"/>
      <c r="AYC52" s="778"/>
      <c r="AYD52" s="78">
        <f t="shared" si="137"/>
        <v>0</v>
      </c>
      <c r="AYF52" s="406"/>
      <c r="AYG52" s="780"/>
      <c r="AYH52" s="702"/>
      <c r="AYJ52" s="778"/>
      <c r="AYK52" s="78">
        <f t="shared" si="138"/>
        <v>0</v>
      </c>
      <c r="AYM52" s="406"/>
      <c r="AYN52" s="780"/>
      <c r="AYQ52" s="778"/>
      <c r="AYR52" s="78">
        <f t="shared" si="139"/>
        <v>0</v>
      </c>
      <c r="AYT52" s="406"/>
      <c r="AYU52" s="311"/>
      <c r="AYX52" s="778"/>
      <c r="AYY52" s="76"/>
      <c r="AZO52" s="322"/>
      <c r="AZP52" s="780"/>
      <c r="AZQ52" s="350"/>
      <c r="AZR52" s="865"/>
      <c r="AZS52" s="778"/>
      <c r="AZT52" s="78">
        <f t="shared" si="143"/>
        <v>5180.28</v>
      </c>
      <c r="BAC52" s="322"/>
      <c r="BAD52" s="815"/>
      <c r="BAE52" s="702"/>
      <c r="BAF52" s="406"/>
      <c r="BAG52" s="778"/>
      <c r="BAH52" s="78">
        <f t="shared" si="145"/>
        <v>16823.900000000001</v>
      </c>
      <c r="BAQ52" s="426"/>
      <c r="BAR52" s="951"/>
      <c r="BAS52" s="390"/>
      <c r="BAT52" s="49"/>
      <c r="BAU52" s="390"/>
      <c r="BAV52" s="76">
        <f t="shared" si="147"/>
        <v>60859.7</v>
      </c>
      <c r="BBL52" s="321">
        <v>41756</v>
      </c>
      <c r="BBM52" s="321"/>
      <c r="BBN52" s="229" t="s">
        <v>3848</v>
      </c>
      <c r="BBO52" s="104">
        <v>183024</v>
      </c>
      <c r="BBP52" s="1751"/>
      <c r="BBQ52" s="935"/>
      <c r="BBR52" s="131">
        <f t="shared" si="148"/>
        <v>1688040.1</v>
      </c>
      <c r="BBT52" s="942"/>
      <c r="BBU52" s="244"/>
      <c r="BBV52" s="952"/>
      <c r="BBW52" s="844"/>
      <c r="BCA52" s="942"/>
      <c r="BCF52" s="32">
        <f t="shared" si="285"/>
        <v>0</v>
      </c>
      <c r="BDQ52" s="406"/>
      <c r="BDR52" s="406"/>
      <c r="BDS52" s="311"/>
      <c r="BDV52" s="778"/>
      <c r="BDW52" s="76"/>
      <c r="BDY52" s="311"/>
      <c r="BDZ52" s="311"/>
      <c r="BEA52" s="311"/>
      <c r="BED52" s="778"/>
      <c r="BEE52" s="76"/>
      <c r="BEG52" s="311"/>
      <c r="BEH52" s="311"/>
      <c r="BEK52" s="778"/>
      <c r="BEL52" s="76"/>
      <c r="BFI52" s="321"/>
      <c r="BFJ52" s="302"/>
      <c r="BFK52" s="390"/>
      <c r="BFL52" s="861"/>
      <c r="BFM52" s="390"/>
      <c r="BFN52" s="78">
        <f t="shared" si="162"/>
        <v>0</v>
      </c>
      <c r="BHP52" s="815"/>
      <c r="BHQ52" s="702"/>
      <c r="BHS52" s="702"/>
      <c r="BHT52" s="78">
        <f t="shared" si="170"/>
        <v>0</v>
      </c>
      <c r="BIM52" s="815"/>
      <c r="BIN52" s="702"/>
      <c r="BIP52" s="702"/>
      <c r="BIQ52" s="78">
        <f t="shared" si="173"/>
        <v>86</v>
      </c>
      <c r="BMO52" s="31"/>
      <c r="BMP52" s="815"/>
      <c r="BMQ52" s="702"/>
      <c r="BMS52" s="702"/>
      <c r="BMT52" s="78">
        <f t="shared" si="186"/>
        <v>0</v>
      </c>
      <c r="BNC52" s="321"/>
      <c r="BND52" s="229"/>
      <c r="BNE52" s="696"/>
      <c r="BNF52" s="393"/>
      <c r="BNG52" s="350"/>
      <c r="BNH52" s="78">
        <f t="shared" si="230"/>
        <v>92933.8</v>
      </c>
      <c r="BQL52" s="815"/>
      <c r="BQM52" s="702"/>
      <c r="BQP52" s="78">
        <f t="shared" si="190"/>
        <v>55080.5</v>
      </c>
      <c r="BQR52" s="321"/>
      <c r="BQS52" s="229"/>
      <c r="BQT52" s="104"/>
      <c r="BQU52" s="426"/>
      <c r="BQV52" s="139"/>
      <c r="BQW52" s="78">
        <f t="shared" si="191"/>
        <v>0</v>
      </c>
      <c r="BQX52" s="311"/>
      <c r="BQZ52" s="815"/>
      <c r="BRA52" s="350"/>
      <c r="BRB52" s="406"/>
      <c r="BRC52" s="778"/>
      <c r="BRD52" s="131">
        <f t="shared" si="192"/>
        <v>0</v>
      </c>
      <c r="BRU52" s="32"/>
      <c r="BSB52" s="32"/>
      <c r="BSP52" s="32"/>
      <c r="BSW52" s="32"/>
    </row>
    <row r="53" spans="4:1024 1027:1869" x14ac:dyDescent="0.25">
      <c r="AJ53" s="406"/>
      <c r="AK53" s="780"/>
      <c r="AL53" s="390"/>
      <c r="AM53" s="426"/>
      <c r="AN53" s="702"/>
      <c r="AO53" s="78">
        <f t="shared" si="7"/>
        <v>1390</v>
      </c>
      <c r="AQ53" s="322"/>
      <c r="AR53" s="780"/>
      <c r="AS53" s="702"/>
      <c r="AU53" s="702"/>
      <c r="AV53" s="78">
        <f t="shared" si="8"/>
        <v>317405.71999999997</v>
      </c>
      <c r="BT53" s="780"/>
      <c r="BU53" s="702"/>
      <c r="BV53" s="545"/>
      <c r="BW53" s="702"/>
      <c r="BX53" s="78">
        <f t="shared" si="12"/>
        <v>0</v>
      </c>
      <c r="CV53" s="426">
        <v>41510</v>
      </c>
      <c r="CW53" s="818"/>
      <c r="CX53" s="902" t="s">
        <v>1705</v>
      </c>
      <c r="CY53" s="104">
        <v>14200</v>
      </c>
      <c r="CZ53" s="483"/>
      <c r="DA53" s="935"/>
      <c r="DB53" s="78">
        <f t="shared" si="16"/>
        <v>3096041.99</v>
      </c>
      <c r="DE53" s="909"/>
      <c r="DF53" s="780"/>
      <c r="DG53" s="139"/>
      <c r="DJ53" s="78">
        <f t="shared" si="17"/>
        <v>17806122.599999994</v>
      </c>
      <c r="FJ53" s="426"/>
      <c r="FK53" s="49"/>
      <c r="FL53" s="1460"/>
      <c r="FM53" s="139"/>
      <c r="FN53" s="49"/>
      <c r="FO53" s="139"/>
      <c r="FP53" s="131">
        <f t="shared" si="25"/>
        <v>19957.43</v>
      </c>
      <c r="GG53" s="406"/>
      <c r="GH53" s="406"/>
      <c r="GJ53" s="783"/>
      <c r="GM53" s="78">
        <f t="shared" si="27"/>
        <v>0</v>
      </c>
      <c r="IT53" s="406"/>
      <c r="IU53" s="1460"/>
      <c r="IV53" s="807"/>
      <c r="IY53" s="78">
        <f t="shared" si="36"/>
        <v>402</v>
      </c>
      <c r="JA53" s="406"/>
      <c r="JB53" s="1460"/>
      <c r="JC53" s="807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40800</v>
      </c>
      <c r="JO53" s="322"/>
      <c r="JP53" s="780"/>
      <c r="JQ53" s="702"/>
      <c r="JR53" s="322"/>
      <c r="JS53" s="702"/>
      <c r="JT53" s="78">
        <f t="shared" si="39"/>
        <v>40800</v>
      </c>
      <c r="JV53" s="322"/>
      <c r="JW53" s="780"/>
      <c r="JX53" s="702"/>
      <c r="JY53" s="796"/>
      <c r="JZ53" s="702"/>
      <c r="KA53" s="78">
        <f t="shared" si="40"/>
        <v>40800</v>
      </c>
      <c r="KD53" s="815"/>
      <c r="KH53" s="78">
        <f t="shared" si="275"/>
        <v>108005.6</v>
      </c>
      <c r="PH53" s="321"/>
      <c r="PI53" s="789"/>
      <c r="PJ53" s="139"/>
      <c r="PK53" s="49"/>
      <c r="PL53" s="139"/>
      <c r="PM53" s="78">
        <f t="shared" si="59"/>
        <v>301.5</v>
      </c>
      <c r="PO53" s="321"/>
      <c r="PP53" s="789"/>
      <c r="PQ53" s="139"/>
      <c r="PR53" s="49"/>
      <c r="PS53" s="139"/>
      <c r="PT53" s="78">
        <f t="shared" si="60"/>
        <v>301.5</v>
      </c>
      <c r="RM53" s="426"/>
      <c r="RN53" s="483"/>
      <c r="RO53" s="302"/>
      <c r="RP53" s="390"/>
      <c r="RQ53" s="49"/>
      <c r="RR53" s="390"/>
      <c r="RS53" s="78">
        <f t="shared" si="67"/>
        <v>15332.5</v>
      </c>
      <c r="VA53" s="322"/>
      <c r="VB53" s="780"/>
      <c r="VC53" s="702"/>
      <c r="VE53" s="702"/>
      <c r="VF53" s="78">
        <f t="shared" si="80"/>
        <v>0</v>
      </c>
      <c r="ZF53" s="778"/>
      <c r="ZH53" s="702"/>
      <c r="ZI53" s="78">
        <f t="shared" si="94"/>
        <v>11399.470000000001</v>
      </c>
      <c r="ZY53" s="322"/>
      <c r="AAA53" s="780"/>
      <c r="AAB53" s="702"/>
      <c r="AAD53" s="702"/>
      <c r="AAE53" s="78">
        <f t="shared" si="95"/>
        <v>2062.4000000000233</v>
      </c>
      <c r="AAG53" s="322"/>
      <c r="AAH53" s="780"/>
      <c r="AAI53" s="702"/>
      <c r="AAK53" s="702"/>
      <c r="AAL53" s="78">
        <f t="shared" si="96"/>
        <v>0</v>
      </c>
      <c r="AAX53" s="702"/>
      <c r="ABA53" s="78">
        <f t="shared" si="98"/>
        <v>41970</v>
      </c>
      <c r="AHE53" s="780"/>
      <c r="AHF53" s="702"/>
      <c r="AHG53" s="322"/>
      <c r="AHH53" s="702"/>
      <c r="AHI53" s="78">
        <f t="shared" si="115"/>
        <v>2343</v>
      </c>
      <c r="AJB53" s="31"/>
      <c r="AJC53" s="782"/>
      <c r="AJD53" s="22"/>
      <c r="AJE53" s="31"/>
      <c r="AJF53" s="76"/>
      <c r="AJG53" s="78">
        <f t="shared" si="122"/>
        <v>52560.5</v>
      </c>
      <c r="AJI53" s="31"/>
      <c r="AJJ53" s="800"/>
      <c r="AJK53" s="139"/>
      <c r="AJL53" s="792"/>
      <c r="AJM53" s="702"/>
      <c r="AJN53" s="78">
        <f t="shared" si="123"/>
        <v>3113</v>
      </c>
      <c r="AJU53" s="78">
        <f t="shared" si="124"/>
        <v>0</v>
      </c>
      <c r="AJX53" s="780"/>
      <c r="AJY53" s="702"/>
      <c r="AKA53" s="702"/>
      <c r="AKB53" s="78">
        <f t="shared" si="125"/>
        <v>32534.5</v>
      </c>
      <c r="ALX53" s="783"/>
      <c r="ALZ53" s="702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A53" s="32"/>
      <c r="AOB53" s="32"/>
      <c r="AOI53" s="32"/>
      <c r="APD53" s="97"/>
      <c r="APE53" s="930"/>
      <c r="APF53" s="350"/>
      <c r="APG53" s="97"/>
      <c r="APH53" s="350"/>
      <c r="API53" s="76"/>
      <c r="APJ53" s="352"/>
      <c r="APR53" s="322"/>
      <c r="APS53" s="949"/>
      <c r="APT53" s="793"/>
      <c r="APU53" s="810"/>
      <c r="APV53" s="793"/>
      <c r="APW53" s="76"/>
      <c r="APX53" s="352"/>
      <c r="APY53" s="810"/>
      <c r="APZ53" s="949"/>
      <c r="AQA53" s="793"/>
      <c r="AQB53" s="810"/>
      <c r="AQC53" s="793"/>
      <c r="AQD53" s="76"/>
      <c r="AQF53" s="31"/>
      <c r="AQG53" s="872"/>
      <c r="AQH53" s="793"/>
      <c r="AQI53" s="810"/>
      <c r="AQJ53" s="793"/>
      <c r="AQK53" s="76"/>
      <c r="AQM53" s="31"/>
      <c r="AQN53" s="872"/>
      <c r="AQO53" s="793"/>
      <c r="AQP53" s="810"/>
      <c r="AQQ53" s="793"/>
      <c r="AQR53" s="76"/>
      <c r="AQT53" s="322"/>
      <c r="AQU53" s="872"/>
      <c r="AQV53" s="807"/>
      <c r="AQW53" s="810"/>
      <c r="AQX53" s="793"/>
      <c r="AQY53" s="76"/>
      <c r="AQZ53" s="352"/>
      <c r="ARA53" s="322"/>
      <c r="ARB53" s="872"/>
      <c r="ARC53" s="807"/>
      <c r="ARD53" s="810"/>
      <c r="ARE53" s="793"/>
      <c r="ARF53" s="76"/>
      <c r="ARG53" s="352"/>
      <c r="ARH53" s="322"/>
      <c r="ARI53" s="872"/>
      <c r="ARJ53" s="807"/>
      <c r="ARK53" s="810"/>
      <c r="ARL53" s="793"/>
      <c r="ARM53" s="76"/>
      <c r="ARN53" s="352"/>
      <c r="ARO53" s="721"/>
      <c r="ARP53" s="949"/>
      <c r="ARQ53" s="793"/>
      <c r="ARR53" s="810"/>
      <c r="ARS53" s="793"/>
      <c r="ART53" s="76"/>
      <c r="ATG53" s="800"/>
      <c r="AUR53" s="780"/>
      <c r="AUV53" s="78">
        <f t="shared" si="247"/>
        <v>1117.5</v>
      </c>
      <c r="AVQ53" s="76"/>
      <c r="AVR53" s="352"/>
      <c r="AWG53" s="426"/>
      <c r="AWH53" s="229"/>
      <c r="AWI53" s="696"/>
      <c r="AWJ53" s="229"/>
      <c r="AWL53" s="131">
        <f t="shared" si="227"/>
        <v>0</v>
      </c>
      <c r="AWV53" s="406"/>
      <c r="AWW53" s="406"/>
      <c r="AWX53" s="311"/>
      <c r="AXA53" s="778"/>
      <c r="AXB53" s="76"/>
      <c r="AXY53" s="406"/>
      <c r="AXZ53" s="780"/>
      <c r="AYA53" s="702"/>
      <c r="AYB53" s="406"/>
      <c r="AYC53" s="778"/>
      <c r="AYD53" s="78">
        <f t="shared" si="137"/>
        <v>0</v>
      </c>
      <c r="AYF53" s="406"/>
      <c r="AYG53" s="780"/>
      <c r="AYH53" s="702"/>
      <c r="AYJ53" s="778"/>
      <c r="AYK53" s="78">
        <f t="shared" si="138"/>
        <v>0</v>
      </c>
      <c r="AYM53" s="406"/>
      <c r="AYN53" s="780"/>
      <c r="AYQ53" s="778"/>
      <c r="AYR53" s="78">
        <f t="shared" si="139"/>
        <v>0</v>
      </c>
      <c r="AYT53" s="406"/>
      <c r="AYU53" s="311"/>
      <c r="AYX53" s="778"/>
      <c r="AYY53" s="76"/>
      <c r="AZO53" s="322"/>
      <c r="AZP53" s="780"/>
      <c r="AZQ53" s="139"/>
      <c r="AZR53" s="865"/>
      <c r="AZS53" s="778"/>
      <c r="AZT53" s="78">
        <f t="shared" si="143"/>
        <v>5180.28</v>
      </c>
      <c r="BAC53" s="322"/>
      <c r="BAD53" s="815"/>
      <c r="BAE53" s="702"/>
      <c r="BAF53" s="406"/>
      <c r="BAG53" s="778"/>
      <c r="BAH53" s="78">
        <f t="shared" si="145"/>
        <v>16823.900000000001</v>
      </c>
      <c r="BAQ53" s="861"/>
      <c r="BAR53" s="951"/>
      <c r="BAS53" s="390"/>
      <c r="BAT53" s="49"/>
      <c r="BAU53" s="390"/>
      <c r="BAV53" s="76">
        <f t="shared" si="147"/>
        <v>60859.7</v>
      </c>
      <c r="BBL53" s="321">
        <v>41756</v>
      </c>
      <c r="BBM53" s="784"/>
      <c r="BBN53" s="302" t="s">
        <v>3849</v>
      </c>
      <c r="BBO53" s="2024">
        <v>142104</v>
      </c>
      <c r="BBP53" s="955"/>
      <c r="BBQ53" s="205"/>
      <c r="BBR53" s="131">
        <f t="shared" si="148"/>
        <v>1830144.1</v>
      </c>
      <c r="BBT53" s="942"/>
      <c r="BBU53" s="244"/>
      <c r="BBV53" s="953"/>
      <c r="BBW53" s="893"/>
      <c r="BCA53" s="942"/>
      <c r="BCF53" s="32">
        <f t="shared" si="285"/>
        <v>0</v>
      </c>
      <c r="BDQ53" s="406"/>
      <c r="BDR53" s="406"/>
      <c r="BDS53" s="311"/>
      <c r="BDV53" s="778"/>
      <c r="BDW53" s="76"/>
      <c r="BDY53" s="311"/>
      <c r="BDZ53" s="311"/>
      <c r="BEA53" s="311"/>
      <c r="BED53" s="778"/>
      <c r="BEE53" s="76"/>
      <c r="BEG53" s="311"/>
      <c r="BEH53" s="311"/>
      <c r="BEK53" s="778"/>
      <c r="BEL53" s="76"/>
      <c r="BFI53" s="321"/>
      <c r="BFJ53" s="302"/>
      <c r="BFK53" s="390"/>
      <c r="BFL53" s="861"/>
      <c r="BFM53" s="390"/>
      <c r="BFN53" s="78">
        <f t="shared" si="162"/>
        <v>0</v>
      </c>
      <c r="BHP53" s="815"/>
      <c r="BHQ53" s="702"/>
      <c r="BHS53" s="702"/>
      <c r="BHT53" s="78">
        <f t="shared" si="170"/>
        <v>0</v>
      </c>
      <c r="BIM53" s="815"/>
      <c r="BIN53" s="702"/>
      <c r="BIP53" s="702"/>
      <c r="BIQ53" s="78">
        <f t="shared" si="173"/>
        <v>86</v>
      </c>
      <c r="BMO53" s="31"/>
      <c r="BMP53" s="815"/>
      <c r="BMQ53" s="702"/>
      <c r="BMS53" s="702"/>
      <c r="BMT53" s="78">
        <f t="shared" si="186"/>
        <v>0</v>
      </c>
      <c r="BNC53" s="321"/>
      <c r="BND53" s="229"/>
      <c r="BNE53" s="696"/>
      <c r="BNF53" s="393"/>
      <c r="BNG53" s="350"/>
      <c r="BNH53" s="78">
        <f t="shared" si="230"/>
        <v>92933.8</v>
      </c>
      <c r="BQL53" s="815"/>
      <c r="BQM53" s="702"/>
      <c r="BQP53" s="78">
        <f t="shared" si="190"/>
        <v>55080.5</v>
      </c>
      <c r="BQR53" s="321"/>
      <c r="BQS53" s="229"/>
      <c r="BQT53" s="104"/>
      <c r="BQU53" s="426"/>
      <c r="BQV53" s="139"/>
      <c r="BQW53" s="78">
        <f t="shared" si="191"/>
        <v>0</v>
      </c>
      <c r="BQX53" s="311"/>
      <c r="BQZ53" s="815"/>
      <c r="BRA53" s="702"/>
      <c r="BRB53" s="406"/>
      <c r="BRC53" s="702"/>
      <c r="BRD53" s="131">
        <f t="shared" si="192"/>
        <v>0</v>
      </c>
      <c r="BRU53" s="32"/>
      <c r="BSB53" s="32"/>
      <c r="BSP53" s="32"/>
      <c r="BSW53" s="32"/>
    </row>
    <row r="54" spans="4:1024 1027:1869" x14ac:dyDescent="0.25">
      <c r="AJ54" s="406"/>
      <c r="AK54" s="780"/>
      <c r="AL54" s="702"/>
      <c r="AM54" s="406"/>
      <c r="AN54" s="702"/>
      <c r="AO54" s="78">
        <f t="shared" si="7"/>
        <v>1390</v>
      </c>
      <c r="AQ54" s="322"/>
      <c r="AR54" s="780"/>
      <c r="AS54" s="702"/>
      <c r="AU54" s="702"/>
      <c r="AV54" s="78">
        <f t="shared" si="8"/>
        <v>317405.71999999997</v>
      </c>
      <c r="BT54" s="780"/>
      <c r="BU54" s="702"/>
      <c r="BV54" s="545"/>
      <c r="BW54" s="702"/>
      <c r="BX54" s="78">
        <f t="shared" si="12"/>
        <v>0</v>
      </c>
      <c r="CV54" s="406">
        <v>41519</v>
      </c>
      <c r="CW54" s="909"/>
      <c r="CX54" s="780" t="s">
        <v>1706</v>
      </c>
      <c r="CY54" s="76">
        <v>7150</v>
      </c>
      <c r="CZ54" s="483"/>
      <c r="DA54" s="935"/>
      <c r="DB54" s="78">
        <f t="shared" si="16"/>
        <v>3103191.99</v>
      </c>
      <c r="DE54" s="909"/>
      <c r="DF54" s="780"/>
      <c r="DG54" s="139"/>
      <c r="DJ54" s="78">
        <f t="shared" si="17"/>
        <v>17806122.599999994</v>
      </c>
      <c r="FJ54" s="426"/>
      <c r="FK54" s="49"/>
      <c r="FL54" s="1460"/>
      <c r="FM54" s="139"/>
      <c r="FN54" s="49"/>
      <c r="FO54" s="139"/>
      <c r="FP54" s="131">
        <f t="shared" si="25"/>
        <v>19957.43</v>
      </c>
      <c r="GG54" s="406"/>
      <c r="GH54" s="406"/>
      <c r="GJ54" s="783"/>
      <c r="GM54" s="78">
        <f t="shared" si="27"/>
        <v>0</v>
      </c>
      <c r="IT54" s="406"/>
      <c r="IU54" s="1460"/>
      <c r="IV54" s="807"/>
      <c r="IY54" s="78">
        <f t="shared" si="36"/>
        <v>402</v>
      </c>
      <c r="JA54" s="406"/>
      <c r="JB54" s="1460"/>
      <c r="JC54" s="807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40800</v>
      </c>
      <c r="JO54" s="322"/>
      <c r="JP54" s="780"/>
      <c r="JQ54" s="702"/>
      <c r="JR54" s="322"/>
      <c r="JS54" s="702"/>
      <c r="JT54" s="78">
        <f t="shared" si="39"/>
        <v>40800</v>
      </c>
      <c r="JV54" s="322"/>
      <c r="JW54" s="780"/>
      <c r="JX54" s="702"/>
      <c r="JY54" s="796"/>
      <c r="JZ54" s="702"/>
      <c r="KA54" s="78">
        <f t="shared" si="40"/>
        <v>40800</v>
      </c>
      <c r="KD54" s="815"/>
      <c r="KH54" s="78">
        <f t="shared" si="275"/>
        <v>108005.6</v>
      </c>
      <c r="PH54" s="321"/>
      <c r="PI54" s="789"/>
      <c r="PJ54" s="139"/>
      <c r="PK54" s="49"/>
      <c r="PL54" s="139"/>
      <c r="PM54" s="78">
        <f t="shared" si="59"/>
        <v>301.5</v>
      </c>
      <c r="PO54" s="321"/>
      <c r="PP54" s="789"/>
      <c r="PQ54" s="139"/>
      <c r="PR54" s="49"/>
      <c r="PS54" s="139"/>
      <c r="PT54" s="78">
        <f t="shared" si="60"/>
        <v>301.5</v>
      </c>
      <c r="RM54" s="426"/>
      <c r="RN54" s="483"/>
      <c r="RO54" s="302"/>
      <c r="RP54" s="390"/>
      <c r="RQ54" s="49"/>
      <c r="RR54" s="390"/>
      <c r="RS54" s="78">
        <f t="shared" si="67"/>
        <v>15332.5</v>
      </c>
      <c r="VA54" s="322"/>
      <c r="VB54" s="780"/>
      <c r="VC54" s="702"/>
      <c r="VE54" s="702"/>
      <c r="VF54" s="78">
        <f t="shared" si="80"/>
        <v>0</v>
      </c>
      <c r="ZF54" s="778"/>
      <c r="ZH54" s="702"/>
      <c r="ZI54" s="78">
        <f t="shared" si="94"/>
        <v>11399.470000000001</v>
      </c>
      <c r="ZY54" s="322"/>
      <c r="AAA54" s="780"/>
      <c r="AAB54" s="702"/>
      <c r="AAD54" s="702"/>
      <c r="AAE54" s="78">
        <f t="shared" si="95"/>
        <v>2062.4000000000233</v>
      </c>
      <c r="AAG54" s="322"/>
      <c r="AAH54" s="780"/>
      <c r="AAI54" s="702"/>
      <c r="AAK54" s="702"/>
      <c r="AAL54" s="78">
        <f t="shared" si="96"/>
        <v>0</v>
      </c>
      <c r="AAX54" s="702"/>
      <c r="ABA54" s="78">
        <f t="shared" si="98"/>
        <v>41970</v>
      </c>
      <c r="AHE54" s="780"/>
      <c r="AHF54" s="702"/>
      <c r="AHG54" s="322"/>
      <c r="AHH54" s="702"/>
      <c r="AHI54" s="78">
        <f t="shared" si="115"/>
        <v>2343</v>
      </c>
      <c r="AJB54" s="31"/>
      <c r="AJC54" s="782"/>
      <c r="AJD54" s="22"/>
      <c r="AJE54" s="31"/>
      <c r="AJF54" s="76"/>
      <c r="AJG54" s="78">
        <f t="shared" si="122"/>
        <v>52560.5</v>
      </c>
      <c r="AJI54" s="31"/>
      <c r="AJJ54" s="800"/>
      <c r="AJK54" s="139"/>
      <c r="AJL54" s="792"/>
      <c r="AJM54" s="702"/>
      <c r="AJN54" s="78">
        <f t="shared" si="123"/>
        <v>3113</v>
      </c>
      <c r="AJU54" s="78">
        <f t="shared" si="124"/>
        <v>0</v>
      </c>
      <c r="AJX54" s="780"/>
      <c r="AJY54" s="702"/>
      <c r="AKA54" s="702"/>
      <c r="AKB54" s="78">
        <f t="shared" si="125"/>
        <v>32534.5</v>
      </c>
      <c r="ALX54" s="783"/>
      <c r="ALZ54" s="702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32"/>
      <c r="AOB54" s="32"/>
      <c r="AOI54" s="32"/>
      <c r="APD54" s="97"/>
      <c r="APE54" s="930"/>
      <c r="APF54" s="350"/>
      <c r="APG54" s="97"/>
      <c r="APH54" s="350"/>
      <c r="API54" s="76"/>
      <c r="APJ54" s="352"/>
      <c r="APR54" s="322"/>
      <c r="APS54" s="949"/>
      <c r="APT54" s="793"/>
      <c r="APU54" s="810"/>
      <c r="APV54" s="793"/>
      <c r="APW54" s="76"/>
      <c r="APX54" s="352"/>
      <c r="APY54" s="810"/>
      <c r="APZ54" s="949"/>
      <c r="AQA54" s="793"/>
      <c r="AQB54" s="810"/>
      <c r="AQC54" s="793"/>
      <c r="AQD54" s="76"/>
      <c r="AQF54" s="31"/>
      <c r="AQG54" s="872"/>
      <c r="AQH54" s="793"/>
      <c r="AQI54" s="810"/>
      <c r="AQJ54" s="793"/>
      <c r="AQK54" s="76"/>
      <c r="AQM54" s="31"/>
      <c r="AQN54" s="872"/>
      <c r="AQO54" s="793"/>
      <c r="AQP54" s="810"/>
      <c r="AQQ54" s="793"/>
      <c r="AQR54" s="76"/>
      <c r="AQT54" s="322"/>
      <c r="AQU54" s="872"/>
      <c r="AQV54" s="807"/>
      <c r="AQW54" s="810"/>
      <c r="AQX54" s="793"/>
      <c r="AQY54" s="76"/>
      <c r="AQZ54" s="352"/>
      <c r="ARA54" s="322"/>
      <c r="ARB54" s="872"/>
      <c r="ARC54" s="807"/>
      <c r="ARD54" s="810"/>
      <c r="ARE54" s="793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1"/>
      <c r="ARP54" s="949"/>
      <c r="ARQ54" s="793"/>
      <c r="ARR54" s="810"/>
      <c r="ARS54" s="793"/>
      <c r="ART54" s="76"/>
      <c r="ATG54" s="800"/>
      <c r="AUR54" s="780"/>
      <c r="AUV54" s="78">
        <f t="shared" si="247"/>
        <v>1117.5</v>
      </c>
      <c r="AVQ54" s="76"/>
      <c r="AVR54" s="352"/>
      <c r="AWG54" s="426"/>
      <c r="AWH54" s="229"/>
      <c r="AWI54" s="696"/>
      <c r="AWJ54" s="229"/>
      <c r="AWL54" s="131">
        <f t="shared" si="227"/>
        <v>0</v>
      </c>
      <c r="AWV54" s="406"/>
      <c r="AWW54" s="406"/>
      <c r="AWX54" s="311"/>
      <c r="AXA54" s="778"/>
      <c r="AXB54" s="76"/>
      <c r="AXY54" s="406"/>
      <c r="AXZ54" s="780"/>
      <c r="AYA54" s="702"/>
      <c r="AYB54" s="406"/>
      <c r="AYC54" s="778"/>
      <c r="AYD54" s="78">
        <f t="shared" si="137"/>
        <v>0</v>
      </c>
      <c r="AYF54" s="406"/>
      <c r="AYG54" s="780"/>
      <c r="AYH54" s="702"/>
      <c r="AYJ54" s="778"/>
      <c r="AYK54" s="78">
        <f t="shared" si="138"/>
        <v>0</v>
      </c>
      <c r="AYM54" s="406"/>
      <c r="AYN54" s="780"/>
      <c r="AYQ54" s="778"/>
      <c r="AYR54" s="78">
        <f t="shared" si="139"/>
        <v>0</v>
      </c>
      <c r="AYT54" s="406"/>
      <c r="AYU54" s="311"/>
      <c r="AYX54" s="778"/>
      <c r="AYY54" s="76"/>
      <c r="AZO54" s="322"/>
      <c r="AZP54" s="780"/>
      <c r="AZQ54" s="350"/>
      <c r="AZR54" s="865"/>
      <c r="AZS54" s="778"/>
      <c r="AZT54" s="78">
        <f t="shared" si="143"/>
        <v>5180.28</v>
      </c>
      <c r="BAC54" s="322"/>
      <c r="BAD54" s="815"/>
      <c r="BAE54" s="702"/>
      <c r="BAF54" s="406"/>
      <c r="BAG54" s="778"/>
      <c r="BAH54" s="78">
        <f t="shared" si="145"/>
        <v>16823.900000000001</v>
      </c>
      <c r="BAQ54" s="861"/>
      <c r="BAR54" s="951"/>
      <c r="BAS54" s="390"/>
      <c r="BAT54" s="49"/>
      <c r="BAU54" s="390"/>
      <c r="BAV54" s="76">
        <f t="shared" si="147"/>
        <v>60859.7</v>
      </c>
      <c r="BBL54" s="321">
        <v>41756</v>
      </c>
      <c r="BBM54" s="321"/>
      <c r="BBN54" s="302" t="s">
        <v>3850</v>
      </c>
      <c r="BBO54" s="139">
        <v>161758</v>
      </c>
      <c r="BBP54" s="812"/>
      <c r="BBQ54" s="844"/>
      <c r="BBR54" s="131">
        <f t="shared" si="148"/>
        <v>1991902.1</v>
      </c>
      <c r="BBT54" s="942"/>
      <c r="BBU54" s="244"/>
      <c r="BBV54" s="954"/>
      <c r="BBW54" s="844"/>
      <c r="BCA54" s="942"/>
      <c r="BCF54" s="32">
        <f t="shared" si="285"/>
        <v>0</v>
      </c>
      <c r="BDQ54" s="406"/>
      <c r="BDR54" s="406"/>
      <c r="BDS54" s="311"/>
      <c r="BDV54" s="778"/>
      <c r="BDW54" s="76"/>
      <c r="BDY54" s="311"/>
      <c r="BDZ54" s="311"/>
      <c r="BEA54" s="311"/>
      <c r="BED54" s="778"/>
      <c r="BEE54" s="76"/>
      <c r="BEG54" s="311"/>
      <c r="BEH54" s="311"/>
      <c r="BEK54" s="778"/>
      <c r="BEL54" s="76"/>
      <c r="BFI54" s="321"/>
      <c r="BFJ54" s="302"/>
      <c r="BFK54" s="390"/>
      <c r="BFL54" s="861"/>
      <c r="BFM54" s="390"/>
      <c r="BFN54" s="78">
        <f t="shared" si="162"/>
        <v>0</v>
      </c>
      <c r="BHP54" s="815"/>
      <c r="BHQ54" s="702"/>
      <c r="BHS54" s="702"/>
      <c r="BHT54" s="78">
        <f t="shared" si="170"/>
        <v>0</v>
      </c>
      <c r="BIM54" s="815"/>
      <c r="BIN54" s="702"/>
      <c r="BIP54" s="702"/>
      <c r="BIQ54" s="78">
        <f t="shared" si="173"/>
        <v>86</v>
      </c>
      <c r="BMO54" s="31"/>
      <c r="BMP54" s="815"/>
      <c r="BMQ54" s="702"/>
      <c r="BMS54" s="702"/>
      <c r="BMT54" s="78">
        <f t="shared" si="186"/>
        <v>0</v>
      </c>
      <c r="BNC54" s="321"/>
      <c r="BND54" s="244"/>
      <c r="BNE54" s="696"/>
      <c r="BNF54" s="393"/>
      <c r="BNG54" s="350"/>
      <c r="BNH54" s="78">
        <f t="shared" si="230"/>
        <v>92933.8</v>
      </c>
      <c r="BQL54" s="815"/>
      <c r="BQM54" s="702"/>
      <c r="BQP54" s="78">
        <f t="shared" si="190"/>
        <v>55080.5</v>
      </c>
      <c r="BQR54" s="321"/>
      <c r="BQS54" s="229"/>
      <c r="BQT54" s="104"/>
      <c r="BQU54" s="426"/>
      <c r="BQV54" s="139"/>
      <c r="BQW54" s="78">
        <f t="shared" si="191"/>
        <v>0</v>
      </c>
      <c r="BQX54" s="311"/>
      <c r="BQZ54" s="815"/>
      <c r="BRA54" s="793"/>
      <c r="BRB54" s="721"/>
      <c r="BRC54" s="350"/>
      <c r="BRD54" s="131">
        <f t="shared" si="192"/>
        <v>0</v>
      </c>
      <c r="BRU54" s="32"/>
      <c r="BSB54" s="32"/>
      <c r="BSP54" s="32"/>
      <c r="BSW54" s="32"/>
    </row>
    <row r="55" spans="4:1024 1027:1869" ht="15.75" thickBot="1" x14ac:dyDescent="0.3">
      <c r="AJ55" s="406"/>
      <c r="AK55" s="780"/>
      <c r="AL55" s="702"/>
      <c r="AM55" s="406"/>
      <c r="AN55" s="702"/>
      <c r="AO55" s="78">
        <f t="shared" si="7"/>
        <v>1390</v>
      </c>
      <c r="AQ55" s="322"/>
      <c r="AR55" s="780"/>
      <c r="AS55" s="702"/>
      <c r="AU55" s="702"/>
      <c r="AV55" s="78">
        <f t="shared" si="8"/>
        <v>317405.71999999997</v>
      </c>
      <c r="BT55" s="780"/>
      <c r="BU55" s="702"/>
      <c r="BV55" s="545"/>
      <c r="BW55" s="702"/>
      <c r="BX55" s="78">
        <f t="shared" si="12"/>
        <v>0</v>
      </c>
      <c r="CV55" s="406">
        <v>41523</v>
      </c>
      <c r="CW55" s="909"/>
      <c r="CX55" s="780" t="s">
        <v>1707</v>
      </c>
      <c r="CY55" s="76">
        <v>584232.81999999995</v>
      </c>
      <c r="CZ55" s="483"/>
      <c r="DA55" s="935"/>
      <c r="DB55" s="78">
        <f t="shared" si="16"/>
        <v>3687424.81</v>
      </c>
      <c r="DE55" s="909"/>
      <c r="DF55" s="780"/>
      <c r="DG55" s="139"/>
      <c r="DJ55" s="78">
        <f t="shared" si="17"/>
        <v>17806122.599999994</v>
      </c>
      <c r="FJ55" s="426"/>
      <c r="FK55" s="49"/>
      <c r="FL55" s="1460"/>
      <c r="FM55" s="139"/>
      <c r="FN55" s="49"/>
      <c r="FO55" s="139"/>
      <c r="FP55" s="131">
        <f t="shared" si="25"/>
        <v>19957.43</v>
      </c>
      <c r="GG55" s="406"/>
      <c r="GH55" s="406"/>
      <c r="GJ55" s="783"/>
      <c r="GM55" s="78">
        <f t="shared" si="27"/>
        <v>0</v>
      </c>
      <c r="IT55" s="406"/>
      <c r="IV55" s="941"/>
      <c r="IW55" s="941"/>
      <c r="IX55" s="941"/>
      <c r="IY55" s="944"/>
      <c r="JA55" s="406"/>
      <c r="JC55" s="941"/>
      <c r="JD55" s="941"/>
      <c r="JE55" s="941"/>
      <c r="JF55" s="944"/>
      <c r="JH55" s="321"/>
      <c r="JI55" s="229"/>
      <c r="JJ55" s="104"/>
      <c r="JK55" s="321"/>
      <c r="JL55" s="390"/>
      <c r="JM55" s="78">
        <f t="shared" si="38"/>
        <v>40800</v>
      </c>
      <c r="JO55" s="322"/>
      <c r="JP55" s="780"/>
      <c r="JQ55" s="702"/>
      <c r="JR55" s="796"/>
      <c r="JS55" s="702"/>
      <c r="JT55" s="78">
        <f t="shared" si="39"/>
        <v>40800</v>
      </c>
      <c r="JV55" s="322"/>
      <c r="JW55" s="780"/>
      <c r="JX55" s="702"/>
      <c r="JY55" s="796"/>
      <c r="JZ55" s="702"/>
      <c r="KA55" s="78">
        <f t="shared" si="40"/>
        <v>40800</v>
      </c>
      <c r="KD55" s="815"/>
      <c r="KH55" s="78">
        <f t="shared" si="275"/>
        <v>108005.6</v>
      </c>
      <c r="PH55" s="321"/>
      <c r="PI55" s="789"/>
      <c r="PJ55" s="139"/>
      <c r="PK55" s="49"/>
      <c r="PL55" s="139"/>
      <c r="PM55" s="78">
        <f t="shared" si="59"/>
        <v>301.5</v>
      </c>
      <c r="PO55" s="321"/>
      <c r="PP55" s="789"/>
      <c r="PQ55" s="139"/>
      <c r="PR55" s="49"/>
      <c r="PS55" s="139"/>
      <c r="PT55" s="78">
        <f t="shared" si="60"/>
        <v>301.5</v>
      </c>
      <c r="RM55" s="426"/>
      <c r="RN55" s="483"/>
      <c r="RO55" s="302"/>
      <c r="RP55" s="390"/>
      <c r="RQ55" s="49"/>
      <c r="RR55" s="390"/>
      <c r="RS55" s="78">
        <f t="shared" si="67"/>
        <v>15332.5</v>
      </c>
      <c r="VA55" s="322"/>
      <c r="VB55" s="780"/>
      <c r="VC55" s="702"/>
      <c r="VE55" s="702"/>
      <c r="VF55" s="78">
        <f t="shared" si="80"/>
        <v>0</v>
      </c>
      <c r="ZF55" s="778"/>
      <c r="ZH55" s="702"/>
      <c r="ZI55" s="78">
        <f t="shared" si="94"/>
        <v>11399.470000000001</v>
      </c>
      <c r="ZY55" s="322"/>
      <c r="AAA55" s="780"/>
      <c r="AAB55" s="702"/>
      <c r="AAD55" s="702"/>
      <c r="AAE55" s="78">
        <f t="shared" si="95"/>
        <v>2062.4000000000233</v>
      </c>
      <c r="AAG55" s="322"/>
      <c r="AAH55" s="780"/>
      <c r="AAI55" s="702"/>
      <c r="AAK55" s="702"/>
      <c r="AAL55" s="78">
        <f t="shared" si="96"/>
        <v>0</v>
      </c>
      <c r="AAX55" s="702"/>
      <c r="ABA55" s="78">
        <f t="shared" si="98"/>
        <v>41970</v>
      </c>
      <c r="AHE55" s="780"/>
      <c r="AHF55" s="702"/>
      <c r="AHG55" s="322"/>
      <c r="AHH55" s="702"/>
      <c r="AHI55" s="78">
        <f t="shared" si="115"/>
        <v>2343</v>
      </c>
      <c r="AJB55" s="31"/>
      <c r="AJC55" s="782"/>
      <c r="AJD55" s="22"/>
      <c r="AJE55" s="31"/>
      <c r="AJF55" s="76"/>
      <c r="AJG55" s="78">
        <f t="shared" si="122"/>
        <v>52560.5</v>
      </c>
      <c r="AJI55" s="31"/>
      <c r="AJJ55" s="800"/>
      <c r="AJK55" s="139"/>
      <c r="AJL55" s="792"/>
      <c r="AJM55" s="702"/>
      <c r="AJN55" s="78">
        <f t="shared" si="123"/>
        <v>3113</v>
      </c>
      <c r="AJU55" s="78">
        <f t="shared" si="124"/>
        <v>0</v>
      </c>
      <c r="AJW55" s="400"/>
      <c r="AJX55" s="229"/>
      <c r="AJY55" s="696"/>
      <c r="AJZ55" s="321"/>
      <c r="AKA55" s="390"/>
      <c r="AKB55" s="78">
        <f t="shared" si="125"/>
        <v>32534.5</v>
      </c>
      <c r="ALX55" s="783"/>
      <c r="ALZ55" s="702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32"/>
      <c r="AOB55" s="32"/>
      <c r="AOI55" s="32"/>
      <c r="APD55" s="97"/>
      <c r="APE55" s="930"/>
      <c r="APF55" s="350"/>
      <c r="APG55" s="97"/>
      <c r="APH55" s="350"/>
      <c r="API55" s="76"/>
      <c r="APJ55" s="352"/>
      <c r="APR55" s="322"/>
      <c r="APS55" s="949"/>
      <c r="APT55" s="793"/>
      <c r="APU55" s="810"/>
      <c r="APV55" s="793"/>
      <c r="APW55" s="76"/>
      <c r="APX55" s="352"/>
      <c r="APY55" s="810"/>
      <c r="APZ55" s="949"/>
      <c r="AQA55" s="793"/>
      <c r="AQB55" s="810"/>
      <c r="AQC55" s="793"/>
      <c r="AQD55" s="76"/>
      <c r="AQF55" s="31"/>
      <c r="AQG55" s="872"/>
      <c r="AQH55" s="793"/>
      <c r="AQI55" s="810"/>
      <c r="AQJ55" s="793"/>
      <c r="AQK55" s="76"/>
      <c r="AQM55" s="31"/>
      <c r="AQN55" s="872"/>
      <c r="AQO55" s="793"/>
      <c r="AQP55" s="810"/>
      <c r="AQQ55" s="793"/>
      <c r="AQR55" s="76"/>
      <c r="AQT55" s="322"/>
      <c r="AQU55" s="872"/>
      <c r="AQV55" s="807"/>
      <c r="AQW55" s="810"/>
      <c r="AQX55" s="793"/>
      <c r="AQY55" s="76"/>
      <c r="AQZ55" s="352"/>
      <c r="ARA55" s="322"/>
      <c r="ARB55" s="872"/>
      <c r="ARC55" s="807"/>
      <c r="ARD55" s="810"/>
      <c r="ARE55" s="793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1"/>
      <c r="ARP55" s="949"/>
      <c r="ARQ55" s="793"/>
      <c r="ARR55" s="810"/>
      <c r="ARS55" s="793"/>
      <c r="ART55" s="76"/>
      <c r="ATG55" s="800"/>
      <c r="AUR55" s="780"/>
      <c r="AUV55" s="78">
        <f t="shared" si="247"/>
        <v>1117.5</v>
      </c>
      <c r="AVQ55" s="76"/>
      <c r="AVR55" s="352"/>
      <c r="AWI55" s="783"/>
      <c r="AWJ55" s="311"/>
      <c r="AWL55" s="131">
        <f t="shared" si="227"/>
        <v>0</v>
      </c>
      <c r="AWV55" s="406"/>
      <c r="AWW55" s="406"/>
      <c r="AWX55" s="311"/>
      <c r="AXA55" s="778"/>
      <c r="AXB55" s="76"/>
      <c r="AXY55" s="406"/>
      <c r="AXZ55" s="780"/>
      <c r="AYA55" s="702"/>
      <c r="AYB55" s="406"/>
      <c r="AYC55" s="778"/>
      <c r="AYD55" s="78">
        <f t="shared" si="137"/>
        <v>0</v>
      </c>
      <c r="AYF55" s="406"/>
      <c r="AYG55" s="780"/>
      <c r="AYH55" s="702"/>
      <c r="AYJ55" s="778"/>
      <c r="AYK55" s="78">
        <f t="shared" si="138"/>
        <v>0</v>
      </c>
      <c r="AYM55" s="406"/>
      <c r="AYN55" s="780"/>
      <c r="AYQ55" s="778"/>
      <c r="AYR55" s="78">
        <f t="shared" si="139"/>
        <v>0</v>
      </c>
      <c r="AYT55" s="406"/>
      <c r="AYU55" s="311"/>
      <c r="AYX55" s="778"/>
      <c r="AYY55" s="76"/>
      <c r="AZO55" s="322"/>
      <c r="AZP55" s="780"/>
      <c r="AZQ55" s="139"/>
      <c r="AZR55" s="865"/>
      <c r="AZS55" s="778"/>
      <c r="AZT55" s="78">
        <f t="shared" si="143"/>
        <v>5180.28</v>
      </c>
      <c r="BAC55" s="322"/>
      <c r="BAD55" s="815"/>
      <c r="BAE55" s="702"/>
      <c r="BAF55" s="406"/>
      <c r="BAG55" s="778"/>
      <c r="BAH55" s="78">
        <f t="shared" si="145"/>
        <v>16823.900000000001</v>
      </c>
      <c r="BAQ55" s="861"/>
      <c r="BAR55" s="951"/>
      <c r="BAS55" s="390"/>
      <c r="BAT55" s="49"/>
      <c r="BAU55" s="390"/>
      <c r="BAV55" s="76">
        <f t="shared" si="147"/>
        <v>60859.7</v>
      </c>
      <c r="BBL55" s="321">
        <v>41756</v>
      </c>
      <c r="BBM55" s="321"/>
      <c r="BBN55" s="229" t="s">
        <v>3851</v>
      </c>
      <c r="BBO55" s="104">
        <v>406212</v>
      </c>
      <c r="BBP55" s="812"/>
      <c r="BBQ55" s="813"/>
      <c r="BBR55" s="131">
        <f t="shared" si="148"/>
        <v>2398114.1</v>
      </c>
      <c r="BBT55" s="942"/>
      <c r="BBU55" s="244"/>
      <c r="BBV55" s="954"/>
      <c r="BBW55" s="844"/>
      <c r="BCA55" s="942"/>
      <c r="BCF55" s="32">
        <f t="shared" si="285"/>
        <v>0</v>
      </c>
      <c r="BDQ55" s="406"/>
      <c r="BDR55" s="406"/>
      <c r="BDS55" s="311"/>
      <c r="BDV55" s="778"/>
      <c r="BDW55" s="76"/>
      <c r="BDY55" s="311"/>
      <c r="BDZ55" s="311"/>
      <c r="BEA55" s="311"/>
      <c r="BED55" s="778"/>
      <c r="BEE55" s="76"/>
      <c r="BEG55" s="311"/>
      <c r="BEH55" s="311"/>
      <c r="BEK55" s="778"/>
      <c r="BEL55" s="76"/>
      <c r="BFI55" s="321"/>
      <c r="BFJ55" s="302"/>
      <c r="BFK55" s="390"/>
      <c r="BFL55" s="861"/>
      <c r="BFM55" s="390"/>
      <c r="BFN55" s="78">
        <f t="shared" si="162"/>
        <v>0</v>
      </c>
      <c r="BHP55" s="815"/>
      <c r="BHQ55" s="702"/>
      <c r="BHS55" s="702"/>
      <c r="BHT55" s="78">
        <f t="shared" si="170"/>
        <v>0</v>
      </c>
      <c r="BIM55" s="815"/>
      <c r="BIN55" s="702"/>
      <c r="BIP55" s="702"/>
      <c r="BIQ55" s="78">
        <f t="shared" si="173"/>
        <v>86</v>
      </c>
      <c r="BMO55" s="941"/>
      <c r="BMP55" s="944"/>
      <c r="BMQ55" s="941"/>
      <c r="BMR55" s="941"/>
      <c r="BMS55" s="943"/>
      <c r="BMT55" s="907">
        <f t="shared" si="186"/>
        <v>0</v>
      </c>
      <c r="BNC55" s="400"/>
      <c r="BND55" s="244"/>
      <c r="BNE55" s="696"/>
      <c r="BNF55" s="393"/>
      <c r="BNG55" s="350"/>
      <c r="BNH55" s="78">
        <f t="shared" si="230"/>
        <v>92933.8</v>
      </c>
      <c r="BQL55" s="815"/>
      <c r="BQM55" s="702"/>
      <c r="BQP55" s="78">
        <f t="shared" si="190"/>
        <v>55080.5</v>
      </c>
      <c r="BQR55" s="321"/>
      <c r="BQS55" s="229"/>
      <c r="BQT55" s="104"/>
      <c r="BQU55" s="426"/>
      <c r="BQV55" s="139"/>
      <c r="BQW55" s="78">
        <f t="shared" si="191"/>
        <v>0</v>
      </c>
      <c r="BQX55" s="311"/>
      <c r="BQY55" s="426"/>
      <c r="BQZ55" s="951"/>
      <c r="BRA55" s="350"/>
      <c r="BRB55" s="426"/>
      <c r="BRC55" s="390"/>
      <c r="BRD55" s="131">
        <f t="shared" si="192"/>
        <v>0</v>
      </c>
      <c r="BRU55" s="32"/>
      <c r="BSB55" s="32"/>
      <c r="BSP55" s="32"/>
      <c r="BSW55" s="32"/>
    </row>
    <row r="56" spans="4:1024 1027:1869" ht="15.75" thickTop="1" x14ac:dyDescent="0.25">
      <c r="P56" s="323"/>
      <c r="AJ56" s="406"/>
      <c r="AK56" s="780"/>
      <c r="AL56" s="702"/>
      <c r="AM56" s="406"/>
      <c r="AN56" s="702"/>
      <c r="AO56" s="78">
        <f t="shared" si="7"/>
        <v>1390</v>
      </c>
      <c r="AQ56" s="322"/>
      <c r="AR56" s="780"/>
      <c r="AS56" s="702"/>
      <c r="AU56" s="702"/>
      <c r="AV56" s="78">
        <f t="shared" si="8"/>
        <v>317405.71999999997</v>
      </c>
      <c r="BT56" s="780"/>
      <c r="BU56" s="702"/>
      <c r="BV56" s="545"/>
      <c r="BW56" s="702"/>
      <c r="BX56" s="78">
        <f t="shared" si="12"/>
        <v>0</v>
      </c>
      <c r="CV56" s="406">
        <v>41529</v>
      </c>
      <c r="CW56" s="909"/>
      <c r="CX56" s="780" t="s">
        <v>1708</v>
      </c>
      <c r="CY56" s="139">
        <v>593448.5</v>
      </c>
      <c r="CZ56" s="483"/>
      <c r="DA56" s="935"/>
      <c r="DB56" s="78">
        <f t="shared" si="16"/>
        <v>4280873.3100000005</v>
      </c>
      <c r="DE56" s="909"/>
      <c r="DF56" s="780"/>
      <c r="DG56" s="139"/>
      <c r="DJ56" s="78">
        <f t="shared" si="17"/>
        <v>17806122.599999994</v>
      </c>
      <c r="FJ56" s="426"/>
      <c r="FK56" s="49"/>
      <c r="FL56" s="1460"/>
      <c r="FM56" s="139"/>
      <c r="FN56" s="49"/>
      <c r="FO56" s="139"/>
      <c r="FP56" s="131">
        <f t="shared" si="25"/>
        <v>19957.43</v>
      </c>
      <c r="GG56" s="406"/>
      <c r="GH56" s="406"/>
      <c r="GJ56" s="783"/>
      <c r="GM56" s="78">
        <f t="shared" si="27"/>
        <v>0</v>
      </c>
      <c r="IT56" s="406"/>
      <c r="JA56" s="406"/>
      <c r="JH56" s="321"/>
      <c r="JI56" s="229"/>
      <c r="JJ56" s="104"/>
      <c r="JK56" s="321"/>
      <c r="JL56" s="390"/>
      <c r="JM56" s="78">
        <f t="shared" si="38"/>
        <v>40800</v>
      </c>
      <c r="JO56" s="322"/>
      <c r="JP56" s="780"/>
      <c r="JQ56" s="702"/>
      <c r="JR56" s="796"/>
      <c r="JS56" s="702"/>
      <c r="JT56" s="78">
        <f t="shared" si="39"/>
        <v>40800</v>
      </c>
      <c r="JV56" s="322"/>
      <c r="JW56" s="780"/>
      <c r="JX56" s="702"/>
      <c r="JY56" s="796"/>
      <c r="JZ56" s="702"/>
      <c r="KA56" s="78">
        <f t="shared" si="40"/>
        <v>40800</v>
      </c>
      <c r="KD56" s="815"/>
      <c r="KH56" s="78">
        <f t="shared" si="275"/>
        <v>108005.6</v>
      </c>
      <c r="PH56" s="321"/>
      <c r="PI56" s="789"/>
      <c r="PJ56" s="139"/>
      <c r="PK56" s="49"/>
      <c r="PL56" s="139"/>
      <c r="PM56" s="78">
        <f t="shared" si="59"/>
        <v>301.5</v>
      </c>
      <c r="PO56" s="321"/>
      <c r="PP56" s="789"/>
      <c r="PQ56" s="139"/>
      <c r="PR56" s="49"/>
      <c r="PS56" s="139"/>
      <c r="PT56" s="78">
        <f t="shared" si="60"/>
        <v>301.5</v>
      </c>
      <c r="RM56" s="426"/>
      <c r="RN56" s="483"/>
      <c r="RO56" s="302"/>
      <c r="RP56" s="390"/>
      <c r="RQ56" s="49"/>
      <c r="RR56" s="390"/>
      <c r="RS56" s="78">
        <f t="shared" si="67"/>
        <v>15332.5</v>
      </c>
      <c r="VA56" s="322"/>
      <c r="VB56" s="780"/>
      <c r="VC56" s="702"/>
      <c r="VE56" s="702"/>
      <c r="VF56" s="78">
        <f t="shared" si="80"/>
        <v>0</v>
      </c>
      <c r="ZF56" s="778"/>
      <c r="ZH56" s="702"/>
      <c r="ZI56" s="78">
        <f t="shared" si="94"/>
        <v>11399.470000000001</v>
      </c>
      <c r="ZY56" s="322"/>
      <c r="AAA56" s="780"/>
      <c r="AAB56" s="702"/>
      <c r="AAD56" s="702"/>
      <c r="AAE56" s="78">
        <f t="shared" si="95"/>
        <v>2062.4000000000233</v>
      </c>
      <c r="AAG56" s="322"/>
      <c r="AAH56" s="780"/>
      <c r="AAI56" s="702"/>
      <c r="AAK56" s="702"/>
      <c r="AAL56" s="78">
        <f t="shared" si="96"/>
        <v>0</v>
      </c>
      <c r="AAX56" s="702"/>
      <c r="ABA56" s="78">
        <f t="shared" si="98"/>
        <v>41970</v>
      </c>
      <c r="AHE56" s="780"/>
      <c r="AHF56" s="702"/>
      <c r="AHG56" s="322"/>
      <c r="AHH56" s="702"/>
      <c r="AHI56" s="78">
        <f t="shared" si="115"/>
        <v>2343</v>
      </c>
      <c r="AJB56" s="31"/>
      <c r="AJC56" s="782"/>
      <c r="AJD56" s="22"/>
      <c r="AJE56" s="31"/>
      <c r="AJF56" s="76"/>
      <c r="AJG56" s="78">
        <f t="shared" si="122"/>
        <v>52560.5</v>
      </c>
      <c r="AJI56" s="31"/>
      <c r="AJJ56" s="800"/>
      <c r="AJK56" s="139"/>
      <c r="AJL56" s="792"/>
      <c r="AJM56" s="702"/>
      <c r="AJN56" s="78">
        <f t="shared" si="123"/>
        <v>3113</v>
      </c>
      <c r="AJU56" s="78">
        <f t="shared" si="124"/>
        <v>0</v>
      </c>
      <c r="AJW56" s="400"/>
      <c r="AJX56" s="229"/>
      <c r="AJY56" s="696"/>
      <c r="AJZ56" s="321"/>
      <c r="AKA56" s="390"/>
      <c r="AKB56" s="78">
        <f t="shared" si="125"/>
        <v>32534.5</v>
      </c>
      <c r="ALX56" s="783"/>
      <c r="ALZ56" s="702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32"/>
      <c r="AOB56" s="32"/>
      <c r="AOI56" s="32"/>
      <c r="APD56" s="97"/>
      <c r="APE56" s="930"/>
      <c r="APF56" s="350"/>
      <c r="APG56" s="97"/>
      <c r="APH56" s="350"/>
      <c r="API56" s="76"/>
      <c r="APJ56" s="352"/>
      <c r="APR56" s="322"/>
      <c r="APS56" s="949"/>
      <c r="APT56" s="793"/>
      <c r="APU56" s="810"/>
      <c r="APV56" s="793"/>
      <c r="APW56" s="76"/>
      <c r="APX56" s="352"/>
      <c r="APY56" s="810"/>
      <c r="APZ56" s="949"/>
      <c r="AQA56" s="793"/>
      <c r="AQB56" s="810"/>
      <c r="AQC56" s="793"/>
      <c r="AQD56" s="76"/>
      <c r="AQF56" s="31"/>
      <c r="AQG56" s="872"/>
      <c r="AQH56" s="793"/>
      <c r="AQI56" s="810"/>
      <c r="AQJ56" s="793"/>
      <c r="AQK56" s="76"/>
      <c r="AQM56" s="31"/>
      <c r="AQN56" s="872"/>
      <c r="AQO56" s="793"/>
      <c r="AQP56" s="810"/>
      <c r="AQQ56" s="793"/>
      <c r="AQR56" s="76"/>
      <c r="AQT56" s="322"/>
      <c r="AQU56" s="872"/>
      <c r="AQV56" s="807"/>
      <c r="AQW56" s="810"/>
      <c r="AQX56" s="793"/>
      <c r="AQY56" s="76"/>
      <c r="AQZ56" s="352"/>
      <c r="ARA56" s="322"/>
      <c r="ARB56" s="872"/>
      <c r="ARC56" s="807"/>
      <c r="ARD56" s="810"/>
      <c r="ARE56" s="793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1"/>
      <c r="ARP56" s="949"/>
      <c r="ARQ56" s="793"/>
      <c r="ARR56" s="810"/>
      <c r="ARS56" s="793"/>
      <c r="ART56" s="76"/>
      <c r="ATG56" s="800"/>
      <c r="AUR56" s="780"/>
      <c r="AUV56" s="78">
        <f t="shared" si="247"/>
        <v>1117.5</v>
      </c>
      <c r="AVQ56" s="76"/>
      <c r="AVR56" s="352"/>
      <c r="AWI56" s="783"/>
      <c r="AWJ56" s="311"/>
      <c r="AWL56" s="131">
        <f t="shared" si="227"/>
        <v>0</v>
      </c>
      <c r="AWV56" s="406"/>
      <c r="AWW56" s="406"/>
      <c r="AWX56" s="311"/>
      <c r="AXA56" s="778"/>
      <c r="AXB56" s="76"/>
      <c r="AXY56" s="406"/>
      <c r="AXZ56" s="780"/>
      <c r="AYA56" s="702"/>
      <c r="AYB56" s="406"/>
      <c r="AYC56" s="778"/>
      <c r="AYD56" s="78">
        <f t="shared" si="137"/>
        <v>0</v>
      </c>
      <c r="AYF56" s="406"/>
      <c r="AYG56" s="780"/>
      <c r="AYH56" s="702"/>
      <c r="AYJ56" s="778"/>
      <c r="AYK56" s="78">
        <f t="shared" si="138"/>
        <v>0</v>
      </c>
      <c r="AYM56" s="406"/>
      <c r="AYN56" s="780"/>
      <c r="AYQ56" s="778"/>
      <c r="AYR56" s="78">
        <f t="shared" si="139"/>
        <v>0</v>
      </c>
      <c r="AYT56" s="406"/>
      <c r="AYU56" s="311"/>
      <c r="AYX56" s="778"/>
      <c r="AYY56" s="76"/>
      <c r="AZO56" s="322"/>
      <c r="AZP56" s="780"/>
      <c r="AZQ56" s="350"/>
      <c r="AZR56" s="865"/>
      <c r="AZS56" s="778"/>
      <c r="AZT56" s="78">
        <f t="shared" si="143"/>
        <v>5180.28</v>
      </c>
      <c r="BAC56" s="322"/>
      <c r="BAD56" s="815"/>
      <c r="BAE56" s="702"/>
      <c r="BAF56" s="406"/>
      <c r="BAG56" s="778"/>
      <c r="BAH56" s="78">
        <f t="shared" si="145"/>
        <v>16823.900000000001</v>
      </c>
      <c r="BAQ56" s="861"/>
      <c r="BAR56" s="951"/>
      <c r="BAS56" s="390"/>
      <c r="BAT56" s="49"/>
      <c r="BAU56" s="390"/>
      <c r="BAV56" s="76">
        <f t="shared" si="147"/>
        <v>60859.7</v>
      </c>
      <c r="BBL56" s="321">
        <v>41757</v>
      </c>
      <c r="BBM56" s="321"/>
      <c r="BBN56" s="302" t="s">
        <v>3856</v>
      </c>
      <c r="BBO56" s="139">
        <v>6533</v>
      </c>
      <c r="BBP56" s="1454"/>
      <c r="BBQ56" s="832"/>
      <c r="BBR56" s="131">
        <f t="shared" si="148"/>
        <v>2404647.1</v>
      </c>
      <c r="BBT56" s="942"/>
      <c r="BBU56" s="244"/>
      <c r="BBV56" s="953"/>
      <c r="BBW56" s="813"/>
      <c r="BCA56" s="942"/>
      <c r="BCF56" s="32">
        <f>SUM(BCF49:BCF55)</f>
        <v>0</v>
      </c>
      <c r="BDQ56" s="406"/>
      <c r="BDR56" s="406"/>
      <c r="BDS56" s="311"/>
      <c r="BDV56" s="778"/>
      <c r="BDW56" s="76"/>
      <c r="BDY56" s="311"/>
      <c r="BDZ56" s="311"/>
      <c r="BEA56" s="311"/>
      <c r="BED56" s="778"/>
      <c r="BEE56" s="76"/>
      <c r="BEG56" s="311"/>
      <c r="BEH56" s="311"/>
      <c r="BEK56" s="778"/>
      <c r="BEL56" s="76"/>
      <c r="BFI56" s="321"/>
      <c r="BFJ56" s="302"/>
      <c r="BFK56" s="390"/>
      <c r="BFL56" s="861"/>
      <c r="BFM56" s="390"/>
      <c r="BFN56" s="78">
        <f t="shared" si="162"/>
        <v>0</v>
      </c>
      <c r="BHP56" s="815"/>
      <c r="BHQ56" s="702"/>
      <c r="BHS56" s="702"/>
      <c r="BHT56" s="78">
        <f t="shared" si="170"/>
        <v>0</v>
      </c>
      <c r="BIM56" s="815"/>
      <c r="BIN56" s="702"/>
      <c r="BIP56" s="702"/>
      <c r="BIQ56" s="78">
        <f t="shared" si="173"/>
        <v>86</v>
      </c>
      <c r="BMT56" s="78"/>
      <c r="BNE56" s="783"/>
      <c r="BNF56" s="901"/>
      <c r="BNG56" s="793"/>
      <c r="BNH56" s="78">
        <f t="shared" si="230"/>
        <v>92933.8</v>
      </c>
      <c r="BQL56" s="815"/>
      <c r="BQM56" s="702"/>
      <c r="BQP56" s="78">
        <f t="shared" si="190"/>
        <v>55080.5</v>
      </c>
      <c r="BQR56" s="321"/>
      <c r="BQS56" s="229"/>
      <c r="BQT56" s="104"/>
      <c r="BQU56" s="426"/>
      <c r="BQV56" s="139"/>
      <c r="BQW56" s="78">
        <f t="shared" si="191"/>
        <v>0</v>
      </c>
      <c r="BQX56" s="311"/>
      <c r="BQY56" s="426"/>
      <c r="BQZ56" s="956"/>
      <c r="BRA56" s="350"/>
      <c r="BRB56" s="426"/>
      <c r="BRC56" s="390"/>
      <c r="BRD56" s="131">
        <f t="shared" si="192"/>
        <v>0</v>
      </c>
      <c r="BRU56" s="32"/>
      <c r="BSB56" s="32"/>
      <c r="BSP56" s="32"/>
      <c r="BSW56" s="32"/>
    </row>
    <row r="57" spans="4:1024 1027:1869" x14ac:dyDescent="0.25">
      <c r="AJ57" s="406"/>
      <c r="AK57" s="780"/>
      <c r="AL57" s="390"/>
      <c r="AM57" s="426"/>
      <c r="AN57" s="702"/>
      <c r="AO57" s="78">
        <f t="shared" si="7"/>
        <v>1390</v>
      </c>
      <c r="AQ57" s="322"/>
      <c r="AR57" s="780"/>
      <c r="AS57" s="702"/>
      <c r="AU57" s="702"/>
      <c r="AV57" s="78">
        <f t="shared" si="8"/>
        <v>317405.71999999997</v>
      </c>
      <c r="BT57" s="780"/>
      <c r="BU57" s="702"/>
      <c r="BV57" s="545"/>
      <c r="BW57" s="702"/>
      <c r="BX57" s="78">
        <f t="shared" si="12"/>
        <v>0</v>
      </c>
      <c r="CV57" s="406">
        <v>41531</v>
      </c>
      <c r="CW57" s="909"/>
      <c r="CX57" s="780" t="s">
        <v>1709</v>
      </c>
      <c r="CY57" s="139">
        <v>125792.5</v>
      </c>
      <c r="CZ57" s="483"/>
      <c r="DA57" s="935"/>
      <c r="DB57" s="78">
        <f t="shared" si="16"/>
        <v>4406665.8100000005</v>
      </c>
      <c r="DE57" s="909"/>
      <c r="DF57" s="780"/>
      <c r="DG57" s="139"/>
      <c r="DJ57" s="78">
        <f t="shared" si="17"/>
        <v>17806122.599999994</v>
      </c>
      <c r="FJ57" s="426"/>
      <c r="FK57" s="49"/>
      <c r="FL57" s="1460"/>
      <c r="FM57" s="139"/>
      <c r="FN57" s="49"/>
      <c r="FO57" s="139"/>
      <c r="FP57" s="131">
        <f t="shared" si="25"/>
        <v>19957.43</v>
      </c>
      <c r="GG57" s="406"/>
      <c r="GH57" s="406"/>
      <c r="GJ57" s="783"/>
      <c r="GM57" s="78">
        <f t="shared" si="27"/>
        <v>0</v>
      </c>
      <c r="JH57" s="321"/>
      <c r="JI57" s="229"/>
      <c r="JJ57" s="104"/>
      <c r="JK57" s="321"/>
      <c r="JL57" s="390"/>
      <c r="JM57" s="78">
        <f t="shared" si="38"/>
        <v>40800</v>
      </c>
      <c r="JO57" s="322"/>
      <c r="JP57" s="780"/>
      <c r="JQ57" s="702"/>
      <c r="JR57" s="796"/>
      <c r="JS57" s="702"/>
      <c r="JT57" s="78">
        <f t="shared" si="39"/>
        <v>40800</v>
      </c>
      <c r="JV57" s="322"/>
      <c r="JW57" s="780"/>
      <c r="JX57" s="702"/>
      <c r="JY57" s="796"/>
      <c r="JZ57" s="702"/>
      <c r="KA57" s="78">
        <f t="shared" si="40"/>
        <v>40800</v>
      </c>
      <c r="KD57" s="815"/>
      <c r="KH57" s="78">
        <f t="shared" si="275"/>
        <v>108005.6</v>
      </c>
      <c r="PH57" s="321"/>
      <c r="PI57" s="789"/>
      <c r="PJ57" s="139"/>
      <c r="PK57" s="49"/>
      <c r="PL57" s="139"/>
      <c r="PM57" s="78">
        <f t="shared" si="59"/>
        <v>301.5</v>
      </c>
      <c r="PO57" s="321"/>
      <c r="PP57" s="789"/>
      <c r="PQ57" s="139"/>
      <c r="PR57" s="49"/>
      <c r="PS57" s="139"/>
      <c r="PT57" s="78">
        <f t="shared" si="60"/>
        <v>301.5</v>
      </c>
      <c r="RM57" s="426"/>
      <c r="RN57" s="483"/>
      <c r="RO57" s="302"/>
      <c r="RP57" s="390"/>
      <c r="RQ57" s="49"/>
      <c r="RR57" s="390"/>
      <c r="RS57" s="78">
        <f t="shared" si="67"/>
        <v>15332.5</v>
      </c>
      <c r="VB57" s="815"/>
      <c r="VC57" s="702"/>
      <c r="VE57" s="702"/>
      <c r="VF57" s="78">
        <f t="shared" si="80"/>
        <v>0</v>
      </c>
      <c r="ZF57" s="778"/>
      <c r="ZH57" s="702"/>
      <c r="ZI57" s="78">
        <f t="shared" si="94"/>
        <v>11399.470000000001</v>
      </c>
      <c r="ZY57" s="322"/>
      <c r="AAA57" s="780"/>
      <c r="AAB57" s="702"/>
      <c r="AAD57" s="702"/>
      <c r="AAE57" s="78">
        <f t="shared" si="95"/>
        <v>2062.4000000000233</v>
      </c>
      <c r="AAG57" s="322"/>
      <c r="AAH57" s="780"/>
      <c r="AAI57" s="702"/>
      <c r="AAK57" s="702"/>
      <c r="AAL57" s="78">
        <f t="shared" si="96"/>
        <v>0</v>
      </c>
      <c r="AAX57" s="702"/>
      <c r="ABA57" s="78">
        <f t="shared" si="98"/>
        <v>41970</v>
      </c>
      <c r="AHE57" s="780"/>
      <c r="AHF57" s="702"/>
      <c r="AHG57" s="322"/>
      <c r="AHH57" s="702"/>
      <c r="AHI57" s="78">
        <f t="shared" si="115"/>
        <v>2343</v>
      </c>
      <c r="AJB57" s="31"/>
      <c r="AJC57" s="782"/>
      <c r="AJD57" s="22"/>
      <c r="AJE57" s="31"/>
      <c r="AJF57" s="76"/>
      <c r="AJG57" s="78">
        <f t="shared" si="122"/>
        <v>52560.5</v>
      </c>
      <c r="AJI57" s="31"/>
      <c r="AJJ57" s="800"/>
      <c r="AJK57" s="139"/>
      <c r="AJL57" s="792"/>
      <c r="AJM57" s="702"/>
      <c r="AJN57" s="78">
        <f t="shared" si="123"/>
        <v>3113</v>
      </c>
      <c r="AJU57" s="78">
        <f t="shared" si="124"/>
        <v>0</v>
      </c>
      <c r="AJW57" s="400"/>
      <c r="AJX57" s="229"/>
      <c r="AJY57" s="696"/>
      <c r="AJZ57" s="321"/>
      <c r="AKA57" s="390"/>
      <c r="AKB57" s="78">
        <f t="shared" si="125"/>
        <v>32534.5</v>
      </c>
      <c r="ALX57" s="783"/>
      <c r="ALZ57" s="702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32"/>
      <c r="AOB57" s="32"/>
      <c r="AOI57" s="32"/>
      <c r="APD57" s="97"/>
      <c r="APE57" s="930"/>
      <c r="APF57" s="350"/>
      <c r="APG57" s="97"/>
      <c r="APH57" s="350"/>
      <c r="API57" s="76"/>
      <c r="APJ57" s="352"/>
      <c r="APR57" s="322"/>
      <c r="APS57" s="949"/>
      <c r="APT57" s="793"/>
      <c r="APU57" s="810"/>
      <c r="APV57" s="793"/>
      <c r="APW57" s="76"/>
      <c r="APX57" s="352"/>
      <c r="APY57" s="810"/>
      <c r="APZ57" s="949"/>
      <c r="AQA57" s="793"/>
      <c r="AQB57" s="810"/>
      <c r="AQC57" s="793"/>
      <c r="AQD57" s="76"/>
      <c r="AQF57" s="31"/>
      <c r="AQG57" s="872"/>
      <c r="AQH57" s="793"/>
      <c r="AQI57" s="810"/>
      <c r="AQJ57" s="793"/>
      <c r="AQK57" s="76"/>
      <c r="AQM57" s="31"/>
      <c r="AQN57" s="872"/>
      <c r="AQO57" s="793"/>
      <c r="AQP57" s="810"/>
      <c r="AQQ57" s="793"/>
      <c r="AQR57" s="76"/>
      <c r="AQT57" s="322"/>
      <c r="AQU57" s="872"/>
      <c r="AQV57" s="807"/>
      <c r="AQW57" s="810"/>
      <c r="AQX57" s="793"/>
      <c r="AQY57" s="76"/>
      <c r="AQZ57" s="352"/>
      <c r="ARA57" s="322"/>
      <c r="ARB57" s="872"/>
      <c r="ARC57" s="807"/>
      <c r="ARD57" s="810"/>
      <c r="ARE57" s="793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1"/>
      <c r="ARP57" s="949"/>
      <c r="ARQ57" s="793"/>
      <c r="ARR57" s="810"/>
      <c r="ARS57" s="793"/>
      <c r="ART57" s="76"/>
      <c r="ATG57" s="800"/>
      <c r="AUR57" s="780"/>
      <c r="AUV57" s="78">
        <f t="shared" si="247"/>
        <v>1117.5</v>
      </c>
      <c r="AVQ57" s="76"/>
      <c r="AVR57" s="352"/>
      <c r="AWI57" s="783"/>
      <c r="AWJ57" s="311"/>
      <c r="AWL57" s="131">
        <f t="shared" si="227"/>
        <v>0</v>
      </c>
      <c r="AWV57" s="406"/>
      <c r="AWW57" s="406"/>
      <c r="AWX57" s="311"/>
      <c r="AXA57" s="778"/>
      <c r="AXB57" s="76"/>
      <c r="AXY57" s="406"/>
      <c r="AXZ57" s="780"/>
      <c r="AYA57" s="702"/>
      <c r="AYB57" s="406"/>
      <c r="AYC57" s="778"/>
      <c r="AYD57" s="78">
        <f t="shared" si="137"/>
        <v>0</v>
      </c>
      <c r="AYF57" s="406"/>
      <c r="AYG57" s="780"/>
      <c r="AYH57" s="702"/>
      <c r="AYJ57" s="778"/>
      <c r="AYK57" s="78">
        <f t="shared" si="138"/>
        <v>0</v>
      </c>
      <c r="AYM57" s="406"/>
      <c r="AYN57" s="780"/>
      <c r="AYQ57" s="778"/>
      <c r="AYR57" s="78">
        <f t="shared" si="139"/>
        <v>0</v>
      </c>
      <c r="AYT57" s="406"/>
      <c r="AYU57" s="311"/>
      <c r="AYX57" s="778"/>
      <c r="AYY57" s="76"/>
      <c r="AZO57" s="322"/>
      <c r="AZP57" s="780"/>
      <c r="AZQ57" s="139"/>
      <c r="AZR57" s="865"/>
      <c r="AZS57" s="778"/>
      <c r="AZT57" s="78">
        <f t="shared" si="143"/>
        <v>5180.28</v>
      </c>
      <c r="BAC57" s="322"/>
      <c r="BAD57" s="815"/>
      <c r="BAE57" s="702"/>
      <c r="BAF57" s="406"/>
      <c r="BAG57" s="778"/>
      <c r="BAH57" s="78">
        <f t="shared" si="145"/>
        <v>16823.900000000001</v>
      </c>
      <c r="BAQ57" s="861"/>
      <c r="BAR57" s="951"/>
      <c r="BAS57" s="390"/>
      <c r="BAT57" s="49"/>
      <c r="BAU57" s="390"/>
      <c r="BAV57" s="76">
        <f t="shared" si="147"/>
        <v>60859.7</v>
      </c>
      <c r="BBL57" s="342">
        <v>41757</v>
      </c>
      <c r="BBM57" s="342"/>
      <c r="BBN57" s="229" t="s">
        <v>3857</v>
      </c>
      <c r="BBO57" s="104">
        <v>16382.4</v>
      </c>
      <c r="BBP57" s="1454"/>
      <c r="BBQ57" s="832"/>
      <c r="BBR57" s="131">
        <f t="shared" si="148"/>
        <v>2421029.5</v>
      </c>
      <c r="BBT57" s="942"/>
      <c r="BBU57" s="244"/>
      <c r="BBV57" s="244"/>
      <c r="BBW57" s="261"/>
      <c r="BCA57" s="942"/>
      <c r="BDQ57" s="406"/>
      <c r="BDR57" s="406"/>
      <c r="BDS57" s="311"/>
      <c r="BDV57" s="778"/>
      <c r="BDW57" s="76"/>
      <c r="BDY57" s="311"/>
      <c r="BDZ57" s="311"/>
      <c r="BEA57" s="311"/>
      <c r="BED57" s="778"/>
      <c r="BEE57" s="76"/>
      <c r="BEG57" s="311"/>
      <c r="BEH57" s="311"/>
      <c r="BEK57" s="778"/>
      <c r="BEL57" s="76"/>
      <c r="BFI57" s="321"/>
      <c r="BFJ57" s="302"/>
      <c r="BFK57" s="390"/>
      <c r="BFL57" s="861"/>
      <c r="BFM57" s="390"/>
      <c r="BFN57" s="78">
        <f t="shared" si="162"/>
        <v>0</v>
      </c>
      <c r="BHP57" s="815"/>
      <c r="BHQ57" s="702"/>
      <c r="BHS57" s="702"/>
      <c r="BHT57" s="78">
        <f t="shared" si="170"/>
        <v>0</v>
      </c>
      <c r="BIM57" s="815"/>
      <c r="BIN57" s="702"/>
      <c r="BIP57" s="702"/>
      <c r="BIQ57" s="78">
        <f t="shared" si="173"/>
        <v>86</v>
      </c>
      <c r="BNE57" s="903"/>
      <c r="BNF57" s="901"/>
      <c r="BNG57" s="793"/>
      <c r="BNH57" s="78">
        <f t="shared" si="230"/>
        <v>92933.8</v>
      </c>
      <c r="BQL57" s="815"/>
      <c r="BQM57" s="702"/>
      <c r="BQP57" s="78">
        <f t="shared" si="190"/>
        <v>55080.5</v>
      </c>
      <c r="BQR57" s="426"/>
      <c r="BQS57" s="302"/>
      <c r="BQT57" s="350"/>
      <c r="BQU57" s="426"/>
      <c r="BQV57" s="139"/>
      <c r="BQW57" s="78">
        <f t="shared" si="191"/>
        <v>0</v>
      </c>
      <c r="BQX57" s="311"/>
      <c r="BQY57" s="426"/>
      <c r="BQZ57" s="956"/>
      <c r="BRA57" s="350"/>
      <c r="BRB57" s="426"/>
      <c r="BRC57" s="390"/>
      <c r="BRD57" s="131">
        <f t="shared" si="192"/>
        <v>0</v>
      </c>
      <c r="BRU57" s="32"/>
      <c r="BSB57" s="32"/>
      <c r="BSP57" s="32"/>
      <c r="BSW57" s="32"/>
    </row>
    <row r="58" spans="4:1024 1027:1869" x14ac:dyDescent="0.25">
      <c r="AJ58" s="406"/>
      <c r="AK58" s="780"/>
      <c r="AL58" s="702"/>
      <c r="AM58" s="406"/>
      <c r="AN58" s="702"/>
      <c r="AO58" s="78">
        <f t="shared" si="7"/>
        <v>1390</v>
      </c>
      <c r="AQ58" s="322"/>
      <c r="AR58" s="780"/>
      <c r="AS58" s="702"/>
      <c r="AU58" s="702"/>
      <c r="AV58" s="78">
        <f t="shared" si="8"/>
        <v>317405.71999999997</v>
      </c>
      <c r="BT58" s="780"/>
      <c r="BU58" s="702"/>
      <c r="BV58" s="545"/>
      <c r="BW58" s="702"/>
      <c r="BX58" s="78">
        <f t="shared" si="12"/>
        <v>0</v>
      </c>
      <c r="CV58" s="426">
        <v>41536</v>
      </c>
      <c r="CW58" s="818"/>
      <c r="CX58" s="229" t="s">
        <v>1710</v>
      </c>
      <c r="CY58" s="104">
        <v>567252.1</v>
      </c>
      <c r="CZ58" s="483"/>
      <c r="DA58" s="935"/>
      <c r="DB58" s="78">
        <f t="shared" si="16"/>
        <v>4973917.91</v>
      </c>
      <c r="DE58" s="909"/>
      <c r="DF58" s="780"/>
      <c r="DG58" s="139"/>
      <c r="DJ58" s="78">
        <f t="shared" si="17"/>
        <v>17806122.599999994</v>
      </c>
      <c r="FJ58" s="426"/>
      <c r="FK58" s="49"/>
      <c r="FL58" s="1460"/>
      <c r="FM58" s="139"/>
      <c r="FN58" s="49"/>
      <c r="FO58" s="139"/>
      <c r="FP58" s="131">
        <f t="shared" si="25"/>
        <v>19957.43</v>
      </c>
      <c r="GG58" s="406"/>
      <c r="GH58" s="406"/>
      <c r="GJ58" s="783"/>
      <c r="GM58" s="78">
        <f t="shared" si="27"/>
        <v>0</v>
      </c>
      <c r="JH58" s="321"/>
      <c r="JI58" s="229"/>
      <c r="JJ58" s="104"/>
      <c r="JK58" s="321"/>
      <c r="JL58" s="390"/>
      <c r="JM58" s="78">
        <f t="shared" si="38"/>
        <v>40800</v>
      </c>
      <c r="JO58" s="322"/>
      <c r="JP58" s="780"/>
      <c r="JQ58" s="702"/>
      <c r="JR58" s="796"/>
      <c r="JS58" s="702"/>
      <c r="JT58" s="78">
        <f t="shared" si="39"/>
        <v>40800</v>
      </c>
      <c r="JV58" s="322"/>
      <c r="JW58" s="780"/>
      <c r="JX58" s="702"/>
      <c r="JY58" s="796"/>
      <c r="JZ58" s="702"/>
      <c r="KA58" s="78">
        <f t="shared" si="40"/>
        <v>40800</v>
      </c>
      <c r="KD58" s="815"/>
      <c r="KH58" s="78">
        <f t="shared" si="275"/>
        <v>108005.6</v>
      </c>
      <c r="PH58" s="321"/>
      <c r="PI58" s="789"/>
      <c r="PJ58" s="139"/>
      <c r="PK58" s="49"/>
      <c r="PL58" s="139"/>
      <c r="PM58" s="78">
        <f t="shared" si="59"/>
        <v>301.5</v>
      </c>
      <c r="PO58" s="321"/>
      <c r="PP58" s="789"/>
      <c r="PQ58" s="139"/>
      <c r="PR58" s="49"/>
      <c r="PS58" s="139"/>
      <c r="PT58" s="78">
        <f t="shared" si="60"/>
        <v>301.5</v>
      </c>
      <c r="RM58" s="426"/>
      <c r="RN58" s="483"/>
      <c r="RO58" s="302"/>
      <c r="RP58" s="390"/>
      <c r="RQ58" s="49"/>
      <c r="RR58" s="390"/>
      <c r="RS58" s="78">
        <f t="shared" si="67"/>
        <v>15332.5</v>
      </c>
      <c r="VB58" s="815"/>
      <c r="VC58" s="702"/>
      <c r="VE58" s="702"/>
      <c r="VF58" s="78">
        <f t="shared" si="80"/>
        <v>0</v>
      </c>
      <c r="ZF58" s="778"/>
      <c r="ZH58" s="702"/>
      <c r="ZI58" s="78">
        <f t="shared" si="94"/>
        <v>11399.470000000001</v>
      </c>
      <c r="ZY58" s="322"/>
      <c r="AAA58" s="780"/>
      <c r="AAB58" s="702"/>
      <c r="AAE58" s="78">
        <f t="shared" si="95"/>
        <v>2062.4000000000233</v>
      </c>
      <c r="AAG58" s="322"/>
      <c r="AAH58" s="815"/>
      <c r="AAI58" s="702"/>
      <c r="AAL58" s="78">
        <f t="shared" si="96"/>
        <v>0</v>
      </c>
      <c r="AAX58" s="702"/>
      <c r="ABA58" s="78">
        <f t="shared" si="98"/>
        <v>41970</v>
      </c>
      <c r="AHE58" s="780"/>
      <c r="AHF58" s="702"/>
      <c r="AHG58" s="322"/>
      <c r="AHH58" s="702"/>
      <c r="AHI58" s="78">
        <f t="shared" si="115"/>
        <v>2343</v>
      </c>
      <c r="AJB58" s="31"/>
      <c r="AJC58" s="782"/>
      <c r="AJD58" s="22"/>
      <c r="AJE58" s="31"/>
      <c r="AJF58" s="76"/>
      <c r="AJG58" s="78">
        <f t="shared" si="122"/>
        <v>52560.5</v>
      </c>
      <c r="AJI58" s="31"/>
      <c r="AJJ58" s="800"/>
      <c r="AJK58" s="139"/>
      <c r="AJL58" s="792"/>
      <c r="AJM58" s="702"/>
      <c r="AJN58" s="78">
        <f t="shared" si="123"/>
        <v>3113</v>
      </c>
      <c r="AJU58" s="78">
        <f t="shared" si="124"/>
        <v>0</v>
      </c>
      <c r="AJW58" s="400"/>
      <c r="AJX58" s="229"/>
      <c r="AJY58" s="696"/>
      <c r="AJZ58" s="321"/>
      <c r="AKA58" s="390"/>
      <c r="AKB58" s="78">
        <f t="shared" si="125"/>
        <v>32534.5</v>
      </c>
      <c r="ALX58" s="783"/>
      <c r="ALZ58" s="702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32"/>
      <c r="AOB58" s="32"/>
      <c r="AOI58" s="32"/>
      <c r="APD58" s="97"/>
      <c r="APE58" s="930"/>
      <c r="APF58" s="350"/>
      <c r="APG58" s="97"/>
      <c r="APH58" s="350"/>
      <c r="API58" s="76"/>
      <c r="APJ58" s="352"/>
      <c r="APR58" s="322"/>
      <c r="APS58" s="949"/>
      <c r="APT58" s="793"/>
      <c r="APU58" s="810"/>
      <c r="APV58" s="793"/>
      <c r="APW58" s="76"/>
      <c r="APX58" s="352"/>
      <c r="APY58" s="810"/>
      <c r="APZ58" s="949"/>
      <c r="AQA58" s="793"/>
      <c r="AQB58" s="810"/>
      <c r="AQC58" s="793"/>
      <c r="AQD58" s="76"/>
      <c r="AQF58" s="31"/>
      <c r="AQG58" s="872"/>
      <c r="AQH58" s="793"/>
      <c r="AQI58" s="810"/>
      <c r="AQJ58" s="793"/>
      <c r="AQK58" s="76"/>
      <c r="AQM58" s="31"/>
      <c r="AQN58" s="872"/>
      <c r="AQO58" s="793"/>
      <c r="AQP58" s="810"/>
      <c r="AQQ58" s="793"/>
      <c r="AQR58" s="76"/>
      <c r="AQT58" s="322"/>
      <c r="AQU58" s="872"/>
      <c r="AQV58" s="807"/>
      <c r="AQW58" s="810"/>
      <c r="AQX58" s="793"/>
      <c r="AQY58" s="76"/>
      <c r="AQZ58" s="352"/>
      <c r="ARA58" s="322"/>
      <c r="ARB58" s="872"/>
      <c r="ARC58" s="807"/>
      <c r="ARD58" s="810"/>
      <c r="ARE58" s="793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1"/>
      <c r="ARP58" s="949"/>
      <c r="ARQ58" s="793"/>
      <c r="ARR58" s="810"/>
      <c r="ARS58" s="793"/>
      <c r="ART58" s="76"/>
      <c r="ATG58" s="800"/>
      <c r="AUR58" s="780"/>
      <c r="AUV58" s="78">
        <f t="shared" si="247"/>
        <v>1117.5</v>
      </c>
      <c r="AVQ58" s="76"/>
      <c r="AVR58" s="352"/>
      <c r="AWI58" s="903"/>
      <c r="AWL58" s="131">
        <f t="shared" si="227"/>
        <v>0</v>
      </c>
      <c r="AWV58" s="406"/>
      <c r="AWW58" s="406"/>
      <c r="AWX58" s="311"/>
      <c r="AXA58" s="778"/>
      <c r="AXB58" s="76"/>
      <c r="AXY58" s="406"/>
      <c r="AXZ58" s="780"/>
      <c r="AYA58" s="702"/>
      <c r="AYB58" s="406"/>
      <c r="AYC58" s="778"/>
      <c r="AYD58" s="78">
        <f t="shared" si="137"/>
        <v>0</v>
      </c>
      <c r="AYF58" s="406"/>
      <c r="AYG58" s="780"/>
      <c r="AYH58" s="702"/>
      <c r="AYJ58" s="778"/>
      <c r="AYK58" s="78">
        <f t="shared" si="138"/>
        <v>0</v>
      </c>
      <c r="AYM58" s="406"/>
      <c r="AYN58" s="780"/>
      <c r="AYQ58" s="778"/>
      <c r="AYR58" s="78">
        <f t="shared" si="139"/>
        <v>0</v>
      </c>
      <c r="AYT58" s="406"/>
      <c r="AYU58" s="311"/>
      <c r="AYX58" s="778"/>
      <c r="AYY58" s="76"/>
      <c r="AZO58" s="322"/>
      <c r="AZP58" s="780"/>
      <c r="AZQ58" s="350"/>
      <c r="AZR58" s="865"/>
      <c r="AZS58" s="778"/>
      <c r="AZT58" s="78">
        <f t="shared" si="143"/>
        <v>5180.28</v>
      </c>
      <c r="BAC58" s="322"/>
      <c r="BAD58" s="815"/>
      <c r="BAE58" s="702"/>
      <c r="BAF58" s="406"/>
      <c r="BAG58" s="778"/>
      <c r="BAH58" s="78">
        <f t="shared" si="145"/>
        <v>16823.900000000001</v>
      </c>
      <c r="BAQ58" s="861"/>
      <c r="BAR58" s="951"/>
      <c r="BAS58" s="390"/>
      <c r="BAT58" s="49"/>
      <c r="BAU58" s="390"/>
      <c r="BAV58" s="76">
        <f t="shared" si="147"/>
        <v>60859.7</v>
      </c>
      <c r="BBL58" s="342">
        <v>41759</v>
      </c>
      <c r="BBM58" s="342"/>
      <c r="BBN58" s="229" t="s">
        <v>3870</v>
      </c>
      <c r="BBO58" s="104">
        <v>83803</v>
      </c>
      <c r="BBP58" s="812"/>
      <c r="BBQ58" s="844"/>
      <c r="BBR58" s="131">
        <f t="shared" si="148"/>
        <v>2504832.5</v>
      </c>
      <c r="BBT58" s="942"/>
      <c r="BBU58" s="244"/>
      <c r="BBV58" s="244"/>
      <c r="BBW58" s="244"/>
      <c r="BCA58" s="942"/>
      <c r="BDQ58" s="406"/>
      <c r="BDR58" s="406"/>
      <c r="BDS58" s="311"/>
      <c r="BDV58" s="778"/>
      <c r="BDW58" s="76"/>
      <c r="BDY58" s="311"/>
      <c r="BDZ58" s="311"/>
      <c r="BEA58" s="311"/>
      <c r="BED58" s="778"/>
      <c r="BEE58" s="76"/>
      <c r="BEG58" s="311"/>
      <c r="BEH58" s="311"/>
      <c r="BEK58" s="778"/>
      <c r="BEL58" s="76"/>
      <c r="BFI58" s="321"/>
      <c r="BFJ58" s="302"/>
      <c r="BFK58" s="390"/>
      <c r="BFL58" s="861"/>
      <c r="BFM58" s="390"/>
      <c r="BFN58" s="78">
        <f t="shared" si="162"/>
        <v>0</v>
      </c>
      <c r="BHP58" s="815"/>
      <c r="BHQ58" s="702"/>
      <c r="BHS58" s="702"/>
      <c r="BHT58" s="78">
        <f t="shared" si="170"/>
        <v>0</v>
      </c>
      <c r="BIM58" s="815"/>
      <c r="BIN58" s="702"/>
      <c r="BIP58" s="702"/>
      <c r="BIQ58" s="78">
        <f t="shared" si="173"/>
        <v>86</v>
      </c>
      <c r="BNE58" s="903"/>
      <c r="BNF58" s="901"/>
      <c r="BNG58" s="793"/>
      <c r="BNH58" s="78">
        <f t="shared" si="230"/>
        <v>92933.8</v>
      </c>
      <c r="BQL58" s="815"/>
      <c r="BQM58" s="702"/>
      <c r="BQP58" s="78">
        <f t="shared" si="190"/>
        <v>55080.5</v>
      </c>
      <c r="BQR58" s="321"/>
      <c r="BQS58" s="302"/>
      <c r="BQT58" s="139"/>
      <c r="BQU58" s="426"/>
      <c r="BQV58" s="139"/>
      <c r="BQW58" s="78">
        <f t="shared" si="191"/>
        <v>0</v>
      </c>
      <c r="BQX58" s="311"/>
      <c r="BQY58" s="426"/>
      <c r="BQZ58" s="951"/>
      <c r="BRA58" s="350"/>
      <c r="BRB58" s="426"/>
      <c r="BRC58" s="390"/>
      <c r="BRD58" s="131">
        <f t="shared" si="192"/>
        <v>0</v>
      </c>
      <c r="BRU58" s="32"/>
      <c r="BSB58" s="32"/>
      <c r="BSP58" s="32"/>
      <c r="BSW58" s="32"/>
    </row>
    <row r="59" spans="4:1024 1027:1869" x14ac:dyDescent="0.25">
      <c r="AJ59" s="406"/>
      <c r="AK59" s="780"/>
      <c r="AL59" s="702"/>
      <c r="AM59" s="406"/>
      <c r="AN59" s="702"/>
      <c r="AO59" s="78">
        <f t="shared" si="7"/>
        <v>1390</v>
      </c>
      <c r="AQ59" s="322"/>
      <c r="AR59" s="780"/>
      <c r="AS59" s="702"/>
      <c r="AU59" s="702"/>
      <c r="AV59" s="78">
        <f t="shared" si="8"/>
        <v>317405.71999999997</v>
      </c>
      <c r="BT59" s="780"/>
      <c r="BU59" s="702"/>
      <c r="BV59" s="545"/>
      <c r="BW59" s="702"/>
      <c r="BX59" s="78">
        <f t="shared" si="12"/>
        <v>0</v>
      </c>
      <c r="CV59" s="426">
        <v>41537</v>
      </c>
      <c r="CW59" s="818"/>
      <c r="CX59" s="229" t="s">
        <v>1711</v>
      </c>
      <c r="CY59" s="104">
        <v>6875</v>
      </c>
      <c r="CZ59" s="483"/>
      <c r="DA59" s="935"/>
      <c r="DB59" s="78">
        <f t="shared" si="16"/>
        <v>4980792.91</v>
      </c>
      <c r="DE59" s="909"/>
      <c r="DF59" s="780"/>
      <c r="DG59" s="139"/>
      <c r="DJ59" s="78">
        <f t="shared" si="17"/>
        <v>17806122.599999994</v>
      </c>
      <c r="FJ59" s="426"/>
      <c r="FK59" s="49"/>
      <c r="FL59" s="1460"/>
      <c r="FM59" s="139"/>
      <c r="FN59" s="49"/>
      <c r="FO59" s="139"/>
      <c r="FP59" s="131">
        <f t="shared" si="25"/>
        <v>19957.43</v>
      </c>
      <c r="GG59" s="406"/>
      <c r="GH59" s="406"/>
      <c r="GJ59" s="783"/>
      <c r="GM59" s="78">
        <f t="shared" si="27"/>
        <v>0</v>
      </c>
      <c r="JH59" s="321"/>
      <c r="JI59" s="229"/>
      <c r="JJ59" s="104"/>
      <c r="JK59" s="321"/>
      <c r="JL59" s="390"/>
      <c r="JM59" s="78">
        <f t="shared" si="38"/>
        <v>40800</v>
      </c>
      <c r="JO59" s="322"/>
      <c r="JP59" s="780"/>
      <c r="JQ59" s="702"/>
      <c r="JR59" s="796"/>
      <c r="JS59" s="702"/>
      <c r="JT59" s="78">
        <f t="shared" si="39"/>
        <v>40800</v>
      </c>
      <c r="JV59" s="322"/>
      <c r="JW59" s="780"/>
      <c r="JX59" s="702"/>
      <c r="JY59" s="796"/>
      <c r="JZ59" s="702"/>
      <c r="KA59" s="78">
        <f t="shared" si="40"/>
        <v>40800</v>
      </c>
      <c r="KD59" s="815"/>
      <c r="KH59" s="78">
        <f t="shared" si="275"/>
        <v>108005.6</v>
      </c>
      <c r="PH59" s="321"/>
      <c r="PI59" s="789"/>
      <c r="PJ59" s="139"/>
      <c r="PK59" s="49"/>
      <c r="PL59" s="139"/>
      <c r="PM59" s="78">
        <f t="shared" si="59"/>
        <v>301.5</v>
      </c>
      <c r="PO59" s="321"/>
      <c r="PP59" s="789"/>
      <c r="PQ59" s="139"/>
      <c r="PR59" s="49"/>
      <c r="PS59" s="139"/>
      <c r="PT59" s="78">
        <f t="shared" si="60"/>
        <v>301.5</v>
      </c>
      <c r="RM59" s="426"/>
      <c r="RN59" s="483"/>
      <c r="RO59" s="302"/>
      <c r="RP59" s="390"/>
      <c r="RQ59" s="49"/>
      <c r="RR59" s="390"/>
      <c r="RS59" s="78">
        <f t="shared" si="67"/>
        <v>15332.5</v>
      </c>
      <c r="VB59" s="815"/>
      <c r="VC59" s="702"/>
      <c r="VF59" s="78">
        <f t="shared" si="80"/>
        <v>0</v>
      </c>
      <c r="ZF59" s="778"/>
      <c r="ZH59" s="702"/>
      <c r="ZI59" s="78">
        <f t="shared" si="94"/>
        <v>11399.470000000001</v>
      </c>
      <c r="ZY59" s="322"/>
      <c r="AAA59" s="780"/>
      <c r="AAB59" s="702"/>
      <c r="AAE59" s="78">
        <f t="shared" si="95"/>
        <v>2062.4000000000233</v>
      </c>
      <c r="AAG59" s="322"/>
      <c r="AAH59" s="815"/>
      <c r="AAI59" s="702"/>
      <c r="AAL59" s="78">
        <f t="shared" si="96"/>
        <v>0</v>
      </c>
      <c r="AAX59" s="702"/>
      <c r="ABA59" s="78">
        <f t="shared" si="98"/>
        <v>41970</v>
      </c>
      <c r="AHE59" s="780"/>
      <c r="AHF59" s="702"/>
      <c r="AHG59" s="322"/>
      <c r="AHH59" s="702"/>
      <c r="AHI59" s="78">
        <f t="shared" si="115"/>
        <v>2343</v>
      </c>
      <c r="AJB59" s="31"/>
      <c r="AJC59" s="782"/>
      <c r="AJD59" s="22"/>
      <c r="AJE59" s="31"/>
      <c r="AJF59" s="76"/>
      <c r="AJG59" s="78">
        <f t="shared" si="122"/>
        <v>52560.5</v>
      </c>
      <c r="AJI59" s="31"/>
      <c r="AJJ59" s="800"/>
      <c r="AJK59" s="139"/>
      <c r="AJL59" s="792"/>
      <c r="AJM59" s="702"/>
      <c r="AJN59" s="78">
        <f t="shared" si="123"/>
        <v>3113</v>
      </c>
      <c r="AJU59" s="78">
        <f t="shared" si="124"/>
        <v>0</v>
      </c>
      <c r="AJX59" s="311"/>
      <c r="AJY59" s="696"/>
      <c r="AJZ59" s="321"/>
      <c r="AKA59" s="702"/>
      <c r="AKB59" s="78">
        <f t="shared" si="125"/>
        <v>32534.5</v>
      </c>
      <c r="ALX59" s="783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32"/>
      <c r="AOB59" s="32"/>
      <c r="AOI59" s="32"/>
      <c r="APD59" s="97"/>
      <c r="APE59" s="930"/>
      <c r="APF59" s="350"/>
      <c r="APG59" s="97"/>
      <c r="APH59" s="350"/>
      <c r="API59" s="76"/>
      <c r="APJ59" s="352"/>
      <c r="APR59" s="322"/>
      <c r="APS59" s="949"/>
      <c r="APT59" s="793"/>
      <c r="APU59" s="810"/>
      <c r="APV59" s="793"/>
      <c r="APW59" s="76"/>
      <c r="APX59" s="352"/>
      <c r="APY59" s="810"/>
      <c r="APZ59" s="949"/>
      <c r="AQA59" s="793"/>
      <c r="AQB59" s="810"/>
      <c r="AQC59" s="793"/>
      <c r="AQD59" s="76"/>
      <c r="AQF59" s="31"/>
      <c r="AQG59" s="872"/>
      <c r="AQH59" s="793"/>
      <c r="AQI59" s="810"/>
      <c r="AQJ59" s="793"/>
      <c r="AQK59" s="76"/>
      <c r="AQM59" s="31"/>
      <c r="AQN59" s="872"/>
      <c r="AQO59" s="793"/>
      <c r="AQP59" s="810"/>
      <c r="AQQ59" s="793"/>
      <c r="AQR59" s="76"/>
      <c r="AQT59" s="322"/>
      <c r="AQU59" s="872"/>
      <c r="AQV59" s="807"/>
      <c r="AQW59" s="810"/>
      <c r="AQX59" s="793"/>
      <c r="AQY59" s="76"/>
      <c r="AQZ59" s="352"/>
      <c r="ARA59" s="322"/>
      <c r="ARB59" s="872"/>
      <c r="ARC59" s="807"/>
      <c r="ARD59" s="810"/>
      <c r="ARE59" s="793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1"/>
      <c r="ARP59" s="949"/>
      <c r="ARQ59" s="793"/>
      <c r="ARR59" s="810"/>
      <c r="ARS59" s="793"/>
      <c r="ART59" s="76"/>
      <c r="ATG59" s="800"/>
      <c r="AUR59" s="780"/>
      <c r="AUV59" s="78">
        <f t="shared" si="247"/>
        <v>1117.5</v>
      </c>
      <c r="AVQ59" s="76"/>
      <c r="AVR59" s="352"/>
      <c r="AWI59" s="903"/>
      <c r="AWL59" s="131">
        <f t="shared" si="227"/>
        <v>0</v>
      </c>
      <c r="AWV59" s="406"/>
      <c r="AWW59" s="406"/>
      <c r="AWX59" s="311"/>
      <c r="AXA59" s="778"/>
      <c r="AXB59" s="76"/>
      <c r="AXY59" s="406"/>
      <c r="AXZ59" s="780"/>
      <c r="AYA59" s="702"/>
      <c r="AYB59" s="406"/>
      <c r="AYC59" s="778"/>
      <c r="AYD59" s="78">
        <f t="shared" si="137"/>
        <v>0</v>
      </c>
      <c r="AYF59" s="406"/>
      <c r="AYG59" s="780"/>
      <c r="AYH59" s="702"/>
      <c r="AYJ59" s="778"/>
      <c r="AYK59" s="78">
        <f t="shared" si="138"/>
        <v>0</v>
      </c>
      <c r="AYM59" s="406"/>
      <c r="AYN59" s="780"/>
      <c r="AYQ59" s="778"/>
      <c r="AYR59" s="78">
        <f t="shared" si="139"/>
        <v>0</v>
      </c>
      <c r="AYT59" s="406"/>
      <c r="AYU59" s="311"/>
      <c r="AYX59" s="778"/>
      <c r="AYY59" s="76"/>
      <c r="AZO59" s="322"/>
      <c r="AZP59" s="780"/>
      <c r="AZQ59" s="139"/>
      <c r="AZR59" s="865"/>
      <c r="AZS59" s="778"/>
      <c r="AZT59" s="78">
        <f t="shared" si="143"/>
        <v>5180.28</v>
      </c>
      <c r="BAC59" s="322"/>
      <c r="BAD59" s="815"/>
      <c r="BAE59" s="702"/>
      <c r="BAF59" s="406"/>
      <c r="BAG59" s="778"/>
      <c r="BAH59" s="78">
        <f t="shared" si="145"/>
        <v>16823.900000000001</v>
      </c>
      <c r="BAQ59" s="861"/>
      <c r="BAR59" s="951"/>
      <c r="BAS59" s="390"/>
      <c r="BAT59" s="49"/>
      <c r="BAU59" s="390"/>
      <c r="BAV59" s="76">
        <f t="shared" si="147"/>
        <v>60859.7</v>
      </c>
      <c r="BBL59" s="321">
        <v>41759</v>
      </c>
      <c r="BBM59" s="784"/>
      <c r="BBN59" s="302" t="s">
        <v>3871</v>
      </c>
      <c r="BBO59" s="1535">
        <v>176522</v>
      </c>
      <c r="BBP59" s="393"/>
      <c r="BBQ59" s="390"/>
      <c r="BBR59" s="131">
        <f t="shared" si="148"/>
        <v>2681354.5</v>
      </c>
      <c r="BBT59" s="937"/>
      <c r="BBU59" s="244"/>
      <c r="BBV59" s="244"/>
      <c r="BBW59" s="244"/>
      <c r="BCA59" s="937"/>
      <c r="BDQ59" s="406"/>
      <c r="BDR59" s="406"/>
      <c r="BDS59" s="311"/>
      <c r="BDV59" s="778"/>
      <c r="BDW59" s="76"/>
      <c r="BDY59" s="311"/>
      <c r="BDZ59" s="311"/>
      <c r="BEA59" s="311"/>
      <c r="BED59" s="778"/>
      <c r="BEE59" s="76"/>
      <c r="BEG59" s="311"/>
      <c r="BEH59" s="311"/>
      <c r="BEK59" s="778"/>
      <c r="BEL59" s="76"/>
      <c r="BFI59" s="321"/>
      <c r="BFJ59" s="302"/>
      <c r="BFK59" s="390"/>
      <c r="BFL59" s="861"/>
      <c r="BFM59" s="390"/>
      <c r="BFN59" s="78">
        <f t="shared" si="162"/>
        <v>0</v>
      </c>
      <c r="BHP59" s="815"/>
      <c r="BHQ59" s="702"/>
      <c r="BHS59" s="702"/>
      <c r="BHT59" s="78">
        <f t="shared" si="170"/>
        <v>0</v>
      </c>
      <c r="BIM59" s="815"/>
      <c r="BIN59" s="702"/>
      <c r="BIP59" s="702"/>
      <c r="BIQ59" s="78">
        <f t="shared" si="173"/>
        <v>86</v>
      </c>
      <c r="BNE59" s="903"/>
      <c r="BNF59" s="901"/>
      <c r="BNG59" s="793"/>
      <c r="BNH59" s="78">
        <f t="shared" si="230"/>
        <v>92933.8</v>
      </c>
      <c r="BQL59" s="815"/>
      <c r="BQM59" s="702"/>
      <c r="BQP59" s="78">
        <f t="shared" si="190"/>
        <v>55080.5</v>
      </c>
      <c r="BQR59" s="321"/>
      <c r="BQS59" s="302"/>
      <c r="BQT59" s="139"/>
      <c r="BQU59" s="426"/>
      <c r="BQV59" s="139"/>
      <c r="BQW59" s="78">
        <f t="shared" si="191"/>
        <v>0</v>
      </c>
      <c r="BQX59" s="311"/>
      <c r="BQY59" s="426"/>
      <c r="BQZ59" s="956"/>
      <c r="BRA59" s="350"/>
      <c r="BRB59" s="426"/>
      <c r="BRC59" s="390"/>
      <c r="BRD59" s="131">
        <f t="shared" si="192"/>
        <v>0</v>
      </c>
      <c r="BRU59" s="32"/>
      <c r="BSB59" s="32"/>
      <c r="BSP59" s="32"/>
      <c r="BSW59" s="32"/>
    </row>
    <row r="60" spans="4:1024 1027:1869" ht="15.75" thickBot="1" x14ac:dyDescent="0.3">
      <c r="AJ60" s="406"/>
      <c r="AK60" s="780"/>
      <c r="AL60" s="702"/>
      <c r="AM60" s="406"/>
      <c r="AN60" s="702"/>
      <c r="AO60" s="78">
        <f t="shared" si="7"/>
        <v>1390</v>
      </c>
      <c r="AQ60" s="322"/>
      <c r="AR60" s="780"/>
      <c r="AS60" s="702"/>
      <c r="AU60" s="702"/>
      <c r="AV60" s="78">
        <f t="shared" si="8"/>
        <v>317405.71999999997</v>
      </c>
      <c r="BT60" s="780"/>
      <c r="BU60" s="702"/>
      <c r="BV60" s="545"/>
      <c r="BW60" s="702"/>
      <c r="BX60" s="78">
        <f t="shared" si="12"/>
        <v>0</v>
      </c>
      <c r="CV60" s="426">
        <v>41543</v>
      </c>
      <c r="CW60" s="818"/>
      <c r="CX60" s="229" t="s">
        <v>1712</v>
      </c>
      <c r="CY60" s="104">
        <v>562583.17000000004</v>
      </c>
      <c r="CZ60" s="483"/>
      <c r="DA60" s="935"/>
      <c r="DB60" s="78">
        <f t="shared" si="16"/>
        <v>5543376.0800000001</v>
      </c>
      <c r="DE60" s="909"/>
      <c r="DF60" s="780"/>
      <c r="DG60" s="139"/>
      <c r="DJ60" s="78">
        <f t="shared" si="17"/>
        <v>17806122.599999994</v>
      </c>
      <c r="FJ60" s="426"/>
      <c r="FK60" s="49"/>
      <c r="FL60" s="1460"/>
      <c r="FM60" s="139"/>
      <c r="FN60" s="49"/>
      <c r="FO60" s="139"/>
      <c r="FP60" s="131">
        <f t="shared" si="25"/>
        <v>19957.43</v>
      </c>
      <c r="GG60" s="406"/>
      <c r="GH60" s="406"/>
      <c r="GJ60" s="783"/>
      <c r="GM60" s="78">
        <f t="shared" si="27"/>
        <v>0</v>
      </c>
      <c r="JH60" s="321"/>
      <c r="JI60" s="302"/>
      <c r="JJ60" s="390"/>
      <c r="JK60" s="321"/>
      <c r="JL60" s="390"/>
      <c r="JM60" s="78">
        <f t="shared" si="38"/>
        <v>40800</v>
      </c>
      <c r="JO60" s="322"/>
      <c r="JP60" s="780"/>
      <c r="JQ60" s="702"/>
      <c r="JR60" s="796"/>
      <c r="JS60" s="702"/>
      <c r="JT60" s="78">
        <f t="shared" si="39"/>
        <v>40800</v>
      </c>
      <c r="JV60" s="322"/>
      <c r="JW60" s="780"/>
      <c r="JX60" s="702"/>
      <c r="JY60" s="796"/>
      <c r="JZ60" s="702"/>
      <c r="KA60" s="78">
        <f t="shared" si="40"/>
        <v>40800</v>
      </c>
      <c r="KC60" s="910"/>
      <c r="KD60" s="944"/>
      <c r="KE60" s="941"/>
      <c r="KF60" s="941"/>
      <c r="KG60" s="941"/>
      <c r="KH60" s="907">
        <f t="shared" si="275"/>
        <v>108005.6</v>
      </c>
      <c r="PH60" s="321"/>
      <c r="PI60" s="789"/>
      <c r="PJ60" s="139"/>
      <c r="PK60" s="49"/>
      <c r="PL60" s="139"/>
      <c r="PM60" s="78">
        <f t="shared" si="59"/>
        <v>301.5</v>
      </c>
      <c r="PO60" s="321"/>
      <c r="PP60" s="789"/>
      <c r="PQ60" s="139"/>
      <c r="PR60" s="49"/>
      <c r="PS60" s="139"/>
      <c r="PT60" s="78">
        <f t="shared" si="60"/>
        <v>301.5</v>
      </c>
      <c r="RM60" s="426"/>
      <c r="RN60" s="483"/>
      <c r="RO60" s="302"/>
      <c r="RP60" s="390"/>
      <c r="RQ60" s="49"/>
      <c r="RR60" s="390"/>
      <c r="RS60" s="78">
        <f t="shared" si="67"/>
        <v>15332.5</v>
      </c>
      <c r="VB60" s="944"/>
      <c r="VC60" s="941"/>
      <c r="VD60" s="912"/>
      <c r="VE60" s="941"/>
      <c r="VF60" s="907">
        <f t="shared" si="80"/>
        <v>0</v>
      </c>
      <c r="ZD60" s="912"/>
      <c r="ZE60" s="941"/>
      <c r="ZF60" s="941"/>
      <c r="ZG60" s="941"/>
      <c r="ZH60" s="941"/>
      <c r="ZI60" s="907">
        <f t="shared" si="94"/>
        <v>11399.470000000001</v>
      </c>
      <c r="ZY60" s="322"/>
      <c r="AAA60" s="958"/>
      <c r="AAB60" s="943"/>
      <c r="AAC60" s="395"/>
      <c r="AAD60" s="941"/>
      <c r="AAE60" s="907">
        <f t="shared" si="95"/>
        <v>2062.4000000000233</v>
      </c>
      <c r="AAG60" s="322"/>
      <c r="AAH60" s="944"/>
      <c r="AAI60" s="943"/>
      <c r="AAJ60" s="395"/>
      <c r="AAK60" s="941"/>
      <c r="AAL60" s="907">
        <f t="shared" si="96"/>
        <v>0</v>
      </c>
      <c r="AAV60" s="912"/>
      <c r="AAW60" s="4"/>
      <c r="AAX60" s="941"/>
      <c r="AAY60" s="941"/>
      <c r="AAZ60" s="941"/>
      <c r="ABA60" s="907">
        <f t="shared" si="98"/>
        <v>41970</v>
      </c>
      <c r="AHE60" s="780"/>
      <c r="AHF60" s="793"/>
      <c r="AHG60" s="322"/>
      <c r="AHH60" s="350"/>
      <c r="AHI60" s="76">
        <f t="shared" si="115"/>
        <v>2343</v>
      </c>
      <c r="AJB60" s="31"/>
      <c r="AJC60" s="782"/>
      <c r="AJD60" s="22"/>
      <c r="AJE60" s="31"/>
      <c r="AJF60" s="76"/>
      <c r="AJG60" s="78">
        <f t="shared" si="122"/>
        <v>52560.5</v>
      </c>
      <c r="AJI60" s="31"/>
      <c r="AJJ60" s="800"/>
      <c r="AJK60" s="139"/>
      <c r="AJL60" s="792"/>
      <c r="AJM60" s="702"/>
      <c r="AJN60" s="78">
        <f t="shared" si="123"/>
        <v>3113</v>
      </c>
      <c r="AJU60" s="78">
        <f t="shared" si="124"/>
        <v>0</v>
      </c>
      <c r="AJX60" s="311"/>
      <c r="AJY60" s="783"/>
      <c r="AKA60" s="702"/>
      <c r="AKB60" s="78">
        <f t="shared" si="125"/>
        <v>32534.5</v>
      </c>
      <c r="ALV60" s="910"/>
      <c r="ALW60" s="941"/>
      <c r="ALX60" s="957"/>
      <c r="ALY60" s="941"/>
      <c r="ALZ60" s="941"/>
      <c r="AMA60" s="907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32"/>
      <c r="AOB60" s="32"/>
      <c r="AOI60" s="32"/>
      <c r="APD60" s="97"/>
      <c r="APE60" s="930"/>
      <c r="APF60" s="350"/>
      <c r="APG60" s="97"/>
      <c r="APH60" s="350"/>
      <c r="API60" s="76"/>
      <c r="APJ60" s="352"/>
      <c r="APR60" s="322"/>
      <c r="APS60" s="949"/>
      <c r="APT60" s="793"/>
      <c r="APU60" s="810"/>
      <c r="APV60" s="793"/>
      <c r="APW60" s="76"/>
      <c r="APX60" s="352"/>
      <c r="APY60" s="810"/>
      <c r="APZ60" s="949"/>
      <c r="AQA60" s="793"/>
      <c r="AQB60" s="810"/>
      <c r="AQC60" s="793"/>
      <c r="AQD60" s="76"/>
      <c r="AQF60" s="31"/>
      <c r="AQG60" s="872"/>
      <c r="AQH60" s="793"/>
      <c r="AQI60" s="810"/>
      <c r="AQJ60" s="793"/>
      <c r="AQK60" s="76"/>
      <c r="AQM60" s="31"/>
      <c r="AQN60" s="872"/>
      <c r="AQO60" s="793"/>
      <c r="AQP60" s="810"/>
      <c r="AQQ60" s="793"/>
      <c r="AQR60" s="76"/>
      <c r="AQT60" s="322"/>
      <c r="AQU60" s="872"/>
      <c r="AQV60" s="807"/>
      <c r="AQW60" s="810"/>
      <c r="AQX60" s="793"/>
      <c r="AQY60" s="76"/>
      <c r="AQZ60" s="352"/>
      <c r="ARA60" s="322"/>
      <c r="ARB60" s="872"/>
      <c r="ARC60" s="807"/>
      <c r="ARD60" s="810"/>
      <c r="ARE60" s="793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1"/>
      <c r="ARP60" s="949"/>
      <c r="ARQ60" s="793"/>
      <c r="ARR60" s="810"/>
      <c r="ARS60" s="793"/>
      <c r="ART60" s="76"/>
      <c r="ATG60" s="800"/>
      <c r="AUR60" s="958"/>
      <c r="AUS60" s="941"/>
      <c r="AUT60" s="941"/>
      <c r="AUU60" s="941"/>
      <c r="AUV60" s="907">
        <f t="shared" si="247"/>
        <v>1117.5</v>
      </c>
      <c r="AVQ60" s="76"/>
      <c r="AVR60" s="352"/>
      <c r="AWG60" s="910"/>
      <c r="AWH60" s="941"/>
      <c r="AWI60" s="957"/>
      <c r="AWJ60" s="941"/>
      <c r="AWK60" s="941"/>
      <c r="AWL60" s="959">
        <f t="shared" si="227"/>
        <v>0</v>
      </c>
      <c r="AWV60" s="406"/>
      <c r="AWW60" s="406"/>
      <c r="AWX60" s="311"/>
      <c r="AXA60" s="778"/>
      <c r="AXB60" s="76"/>
      <c r="AXY60" s="716"/>
      <c r="AXZ60" s="958"/>
      <c r="AYA60" s="941"/>
      <c r="AYB60" s="910"/>
      <c r="AYC60" s="906"/>
      <c r="AYD60" s="907">
        <f t="shared" si="137"/>
        <v>0</v>
      </c>
      <c r="AYF60" s="716"/>
      <c r="AYG60" s="958"/>
      <c r="AYH60" s="941"/>
      <c r="AYI60" s="941"/>
      <c r="AYJ60" s="906"/>
      <c r="AYK60" s="907">
        <f t="shared" si="138"/>
        <v>0</v>
      </c>
      <c r="AYM60" s="716"/>
      <c r="AYN60" s="958"/>
      <c r="AYO60" s="941"/>
      <c r="AYP60" s="941"/>
      <c r="AYQ60" s="906"/>
      <c r="AYR60" s="907">
        <f t="shared" si="139"/>
        <v>0</v>
      </c>
      <c r="AYT60" s="406"/>
      <c r="AYU60" s="311"/>
      <c r="AYX60" s="778"/>
      <c r="AYY60" s="76"/>
      <c r="AZO60" s="322"/>
      <c r="AZP60" s="780"/>
      <c r="AZQ60" s="350"/>
      <c r="AZR60" s="543"/>
      <c r="AZS60" s="76"/>
      <c r="AZT60" s="78">
        <f t="shared" si="143"/>
        <v>5180.28</v>
      </c>
      <c r="BAC60" s="322"/>
      <c r="BAD60" s="815"/>
      <c r="BAE60" s="702"/>
      <c r="BAF60" s="406"/>
      <c r="BAG60" s="261"/>
      <c r="BAH60" s="78">
        <f t="shared" si="145"/>
        <v>16823.900000000001</v>
      </c>
      <c r="BAQ60" s="910"/>
      <c r="BAR60" s="944"/>
      <c r="BAS60" s="941"/>
      <c r="BAT60" s="4"/>
      <c r="BAU60" s="943"/>
      <c r="BAV60" s="906">
        <f t="shared" si="147"/>
        <v>60859.7</v>
      </c>
      <c r="BBL60" s="321">
        <v>41759</v>
      </c>
      <c r="BBM60" s="321"/>
      <c r="BBN60" s="302" t="s">
        <v>3872</v>
      </c>
      <c r="BBO60" s="139">
        <v>161820</v>
      </c>
      <c r="BBP60" s="812"/>
      <c r="BBQ60" s="844"/>
      <c r="BBR60" s="131">
        <f t="shared" si="148"/>
        <v>2843174.5</v>
      </c>
      <c r="BBT60" s="937"/>
      <c r="BCA60" s="937"/>
      <c r="BDQ60" s="406"/>
      <c r="BDR60" s="406"/>
      <c r="BDS60" s="311"/>
      <c r="BDV60" s="778"/>
      <c r="BDW60" s="76"/>
      <c r="BDY60" s="311"/>
      <c r="BDZ60" s="311"/>
      <c r="BEA60" s="311"/>
      <c r="BED60" s="778"/>
      <c r="BEE60" s="76"/>
      <c r="BEG60" s="311"/>
      <c r="BEH60" s="311"/>
      <c r="BEK60" s="778"/>
      <c r="BEL60" s="76"/>
      <c r="BFI60" s="321"/>
      <c r="BFJ60" s="302"/>
      <c r="BFK60" s="390"/>
      <c r="BFL60" s="861"/>
      <c r="BFM60" s="390"/>
      <c r="BFN60" s="76">
        <f t="shared" si="162"/>
        <v>0</v>
      </c>
      <c r="BHO60" s="912"/>
      <c r="BHP60" s="944"/>
      <c r="BHQ60" s="941"/>
      <c r="BHR60" s="912"/>
      <c r="BHS60" s="941"/>
      <c r="BHT60" s="907">
        <f t="shared" si="170"/>
        <v>0</v>
      </c>
      <c r="BIM60" s="815"/>
      <c r="BIN60" s="702"/>
      <c r="BIP60" s="702"/>
      <c r="BIQ60" s="78">
        <f t="shared" si="173"/>
        <v>86</v>
      </c>
      <c r="BNE60" s="957"/>
      <c r="BNF60" s="395"/>
      <c r="BNG60" s="943"/>
      <c r="BNH60" s="907">
        <f t="shared" si="230"/>
        <v>92933.8</v>
      </c>
      <c r="BQK60" s="912"/>
      <c r="BQL60" s="944"/>
      <c r="BQM60" s="941"/>
      <c r="BQN60" s="941"/>
      <c r="BQO60" s="941"/>
      <c r="BQP60" s="907">
        <f t="shared" si="190"/>
        <v>55080.5</v>
      </c>
      <c r="BQR60" s="321"/>
      <c r="BQS60" s="302"/>
      <c r="BQT60" s="139"/>
      <c r="BQU60" s="426"/>
      <c r="BQV60" s="139"/>
      <c r="BQW60" s="78">
        <f t="shared" si="191"/>
        <v>0</v>
      </c>
      <c r="BQX60" s="311"/>
      <c r="BQY60" s="426"/>
      <c r="BQZ60" s="956"/>
      <c r="BRA60" s="350"/>
      <c r="BRB60" s="426"/>
      <c r="BRC60" s="390"/>
      <c r="BRD60" s="131">
        <f t="shared" si="192"/>
        <v>0</v>
      </c>
      <c r="BRU60" s="32"/>
      <c r="BSB60" s="32"/>
      <c r="BSP60" s="32"/>
      <c r="BSW60" s="32"/>
    </row>
    <row r="61" spans="4:1024 1027:1869" ht="16.5" thickTop="1" thickBot="1" x14ac:dyDescent="0.3">
      <c r="AJ61" s="426"/>
      <c r="AK61" s="302"/>
      <c r="AL61" s="390"/>
      <c r="AM61" s="861"/>
      <c r="AN61" s="390"/>
      <c r="AO61" s="78">
        <f t="shared" si="7"/>
        <v>1390</v>
      </c>
      <c r="AQ61" s="322"/>
      <c r="AR61" s="780"/>
      <c r="AS61" s="702"/>
      <c r="AU61" s="702"/>
      <c r="AV61" s="78">
        <f t="shared" si="8"/>
        <v>317405.71999999997</v>
      </c>
      <c r="BS61" s="912"/>
      <c r="BT61" s="944"/>
      <c r="BU61" s="943"/>
      <c r="BV61" s="910"/>
      <c r="BW61" s="943"/>
      <c r="BX61" s="907">
        <f t="shared" si="12"/>
        <v>0</v>
      </c>
      <c r="CV61" s="426">
        <v>41558</v>
      </c>
      <c r="CW61" s="818"/>
      <c r="CX61" s="902" t="s">
        <v>1804</v>
      </c>
      <c r="CY61" s="104">
        <v>583118.82999999996</v>
      </c>
      <c r="CZ61" s="483"/>
      <c r="DA61" s="935"/>
      <c r="DB61" s="78">
        <f t="shared" si="16"/>
        <v>6126494.9100000001</v>
      </c>
      <c r="DE61" s="909"/>
      <c r="DF61" s="780"/>
      <c r="DG61" s="139"/>
      <c r="DJ61" s="78">
        <f t="shared" si="17"/>
        <v>17806122.599999994</v>
      </c>
      <c r="FJ61" s="426"/>
      <c r="FK61" s="229"/>
      <c r="FL61" s="244"/>
      <c r="FM61" s="244"/>
      <c r="FN61" s="229"/>
      <c r="FO61" s="244"/>
      <c r="FP61" s="131">
        <f t="shared" si="25"/>
        <v>19957.43</v>
      </c>
      <c r="GG61" s="406"/>
      <c r="GH61" s="406"/>
      <c r="GJ61" s="783"/>
      <c r="GM61" s="78">
        <f t="shared" si="27"/>
        <v>0</v>
      </c>
      <c r="JH61" s="321"/>
      <c r="JI61" s="302"/>
      <c r="JJ61" s="390"/>
      <c r="JK61" s="321"/>
      <c r="JL61" s="390"/>
      <c r="JM61" s="78">
        <f t="shared" si="38"/>
        <v>40800</v>
      </c>
      <c r="JO61" s="322"/>
      <c r="JP61" s="780"/>
      <c r="JQ61" s="702"/>
      <c r="JR61" s="796"/>
      <c r="JS61" s="702"/>
      <c r="JT61" s="78">
        <f t="shared" si="39"/>
        <v>40800</v>
      </c>
      <c r="JV61" s="322"/>
      <c r="JW61" s="780"/>
      <c r="JX61" s="702"/>
      <c r="JY61" s="796"/>
      <c r="JZ61" s="702"/>
      <c r="KA61" s="78">
        <f t="shared" si="40"/>
        <v>40800</v>
      </c>
      <c r="PH61" s="321"/>
      <c r="PI61" s="789"/>
      <c r="PJ61" s="139"/>
      <c r="PK61" s="49"/>
      <c r="PL61" s="139"/>
      <c r="PM61" s="78">
        <f t="shared" si="59"/>
        <v>301.5</v>
      </c>
      <c r="PO61" s="321"/>
      <c r="PP61" s="789"/>
      <c r="PQ61" s="139"/>
      <c r="PR61" s="49"/>
      <c r="PS61" s="139"/>
      <c r="PT61" s="78">
        <f t="shared" si="60"/>
        <v>301.5</v>
      </c>
      <c r="RM61" s="426"/>
      <c r="RN61" s="483"/>
      <c r="RO61" s="302"/>
      <c r="RP61" s="390"/>
      <c r="RQ61" s="49"/>
      <c r="RR61" s="390"/>
      <c r="RS61" s="78">
        <f t="shared" si="67"/>
        <v>15332.5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2"/>
      <c r="AJD61" s="22"/>
      <c r="AJE61" s="31"/>
      <c r="AJF61" s="76"/>
      <c r="AJG61" s="78">
        <f t="shared" si="122"/>
        <v>52560.5</v>
      </c>
      <c r="AJI61" s="31"/>
      <c r="AJJ61" s="800"/>
      <c r="AJK61" s="139"/>
      <c r="AJL61" s="792"/>
      <c r="AJM61" s="702"/>
      <c r="AJN61" s="78">
        <f t="shared" si="123"/>
        <v>3113</v>
      </c>
      <c r="AJU61" s="78">
        <f t="shared" si="124"/>
        <v>0</v>
      </c>
      <c r="AJX61" s="311"/>
      <c r="AJY61" s="783"/>
      <c r="AKA61" s="702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32"/>
      <c r="AOB61" s="32"/>
      <c r="AOI61" s="32"/>
      <c r="APD61" s="97"/>
      <c r="APE61" s="930"/>
      <c r="APF61" s="350"/>
      <c r="APG61" s="97"/>
      <c r="APH61" s="350"/>
      <c r="API61" s="76"/>
      <c r="APJ61" s="352"/>
      <c r="APR61" s="322"/>
      <c r="APS61" s="949"/>
      <c r="APT61" s="793"/>
      <c r="APU61" s="810"/>
      <c r="APV61" s="793"/>
      <c r="APW61" s="76"/>
      <c r="APX61" s="352"/>
      <c r="APY61" s="810"/>
      <c r="APZ61" s="949"/>
      <c r="AQA61" s="793"/>
      <c r="AQB61" s="810"/>
      <c r="AQC61" s="793"/>
      <c r="AQD61" s="76"/>
      <c r="AQF61" s="31"/>
      <c r="AQG61" s="872"/>
      <c r="AQH61" s="793"/>
      <c r="AQI61" s="810"/>
      <c r="AQJ61" s="793"/>
      <c r="AQK61" s="76"/>
      <c r="AQM61" s="31"/>
      <c r="AQN61" s="872"/>
      <c r="AQO61" s="793"/>
      <c r="AQP61" s="810"/>
      <c r="AQQ61" s="793"/>
      <c r="AQR61" s="76"/>
      <c r="AQT61" s="322"/>
      <c r="AQU61" s="872"/>
      <c r="AQV61" s="807"/>
      <c r="AQW61" s="810"/>
      <c r="AQX61" s="793"/>
      <c r="AQY61" s="76"/>
      <c r="AQZ61" s="352"/>
      <c r="ARA61" s="322"/>
      <c r="ARB61" s="872"/>
      <c r="ARC61" s="807"/>
      <c r="ARD61" s="810"/>
      <c r="ARE61" s="793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1"/>
      <c r="ARP61" s="949"/>
      <c r="ARQ61" s="793"/>
      <c r="ARR61" s="810"/>
      <c r="ARS61" s="793"/>
      <c r="ART61" s="76"/>
      <c r="ATG61" s="800"/>
      <c r="AVQ61" s="76"/>
      <c r="AVR61" s="352"/>
      <c r="AWL61" s="131"/>
      <c r="AWV61" s="406"/>
      <c r="AWW61" s="406"/>
      <c r="AWX61" s="311"/>
      <c r="AXA61" s="778"/>
      <c r="AXB61" s="76"/>
      <c r="AXY61" s="406"/>
      <c r="AXZ61" s="311"/>
      <c r="AYC61" s="778"/>
      <c r="AYD61" s="76"/>
      <c r="AYF61" s="406"/>
      <c r="AYG61" s="311"/>
      <c r="AYJ61" s="778"/>
      <c r="AYK61" s="76"/>
      <c r="AYM61" s="406"/>
      <c r="AYN61" s="311"/>
      <c r="AYQ61" s="778"/>
      <c r="AYR61" s="76"/>
      <c r="AYT61" s="406"/>
      <c r="AYU61" s="311"/>
      <c r="AYX61" s="778"/>
      <c r="AYY61" s="76"/>
      <c r="AZO61" s="322"/>
      <c r="AZP61" s="780"/>
      <c r="AZQ61" s="139"/>
      <c r="AZR61" s="865"/>
      <c r="AZS61" s="778"/>
      <c r="AZT61" s="78">
        <f t="shared" si="143"/>
        <v>5180.28</v>
      </c>
      <c r="BAC61" s="322"/>
      <c r="BAD61" s="815"/>
      <c r="BAE61" s="702"/>
      <c r="BAF61" s="936"/>
      <c r="BAG61" s="352"/>
      <c r="BAH61" s="78">
        <f t="shared" si="145"/>
        <v>16823.900000000001</v>
      </c>
      <c r="BAV61" s="76"/>
      <c r="BBL61" s="342">
        <v>41759</v>
      </c>
      <c r="BBM61" s="342"/>
      <c r="BBN61" s="229" t="s">
        <v>3873</v>
      </c>
      <c r="BBO61" s="104">
        <v>69255</v>
      </c>
      <c r="BBP61" s="812"/>
      <c r="BBQ61" s="813"/>
      <c r="BBR61" s="131">
        <f t="shared" si="148"/>
        <v>2912429.5</v>
      </c>
      <c r="BDQ61" s="406"/>
      <c r="BDR61" s="406"/>
      <c r="BDS61" s="311"/>
      <c r="BDV61" s="778"/>
      <c r="BDW61" s="76"/>
      <c r="BDY61" s="311"/>
      <c r="BDZ61" s="311"/>
      <c r="BEA61" s="311"/>
      <c r="BED61" s="778"/>
      <c r="BEE61" s="76"/>
      <c r="BEG61" s="311"/>
      <c r="BEH61" s="311"/>
      <c r="BEK61" s="778"/>
      <c r="BEL61" s="76"/>
      <c r="BFI61" s="321"/>
      <c r="BFJ61" s="302"/>
      <c r="BFK61" s="261"/>
      <c r="BFL61" s="861"/>
      <c r="BFM61" s="390"/>
      <c r="BFN61" s="76">
        <f t="shared" si="162"/>
        <v>0</v>
      </c>
      <c r="BIM61" s="815"/>
      <c r="BIN61" s="702"/>
      <c r="BIP61" s="702"/>
      <c r="BIQ61" s="78">
        <f t="shared" si="173"/>
        <v>86</v>
      </c>
      <c r="BQR61" s="321"/>
      <c r="BQS61" s="302"/>
      <c r="BQT61" s="139"/>
      <c r="BQU61" s="426"/>
      <c r="BQV61" s="139"/>
      <c r="BQW61" s="78">
        <f t="shared" si="191"/>
        <v>0</v>
      </c>
      <c r="BQX61" s="311"/>
      <c r="BQY61" s="426"/>
      <c r="BQZ61" s="956"/>
      <c r="BRA61" s="350"/>
      <c r="BRB61" s="426"/>
      <c r="BRC61" s="390"/>
      <c r="BRD61" s="131">
        <f t="shared" si="192"/>
        <v>0</v>
      </c>
      <c r="BRU61" s="32"/>
      <c r="BSB61" s="32"/>
      <c r="BSP61" s="32"/>
      <c r="BSW61" s="32"/>
    </row>
    <row r="62" spans="4:1024 1027:1869" ht="15.75" thickTop="1" x14ac:dyDescent="0.25">
      <c r="AJ62" s="426"/>
      <c r="AK62" s="302"/>
      <c r="AL62" s="390"/>
      <c r="AM62" s="861"/>
      <c r="AN62" s="390"/>
      <c r="AO62" s="78">
        <f t="shared" si="7"/>
        <v>1390</v>
      </c>
      <c r="AQ62" s="322"/>
      <c r="AR62" s="780"/>
      <c r="AS62" s="702"/>
      <c r="AU62" s="702"/>
      <c r="AV62" s="78">
        <f t="shared" si="8"/>
        <v>317405.71999999997</v>
      </c>
      <c r="CV62" s="426">
        <v>41558</v>
      </c>
      <c r="CW62" s="818"/>
      <c r="CX62" s="229" t="s">
        <v>1805</v>
      </c>
      <c r="CY62" s="104">
        <v>73376.320000000007</v>
      </c>
      <c r="CZ62" s="483"/>
      <c r="DA62" s="935"/>
      <c r="DB62" s="78">
        <f t="shared" si="16"/>
        <v>6199871.2300000004</v>
      </c>
      <c r="DE62" s="909"/>
      <c r="DF62" s="780"/>
      <c r="DG62" s="139"/>
      <c r="DJ62" s="78">
        <f t="shared" si="17"/>
        <v>17806122.599999994</v>
      </c>
      <c r="FJ62" s="406"/>
      <c r="FK62" s="311"/>
      <c r="FN62" s="311"/>
      <c r="FP62" s="131">
        <f t="shared" si="25"/>
        <v>19957.43</v>
      </c>
      <c r="GG62" s="406"/>
      <c r="GH62" s="406"/>
      <c r="GJ62" s="783"/>
      <c r="GM62" s="78">
        <f t="shared" si="27"/>
        <v>0</v>
      </c>
      <c r="JH62" s="321"/>
      <c r="JI62" s="302"/>
      <c r="JJ62" s="390"/>
      <c r="JK62" s="321"/>
      <c r="JL62" s="390"/>
      <c r="JM62" s="78">
        <f t="shared" si="38"/>
        <v>40800</v>
      </c>
      <c r="JO62" s="322"/>
      <c r="JP62" s="780"/>
      <c r="JQ62" s="702"/>
      <c r="JR62" s="796"/>
      <c r="JS62" s="702"/>
      <c r="JT62" s="78">
        <f t="shared" si="39"/>
        <v>40800</v>
      </c>
      <c r="JV62" s="322"/>
      <c r="JW62" s="780"/>
      <c r="JX62" s="702"/>
      <c r="JY62" s="796"/>
      <c r="JZ62" s="702"/>
      <c r="KA62" s="78">
        <f t="shared" si="40"/>
        <v>40800</v>
      </c>
      <c r="PH62" s="321"/>
      <c r="PI62" s="789"/>
      <c r="PJ62" s="139"/>
      <c r="PK62" s="49"/>
      <c r="PL62" s="139"/>
      <c r="PM62" s="78">
        <f t="shared" si="59"/>
        <v>301.5</v>
      </c>
      <c r="PO62" s="321"/>
      <c r="PP62" s="789"/>
      <c r="PQ62" s="139"/>
      <c r="PR62" s="49"/>
      <c r="PS62" s="139"/>
      <c r="PT62" s="78">
        <f t="shared" si="60"/>
        <v>301.5</v>
      </c>
      <c r="RM62" s="406"/>
      <c r="RN62" s="738"/>
      <c r="RO62" s="780"/>
      <c r="RP62" s="702"/>
      <c r="RQ62" s="31"/>
      <c r="RR62" s="702"/>
      <c r="RS62" s="78">
        <f t="shared" si="67"/>
        <v>15332.5</v>
      </c>
      <c r="ZI62" s="76"/>
      <c r="ZJ62" s="352"/>
      <c r="AHC62" s="1293"/>
      <c r="AHD62" s="1293"/>
      <c r="AHE62" s="302"/>
      <c r="AHF62" s="390"/>
      <c r="AHG62" s="321"/>
      <c r="AHH62" s="390"/>
      <c r="AHI62" s="76">
        <f t="shared" si="115"/>
        <v>2343</v>
      </c>
      <c r="AJB62" s="31"/>
      <c r="AJC62" s="782"/>
      <c r="AJD62" s="22"/>
      <c r="AJE62" s="31"/>
      <c r="AJF62" s="76"/>
      <c r="AJG62" s="78">
        <f t="shared" si="122"/>
        <v>52560.5</v>
      </c>
      <c r="AJI62" s="31"/>
      <c r="AJJ62" s="800"/>
      <c r="AJK62" s="139"/>
      <c r="AJL62" s="792"/>
      <c r="AJM62" s="702"/>
      <c r="AJN62" s="78">
        <f t="shared" si="123"/>
        <v>3113</v>
      </c>
      <c r="AJU62" s="78">
        <f t="shared" si="124"/>
        <v>0</v>
      </c>
      <c r="AJX62" s="311"/>
      <c r="AJY62" s="783"/>
      <c r="AKA62" s="702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32"/>
      <c r="AOB62" s="32"/>
      <c r="AOI62" s="32"/>
      <c r="APD62" s="97"/>
      <c r="APE62" s="930"/>
      <c r="APF62" s="350"/>
      <c r="APG62" s="97"/>
      <c r="APH62" s="350"/>
      <c r="API62" s="76"/>
      <c r="APJ62" s="352"/>
      <c r="APR62" s="322"/>
      <c r="APS62" s="949"/>
      <c r="APT62" s="793"/>
      <c r="APU62" s="810"/>
      <c r="APV62" s="793"/>
      <c r="APW62" s="76"/>
      <c r="APX62" s="352"/>
      <c r="APY62" s="810"/>
      <c r="APZ62" s="949"/>
      <c r="AQA62" s="793"/>
      <c r="AQB62" s="810"/>
      <c r="AQC62" s="793"/>
      <c r="AQD62" s="76"/>
      <c r="AQF62" s="31"/>
      <c r="AQG62" s="872"/>
      <c r="AQH62" s="793"/>
      <c r="AQI62" s="810"/>
      <c r="AQJ62" s="793"/>
      <c r="AQK62" s="76"/>
      <c r="AQM62" s="31"/>
      <c r="AQN62" s="872"/>
      <c r="AQO62" s="793"/>
      <c r="AQP62" s="810"/>
      <c r="AQQ62" s="793"/>
      <c r="AQR62" s="76"/>
      <c r="AQT62" s="322"/>
      <c r="AQU62" s="872"/>
      <c r="AQV62" s="807"/>
      <c r="AQW62" s="810"/>
      <c r="AQX62" s="793"/>
      <c r="AQY62" s="76"/>
      <c r="AQZ62" s="352"/>
      <c r="ARA62" s="322"/>
      <c r="ARB62" s="872"/>
      <c r="ARC62" s="807"/>
      <c r="ARD62" s="810"/>
      <c r="ARE62" s="793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1"/>
      <c r="ARP62" s="949"/>
      <c r="ARQ62" s="793"/>
      <c r="ARR62" s="810"/>
      <c r="ARS62" s="793"/>
      <c r="ART62" s="76"/>
      <c r="ATG62" s="800"/>
      <c r="AVQ62" s="76"/>
      <c r="AVR62" s="352"/>
      <c r="AWV62" s="406"/>
      <c r="AWW62" s="406"/>
      <c r="AWX62" s="311"/>
      <c r="AXA62" s="778"/>
      <c r="AXB62" s="76"/>
      <c r="AXY62" s="406"/>
      <c r="AXZ62" s="311"/>
      <c r="AYC62" s="778"/>
      <c r="AYD62" s="76"/>
      <c r="AYF62" s="406"/>
      <c r="AYG62" s="311"/>
      <c r="AYJ62" s="778"/>
      <c r="AYK62" s="76"/>
      <c r="AYM62" s="406"/>
      <c r="AYN62" s="311"/>
      <c r="AYQ62" s="778"/>
      <c r="AYR62" s="76"/>
      <c r="AYT62" s="406"/>
      <c r="AYU62" s="311"/>
      <c r="AYX62" s="778"/>
      <c r="AYY62" s="76"/>
      <c r="AZO62" s="322"/>
      <c r="AZP62" s="780"/>
      <c r="AZQ62" s="350"/>
      <c r="AZR62" s="865"/>
      <c r="AZS62" s="778"/>
      <c r="AZT62" s="78">
        <f t="shared" si="143"/>
        <v>5180.28</v>
      </c>
      <c r="BAC62" s="322"/>
      <c r="BAD62" s="815"/>
      <c r="BAE62" s="702"/>
      <c r="BAH62" s="78">
        <f t="shared" si="145"/>
        <v>16823.900000000001</v>
      </c>
      <c r="BAV62" s="78"/>
      <c r="BBL62" s="321">
        <v>41759</v>
      </c>
      <c r="BBM62" s="321"/>
      <c r="BBN62" s="302" t="s">
        <v>3874</v>
      </c>
      <c r="BBO62" s="139">
        <v>102750</v>
      </c>
      <c r="BBP62" s="1751"/>
      <c r="BBQ62" s="935"/>
      <c r="BBR62" s="131">
        <f t="shared" si="148"/>
        <v>3015179.5</v>
      </c>
      <c r="BDQ62" s="406"/>
      <c r="BDR62" s="406"/>
      <c r="BDS62" s="311"/>
      <c r="BDV62" s="778"/>
      <c r="BDW62" s="76"/>
      <c r="BDY62" s="311"/>
      <c r="BDZ62" s="311"/>
      <c r="BEA62" s="311"/>
      <c r="BED62" s="778"/>
      <c r="BEE62" s="76"/>
      <c r="BEG62" s="311"/>
      <c r="BEH62" s="311"/>
      <c r="BEK62" s="778"/>
      <c r="BEL62" s="76"/>
      <c r="BFI62" s="321"/>
      <c r="BFJ62" s="302"/>
      <c r="BFK62" s="261"/>
      <c r="BFL62" s="861"/>
      <c r="BFM62" s="390"/>
      <c r="BFN62" s="76">
        <f t="shared" si="162"/>
        <v>0</v>
      </c>
      <c r="BIM62" s="815"/>
      <c r="BIN62" s="702"/>
      <c r="BIP62" s="702"/>
      <c r="BIQ62" s="78">
        <f t="shared" si="173"/>
        <v>86</v>
      </c>
      <c r="BQR62" s="321"/>
      <c r="BQS62" s="302"/>
      <c r="BQT62" s="139"/>
      <c r="BQU62" s="426"/>
      <c r="BQV62" s="139"/>
      <c r="BQW62" s="78">
        <f t="shared" si="191"/>
        <v>0</v>
      </c>
      <c r="BQX62" s="311"/>
      <c r="BQY62" s="426"/>
      <c r="BQZ62" s="956"/>
      <c r="BRA62" s="350"/>
      <c r="BRB62" s="426"/>
      <c r="BRC62" s="390"/>
      <c r="BRD62" s="131">
        <f t="shared" si="192"/>
        <v>0</v>
      </c>
      <c r="BRU62" s="32"/>
      <c r="BSB62" s="32"/>
      <c r="BSP62" s="32"/>
      <c r="BSW62" s="32"/>
    </row>
    <row r="63" spans="4:1024 1027:1869" x14ac:dyDescent="0.25">
      <c r="AJ63" s="426"/>
      <c r="AK63" s="302"/>
      <c r="AL63" s="390"/>
      <c r="AM63" s="861"/>
      <c r="AN63" s="390"/>
      <c r="AO63" s="78">
        <f t="shared" si="7"/>
        <v>1390</v>
      </c>
      <c r="AQ63" s="322"/>
      <c r="AR63" s="780"/>
      <c r="AS63" s="702"/>
      <c r="AU63" s="702"/>
      <c r="AV63" s="78">
        <f t="shared" si="8"/>
        <v>317405.71999999997</v>
      </c>
      <c r="CV63" s="426">
        <v>41564</v>
      </c>
      <c r="CW63" s="818"/>
      <c r="CX63" s="229" t="s">
        <v>1806</v>
      </c>
      <c r="CY63" s="104">
        <v>566557.5</v>
      </c>
      <c r="CZ63" s="483"/>
      <c r="DA63" s="935"/>
      <c r="DB63" s="78">
        <f t="shared" si="16"/>
        <v>6766428.7300000004</v>
      </c>
      <c r="DE63" s="909"/>
      <c r="DF63" s="780"/>
      <c r="DG63" s="139"/>
      <c r="DJ63" s="78">
        <f t="shared" si="17"/>
        <v>17806122.599999994</v>
      </c>
      <c r="FJ63" s="406"/>
      <c r="FK63" s="311"/>
      <c r="FN63" s="311"/>
      <c r="FP63" s="131">
        <f t="shared" si="25"/>
        <v>19957.43</v>
      </c>
      <c r="GG63" s="406"/>
      <c r="GH63" s="406"/>
      <c r="GJ63" s="783"/>
      <c r="GM63" s="78">
        <f t="shared" si="27"/>
        <v>0</v>
      </c>
      <c r="JH63" s="321"/>
      <c r="JI63" s="302"/>
      <c r="JJ63" s="390"/>
      <c r="JK63" s="321"/>
      <c r="JL63" s="390"/>
      <c r="JM63" s="78">
        <f t="shared" si="38"/>
        <v>40800</v>
      </c>
      <c r="JO63" s="322"/>
      <c r="JP63" s="780"/>
      <c r="JQ63" s="702"/>
      <c r="JR63" s="796"/>
      <c r="JS63" s="702"/>
      <c r="JT63" s="78">
        <f t="shared" si="39"/>
        <v>40800</v>
      </c>
      <c r="JV63" s="322"/>
      <c r="JW63" s="780"/>
      <c r="JX63" s="702"/>
      <c r="JY63" s="796"/>
      <c r="JZ63" s="702"/>
      <c r="KA63" s="78">
        <f t="shared" si="40"/>
        <v>40800</v>
      </c>
      <c r="PH63" s="321"/>
      <c r="PI63" s="789"/>
      <c r="PJ63" s="139"/>
      <c r="PK63" s="49"/>
      <c r="PL63" s="139"/>
      <c r="PM63" s="78">
        <f t="shared" si="59"/>
        <v>301.5</v>
      </c>
      <c r="PO63" s="322"/>
      <c r="PP63" s="789"/>
      <c r="PQ63" s="139"/>
      <c r="PR63" s="31"/>
      <c r="PS63" s="139"/>
      <c r="PT63" s="78">
        <f t="shared" si="60"/>
        <v>301.5</v>
      </c>
      <c r="RM63" s="406"/>
      <c r="RN63" s="738"/>
      <c r="RO63" s="780"/>
      <c r="RP63" s="702"/>
      <c r="RQ63" s="31"/>
      <c r="RR63" s="702"/>
      <c r="RS63" s="78">
        <f t="shared" si="67"/>
        <v>15332.5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2"/>
      <c r="AJD63" s="22"/>
      <c r="AJE63" s="31"/>
      <c r="AJF63" s="76"/>
      <c r="AJG63" s="78">
        <f t="shared" si="122"/>
        <v>52560.5</v>
      </c>
      <c r="AJI63" s="31"/>
      <c r="AJJ63" s="800"/>
      <c r="AJK63" s="139"/>
      <c r="AJL63" s="960"/>
      <c r="AJM63" s="702"/>
      <c r="AJN63" s="78">
        <f t="shared" si="123"/>
        <v>3113</v>
      </c>
      <c r="AJU63" s="78">
        <f t="shared" si="124"/>
        <v>0</v>
      </c>
      <c r="AJX63" s="780"/>
      <c r="AJY63" s="793"/>
      <c r="AKA63" s="702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32"/>
      <c r="AOB63" s="32"/>
      <c r="AOI63" s="32"/>
      <c r="APD63" s="97"/>
      <c r="APE63" s="930"/>
      <c r="APF63" s="350"/>
      <c r="APG63" s="97"/>
      <c r="APH63" s="350"/>
      <c r="API63" s="76"/>
      <c r="APJ63" s="352"/>
      <c r="APR63" s="322"/>
      <c r="APS63" s="949"/>
      <c r="APT63" s="793"/>
      <c r="APU63" s="936"/>
      <c r="APV63" s="793"/>
      <c r="APW63" s="76"/>
      <c r="APX63" s="352"/>
      <c r="APY63" s="810"/>
      <c r="APZ63" s="949"/>
      <c r="AQA63" s="793"/>
      <c r="AQB63" s="936"/>
      <c r="AQC63" s="793"/>
      <c r="AQD63" s="76"/>
      <c r="AQF63" s="31"/>
      <c r="AQG63" s="872"/>
      <c r="AQH63" s="793"/>
      <c r="AQI63" s="936"/>
      <c r="AQJ63" s="793"/>
      <c r="AQK63" s="76"/>
      <c r="AQM63" s="31"/>
      <c r="AQN63" s="872"/>
      <c r="AQO63" s="793"/>
      <c r="AQP63" s="936"/>
      <c r="AQQ63" s="793"/>
      <c r="AQR63" s="76"/>
      <c r="AQT63" s="322"/>
      <c r="AQU63" s="872"/>
      <c r="AQV63" s="807"/>
      <c r="AQW63" s="936"/>
      <c r="AQX63" s="793"/>
      <c r="AQY63" s="76"/>
      <c r="AQZ63" s="352"/>
      <c r="ARA63" s="322"/>
      <c r="ARB63" s="872"/>
      <c r="ARC63" s="807"/>
      <c r="ARD63" s="936"/>
      <c r="ARE63" s="793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1"/>
      <c r="ARP63" s="949"/>
      <c r="ARQ63" s="793"/>
      <c r="ARR63" s="936"/>
      <c r="ARS63" s="793"/>
      <c r="ART63" s="76"/>
      <c r="ATG63" s="800"/>
      <c r="AVQ63" s="76"/>
      <c r="AVR63" s="352"/>
      <c r="AWV63" s="406"/>
      <c r="AWW63" s="406"/>
      <c r="AWX63" s="311"/>
      <c r="AXA63" s="778"/>
      <c r="AXB63" s="76"/>
      <c r="AXY63" s="406"/>
      <c r="AXZ63" s="311"/>
      <c r="AYC63" s="778"/>
      <c r="AYD63" s="76"/>
      <c r="AYF63" s="406"/>
      <c r="AYG63" s="311"/>
      <c r="AYJ63" s="778"/>
      <c r="AYK63" s="76"/>
      <c r="AYM63" s="406"/>
      <c r="AYN63" s="311"/>
      <c r="AYQ63" s="778"/>
      <c r="AYR63" s="76"/>
      <c r="AYT63" s="406"/>
      <c r="AYU63" s="311"/>
      <c r="AYX63" s="778"/>
      <c r="AYY63" s="76"/>
      <c r="AZO63" s="322"/>
      <c r="AZP63" s="780"/>
      <c r="AZQ63" s="139"/>
      <c r="AZS63" s="778"/>
      <c r="AZT63" s="78">
        <f t="shared" si="143"/>
        <v>5180.28</v>
      </c>
      <c r="BAD63" s="815"/>
      <c r="BAH63" s="78">
        <f t="shared" si="145"/>
        <v>16823.900000000001</v>
      </c>
      <c r="BAV63" s="78"/>
      <c r="BBL63" s="342"/>
      <c r="BBM63" s="342"/>
      <c r="BBN63" s="229"/>
      <c r="BBO63" s="104"/>
      <c r="BBP63" s="955"/>
      <c r="BBQ63" s="205"/>
      <c r="BBR63" s="131">
        <f t="shared" si="148"/>
        <v>3015179.5</v>
      </c>
      <c r="BDQ63" s="406"/>
      <c r="BDR63" s="406"/>
      <c r="BDS63" s="311"/>
      <c r="BDV63" s="778"/>
      <c r="BDW63" s="76"/>
      <c r="BDY63" s="311"/>
      <c r="BDZ63" s="311"/>
      <c r="BEA63" s="311"/>
      <c r="BED63" s="778"/>
      <c r="BEE63" s="76"/>
      <c r="BEG63" s="311"/>
      <c r="BEH63" s="311"/>
      <c r="BEK63" s="778"/>
      <c r="BEL63" s="76"/>
      <c r="BFI63" s="321"/>
      <c r="BFJ63" s="302"/>
      <c r="BFK63" s="261"/>
      <c r="BFL63" s="861"/>
      <c r="BFM63" s="390"/>
      <c r="BFN63" s="76">
        <f t="shared" si="162"/>
        <v>0</v>
      </c>
      <c r="BIM63" s="815"/>
      <c r="BIN63" s="702"/>
      <c r="BIP63" s="702"/>
      <c r="BIQ63" s="78">
        <f t="shared" si="173"/>
        <v>86</v>
      </c>
      <c r="BQR63" s="321"/>
      <c r="BQS63" s="789"/>
      <c r="BQT63" s="139"/>
      <c r="BQU63" s="426"/>
      <c r="BQV63" s="139"/>
      <c r="BQW63" s="78">
        <f t="shared" si="191"/>
        <v>0</v>
      </c>
      <c r="BQX63" s="311"/>
      <c r="BQY63" s="426"/>
      <c r="BQZ63" s="956"/>
      <c r="BRA63" s="390"/>
      <c r="BRB63" s="426"/>
      <c r="BRC63" s="390"/>
      <c r="BRD63" s="131">
        <f t="shared" si="192"/>
        <v>0</v>
      </c>
      <c r="BRU63" s="32"/>
      <c r="BSB63" s="32"/>
      <c r="BSP63" s="32"/>
      <c r="BSW63" s="32"/>
    </row>
    <row r="64" spans="4:1024 1027:1869" x14ac:dyDescent="0.25">
      <c r="AJ64" s="406"/>
      <c r="AK64" s="780"/>
      <c r="AL64" s="702"/>
      <c r="AM64" s="545"/>
      <c r="AN64" s="702"/>
      <c r="AO64" s="78">
        <f t="shared" si="7"/>
        <v>1390</v>
      </c>
      <c r="AQ64" s="322"/>
      <c r="AR64" s="780"/>
      <c r="AS64" s="702"/>
      <c r="AU64" s="702"/>
      <c r="AV64" s="78">
        <f t="shared" si="8"/>
        <v>317405.71999999997</v>
      </c>
      <c r="CV64" s="426">
        <v>41571</v>
      </c>
      <c r="CW64" s="818"/>
      <c r="CX64" s="302" t="s">
        <v>1832</v>
      </c>
      <c r="CY64" s="139">
        <v>558111.35</v>
      </c>
      <c r="CZ64" s="738"/>
      <c r="DA64" s="961"/>
      <c r="DB64" s="78">
        <f t="shared" si="16"/>
        <v>7324540.0800000001</v>
      </c>
      <c r="DE64" s="909"/>
      <c r="DF64" s="780"/>
      <c r="DG64" s="139"/>
      <c r="DJ64" s="78">
        <f t="shared" si="17"/>
        <v>17806122.599999994</v>
      </c>
      <c r="FJ64" s="406"/>
      <c r="FK64" s="311"/>
      <c r="FP64" s="131">
        <f t="shared" si="25"/>
        <v>19957.43</v>
      </c>
      <c r="GG64" s="406"/>
      <c r="GH64" s="406"/>
      <c r="GJ64" s="783"/>
      <c r="GM64" s="78">
        <f t="shared" si="27"/>
        <v>0</v>
      </c>
      <c r="JH64" s="321"/>
      <c r="JI64" s="302"/>
      <c r="JJ64" s="390"/>
      <c r="JK64" s="321"/>
      <c r="JL64" s="390"/>
      <c r="JM64" s="78">
        <f t="shared" si="38"/>
        <v>40800</v>
      </c>
      <c r="JO64" s="322"/>
      <c r="JP64" s="780"/>
      <c r="JQ64" s="702"/>
      <c r="JR64" s="796"/>
      <c r="JS64" s="702"/>
      <c r="JT64" s="78">
        <f t="shared" si="39"/>
        <v>40800</v>
      </c>
      <c r="JV64" s="322"/>
      <c r="JW64" s="780"/>
      <c r="JX64" s="702"/>
      <c r="JY64" s="796"/>
      <c r="JZ64" s="702"/>
      <c r="KA64" s="78">
        <f t="shared" si="40"/>
        <v>40800</v>
      </c>
      <c r="PH64" s="321"/>
      <c r="PI64" s="789"/>
      <c r="PJ64" s="139"/>
      <c r="PK64" s="49"/>
      <c r="PL64" s="139"/>
      <c r="PM64" s="78">
        <f t="shared" si="59"/>
        <v>301.5</v>
      </c>
      <c r="PO64" s="322"/>
      <c r="PP64" s="789"/>
      <c r="PQ64" s="139"/>
      <c r="PR64" s="31"/>
      <c r="PS64" s="139"/>
      <c r="PT64" s="78">
        <f t="shared" si="60"/>
        <v>301.5</v>
      </c>
      <c r="RM64" s="406"/>
      <c r="RN64" s="738"/>
      <c r="RO64" s="780"/>
      <c r="RP64" s="702"/>
      <c r="RQ64" s="31"/>
      <c r="RR64" s="702"/>
      <c r="RS64" s="78">
        <f t="shared" si="67"/>
        <v>15332.5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2"/>
      <c r="AJD64" s="22"/>
      <c r="AJE64" s="31"/>
      <c r="AJF64" s="76"/>
      <c r="AJG64" s="78">
        <f t="shared" si="122"/>
        <v>52560.5</v>
      </c>
      <c r="AJI64" s="31"/>
      <c r="AJJ64" s="800"/>
      <c r="AJK64" s="139"/>
      <c r="AJL64" s="960"/>
      <c r="AJM64" s="702"/>
      <c r="AJN64" s="78">
        <f t="shared" si="123"/>
        <v>3113</v>
      </c>
      <c r="AJU64" s="78">
        <f t="shared" si="124"/>
        <v>0</v>
      </c>
      <c r="AJX64" s="780"/>
      <c r="AJY64" s="793"/>
      <c r="AKA64" s="702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32"/>
      <c r="AOB64" s="32"/>
      <c r="AOI64" s="32"/>
      <c r="APD64" s="97"/>
      <c r="APE64" s="930"/>
      <c r="APF64" s="350"/>
      <c r="APG64" s="97"/>
      <c r="APH64" s="350"/>
      <c r="API64" s="76"/>
      <c r="APJ64" s="352"/>
      <c r="APR64" s="322"/>
      <c r="APS64" s="949"/>
      <c r="APT64" s="793"/>
      <c r="APU64" s="936"/>
      <c r="APV64" s="793"/>
      <c r="APW64" s="76"/>
      <c r="APX64" s="352"/>
      <c r="APY64" s="810"/>
      <c r="APZ64" s="949"/>
      <c r="AQA64" s="793"/>
      <c r="AQB64" s="936"/>
      <c r="AQC64" s="793"/>
      <c r="AQD64" s="76"/>
      <c r="AQF64" s="31"/>
      <c r="AQG64" s="872"/>
      <c r="AQH64" s="793"/>
      <c r="AQI64" s="936"/>
      <c r="AQJ64" s="793"/>
      <c r="AQK64" s="76"/>
      <c r="AQM64" s="31"/>
      <c r="AQN64" s="872"/>
      <c r="AQO64" s="793"/>
      <c r="AQP64" s="936"/>
      <c r="AQQ64" s="793"/>
      <c r="AQR64" s="76"/>
      <c r="AQT64" s="322"/>
      <c r="AQU64" s="872"/>
      <c r="AQV64" s="807"/>
      <c r="AQW64" s="936"/>
      <c r="AQX64" s="793"/>
      <c r="AQY64" s="76"/>
      <c r="AQZ64" s="352"/>
      <c r="ARA64" s="322"/>
      <c r="ARB64" s="872"/>
      <c r="ARC64" s="807"/>
      <c r="ARD64" s="936"/>
      <c r="ARE64" s="793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1"/>
      <c r="ARP64" s="949"/>
      <c r="ARQ64" s="793"/>
      <c r="ARR64" s="936"/>
      <c r="ARS64" s="793"/>
      <c r="ART64" s="76"/>
      <c r="ATG64" s="800"/>
      <c r="AVQ64" s="76"/>
      <c r="AVR64" s="352"/>
      <c r="AWV64" s="406"/>
      <c r="AWW64" s="406"/>
      <c r="AWX64" s="311"/>
      <c r="AXA64" s="778"/>
      <c r="AXB64" s="76"/>
      <c r="AXY64" s="406"/>
      <c r="AXZ64" s="311"/>
      <c r="AYC64" s="778"/>
      <c r="AYD64" s="76"/>
      <c r="AYF64" s="406"/>
      <c r="AYG64" s="311"/>
      <c r="AYJ64" s="778"/>
      <c r="AYK64" s="76"/>
      <c r="AYM64" s="406"/>
      <c r="AYN64" s="311"/>
      <c r="AYQ64" s="778"/>
      <c r="AYR64" s="76"/>
      <c r="AYT64" s="406"/>
      <c r="AYU64" s="311"/>
      <c r="AYX64" s="778"/>
      <c r="AYY64" s="76"/>
      <c r="AZO64" s="322"/>
      <c r="AZP64" s="780"/>
      <c r="AZS64" s="778"/>
      <c r="AZT64" s="78">
        <f t="shared" si="143"/>
        <v>5180.28</v>
      </c>
      <c r="BAD64" s="815"/>
      <c r="BAH64" s="78">
        <f t="shared" si="145"/>
        <v>16823.900000000001</v>
      </c>
      <c r="BAV64" s="78"/>
      <c r="BBL64" s="342"/>
      <c r="BBM64" s="342"/>
      <c r="BBN64" s="229"/>
      <c r="BBO64" s="104"/>
      <c r="BBP64" s="812"/>
      <c r="BBQ64" s="844"/>
      <c r="BBR64" s="131">
        <f t="shared" si="148"/>
        <v>3015179.5</v>
      </c>
      <c r="BDQ64" s="406"/>
      <c r="BDR64" s="406"/>
      <c r="BDS64" s="311"/>
      <c r="BDV64" s="778"/>
      <c r="BDW64" s="76"/>
      <c r="BDY64" s="311"/>
      <c r="BDZ64" s="311"/>
      <c r="BEA64" s="311"/>
      <c r="BED64" s="778"/>
      <c r="BEE64" s="76"/>
      <c r="BEG64" s="311"/>
      <c r="BEH64" s="311"/>
      <c r="BEK64" s="778"/>
      <c r="BEL64" s="76"/>
      <c r="BFI64" s="321"/>
      <c r="BFJ64" s="302"/>
      <c r="BFK64" s="261"/>
      <c r="BFL64" s="861"/>
      <c r="BFM64" s="390"/>
      <c r="BFN64" s="76">
        <f t="shared" si="162"/>
        <v>0</v>
      </c>
      <c r="BIM64" s="815"/>
      <c r="BIN64" s="702"/>
      <c r="BIP64" s="702"/>
      <c r="BIQ64" s="78">
        <f t="shared" si="173"/>
        <v>86</v>
      </c>
      <c r="BQR64" s="321"/>
      <c r="BQS64" s="789"/>
      <c r="BQT64" s="139"/>
      <c r="BQU64" s="426"/>
      <c r="BQV64" s="139"/>
      <c r="BQW64" s="78">
        <f t="shared" si="191"/>
        <v>0</v>
      </c>
      <c r="BQX64" s="311"/>
      <c r="BQY64" s="426"/>
      <c r="BQZ64" s="951"/>
      <c r="BRA64" s="350"/>
      <c r="BRB64" s="715"/>
      <c r="BRC64" s="350"/>
      <c r="BRD64" s="131">
        <f t="shared" si="192"/>
        <v>0</v>
      </c>
      <c r="BRU64" s="32"/>
      <c r="BSB64" s="32"/>
      <c r="BSP64" s="32"/>
      <c r="BSW64" s="32"/>
    </row>
    <row r="65" spans="36:1024 1027:1869" ht="19.5" thickBot="1" x14ac:dyDescent="0.35">
      <c r="AJ65" s="406"/>
      <c r="AK65" s="780"/>
      <c r="AL65" s="702"/>
      <c r="AM65" s="545"/>
      <c r="AN65" s="702"/>
      <c r="AO65" s="78">
        <f t="shared" si="7"/>
        <v>1390</v>
      </c>
      <c r="AQ65" s="322"/>
      <c r="AR65" s="780"/>
      <c r="AS65" s="702"/>
      <c r="AU65" s="702"/>
      <c r="AV65" s="78">
        <f t="shared" si="8"/>
        <v>317405.71999999997</v>
      </c>
      <c r="BQ65" s="2313"/>
      <c r="BR65" s="2313"/>
      <c r="BS65" s="962"/>
      <c r="BT65" s="1881"/>
      <c r="BU65" s="1881"/>
      <c r="BV65" s="1881"/>
      <c r="BW65" s="1881"/>
      <c r="BX65" s="1881"/>
      <c r="BY65" s="1881"/>
      <c r="BZ65" s="963"/>
      <c r="CA65" s="963"/>
      <c r="CB65" s="1881"/>
      <c r="CC65" s="1881"/>
      <c r="CD65" s="1881"/>
      <c r="CE65" s="1881"/>
      <c r="CF65" s="1881"/>
      <c r="CG65" s="1881"/>
      <c r="CH65" s="963"/>
      <c r="CI65" s="1881"/>
      <c r="CJ65" s="1881"/>
      <c r="CK65" s="1881"/>
      <c r="CL65" s="1881"/>
      <c r="CM65" s="1881"/>
      <c r="CN65" s="1881"/>
      <c r="CO65" s="963"/>
      <c r="CP65" s="1881"/>
      <c r="CQ65" s="1881"/>
      <c r="CR65" s="1881"/>
      <c r="CS65" s="1881"/>
      <c r="CT65" s="1881"/>
      <c r="CU65" s="1881"/>
      <c r="CV65" s="406">
        <v>41578</v>
      </c>
      <c r="CW65" s="909"/>
      <c r="CX65" s="780" t="s">
        <v>1843</v>
      </c>
      <c r="CY65" s="76">
        <v>596239.5</v>
      </c>
      <c r="CZ65" s="483"/>
      <c r="DA65" s="964"/>
      <c r="DB65" s="78">
        <f t="shared" si="16"/>
        <v>7920779.5800000001</v>
      </c>
      <c r="DC65" s="1881"/>
      <c r="DD65" s="963"/>
      <c r="DE65" s="965"/>
      <c r="DF65" s="966"/>
      <c r="DG65" s="1881"/>
      <c r="DH65" s="963"/>
      <c r="DI65" s="1881"/>
      <c r="DJ65" s="78">
        <f t="shared" si="17"/>
        <v>17806122.599999994</v>
      </c>
      <c r="DK65" s="1881"/>
      <c r="DL65" s="962"/>
      <c r="DM65" s="1881"/>
      <c r="DN65" s="1881"/>
      <c r="DO65" s="1881"/>
      <c r="DP65" s="1881"/>
      <c r="DQ65" s="1881"/>
      <c r="DR65" s="1881"/>
      <c r="DS65" s="1881"/>
      <c r="DT65" s="1881"/>
      <c r="DU65" s="1881"/>
      <c r="DV65" s="1881"/>
      <c r="DW65" s="1881"/>
      <c r="DX65" s="1881"/>
      <c r="DY65" s="1881"/>
      <c r="DZ65" s="1881"/>
      <c r="EA65" s="1881"/>
      <c r="EB65" s="1881"/>
      <c r="EC65" s="1881"/>
      <c r="ED65" s="1881"/>
      <c r="EE65" s="1881"/>
      <c r="EF65" s="1881"/>
      <c r="EG65" s="962"/>
      <c r="EH65" s="1881"/>
      <c r="EI65" s="1881"/>
      <c r="EJ65" s="1881"/>
      <c r="EK65" s="1881"/>
      <c r="EL65" s="1881"/>
      <c r="EM65" s="1881"/>
      <c r="EN65" s="963"/>
      <c r="EO65" s="1881"/>
      <c r="EP65" s="1881"/>
      <c r="EQ65" s="1881"/>
      <c r="ER65" s="1881"/>
      <c r="ES65" s="1881"/>
      <c r="ET65" s="1881"/>
      <c r="EU65" s="963"/>
      <c r="EV65" s="1881"/>
      <c r="EW65" s="1881"/>
      <c r="EX65" s="1881"/>
      <c r="EY65" s="1881"/>
      <c r="EZ65" s="1881"/>
      <c r="FA65" s="1881"/>
      <c r="FB65" s="1881"/>
      <c r="FC65" s="1881"/>
      <c r="FD65" s="1881"/>
      <c r="FE65" s="1881"/>
      <c r="FF65" s="1881"/>
      <c r="FG65" s="1881"/>
      <c r="FH65" s="1881"/>
      <c r="FI65" s="1881"/>
      <c r="FJ65" s="861"/>
      <c r="FK65" s="244"/>
      <c r="FL65" s="941"/>
      <c r="FM65" s="941"/>
      <c r="FN65" s="941"/>
      <c r="FO65" s="941"/>
      <c r="FP65" s="959">
        <f t="shared" si="25"/>
        <v>19957.43</v>
      </c>
      <c r="GJ65" s="783"/>
      <c r="GM65" s="78">
        <f t="shared" si="27"/>
        <v>0</v>
      </c>
      <c r="JH65" s="321"/>
      <c r="JI65" s="302"/>
      <c r="JJ65" s="390"/>
      <c r="JK65" s="321"/>
      <c r="JL65" s="390"/>
      <c r="JM65" s="78">
        <f t="shared" si="38"/>
        <v>40800</v>
      </c>
      <c r="JO65" s="322"/>
      <c r="JP65" s="780"/>
      <c r="JQ65" s="702"/>
      <c r="JR65" s="796"/>
      <c r="JS65" s="702"/>
      <c r="JT65" s="78">
        <f t="shared" si="39"/>
        <v>40800</v>
      </c>
      <c r="JV65" s="322"/>
      <c r="JW65" s="780"/>
      <c r="JX65" s="702"/>
      <c r="JY65" s="796"/>
      <c r="JZ65" s="702"/>
      <c r="KA65" s="78">
        <f t="shared" si="40"/>
        <v>40800</v>
      </c>
      <c r="PH65" s="475"/>
      <c r="PI65" s="967"/>
      <c r="PJ65" s="463"/>
      <c r="PK65" s="1557"/>
      <c r="PL65" s="463"/>
      <c r="PM65" s="907">
        <f t="shared" si="59"/>
        <v>301.5</v>
      </c>
      <c r="PO65" s="395"/>
      <c r="PP65" s="967"/>
      <c r="PQ65" s="463"/>
      <c r="PR65" s="968"/>
      <c r="PS65" s="463"/>
      <c r="PT65" s="907">
        <f t="shared" si="60"/>
        <v>301.5</v>
      </c>
      <c r="RM65" s="406"/>
      <c r="RN65" s="738"/>
      <c r="RO65" s="780"/>
      <c r="RP65" s="702"/>
      <c r="RQ65" s="31"/>
      <c r="RR65" s="702"/>
      <c r="RS65" s="78">
        <f t="shared" si="67"/>
        <v>15332.5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800"/>
      <c r="AJK65" s="139"/>
      <c r="AJL65" s="960"/>
      <c r="AJM65" s="702"/>
      <c r="AJN65" s="78">
        <f t="shared" si="123"/>
        <v>3113</v>
      </c>
      <c r="AJU65" s="78">
        <f t="shared" si="124"/>
        <v>0</v>
      </c>
      <c r="AJX65" s="780"/>
      <c r="AJY65" s="793"/>
      <c r="AJZ65" s="901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32"/>
      <c r="AOB65" s="32"/>
      <c r="AOI65" s="32"/>
      <c r="APD65" s="97"/>
      <c r="APE65" s="930"/>
      <c r="APF65" s="350"/>
      <c r="APG65" s="97"/>
      <c r="APH65" s="350"/>
      <c r="API65" s="76"/>
      <c r="APJ65" s="352"/>
      <c r="APR65" s="322"/>
      <c r="APS65" s="949"/>
      <c r="APT65" s="793"/>
      <c r="APU65" s="352"/>
      <c r="APV65" s="793"/>
      <c r="APW65" s="76"/>
      <c r="APX65" s="352"/>
      <c r="APY65" s="810"/>
      <c r="APZ65" s="949"/>
      <c r="AQA65" s="793"/>
      <c r="AQB65" s="352"/>
      <c r="AQC65" s="793"/>
      <c r="AQD65" s="76"/>
      <c r="AQF65" s="31"/>
      <c r="AQG65" s="872"/>
      <c r="AQH65" s="793"/>
      <c r="AQI65" s="352"/>
      <c r="AQJ65" s="793"/>
      <c r="AQK65" s="76"/>
      <c r="AQM65" s="31"/>
      <c r="AQN65" s="872"/>
      <c r="AQO65" s="793"/>
      <c r="AQP65" s="352"/>
      <c r="AQQ65" s="793"/>
      <c r="AQR65" s="76"/>
      <c r="AQT65" s="322"/>
      <c r="AQU65" s="872"/>
      <c r="AQV65" s="807"/>
      <c r="AQW65" s="352"/>
      <c r="AQX65" s="793"/>
      <c r="AQY65" s="76"/>
      <c r="AQZ65" s="352"/>
      <c r="ARA65" s="322"/>
      <c r="ARB65" s="872"/>
      <c r="ARC65" s="807"/>
      <c r="ARD65" s="352"/>
      <c r="ARE65" s="793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1"/>
      <c r="ARP65" s="949"/>
      <c r="ARQ65" s="793"/>
      <c r="ARR65" s="352"/>
      <c r="ARS65" s="793"/>
      <c r="ART65" s="76"/>
      <c r="ATG65" s="800"/>
      <c r="AVQ65" s="76"/>
      <c r="AVR65" s="352"/>
      <c r="AWV65" s="406"/>
      <c r="AWW65" s="406"/>
      <c r="AWX65" s="311"/>
      <c r="AXA65" s="778"/>
      <c r="AXB65" s="76"/>
      <c r="AXY65" s="406"/>
      <c r="AXZ65" s="311"/>
      <c r="AYC65" s="778"/>
      <c r="AYD65" s="76"/>
      <c r="AYF65" s="406"/>
      <c r="AYG65" s="311"/>
      <c r="AYJ65" s="778"/>
      <c r="AYK65" s="76"/>
      <c r="AYM65" s="406"/>
      <c r="AYN65" s="311"/>
      <c r="AYQ65" s="778"/>
      <c r="AYR65" s="76"/>
      <c r="AYT65" s="406"/>
      <c r="AYU65" s="311"/>
      <c r="AYX65" s="778"/>
      <c r="AYY65" s="76"/>
      <c r="AZO65" s="322"/>
      <c r="AZP65" s="958"/>
      <c r="AZQ65" s="941"/>
      <c r="AZR65" s="941"/>
      <c r="AZS65" s="906"/>
      <c r="AZT65" s="907">
        <f t="shared" si="143"/>
        <v>5180.28</v>
      </c>
      <c r="BAD65" s="815"/>
      <c r="BAH65" s="78">
        <f t="shared" si="145"/>
        <v>16823.900000000001</v>
      </c>
      <c r="BAV65" s="78"/>
      <c r="BBL65" s="321"/>
      <c r="BBM65" s="784"/>
      <c r="BBN65" s="302"/>
      <c r="BBO65" s="1535"/>
      <c r="BBP65" s="812"/>
      <c r="BBQ65" s="813"/>
      <c r="BBR65" s="131">
        <f t="shared" si="148"/>
        <v>3015179.5</v>
      </c>
      <c r="BDQ65" s="406"/>
      <c r="BDR65" s="406"/>
      <c r="BDS65" s="311"/>
      <c r="BDV65" s="778"/>
      <c r="BDW65" s="76"/>
      <c r="BDY65" s="311"/>
      <c r="BDZ65" s="311"/>
      <c r="BEA65" s="311"/>
      <c r="BED65" s="778"/>
      <c r="BEE65" s="76"/>
      <c r="BEG65" s="311"/>
      <c r="BEH65" s="311"/>
      <c r="BEK65" s="778"/>
      <c r="BEL65" s="76"/>
      <c r="BFI65" s="321"/>
      <c r="BFJ65" s="302"/>
      <c r="BFK65" s="261"/>
      <c r="BFL65" s="861"/>
      <c r="BFM65" s="390"/>
      <c r="BFN65" s="76">
        <f t="shared" si="162"/>
        <v>0</v>
      </c>
      <c r="BIM65" s="815"/>
      <c r="BIN65" s="702"/>
      <c r="BIP65" s="702"/>
      <c r="BIQ65" s="78">
        <f t="shared" si="173"/>
        <v>86</v>
      </c>
      <c r="BQR65" s="321"/>
      <c r="BQS65" s="789"/>
      <c r="BQT65" s="139"/>
      <c r="BQU65" s="426"/>
      <c r="BQV65" s="139"/>
      <c r="BQW65" s="78">
        <f t="shared" si="191"/>
        <v>0</v>
      </c>
      <c r="BQX65" s="311"/>
      <c r="BQY65" s="426"/>
      <c r="BQZ65" s="956"/>
      <c r="BRA65" s="390"/>
      <c r="BRB65" s="426"/>
      <c r="BRC65" s="390"/>
      <c r="BRD65" s="131">
        <f t="shared" si="192"/>
        <v>0</v>
      </c>
      <c r="BRU65" s="32"/>
      <c r="BSB65" s="32"/>
      <c r="BSP65" s="32"/>
      <c r="BSW65" s="32"/>
    </row>
    <row r="66" spans="36:1024 1027:1869" ht="15.75" thickTop="1" x14ac:dyDescent="0.25">
      <c r="AJ66" s="406"/>
      <c r="AK66" s="780"/>
      <c r="AL66" s="702"/>
      <c r="AM66" s="1573"/>
      <c r="AN66" s="702"/>
      <c r="AO66" s="78">
        <f t="shared" si="7"/>
        <v>1390</v>
      </c>
      <c r="AQ66" s="322"/>
      <c r="AR66" s="780"/>
      <c r="AS66" s="702"/>
      <c r="AU66" s="702"/>
      <c r="AV66" s="78">
        <f t="shared" si="8"/>
        <v>317405.71999999997</v>
      </c>
      <c r="CV66" s="406">
        <v>41585</v>
      </c>
      <c r="CW66" s="909"/>
      <c r="CX66" s="780" t="s">
        <v>1897</v>
      </c>
      <c r="CY66" s="139">
        <v>617729.15</v>
      </c>
      <c r="CZ66" s="738"/>
      <c r="DA66" s="961"/>
      <c r="DB66" s="78">
        <f t="shared" si="16"/>
        <v>8538508.7300000004</v>
      </c>
      <c r="DE66" s="909"/>
      <c r="DF66" s="780"/>
      <c r="DJ66" s="78">
        <f t="shared" si="17"/>
        <v>17806122.599999994</v>
      </c>
      <c r="GJ66" s="783"/>
      <c r="GM66" s="78">
        <f t="shared" si="27"/>
        <v>0</v>
      </c>
      <c r="JH66" s="321"/>
      <c r="JI66" s="302"/>
      <c r="JJ66" s="390"/>
      <c r="JK66" s="321"/>
      <c r="JL66" s="390"/>
      <c r="JM66" s="78">
        <f t="shared" si="38"/>
        <v>40800</v>
      </c>
      <c r="JO66" s="322"/>
      <c r="JP66" s="780"/>
      <c r="JQ66" s="702"/>
      <c r="JR66" s="796"/>
      <c r="JS66" s="702"/>
      <c r="JT66" s="78">
        <f t="shared" si="39"/>
        <v>40800</v>
      </c>
      <c r="JV66" s="322"/>
      <c r="JW66" s="780"/>
      <c r="JX66" s="702"/>
      <c r="JY66" s="796"/>
      <c r="JZ66" s="702"/>
      <c r="KA66" s="78">
        <f t="shared" si="40"/>
        <v>40800</v>
      </c>
      <c r="RM66" s="406"/>
      <c r="RN66" s="738"/>
      <c r="RO66" s="780"/>
      <c r="RP66" s="702"/>
      <c r="RQ66" s="31"/>
      <c r="RR66" s="702"/>
      <c r="RS66" s="78">
        <f t="shared" si="67"/>
        <v>15332.5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2"/>
      <c r="AJD66" s="22"/>
      <c r="AJE66" s="31"/>
      <c r="AJF66" s="76"/>
      <c r="AJG66" s="78">
        <f t="shared" si="122"/>
        <v>52560.5</v>
      </c>
      <c r="AJI66" s="31"/>
      <c r="AJJ66" s="800"/>
      <c r="AJK66" s="139"/>
      <c r="AJL66" s="960"/>
      <c r="AJM66" s="702"/>
      <c r="AJN66" s="78">
        <f t="shared" si="123"/>
        <v>3113</v>
      </c>
      <c r="AJU66" s="78">
        <f t="shared" si="124"/>
        <v>0</v>
      </c>
      <c r="AJX66" s="780"/>
      <c r="AJY66" s="702"/>
      <c r="AKA66" s="702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32"/>
      <c r="AOB66" s="32"/>
      <c r="AOI66" s="32"/>
      <c r="APD66" s="97"/>
      <c r="APE66" s="930"/>
      <c r="APF66" s="350"/>
      <c r="APG66" s="97"/>
      <c r="APH66" s="350"/>
      <c r="API66" s="76"/>
      <c r="APJ66" s="352"/>
      <c r="APR66" s="322"/>
      <c r="APS66" s="949"/>
      <c r="APT66" s="793"/>
      <c r="APU66" s="543"/>
      <c r="APV66" s="793"/>
      <c r="APW66" s="76"/>
      <c r="APX66" s="352"/>
      <c r="APY66" s="810"/>
      <c r="APZ66" s="949"/>
      <c r="AQA66" s="793"/>
      <c r="AQB66" s="543"/>
      <c r="AQC66" s="793"/>
      <c r="AQD66" s="76"/>
      <c r="AQF66" s="31"/>
      <c r="AQG66" s="872"/>
      <c r="AQH66" s="793"/>
      <c r="AQI66" s="543"/>
      <c r="AQJ66" s="793"/>
      <c r="AQK66" s="76"/>
      <c r="AQM66" s="31"/>
      <c r="AQN66" s="872"/>
      <c r="AQO66" s="793"/>
      <c r="AQP66" s="543"/>
      <c r="AQQ66" s="793"/>
      <c r="AQR66" s="76"/>
      <c r="AQT66" s="322"/>
      <c r="AQU66" s="872"/>
      <c r="AQV66" s="807"/>
      <c r="AQW66" s="543"/>
      <c r="AQX66" s="793"/>
      <c r="AQY66" s="76"/>
      <c r="AQZ66" s="352"/>
      <c r="ARA66" s="322"/>
      <c r="ARB66" s="872"/>
      <c r="ARC66" s="807"/>
      <c r="ARD66" s="543"/>
      <c r="ARE66" s="793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1"/>
      <c r="ARP66" s="949"/>
      <c r="ARQ66" s="793"/>
      <c r="ARR66" s="543"/>
      <c r="ARS66" s="793"/>
      <c r="ART66" s="76"/>
      <c r="ATG66" s="800"/>
      <c r="AVQ66" s="352"/>
      <c r="AVR66" s="352"/>
      <c r="AWV66" s="406"/>
      <c r="AWW66" s="406"/>
      <c r="AWX66" s="311"/>
      <c r="AXA66" s="778"/>
      <c r="AXB66" s="76"/>
      <c r="AXY66" s="406"/>
      <c r="AXZ66" s="311"/>
      <c r="AYC66" s="778"/>
      <c r="AYD66" s="76"/>
      <c r="AYF66" s="406"/>
      <c r="AYG66" s="311"/>
      <c r="AYJ66" s="778"/>
      <c r="AYK66" s="76"/>
      <c r="AYM66" s="406"/>
      <c r="AYN66" s="311"/>
      <c r="AYQ66" s="778"/>
      <c r="AYR66" s="76"/>
      <c r="AYT66" s="406"/>
      <c r="AYU66" s="311"/>
      <c r="AYX66" s="778"/>
      <c r="AYY66" s="76"/>
      <c r="AZO66" s="322"/>
      <c r="AZP66" s="311"/>
      <c r="AZS66" s="778"/>
      <c r="AZT66" s="76"/>
      <c r="BAD66" s="815"/>
      <c r="BAH66" s="78">
        <f t="shared" si="145"/>
        <v>16823.900000000001</v>
      </c>
      <c r="BAV66" s="78"/>
      <c r="BBL66" s="321"/>
      <c r="BBM66" s="321"/>
      <c r="BBN66" s="302"/>
      <c r="BBO66" s="139"/>
      <c r="BBP66" s="1454"/>
      <c r="BBQ66" s="832"/>
      <c r="BBR66" s="131">
        <f t="shared" si="148"/>
        <v>3015179.5</v>
      </c>
      <c r="BDQ66" s="406"/>
      <c r="BDR66" s="406"/>
      <c r="BDS66" s="311"/>
      <c r="BDV66" s="778"/>
      <c r="BDW66" s="76"/>
      <c r="BDY66" s="311"/>
      <c r="BDZ66" s="311"/>
      <c r="BEA66" s="311"/>
      <c r="BED66" s="778"/>
      <c r="BEE66" s="76"/>
      <c r="BEG66" s="311"/>
      <c r="BEH66" s="311"/>
      <c r="BEK66" s="778"/>
      <c r="BEL66" s="76"/>
      <c r="BFI66" s="321"/>
      <c r="BFJ66" s="302"/>
      <c r="BFK66" s="261"/>
      <c r="BFL66" s="861"/>
      <c r="BFM66" s="390"/>
      <c r="BFN66" s="76">
        <f t="shared" si="162"/>
        <v>0</v>
      </c>
      <c r="BIM66" s="815"/>
      <c r="BIN66" s="702"/>
      <c r="BIP66" s="702"/>
      <c r="BIQ66" s="78">
        <f t="shared" si="173"/>
        <v>86</v>
      </c>
      <c r="BQR66" s="321"/>
      <c r="BQS66" s="789"/>
      <c r="BQT66" s="139"/>
      <c r="BQU66" s="426"/>
      <c r="BQV66" s="139"/>
      <c r="BQW66" s="78">
        <f t="shared" si="191"/>
        <v>0</v>
      </c>
      <c r="BQX66" s="311"/>
      <c r="BQZ66" s="815"/>
      <c r="BRA66" s="702"/>
      <c r="BRB66" s="406"/>
      <c r="BRC66" s="702"/>
      <c r="BRD66" s="131">
        <f t="shared" si="192"/>
        <v>0</v>
      </c>
      <c r="BRU66" s="32"/>
      <c r="BSB66" s="32"/>
      <c r="BSP66" s="32"/>
      <c r="BSW66" s="32"/>
    </row>
    <row r="67" spans="36:1024 1027:1869" x14ac:dyDescent="0.25">
      <c r="AJ67" s="406"/>
      <c r="AK67" s="815"/>
      <c r="AL67" s="702"/>
      <c r="AM67" s="545"/>
      <c r="AN67" s="702"/>
      <c r="AO67" s="78">
        <f t="shared" si="7"/>
        <v>1390</v>
      </c>
      <c r="AQ67" s="322"/>
      <c r="AR67" s="780"/>
      <c r="AS67" s="702"/>
      <c r="AU67" s="702"/>
      <c r="AV67" s="78">
        <f t="shared" si="8"/>
        <v>317405.71999999997</v>
      </c>
      <c r="CV67" s="406">
        <v>41592</v>
      </c>
      <c r="CW67" s="909"/>
      <c r="CX67" s="780" t="s">
        <v>1901</v>
      </c>
      <c r="CY67" s="139">
        <v>619485.44999999995</v>
      </c>
      <c r="CZ67" s="426"/>
      <c r="DA67" s="139"/>
      <c r="DB67" s="78">
        <f t="shared" si="16"/>
        <v>9157994.1799999997</v>
      </c>
      <c r="DE67" s="909"/>
      <c r="DF67" s="780"/>
      <c r="DJ67" s="78">
        <f t="shared" si="17"/>
        <v>17806122.599999994</v>
      </c>
      <c r="GJ67" s="783"/>
      <c r="GM67" s="78">
        <f t="shared" si="27"/>
        <v>0</v>
      </c>
      <c r="JH67" s="321"/>
      <c r="JI67" s="302"/>
      <c r="JJ67" s="390"/>
      <c r="JK67" s="321"/>
      <c r="JL67" s="390"/>
      <c r="JM67" s="78">
        <f t="shared" si="38"/>
        <v>40800</v>
      </c>
      <c r="JO67" s="322"/>
      <c r="JP67" s="780"/>
      <c r="JQ67" s="702"/>
      <c r="JR67" s="796"/>
      <c r="JS67" s="702"/>
      <c r="JT67" s="78">
        <f t="shared" si="39"/>
        <v>40800</v>
      </c>
      <c r="JV67" s="322"/>
      <c r="JW67" s="780"/>
      <c r="JX67" s="702"/>
      <c r="JY67" s="796"/>
      <c r="JZ67" s="702"/>
      <c r="KA67" s="78">
        <f t="shared" si="40"/>
        <v>40800</v>
      </c>
      <c r="RO67" s="815"/>
      <c r="RP67" s="702"/>
      <c r="RQ67" s="31"/>
      <c r="RR67" s="702"/>
      <c r="RS67" s="78">
        <f t="shared" si="67"/>
        <v>15332.5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2"/>
      <c r="AJD67" s="22"/>
      <c r="AJE67" s="31"/>
      <c r="AJF67" s="76"/>
      <c r="AJG67" s="78">
        <f t="shared" si="122"/>
        <v>52560.5</v>
      </c>
      <c r="AJI67" s="31"/>
      <c r="AJJ67" s="800"/>
      <c r="AJK67" s="139"/>
      <c r="AJL67" s="960"/>
      <c r="AJM67" s="702"/>
      <c r="AJN67" s="78">
        <f t="shared" si="123"/>
        <v>3113</v>
      </c>
      <c r="AJU67" s="78">
        <f t="shared" si="124"/>
        <v>0</v>
      </c>
      <c r="AJX67" s="780"/>
      <c r="AJY67" s="390"/>
      <c r="AJZ67" s="321"/>
      <c r="AKA67" s="702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32"/>
      <c r="AOB67" s="32"/>
      <c r="AOI67" s="32"/>
      <c r="APD67" s="97"/>
      <c r="APE67" s="930"/>
      <c r="APF67" s="350"/>
      <c r="APG67" s="97"/>
      <c r="APH67" s="350"/>
      <c r="API67" s="76"/>
      <c r="APJ67" s="352"/>
      <c r="APR67" s="322"/>
      <c r="APS67" s="949"/>
      <c r="APT67" s="793"/>
      <c r="APU67" s="352"/>
      <c r="APV67" s="793"/>
      <c r="APW67" s="76"/>
      <c r="APX67" s="352"/>
      <c r="APY67" s="810"/>
      <c r="APZ67" s="949"/>
      <c r="AQA67" s="793"/>
      <c r="AQB67" s="352"/>
      <c r="AQC67" s="793"/>
      <c r="AQD67" s="76"/>
      <c r="AQF67" s="31"/>
      <c r="AQG67" s="872"/>
      <c r="AQH67" s="793"/>
      <c r="AQI67" s="352"/>
      <c r="AQJ67" s="793"/>
      <c r="AQK67" s="76"/>
      <c r="AQM67" s="31"/>
      <c r="AQN67" s="872"/>
      <c r="AQO67" s="793"/>
      <c r="AQP67" s="352"/>
      <c r="AQQ67" s="793"/>
      <c r="AQR67" s="76"/>
      <c r="AQT67" s="322"/>
      <c r="AQU67" s="872"/>
      <c r="AQV67" s="807"/>
      <c r="AQW67" s="352"/>
      <c r="AQX67" s="793"/>
      <c r="AQY67" s="76"/>
      <c r="AQZ67" s="352"/>
      <c r="ARA67" s="322"/>
      <c r="ARB67" s="872"/>
      <c r="ARC67" s="807"/>
      <c r="ARD67" s="352"/>
      <c r="ARE67" s="793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1"/>
      <c r="ARP67" s="949"/>
      <c r="ARQ67" s="793"/>
      <c r="ARR67" s="352"/>
      <c r="ARS67" s="793"/>
      <c r="ART67" s="76"/>
      <c r="ATG67" s="800"/>
      <c r="AWV67" s="406"/>
      <c r="AWW67" s="406"/>
      <c r="AWX67" s="311"/>
      <c r="AXA67" s="778"/>
      <c r="AXB67" s="76"/>
      <c r="AXY67" s="406"/>
      <c r="AXZ67" s="311"/>
      <c r="AYC67" s="778"/>
      <c r="AYD67" s="76"/>
      <c r="AYF67" s="406"/>
      <c r="AYG67" s="311"/>
      <c r="AYJ67" s="778"/>
      <c r="AYK67" s="76"/>
      <c r="AYM67" s="406"/>
      <c r="AYN67" s="311"/>
      <c r="AYQ67" s="778"/>
      <c r="AYR67" s="76"/>
      <c r="AYT67" s="406"/>
      <c r="AYU67" s="311"/>
      <c r="AYX67" s="778"/>
      <c r="AYY67" s="76"/>
      <c r="AZO67" s="322"/>
      <c r="AZP67" s="311"/>
      <c r="AZS67" s="778"/>
      <c r="AZT67" s="76"/>
      <c r="BAD67" s="815"/>
      <c r="BAH67" s="78">
        <f t="shared" si="145"/>
        <v>16823.900000000001</v>
      </c>
      <c r="BAV67" s="78"/>
      <c r="BBL67" s="342"/>
      <c r="BBM67" s="342"/>
      <c r="BBN67" s="229"/>
      <c r="BBO67" s="104"/>
      <c r="BBP67" s="1454"/>
      <c r="BBQ67" s="832"/>
      <c r="BBR67" s="131">
        <f t="shared" si="148"/>
        <v>3015179.5</v>
      </c>
      <c r="BDQ67" s="406"/>
      <c r="BDR67" s="406"/>
      <c r="BDS67" s="311"/>
      <c r="BDV67" s="778"/>
      <c r="BDW67" s="76"/>
      <c r="BDY67" s="311"/>
      <c r="BDZ67" s="311"/>
      <c r="BEA67" s="311"/>
      <c r="BED67" s="778"/>
      <c r="BEE67" s="76"/>
      <c r="BEG67" s="311"/>
      <c r="BEH67" s="311"/>
      <c r="BEK67" s="778"/>
      <c r="BEL67" s="76"/>
      <c r="BFI67" s="321"/>
      <c r="BFJ67" s="302"/>
      <c r="BFK67" s="261"/>
      <c r="BFL67" s="861"/>
      <c r="BFM67" s="390"/>
      <c r="BFN67" s="76">
        <f t="shared" si="162"/>
        <v>0</v>
      </c>
      <c r="BIM67" s="815"/>
      <c r="BIN67" s="702"/>
      <c r="BIP67" s="702"/>
      <c r="BIQ67" s="78">
        <f t="shared" si="173"/>
        <v>86</v>
      </c>
      <c r="BQR67" s="342"/>
      <c r="BQS67" s="895"/>
      <c r="BQT67" s="104"/>
      <c r="BQU67" s="426"/>
      <c r="BQV67" s="139"/>
      <c r="BQW67" s="78">
        <f t="shared" si="191"/>
        <v>0</v>
      </c>
      <c r="BQX67" s="311"/>
      <c r="BQZ67" s="815"/>
      <c r="BRA67" s="702"/>
      <c r="BRB67" s="406"/>
      <c r="BRC67" s="702"/>
      <c r="BRD67" s="131">
        <f t="shared" si="192"/>
        <v>0</v>
      </c>
      <c r="BRU67" s="32"/>
      <c r="BSB67" s="32"/>
      <c r="BSP67" s="32"/>
      <c r="BSW67" s="32"/>
    </row>
    <row r="68" spans="36:1024 1027:1869" x14ac:dyDescent="0.25">
      <c r="AJ68" s="406"/>
      <c r="AK68" s="815"/>
      <c r="AL68" s="702"/>
      <c r="AM68" s="545"/>
      <c r="AN68" s="702"/>
      <c r="AO68" s="78">
        <f t="shared" si="7"/>
        <v>1390</v>
      </c>
      <c r="AQ68" s="322"/>
      <c r="AR68" s="780"/>
      <c r="AS68" s="702"/>
      <c r="AU68" s="702"/>
      <c r="AV68" s="78">
        <f t="shared" si="8"/>
        <v>317405.71999999997</v>
      </c>
      <c r="CV68" s="406">
        <v>41593</v>
      </c>
      <c r="CW68" s="909"/>
      <c r="CX68" s="780" t="s">
        <v>1905</v>
      </c>
      <c r="CY68" s="139">
        <v>287782.44</v>
      </c>
      <c r="CZ68" s="483"/>
      <c r="DA68" s="389"/>
      <c r="DB68" s="78">
        <f t="shared" si="16"/>
        <v>9445776.6199999992</v>
      </c>
      <c r="DE68" s="909"/>
      <c r="DF68" s="780"/>
      <c r="DJ68" s="78">
        <f t="shared" si="17"/>
        <v>17806122.599999994</v>
      </c>
      <c r="GJ68" s="783"/>
      <c r="GM68" s="78">
        <f t="shared" si="27"/>
        <v>0</v>
      </c>
      <c r="JH68" s="321"/>
      <c r="JI68" s="302"/>
      <c r="JJ68" s="390"/>
      <c r="JK68" s="321"/>
      <c r="JL68" s="390"/>
      <c r="JM68" s="78">
        <f t="shared" si="38"/>
        <v>40800</v>
      </c>
      <c r="JO68" s="322"/>
      <c r="JP68" s="780"/>
      <c r="JQ68" s="702"/>
      <c r="JR68" s="796"/>
      <c r="JS68" s="702"/>
      <c r="JT68" s="78">
        <f t="shared" si="39"/>
        <v>40800</v>
      </c>
      <c r="JV68" s="322"/>
      <c r="JW68" s="780"/>
      <c r="JX68" s="702"/>
      <c r="JY68" s="796"/>
      <c r="JZ68" s="702"/>
      <c r="KA68" s="78">
        <f t="shared" si="40"/>
        <v>40800</v>
      </c>
      <c r="RO68" s="815"/>
      <c r="RP68" s="702"/>
      <c r="RQ68" s="31"/>
      <c r="RR68" s="702"/>
      <c r="RS68" s="78">
        <f t="shared" si="67"/>
        <v>15332.5</v>
      </c>
      <c r="AHE68" s="780"/>
      <c r="AHF68" s="702"/>
      <c r="AHG68" s="322"/>
      <c r="AHH68" s="702"/>
      <c r="AHI68" s="76">
        <f t="shared" si="115"/>
        <v>2343</v>
      </c>
      <c r="AJB68" s="31"/>
      <c r="AJC68" s="782"/>
      <c r="AJD68" s="22"/>
      <c r="AJE68" s="31"/>
      <c r="AJF68" s="76"/>
      <c r="AJG68" s="78">
        <f t="shared" si="122"/>
        <v>52560.5</v>
      </c>
      <c r="AJI68" s="31"/>
      <c r="AJJ68" s="800"/>
      <c r="AJK68" s="139"/>
      <c r="AJL68" s="960"/>
      <c r="AJM68" s="702"/>
      <c r="AJN68" s="78">
        <f t="shared" si="123"/>
        <v>3113</v>
      </c>
      <c r="AJU68" s="78">
        <f t="shared" si="124"/>
        <v>0</v>
      </c>
      <c r="AJX68" s="780"/>
      <c r="AJY68" s="702"/>
      <c r="AKA68" s="702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32"/>
      <c r="AOB68" s="32"/>
      <c r="AOI68" s="32"/>
      <c r="APD68" s="97"/>
      <c r="APE68" s="930"/>
      <c r="APF68" s="350"/>
      <c r="APG68" s="97"/>
      <c r="APH68" s="350"/>
      <c r="API68" s="76"/>
      <c r="APJ68" s="352"/>
      <c r="APR68" s="322"/>
      <c r="APS68" s="949"/>
      <c r="APT68" s="793"/>
      <c r="APU68" s="543"/>
      <c r="APV68" s="793"/>
      <c r="APW68" s="76"/>
      <c r="APX68" s="352"/>
      <c r="APY68" s="810"/>
      <c r="APZ68" s="949"/>
      <c r="AQA68" s="793"/>
      <c r="AQB68" s="543"/>
      <c r="AQC68" s="793"/>
      <c r="AQD68" s="76"/>
      <c r="AQF68" s="31"/>
      <c r="AQG68" s="872"/>
      <c r="AQH68" s="793"/>
      <c r="AQI68" s="543"/>
      <c r="AQJ68" s="793"/>
      <c r="AQK68" s="76"/>
      <c r="AQM68" s="31"/>
      <c r="AQN68" s="872"/>
      <c r="AQO68" s="793"/>
      <c r="AQP68" s="543"/>
      <c r="AQQ68" s="793"/>
      <c r="AQR68" s="76"/>
      <c r="AQT68" s="322"/>
      <c r="AQU68" s="872"/>
      <c r="AQV68" s="807"/>
      <c r="AQW68" s="543"/>
      <c r="AQX68" s="793"/>
      <c r="AQY68" s="76"/>
      <c r="AQZ68" s="352"/>
      <c r="ARA68" s="322"/>
      <c r="ARB68" s="872"/>
      <c r="ARC68" s="807"/>
      <c r="ARD68" s="543"/>
      <c r="ARE68" s="793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1"/>
      <c r="ARP68" s="949"/>
      <c r="ARQ68" s="793"/>
      <c r="ARR68" s="543"/>
      <c r="ARS68" s="793"/>
      <c r="ART68" s="76"/>
      <c r="ATG68" s="800"/>
      <c r="AWV68" s="406"/>
      <c r="AWW68" s="406"/>
      <c r="AWX68" s="311"/>
      <c r="AXA68" s="778"/>
      <c r="AXB68" s="76"/>
      <c r="AXY68" s="406"/>
      <c r="AXZ68" s="311"/>
      <c r="AYC68" s="778"/>
      <c r="AYD68" s="76"/>
      <c r="AYF68" s="406"/>
      <c r="AYG68" s="311"/>
      <c r="AYJ68" s="778"/>
      <c r="AYK68" s="76"/>
      <c r="AYM68" s="406"/>
      <c r="AYN68" s="311"/>
      <c r="AYQ68" s="778"/>
      <c r="AYR68" s="76"/>
      <c r="AYT68" s="406"/>
      <c r="AYU68" s="311"/>
      <c r="AYX68" s="778"/>
      <c r="AYY68" s="76"/>
      <c r="AZO68" s="322"/>
      <c r="AZP68" s="311"/>
      <c r="AZS68" s="778"/>
      <c r="AZT68" s="76"/>
      <c r="BAD68" s="815"/>
      <c r="BAH68" s="78">
        <f t="shared" si="145"/>
        <v>16823.900000000001</v>
      </c>
      <c r="BBL68" s="321"/>
      <c r="BBM68" s="321"/>
      <c r="BBN68" s="302"/>
      <c r="BBO68" s="139"/>
      <c r="BBP68" s="1454"/>
      <c r="BBQ68" s="832"/>
      <c r="BBR68" s="131">
        <f t="shared" si="148"/>
        <v>3015179.5</v>
      </c>
      <c r="BDQ68" s="406"/>
      <c r="BDR68" s="406"/>
      <c r="BDS68" s="311"/>
      <c r="BDV68" s="778"/>
      <c r="BDW68" s="76"/>
      <c r="BDY68" s="311"/>
      <c r="BDZ68" s="311"/>
      <c r="BEA68" s="311"/>
      <c r="BED68" s="778"/>
      <c r="BEE68" s="76"/>
      <c r="BEG68" s="311"/>
      <c r="BEH68" s="311"/>
      <c r="BEK68" s="778"/>
      <c r="BEL68" s="76"/>
      <c r="BFI68" s="321"/>
      <c r="BFJ68" s="302"/>
      <c r="BFK68" s="261"/>
      <c r="BFL68" s="861"/>
      <c r="BFM68" s="390"/>
      <c r="BFN68" s="76">
        <f t="shared" si="162"/>
        <v>0</v>
      </c>
      <c r="BIM68" s="815"/>
      <c r="BIN68" s="702"/>
      <c r="BIP68" s="702"/>
      <c r="BIQ68" s="78">
        <f t="shared" si="173"/>
        <v>86</v>
      </c>
      <c r="BQR68" s="321"/>
      <c r="BQS68" s="789"/>
      <c r="BQT68" s="139"/>
      <c r="BQU68" s="426"/>
      <c r="BQV68" s="139"/>
      <c r="BQW68" s="78">
        <f t="shared" si="191"/>
        <v>0</v>
      </c>
      <c r="BQZ68" s="815"/>
      <c r="BRA68" s="702"/>
      <c r="BRB68" s="406"/>
      <c r="BRC68" s="319"/>
      <c r="BRD68" s="131">
        <f t="shared" si="192"/>
        <v>0</v>
      </c>
      <c r="BRU68" s="32"/>
      <c r="BSB68" s="32"/>
      <c r="BSP68" s="32"/>
      <c r="BSW68" s="32"/>
    </row>
    <row r="69" spans="36:1024 1027:1869" x14ac:dyDescent="0.25">
      <c r="AJ69" s="406"/>
      <c r="AK69" s="815"/>
      <c r="AL69" s="702"/>
      <c r="AM69" s="545"/>
      <c r="AN69" s="702"/>
      <c r="AO69" s="78">
        <f t="shared" si="7"/>
        <v>1390</v>
      </c>
      <c r="AQ69" s="322"/>
      <c r="AR69" s="780"/>
      <c r="AS69" s="702"/>
      <c r="AU69" s="702"/>
      <c r="AV69" s="78">
        <f t="shared" si="8"/>
        <v>317405.71999999997</v>
      </c>
      <c r="CV69" s="406">
        <v>41601</v>
      </c>
      <c r="CW69" s="909"/>
      <c r="CX69" s="780" t="s">
        <v>1910</v>
      </c>
      <c r="CY69" s="139">
        <v>572367.5</v>
      </c>
      <c r="CZ69" s="483"/>
      <c r="DA69" s="389"/>
      <c r="DB69" s="78">
        <f t="shared" si="16"/>
        <v>10018144.119999999</v>
      </c>
      <c r="DE69" s="909"/>
      <c r="DF69" s="780"/>
      <c r="DJ69" s="78">
        <f t="shared" si="17"/>
        <v>17806122.599999994</v>
      </c>
      <c r="GJ69" s="783"/>
      <c r="GM69" s="78">
        <f t="shared" si="27"/>
        <v>0</v>
      </c>
      <c r="JH69" s="321"/>
      <c r="JI69" s="302"/>
      <c r="JJ69" s="390"/>
      <c r="JK69" s="321"/>
      <c r="JL69" s="390"/>
      <c r="JM69" s="78">
        <f t="shared" si="38"/>
        <v>40800</v>
      </c>
      <c r="JO69" s="322"/>
      <c r="JP69" s="780"/>
      <c r="JQ69" s="702"/>
      <c r="JR69" s="796"/>
      <c r="JS69" s="390"/>
      <c r="JT69" s="78">
        <f t="shared" si="39"/>
        <v>40800</v>
      </c>
      <c r="JV69" s="322"/>
      <c r="JW69" s="780"/>
      <c r="JX69" s="702"/>
      <c r="JY69" s="796"/>
      <c r="JZ69" s="390"/>
      <c r="KA69" s="78">
        <f t="shared" si="40"/>
        <v>40800</v>
      </c>
      <c r="RO69" s="815"/>
      <c r="RQ69" s="31"/>
      <c r="RR69" s="702"/>
      <c r="RS69" s="78">
        <f t="shared" si="67"/>
        <v>15332.5</v>
      </c>
      <c r="AHE69" s="780"/>
      <c r="AHF69" s="702"/>
      <c r="AHG69" s="322"/>
      <c r="AHH69" s="702"/>
      <c r="AHI69" s="76">
        <f t="shared" si="115"/>
        <v>2343</v>
      </c>
      <c r="AJB69" s="31"/>
      <c r="AJC69" s="782"/>
      <c r="AJD69" s="22"/>
      <c r="AJE69" s="31"/>
      <c r="AJF69" s="76"/>
      <c r="AJG69" s="78">
        <f t="shared" si="122"/>
        <v>52560.5</v>
      </c>
      <c r="AJI69" s="31"/>
      <c r="AJJ69" s="800"/>
      <c r="AJK69" s="139"/>
      <c r="AJL69" s="960"/>
      <c r="AJM69" s="702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32"/>
      <c r="AOB69" s="32"/>
      <c r="AOI69" s="32"/>
      <c r="APD69" s="97"/>
      <c r="APE69" s="930"/>
      <c r="APF69" s="350"/>
      <c r="APG69" s="97"/>
      <c r="APH69" s="350"/>
      <c r="API69" s="76"/>
      <c r="APJ69" s="352"/>
      <c r="APR69" s="322"/>
      <c r="APS69" s="949"/>
      <c r="APT69" s="793"/>
      <c r="APU69" s="543"/>
      <c r="APV69" s="793"/>
      <c r="APW69" s="76"/>
      <c r="APX69" s="352"/>
      <c r="APY69" s="810"/>
      <c r="APZ69" s="949"/>
      <c r="AQA69" s="793"/>
      <c r="AQB69" s="543"/>
      <c r="AQC69" s="793"/>
      <c r="AQD69" s="76"/>
      <c r="AQF69" s="31"/>
      <c r="AQG69" s="872"/>
      <c r="AQH69" s="793"/>
      <c r="AQI69" s="543"/>
      <c r="AQJ69" s="793"/>
      <c r="AQK69" s="76"/>
      <c r="AQM69" s="31"/>
      <c r="AQN69" s="872"/>
      <c r="AQO69" s="793"/>
      <c r="AQP69" s="543"/>
      <c r="AQQ69" s="793"/>
      <c r="AQR69" s="76"/>
      <c r="AQT69" s="322"/>
      <c r="AQU69" s="872"/>
      <c r="AQV69" s="807"/>
      <c r="AQW69" s="543"/>
      <c r="AQX69" s="793"/>
      <c r="AQY69" s="76"/>
      <c r="AQZ69" s="352"/>
      <c r="ARA69" s="322"/>
      <c r="ARB69" s="872"/>
      <c r="ARC69" s="807"/>
      <c r="ARD69" s="543"/>
      <c r="ARE69" s="793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1"/>
      <c r="ARP69" s="949"/>
      <c r="ARQ69" s="793"/>
      <c r="ARR69" s="543"/>
      <c r="ARS69" s="793"/>
      <c r="ART69" s="76"/>
      <c r="ATG69" s="800"/>
      <c r="AXA69" s="778"/>
      <c r="AXB69" s="76"/>
      <c r="AYC69" s="778"/>
      <c r="AYD69" s="76"/>
      <c r="AYJ69" s="778"/>
      <c r="AYK69" s="76"/>
      <c r="AYQ69" s="778"/>
      <c r="AYR69" s="76"/>
      <c r="AYX69" s="778"/>
      <c r="AYY69" s="76"/>
      <c r="AZS69" s="778"/>
      <c r="AZT69" s="76"/>
      <c r="BAD69" s="815"/>
      <c r="BAH69" s="78">
        <f t="shared" si="145"/>
        <v>16823.900000000001</v>
      </c>
      <c r="BBL69" s="321"/>
      <c r="BBM69" s="321"/>
      <c r="BBN69" s="302"/>
      <c r="BBO69" s="350"/>
      <c r="BBP69" s="1751"/>
      <c r="BBQ69" s="935"/>
      <c r="BBR69" s="131">
        <f t="shared" si="148"/>
        <v>3015179.5</v>
      </c>
      <c r="BDV69" s="778"/>
      <c r="BDW69" s="76"/>
      <c r="BED69" s="778"/>
      <c r="BEE69" s="76"/>
      <c r="BEK69" s="778"/>
      <c r="BEL69" s="76"/>
      <c r="BFI69" s="321"/>
      <c r="BFJ69" s="302"/>
      <c r="BFK69" s="261"/>
      <c r="BFL69" s="861"/>
      <c r="BFM69" s="390"/>
      <c r="BFN69" s="76">
        <f t="shared" si="162"/>
        <v>0</v>
      </c>
      <c r="BIM69" s="815"/>
      <c r="BIN69" s="702"/>
      <c r="BIP69" s="702"/>
      <c r="BIQ69" s="78">
        <f t="shared" si="173"/>
        <v>86</v>
      </c>
      <c r="BQR69" s="321"/>
      <c r="BQS69" s="302"/>
      <c r="BQT69" s="139"/>
      <c r="BQU69" s="426"/>
      <c r="BQV69" s="139"/>
      <c r="BQW69" s="78">
        <f t="shared" si="191"/>
        <v>0</v>
      </c>
      <c r="BQZ69" s="815"/>
      <c r="BRA69" s="702"/>
      <c r="BRB69" s="406"/>
      <c r="BRC69" s="702"/>
      <c r="BRD69" s="131">
        <f t="shared" si="192"/>
        <v>0</v>
      </c>
      <c r="BRU69" s="32"/>
      <c r="BSB69" s="32"/>
      <c r="BSP69" s="32"/>
      <c r="BSW69" s="32"/>
    </row>
    <row r="70" spans="36:1024 1027:1869" ht="15.75" thickBot="1" x14ac:dyDescent="0.3">
      <c r="AJ70" s="721"/>
      <c r="AK70" s="815"/>
      <c r="AL70" s="793"/>
      <c r="AM70" s="352"/>
      <c r="AN70" s="520"/>
      <c r="AO70" s="78">
        <f t="shared" si="7"/>
        <v>1390</v>
      </c>
      <c r="AQ70" s="395"/>
      <c r="AR70" s="941"/>
      <c r="AS70" s="941"/>
      <c r="AT70" s="912"/>
      <c r="AU70" s="941"/>
      <c r="AV70" s="906">
        <f t="shared" si="8"/>
        <v>317405.71999999997</v>
      </c>
      <c r="BL70" s="738"/>
      <c r="CV70" s="406">
        <v>41607</v>
      </c>
      <c r="CW70" s="909"/>
      <c r="CX70" s="780" t="s">
        <v>1911</v>
      </c>
      <c r="CY70" s="139">
        <v>564029.44999999995</v>
      </c>
      <c r="CZ70" s="483"/>
      <c r="DA70" s="432"/>
      <c r="DB70" s="78">
        <f t="shared" si="16"/>
        <v>10582173.569999998</v>
      </c>
      <c r="DE70" s="909"/>
      <c r="DF70" s="780"/>
      <c r="DJ70" s="78">
        <f t="shared" si="17"/>
        <v>17806122.599999994</v>
      </c>
      <c r="GJ70" s="970"/>
      <c r="GK70" s="941"/>
      <c r="GL70" s="941"/>
      <c r="GM70" s="907">
        <f t="shared" si="27"/>
        <v>0</v>
      </c>
      <c r="JH70" s="322"/>
      <c r="JI70" s="958"/>
      <c r="JJ70" s="943"/>
      <c r="JK70" s="912"/>
      <c r="JL70" s="943"/>
      <c r="JM70" s="907">
        <f t="shared" si="38"/>
        <v>40800</v>
      </c>
      <c r="JO70" s="322"/>
      <c r="JP70" s="958"/>
      <c r="JQ70" s="943"/>
      <c r="JR70" s="912"/>
      <c r="JS70" s="943"/>
      <c r="JT70" s="907">
        <f t="shared" si="39"/>
        <v>40800</v>
      </c>
      <c r="JV70" s="322"/>
      <c r="JW70" s="958"/>
      <c r="JX70" s="943"/>
      <c r="JY70" s="912"/>
      <c r="JZ70" s="943"/>
      <c r="KA70" s="907">
        <f t="shared" si="40"/>
        <v>40800</v>
      </c>
      <c r="RN70" s="971"/>
      <c r="RO70" s="944"/>
      <c r="RP70" s="941"/>
      <c r="RQ70" s="941"/>
      <c r="RR70" s="941"/>
      <c r="RS70" s="907">
        <f t="shared" si="67"/>
        <v>15332.5</v>
      </c>
      <c r="AHC70" s="395"/>
      <c r="AHD70" s="395"/>
      <c r="AHE70" s="958"/>
      <c r="AHF70" s="943"/>
      <c r="AHG70" s="912"/>
      <c r="AHH70" s="943"/>
      <c r="AHI70" s="906">
        <f t="shared" si="115"/>
        <v>2343</v>
      </c>
      <c r="AJB70" s="31"/>
      <c r="AJC70" s="782"/>
      <c r="AJD70" s="22"/>
      <c r="AJE70" s="31"/>
      <c r="AJF70" s="76"/>
      <c r="AJG70" s="78">
        <f t="shared" si="122"/>
        <v>52560.5</v>
      </c>
      <c r="AJI70" s="31"/>
      <c r="AJJ70" s="800"/>
      <c r="AJK70" s="139"/>
      <c r="AJL70" s="865"/>
      <c r="AJM70" s="702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I70" s="32"/>
      <c r="APD70" s="97"/>
      <c r="APE70" s="930"/>
      <c r="APF70" s="350"/>
      <c r="APG70" s="97"/>
      <c r="APH70" s="350"/>
      <c r="API70" s="76"/>
      <c r="APJ70" s="352"/>
      <c r="APR70" s="322"/>
      <c r="APS70" s="949"/>
      <c r="APT70" s="793"/>
      <c r="APU70" s="543"/>
      <c r="APV70" s="793"/>
      <c r="APW70" s="76"/>
      <c r="APX70" s="352"/>
      <c r="APY70" s="810"/>
      <c r="APZ70" s="949"/>
      <c r="AQA70" s="793"/>
      <c r="AQB70" s="543"/>
      <c r="AQC70" s="793"/>
      <c r="AQD70" s="76"/>
      <c r="AQF70" s="31"/>
      <c r="AQG70" s="872"/>
      <c r="AQH70" s="793"/>
      <c r="AQI70" s="543"/>
      <c r="AQJ70" s="793"/>
      <c r="AQK70" s="76"/>
      <c r="AQM70" s="31"/>
      <c r="AQN70" s="872"/>
      <c r="AQO70" s="793"/>
      <c r="AQP70" s="543"/>
      <c r="AQQ70" s="793"/>
      <c r="AQR70" s="76"/>
      <c r="AQT70" s="322"/>
      <c r="AQU70" s="872"/>
      <c r="AQV70" s="807"/>
      <c r="AQW70" s="543"/>
      <c r="AQX70" s="793"/>
      <c r="AQY70" s="76"/>
      <c r="AQZ70" s="352"/>
      <c r="ARA70" s="322"/>
      <c r="ARB70" s="872"/>
      <c r="ARC70" s="807"/>
      <c r="ARD70" s="543"/>
      <c r="ARE70" s="793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1"/>
      <c r="ARP70" s="949"/>
      <c r="ARQ70" s="793"/>
      <c r="ARR70" s="543"/>
      <c r="ARS70" s="793"/>
      <c r="ART70" s="76"/>
      <c r="ATG70" s="800"/>
      <c r="AXB70" s="76"/>
      <c r="AYD70" s="76"/>
      <c r="AYK70" s="76"/>
      <c r="AYR70" s="76"/>
      <c r="AYY70" s="76"/>
      <c r="AZT70" s="76"/>
      <c r="BAC70" s="4"/>
      <c r="BAD70" s="944"/>
      <c r="BAE70" s="941"/>
      <c r="BAF70" s="4"/>
      <c r="BAG70" s="941"/>
      <c r="BAH70" s="907">
        <f t="shared" si="145"/>
        <v>16823.900000000001</v>
      </c>
      <c r="BBL70" s="321"/>
      <c r="BBM70" s="321"/>
      <c r="BBN70" s="302"/>
      <c r="BBO70" s="139"/>
      <c r="BBP70" s="955"/>
      <c r="BBQ70" s="205"/>
      <c r="BBR70" s="131">
        <f t="shared" si="148"/>
        <v>3015179.5</v>
      </c>
      <c r="BDW70" s="76"/>
      <c r="BEE70" s="76"/>
      <c r="BEL70" s="76"/>
      <c r="BFI70" s="393"/>
      <c r="BFJ70" s="1460"/>
      <c r="BFK70" s="139"/>
      <c r="BFL70" s="725"/>
      <c r="BFM70" s="350"/>
      <c r="BFN70" s="76">
        <f t="shared" si="162"/>
        <v>0</v>
      </c>
      <c r="BIL70" s="910"/>
      <c r="BIM70" s="944"/>
      <c r="BIN70" s="943"/>
      <c r="BIO70" s="716"/>
      <c r="BIP70" s="941"/>
      <c r="BIQ70" s="907">
        <f t="shared" si="173"/>
        <v>86</v>
      </c>
      <c r="BQR70" s="321"/>
      <c r="BQS70" s="229"/>
      <c r="BQT70" s="104"/>
      <c r="BQU70" s="426"/>
      <c r="BQV70" s="139"/>
      <c r="BQW70" s="78">
        <f t="shared" si="191"/>
        <v>0</v>
      </c>
      <c r="BQZ70" s="815"/>
      <c r="BRA70" s="702"/>
      <c r="BRB70" s="406"/>
      <c r="BRC70" s="702"/>
      <c r="BRD70" s="139">
        <f t="shared" si="192"/>
        <v>0</v>
      </c>
      <c r="BRU70" s="32"/>
      <c r="BSB70" s="32"/>
      <c r="BSP70" s="32"/>
      <c r="BSW70" s="32"/>
    </row>
    <row r="71" spans="36:1024 1027:1869" ht="16.5" thickTop="1" thickBot="1" x14ac:dyDescent="0.3">
      <c r="AJ71" s="721"/>
      <c r="AK71" s="815"/>
      <c r="AL71" s="793"/>
      <c r="AM71" s="352"/>
      <c r="AN71" s="352"/>
      <c r="AO71" s="78">
        <f t="shared" si="7"/>
        <v>1390</v>
      </c>
      <c r="BL71" s="738">
        <v>1</v>
      </c>
      <c r="BM71" s="32" t="s">
        <v>23</v>
      </c>
      <c r="CV71" s="972"/>
      <c r="CW71" s="1519"/>
      <c r="CX71" s="43"/>
      <c r="CY71" s="922"/>
      <c r="CZ71" s="1524"/>
      <c r="DA71" s="1525"/>
      <c r="DB71" s="907">
        <f t="shared" si="16"/>
        <v>10582173.569999998</v>
      </c>
      <c r="DE71" s="909"/>
      <c r="DF71" s="958"/>
      <c r="DG71" s="941"/>
      <c r="DH71" s="910"/>
      <c r="DI71" s="941"/>
      <c r="DJ71" s="907">
        <f t="shared" si="17"/>
        <v>17806122.599999994</v>
      </c>
      <c r="JO71" s="796"/>
      <c r="JR71" s="796"/>
      <c r="JV71" s="796"/>
      <c r="JY71" s="796"/>
      <c r="AHI71" s="76"/>
      <c r="AJD71" s="973"/>
      <c r="AJE71" s="973"/>
      <c r="AJF71" s="973"/>
      <c r="AJG71" s="974">
        <f t="shared" si="122"/>
        <v>52560.5</v>
      </c>
      <c r="AJI71" s="311"/>
      <c r="AJM71" s="702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I71" s="32"/>
      <c r="APD71" s="97"/>
      <c r="APE71" s="930"/>
      <c r="APF71" s="350"/>
      <c r="APG71" s="97"/>
      <c r="APH71" s="350"/>
      <c r="API71" s="76"/>
      <c r="APJ71" s="352"/>
      <c r="APR71" s="322"/>
      <c r="APS71" s="949"/>
      <c r="APT71" s="793"/>
      <c r="APU71" s="543"/>
      <c r="APV71" s="793"/>
      <c r="APW71" s="76"/>
      <c r="APX71" s="352"/>
      <c r="APY71" s="810"/>
      <c r="APZ71" s="949"/>
      <c r="AQA71" s="793"/>
      <c r="AQB71" s="543"/>
      <c r="AQC71" s="793"/>
      <c r="AQD71" s="76"/>
      <c r="AQF71" s="31"/>
      <c r="AQG71" s="872"/>
      <c r="AQH71" s="793"/>
      <c r="AQI71" s="543"/>
      <c r="AQJ71" s="793"/>
      <c r="AQK71" s="76"/>
      <c r="AQM71" s="31"/>
      <c r="AQN71" s="872"/>
      <c r="AQO71" s="793"/>
      <c r="AQP71" s="543"/>
      <c r="AQQ71" s="793"/>
      <c r="AQR71" s="76"/>
      <c r="AQT71" s="322"/>
      <c r="AQU71" s="872"/>
      <c r="AQV71" s="921"/>
      <c r="AQW71" s="543"/>
      <c r="AQX71" s="793"/>
      <c r="AQY71" s="76"/>
      <c r="AQZ71" s="352"/>
      <c r="ARA71" s="322"/>
      <c r="ARB71" s="872"/>
      <c r="ARC71" s="921"/>
      <c r="ARD71" s="543"/>
      <c r="ARE71" s="793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1"/>
      <c r="ARP71" s="949"/>
      <c r="ARQ71" s="793"/>
      <c r="ARR71" s="543"/>
      <c r="ARS71" s="793"/>
      <c r="ART71" s="76"/>
      <c r="ATG71" s="800"/>
      <c r="BBL71" s="321"/>
      <c r="BBM71" s="321"/>
      <c r="BBN71" s="302"/>
      <c r="BBO71" s="350"/>
      <c r="BBP71" s="812"/>
      <c r="BBQ71" s="844"/>
      <c r="BBR71" s="131">
        <f t="shared" si="148"/>
        <v>3015179.5</v>
      </c>
      <c r="BFI71" s="321"/>
      <c r="BFJ71" s="229"/>
      <c r="BFK71" s="390"/>
      <c r="BFL71" s="861"/>
      <c r="BFM71" s="390"/>
      <c r="BFN71" s="76">
        <f t="shared" si="162"/>
        <v>0</v>
      </c>
      <c r="BQR71" s="321"/>
      <c r="BQS71" s="229"/>
      <c r="BQT71" s="104"/>
      <c r="BQU71" s="426"/>
      <c r="BQV71" s="139"/>
      <c r="BQW71" s="78">
        <f t="shared" si="191"/>
        <v>0</v>
      </c>
      <c r="BQZ71" s="815"/>
      <c r="BRA71" s="702"/>
      <c r="BRB71" s="406"/>
      <c r="BRC71" s="702"/>
      <c r="BRD71" s="139">
        <f t="shared" si="192"/>
        <v>0</v>
      </c>
      <c r="BRU71" s="32"/>
      <c r="BSB71" s="32"/>
      <c r="BSP71" s="32"/>
      <c r="BSW71" s="32"/>
    </row>
    <row r="72" spans="36:1024 1027:1869" ht="15.75" thickTop="1" x14ac:dyDescent="0.25">
      <c r="AJ72" s="721"/>
      <c r="AK72" s="815"/>
      <c r="AL72" s="793"/>
      <c r="AM72" s="352"/>
      <c r="AN72" s="352"/>
      <c r="AO72" s="78">
        <f t="shared" ref="AO72:AO80" si="286">AO71+AL72-AN72</f>
        <v>1390</v>
      </c>
      <c r="AU72" s="139"/>
      <c r="AV72" s="244"/>
      <c r="BL72" s="738">
        <v>2</v>
      </c>
      <c r="BM72" s="32" t="s">
        <v>944</v>
      </c>
      <c r="AJW72" s="400"/>
      <c r="AJX72" s="302"/>
      <c r="AJY72" s="390"/>
      <c r="AJZ72" s="321"/>
      <c r="AKA72" s="390"/>
      <c r="AKB72" s="76">
        <f t="shared" ref="AKB72:AKB80" si="287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I72" s="32"/>
      <c r="APD72" s="97"/>
      <c r="APE72" s="930"/>
      <c r="APF72" s="350"/>
      <c r="APG72" s="97"/>
      <c r="APH72" s="350"/>
      <c r="API72" s="76"/>
      <c r="APJ72" s="352"/>
      <c r="APR72" s="322"/>
      <c r="APS72" s="949"/>
      <c r="APT72" s="352"/>
      <c r="APU72" s="352"/>
      <c r="APV72" s="793"/>
      <c r="APY72" s="311"/>
      <c r="APZ72" s="872"/>
      <c r="AQC72" s="702"/>
      <c r="AQF72" s="311"/>
      <c r="AQG72" s="872"/>
      <c r="AQJ72" s="702"/>
      <c r="AQM72" s="311"/>
      <c r="AQN72" s="872"/>
      <c r="AQQ72" s="702"/>
      <c r="AQT72" s="322"/>
      <c r="AQU72" s="872"/>
      <c r="AQX72" s="702"/>
      <c r="ARA72" s="322"/>
      <c r="ARB72" s="872"/>
      <c r="ARE72" s="702"/>
      <c r="ARO72" s="406"/>
      <c r="ARP72" s="872"/>
      <c r="ARS72" s="702"/>
      <c r="ATG72" s="800"/>
      <c r="BBL72" s="321"/>
      <c r="BBM72" s="321"/>
      <c r="BBN72" s="302"/>
      <c r="BBO72" s="139"/>
      <c r="BBP72" s="1454"/>
      <c r="BBQ72" s="832"/>
      <c r="BBR72" s="131">
        <f t="shared" ref="BBR72:BBR90" si="288">BBR71+BBO72-BBQ72</f>
        <v>3015179.5</v>
      </c>
      <c r="BFI72" s="321"/>
      <c r="BFJ72" s="229"/>
      <c r="BFK72" s="390"/>
      <c r="BFL72" s="861"/>
      <c r="BFM72" s="390"/>
      <c r="BFN72" s="76">
        <f t="shared" ref="BFN72:BFN80" si="289">BFN71+BFK72-BFM72</f>
        <v>0</v>
      </c>
      <c r="BQR72" s="321"/>
      <c r="BQS72" s="895"/>
      <c r="BQT72" s="104"/>
      <c r="BQU72" s="426"/>
      <c r="BQV72" s="139"/>
      <c r="BQW72" s="78">
        <f t="shared" ref="BQW72:BQW80" si="290">BQW71+BQT72-BQV72</f>
        <v>0</v>
      </c>
      <c r="BQZ72" s="815"/>
      <c r="BRA72" s="702"/>
      <c r="BRB72" s="406"/>
      <c r="BRC72" s="702"/>
      <c r="BRD72" s="139">
        <f t="shared" ref="BRD72:BRD80" si="291">BRD71+BRA72-BRC72</f>
        <v>0</v>
      </c>
      <c r="BRU72" s="32"/>
      <c r="BSB72" s="32"/>
      <c r="BSP72" s="32"/>
      <c r="BSW72" s="32"/>
    </row>
    <row r="73" spans="36:1024 1027:1869" x14ac:dyDescent="0.25">
      <c r="AJ73" s="406"/>
      <c r="AK73" s="815"/>
      <c r="AL73" s="702"/>
      <c r="AO73" s="78">
        <f t="shared" si="286"/>
        <v>1390</v>
      </c>
      <c r="AU73" s="104"/>
      <c r="AV73" s="244"/>
      <c r="BL73" s="738">
        <v>3</v>
      </c>
      <c r="BM73" s="32" t="s">
        <v>24</v>
      </c>
      <c r="AJX73" s="780"/>
      <c r="AJY73" s="702"/>
      <c r="AKA73" s="702"/>
      <c r="AKB73" s="76">
        <f t="shared" si="287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I73" s="32"/>
      <c r="APD73" s="97"/>
      <c r="APE73" s="930"/>
      <c r="APF73" s="350"/>
      <c r="APG73" s="97"/>
      <c r="APH73" s="350"/>
      <c r="API73" s="76"/>
      <c r="APJ73" s="352"/>
      <c r="APS73" s="772"/>
      <c r="APV73" s="702"/>
      <c r="APZ73" s="772"/>
      <c r="AQC73" s="702"/>
      <c r="BBL73" s="321"/>
      <c r="BBM73" s="321"/>
      <c r="BBN73" s="302"/>
      <c r="BBO73" s="350"/>
      <c r="BBP73" s="955"/>
      <c r="BBQ73" s="205"/>
      <c r="BBR73" s="131">
        <f t="shared" si="288"/>
        <v>3015179.5</v>
      </c>
      <c r="BFI73" s="321"/>
      <c r="BFJ73" s="229"/>
      <c r="BFK73" s="390"/>
      <c r="BFL73" s="861"/>
      <c r="BFM73" s="390"/>
      <c r="BFN73" s="76">
        <f t="shared" si="289"/>
        <v>0</v>
      </c>
      <c r="BQR73" s="321"/>
      <c r="BQS73" s="229"/>
      <c r="BQT73" s="104"/>
      <c r="BQU73" s="426"/>
      <c r="BQV73" s="139"/>
      <c r="BQW73" s="78">
        <f t="shared" si="290"/>
        <v>0</v>
      </c>
      <c r="BQZ73" s="815"/>
      <c r="BRA73" s="702"/>
      <c r="BRB73" s="406"/>
      <c r="BRC73" s="702"/>
      <c r="BRD73" s="139">
        <f t="shared" si="291"/>
        <v>0</v>
      </c>
      <c r="BRU73" s="32"/>
      <c r="BSB73" s="32"/>
      <c r="BSP73" s="32"/>
      <c r="BSW73" s="32"/>
    </row>
    <row r="74" spans="36:1024 1027:1869" x14ac:dyDescent="0.25">
      <c r="AJ74" s="406"/>
      <c r="AK74" s="815"/>
      <c r="AL74" s="702"/>
      <c r="AO74" s="78">
        <f t="shared" si="286"/>
        <v>1390</v>
      </c>
      <c r="AU74" s="261"/>
      <c r="AV74" s="244"/>
      <c r="BL74" s="738">
        <v>4</v>
      </c>
      <c r="BM74" s="32" t="s">
        <v>167</v>
      </c>
      <c r="AJX74" s="780"/>
      <c r="AJY74" s="702"/>
      <c r="AKA74" s="702"/>
      <c r="AKB74" s="76">
        <f t="shared" si="287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I74" s="32"/>
      <c r="APD74" s="97"/>
      <c r="APE74" s="930"/>
      <c r="APF74" s="350"/>
      <c r="APG74" s="97"/>
      <c r="APH74" s="350"/>
      <c r="API74" s="76"/>
      <c r="APJ74" s="352"/>
      <c r="BBL74" s="321"/>
      <c r="BBM74" s="321"/>
      <c r="BBN74" s="302"/>
      <c r="BBO74" s="139"/>
      <c r="BBP74" s="1454"/>
      <c r="BBQ74" s="832"/>
      <c r="BBR74" s="131">
        <f t="shared" si="288"/>
        <v>3015179.5</v>
      </c>
      <c r="BFI74" s="321"/>
      <c r="BFJ74" s="229"/>
      <c r="BFK74" s="390"/>
      <c r="BFL74" s="861"/>
      <c r="BFM74" s="390"/>
      <c r="BFN74" s="76">
        <f t="shared" si="289"/>
        <v>0</v>
      </c>
      <c r="BQR74" s="342"/>
      <c r="BQS74" s="229"/>
      <c r="BQT74" s="104"/>
      <c r="BQU74" s="426"/>
      <c r="BQV74" s="139"/>
      <c r="BQW74" s="78">
        <f t="shared" si="290"/>
        <v>0</v>
      </c>
      <c r="BQZ74" s="969"/>
      <c r="BRA74" s="702"/>
      <c r="BRB74" s="406"/>
      <c r="BRC74" s="319"/>
      <c r="BRD74" s="139">
        <f t="shared" si="291"/>
        <v>0</v>
      </c>
      <c r="BRU74" s="32"/>
      <c r="BSB74" s="32"/>
      <c r="BSP74" s="32"/>
      <c r="BSW74" s="32"/>
    </row>
    <row r="75" spans="36:1024 1027:1869" x14ac:dyDescent="0.25">
      <c r="AJ75" s="406"/>
      <c r="AK75" s="815"/>
      <c r="AL75" s="702"/>
      <c r="AO75" s="78">
        <f t="shared" si="286"/>
        <v>1390</v>
      </c>
      <c r="AU75" s="244"/>
      <c r="AV75" s="244"/>
      <c r="BL75" s="738">
        <v>5</v>
      </c>
      <c r="BM75" s="32" t="s">
        <v>45</v>
      </c>
      <c r="AJX75" s="780"/>
      <c r="AJY75" s="702"/>
      <c r="AKA75" s="702"/>
      <c r="AKB75" s="76">
        <f t="shared" si="287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I75" s="32"/>
      <c r="APD75" s="97"/>
      <c r="APE75" s="930"/>
      <c r="APF75" s="350"/>
      <c r="APG75" s="97"/>
      <c r="APH75" s="350"/>
      <c r="API75" s="76"/>
      <c r="APJ75" s="352"/>
      <c r="BBL75" s="321"/>
      <c r="BBM75" s="321"/>
      <c r="BBN75" s="302"/>
      <c r="BBO75" s="350"/>
      <c r="BBP75" s="1751">
        <v>41547</v>
      </c>
      <c r="BBQ75" s="935">
        <v>20289.5</v>
      </c>
      <c r="BBR75" s="131">
        <f t="shared" si="288"/>
        <v>2994890</v>
      </c>
      <c r="BFI75" s="321"/>
      <c r="BFJ75" s="229"/>
      <c r="BFK75" s="390"/>
      <c r="BFL75" s="861"/>
      <c r="BFM75" s="390"/>
      <c r="BFN75" s="76">
        <f t="shared" si="289"/>
        <v>0</v>
      </c>
      <c r="BQR75" s="321"/>
      <c r="BQS75" s="229"/>
      <c r="BQT75" s="104"/>
      <c r="BQU75" s="715"/>
      <c r="BQV75" s="139"/>
      <c r="BQW75" s="78">
        <f t="shared" si="290"/>
        <v>0</v>
      </c>
      <c r="BQZ75" s="815"/>
      <c r="BRA75" s="702"/>
      <c r="BRB75" s="406"/>
      <c r="BRC75" s="702"/>
      <c r="BRD75" s="139">
        <f t="shared" si="291"/>
        <v>0</v>
      </c>
      <c r="BRU75" s="32"/>
      <c r="BSB75" s="32"/>
      <c r="BSP75" s="32"/>
      <c r="BSW75" s="32"/>
    </row>
    <row r="76" spans="36:1024 1027:1869" x14ac:dyDescent="0.25">
      <c r="AJ76" s="406"/>
      <c r="AK76" s="815"/>
      <c r="AL76" s="702"/>
      <c r="AO76" s="78">
        <f t="shared" si="286"/>
        <v>1390</v>
      </c>
      <c r="BL76" s="738">
        <v>6</v>
      </c>
      <c r="BM76" s="32" t="s">
        <v>755</v>
      </c>
      <c r="AJX76" s="780"/>
      <c r="AJY76" s="702"/>
      <c r="AKA76" s="702"/>
      <c r="AKB76" s="76">
        <f t="shared" si="287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I76" s="32"/>
      <c r="APD76" s="97"/>
      <c r="APE76" s="930"/>
      <c r="APF76" s="350"/>
      <c r="APG76" s="97"/>
      <c r="APH76" s="350"/>
      <c r="API76" s="76"/>
      <c r="APJ76" s="352"/>
      <c r="BBL76" s="321"/>
      <c r="BBM76" s="321"/>
      <c r="BBN76" s="302"/>
      <c r="BBO76" s="139"/>
      <c r="BBP76" s="955">
        <v>41185</v>
      </c>
      <c r="BBQ76" s="205">
        <v>18530</v>
      </c>
      <c r="BBR76" s="131">
        <f t="shared" si="288"/>
        <v>2976360</v>
      </c>
      <c r="BFI76" s="322"/>
      <c r="BFJ76" s="311"/>
      <c r="BFK76" s="702"/>
      <c r="BFM76" s="702"/>
      <c r="BFN76" s="76">
        <f t="shared" si="289"/>
        <v>0</v>
      </c>
      <c r="BQR76" s="321"/>
      <c r="BQS76" s="229"/>
      <c r="BQT76" s="975"/>
      <c r="BQU76" s="715"/>
      <c r="BQV76" s="139"/>
      <c r="BQW76" s="78">
        <f t="shared" si="290"/>
        <v>0</v>
      </c>
      <c r="BQZ76" s="969"/>
      <c r="BRA76" s="702"/>
      <c r="BRB76" s="406"/>
      <c r="BRC76" s="702"/>
      <c r="BRD76" s="139">
        <f t="shared" si="291"/>
        <v>0</v>
      </c>
      <c r="BRU76" s="32"/>
      <c r="BSB76" s="32"/>
      <c r="BSP76" s="32"/>
      <c r="BSW76" s="32"/>
    </row>
    <row r="77" spans="36:1024 1027:1869" x14ac:dyDescent="0.25">
      <c r="AK77" s="815"/>
      <c r="AL77" s="702"/>
      <c r="AO77" s="78">
        <f t="shared" si="286"/>
        <v>1390</v>
      </c>
      <c r="BL77" s="738">
        <v>7</v>
      </c>
      <c r="BM77" s="32" t="s">
        <v>1162</v>
      </c>
      <c r="AJX77" s="780"/>
      <c r="AJY77" s="702"/>
      <c r="AKA77" s="702"/>
      <c r="AKB77" s="76">
        <f t="shared" si="287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I77" s="32"/>
      <c r="APD77" s="97"/>
      <c r="APE77" s="930"/>
      <c r="APF77" s="350"/>
      <c r="APG77" s="97"/>
      <c r="APH77" s="350"/>
      <c r="API77" s="76"/>
      <c r="APJ77" s="352"/>
      <c r="BBN77" s="815"/>
      <c r="BBO77" s="702"/>
      <c r="BBP77" s="812">
        <v>41304</v>
      </c>
      <c r="BBQ77" s="844">
        <v>13654</v>
      </c>
      <c r="BBR77" s="131">
        <f t="shared" si="288"/>
        <v>2962706</v>
      </c>
      <c r="BFI77" s="322"/>
      <c r="BFJ77" s="311"/>
      <c r="BFK77" s="702"/>
      <c r="BFM77" s="702"/>
      <c r="BFN77" s="76">
        <f t="shared" si="289"/>
        <v>0</v>
      </c>
      <c r="BQR77" s="321"/>
      <c r="BQS77" s="229"/>
      <c r="BQT77" s="696"/>
      <c r="BQU77" s="715"/>
      <c r="BQV77" s="139"/>
      <c r="BQW77" s="78">
        <f t="shared" si="290"/>
        <v>0</v>
      </c>
      <c r="BQZ77" s="815"/>
      <c r="BRA77" s="702"/>
      <c r="BRB77" s="406"/>
      <c r="BRC77" s="702"/>
      <c r="BRD77" s="139">
        <f t="shared" si="291"/>
        <v>0</v>
      </c>
      <c r="BRU77" s="32"/>
      <c r="BSB77" s="32"/>
      <c r="BSP77" s="32"/>
      <c r="BSW77" s="32"/>
    </row>
    <row r="78" spans="36:1024 1027:1869" x14ac:dyDescent="0.25">
      <c r="AK78" s="815"/>
      <c r="AL78" s="702"/>
      <c r="AO78" s="78">
        <f t="shared" si="286"/>
        <v>1390</v>
      </c>
      <c r="BL78" s="738">
        <v>8</v>
      </c>
      <c r="BM78" s="32" t="s">
        <v>1163</v>
      </c>
      <c r="AJX78" s="780"/>
      <c r="AJY78" s="702"/>
      <c r="AKA78" s="702"/>
      <c r="AKB78" s="76">
        <f t="shared" si="287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I78" s="32"/>
      <c r="APD78" s="97"/>
      <c r="APE78" s="930"/>
      <c r="APF78" s="350"/>
      <c r="APG78" s="97"/>
      <c r="APH78" s="350"/>
      <c r="API78" s="76"/>
      <c r="APJ78" s="352"/>
      <c r="BBN78" s="815"/>
      <c r="BBO78" s="702"/>
      <c r="BBP78" s="955"/>
      <c r="BBQ78" s="976"/>
      <c r="BBR78" s="131">
        <f t="shared" si="288"/>
        <v>2962706</v>
      </c>
      <c r="BFI78" s="322"/>
      <c r="BFJ78" s="311"/>
      <c r="BFK78" s="702"/>
      <c r="BFM78" s="702"/>
      <c r="BFN78" s="76">
        <f t="shared" si="289"/>
        <v>0</v>
      </c>
      <c r="BQR78" s="321"/>
      <c r="BQS78" s="229"/>
      <c r="BQT78" s="696"/>
      <c r="BQU78" s="715"/>
      <c r="BQV78" s="139"/>
      <c r="BQW78" s="78">
        <f t="shared" si="290"/>
        <v>0</v>
      </c>
      <c r="BQZ78" s="815"/>
      <c r="BRA78" s="702"/>
      <c r="BRB78" s="406"/>
      <c r="BRC78" s="702"/>
      <c r="BRD78" s="139">
        <f t="shared" si="291"/>
        <v>0</v>
      </c>
      <c r="BRU78" s="32"/>
      <c r="BSB78" s="32"/>
      <c r="BSP78" s="32"/>
      <c r="BSW78" s="32"/>
    </row>
    <row r="79" spans="36:1024 1027:1869" x14ac:dyDescent="0.25">
      <c r="AK79" s="815"/>
      <c r="AL79" s="702"/>
      <c r="AO79" s="78">
        <f t="shared" si="286"/>
        <v>1390</v>
      </c>
      <c r="BL79" s="738">
        <v>9</v>
      </c>
      <c r="BM79" s="32" t="s">
        <v>1164</v>
      </c>
      <c r="AJX79" s="780"/>
      <c r="AJY79" s="702"/>
      <c r="AKA79" s="702"/>
      <c r="AKB79" s="76">
        <f t="shared" si="287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I79" s="32"/>
      <c r="APD79" s="810"/>
      <c r="APE79" s="949"/>
      <c r="APF79" s="793"/>
      <c r="APG79" s="810"/>
      <c r="APH79" s="793"/>
      <c r="API79" s="76"/>
      <c r="APJ79" s="352"/>
      <c r="BBN79" s="815"/>
      <c r="BBO79" s="702"/>
      <c r="BBP79" s="1454"/>
      <c r="BBQ79" s="832"/>
      <c r="BBR79" s="131">
        <f t="shared" si="288"/>
        <v>2962706</v>
      </c>
      <c r="BFI79" s="322"/>
      <c r="BFJ79" s="311"/>
      <c r="BFK79" s="702"/>
      <c r="BFM79" s="702"/>
      <c r="BFN79" s="76">
        <f t="shared" si="289"/>
        <v>0</v>
      </c>
      <c r="BQR79" s="322"/>
      <c r="BQS79" s="780"/>
      <c r="BQT79" s="793"/>
      <c r="BQU79" s="810"/>
      <c r="BQV79" s="76"/>
      <c r="BQW79" s="78">
        <f t="shared" si="290"/>
        <v>0</v>
      </c>
      <c r="BQZ79" s="815"/>
      <c r="BRA79" s="702"/>
      <c r="BRB79" s="406"/>
      <c r="BRC79" s="702"/>
      <c r="BRD79" s="139">
        <f t="shared" si="291"/>
        <v>0</v>
      </c>
      <c r="BRU79" s="32"/>
      <c r="BSB79" s="32"/>
      <c r="BSP79" s="32"/>
      <c r="BSW79" s="32"/>
    </row>
    <row r="80" spans="36:1024 1027:1869" ht="15.75" thickBot="1" x14ac:dyDescent="0.3">
      <c r="AJ80" s="4"/>
      <c r="AK80" s="944"/>
      <c r="AL80" s="941"/>
      <c r="AM80" s="941"/>
      <c r="AN80" s="941"/>
      <c r="AO80" s="907">
        <f t="shared" si="286"/>
        <v>1390</v>
      </c>
      <c r="BL80" s="738">
        <v>10</v>
      </c>
      <c r="BM80" s="32" t="s">
        <v>996</v>
      </c>
      <c r="AJW80" s="917"/>
      <c r="AJX80" s="977"/>
      <c r="AJY80" s="978"/>
      <c r="AJZ80" s="1310"/>
      <c r="AKA80" s="978"/>
      <c r="AKB80" s="915">
        <f t="shared" si="287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I80" s="32"/>
      <c r="APD80" s="810"/>
      <c r="APE80" s="949"/>
      <c r="APF80" s="793"/>
      <c r="APG80" s="810"/>
      <c r="APH80" s="793"/>
      <c r="API80" s="76"/>
      <c r="APJ80" s="352"/>
      <c r="BBN80" s="815"/>
      <c r="BBO80" s="702"/>
      <c r="BBP80" s="955"/>
      <c r="BBQ80" s="976"/>
      <c r="BBR80" s="131">
        <f t="shared" si="288"/>
        <v>2962706</v>
      </c>
      <c r="BFI80" s="395"/>
      <c r="BFJ80" s="4"/>
      <c r="BFK80" s="943"/>
      <c r="BFL80" s="910"/>
      <c r="BFM80" s="941"/>
      <c r="BFN80" s="906">
        <f t="shared" si="289"/>
        <v>0</v>
      </c>
      <c r="BQR80" s="917"/>
      <c r="BQS80" s="979"/>
      <c r="BQT80" s="973"/>
      <c r="BQU80" s="980"/>
      <c r="BQV80" s="973"/>
      <c r="BQW80" s="974">
        <f t="shared" si="290"/>
        <v>0</v>
      </c>
      <c r="BQY80" s="716"/>
      <c r="BQZ80" s="944"/>
      <c r="BRA80" s="943"/>
      <c r="BRB80" s="716"/>
      <c r="BRC80" s="941"/>
      <c r="BRD80" s="463">
        <f t="shared" si="291"/>
        <v>0</v>
      </c>
      <c r="BRU80" s="32"/>
      <c r="BSB80" s="32"/>
      <c r="BSP80" s="32"/>
      <c r="BSW80" s="32"/>
    </row>
    <row r="81" spans="36:1024 1027:1869" ht="15.75" thickTop="1" x14ac:dyDescent="0.25">
      <c r="AJ81" s="32"/>
      <c r="AQ81" s="32"/>
      <c r="AT81" s="32"/>
      <c r="BE81" s="32"/>
      <c r="BL81" s="738">
        <v>11</v>
      </c>
      <c r="BM81" s="32" t="s">
        <v>1165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I81" s="32"/>
      <c r="APD81" s="810"/>
      <c r="APE81" s="949"/>
      <c r="APF81" s="793"/>
      <c r="APG81" s="936"/>
      <c r="APH81" s="793"/>
      <c r="API81" s="76"/>
      <c r="APJ81" s="352"/>
      <c r="BBN81" s="815"/>
      <c r="BBO81" s="702"/>
      <c r="BBP81" s="1454"/>
      <c r="BBQ81" s="832"/>
      <c r="BBR81" s="131">
        <f t="shared" si="288"/>
        <v>2962706</v>
      </c>
      <c r="BRD81" s="139"/>
      <c r="BRU81" s="32"/>
      <c r="BSB81" s="32"/>
      <c r="BSP81" s="32"/>
      <c r="BSW81" s="32"/>
    </row>
    <row r="82" spans="36:1024 1027:1869" x14ac:dyDescent="0.25">
      <c r="AJ82" s="32"/>
      <c r="AQ82" s="32"/>
      <c r="AT82" s="32"/>
      <c r="BE82" s="32"/>
      <c r="BL82" s="738">
        <v>12</v>
      </c>
      <c r="BM82" s="32" t="s">
        <v>1166</v>
      </c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I82" s="32"/>
      <c r="APD82" s="810"/>
      <c r="APE82" s="949"/>
      <c r="APF82" s="793"/>
      <c r="APG82" s="810"/>
      <c r="APH82" s="793"/>
      <c r="API82" s="76"/>
      <c r="APJ82" s="352"/>
      <c r="BBN82" s="815"/>
      <c r="BBO82" s="702"/>
      <c r="BBP82" s="1454"/>
      <c r="BBQ82" s="832"/>
      <c r="BBR82" s="78">
        <f t="shared" si="288"/>
        <v>2962706</v>
      </c>
      <c r="BRD82" s="139"/>
      <c r="BRU82" s="32"/>
      <c r="BSB82" s="32"/>
      <c r="BSP82" s="32"/>
      <c r="BSW82" s="32"/>
    </row>
    <row r="83" spans="36:1024 1027:1869" x14ac:dyDescent="0.25">
      <c r="AJ83" s="32"/>
      <c r="AQ83" s="32"/>
      <c r="AT83" s="32"/>
      <c r="BE83" s="32"/>
      <c r="BL83" s="738">
        <v>13</v>
      </c>
      <c r="BM83" s="32" t="s">
        <v>1167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I83" s="32"/>
      <c r="APD83" s="810"/>
      <c r="APE83" s="949"/>
      <c r="APF83" s="793"/>
      <c r="APG83" s="810"/>
      <c r="APH83" s="793"/>
      <c r="API83" s="76"/>
      <c r="APJ83" s="352"/>
      <c r="BBN83" s="780"/>
      <c r="BBO83" s="702"/>
      <c r="BBP83" s="1454"/>
      <c r="BBQ83" s="832"/>
      <c r="BBR83" s="78">
        <f t="shared" si="288"/>
        <v>2962706</v>
      </c>
      <c r="BRU83" s="32"/>
      <c r="BSB83" s="32"/>
      <c r="BSP83" s="32"/>
      <c r="BSW83" s="32"/>
    </row>
    <row r="84" spans="36:1024 1027:1869" x14ac:dyDescent="0.25">
      <c r="AJ84" s="32"/>
      <c r="AQ84" s="32"/>
      <c r="AT84" s="32"/>
      <c r="BE84" s="32"/>
      <c r="BL84" s="738">
        <v>14</v>
      </c>
      <c r="BM84" s="32" t="s">
        <v>1168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I84" s="32"/>
      <c r="APD84" s="810"/>
      <c r="APE84" s="949"/>
      <c r="APF84" s="793"/>
      <c r="APG84" s="810"/>
      <c r="APH84" s="793"/>
      <c r="API84" s="76"/>
      <c r="APJ84" s="352"/>
      <c r="BBN84" s="815"/>
      <c r="BBO84" s="702"/>
      <c r="BBP84" s="1454"/>
      <c r="BBQ84" s="832"/>
      <c r="BBR84" s="78">
        <f t="shared" si="288"/>
        <v>2962706</v>
      </c>
      <c r="BRU84" s="32"/>
      <c r="BSB84" s="32"/>
      <c r="BSP84" s="32"/>
      <c r="BSW84" s="32"/>
    </row>
    <row r="85" spans="36:1024 1027:1869" x14ac:dyDescent="0.25">
      <c r="AJ85" s="32"/>
      <c r="AQ85" s="32"/>
      <c r="AT85" s="32"/>
      <c r="BE85" s="32"/>
      <c r="BL85" s="738">
        <v>15</v>
      </c>
      <c r="BM85" s="32" t="s">
        <v>1169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I85" s="32"/>
      <c r="APD85" s="810"/>
      <c r="APE85" s="949"/>
      <c r="APF85" s="793"/>
      <c r="APG85" s="810"/>
      <c r="APH85" s="793"/>
      <c r="API85" s="76"/>
      <c r="APJ85" s="352"/>
      <c r="BBN85" s="815"/>
      <c r="BBO85" s="702"/>
      <c r="BBP85" s="1454"/>
      <c r="BBQ85" s="832"/>
      <c r="BBR85" s="78">
        <f t="shared" si="288"/>
        <v>2962706</v>
      </c>
      <c r="BRU85" s="32"/>
      <c r="BSB85" s="32"/>
      <c r="BSP85" s="32"/>
      <c r="BSW85" s="32"/>
    </row>
    <row r="86" spans="36:1024 1027:1869" x14ac:dyDescent="0.25">
      <c r="AJ86" s="32"/>
      <c r="AQ86" s="32"/>
      <c r="AT86" s="32"/>
      <c r="BE86" s="32"/>
      <c r="BL86" s="738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I86" s="32"/>
      <c r="APD86" s="810"/>
      <c r="APE86" s="949"/>
      <c r="APF86" s="793"/>
      <c r="APG86" s="810"/>
      <c r="APH86" s="793"/>
      <c r="API86" s="76"/>
      <c r="APJ86" s="352"/>
      <c r="BBN86" s="815"/>
      <c r="BBO86" s="702"/>
      <c r="BBQ86" s="702"/>
      <c r="BBR86" s="78">
        <f t="shared" si="288"/>
        <v>2962706</v>
      </c>
      <c r="BRU86" s="32"/>
      <c r="BSB86" s="32"/>
      <c r="BSP86" s="32"/>
      <c r="BSW86" s="32"/>
    </row>
    <row r="87" spans="36:1024 1027:1869" x14ac:dyDescent="0.25">
      <c r="AJ87" s="32"/>
      <c r="AQ87" s="32"/>
      <c r="AT87" s="32"/>
      <c r="BE87" s="32"/>
      <c r="BL87" s="738">
        <v>17</v>
      </c>
      <c r="BM87" s="32" t="s">
        <v>1170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I87" s="32"/>
      <c r="APD87" s="810"/>
      <c r="APE87" s="949"/>
      <c r="APF87" s="793"/>
      <c r="APG87" s="810"/>
      <c r="APH87" s="793"/>
      <c r="API87" s="76"/>
      <c r="APJ87" s="352"/>
      <c r="BBN87" s="815"/>
      <c r="BBO87" s="702"/>
      <c r="BBQ87" s="702"/>
      <c r="BBR87" s="78">
        <f t="shared" si="288"/>
        <v>2962706</v>
      </c>
      <c r="BRU87" s="32"/>
      <c r="BSB87" s="32"/>
      <c r="BSP87" s="32"/>
      <c r="BSW87" s="32"/>
    </row>
    <row r="88" spans="36:1024 1027:1869" x14ac:dyDescent="0.25">
      <c r="AJ88" s="32"/>
      <c r="AQ88" s="32"/>
      <c r="AT88" s="32"/>
      <c r="BE88" s="32"/>
      <c r="BL88" s="738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I88" s="32"/>
      <c r="APD88" s="810"/>
      <c r="APE88" s="949"/>
      <c r="APF88" s="793"/>
      <c r="APG88" s="810"/>
      <c r="APH88" s="793"/>
      <c r="API88" s="76"/>
      <c r="APJ88" s="352"/>
      <c r="BBN88" s="815"/>
      <c r="BBO88" s="702"/>
      <c r="BBQ88" s="702"/>
      <c r="BBR88" s="78">
        <f t="shared" si="288"/>
        <v>2962706</v>
      </c>
      <c r="BRU88" s="32"/>
      <c r="BSB88" s="32"/>
      <c r="BSP88" s="32"/>
      <c r="BSW88" s="32"/>
    </row>
    <row r="89" spans="36:1024 1027:1869" x14ac:dyDescent="0.25">
      <c r="AJ89" s="32"/>
      <c r="AQ89" s="32"/>
      <c r="AT89" s="32"/>
      <c r="BE89" s="32"/>
      <c r="BL89" s="738">
        <v>19</v>
      </c>
      <c r="BM89" s="32" t="s">
        <v>1008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I89" s="32"/>
      <c r="APD89" s="810"/>
      <c r="APE89" s="949"/>
      <c r="APF89" s="793"/>
      <c r="APG89" s="936"/>
      <c r="APH89" s="793"/>
      <c r="API89" s="76"/>
      <c r="APJ89" s="352"/>
      <c r="BBN89" s="815"/>
      <c r="BBO89" s="702"/>
      <c r="BBQ89" s="702"/>
      <c r="BBR89" s="78">
        <f t="shared" si="288"/>
        <v>2962706</v>
      </c>
      <c r="BRU89" s="32"/>
      <c r="BSB89" s="32"/>
      <c r="BSP89" s="32"/>
      <c r="BSW89" s="32"/>
    </row>
    <row r="90" spans="36:1024 1027:1869" ht="15.75" thickBot="1" x14ac:dyDescent="0.3">
      <c r="AJ90" s="32"/>
      <c r="AQ90" s="32"/>
      <c r="AT90" s="32"/>
      <c r="BE90" s="32"/>
      <c r="BL90" s="738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I90" s="32"/>
      <c r="APD90" s="936"/>
      <c r="APE90" s="949"/>
      <c r="APF90" s="793"/>
      <c r="APG90" s="936"/>
      <c r="APH90" s="793"/>
      <c r="API90" s="76"/>
      <c r="APJ90" s="352"/>
      <c r="BBN90" s="944"/>
      <c r="BBO90" s="943"/>
      <c r="BBP90" s="395"/>
      <c r="BBQ90" s="943"/>
      <c r="BBR90" s="907">
        <f t="shared" si="288"/>
        <v>2962706</v>
      </c>
      <c r="BRU90" s="32"/>
      <c r="BSB90" s="32"/>
      <c r="BSP90" s="32"/>
      <c r="BSW90" s="32"/>
    </row>
    <row r="91" spans="36:1024 1027:1869" ht="15.75" thickTop="1" x14ac:dyDescent="0.25">
      <c r="AJ91" s="32"/>
      <c r="AQ91" s="32"/>
      <c r="AT91" s="32"/>
      <c r="BE91" s="32"/>
      <c r="BL91" s="738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I91" s="32"/>
      <c r="APD91" s="936"/>
      <c r="APE91" s="949"/>
      <c r="APF91" s="793"/>
      <c r="APG91" s="352"/>
      <c r="APH91" s="793"/>
      <c r="API91" s="76"/>
      <c r="APJ91" s="352"/>
      <c r="BRU91" s="32"/>
      <c r="BSB91" s="32"/>
      <c r="BSP91" s="32"/>
      <c r="BSW91" s="32"/>
    </row>
    <row r="92" spans="36:1024 1027:1869" x14ac:dyDescent="0.25">
      <c r="AJ92" s="32"/>
      <c r="AQ92" s="32"/>
      <c r="AT92" s="32"/>
      <c r="BE92" s="32"/>
      <c r="BL92" s="738">
        <v>22</v>
      </c>
      <c r="BM92" s="32" t="s">
        <v>1171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I92" s="32"/>
      <c r="APD92" s="936"/>
      <c r="APE92" s="949"/>
      <c r="APF92" s="793"/>
      <c r="APG92" s="352"/>
      <c r="APH92" s="793"/>
      <c r="API92" s="76"/>
      <c r="APJ92" s="352"/>
      <c r="BRU92" s="32"/>
      <c r="BSB92" s="32"/>
      <c r="BSP92" s="32"/>
      <c r="BSW92" s="32"/>
    </row>
    <row r="93" spans="36:1024 1027:1869" x14ac:dyDescent="0.25">
      <c r="AJ93" s="32"/>
      <c r="AQ93" s="32"/>
      <c r="AT93" s="32"/>
      <c r="BE93" s="32"/>
      <c r="BL93" s="738">
        <v>23</v>
      </c>
      <c r="BM93" s="32" t="s">
        <v>1172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I93" s="32"/>
      <c r="APD93" s="936"/>
      <c r="APE93" s="981"/>
      <c r="APF93" s="793"/>
      <c r="APG93" s="352"/>
      <c r="APH93" s="352"/>
      <c r="API93" s="76"/>
      <c r="APJ93" s="352"/>
      <c r="BRU93" s="32"/>
      <c r="BSB93" s="32"/>
      <c r="BSP93" s="32"/>
      <c r="BSW93" s="32"/>
    </row>
    <row r="94" spans="36:1024 1027:1869" x14ac:dyDescent="0.25">
      <c r="AJ94" s="32"/>
      <c r="AQ94" s="32"/>
      <c r="AT94" s="32"/>
      <c r="BE94" s="32"/>
      <c r="BL94" s="738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I94" s="32"/>
      <c r="APD94" s="352"/>
      <c r="APE94" s="981"/>
      <c r="APF94" s="352"/>
      <c r="APG94" s="352"/>
      <c r="APH94" s="352"/>
      <c r="API94" s="76"/>
      <c r="APJ94" s="352"/>
      <c r="BRU94" s="32"/>
      <c r="BSB94" s="32"/>
      <c r="BSP94" s="32"/>
      <c r="BSW94" s="32"/>
    </row>
    <row r="95" spans="36:1024 1027:1869" x14ac:dyDescent="0.25">
      <c r="AJ95" s="32"/>
      <c r="AQ95" s="32"/>
      <c r="AT95" s="32"/>
      <c r="BE95" s="32"/>
      <c r="BL95" s="738">
        <v>25</v>
      </c>
      <c r="BM95" s="32" t="s">
        <v>1173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I95" s="32"/>
      <c r="APD95" s="352"/>
      <c r="APE95" s="981"/>
      <c r="APF95" s="352"/>
      <c r="APG95" s="352"/>
      <c r="APH95" s="352"/>
      <c r="API95" s="76"/>
      <c r="APJ95" s="352"/>
      <c r="BRU95" s="32"/>
      <c r="BSB95" s="32"/>
      <c r="BSP95" s="32"/>
      <c r="BSW95" s="32"/>
    </row>
    <row r="96" spans="36:1024 1027:1869" x14ac:dyDescent="0.25">
      <c r="AJ96" s="32"/>
      <c r="AQ96" s="32"/>
      <c r="AT96" s="32"/>
      <c r="BE96" s="32"/>
      <c r="BL96" s="738">
        <v>26</v>
      </c>
      <c r="BM96" s="32" t="s">
        <v>1174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I96" s="32"/>
      <c r="APD96" s="352"/>
      <c r="APE96" s="981"/>
      <c r="APF96" s="352"/>
      <c r="APG96" s="352"/>
      <c r="APH96" s="352"/>
      <c r="API96" s="76"/>
      <c r="APJ96" s="352"/>
      <c r="BRU96" s="32"/>
      <c r="BSB96" s="32"/>
      <c r="BSP96" s="32"/>
      <c r="BSW96" s="32"/>
    </row>
    <row r="97" spans="36:1024 1027:1869" x14ac:dyDescent="0.25">
      <c r="AJ97" s="32"/>
      <c r="AQ97" s="32"/>
      <c r="AT97" s="32"/>
      <c r="BE97" s="32"/>
      <c r="BL97" s="738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32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6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I97" s="32"/>
      <c r="APD97" s="352"/>
      <c r="APE97" s="981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U97" s="32"/>
      <c r="BFB97" s="32"/>
      <c r="BFI97" s="32"/>
      <c r="BFL97" s="32"/>
      <c r="BFP97" s="32"/>
      <c r="BFS97" s="32"/>
      <c r="BGD97" s="32"/>
      <c r="BGG97" s="32"/>
      <c r="BGK97" s="32"/>
      <c r="BGL97" s="32"/>
      <c r="BGO97" s="32"/>
      <c r="BGZ97" s="32"/>
      <c r="BHO97" s="32"/>
      <c r="BHR97" s="32"/>
      <c r="BHV97" s="32"/>
      <c r="BHW97" s="32"/>
      <c r="BHZ97" s="32"/>
      <c r="BIL97" s="32"/>
      <c r="BIO97" s="32"/>
      <c r="BIS97" s="32"/>
      <c r="BIZ97" s="32"/>
      <c r="BJG97" s="32"/>
      <c r="BJH97" s="32"/>
      <c r="BJV97" s="32"/>
      <c r="BKC97" s="32"/>
      <c r="BKD97" s="32"/>
      <c r="BKK97" s="32"/>
      <c r="BKR97" s="32"/>
      <c r="BKY97" s="32"/>
      <c r="BLF97" s="32"/>
      <c r="BLM97" s="32"/>
      <c r="BLT97" s="32"/>
      <c r="BMA97" s="32"/>
      <c r="BMH97" s="32"/>
      <c r="BNF97" s="796"/>
      <c r="BNM97" s="32"/>
      <c r="BNR97" s="32"/>
      <c r="BOT97" s="32"/>
      <c r="BPA97" s="32"/>
      <c r="BPH97" s="32"/>
      <c r="BQK97" s="32"/>
      <c r="BQR97" s="32"/>
      <c r="BQU97" s="32"/>
      <c r="BQY97" s="32"/>
      <c r="BRU97" s="32"/>
      <c r="BSB97" s="32"/>
      <c r="BSP97" s="32"/>
      <c r="BSW97" s="32"/>
    </row>
    <row r="98" spans="36:1024 1027:1869" x14ac:dyDescent="0.25">
      <c r="AJ98" s="32"/>
      <c r="AQ98" s="32"/>
      <c r="AT98" s="32"/>
      <c r="BE98" s="32"/>
      <c r="BL98" s="738">
        <v>28</v>
      </c>
      <c r="BM98" s="32" t="s">
        <v>1010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32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6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I98" s="32"/>
      <c r="APD98" s="352"/>
      <c r="APE98" s="981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U98" s="32"/>
      <c r="BFB98" s="32"/>
      <c r="BFI98" s="32"/>
      <c r="BFL98" s="32"/>
      <c r="BFP98" s="32"/>
      <c r="BFS98" s="32"/>
      <c r="BGD98" s="32"/>
      <c r="BGG98" s="32"/>
      <c r="BGK98" s="32"/>
      <c r="BGL98" s="32"/>
      <c r="BGO98" s="32"/>
      <c r="BGZ98" s="32"/>
      <c r="BHO98" s="32"/>
      <c r="BHR98" s="32"/>
      <c r="BHV98" s="32"/>
      <c r="BHW98" s="32"/>
      <c r="BHZ98" s="32"/>
      <c r="BIL98" s="32"/>
      <c r="BIO98" s="32"/>
      <c r="BIS98" s="32"/>
      <c r="BIZ98" s="32"/>
      <c r="BJG98" s="32"/>
      <c r="BJH98" s="32"/>
      <c r="BJV98" s="32"/>
      <c r="BKC98" s="32"/>
      <c r="BKD98" s="32"/>
      <c r="BKK98" s="32"/>
      <c r="BKR98" s="32"/>
      <c r="BKY98" s="32"/>
      <c r="BLF98" s="32"/>
      <c r="BLM98" s="32"/>
      <c r="BLT98" s="32"/>
      <c r="BMA98" s="32"/>
      <c r="BMH98" s="32"/>
      <c r="BNF98" s="796"/>
      <c r="BNM98" s="32"/>
      <c r="BNR98" s="32"/>
      <c r="BOT98" s="32"/>
      <c r="BPA98" s="32"/>
      <c r="BPH98" s="32"/>
      <c r="BQK98" s="32"/>
      <c r="BQR98" s="32"/>
      <c r="BQU98" s="32"/>
      <c r="BQY98" s="32"/>
      <c r="BRU98" s="32"/>
      <c r="BSB98" s="32"/>
      <c r="BSP98" s="32"/>
      <c r="BSW98" s="32"/>
    </row>
    <row r="99" spans="36:1024 1027:1869" x14ac:dyDescent="0.25">
      <c r="AJ99" s="32"/>
      <c r="AQ99" s="32"/>
      <c r="AT99" s="32"/>
      <c r="BE99" s="32"/>
      <c r="BL99" s="738">
        <v>29</v>
      </c>
      <c r="BM99" s="32" t="s">
        <v>749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32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6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I99" s="32"/>
      <c r="APD99" s="352"/>
      <c r="APE99" s="981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U99" s="32"/>
      <c r="BFB99" s="32"/>
      <c r="BFI99" s="32"/>
      <c r="BFL99" s="32"/>
      <c r="BFP99" s="32"/>
      <c r="BFS99" s="32"/>
      <c r="BGD99" s="32"/>
      <c r="BGG99" s="32"/>
      <c r="BGK99" s="32"/>
      <c r="BGL99" s="32"/>
      <c r="BGO99" s="32"/>
      <c r="BGZ99" s="32"/>
      <c r="BHO99" s="32"/>
      <c r="BHR99" s="32"/>
      <c r="BHV99" s="32"/>
      <c r="BHW99" s="32"/>
      <c r="BHZ99" s="32"/>
      <c r="BIL99" s="32"/>
      <c r="BIO99" s="32"/>
      <c r="BIS99" s="32"/>
      <c r="BIZ99" s="32"/>
      <c r="BJG99" s="32"/>
      <c r="BJH99" s="32"/>
      <c r="BJV99" s="32"/>
      <c r="BKC99" s="32"/>
      <c r="BKD99" s="32"/>
      <c r="BKK99" s="32"/>
      <c r="BKR99" s="32"/>
      <c r="BKY99" s="32"/>
      <c r="BLF99" s="32"/>
      <c r="BLM99" s="32"/>
      <c r="BLT99" s="32"/>
      <c r="BMA99" s="32"/>
      <c r="BMH99" s="32"/>
      <c r="BNF99" s="796"/>
      <c r="BNM99" s="32"/>
      <c r="BNR99" s="32"/>
      <c r="BOT99" s="32"/>
      <c r="BPA99" s="32"/>
      <c r="BPH99" s="32"/>
      <c r="BQK99" s="32"/>
      <c r="BQR99" s="32"/>
      <c r="BQU99" s="32"/>
      <c r="BQY99" s="32"/>
      <c r="BRU99" s="32"/>
      <c r="BSB99" s="32"/>
      <c r="BSP99" s="32"/>
      <c r="BSW99" s="32"/>
    </row>
    <row r="100" spans="36:1024 1027:1869" x14ac:dyDescent="0.25">
      <c r="AJ100" s="32"/>
      <c r="AQ100" s="32"/>
      <c r="AT100" s="32"/>
      <c r="BE100" s="32"/>
      <c r="BL100" s="738">
        <v>30</v>
      </c>
      <c r="BM100" s="32" t="s">
        <v>1175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32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6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I100" s="32"/>
      <c r="APD100" s="352"/>
      <c r="APE100" s="981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U100" s="32"/>
      <c r="BFB100" s="32"/>
      <c r="BFI100" s="32"/>
      <c r="BFL100" s="32"/>
      <c r="BFP100" s="32"/>
      <c r="BFS100" s="32"/>
      <c r="BGD100" s="32"/>
      <c r="BGG100" s="32"/>
      <c r="BGK100" s="32"/>
      <c r="BGL100" s="32"/>
      <c r="BGO100" s="32"/>
      <c r="BGZ100" s="32"/>
      <c r="BHO100" s="32"/>
      <c r="BHR100" s="32"/>
      <c r="BHV100" s="32"/>
      <c r="BHW100" s="32"/>
      <c r="BHZ100" s="32"/>
      <c r="BIL100" s="32"/>
      <c r="BIO100" s="32"/>
      <c r="BIS100" s="32"/>
      <c r="BIZ100" s="32"/>
      <c r="BJG100" s="32"/>
      <c r="BJH100" s="32"/>
      <c r="BJV100" s="32"/>
      <c r="BKC100" s="32"/>
      <c r="BKD100" s="32"/>
      <c r="BKK100" s="32"/>
      <c r="BKR100" s="32"/>
      <c r="BKY100" s="32"/>
      <c r="BLF100" s="32"/>
      <c r="BLM100" s="32"/>
      <c r="BLT100" s="32"/>
      <c r="BMA100" s="32"/>
      <c r="BMH100" s="32"/>
      <c r="BNF100" s="796"/>
      <c r="BNM100" s="32"/>
      <c r="BNR100" s="32"/>
      <c r="BOT100" s="32"/>
      <c r="BPA100" s="32"/>
      <c r="BPH100" s="32"/>
      <c r="BQK100" s="32"/>
      <c r="BQR100" s="32"/>
      <c r="BQU100" s="32"/>
      <c r="BQY100" s="32"/>
      <c r="BRU100" s="32"/>
      <c r="BSB100" s="32"/>
      <c r="BSP100" s="32"/>
      <c r="BSW100" s="32"/>
    </row>
    <row r="101" spans="36:1024 1027:1869" x14ac:dyDescent="0.25">
      <c r="AJ101" s="32"/>
      <c r="AQ101" s="32"/>
      <c r="AT101" s="32"/>
      <c r="BE101" s="32"/>
      <c r="BL101" s="738">
        <v>31</v>
      </c>
      <c r="BM101" s="32" t="s">
        <v>1009</v>
      </c>
      <c r="BO101" s="32" t="s">
        <v>1176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32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6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I101" s="32"/>
      <c r="APD101" s="352"/>
      <c r="APE101" s="981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U101" s="32"/>
      <c r="BFB101" s="32"/>
      <c r="BFI101" s="32"/>
      <c r="BFL101" s="32"/>
      <c r="BFP101" s="32"/>
      <c r="BFS101" s="32"/>
      <c r="BGD101" s="32"/>
      <c r="BGG101" s="32"/>
      <c r="BGK101" s="32"/>
      <c r="BGL101" s="32"/>
      <c r="BGO101" s="32"/>
      <c r="BGZ101" s="32"/>
      <c r="BHO101" s="32"/>
      <c r="BHR101" s="32"/>
      <c r="BHV101" s="32"/>
      <c r="BHW101" s="32"/>
      <c r="BHZ101" s="32"/>
      <c r="BIL101" s="32"/>
      <c r="BIO101" s="32"/>
      <c r="BIS101" s="32"/>
      <c r="BIZ101" s="32"/>
      <c r="BJG101" s="32"/>
      <c r="BJH101" s="32"/>
      <c r="BJV101" s="32"/>
      <c r="BKC101" s="32"/>
      <c r="BKD101" s="32"/>
      <c r="BKK101" s="32"/>
      <c r="BKR101" s="32"/>
      <c r="BKY101" s="32"/>
      <c r="BLF101" s="32"/>
      <c r="BLM101" s="32"/>
      <c r="BLT101" s="32"/>
      <c r="BMA101" s="32"/>
      <c r="BMH101" s="32"/>
      <c r="BNF101" s="796"/>
      <c r="BNM101" s="32"/>
      <c r="BNR101" s="32"/>
      <c r="BOT101" s="32"/>
      <c r="BPA101" s="32"/>
      <c r="BPH101" s="32"/>
      <c r="BQK101" s="32"/>
      <c r="BQR101" s="32"/>
      <c r="BQU101" s="32"/>
      <c r="BQY101" s="32"/>
      <c r="BRU101" s="32"/>
      <c r="BSB101" s="32"/>
      <c r="BSP101" s="32"/>
      <c r="BSW101" s="32"/>
    </row>
    <row r="102" spans="36:1024 1027:1869" x14ac:dyDescent="0.25">
      <c r="AJ102" s="32"/>
      <c r="AQ102" s="32"/>
      <c r="AT102" s="32"/>
      <c r="BE102" s="32"/>
      <c r="BL102" s="738">
        <v>32</v>
      </c>
      <c r="BM102" s="32" t="s">
        <v>1177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32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6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I102" s="32"/>
      <c r="APD102" s="352"/>
      <c r="APE102" s="981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U102" s="32"/>
      <c r="BFB102" s="32"/>
      <c r="BFI102" s="32"/>
      <c r="BFL102" s="32"/>
      <c r="BFP102" s="32"/>
      <c r="BFS102" s="32"/>
      <c r="BGD102" s="32"/>
      <c r="BGG102" s="32"/>
      <c r="BGK102" s="32"/>
      <c r="BGL102" s="32"/>
      <c r="BGO102" s="32"/>
      <c r="BGZ102" s="32"/>
      <c r="BHO102" s="32"/>
      <c r="BHR102" s="32"/>
      <c r="BHV102" s="32"/>
      <c r="BHW102" s="32"/>
      <c r="BHZ102" s="32"/>
      <c r="BIL102" s="32"/>
      <c r="BIO102" s="32"/>
      <c r="BIS102" s="32"/>
      <c r="BIZ102" s="32"/>
      <c r="BJG102" s="32"/>
      <c r="BJH102" s="32"/>
      <c r="BJV102" s="32"/>
      <c r="BKC102" s="32"/>
      <c r="BKD102" s="32"/>
      <c r="BKK102" s="32"/>
      <c r="BKR102" s="32"/>
      <c r="BKY102" s="32"/>
      <c r="BLF102" s="32"/>
      <c r="BLM102" s="32"/>
      <c r="BLT102" s="32"/>
      <c r="BMA102" s="32"/>
      <c r="BMH102" s="32"/>
      <c r="BNF102" s="796"/>
      <c r="BNM102" s="32"/>
      <c r="BNR102" s="32"/>
      <c r="BOT102" s="32"/>
      <c r="BPA102" s="32"/>
      <c r="BPH102" s="32"/>
      <c r="BQK102" s="32"/>
      <c r="BQR102" s="32"/>
      <c r="BQU102" s="32"/>
      <c r="BQY102" s="32"/>
      <c r="BRU102" s="32"/>
      <c r="BSB102" s="32"/>
      <c r="BSP102" s="32"/>
      <c r="BSW102" s="32"/>
    </row>
    <row r="103" spans="36:1024 1027:1869" x14ac:dyDescent="0.25">
      <c r="AJ103" s="32"/>
      <c r="AQ103" s="32"/>
      <c r="AT103" s="32"/>
      <c r="BE103" s="32"/>
      <c r="BL103" s="738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32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6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I103" s="32"/>
      <c r="APD103" s="352"/>
      <c r="APE103" s="981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U103" s="32"/>
      <c r="BFB103" s="32"/>
      <c r="BFI103" s="32"/>
      <c r="BFL103" s="32"/>
      <c r="BFP103" s="32"/>
      <c r="BFS103" s="32"/>
      <c r="BGD103" s="32"/>
      <c r="BGG103" s="32"/>
      <c r="BGK103" s="32"/>
      <c r="BGL103" s="32"/>
      <c r="BGO103" s="32"/>
      <c r="BGZ103" s="32"/>
      <c r="BHO103" s="32"/>
      <c r="BHR103" s="32"/>
      <c r="BHV103" s="32"/>
      <c r="BHW103" s="32"/>
      <c r="BHZ103" s="32"/>
      <c r="BIL103" s="32"/>
      <c r="BIO103" s="32"/>
      <c r="BIS103" s="32"/>
      <c r="BIZ103" s="32"/>
      <c r="BJG103" s="32"/>
      <c r="BJH103" s="32"/>
      <c r="BJV103" s="32"/>
      <c r="BKC103" s="32"/>
      <c r="BKD103" s="32"/>
      <c r="BKK103" s="32"/>
      <c r="BKR103" s="32"/>
      <c r="BKY103" s="32"/>
      <c r="BLF103" s="32"/>
      <c r="BLM103" s="32"/>
      <c r="BLT103" s="32"/>
      <c r="BMA103" s="32"/>
      <c r="BMH103" s="32"/>
      <c r="BNF103" s="796"/>
      <c r="BNM103" s="32"/>
      <c r="BNR103" s="32"/>
      <c r="BOT103" s="32"/>
      <c r="BPA103" s="32"/>
      <c r="BPH103" s="32"/>
      <c r="BQK103" s="32"/>
      <c r="BQR103" s="32"/>
      <c r="BQU103" s="32"/>
      <c r="BQY103" s="32"/>
      <c r="BRU103" s="32"/>
      <c r="BSB103" s="32"/>
      <c r="BSP103" s="32"/>
      <c r="BSW103" s="32"/>
    </row>
    <row r="104" spans="36:1024 1027:1869" x14ac:dyDescent="0.25">
      <c r="AJ104" s="32"/>
      <c r="AQ104" s="32"/>
      <c r="AT104" s="32"/>
      <c r="BE104" s="32"/>
      <c r="BL104" s="738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32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6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U104" s="32"/>
      <c r="BFB104" s="32"/>
      <c r="BFI104" s="32"/>
      <c r="BFL104" s="32"/>
      <c r="BFP104" s="32"/>
      <c r="BFS104" s="32"/>
      <c r="BGD104" s="32"/>
      <c r="BGG104" s="32"/>
      <c r="BGK104" s="32"/>
      <c r="BGL104" s="32"/>
      <c r="BGO104" s="32"/>
      <c r="BGZ104" s="32"/>
      <c r="BHO104" s="32"/>
      <c r="BHR104" s="32"/>
      <c r="BHV104" s="32"/>
      <c r="BHW104" s="32"/>
      <c r="BHZ104" s="32"/>
      <c r="BIL104" s="32"/>
      <c r="BIO104" s="32"/>
      <c r="BIS104" s="32"/>
      <c r="BIZ104" s="32"/>
      <c r="BJG104" s="32"/>
      <c r="BJH104" s="32"/>
      <c r="BJV104" s="32"/>
      <c r="BKC104" s="32"/>
      <c r="BKD104" s="32"/>
      <c r="BKK104" s="32"/>
      <c r="BKR104" s="32"/>
      <c r="BKY104" s="32"/>
      <c r="BLF104" s="32"/>
      <c r="BLM104" s="32"/>
      <c r="BLT104" s="32"/>
      <c r="BMA104" s="32"/>
      <c r="BMH104" s="32"/>
      <c r="BNF104" s="796"/>
      <c r="BNM104" s="32"/>
      <c r="BNR104" s="32"/>
      <c r="BOT104" s="32"/>
      <c r="BPA104" s="32"/>
      <c r="BPH104" s="32"/>
      <c r="BQK104" s="32"/>
      <c r="BQR104" s="32"/>
      <c r="BQU104" s="32"/>
      <c r="BQY104" s="32"/>
      <c r="BRU104" s="32"/>
      <c r="BSB104" s="32"/>
      <c r="BSP104" s="32"/>
      <c r="BSW104" s="32"/>
    </row>
    <row r="105" spans="36:1024 1027:1869" x14ac:dyDescent="0.25">
      <c r="AJ105" s="32"/>
      <c r="AQ105" s="32"/>
      <c r="AT105" s="32"/>
      <c r="BE105" s="32"/>
      <c r="BL105" s="738">
        <v>35</v>
      </c>
      <c r="BM105" s="32" t="s">
        <v>947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32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6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U105" s="32"/>
      <c r="BFB105" s="32"/>
      <c r="BFI105" s="32"/>
      <c r="BFL105" s="32"/>
      <c r="BFP105" s="32"/>
      <c r="BFS105" s="32"/>
      <c r="BGD105" s="32"/>
      <c r="BGG105" s="32"/>
      <c r="BGK105" s="32"/>
      <c r="BGL105" s="32"/>
      <c r="BGO105" s="32"/>
      <c r="BGZ105" s="32"/>
      <c r="BHO105" s="32"/>
      <c r="BHR105" s="32"/>
      <c r="BHV105" s="32"/>
      <c r="BHW105" s="32"/>
      <c r="BHZ105" s="32"/>
      <c r="BIL105" s="32"/>
      <c r="BIO105" s="32"/>
      <c r="BIS105" s="32"/>
      <c r="BIZ105" s="32"/>
      <c r="BJG105" s="32"/>
      <c r="BJH105" s="32"/>
      <c r="BJV105" s="32"/>
      <c r="BKC105" s="32"/>
      <c r="BKD105" s="32"/>
      <c r="BKK105" s="32"/>
      <c r="BKR105" s="32"/>
      <c r="BKY105" s="32"/>
      <c r="BLF105" s="32"/>
      <c r="BLM105" s="32"/>
      <c r="BLT105" s="32"/>
      <c r="BMA105" s="32"/>
      <c r="BMH105" s="32"/>
      <c r="BNF105" s="796"/>
      <c r="BNM105" s="32"/>
      <c r="BNR105" s="32"/>
      <c r="BOT105" s="32"/>
      <c r="BPA105" s="32"/>
      <c r="BPH105" s="32"/>
      <c r="BQK105" s="32"/>
      <c r="BQR105" s="32"/>
      <c r="BQU105" s="32"/>
      <c r="BQY105" s="32"/>
      <c r="BRU105" s="32"/>
      <c r="BSB105" s="32"/>
      <c r="BSP105" s="32"/>
      <c r="BSW105" s="32"/>
    </row>
    <row r="106" spans="36:1024 1027:1869" x14ac:dyDescent="0.25">
      <c r="AJ106" s="32"/>
      <c r="AQ106" s="32"/>
      <c r="AT106" s="32"/>
      <c r="BE106" s="32"/>
      <c r="BL106" s="738">
        <v>36</v>
      </c>
      <c r="BM106" s="32" t="s">
        <v>1178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32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6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U106" s="32"/>
      <c r="BFB106" s="32"/>
      <c r="BFI106" s="32"/>
      <c r="BFL106" s="32"/>
      <c r="BFP106" s="32"/>
      <c r="BFS106" s="32"/>
      <c r="BGD106" s="32"/>
      <c r="BGG106" s="32"/>
      <c r="BGK106" s="32"/>
      <c r="BGL106" s="32"/>
      <c r="BGO106" s="32"/>
      <c r="BGZ106" s="32"/>
      <c r="BHO106" s="32"/>
      <c r="BHR106" s="32"/>
      <c r="BHV106" s="32"/>
      <c r="BHW106" s="32"/>
      <c r="BHZ106" s="32"/>
      <c r="BIL106" s="32"/>
      <c r="BIO106" s="32"/>
      <c r="BIS106" s="32"/>
      <c r="BIZ106" s="32"/>
      <c r="BJG106" s="32"/>
      <c r="BJH106" s="32"/>
      <c r="BJV106" s="32"/>
      <c r="BKC106" s="32"/>
      <c r="BKD106" s="32"/>
      <c r="BKK106" s="32"/>
      <c r="BKR106" s="32"/>
      <c r="BKY106" s="32"/>
      <c r="BLF106" s="32"/>
      <c r="BLM106" s="32"/>
      <c r="BLT106" s="32"/>
      <c r="BMA106" s="32"/>
      <c r="BMH106" s="32"/>
      <c r="BNF106" s="796"/>
      <c r="BNM106" s="32"/>
      <c r="BNR106" s="32"/>
      <c r="BOT106" s="32"/>
      <c r="BPA106" s="32"/>
      <c r="BPH106" s="32"/>
      <c r="BQK106" s="32"/>
      <c r="BQR106" s="32"/>
      <c r="BQU106" s="32"/>
      <c r="BQY106" s="32"/>
      <c r="BRU106" s="32"/>
      <c r="BSB106" s="32"/>
      <c r="BSP106" s="32"/>
      <c r="BSW106" s="32"/>
    </row>
    <row r="107" spans="36:1024 1027:1869" x14ac:dyDescent="0.25">
      <c r="AJ107" s="32"/>
      <c r="AQ107" s="32"/>
      <c r="AT107" s="32"/>
      <c r="BE107" s="32"/>
      <c r="BL107" s="738">
        <v>37</v>
      </c>
      <c r="BM107" s="32" t="s">
        <v>1012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32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6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U107" s="32"/>
      <c r="BFB107" s="32"/>
      <c r="BFI107" s="32"/>
      <c r="BFL107" s="32"/>
      <c r="BFP107" s="32"/>
      <c r="BFS107" s="32"/>
      <c r="BGD107" s="32"/>
      <c r="BGG107" s="32"/>
      <c r="BGK107" s="32"/>
      <c r="BGL107" s="32"/>
      <c r="BGO107" s="32"/>
      <c r="BGZ107" s="32"/>
      <c r="BHO107" s="32"/>
      <c r="BHR107" s="32"/>
      <c r="BHV107" s="32"/>
      <c r="BHW107" s="32"/>
      <c r="BHZ107" s="32"/>
      <c r="BIL107" s="32"/>
      <c r="BIO107" s="32"/>
      <c r="BIS107" s="32"/>
      <c r="BIZ107" s="32"/>
      <c r="BJG107" s="32"/>
      <c r="BJH107" s="32"/>
      <c r="BJV107" s="32"/>
      <c r="BKC107" s="32"/>
      <c r="BKD107" s="32"/>
      <c r="BKK107" s="32"/>
      <c r="BKR107" s="32"/>
      <c r="BKY107" s="32"/>
      <c r="BLF107" s="32"/>
      <c r="BLM107" s="32"/>
      <c r="BLT107" s="32"/>
      <c r="BMA107" s="32"/>
      <c r="BMH107" s="32"/>
      <c r="BNF107" s="796"/>
      <c r="BNM107" s="32"/>
      <c r="BNR107" s="32"/>
      <c r="BOT107" s="32"/>
      <c r="BPA107" s="32"/>
      <c r="BPH107" s="32"/>
      <c r="BQK107" s="32"/>
      <c r="BQR107" s="32"/>
      <c r="BQU107" s="32"/>
      <c r="BQY107" s="32"/>
      <c r="BRU107" s="32"/>
      <c r="BSB107" s="32"/>
      <c r="BSP107" s="32"/>
      <c r="BSW107" s="32"/>
    </row>
    <row r="108" spans="36:1024 1027:1869" x14ac:dyDescent="0.25">
      <c r="AJ108" s="32"/>
      <c r="AQ108" s="32"/>
      <c r="AT108" s="32"/>
      <c r="BE108" s="32"/>
      <c r="BL108" s="738">
        <v>38</v>
      </c>
      <c r="BM108" s="32" t="s">
        <v>1179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32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6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U108" s="32"/>
      <c r="BFB108" s="32"/>
      <c r="BFI108" s="32"/>
      <c r="BFL108" s="32"/>
      <c r="BFP108" s="32"/>
      <c r="BFS108" s="32"/>
      <c r="BGD108" s="32"/>
      <c r="BGG108" s="32"/>
      <c r="BGK108" s="32"/>
      <c r="BGL108" s="32"/>
      <c r="BGO108" s="32"/>
      <c r="BGZ108" s="32"/>
      <c r="BHO108" s="32"/>
      <c r="BHR108" s="32"/>
      <c r="BHV108" s="32"/>
      <c r="BHW108" s="32"/>
      <c r="BHZ108" s="32"/>
      <c r="BIL108" s="32"/>
      <c r="BIO108" s="32"/>
      <c r="BIS108" s="32"/>
      <c r="BIZ108" s="32"/>
      <c r="BJG108" s="32"/>
      <c r="BJH108" s="32"/>
      <c r="BJV108" s="32"/>
      <c r="BKC108" s="32"/>
      <c r="BKD108" s="32"/>
      <c r="BKK108" s="32"/>
      <c r="BKR108" s="32"/>
      <c r="BKY108" s="32"/>
      <c r="BLF108" s="32"/>
      <c r="BLM108" s="32"/>
      <c r="BLT108" s="32"/>
      <c r="BMA108" s="32"/>
      <c r="BMH108" s="32"/>
      <c r="BNF108" s="796"/>
      <c r="BNM108" s="32"/>
      <c r="BNR108" s="32"/>
      <c r="BOT108" s="32"/>
      <c r="BPA108" s="32"/>
      <c r="BPH108" s="32"/>
      <c r="BQK108" s="32"/>
      <c r="BQR108" s="32"/>
      <c r="BQU108" s="32"/>
      <c r="BQY108" s="32"/>
      <c r="BRU108" s="32"/>
      <c r="BSB108" s="32"/>
      <c r="BSP108" s="32"/>
      <c r="BSW108" s="32"/>
    </row>
    <row r="109" spans="36:1024 1027:1869" x14ac:dyDescent="0.25">
      <c r="AJ109" s="32"/>
      <c r="AQ109" s="32"/>
      <c r="AT109" s="32"/>
      <c r="BE109" s="32"/>
      <c r="BL109" s="738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32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6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U109" s="32"/>
      <c r="BFB109" s="32"/>
      <c r="BFI109" s="32"/>
      <c r="BFL109" s="32"/>
      <c r="BFP109" s="32"/>
      <c r="BFS109" s="32"/>
      <c r="BGD109" s="32"/>
      <c r="BGG109" s="32"/>
      <c r="BGK109" s="32"/>
      <c r="BGL109" s="32"/>
      <c r="BGO109" s="32"/>
      <c r="BGZ109" s="32"/>
      <c r="BHO109" s="32"/>
      <c r="BHR109" s="32"/>
      <c r="BHV109" s="32"/>
      <c r="BHW109" s="32"/>
      <c r="BHZ109" s="32"/>
      <c r="BIL109" s="32"/>
      <c r="BIO109" s="32"/>
      <c r="BIS109" s="32"/>
      <c r="BIZ109" s="32"/>
      <c r="BJG109" s="32"/>
      <c r="BJH109" s="32"/>
      <c r="BJV109" s="32"/>
      <c r="BKC109" s="32"/>
      <c r="BKD109" s="32"/>
      <c r="BKK109" s="32"/>
      <c r="BKR109" s="32"/>
      <c r="BKY109" s="32"/>
      <c r="BLF109" s="32"/>
      <c r="BLM109" s="32"/>
      <c r="BLT109" s="32"/>
      <c r="BMA109" s="32"/>
      <c r="BMH109" s="32"/>
      <c r="BNF109" s="796"/>
      <c r="BNM109" s="32"/>
      <c r="BNR109" s="32"/>
      <c r="BOT109" s="32"/>
      <c r="BPA109" s="32"/>
      <c r="BPH109" s="32"/>
      <c r="BQK109" s="32"/>
      <c r="BQR109" s="32"/>
      <c r="BQU109" s="32"/>
      <c r="BQY109" s="32"/>
      <c r="BRU109" s="32"/>
      <c r="BSB109" s="32"/>
      <c r="BSP109" s="32"/>
      <c r="BSW109" s="32"/>
    </row>
    <row r="110" spans="36:1024 1027:1869" x14ac:dyDescent="0.25">
      <c r="AJ110" s="32"/>
      <c r="AQ110" s="32"/>
      <c r="AT110" s="32"/>
      <c r="BE110" s="32"/>
      <c r="BL110" s="738">
        <v>40</v>
      </c>
      <c r="BM110" s="32" t="s">
        <v>1180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32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6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U110" s="32"/>
      <c r="BFB110" s="32"/>
      <c r="BFI110" s="32"/>
      <c r="BFL110" s="32"/>
      <c r="BFP110" s="32"/>
      <c r="BFS110" s="32"/>
      <c r="BGD110" s="32"/>
      <c r="BGG110" s="32"/>
      <c r="BGK110" s="32"/>
      <c r="BGL110" s="32"/>
      <c r="BGO110" s="32"/>
      <c r="BGZ110" s="32"/>
      <c r="BHO110" s="32"/>
      <c r="BHR110" s="32"/>
      <c r="BHV110" s="32"/>
      <c r="BHW110" s="32"/>
      <c r="BHZ110" s="32"/>
      <c r="BIL110" s="32"/>
      <c r="BIO110" s="32"/>
      <c r="BIS110" s="32"/>
      <c r="BIZ110" s="32"/>
      <c r="BJG110" s="32"/>
      <c r="BJH110" s="32"/>
      <c r="BJV110" s="32"/>
      <c r="BKC110" s="32"/>
      <c r="BKD110" s="32"/>
      <c r="BKK110" s="32"/>
      <c r="BKR110" s="32"/>
      <c r="BKY110" s="32"/>
      <c r="BLF110" s="32"/>
      <c r="BLM110" s="32"/>
      <c r="BLT110" s="32"/>
      <c r="BMA110" s="32"/>
      <c r="BMH110" s="32"/>
      <c r="BNF110" s="796"/>
      <c r="BNM110" s="32"/>
      <c r="BNR110" s="32"/>
      <c r="BOT110" s="32"/>
      <c r="BPA110" s="32"/>
      <c r="BPH110" s="32"/>
      <c r="BQK110" s="32"/>
      <c r="BQR110" s="32"/>
      <c r="BQU110" s="32"/>
      <c r="BQY110" s="32"/>
      <c r="BRU110" s="32"/>
      <c r="BSB110" s="32"/>
      <c r="BSP110" s="32"/>
      <c r="BSW110" s="32"/>
    </row>
    <row r="111" spans="36:1024 1027:1869" x14ac:dyDescent="0.25">
      <c r="AJ111" s="32"/>
      <c r="AQ111" s="32"/>
      <c r="AT111" s="32"/>
      <c r="BE111" s="32"/>
      <c r="BL111" s="738">
        <v>41</v>
      </c>
      <c r="BM111" s="32" t="s">
        <v>1181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32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6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U111" s="32"/>
      <c r="BFB111" s="32"/>
      <c r="BFI111" s="32"/>
      <c r="BFL111" s="32"/>
      <c r="BFP111" s="32"/>
      <c r="BFS111" s="32"/>
      <c r="BGD111" s="32"/>
      <c r="BGG111" s="32"/>
      <c r="BGK111" s="32"/>
      <c r="BGL111" s="32"/>
      <c r="BGO111" s="32"/>
      <c r="BGZ111" s="32"/>
      <c r="BHO111" s="32"/>
      <c r="BHR111" s="32"/>
      <c r="BHV111" s="32"/>
      <c r="BHW111" s="32"/>
      <c r="BHZ111" s="32"/>
      <c r="BIL111" s="32"/>
      <c r="BIO111" s="32"/>
      <c r="BIS111" s="32"/>
      <c r="BIZ111" s="32"/>
      <c r="BJG111" s="32"/>
      <c r="BJH111" s="32"/>
      <c r="BJV111" s="32"/>
      <c r="BKC111" s="32"/>
      <c r="BKD111" s="32"/>
      <c r="BKK111" s="32"/>
      <c r="BKR111" s="32"/>
      <c r="BKY111" s="32"/>
      <c r="BLF111" s="32"/>
      <c r="BLM111" s="32"/>
      <c r="BLT111" s="32"/>
      <c r="BMA111" s="32"/>
      <c r="BMH111" s="32"/>
      <c r="BNF111" s="796"/>
      <c r="BNM111" s="32"/>
      <c r="BNR111" s="32"/>
      <c r="BOT111" s="32"/>
      <c r="BPA111" s="32"/>
      <c r="BPH111" s="32"/>
      <c r="BQK111" s="32"/>
      <c r="BQR111" s="32"/>
      <c r="BQU111" s="32"/>
      <c r="BQY111" s="32"/>
      <c r="BRU111" s="32"/>
      <c r="BSB111" s="32"/>
      <c r="BSP111" s="32"/>
      <c r="BSW111" s="32"/>
    </row>
    <row r="112" spans="36:1024 1027:1869" x14ac:dyDescent="0.25">
      <c r="AJ112" s="32"/>
      <c r="AQ112" s="32"/>
      <c r="AT112" s="32"/>
      <c r="BE112" s="32"/>
      <c r="BL112" s="738">
        <v>42</v>
      </c>
      <c r="BM112" s="32" t="s">
        <v>948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32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6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U112" s="32"/>
      <c r="BFB112" s="32"/>
      <c r="BFI112" s="32"/>
      <c r="BFL112" s="32"/>
      <c r="BFP112" s="32"/>
      <c r="BFS112" s="32"/>
      <c r="BGD112" s="32"/>
      <c r="BGG112" s="32"/>
      <c r="BGK112" s="32"/>
      <c r="BGL112" s="32"/>
      <c r="BGO112" s="32"/>
      <c r="BGZ112" s="32"/>
      <c r="BHO112" s="32"/>
      <c r="BHR112" s="32"/>
      <c r="BHV112" s="32"/>
      <c r="BHW112" s="32"/>
      <c r="BHZ112" s="32"/>
      <c r="BIL112" s="32"/>
      <c r="BIO112" s="32"/>
      <c r="BIS112" s="32"/>
      <c r="BIZ112" s="32"/>
      <c r="BJG112" s="32"/>
      <c r="BJH112" s="32"/>
      <c r="BJV112" s="32"/>
      <c r="BKC112" s="32"/>
      <c r="BKD112" s="32"/>
      <c r="BKK112" s="32"/>
      <c r="BKR112" s="32"/>
      <c r="BKY112" s="32"/>
      <c r="BLF112" s="32"/>
      <c r="BLM112" s="32"/>
      <c r="BLT112" s="32"/>
      <c r="BMA112" s="32"/>
      <c r="BMH112" s="32"/>
      <c r="BNF112" s="796"/>
      <c r="BNM112" s="32"/>
      <c r="BNR112" s="32"/>
      <c r="BOT112" s="32"/>
      <c r="BPA112" s="32"/>
      <c r="BPH112" s="32"/>
      <c r="BQK112" s="32"/>
      <c r="BQR112" s="32"/>
      <c r="BQU112" s="32"/>
      <c r="BQY112" s="32"/>
      <c r="BRU112" s="32"/>
      <c r="BSB112" s="32"/>
      <c r="BSP112" s="32"/>
      <c r="BSW112" s="32"/>
    </row>
    <row r="113" spans="36:1024 1027:1869" x14ac:dyDescent="0.25">
      <c r="AJ113" s="32"/>
      <c r="AQ113" s="32"/>
      <c r="AT113" s="32"/>
      <c r="BE113" s="32"/>
      <c r="BL113" s="738">
        <v>43</v>
      </c>
      <c r="BM113" s="32" t="s">
        <v>1182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32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6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U113" s="32"/>
      <c r="BFB113" s="32"/>
      <c r="BFI113" s="32"/>
      <c r="BFL113" s="32"/>
      <c r="BFP113" s="32"/>
      <c r="BFS113" s="32"/>
      <c r="BGD113" s="32"/>
      <c r="BGG113" s="32"/>
      <c r="BGK113" s="32"/>
      <c r="BGL113" s="32"/>
      <c r="BGO113" s="32"/>
      <c r="BGZ113" s="32"/>
      <c r="BHO113" s="32"/>
      <c r="BHR113" s="32"/>
      <c r="BHV113" s="32"/>
      <c r="BHW113" s="32"/>
      <c r="BHZ113" s="32"/>
      <c r="BIL113" s="32"/>
      <c r="BIO113" s="32"/>
      <c r="BIS113" s="32"/>
      <c r="BIZ113" s="32"/>
      <c r="BJG113" s="32"/>
      <c r="BJH113" s="32"/>
      <c r="BJV113" s="32"/>
      <c r="BKC113" s="32"/>
      <c r="BKD113" s="32"/>
      <c r="BKK113" s="32"/>
      <c r="BKR113" s="32"/>
      <c r="BKY113" s="32"/>
      <c r="BLF113" s="32"/>
      <c r="BLM113" s="32"/>
      <c r="BLT113" s="32"/>
      <c r="BMA113" s="32"/>
      <c r="BMH113" s="32"/>
      <c r="BNF113" s="796"/>
      <c r="BNM113" s="32"/>
      <c r="BNR113" s="32"/>
      <c r="BOT113" s="32"/>
      <c r="BPA113" s="32"/>
      <c r="BPH113" s="32"/>
      <c r="BQK113" s="32"/>
      <c r="BQR113" s="32"/>
      <c r="BQU113" s="32"/>
      <c r="BQY113" s="32"/>
      <c r="BRU113" s="32"/>
      <c r="BSB113" s="32"/>
      <c r="BSP113" s="32"/>
      <c r="BSW113" s="32"/>
    </row>
    <row r="114" spans="36:1024 1027:1869" x14ac:dyDescent="0.25">
      <c r="AJ114" s="32"/>
      <c r="AQ114" s="32"/>
      <c r="AT114" s="32"/>
      <c r="BE114" s="32"/>
      <c r="BL114" s="738">
        <v>44</v>
      </c>
      <c r="BM114" s="32" t="s">
        <v>1183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32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6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U114" s="32"/>
      <c r="BFB114" s="32"/>
      <c r="BFI114" s="32"/>
      <c r="BFL114" s="32"/>
      <c r="BFP114" s="32"/>
      <c r="BFS114" s="32"/>
      <c r="BGD114" s="32"/>
      <c r="BGG114" s="32"/>
      <c r="BGK114" s="32"/>
      <c r="BGL114" s="32"/>
      <c r="BGO114" s="32"/>
      <c r="BGZ114" s="32"/>
      <c r="BHO114" s="32"/>
      <c r="BHR114" s="32"/>
      <c r="BHV114" s="32"/>
      <c r="BHW114" s="32"/>
      <c r="BHZ114" s="32"/>
      <c r="BIL114" s="32"/>
      <c r="BIO114" s="32"/>
      <c r="BIS114" s="32"/>
      <c r="BIZ114" s="32"/>
      <c r="BJG114" s="32"/>
      <c r="BJH114" s="32"/>
      <c r="BJV114" s="32"/>
      <c r="BKC114" s="32"/>
      <c r="BKD114" s="32"/>
      <c r="BKK114" s="32"/>
      <c r="BKR114" s="32"/>
      <c r="BKY114" s="32"/>
      <c r="BLF114" s="32"/>
      <c r="BLM114" s="32"/>
      <c r="BLT114" s="32"/>
      <c r="BMA114" s="32"/>
      <c r="BMH114" s="32"/>
      <c r="BNF114" s="796"/>
      <c r="BNM114" s="32"/>
      <c r="BNR114" s="32"/>
      <c r="BOT114" s="32"/>
      <c r="BPA114" s="32"/>
      <c r="BPH114" s="32"/>
      <c r="BQK114" s="32"/>
      <c r="BQR114" s="32"/>
      <c r="BQU114" s="32"/>
      <c r="BQY114" s="32"/>
      <c r="BRU114" s="32"/>
      <c r="BSB114" s="32"/>
      <c r="BSP114" s="32"/>
      <c r="BSW114" s="32"/>
    </row>
    <row r="115" spans="36:1024 1027:1869" x14ac:dyDescent="0.25">
      <c r="AJ115" s="32"/>
      <c r="AQ115" s="32"/>
      <c r="AT115" s="32"/>
      <c r="BE115" s="32"/>
      <c r="BL115" s="738">
        <v>45</v>
      </c>
      <c r="BM115" s="32" t="s">
        <v>1184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32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6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U115" s="32"/>
      <c r="BFB115" s="32"/>
      <c r="BFI115" s="32"/>
      <c r="BFL115" s="32"/>
      <c r="BFP115" s="32"/>
      <c r="BFS115" s="32"/>
      <c r="BGD115" s="32"/>
      <c r="BGG115" s="32"/>
      <c r="BGK115" s="32"/>
      <c r="BGL115" s="32"/>
      <c r="BGO115" s="32"/>
      <c r="BGZ115" s="32"/>
      <c r="BHO115" s="32"/>
      <c r="BHR115" s="32"/>
      <c r="BHV115" s="32"/>
      <c r="BHW115" s="32"/>
      <c r="BHZ115" s="32"/>
      <c r="BIL115" s="32"/>
      <c r="BIO115" s="32"/>
      <c r="BIS115" s="32"/>
      <c r="BIZ115" s="32"/>
      <c r="BJG115" s="32"/>
      <c r="BJH115" s="32"/>
      <c r="BJV115" s="32"/>
      <c r="BKC115" s="32"/>
      <c r="BKD115" s="32"/>
      <c r="BKK115" s="32"/>
      <c r="BKR115" s="32"/>
      <c r="BKY115" s="32"/>
      <c r="BLF115" s="32"/>
      <c r="BLM115" s="32"/>
      <c r="BLT115" s="32"/>
      <c r="BMA115" s="32"/>
      <c r="BMH115" s="32"/>
      <c r="BNF115" s="796"/>
      <c r="BNM115" s="32"/>
      <c r="BNR115" s="32"/>
      <c r="BOT115" s="32"/>
      <c r="BPA115" s="32"/>
      <c r="BPH115" s="32"/>
      <c r="BQK115" s="32"/>
      <c r="BQR115" s="32"/>
      <c r="BQU115" s="32"/>
      <c r="BQY115" s="32"/>
      <c r="BRU115" s="32"/>
      <c r="BSB115" s="32"/>
      <c r="BSP115" s="32"/>
      <c r="BSW115" s="32"/>
    </row>
    <row r="116" spans="36:1024 1027:1869" x14ac:dyDescent="0.25">
      <c r="AJ116" s="32"/>
      <c r="AQ116" s="32"/>
      <c r="AT116" s="32"/>
      <c r="BE116" s="32"/>
      <c r="BL116" s="738">
        <v>46</v>
      </c>
      <c r="BM116" s="32" t="s">
        <v>834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32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6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U116" s="32"/>
      <c r="BFB116" s="32"/>
      <c r="BFI116" s="32"/>
      <c r="BFL116" s="32"/>
      <c r="BFP116" s="32"/>
      <c r="BFS116" s="32"/>
      <c r="BGD116" s="32"/>
      <c r="BGG116" s="32"/>
      <c r="BGK116" s="32"/>
      <c r="BGL116" s="32"/>
      <c r="BGO116" s="32"/>
      <c r="BGZ116" s="32"/>
      <c r="BHO116" s="32"/>
      <c r="BHR116" s="32"/>
      <c r="BHV116" s="32"/>
      <c r="BHW116" s="32"/>
      <c r="BHZ116" s="32"/>
      <c r="BIL116" s="32"/>
      <c r="BIO116" s="32"/>
      <c r="BIS116" s="32"/>
      <c r="BIZ116" s="32"/>
      <c r="BJG116" s="32"/>
      <c r="BJH116" s="32"/>
      <c r="BJV116" s="32"/>
      <c r="BKC116" s="32"/>
      <c r="BKD116" s="32"/>
      <c r="BKK116" s="32"/>
      <c r="BKR116" s="32"/>
      <c r="BKY116" s="32"/>
      <c r="BLF116" s="32"/>
      <c r="BLM116" s="32"/>
      <c r="BLT116" s="32"/>
      <c r="BMA116" s="32"/>
      <c r="BMH116" s="32"/>
      <c r="BNF116" s="796"/>
      <c r="BNM116" s="32"/>
      <c r="BNR116" s="32"/>
      <c r="BOT116" s="32"/>
      <c r="BPA116" s="32"/>
      <c r="BPH116" s="32"/>
      <c r="BQK116" s="32"/>
      <c r="BQR116" s="32"/>
      <c r="BQU116" s="32"/>
      <c r="BQY116" s="32"/>
      <c r="BRU116" s="32"/>
      <c r="BSB116" s="32"/>
      <c r="BSP116" s="32"/>
      <c r="BSW116" s="32"/>
    </row>
    <row r="117" spans="36:1024 1027:1869" x14ac:dyDescent="0.25">
      <c r="AJ117" s="32"/>
      <c r="AQ117" s="32"/>
      <c r="AT117" s="32"/>
      <c r="BE117" s="32"/>
      <c r="BL117" s="738">
        <v>47</v>
      </c>
      <c r="BM117" s="32" t="s">
        <v>832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32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6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U117" s="32"/>
      <c r="BFB117" s="32"/>
      <c r="BFI117" s="32"/>
      <c r="BFL117" s="32"/>
      <c r="BFP117" s="32"/>
      <c r="BFS117" s="32"/>
      <c r="BGD117" s="32"/>
      <c r="BGG117" s="32"/>
      <c r="BGK117" s="32"/>
      <c r="BGL117" s="32"/>
      <c r="BGO117" s="32"/>
      <c r="BGZ117" s="32"/>
      <c r="BHO117" s="32"/>
      <c r="BHR117" s="32"/>
      <c r="BHV117" s="32"/>
      <c r="BHW117" s="32"/>
      <c r="BHZ117" s="32"/>
      <c r="BIL117" s="32"/>
      <c r="BIO117" s="32"/>
      <c r="BIS117" s="32"/>
      <c r="BIZ117" s="32"/>
      <c r="BJG117" s="32"/>
      <c r="BJH117" s="32"/>
      <c r="BJV117" s="32"/>
      <c r="BKC117" s="32"/>
      <c r="BKD117" s="32"/>
      <c r="BKK117" s="32"/>
      <c r="BKR117" s="32"/>
      <c r="BKY117" s="32"/>
      <c r="BLF117" s="32"/>
      <c r="BLM117" s="32"/>
      <c r="BLT117" s="32"/>
      <c r="BMA117" s="32"/>
      <c r="BMH117" s="32"/>
      <c r="BNF117" s="796"/>
      <c r="BNM117" s="32"/>
      <c r="BNR117" s="32"/>
      <c r="BOT117" s="32"/>
      <c r="BPA117" s="32"/>
      <c r="BPH117" s="32"/>
      <c r="BQK117" s="32"/>
      <c r="BQR117" s="32"/>
      <c r="BQU117" s="32"/>
      <c r="BQY117" s="32"/>
      <c r="BRU117" s="32"/>
      <c r="BSB117" s="32"/>
      <c r="BSP117" s="32"/>
      <c r="BSW117" s="32"/>
    </row>
    <row r="118" spans="36:1024 1027:1869" x14ac:dyDescent="0.25">
      <c r="AJ118" s="32"/>
      <c r="AQ118" s="32"/>
      <c r="AT118" s="32"/>
      <c r="BE118" s="32"/>
      <c r="BL118" s="738">
        <v>48</v>
      </c>
      <c r="BM118" s="32" t="s">
        <v>1185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32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6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U118" s="32"/>
      <c r="BFB118" s="32"/>
      <c r="BFI118" s="32"/>
      <c r="BFL118" s="32"/>
      <c r="BFP118" s="32"/>
      <c r="BFS118" s="32"/>
      <c r="BGD118" s="32"/>
      <c r="BGG118" s="32"/>
      <c r="BGK118" s="32"/>
      <c r="BGL118" s="32"/>
      <c r="BGO118" s="32"/>
      <c r="BGZ118" s="32"/>
      <c r="BHO118" s="32"/>
      <c r="BHR118" s="32"/>
      <c r="BHV118" s="32"/>
      <c r="BHW118" s="32"/>
      <c r="BHZ118" s="32"/>
      <c r="BIL118" s="32"/>
      <c r="BIO118" s="32"/>
      <c r="BIS118" s="32"/>
      <c r="BIZ118" s="32"/>
      <c r="BJG118" s="32"/>
      <c r="BJH118" s="32"/>
      <c r="BJV118" s="32"/>
      <c r="BKC118" s="32"/>
      <c r="BKD118" s="32"/>
      <c r="BKK118" s="32"/>
      <c r="BKR118" s="32"/>
      <c r="BKY118" s="32"/>
      <c r="BLF118" s="32"/>
      <c r="BLM118" s="32"/>
      <c r="BLT118" s="32"/>
      <c r="BMA118" s="32"/>
      <c r="BMH118" s="32"/>
      <c r="BNF118" s="796"/>
      <c r="BNM118" s="32"/>
      <c r="BNR118" s="32"/>
      <c r="BOT118" s="32"/>
      <c r="BPA118" s="32"/>
      <c r="BPH118" s="32"/>
      <c r="BQK118" s="32"/>
      <c r="BQR118" s="32"/>
      <c r="BQU118" s="32"/>
      <c r="BQY118" s="32"/>
      <c r="BRU118" s="32"/>
      <c r="BSB118" s="32"/>
      <c r="BSP118" s="32"/>
      <c r="BSW118" s="32"/>
    </row>
    <row r="119" spans="36:1024 1027:1869" x14ac:dyDescent="0.25">
      <c r="AJ119" s="32"/>
      <c r="AQ119" s="32"/>
      <c r="AT119" s="32"/>
      <c r="BE119" s="32"/>
      <c r="BL119" s="738">
        <v>49</v>
      </c>
      <c r="BM119" s="32" t="s">
        <v>1186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32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6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U119" s="32"/>
      <c r="BFB119" s="32"/>
      <c r="BFI119" s="32"/>
      <c r="BFL119" s="32"/>
      <c r="BFP119" s="32"/>
      <c r="BFS119" s="32"/>
      <c r="BGD119" s="32"/>
      <c r="BGG119" s="32"/>
      <c r="BGK119" s="32"/>
      <c r="BGL119" s="32"/>
      <c r="BGO119" s="32"/>
      <c r="BGZ119" s="32"/>
      <c r="BHO119" s="32"/>
      <c r="BHR119" s="32"/>
      <c r="BHV119" s="32"/>
      <c r="BHW119" s="32"/>
      <c r="BHZ119" s="32"/>
      <c r="BIL119" s="32"/>
      <c r="BIO119" s="32"/>
      <c r="BIS119" s="32"/>
      <c r="BIZ119" s="32"/>
      <c r="BJG119" s="32"/>
      <c r="BJH119" s="32"/>
      <c r="BJV119" s="32"/>
      <c r="BKC119" s="32"/>
      <c r="BKD119" s="32"/>
      <c r="BKK119" s="32"/>
      <c r="BKR119" s="32"/>
      <c r="BKY119" s="32"/>
      <c r="BLF119" s="32"/>
      <c r="BLM119" s="32"/>
      <c r="BLT119" s="32"/>
      <c r="BMA119" s="32"/>
      <c r="BMH119" s="32"/>
      <c r="BNF119" s="796"/>
      <c r="BNM119" s="32"/>
      <c r="BNR119" s="32"/>
      <c r="BOT119" s="32"/>
      <c r="BPA119" s="32"/>
      <c r="BPH119" s="32"/>
      <c r="BQK119" s="32"/>
      <c r="BQR119" s="32"/>
      <c r="BQU119" s="32"/>
      <c r="BQY119" s="32"/>
      <c r="BRU119" s="32"/>
      <c r="BSB119" s="32"/>
      <c r="BSP119" s="32"/>
      <c r="BSW119" s="32"/>
    </row>
    <row r="120" spans="36:1024 1027:1869" x14ac:dyDescent="0.25">
      <c r="AJ120" s="32"/>
      <c r="AQ120" s="32"/>
      <c r="AT120" s="32"/>
      <c r="BE120" s="32"/>
      <c r="BL120" s="738">
        <v>50</v>
      </c>
      <c r="BM120" s="32" t="s">
        <v>1187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32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6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U120" s="32"/>
      <c r="BFB120" s="32"/>
      <c r="BFI120" s="32"/>
      <c r="BFL120" s="32"/>
      <c r="BFP120" s="32"/>
      <c r="BFS120" s="32"/>
      <c r="BGD120" s="32"/>
      <c r="BGG120" s="32"/>
      <c r="BGK120" s="32"/>
      <c r="BGL120" s="32"/>
      <c r="BGO120" s="32"/>
      <c r="BGZ120" s="32"/>
      <c r="BHO120" s="32"/>
      <c r="BHR120" s="32"/>
      <c r="BHV120" s="32"/>
      <c r="BHW120" s="32"/>
      <c r="BHZ120" s="32"/>
      <c r="BIL120" s="32"/>
      <c r="BIO120" s="32"/>
      <c r="BIS120" s="32"/>
      <c r="BIZ120" s="32"/>
      <c r="BJG120" s="32"/>
      <c r="BJH120" s="32"/>
      <c r="BJV120" s="32"/>
      <c r="BKC120" s="32"/>
      <c r="BKD120" s="32"/>
      <c r="BKK120" s="32"/>
      <c r="BKR120" s="32"/>
      <c r="BKY120" s="32"/>
      <c r="BLF120" s="32"/>
      <c r="BLM120" s="32"/>
      <c r="BLT120" s="32"/>
      <c r="BMA120" s="32"/>
      <c r="BMH120" s="32"/>
      <c r="BNF120" s="796"/>
      <c r="BNM120" s="32"/>
      <c r="BNR120" s="32"/>
      <c r="BOT120" s="32"/>
      <c r="BPA120" s="32"/>
      <c r="BPH120" s="32"/>
      <c r="BQK120" s="32"/>
      <c r="BQR120" s="32"/>
      <c r="BQU120" s="32"/>
      <c r="BQY120" s="32"/>
      <c r="BRU120" s="32"/>
      <c r="BSB120" s="32"/>
      <c r="BSP120" s="32"/>
      <c r="BSW120" s="32"/>
    </row>
    <row r="121" spans="36:1024 1027:1869" x14ac:dyDescent="0.25">
      <c r="AJ121" s="32"/>
      <c r="AQ121" s="32"/>
      <c r="AT121" s="32"/>
      <c r="BE121" s="32"/>
      <c r="BL121" s="738">
        <v>51</v>
      </c>
      <c r="BM121" s="32" t="s">
        <v>1188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32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6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U121" s="32"/>
      <c r="BFB121" s="32"/>
      <c r="BFI121" s="32"/>
      <c r="BFL121" s="32"/>
      <c r="BFP121" s="32"/>
      <c r="BFS121" s="32"/>
      <c r="BGD121" s="32"/>
      <c r="BGG121" s="32"/>
      <c r="BGK121" s="32"/>
      <c r="BGL121" s="32"/>
      <c r="BGO121" s="32"/>
      <c r="BGZ121" s="32"/>
      <c r="BHO121" s="32"/>
      <c r="BHR121" s="32"/>
      <c r="BHV121" s="32"/>
      <c r="BHW121" s="32"/>
      <c r="BHZ121" s="32"/>
      <c r="BIL121" s="32"/>
      <c r="BIO121" s="32"/>
      <c r="BIS121" s="32"/>
      <c r="BIZ121" s="32"/>
      <c r="BJG121" s="32"/>
      <c r="BJH121" s="32"/>
      <c r="BJV121" s="32"/>
      <c r="BKC121" s="32"/>
      <c r="BKD121" s="32"/>
      <c r="BKK121" s="32"/>
      <c r="BKR121" s="32"/>
      <c r="BKY121" s="32"/>
      <c r="BLF121" s="32"/>
      <c r="BLM121" s="32"/>
      <c r="BLT121" s="32"/>
      <c r="BMA121" s="32"/>
      <c r="BMH121" s="32"/>
      <c r="BNF121" s="796"/>
      <c r="BNM121" s="32"/>
      <c r="BNR121" s="32"/>
      <c r="BOT121" s="32"/>
      <c r="BPA121" s="32"/>
      <c r="BPH121" s="32"/>
      <c r="BQK121" s="32"/>
      <c r="BQR121" s="32"/>
      <c r="BQU121" s="32"/>
      <c r="BQY121" s="32"/>
      <c r="BRU121" s="32"/>
      <c r="BSB121" s="32"/>
      <c r="BSP121" s="32"/>
      <c r="BSW121" s="32"/>
    </row>
    <row r="122" spans="36:1024 1027:1869" x14ac:dyDescent="0.25">
      <c r="AJ122" s="32"/>
      <c r="AQ122" s="32"/>
      <c r="AT122" s="32"/>
      <c r="BE122" s="32"/>
      <c r="BL122" s="738">
        <v>52</v>
      </c>
      <c r="BM122" s="32" t="s">
        <v>1189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32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6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U122" s="32"/>
      <c r="BFB122" s="32"/>
      <c r="BFI122" s="32"/>
      <c r="BFL122" s="32"/>
      <c r="BFP122" s="32"/>
      <c r="BFS122" s="32"/>
      <c r="BGD122" s="32"/>
      <c r="BGG122" s="32"/>
      <c r="BGK122" s="32"/>
      <c r="BGL122" s="32"/>
      <c r="BGO122" s="32"/>
      <c r="BGZ122" s="32"/>
      <c r="BHO122" s="32"/>
      <c r="BHR122" s="32"/>
      <c r="BHV122" s="32"/>
      <c r="BHW122" s="32"/>
      <c r="BHZ122" s="32"/>
      <c r="BIL122" s="32"/>
      <c r="BIO122" s="32"/>
      <c r="BIS122" s="32"/>
      <c r="BIZ122" s="32"/>
      <c r="BJG122" s="32"/>
      <c r="BJH122" s="32"/>
      <c r="BJV122" s="32"/>
      <c r="BKC122" s="32"/>
      <c r="BKD122" s="32"/>
      <c r="BKK122" s="32"/>
      <c r="BKR122" s="32"/>
      <c r="BKY122" s="32"/>
      <c r="BLF122" s="32"/>
      <c r="BLM122" s="32"/>
      <c r="BLT122" s="32"/>
      <c r="BMA122" s="32"/>
      <c r="BMH122" s="32"/>
      <c r="BNF122" s="796"/>
      <c r="BNM122" s="32"/>
      <c r="BNR122" s="32"/>
      <c r="BOT122" s="32"/>
      <c r="BPA122" s="32"/>
      <c r="BPH122" s="32"/>
      <c r="BQK122" s="32"/>
      <c r="BQR122" s="32"/>
      <c r="BQU122" s="32"/>
      <c r="BQY122" s="32"/>
      <c r="BRU122" s="32"/>
      <c r="BSB122" s="32"/>
      <c r="BSP122" s="32"/>
      <c r="BSW122" s="32"/>
    </row>
    <row r="123" spans="36:1024 1027:1869" x14ac:dyDescent="0.25">
      <c r="AJ123" s="32"/>
      <c r="AQ123" s="32"/>
      <c r="AT123" s="32"/>
      <c r="BE123" s="32"/>
      <c r="BL123" s="738">
        <v>53</v>
      </c>
      <c r="BM123" s="32" t="s">
        <v>949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32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6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U123" s="32"/>
      <c r="BFB123" s="32"/>
      <c r="BFI123" s="32"/>
      <c r="BFL123" s="32"/>
      <c r="BFP123" s="32"/>
      <c r="BFS123" s="32"/>
      <c r="BGD123" s="32"/>
      <c r="BGG123" s="32"/>
      <c r="BGK123" s="32"/>
      <c r="BGL123" s="32"/>
      <c r="BGO123" s="32"/>
      <c r="BGZ123" s="32"/>
      <c r="BHO123" s="32"/>
      <c r="BHR123" s="32"/>
      <c r="BHV123" s="32"/>
      <c r="BHW123" s="32"/>
      <c r="BHZ123" s="32"/>
      <c r="BIL123" s="32"/>
      <c r="BIO123" s="32"/>
      <c r="BIS123" s="32"/>
      <c r="BIZ123" s="32"/>
      <c r="BJG123" s="32"/>
      <c r="BJH123" s="32"/>
      <c r="BJV123" s="32"/>
      <c r="BKC123" s="32"/>
      <c r="BKD123" s="32"/>
      <c r="BKK123" s="32"/>
      <c r="BKR123" s="32"/>
      <c r="BKY123" s="32"/>
      <c r="BLF123" s="32"/>
      <c r="BLM123" s="32"/>
      <c r="BLT123" s="32"/>
      <c r="BMA123" s="32"/>
      <c r="BMH123" s="32"/>
      <c r="BNF123" s="796"/>
      <c r="BNM123" s="32"/>
      <c r="BNR123" s="32"/>
      <c r="BOT123" s="32"/>
      <c r="BPA123" s="32"/>
      <c r="BPH123" s="32"/>
      <c r="BQK123" s="32"/>
      <c r="BQR123" s="32"/>
      <c r="BQU123" s="32"/>
      <c r="BQY123" s="32"/>
      <c r="BRU123" s="32"/>
      <c r="BSB123" s="32"/>
      <c r="BSP123" s="32"/>
      <c r="BSW123" s="32"/>
    </row>
    <row r="124" spans="36:1024 1027:1869" x14ac:dyDescent="0.25">
      <c r="AJ124" s="32"/>
      <c r="AQ124" s="32"/>
      <c r="AT124" s="32"/>
      <c r="BE124" s="32"/>
      <c r="BL124" s="738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32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6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U124" s="32"/>
      <c r="BFB124" s="32"/>
      <c r="BFI124" s="32"/>
      <c r="BFL124" s="32"/>
      <c r="BFP124" s="32"/>
      <c r="BFS124" s="32"/>
      <c r="BGD124" s="32"/>
      <c r="BGG124" s="32"/>
      <c r="BGK124" s="32"/>
      <c r="BGL124" s="32"/>
      <c r="BGO124" s="32"/>
      <c r="BGZ124" s="32"/>
      <c r="BHO124" s="32"/>
      <c r="BHR124" s="32"/>
      <c r="BHV124" s="32"/>
      <c r="BHW124" s="32"/>
      <c r="BHZ124" s="32"/>
      <c r="BIL124" s="32"/>
      <c r="BIO124" s="32"/>
      <c r="BIS124" s="32"/>
      <c r="BIZ124" s="32"/>
      <c r="BJG124" s="32"/>
      <c r="BJH124" s="32"/>
      <c r="BJV124" s="32"/>
      <c r="BKC124" s="32"/>
      <c r="BKD124" s="32"/>
      <c r="BKK124" s="32"/>
      <c r="BKR124" s="32"/>
      <c r="BKY124" s="32"/>
      <c r="BLF124" s="32"/>
      <c r="BLM124" s="32"/>
      <c r="BLT124" s="32"/>
      <c r="BMA124" s="32"/>
      <c r="BMH124" s="32"/>
      <c r="BNF124" s="796"/>
      <c r="BNM124" s="32"/>
      <c r="BNR124" s="32"/>
      <c r="BOT124" s="32"/>
      <c r="BPA124" s="32"/>
      <c r="BPH124" s="32"/>
      <c r="BQK124" s="32"/>
      <c r="BQR124" s="32"/>
      <c r="BQU124" s="32"/>
      <c r="BQY124" s="32"/>
      <c r="BRU124" s="32"/>
      <c r="BSB124" s="32"/>
      <c r="BSP124" s="32"/>
      <c r="BSW124" s="32"/>
    </row>
    <row r="125" spans="36:1024 1027:1869" x14ac:dyDescent="0.25">
      <c r="AJ125" s="32"/>
      <c r="AQ125" s="32"/>
      <c r="AT125" s="32"/>
      <c r="BE125" s="32"/>
      <c r="BL125" s="738">
        <v>55</v>
      </c>
      <c r="BM125" s="32" t="s">
        <v>748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32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6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U125" s="32"/>
      <c r="BFB125" s="32"/>
      <c r="BFI125" s="32"/>
      <c r="BFL125" s="32"/>
      <c r="BFP125" s="32"/>
      <c r="BFS125" s="32"/>
      <c r="BGD125" s="32"/>
      <c r="BGG125" s="32"/>
      <c r="BGK125" s="32"/>
      <c r="BGL125" s="32"/>
      <c r="BGO125" s="32"/>
      <c r="BGZ125" s="32"/>
      <c r="BHO125" s="32"/>
      <c r="BHR125" s="32"/>
      <c r="BHV125" s="32"/>
      <c r="BHW125" s="32"/>
      <c r="BHZ125" s="32"/>
      <c r="BIL125" s="32"/>
      <c r="BIO125" s="32"/>
      <c r="BIS125" s="32"/>
      <c r="BIZ125" s="32"/>
      <c r="BJG125" s="32"/>
      <c r="BJH125" s="32"/>
      <c r="BJV125" s="32"/>
      <c r="BKC125" s="32"/>
      <c r="BKD125" s="32"/>
      <c r="BKK125" s="32"/>
      <c r="BKR125" s="32"/>
      <c r="BKY125" s="32"/>
      <c r="BLF125" s="32"/>
      <c r="BLM125" s="32"/>
      <c r="BLT125" s="32"/>
      <c r="BMA125" s="32"/>
      <c r="BMH125" s="32"/>
      <c r="BNF125" s="796"/>
      <c r="BNM125" s="32"/>
      <c r="BNR125" s="32"/>
      <c r="BOT125" s="32"/>
      <c r="BPA125" s="32"/>
      <c r="BPH125" s="32"/>
      <c r="BQK125" s="32"/>
      <c r="BQR125" s="32"/>
      <c r="BQU125" s="32"/>
      <c r="BQY125" s="32"/>
      <c r="BRU125" s="32"/>
      <c r="BSB125" s="32"/>
      <c r="BSP125" s="32"/>
      <c r="BSW125" s="32"/>
    </row>
    <row r="126" spans="36:1024 1027:1869" x14ac:dyDescent="0.25">
      <c r="AJ126" s="32"/>
      <c r="AQ126" s="32"/>
      <c r="AT126" s="32"/>
      <c r="BE126" s="32"/>
      <c r="BL126" s="738">
        <v>56</v>
      </c>
      <c r="BM126" s="32" t="s">
        <v>1190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32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6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U126" s="32"/>
      <c r="BFB126" s="32"/>
      <c r="BFI126" s="32"/>
      <c r="BFL126" s="32"/>
      <c r="BFP126" s="32"/>
      <c r="BFS126" s="32"/>
      <c r="BGD126" s="32"/>
      <c r="BGG126" s="32"/>
      <c r="BGK126" s="32"/>
      <c r="BGL126" s="32"/>
      <c r="BGO126" s="32"/>
      <c r="BGZ126" s="32"/>
      <c r="BHO126" s="32"/>
      <c r="BHR126" s="32"/>
      <c r="BHV126" s="32"/>
      <c r="BHW126" s="32"/>
      <c r="BHZ126" s="32"/>
      <c r="BIL126" s="32"/>
      <c r="BIO126" s="32"/>
      <c r="BIS126" s="32"/>
      <c r="BIZ126" s="32"/>
      <c r="BJG126" s="32"/>
      <c r="BJH126" s="32"/>
      <c r="BJV126" s="32"/>
      <c r="BKC126" s="32"/>
      <c r="BKD126" s="32"/>
      <c r="BKK126" s="32"/>
      <c r="BKR126" s="32"/>
      <c r="BKY126" s="32"/>
      <c r="BLF126" s="32"/>
      <c r="BLM126" s="32"/>
      <c r="BLT126" s="32"/>
      <c r="BMA126" s="32"/>
      <c r="BMH126" s="32"/>
      <c r="BNF126" s="796"/>
      <c r="BNM126" s="32"/>
      <c r="BNR126" s="32"/>
      <c r="BOT126" s="32"/>
      <c r="BPA126" s="32"/>
      <c r="BPH126" s="32"/>
      <c r="BQK126" s="32"/>
      <c r="BQR126" s="32"/>
      <c r="BQU126" s="32"/>
      <c r="BQY126" s="32"/>
      <c r="BRU126" s="32"/>
      <c r="BSB126" s="32"/>
      <c r="BSP126" s="32"/>
      <c r="BSW126" s="32"/>
    </row>
    <row r="127" spans="36:1024 1027:1869" x14ac:dyDescent="0.25">
      <c r="AJ127" s="32"/>
      <c r="AQ127" s="32"/>
      <c r="AT127" s="32"/>
      <c r="BE127" s="32"/>
      <c r="BL127" s="738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32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6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U127" s="32"/>
      <c r="BFB127" s="32"/>
      <c r="BFI127" s="32"/>
      <c r="BFL127" s="32"/>
      <c r="BFP127" s="32"/>
      <c r="BFS127" s="32"/>
      <c r="BGD127" s="32"/>
      <c r="BGG127" s="32"/>
      <c r="BGK127" s="32"/>
      <c r="BGL127" s="32"/>
      <c r="BGO127" s="32"/>
      <c r="BGZ127" s="32"/>
      <c r="BHO127" s="32"/>
      <c r="BHR127" s="32"/>
      <c r="BHV127" s="32"/>
      <c r="BHW127" s="32"/>
      <c r="BHZ127" s="32"/>
      <c r="BIL127" s="32"/>
      <c r="BIO127" s="32"/>
      <c r="BIS127" s="32"/>
      <c r="BIZ127" s="32"/>
      <c r="BJG127" s="32"/>
      <c r="BJH127" s="32"/>
      <c r="BJV127" s="32"/>
      <c r="BKC127" s="32"/>
      <c r="BKD127" s="32"/>
      <c r="BKK127" s="32"/>
      <c r="BKR127" s="32"/>
      <c r="BKY127" s="32"/>
      <c r="BLF127" s="32"/>
      <c r="BLM127" s="32"/>
      <c r="BLT127" s="32"/>
      <c r="BMA127" s="32"/>
      <c r="BMH127" s="32"/>
      <c r="BNF127" s="796"/>
      <c r="BNM127" s="32"/>
      <c r="BNR127" s="32"/>
      <c r="BOT127" s="32"/>
      <c r="BPA127" s="32"/>
      <c r="BPH127" s="32"/>
      <c r="BQK127" s="32"/>
      <c r="BQR127" s="32"/>
      <c r="BQU127" s="32"/>
      <c r="BQY127" s="32"/>
      <c r="BRU127" s="32"/>
      <c r="BSB127" s="32"/>
      <c r="BSP127" s="32"/>
      <c r="BSW127" s="32"/>
    </row>
    <row r="128" spans="36:1024 1027:1869" x14ac:dyDescent="0.25">
      <c r="AJ128" s="32"/>
      <c r="AQ128" s="32"/>
      <c r="AT128" s="32"/>
      <c r="BE128" s="32"/>
      <c r="BL128" s="738">
        <v>58</v>
      </c>
      <c r="BM128" s="32" t="s">
        <v>1191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32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6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U128" s="32"/>
      <c r="BFB128" s="32"/>
      <c r="BFI128" s="32"/>
      <c r="BFL128" s="32"/>
      <c r="BFP128" s="32"/>
      <c r="BFS128" s="32"/>
      <c r="BGD128" s="32"/>
      <c r="BGG128" s="32"/>
      <c r="BGK128" s="32"/>
      <c r="BGL128" s="32"/>
      <c r="BGO128" s="32"/>
      <c r="BGZ128" s="32"/>
      <c r="BHO128" s="32"/>
      <c r="BHR128" s="32"/>
      <c r="BHV128" s="32"/>
      <c r="BHW128" s="32"/>
      <c r="BHZ128" s="32"/>
      <c r="BIL128" s="32"/>
      <c r="BIO128" s="32"/>
      <c r="BIS128" s="32"/>
      <c r="BIZ128" s="32"/>
      <c r="BJG128" s="32"/>
      <c r="BJH128" s="32"/>
      <c r="BJV128" s="32"/>
      <c r="BKC128" s="32"/>
      <c r="BKD128" s="32"/>
      <c r="BKK128" s="32"/>
      <c r="BKR128" s="32"/>
      <c r="BKY128" s="32"/>
      <c r="BLF128" s="32"/>
      <c r="BLM128" s="32"/>
      <c r="BLT128" s="32"/>
      <c r="BMA128" s="32"/>
      <c r="BMH128" s="32"/>
      <c r="BNF128" s="796"/>
      <c r="BNM128" s="32"/>
      <c r="BNR128" s="32"/>
      <c r="BOT128" s="32"/>
      <c r="BPA128" s="32"/>
      <c r="BPH128" s="32"/>
      <c r="BQK128" s="32"/>
      <c r="BQR128" s="32"/>
      <c r="BQU128" s="32"/>
      <c r="BQY128" s="32"/>
      <c r="BRU128" s="32"/>
      <c r="BSB128" s="32"/>
      <c r="BSP128" s="32"/>
      <c r="BSW128" s="32"/>
    </row>
    <row r="129" spans="36:1024 1027:1869" x14ac:dyDescent="0.25">
      <c r="AJ129" s="32"/>
      <c r="AQ129" s="32"/>
      <c r="AT129" s="32"/>
      <c r="BE129" s="32"/>
      <c r="BL129" s="738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32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6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U129" s="32"/>
      <c r="BFB129" s="32"/>
      <c r="BFI129" s="32"/>
      <c r="BFL129" s="32"/>
      <c r="BFP129" s="32"/>
      <c r="BFS129" s="32"/>
      <c r="BGD129" s="32"/>
      <c r="BGG129" s="32"/>
      <c r="BGK129" s="32"/>
      <c r="BGL129" s="32"/>
      <c r="BGO129" s="32"/>
      <c r="BGZ129" s="32"/>
      <c r="BHO129" s="32"/>
      <c r="BHR129" s="32"/>
      <c r="BHV129" s="32"/>
      <c r="BHW129" s="32"/>
      <c r="BHZ129" s="32"/>
      <c r="BIL129" s="32"/>
      <c r="BIO129" s="32"/>
      <c r="BIS129" s="32"/>
      <c r="BIZ129" s="32"/>
      <c r="BJG129" s="32"/>
      <c r="BJH129" s="32"/>
      <c r="BJV129" s="32"/>
      <c r="BKC129" s="32"/>
      <c r="BKD129" s="32"/>
      <c r="BKK129" s="32"/>
      <c r="BKR129" s="32"/>
      <c r="BKY129" s="32"/>
      <c r="BLF129" s="32"/>
      <c r="BLM129" s="32"/>
      <c r="BLT129" s="32"/>
      <c r="BMA129" s="32"/>
      <c r="BMH129" s="32"/>
      <c r="BNF129" s="796"/>
      <c r="BNM129" s="32"/>
      <c r="BNR129" s="32"/>
      <c r="BOT129" s="32"/>
      <c r="BPA129" s="32"/>
      <c r="BPH129" s="32"/>
      <c r="BQK129" s="32"/>
      <c r="BQR129" s="32"/>
      <c r="BQU129" s="32"/>
      <c r="BQY129" s="32"/>
      <c r="BRU129" s="32"/>
      <c r="BSB129" s="32"/>
      <c r="BSP129" s="32"/>
      <c r="BSW129" s="32"/>
    </row>
    <row r="130" spans="36:1024 1027:1869" x14ac:dyDescent="0.25">
      <c r="AJ130" s="32"/>
      <c r="AQ130" s="32"/>
      <c r="AT130" s="32"/>
      <c r="BE130" s="32"/>
      <c r="BL130" s="738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32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6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U130" s="32"/>
      <c r="BFB130" s="32"/>
      <c r="BFI130" s="32"/>
      <c r="BFL130" s="32"/>
      <c r="BFP130" s="32"/>
      <c r="BFS130" s="32"/>
      <c r="BGD130" s="32"/>
      <c r="BGG130" s="32"/>
      <c r="BGK130" s="32"/>
      <c r="BGL130" s="32"/>
      <c r="BGO130" s="32"/>
      <c r="BGZ130" s="32"/>
      <c r="BHO130" s="32"/>
      <c r="BHR130" s="32"/>
      <c r="BHV130" s="32"/>
      <c r="BHW130" s="32"/>
      <c r="BHZ130" s="32"/>
      <c r="BIL130" s="32"/>
      <c r="BIO130" s="32"/>
      <c r="BIS130" s="32"/>
      <c r="BIZ130" s="32"/>
      <c r="BJG130" s="32"/>
      <c r="BJH130" s="32"/>
      <c r="BJV130" s="32"/>
      <c r="BKC130" s="32"/>
      <c r="BKD130" s="32"/>
      <c r="BKK130" s="32"/>
      <c r="BKR130" s="32"/>
      <c r="BKY130" s="32"/>
      <c r="BLF130" s="32"/>
      <c r="BLM130" s="32"/>
      <c r="BLT130" s="32"/>
      <c r="BMA130" s="32"/>
      <c r="BMH130" s="32"/>
      <c r="BNF130" s="796"/>
      <c r="BNM130" s="32"/>
      <c r="BNR130" s="32"/>
      <c r="BOT130" s="32"/>
      <c r="BPA130" s="32"/>
      <c r="BPH130" s="32"/>
      <c r="BQK130" s="32"/>
      <c r="BQR130" s="32"/>
      <c r="BQU130" s="32"/>
      <c r="BQY130" s="32"/>
      <c r="BRU130" s="32"/>
      <c r="BSB130" s="32"/>
      <c r="BSP130" s="32"/>
      <c r="BSW130" s="32"/>
    </row>
    <row r="131" spans="36:1024 1027:1869" x14ac:dyDescent="0.25">
      <c r="AJ131" s="32"/>
      <c r="AQ131" s="32"/>
      <c r="AT131" s="32"/>
      <c r="BE131" s="32"/>
      <c r="BL131" s="738">
        <v>61</v>
      </c>
      <c r="BM131" s="32" t="s">
        <v>1192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32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6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U131" s="32"/>
      <c r="BFB131" s="32"/>
      <c r="BFI131" s="32"/>
      <c r="BFL131" s="32"/>
      <c r="BFP131" s="32"/>
      <c r="BFS131" s="32"/>
      <c r="BGD131" s="32"/>
      <c r="BGG131" s="32"/>
      <c r="BGK131" s="32"/>
      <c r="BGL131" s="32"/>
      <c r="BGO131" s="32"/>
      <c r="BGZ131" s="32"/>
      <c r="BHO131" s="32"/>
      <c r="BHR131" s="32"/>
      <c r="BHV131" s="32"/>
      <c r="BHW131" s="32"/>
      <c r="BHZ131" s="32"/>
      <c r="BIL131" s="32"/>
      <c r="BIO131" s="32"/>
      <c r="BIS131" s="32"/>
      <c r="BIZ131" s="32"/>
      <c r="BJG131" s="32"/>
      <c r="BJH131" s="32"/>
      <c r="BJV131" s="32"/>
      <c r="BKC131" s="32"/>
      <c r="BKD131" s="32"/>
      <c r="BKK131" s="32"/>
      <c r="BKR131" s="32"/>
      <c r="BKY131" s="32"/>
      <c r="BLF131" s="32"/>
      <c r="BLM131" s="32"/>
      <c r="BLT131" s="32"/>
      <c r="BMA131" s="32"/>
      <c r="BMH131" s="32"/>
      <c r="BNF131" s="796"/>
      <c r="BNM131" s="32"/>
      <c r="BNR131" s="32"/>
      <c r="BOT131" s="32"/>
      <c r="BPA131" s="32"/>
      <c r="BPH131" s="32"/>
      <c r="BQK131" s="32"/>
      <c r="BQR131" s="32"/>
      <c r="BQU131" s="32"/>
      <c r="BQY131" s="32"/>
      <c r="BRU131" s="32"/>
      <c r="BSB131" s="32"/>
      <c r="BSP131" s="32"/>
      <c r="BSW131" s="32"/>
    </row>
    <row r="132" spans="36:1024 1027:1869" x14ac:dyDescent="0.25">
      <c r="AJ132" s="32"/>
      <c r="AQ132" s="32"/>
      <c r="AT132" s="32"/>
      <c r="BE132" s="32"/>
      <c r="BL132" s="738">
        <v>62</v>
      </c>
      <c r="BM132" s="32" t="s">
        <v>986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32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6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U132" s="32"/>
      <c r="BFB132" s="32"/>
      <c r="BFI132" s="32"/>
      <c r="BFL132" s="32"/>
      <c r="BFP132" s="32"/>
      <c r="BFS132" s="32"/>
      <c r="BGD132" s="32"/>
      <c r="BGG132" s="32"/>
      <c r="BGK132" s="32"/>
      <c r="BGL132" s="32"/>
      <c r="BGO132" s="32"/>
      <c r="BGZ132" s="32"/>
      <c r="BHO132" s="32"/>
      <c r="BHR132" s="32"/>
      <c r="BHV132" s="32"/>
      <c r="BHW132" s="32"/>
      <c r="BHZ132" s="32"/>
      <c r="BIL132" s="32"/>
      <c r="BIO132" s="32"/>
      <c r="BIS132" s="32"/>
      <c r="BIZ132" s="32"/>
      <c r="BJG132" s="32"/>
      <c r="BJH132" s="32"/>
      <c r="BJV132" s="32"/>
      <c r="BKC132" s="32"/>
      <c r="BKD132" s="32"/>
      <c r="BKK132" s="32"/>
      <c r="BKR132" s="32"/>
      <c r="BKY132" s="32"/>
      <c r="BLF132" s="32"/>
      <c r="BLM132" s="32"/>
      <c r="BLT132" s="32"/>
      <c r="BMA132" s="32"/>
      <c r="BMH132" s="32"/>
      <c r="BNF132" s="796"/>
      <c r="BNM132" s="32"/>
      <c r="BNR132" s="32"/>
      <c r="BOT132" s="32"/>
      <c r="BPA132" s="32"/>
      <c r="BPH132" s="32"/>
      <c r="BQK132" s="32"/>
      <c r="BQR132" s="32"/>
      <c r="BQU132" s="32"/>
      <c r="BQY132" s="32"/>
      <c r="BRU132" s="32"/>
      <c r="BSB132" s="32"/>
      <c r="BSP132" s="32"/>
      <c r="BSW132" s="32"/>
    </row>
    <row r="133" spans="36:1024 1027:1869" x14ac:dyDescent="0.25">
      <c r="AJ133" s="32"/>
      <c r="AQ133" s="32"/>
      <c r="AT133" s="32"/>
      <c r="BE133" s="32"/>
      <c r="BL133" s="738">
        <v>63</v>
      </c>
      <c r="BM133" s="32" t="s">
        <v>1193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32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6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U133" s="32"/>
      <c r="BFB133" s="32"/>
      <c r="BFI133" s="32"/>
      <c r="BFL133" s="32"/>
      <c r="BFP133" s="32"/>
      <c r="BFS133" s="32"/>
      <c r="BGD133" s="32"/>
      <c r="BGG133" s="32"/>
      <c r="BGK133" s="32"/>
      <c r="BGL133" s="32"/>
      <c r="BGO133" s="32"/>
      <c r="BGZ133" s="32"/>
      <c r="BHO133" s="32"/>
      <c r="BHR133" s="32"/>
      <c r="BHV133" s="32"/>
      <c r="BHW133" s="32"/>
      <c r="BHZ133" s="32"/>
      <c r="BIL133" s="32"/>
      <c r="BIO133" s="32"/>
      <c r="BIS133" s="32"/>
      <c r="BIZ133" s="32"/>
      <c r="BJG133" s="32"/>
      <c r="BJH133" s="32"/>
      <c r="BJV133" s="32"/>
      <c r="BKC133" s="32"/>
      <c r="BKD133" s="32"/>
      <c r="BKK133" s="32"/>
      <c r="BKR133" s="32"/>
      <c r="BKY133" s="32"/>
      <c r="BLF133" s="32"/>
      <c r="BLM133" s="32"/>
      <c r="BLT133" s="32"/>
      <c r="BMA133" s="32"/>
      <c r="BMH133" s="32"/>
      <c r="BNF133" s="796"/>
      <c r="BNM133" s="32"/>
      <c r="BNR133" s="32"/>
      <c r="BOT133" s="32"/>
      <c r="BPA133" s="32"/>
      <c r="BPH133" s="32"/>
      <c r="BQK133" s="32"/>
      <c r="BQR133" s="32"/>
      <c r="BQU133" s="32"/>
      <c r="BQY133" s="32"/>
      <c r="BRU133" s="32"/>
      <c r="BSB133" s="32"/>
      <c r="BSP133" s="32"/>
      <c r="BSW133" s="32"/>
    </row>
    <row r="134" spans="36:1024 1027:1869" x14ac:dyDescent="0.25">
      <c r="AJ134" s="32"/>
      <c r="AQ134" s="32"/>
      <c r="AT134" s="32"/>
      <c r="BE134" s="32"/>
      <c r="BL134" s="738">
        <v>64</v>
      </c>
      <c r="BM134" s="32" t="s">
        <v>989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32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6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U134" s="32"/>
      <c r="BFB134" s="32"/>
      <c r="BFI134" s="32"/>
      <c r="BFL134" s="32"/>
      <c r="BFP134" s="32"/>
      <c r="BFS134" s="32"/>
      <c r="BGD134" s="32"/>
      <c r="BGG134" s="32"/>
      <c r="BGK134" s="32"/>
      <c r="BGL134" s="32"/>
      <c r="BGO134" s="32"/>
      <c r="BGZ134" s="32"/>
      <c r="BHO134" s="32"/>
      <c r="BHR134" s="32"/>
      <c r="BHV134" s="32"/>
      <c r="BHW134" s="32"/>
      <c r="BHZ134" s="32"/>
      <c r="BIL134" s="32"/>
      <c r="BIO134" s="32"/>
      <c r="BIS134" s="32"/>
      <c r="BIZ134" s="32"/>
      <c r="BJG134" s="32"/>
      <c r="BJH134" s="32"/>
      <c r="BJV134" s="32"/>
      <c r="BKC134" s="32"/>
      <c r="BKD134" s="32"/>
      <c r="BKK134" s="32"/>
      <c r="BKR134" s="32"/>
      <c r="BKY134" s="32"/>
      <c r="BLF134" s="32"/>
      <c r="BLM134" s="32"/>
      <c r="BLT134" s="32"/>
      <c r="BMA134" s="32"/>
      <c r="BMH134" s="32"/>
      <c r="BNF134" s="796"/>
      <c r="BNM134" s="32"/>
      <c r="BNR134" s="32"/>
      <c r="BOT134" s="32"/>
      <c r="BPA134" s="32"/>
      <c r="BPH134" s="32"/>
      <c r="BQK134" s="32"/>
      <c r="BQR134" s="32"/>
      <c r="BQU134" s="32"/>
      <c r="BQY134" s="32"/>
      <c r="BRU134" s="32"/>
      <c r="BSB134" s="32"/>
      <c r="BSP134" s="32"/>
      <c r="BSW134" s="32"/>
    </row>
    <row r="135" spans="36:1024 1027:1869" x14ac:dyDescent="0.25">
      <c r="AJ135" s="32"/>
      <c r="AQ135" s="32"/>
      <c r="AT135" s="32"/>
      <c r="BE135" s="32"/>
      <c r="BL135" s="738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32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6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U135" s="32"/>
      <c r="BFB135" s="32"/>
      <c r="BFI135" s="32"/>
      <c r="BFL135" s="32"/>
      <c r="BFP135" s="32"/>
      <c r="BFS135" s="32"/>
      <c r="BGD135" s="32"/>
      <c r="BGG135" s="32"/>
      <c r="BGK135" s="32"/>
      <c r="BGL135" s="32"/>
      <c r="BGO135" s="32"/>
      <c r="BGZ135" s="32"/>
      <c r="BHO135" s="32"/>
      <c r="BHR135" s="32"/>
      <c r="BHV135" s="32"/>
      <c r="BHW135" s="32"/>
      <c r="BHZ135" s="32"/>
      <c r="BIL135" s="32"/>
      <c r="BIO135" s="32"/>
      <c r="BIS135" s="32"/>
      <c r="BIZ135" s="32"/>
      <c r="BJG135" s="32"/>
      <c r="BJH135" s="32"/>
      <c r="BJV135" s="32"/>
      <c r="BKC135" s="32"/>
      <c r="BKD135" s="32"/>
      <c r="BKK135" s="32"/>
      <c r="BKR135" s="32"/>
      <c r="BKY135" s="32"/>
      <c r="BLF135" s="32"/>
      <c r="BLM135" s="32"/>
      <c r="BLT135" s="32"/>
      <c r="BMA135" s="32"/>
      <c r="BMH135" s="32"/>
      <c r="BNF135" s="796"/>
      <c r="BNM135" s="32"/>
      <c r="BNR135" s="32"/>
      <c r="BOT135" s="32"/>
      <c r="BPA135" s="32"/>
      <c r="BPH135" s="32"/>
      <c r="BQK135" s="32"/>
      <c r="BQR135" s="32"/>
      <c r="BQU135" s="32"/>
      <c r="BQY135" s="32"/>
      <c r="BRU135" s="32"/>
      <c r="BSB135" s="32"/>
      <c r="BSP135" s="32"/>
      <c r="BSW135" s="32"/>
    </row>
    <row r="136" spans="36:1024 1027:1869" x14ac:dyDescent="0.25">
      <c r="AJ136" s="32"/>
      <c r="AQ136" s="32"/>
      <c r="AT136" s="32"/>
      <c r="BE136" s="32"/>
      <c r="BL136" s="738">
        <v>66</v>
      </c>
      <c r="BM136" s="32" t="s">
        <v>1161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32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6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U136" s="32"/>
      <c r="BFB136" s="32"/>
      <c r="BFI136" s="32"/>
      <c r="BFL136" s="32"/>
      <c r="BFP136" s="32"/>
      <c r="BFS136" s="32"/>
      <c r="BGD136" s="32"/>
      <c r="BGG136" s="32"/>
      <c r="BGK136" s="32"/>
      <c r="BGL136" s="32"/>
      <c r="BGO136" s="32"/>
      <c r="BGZ136" s="32"/>
      <c r="BHO136" s="32"/>
      <c r="BHR136" s="32"/>
      <c r="BHV136" s="32"/>
      <c r="BHW136" s="32"/>
      <c r="BHZ136" s="32"/>
      <c r="BIL136" s="32"/>
      <c r="BIO136" s="32"/>
      <c r="BIS136" s="32"/>
      <c r="BIZ136" s="32"/>
      <c r="BJG136" s="32"/>
      <c r="BJH136" s="32"/>
      <c r="BJV136" s="32"/>
      <c r="BKC136" s="32"/>
      <c r="BKD136" s="32"/>
      <c r="BKK136" s="32"/>
      <c r="BKR136" s="32"/>
      <c r="BKY136" s="32"/>
      <c r="BLF136" s="32"/>
      <c r="BLM136" s="32"/>
      <c r="BLT136" s="32"/>
      <c r="BMA136" s="32"/>
      <c r="BMH136" s="32"/>
      <c r="BNF136" s="796"/>
      <c r="BNM136" s="32"/>
      <c r="BNR136" s="32"/>
      <c r="BOT136" s="32"/>
      <c r="BPA136" s="32"/>
      <c r="BPH136" s="32"/>
      <c r="BQK136" s="32"/>
      <c r="BQR136" s="32"/>
      <c r="BQU136" s="32"/>
      <c r="BQY136" s="32"/>
      <c r="BRU136" s="32"/>
      <c r="BSB136" s="32"/>
      <c r="BSP136" s="32"/>
      <c r="BSW136" s="32"/>
    </row>
    <row r="137" spans="36:1024 1027:1869" x14ac:dyDescent="0.25">
      <c r="AJ137" s="32"/>
      <c r="AQ137" s="32"/>
      <c r="AT137" s="32"/>
      <c r="BE137" s="32"/>
      <c r="BL137" s="738">
        <v>67</v>
      </c>
      <c r="BM137" s="32" t="s">
        <v>951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32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6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U137" s="32"/>
      <c r="BFB137" s="32"/>
      <c r="BFI137" s="32"/>
      <c r="BFL137" s="32"/>
      <c r="BFP137" s="32"/>
      <c r="BFS137" s="32"/>
      <c r="BGD137" s="32"/>
      <c r="BGG137" s="32"/>
      <c r="BGK137" s="32"/>
      <c r="BGL137" s="32"/>
      <c r="BGO137" s="32"/>
      <c r="BGZ137" s="32"/>
      <c r="BHO137" s="32"/>
      <c r="BHR137" s="32"/>
      <c r="BHV137" s="32"/>
      <c r="BHW137" s="32"/>
      <c r="BHZ137" s="32"/>
      <c r="BIL137" s="32"/>
      <c r="BIO137" s="32"/>
      <c r="BIS137" s="32"/>
      <c r="BIZ137" s="32"/>
      <c r="BJG137" s="32"/>
      <c r="BJH137" s="32"/>
      <c r="BJV137" s="32"/>
      <c r="BKC137" s="32"/>
      <c r="BKD137" s="32"/>
      <c r="BKK137" s="32"/>
      <c r="BKR137" s="32"/>
      <c r="BKY137" s="32"/>
      <c r="BLF137" s="32"/>
      <c r="BLM137" s="32"/>
      <c r="BLT137" s="32"/>
      <c r="BMA137" s="32"/>
      <c r="BMH137" s="32"/>
      <c r="BNF137" s="796"/>
      <c r="BNM137" s="32"/>
      <c r="BNR137" s="32"/>
      <c r="BOT137" s="32"/>
      <c r="BPA137" s="32"/>
      <c r="BPH137" s="32"/>
      <c r="BQK137" s="32"/>
      <c r="BQR137" s="32"/>
      <c r="BQU137" s="32"/>
      <c r="BQY137" s="32"/>
      <c r="BRU137" s="32"/>
      <c r="BSB137" s="32"/>
      <c r="BSP137" s="32"/>
      <c r="BSW137" s="32"/>
    </row>
    <row r="138" spans="36:1024 1027:1869" x14ac:dyDescent="0.25">
      <c r="AJ138" s="32"/>
      <c r="AQ138" s="32"/>
      <c r="AT138" s="32"/>
      <c r="BE138" s="32"/>
      <c r="BL138" s="738">
        <v>68</v>
      </c>
      <c r="BM138" s="32" t="s">
        <v>845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32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6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U138" s="32"/>
      <c r="BFB138" s="32"/>
      <c r="BFI138" s="32"/>
      <c r="BFL138" s="32"/>
      <c r="BFP138" s="32"/>
      <c r="BFS138" s="32"/>
      <c r="BGD138" s="32"/>
      <c r="BGG138" s="32"/>
      <c r="BGK138" s="32"/>
      <c r="BGL138" s="32"/>
      <c r="BGO138" s="32"/>
      <c r="BGZ138" s="32"/>
      <c r="BHO138" s="32"/>
      <c r="BHR138" s="32"/>
      <c r="BHV138" s="32"/>
      <c r="BHW138" s="32"/>
      <c r="BHZ138" s="32"/>
      <c r="BIL138" s="32"/>
      <c r="BIO138" s="32"/>
      <c r="BIS138" s="32"/>
      <c r="BIZ138" s="32"/>
      <c r="BJG138" s="32"/>
      <c r="BJH138" s="32"/>
      <c r="BJV138" s="32"/>
      <c r="BKC138" s="32"/>
      <c r="BKD138" s="32"/>
      <c r="BKK138" s="32"/>
      <c r="BKR138" s="32"/>
      <c r="BKY138" s="32"/>
      <c r="BLF138" s="32"/>
      <c r="BLM138" s="32"/>
      <c r="BLT138" s="32"/>
      <c r="BMA138" s="32"/>
      <c r="BMH138" s="32"/>
      <c r="BNF138" s="796"/>
      <c r="BNM138" s="32"/>
      <c r="BNR138" s="32"/>
      <c r="BOT138" s="32"/>
      <c r="BPA138" s="32"/>
      <c r="BPH138" s="32"/>
      <c r="BQK138" s="32"/>
      <c r="BQR138" s="32"/>
      <c r="BQU138" s="32"/>
      <c r="BQY138" s="32"/>
      <c r="BRU138" s="32"/>
      <c r="BSB138" s="32"/>
      <c r="BSP138" s="32"/>
      <c r="BSW138" s="32"/>
    </row>
    <row r="139" spans="36:1024 1027:1869" x14ac:dyDescent="0.25">
      <c r="AJ139" s="32"/>
      <c r="AQ139" s="32"/>
      <c r="AT139" s="32"/>
      <c r="BE139" s="32"/>
      <c r="BL139" s="738">
        <v>69</v>
      </c>
      <c r="BM139" s="32" t="s">
        <v>1022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32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6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U139" s="32"/>
      <c r="BFB139" s="32"/>
      <c r="BFI139" s="32"/>
      <c r="BFL139" s="32"/>
      <c r="BFP139" s="32"/>
      <c r="BFS139" s="32"/>
      <c r="BGD139" s="32"/>
      <c r="BGG139" s="32"/>
      <c r="BGK139" s="32"/>
      <c r="BGL139" s="32"/>
      <c r="BGO139" s="32"/>
      <c r="BGZ139" s="32"/>
      <c r="BHO139" s="32"/>
      <c r="BHR139" s="32"/>
      <c r="BHV139" s="32"/>
      <c r="BHW139" s="32"/>
      <c r="BHZ139" s="32"/>
      <c r="BIL139" s="32"/>
      <c r="BIO139" s="32"/>
      <c r="BIS139" s="32"/>
      <c r="BIZ139" s="32"/>
      <c r="BJG139" s="32"/>
      <c r="BJH139" s="32"/>
      <c r="BJV139" s="32"/>
      <c r="BKC139" s="32"/>
      <c r="BKD139" s="32"/>
      <c r="BKK139" s="32"/>
      <c r="BKR139" s="32"/>
      <c r="BKY139" s="32"/>
      <c r="BLF139" s="32"/>
      <c r="BLM139" s="32"/>
      <c r="BLT139" s="32"/>
      <c r="BMA139" s="32"/>
      <c r="BMH139" s="32"/>
      <c r="BNF139" s="796"/>
      <c r="BNM139" s="32"/>
      <c r="BNR139" s="32"/>
      <c r="BOT139" s="32"/>
      <c r="BPA139" s="32"/>
      <c r="BPH139" s="32"/>
      <c r="BQK139" s="32"/>
      <c r="BQR139" s="32"/>
      <c r="BQU139" s="32"/>
      <c r="BQY139" s="32"/>
      <c r="BRU139" s="32"/>
      <c r="BSB139" s="32"/>
      <c r="BSP139" s="32"/>
      <c r="BSW139" s="32"/>
    </row>
    <row r="140" spans="36:1024 1027:1869" x14ac:dyDescent="0.25">
      <c r="AJ140" s="32"/>
      <c r="AQ140" s="32"/>
      <c r="AT140" s="32"/>
      <c r="BE140" s="32"/>
      <c r="BL140" s="738">
        <v>70</v>
      </c>
      <c r="BM140" s="32" t="s">
        <v>997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32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6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U140" s="32"/>
      <c r="BFB140" s="32"/>
      <c r="BFI140" s="32"/>
      <c r="BFL140" s="32"/>
      <c r="BFP140" s="32"/>
      <c r="BFS140" s="32"/>
      <c r="BGD140" s="32"/>
      <c r="BGG140" s="32"/>
      <c r="BGK140" s="32"/>
      <c r="BGL140" s="32"/>
      <c r="BGO140" s="32"/>
      <c r="BGZ140" s="32"/>
      <c r="BHO140" s="32"/>
      <c r="BHR140" s="32"/>
      <c r="BHV140" s="32"/>
      <c r="BHW140" s="32"/>
      <c r="BHZ140" s="32"/>
      <c r="BIL140" s="32"/>
      <c r="BIO140" s="32"/>
      <c r="BIS140" s="32"/>
      <c r="BIZ140" s="32"/>
      <c r="BJG140" s="32"/>
      <c r="BJH140" s="32"/>
      <c r="BJV140" s="32"/>
      <c r="BKC140" s="32"/>
      <c r="BKD140" s="32"/>
      <c r="BKK140" s="32"/>
      <c r="BKR140" s="32"/>
      <c r="BKY140" s="32"/>
      <c r="BLF140" s="32"/>
      <c r="BLM140" s="32"/>
      <c r="BLT140" s="32"/>
      <c r="BMA140" s="32"/>
      <c r="BMH140" s="32"/>
      <c r="BNF140" s="796"/>
      <c r="BNM140" s="32"/>
      <c r="BNR140" s="32"/>
      <c r="BOT140" s="32"/>
      <c r="BPA140" s="32"/>
      <c r="BPH140" s="32"/>
      <c r="BQK140" s="32"/>
      <c r="BQR140" s="32"/>
      <c r="BQU140" s="32"/>
      <c r="BQY140" s="32"/>
      <c r="BRU140" s="32"/>
      <c r="BSB140" s="32"/>
      <c r="BSP140" s="32"/>
      <c r="BSW140" s="32"/>
    </row>
    <row r="141" spans="36:1024 1027:1869" x14ac:dyDescent="0.25">
      <c r="AJ141" s="32"/>
      <c r="AQ141" s="32"/>
      <c r="AT141" s="32"/>
      <c r="BE141" s="32"/>
      <c r="BL141" s="738"/>
      <c r="BM141" s="32" t="s">
        <v>1194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32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6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U141" s="32"/>
      <c r="BFB141" s="32"/>
      <c r="BFI141" s="32"/>
      <c r="BFL141" s="32"/>
      <c r="BFP141" s="32"/>
      <c r="BFS141" s="32"/>
      <c r="BGD141" s="32"/>
      <c r="BGG141" s="32"/>
      <c r="BGK141" s="32"/>
      <c r="BGL141" s="32"/>
      <c r="BGO141" s="32"/>
      <c r="BGZ141" s="32"/>
      <c r="BHO141" s="32"/>
      <c r="BHR141" s="32"/>
      <c r="BHV141" s="32"/>
      <c r="BHW141" s="32"/>
      <c r="BHZ141" s="32"/>
      <c r="BIL141" s="32"/>
      <c r="BIO141" s="32"/>
      <c r="BIS141" s="32"/>
      <c r="BIZ141" s="32"/>
      <c r="BJG141" s="32"/>
      <c r="BJH141" s="32"/>
      <c r="BJV141" s="32"/>
      <c r="BKC141" s="32"/>
      <c r="BKD141" s="32"/>
      <c r="BKK141" s="32"/>
      <c r="BKR141" s="32"/>
      <c r="BKY141" s="32"/>
      <c r="BLF141" s="32"/>
      <c r="BLM141" s="32"/>
      <c r="BLT141" s="32"/>
      <c r="BMA141" s="32"/>
      <c r="BMH141" s="32"/>
      <c r="BNF141" s="796"/>
      <c r="BNM141" s="32"/>
      <c r="BNR141" s="32"/>
      <c r="BOT141" s="32"/>
      <c r="BPA141" s="32"/>
      <c r="BPH141" s="32"/>
      <c r="BQK141" s="32"/>
      <c r="BQR141" s="32"/>
      <c r="BQU141" s="32"/>
      <c r="BQY141" s="32"/>
      <c r="BRU141" s="32"/>
      <c r="BSB141" s="32"/>
      <c r="BSP141" s="32"/>
      <c r="BSW141" s="32"/>
    </row>
    <row r="142" spans="36:1024 1027:1869" x14ac:dyDescent="0.25">
      <c r="AJ142" s="32"/>
      <c r="AQ142" s="32"/>
      <c r="AT142" s="32"/>
      <c r="BE142" s="32"/>
      <c r="BL142" s="738"/>
      <c r="BM142" s="32" t="s">
        <v>1195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32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6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U142" s="32"/>
      <c r="BFB142" s="32"/>
      <c r="BFI142" s="32"/>
      <c r="BFL142" s="32"/>
      <c r="BFP142" s="32"/>
      <c r="BFS142" s="32"/>
      <c r="BGD142" s="32"/>
      <c r="BGG142" s="32"/>
      <c r="BGK142" s="32"/>
      <c r="BGL142" s="32"/>
      <c r="BGO142" s="32"/>
      <c r="BGZ142" s="32"/>
      <c r="BHO142" s="32"/>
      <c r="BHR142" s="32"/>
      <c r="BHV142" s="32"/>
      <c r="BHW142" s="32"/>
      <c r="BHZ142" s="32"/>
      <c r="BIL142" s="32"/>
      <c r="BIO142" s="32"/>
      <c r="BIS142" s="32"/>
      <c r="BIZ142" s="32"/>
      <c r="BJG142" s="32"/>
      <c r="BJH142" s="32"/>
      <c r="BJV142" s="32"/>
      <c r="BKC142" s="32"/>
      <c r="BKD142" s="32"/>
      <c r="BKK142" s="32"/>
      <c r="BKR142" s="32"/>
      <c r="BKY142" s="32"/>
      <c r="BLF142" s="32"/>
      <c r="BLM142" s="32"/>
      <c r="BLT142" s="32"/>
      <c r="BMA142" s="32"/>
      <c r="BMH142" s="32"/>
      <c r="BNF142" s="796"/>
      <c r="BNM142" s="32"/>
      <c r="BNR142" s="32"/>
      <c r="BOT142" s="32"/>
      <c r="BPA142" s="32"/>
      <c r="BPH142" s="32"/>
      <c r="BQK142" s="32"/>
      <c r="BQR142" s="32"/>
      <c r="BQU142" s="32"/>
      <c r="BQY142" s="32"/>
      <c r="BRU142" s="32"/>
      <c r="BSB142" s="32"/>
      <c r="BSP142" s="32"/>
      <c r="BSW142" s="32"/>
    </row>
    <row r="143" spans="36:1024 1027:1869" x14ac:dyDescent="0.25">
      <c r="AJ143" s="32"/>
      <c r="AQ143" s="32"/>
      <c r="AT143" s="32"/>
      <c r="BE143" s="32"/>
      <c r="BL143" s="738"/>
      <c r="BM143" s="32" t="s">
        <v>1196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32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6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U143" s="32"/>
      <c r="BFB143" s="32"/>
      <c r="BFI143" s="32"/>
      <c r="BFL143" s="32"/>
      <c r="BFP143" s="32"/>
      <c r="BFS143" s="32"/>
      <c r="BGD143" s="32"/>
      <c r="BGG143" s="32"/>
      <c r="BGK143" s="32"/>
      <c r="BGL143" s="32"/>
      <c r="BGO143" s="32"/>
      <c r="BGZ143" s="32"/>
      <c r="BHO143" s="32"/>
      <c r="BHR143" s="32"/>
      <c r="BHV143" s="32"/>
      <c r="BHW143" s="32"/>
      <c r="BHZ143" s="32"/>
      <c r="BIL143" s="32"/>
      <c r="BIO143" s="32"/>
      <c r="BIS143" s="32"/>
      <c r="BIZ143" s="32"/>
      <c r="BJG143" s="32"/>
      <c r="BJH143" s="32"/>
      <c r="BJV143" s="32"/>
      <c r="BKC143" s="32"/>
      <c r="BKD143" s="32"/>
      <c r="BKK143" s="32"/>
      <c r="BKR143" s="32"/>
      <c r="BKY143" s="32"/>
      <c r="BLF143" s="32"/>
      <c r="BLM143" s="32"/>
      <c r="BLT143" s="32"/>
      <c r="BMA143" s="32"/>
      <c r="BMH143" s="32"/>
      <c r="BNF143" s="796"/>
      <c r="BNM143" s="32"/>
      <c r="BNR143" s="32"/>
      <c r="BOT143" s="32"/>
      <c r="BPA143" s="32"/>
      <c r="BPH143" s="32"/>
      <c r="BQK143" s="32"/>
      <c r="BQR143" s="32"/>
      <c r="BQU143" s="32"/>
      <c r="BQY143" s="32"/>
      <c r="BRU143" s="32"/>
      <c r="BSB143" s="32"/>
      <c r="BSP143" s="32"/>
      <c r="BSW143" s="32"/>
    </row>
    <row r="144" spans="36:1024 1027:1869" x14ac:dyDescent="0.25">
      <c r="AJ144" s="32"/>
      <c r="AQ144" s="32"/>
      <c r="AT144" s="32"/>
      <c r="BE144" s="32"/>
      <c r="BL144" s="738"/>
      <c r="BM144" s="32" t="s">
        <v>1197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32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6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U144" s="32"/>
      <c r="BFB144" s="32"/>
      <c r="BFI144" s="32"/>
      <c r="BFL144" s="32"/>
      <c r="BFP144" s="32"/>
      <c r="BFS144" s="32"/>
      <c r="BGD144" s="32"/>
      <c r="BGG144" s="32"/>
      <c r="BGK144" s="32"/>
      <c r="BGL144" s="32"/>
      <c r="BGO144" s="32"/>
      <c r="BGZ144" s="32"/>
      <c r="BHO144" s="32"/>
      <c r="BHR144" s="32"/>
      <c r="BHV144" s="32"/>
      <c r="BHW144" s="32"/>
      <c r="BHZ144" s="32"/>
      <c r="BIL144" s="32"/>
      <c r="BIO144" s="32"/>
      <c r="BIS144" s="32"/>
      <c r="BIZ144" s="32"/>
      <c r="BJG144" s="32"/>
      <c r="BJH144" s="32"/>
      <c r="BJV144" s="32"/>
      <c r="BKC144" s="32"/>
      <c r="BKD144" s="32"/>
      <c r="BKK144" s="32"/>
      <c r="BKR144" s="32"/>
      <c r="BKY144" s="32"/>
      <c r="BLF144" s="32"/>
      <c r="BLM144" s="32"/>
      <c r="BLT144" s="32"/>
      <c r="BMA144" s="32"/>
      <c r="BMH144" s="32"/>
      <c r="BNF144" s="796"/>
      <c r="BNM144" s="32"/>
      <c r="BNR144" s="32"/>
      <c r="BOT144" s="32"/>
      <c r="BPA144" s="32"/>
      <c r="BPH144" s="32"/>
      <c r="BQK144" s="32"/>
      <c r="BQR144" s="32"/>
      <c r="BQU144" s="32"/>
      <c r="BQY144" s="32"/>
      <c r="BRU144" s="32"/>
      <c r="BSB144" s="32"/>
      <c r="BSP144" s="32"/>
      <c r="BSW144" s="32"/>
    </row>
    <row r="145" spans="36:1024 1027:1869" x14ac:dyDescent="0.25">
      <c r="AJ145" s="32"/>
      <c r="AQ145" s="32"/>
      <c r="AT145" s="32"/>
      <c r="BE145" s="32"/>
      <c r="BL145" s="738"/>
      <c r="BM145" s="32" t="s">
        <v>1198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32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6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U145" s="32"/>
      <c r="BFB145" s="32"/>
      <c r="BFI145" s="32"/>
      <c r="BFL145" s="32"/>
      <c r="BFP145" s="32"/>
      <c r="BFS145" s="32"/>
      <c r="BGD145" s="32"/>
      <c r="BGG145" s="32"/>
      <c r="BGK145" s="32"/>
      <c r="BGL145" s="32"/>
      <c r="BGO145" s="32"/>
      <c r="BGZ145" s="32"/>
      <c r="BHO145" s="32"/>
      <c r="BHR145" s="32"/>
      <c r="BHV145" s="32"/>
      <c r="BHW145" s="32"/>
      <c r="BHZ145" s="32"/>
      <c r="BIL145" s="32"/>
      <c r="BIO145" s="32"/>
      <c r="BIS145" s="32"/>
      <c r="BIZ145" s="32"/>
      <c r="BJG145" s="32"/>
      <c r="BJH145" s="32"/>
      <c r="BJV145" s="32"/>
      <c r="BKC145" s="32"/>
      <c r="BKD145" s="32"/>
      <c r="BKK145" s="32"/>
      <c r="BKR145" s="32"/>
      <c r="BKY145" s="32"/>
      <c r="BLF145" s="32"/>
      <c r="BLM145" s="32"/>
      <c r="BLT145" s="32"/>
      <c r="BMA145" s="32"/>
      <c r="BMH145" s="32"/>
      <c r="BNF145" s="796"/>
      <c r="BNM145" s="32"/>
      <c r="BNR145" s="32"/>
      <c r="BOT145" s="32"/>
      <c r="BPA145" s="32"/>
      <c r="BPH145" s="32"/>
      <c r="BQK145" s="32"/>
      <c r="BQR145" s="32"/>
      <c r="BQU145" s="32"/>
      <c r="BQY145" s="32"/>
      <c r="BRU145" s="32"/>
      <c r="BSB145" s="32"/>
      <c r="BSP145" s="32"/>
      <c r="BSW145" s="32"/>
    </row>
    <row r="146" spans="36:1024 1027:1869" x14ac:dyDescent="0.25">
      <c r="AJ146" s="32"/>
      <c r="AQ146" s="32"/>
      <c r="AT146" s="32"/>
      <c r="BE146" s="32"/>
      <c r="BL146" s="738"/>
      <c r="BM146" s="32" t="s">
        <v>1199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32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6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U146" s="32"/>
      <c r="BFB146" s="32"/>
      <c r="BFI146" s="32"/>
      <c r="BFL146" s="32"/>
      <c r="BFP146" s="32"/>
      <c r="BFS146" s="32"/>
      <c r="BGD146" s="32"/>
      <c r="BGG146" s="32"/>
      <c r="BGK146" s="32"/>
      <c r="BGL146" s="32"/>
      <c r="BGO146" s="32"/>
      <c r="BGZ146" s="32"/>
      <c r="BHO146" s="32"/>
      <c r="BHR146" s="32"/>
      <c r="BHV146" s="32"/>
      <c r="BHW146" s="32"/>
      <c r="BHZ146" s="32"/>
      <c r="BIL146" s="32"/>
      <c r="BIO146" s="32"/>
      <c r="BIS146" s="32"/>
      <c r="BIZ146" s="32"/>
      <c r="BJG146" s="32"/>
      <c r="BJH146" s="32"/>
      <c r="BJV146" s="32"/>
      <c r="BKC146" s="32"/>
      <c r="BKD146" s="32"/>
      <c r="BKK146" s="32"/>
      <c r="BKR146" s="32"/>
      <c r="BKY146" s="32"/>
      <c r="BLF146" s="32"/>
      <c r="BLM146" s="32"/>
      <c r="BLT146" s="32"/>
      <c r="BMA146" s="32"/>
      <c r="BMH146" s="32"/>
      <c r="BNF146" s="796"/>
      <c r="BNM146" s="32"/>
      <c r="BNR146" s="32"/>
      <c r="BOT146" s="32"/>
      <c r="BPA146" s="32"/>
      <c r="BPH146" s="32"/>
      <c r="BQK146" s="32"/>
      <c r="BQR146" s="32"/>
      <c r="BQU146" s="32"/>
      <c r="BQY146" s="32"/>
      <c r="BRU146" s="32"/>
      <c r="BSB146" s="32"/>
      <c r="BSP146" s="32"/>
      <c r="BSW146" s="32"/>
    </row>
    <row r="147" spans="36:1024 1027:1869" x14ac:dyDescent="0.25">
      <c r="AJ147" s="32"/>
      <c r="AQ147" s="32"/>
      <c r="AT147" s="32"/>
      <c r="BE147" s="32"/>
      <c r="BL147" s="738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32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6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U147" s="32"/>
      <c r="BFB147" s="32"/>
      <c r="BFI147" s="32"/>
      <c r="BFL147" s="32"/>
      <c r="BFP147" s="32"/>
      <c r="BFS147" s="32"/>
      <c r="BGD147" s="32"/>
      <c r="BGG147" s="32"/>
      <c r="BGK147" s="32"/>
      <c r="BGL147" s="32"/>
      <c r="BGO147" s="32"/>
      <c r="BGZ147" s="32"/>
      <c r="BHO147" s="32"/>
      <c r="BHR147" s="32"/>
      <c r="BHV147" s="32"/>
      <c r="BHW147" s="32"/>
      <c r="BHZ147" s="32"/>
      <c r="BIL147" s="32"/>
      <c r="BIO147" s="32"/>
      <c r="BIS147" s="32"/>
      <c r="BIZ147" s="32"/>
      <c r="BJG147" s="32"/>
      <c r="BJH147" s="32"/>
      <c r="BJV147" s="32"/>
      <c r="BKC147" s="32"/>
      <c r="BKD147" s="32"/>
      <c r="BKK147" s="32"/>
      <c r="BKR147" s="32"/>
      <c r="BKY147" s="32"/>
      <c r="BLF147" s="32"/>
      <c r="BLM147" s="32"/>
      <c r="BLT147" s="32"/>
      <c r="BMA147" s="32"/>
      <c r="BMH147" s="32"/>
      <c r="BNF147" s="796"/>
      <c r="BNM147" s="32"/>
      <c r="BNR147" s="32"/>
      <c r="BOT147" s="32"/>
      <c r="BPA147" s="32"/>
      <c r="BPH147" s="32"/>
      <c r="BQK147" s="32"/>
      <c r="BQR147" s="32"/>
      <c r="BQU147" s="32"/>
      <c r="BQY147" s="32"/>
      <c r="BRU147" s="32"/>
      <c r="BSB147" s="32"/>
      <c r="BSP147" s="32"/>
      <c r="BSW147" s="32"/>
    </row>
    <row r="148" spans="36:1024 1027:1869" x14ac:dyDescent="0.25">
      <c r="AJ148" s="32"/>
      <c r="AQ148" s="32"/>
      <c r="AT148" s="32"/>
      <c r="BE148" s="32"/>
      <c r="BL148" s="738"/>
      <c r="BM148" s="32" t="s">
        <v>842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32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6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U148" s="32"/>
      <c r="BFB148" s="32"/>
      <c r="BFI148" s="32"/>
      <c r="BFL148" s="32"/>
      <c r="BFP148" s="32"/>
      <c r="BFS148" s="32"/>
      <c r="BGD148" s="32"/>
      <c r="BGG148" s="32"/>
      <c r="BGK148" s="32"/>
      <c r="BGL148" s="32"/>
      <c r="BGO148" s="32"/>
      <c r="BGZ148" s="32"/>
      <c r="BHO148" s="32"/>
      <c r="BHR148" s="32"/>
      <c r="BHV148" s="32"/>
      <c r="BHW148" s="32"/>
      <c r="BHZ148" s="32"/>
      <c r="BIL148" s="32"/>
      <c r="BIO148" s="32"/>
      <c r="BIS148" s="32"/>
      <c r="BIZ148" s="32"/>
      <c r="BJG148" s="32"/>
      <c r="BJH148" s="32"/>
      <c r="BJV148" s="32"/>
      <c r="BKC148" s="32"/>
      <c r="BKD148" s="32"/>
      <c r="BKK148" s="32"/>
      <c r="BKR148" s="32"/>
      <c r="BKY148" s="32"/>
      <c r="BLF148" s="32"/>
      <c r="BLM148" s="32"/>
      <c r="BLT148" s="32"/>
      <c r="BMA148" s="32"/>
      <c r="BMH148" s="32"/>
      <c r="BNF148" s="796"/>
      <c r="BNM148" s="32"/>
      <c r="BNR148" s="32"/>
      <c r="BOT148" s="32"/>
      <c r="BPA148" s="32"/>
      <c r="BPH148" s="32"/>
      <c r="BQK148" s="32"/>
      <c r="BQR148" s="32"/>
      <c r="BQU148" s="32"/>
      <c r="BQY148" s="32"/>
      <c r="BRU148" s="32"/>
      <c r="BSB148" s="32"/>
      <c r="BSP148" s="32"/>
      <c r="BSW148" s="32"/>
    </row>
    <row r="149" spans="36:1024 1027:1869" x14ac:dyDescent="0.25">
      <c r="AJ149" s="32"/>
      <c r="AQ149" s="32"/>
      <c r="AT149" s="32"/>
      <c r="BE149" s="32"/>
      <c r="BL149" s="738"/>
      <c r="BM149" s="32" t="s">
        <v>1200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32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6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U149" s="32"/>
      <c r="BFB149" s="32"/>
      <c r="BFI149" s="32"/>
      <c r="BFL149" s="32"/>
      <c r="BFP149" s="32"/>
      <c r="BFS149" s="32"/>
      <c r="BGD149" s="32"/>
      <c r="BGG149" s="32"/>
      <c r="BGK149" s="32"/>
      <c r="BGL149" s="32"/>
      <c r="BGO149" s="32"/>
      <c r="BGZ149" s="32"/>
      <c r="BHO149" s="32"/>
      <c r="BHR149" s="32"/>
      <c r="BHV149" s="32"/>
      <c r="BHW149" s="32"/>
      <c r="BHZ149" s="32"/>
      <c r="BIL149" s="32"/>
      <c r="BIO149" s="32"/>
      <c r="BIS149" s="32"/>
      <c r="BIZ149" s="32"/>
      <c r="BJG149" s="32"/>
      <c r="BJH149" s="32"/>
      <c r="BJV149" s="32"/>
      <c r="BKC149" s="32"/>
      <c r="BKD149" s="32"/>
      <c r="BKK149" s="32"/>
      <c r="BKR149" s="32"/>
      <c r="BKY149" s="32"/>
      <c r="BLF149" s="32"/>
      <c r="BLM149" s="32"/>
      <c r="BLT149" s="32"/>
      <c r="BMA149" s="32"/>
      <c r="BMH149" s="32"/>
      <c r="BNF149" s="796"/>
      <c r="BNM149" s="32"/>
      <c r="BNR149" s="32"/>
      <c r="BOT149" s="32"/>
      <c r="BPA149" s="32"/>
      <c r="BPH149" s="32"/>
      <c r="BQK149" s="32"/>
      <c r="BQR149" s="32"/>
      <c r="BQU149" s="32"/>
      <c r="BQY149" s="32"/>
      <c r="BRU149" s="32"/>
      <c r="BSB149" s="32"/>
      <c r="BSP149" s="32"/>
      <c r="BSW149" s="32"/>
    </row>
    <row r="150" spans="36:1024 1027:1869" x14ac:dyDescent="0.25">
      <c r="AJ150" s="32"/>
      <c r="AQ150" s="32"/>
      <c r="AT150" s="32"/>
      <c r="BE150" s="32"/>
      <c r="BL150" s="738"/>
      <c r="BM150" s="32" t="s">
        <v>1201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32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6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U150" s="32"/>
      <c r="BFB150" s="32"/>
      <c r="BFI150" s="32"/>
      <c r="BFL150" s="32"/>
      <c r="BFP150" s="32"/>
      <c r="BFS150" s="32"/>
      <c r="BGD150" s="32"/>
      <c r="BGG150" s="32"/>
      <c r="BGK150" s="32"/>
      <c r="BGL150" s="32"/>
      <c r="BGO150" s="32"/>
      <c r="BGZ150" s="32"/>
      <c r="BHO150" s="32"/>
      <c r="BHR150" s="32"/>
      <c r="BHV150" s="32"/>
      <c r="BHW150" s="32"/>
      <c r="BHZ150" s="32"/>
      <c r="BIL150" s="32"/>
      <c r="BIO150" s="32"/>
      <c r="BIS150" s="32"/>
      <c r="BIZ150" s="32"/>
      <c r="BJG150" s="32"/>
      <c r="BJH150" s="32"/>
      <c r="BJV150" s="32"/>
      <c r="BKC150" s="32"/>
      <c r="BKD150" s="32"/>
      <c r="BKK150" s="32"/>
      <c r="BKR150" s="32"/>
      <c r="BKY150" s="32"/>
      <c r="BLF150" s="32"/>
      <c r="BLM150" s="32"/>
      <c r="BLT150" s="32"/>
      <c r="BMA150" s="32"/>
      <c r="BMH150" s="32"/>
      <c r="BNF150" s="796"/>
      <c r="BNM150" s="32"/>
      <c r="BNR150" s="32"/>
      <c r="BOT150" s="32"/>
      <c r="BPA150" s="32"/>
      <c r="BPH150" s="32"/>
      <c r="BQK150" s="32"/>
      <c r="BQR150" s="32"/>
      <c r="BQU150" s="32"/>
      <c r="BQY150" s="32"/>
      <c r="BRU150" s="32"/>
      <c r="BSB150" s="32"/>
      <c r="BSP150" s="32"/>
      <c r="BSW150" s="32"/>
    </row>
    <row r="151" spans="36:1024 1027:1869" x14ac:dyDescent="0.25">
      <c r="AJ151" s="32"/>
      <c r="AQ151" s="32"/>
      <c r="AT151" s="32"/>
      <c r="BE151" s="32"/>
      <c r="BL151" s="738"/>
      <c r="BM151" s="32" t="s">
        <v>952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32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6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U151" s="32"/>
      <c r="BFB151" s="32"/>
      <c r="BFI151" s="32"/>
      <c r="BFL151" s="32"/>
      <c r="BFP151" s="32"/>
      <c r="BFS151" s="32"/>
      <c r="BGD151" s="32"/>
      <c r="BGG151" s="32"/>
      <c r="BGK151" s="32"/>
      <c r="BGL151" s="32"/>
      <c r="BGO151" s="32"/>
      <c r="BGZ151" s="32"/>
      <c r="BHO151" s="32"/>
      <c r="BHR151" s="32"/>
      <c r="BHV151" s="32"/>
      <c r="BHW151" s="32"/>
      <c r="BHZ151" s="32"/>
      <c r="BIL151" s="32"/>
      <c r="BIO151" s="32"/>
      <c r="BIS151" s="32"/>
      <c r="BIZ151" s="32"/>
      <c r="BJG151" s="32"/>
      <c r="BJH151" s="32"/>
      <c r="BJV151" s="32"/>
      <c r="BKC151" s="32"/>
      <c r="BKD151" s="32"/>
      <c r="BKK151" s="32"/>
      <c r="BKR151" s="32"/>
      <c r="BKY151" s="32"/>
      <c r="BLF151" s="32"/>
      <c r="BLM151" s="32"/>
      <c r="BLT151" s="32"/>
      <c r="BMA151" s="32"/>
      <c r="BMH151" s="32"/>
      <c r="BNF151" s="796"/>
      <c r="BNM151" s="32"/>
      <c r="BNR151" s="32"/>
      <c r="BOT151" s="32"/>
      <c r="BPA151" s="32"/>
      <c r="BPH151" s="32"/>
      <c r="BQK151" s="32"/>
      <c r="BQR151" s="32"/>
      <c r="BQU151" s="32"/>
      <c r="BQY151" s="32"/>
      <c r="BRU151" s="32"/>
      <c r="BSB151" s="32"/>
      <c r="BSP151" s="32"/>
      <c r="BSW151" s="32"/>
    </row>
    <row r="152" spans="36:1024 1027:1869" x14ac:dyDescent="0.25">
      <c r="AJ152" s="32"/>
      <c r="AQ152" s="32"/>
      <c r="AT152" s="32"/>
      <c r="BE152" s="32"/>
      <c r="BL152" s="738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32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6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U152" s="32"/>
      <c r="BFB152" s="32"/>
      <c r="BFI152" s="32"/>
      <c r="BFL152" s="32"/>
      <c r="BFP152" s="32"/>
      <c r="BFS152" s="32"/>
      <c r="BGD152" s="32"/>
      <c r="BGG152" s="32"/>
      <c r="BGK152" s="32"/>
      <c r="BGL152" s="32"/>
      <c r="BGO152" s="32"/>
      <c r="BGZ152" s="32"/>
      <c r="BHO152" s="32"/>
      <c r="BHR152" s="32"/>
      <c r="BHV152" s="32"/>
      <c r="BHW152" s="32"/>
      <c r="BHZ152" s="32"/>
      <c r="BIL152" s="32"/>
      <c r="BIO152" s="32"/>
      <c r="BIS152" s="32"/>
      <c r="BIZ152" s="32"/>
      <c r="BJG152" s="32"/>
      <c r="BJH152" s="32"/>
      <c r="BJV152" s="32"/>
      <c r="BKC152" s="32"/>
      <c r="BKD152" s="32"/>
      <c r="BKK152" s="32"/>
      <c r="BKR152" s="32"/>
      <c r="BKY152" s="32"/>
      <c r="BLF152" s="32"/>
      <c r="BLM152" s="32"/>
      <c r="BLT152" s="32"/>
      <c r="BMA152" s="32"/>
      <c r="BMH152" s="32"/>
      <c r="BNF152" s="796"/>
      <c r="BNM152" s="32"/>
      <c r="BNR152" s="32"/>
      <c r="BOT152" s="32"/>
      <c r="BPA152" s="32"/>
      <c r="BPH152" s="32"/>
      <c r="BQK152" s="32"/>
      <c r="BQR152" s="32"/>
      <c r="BQU152" s="32"/>
      <c r="BQY152" s="32"/>
      <c r="BRU152" s="32"/>
      <c r="BSB152" s="32"/>
      <c r="BSP152" s="32"/>
      <c r="BSW152" s="32"/>
    </row>
    <row r="153" spans="36:1024 1027:1869" x14ac:dyDescent="0.25">
      <c r="AJ153" s="32"/>
      <c r="AQ153" s="32"/>
      <c r="AT153" s="32"/>
      <c r="BE153" s="32"/>
      <c r="BL153" s="738"/>
      <c r="BM153" s="32" t="s">
        <v>1202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32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6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U153" s="32"/>
      <c r="BFB153" s="32"/>
      <c r="BFI153" s="32"/>
      <c r="BFL153" s="32"/>
      <c r="BFP153" s="32"/>
      <c r="BFS153" s="32"/>
      <c r="BGD153" s="32"/>
      <c r="BGG153" s="32"/>
      <c r="BGK153" s="32"/>
      <c r="BGL153" s="32"/>
      <c r="BGO153" s="32"/>
      <c r="BGZ153" s="32"/>
      <c r="BHO153" s="32"/>
      <c r="BHR153" s="32"/>
      <c r="BHV153" s="32"/>
      <c r="BHW153" s="32"/>
      <c r="BHZ153" s="32"/>
      <c r="BIL153" s="32"/>
      <c r="BIO153" s="32"/>
      <c r="BIS153" s="32"/>
      <c r="BIZ153" s="32"/>
      <c r="BJG153" s="32"/>
      <c r="BJH153" s="32"/>
      <c r="BJV153" s="32"/>
      <c r="BKC153" s="32"/>
      <c r="BKD153" s="32"/>
      <c r="BKK153" s="32"/>
      <c r="BKR153" s="32"/>
      <c r="BKY153" s="32"/>
      <c r="BLF153" s="32"/>
      <c r="BLM153" s="32"/>
      <c r="BLT153" s="32"/>
      <c r="BMA153" s="32"/>
      <c r="BMH153" s="32"/>
      <c r="BNF153" s="796"/>
      <c r="BNM153" s="32"/>
      <c r="BNR153" s="32"/>
      <c r="BOT153" s="32"/>
      <c r="BPA153" s="32"/>
      <c r="BPH153" s="32"/>
      <c r="BQK153" s="32"/>
      <c r="BQR153" s="32"/>
      <c r="BQU153" s="32"/>
      <c r="BQY153" s="32"/>
      <c r="BRU153" s="32"/>
      <c r="BSB153" s="32"/>
      <c r="BSP153" s="32"/>
      <c r="BSW153" s="32"/>
    </row>
    <row r="154" spans="36:1024 1027:1869" x14ac:dyDescent="0.25">
      <c r="AJ154" s="32"/>
      <c r="AQ154" s="32"/>
      <c r="AT154" s="32"/>
      <c r="BE154" s="32"/>
      <c r="BL154" s="738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32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6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U154" s="32"/>
      <c r="BFB154" s="32"/>
      <c r="BFI154" s="32"/>
      <c r="BFL154" s="32"/>
      <c r="BFP154" s="32"/>
      <c r="BFS154" s="32"/>
      <c r="BGD154" s="32"/>
      <c r="BGG154" s="32"/>
      <c r="BGK154" s="32"/>
      <c r="BGL154" s="32"/>
      <c r="BGO154" s="32"/>
      <c r="BGZ154" s="32"/>
      <c r="BHO154" s="32"/>
      <c r="BHR154" s="32"/>
      <c r="BHV154" s="32"/>
      <c r="BHW154" s="32"/>
      <c r="BHZ154" s="32"/>
      <c r="BIL154" s="32"/>
      <c r="BIO154" s="32"/>
      <c r="BIS154" s="32"/>
      <c r="BIZ154" s="32"/>
      <c r="BJG154" s="32"/>
      <c r="BJH154" s="32"/>
      <c r="BJV154" s="32"/>
      <c r="BKC154" s="32"/>
      <c r="BKD154" s="32"/>
      <c r="BKK154" s="32"/>
      <c r="BKR154" s="32"/>
      <c r="BKY154" s="32"/>
      <c r="BLF154" s="32"/>
      <c r="BLM154" s="32"/>
      <c r="BLT154" s="32"/>
      <c r="BMA154" s="32"/>
      <c r="BMH154" s="32"/>
      <c r="BNF154" s="796"/>
      <c r="BNM154" s="32"/>
      <c r="BNR154" s="32"/>
      <c r="BOT154" s="32"/>
      <c r="BPA154" s="32"/>
      <c r="BPH154" s="32"/>
      <c r="BQK154" s="32"/>
      <c r="BQR154" s="32"/>
      <c r="BQU154" s="32"/>
      <c r="BQY154" s="32"/>
      <c r="BRU154" s="32"/>
      <c r="BSB154" s="32"/>
      <c r="BSP154" s="32"/>
      <c r="BSW154" s="32"/>
    </row>
    <row r="155" spans="36:1024 1027:1869" x14ac:dyDescent="0.25">
      <c r="AJ155" s="32"/>
      <c r="AQ155" s="32"/>
      <c r="AT155" s="32"/>
      <c r="BE155" s="32"/>
      <c r="BL155" s="738"/>
      <c r="BM155" s="32" t="s">
        <v>1203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32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6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U155" s="32"/>
      <c r="BFB155" s="32"/>
      <c r="BFI155" s="32"/>
      <c r="BFL155" s="32"/>
      <c r="BFP155" s="32"/>
      <c r="BFS155" s="32"/>
      <c r="BGD155" s="32"/>
      <c r="BGG155" s="32"/>
      <c r="BGK155" s="32"/>
      <c r="BGL155" s="32"/>
      <c r="BGO155" s="32"/>
      <c r="BGZ155" s="32"/>
      <c r="BHO155" s="32"/>
      <c r="BHR155" s="32"/>
      <c r="BHV155" s="32"/>
      <c r="BHW155" s="32"/>
      <c r="BHZ155" s="32"/>
      <c r="BIL155" s="32"/>
      <c r="BIO155" s="32"/>
      <c r="BIS155" s="32"/>
      <c r="BIZ155" s="32"/>
      <c r="BJG155" s="32"/>
      <c r="BJH155" s="32"/>
      <c r="BJV155" s="32"/>
      <c r="BKC155" s="32"/>
      <c r="BKD155" s="32"/>
      <c r="BKK155" s="32"/>
      <c r="BKR155" s="32"/>
      <c r="BKY155" s="32"/>
      <c r="BLF155" s="32"/>
      <c r="BLM155" s="32"/>
      <c r="BLT155" s="32"/>
      <c r="BMA155" s="32"/>
      <c r="BMH155" s="32"/>
      <c r="BNF155" s="796"/>
      <c r="BNM155" s="32"/>
      <c r="BNR155" s="32"/>
      <c r="BOT155" s="32"/>
      <c r="BPA155" s="32"/>
      <c r="BPH155" s="32"/>
      <c r="BQK155" s="32"/>
      <c r="BQR155" s="32"/>
      <c r="BQU155" s="32"/>
      <c r="BQY155" s="32"/>
      <c r="BRU155" s="32"/>
      <c r="BSB155" s="32"/>
      <c r="BSP155" s="32"/>
      <c r="BSW155" s="32"/>
    </row>
    <row r="156" spans="36:1024 1027:1869" x14ac:dyDescent="0.25">
      <c r="AJ156" s="32"/>
      <c r="AQ156" s="32"/>
      <c r="AT156" s="32"/>
      <c r="BE156" s="32"/>
      <c r="BL156" s="738"/>
      <c r="BM156" s="32" t="s">
        <v>1204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32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6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U156" s="32"/>
      <c r="BFB156" s="32"/>
      <c r="BFI156" s="32"/>
      <c r="BFL156" s="32"/>
      <c r="BFP156" s="32"/>
      <c r="BFS156" s="32"/>
      <c r="BGD156" s="32"/>
      <c r="BGG156" s="32"/>
      <c r="BGK156" s="32"/>
      <c r="BGL156" s="32"/>
      <c r="BGO156" s="32"/>
      <c r="BGZ156" s="32"/>
      <c r="BHO156" s="32"/>
      <c r="BHR156" s="32"/>
      <c r="BHV156" s="32"/>
      <c r="BHW156" s="32"/>
      <c r="BHZ156" s="32"/>
      <c r="BIL156" s="32"/>
      <c r="BIO156" s="32"/>
      <c r="BIS156" s="32"/>
      <c r="BIZ156" s="32"/>
      <c r="BJG156" s="32"/>
      <c r="BJH156" s="32"/>
      <c r="BJV156" s="32"/>
      <c r="BKC156" s="32"/>
      <c r="BKD156" s="32"/>
      <c r="BKK156" s="32"/>
      <c r="BKR156" s="32"/>
      <c r="BKY156" s="32"/>
      <c r="BLF156" s="32"/>
      <c r="BLM156" s="32"/>
      <c r="BLT156" s="32"/>
      <c r="BMA156" s="32"/>
      <c r="BMH156" s="32"/>
      <c r="BNF156" s="796"/>
      <c r="BNM156" s="32"/>
      <c r="BNR156" s="32"/>
      <c r="BOT156" s="32"/>
      <c r="BPA156" s="32"/>
      <c r="BPH156" s="32"/>
      <c r="BQK156" s="32"/>
      <c r="BQR156" s="32"/>
      <c r="BQU156" s="32"/>
      <c r="BQY156" s="32"/>
      <c r="BRU156" s="32"/>
      <c r="BSB156" s="32"/>
      <c r="BSP156" s="32"/>
      <c r="BSW156" s="32"/>
    </row>
    <row r="157" spans="36:1024 1027:1869" x14ac:dyDescent="0.25">
      <c r="AJ157" s="32"/>
      <c r="AQ157" s="32"/>
      <c r="AT157" s="32"/>
      <c r="BE157" s="32"/>
      <c r="BL157" s="738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32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6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U157" s="32"/>
      <c r="BFB157" s="32"/>
      <c r="BFI157" s="32"/>
      <c r="BFL157" s="32"/>
      <c r="BFP157" s="32"/>
      <c r="BFS157" s="32"/>
      <c r="BGD157" s="32"/>
      <c r="BGG157" s="32"/>
      <c r="BGK157" s="32"/>
      <c r="BGL157" s="32"/>
      <c r="BGO157" s="32"/>
      <c r="BGZ157" s="32"/>
      <c r="BHO157" s="32"/>
      <c r="BHR157" s="32"/>
      <c r="BHV157" s="32"/>
      <c r="BHW157" s="32"/>
      <c r="BHZ157" s="32"/>
      <c r="BIL157" s="32"/>
      <c r="BIO157" s="32"/>
      <c r="BIS157" s="32"/>
      <c r="BIZ157" s="32"/>
      <c r="BJG157" s="32"/>
      <c r="BJH157" s="32"/>
      <c r="BJV157" s="32"/>
      <c r="BKC157" s="32"/>
      <c r="BKD157" s="32"/>
      <c r="BKK157" s="32"/>
      <c r="BKR157" s="32"/>
      <c r="BKY157" s="32"/>
      <c r="BLF157" s="32"/>
      <c r="BLM157" s="32"/>
      <c r="BLT157" s="32"/>
      <c r="BMA157" s="32"/>
      <c r="BMH157" s="32"/>
      <c r="BNF157" s="796"/>
      <c r="BNM157" s="32"/>
      <c r="BNR157" s="32"/>
      <c r="BOT157" s="32"/>
      <c r="BPA157" s="32"/>
      <c r="BPH157" s="32"/>
      <c r="BQK157" s="32"/>
      <c r="BQR157" s="32"/>
      <c r="BQU157" s="32"/>
      <c r="BQY157" s="32"/>
      <c r="BRU157" s="32"/>
      <c r="BSB157" s="32"/>
      <c r="BSP157" s="32"/>
      <c r="BSW157" s="32"/>
    </row>
    <row r="158" spans="36:1024 1027:1869" x14ac:dyDescent="0.25">
      <c r="AJ158" s="32"/>
      <c r="AQ158" s="32"/>
      <c r="AT158" s="32"/>
      <c r="BE158" s="32"/>
      <c r="BL158" s="738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32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6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U158" s="32"/>
      <c r="BFB158" s="32"/>
      <c r="BFI158" s="32"/>
      <c r="BFL158" s="32"/>
      <c r="BFP158" s="32"/>
      <c r="BFS158" s="32"/>
      <c r="BGD158" s="32"/>
      <c r="BGG158" s="32"/>
      <c r="BGK158" s="32"/>
      <c r="BGL158" s="32"/>
      <c r="BGO158" s="32"/>
      <c r="BGZ158" s="32"/>
      <c r="BHO158" s="32"/>
      <c r="BHR158" s="32"/>
      <c r="BHV158" s="32"/>
      <c r="BHW158" s="32"/>
      <c r="BHZ158" s="32"/>
      <c r="BIL158" s="32"/>
      <c r="BIO158" s="32"/>
      <c r="BIS158" s="32"/>
      <c r="BIZ158" s="32"/>
      <c r="BJG158" s="32"/>
      <c r="BJH158" s="32"/>
      <c r="BJV158" s="32"/>
      <c r="BKC158" s="32"/>
      <c r="BKD158" s="32"/>
      <c r="BKK158" s="32"/>
      <c r="BKR158" s="32"/>
      <c r="BKY158" s="32"/>
      <c r="BLF158" s="32"/>
      <c r="BLM158" s="32"/>
      <c r="BLT158" s="32"/>
      <c r="BMA158" s="32"/>
      <c r="BMH158" s="32"/>
      <c r="BNF158" s="796"/>
      <c r="BNM158" s="32"/>
      <c r="BNR158" s="32"/>
      <c r="BOT158" s="32"/>
      <c r="BPA158" s="32"/>
      <c r="BPH158" s="32"/>
      <c r="BQK158" s="32"/>
      <c r="BQR158" s="32"/>
      <c r="BQU158" s="32"/>
      <c r="BQY158" s="32"/>
      <c r="BRU158" s="32"/>
      <c r="BSB158" s="32"/>
      <c r="BSP158" s="32"/>
      <c r="BSW158" s="32"/>
    </row>
    <row r="159" spans="36:1024 1027:1869" x14ac:dyDescent="0.25">
      <c r="AJ159" s="32"/>
      <c r="AQ159" s="32"/>
      <c r="AT159" s="32"/>
      <c r="BE159" s="32"/>
      <c r="BL159" s="738"/>
      <c r="BM159" s="32" t="s">
        <v>747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32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6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U159" s="32"/>
      <c r="BFB159" s="32"/>
      <c r="BFI159" s="32"/>
      <c r="BFL159" s="32"/>
      <c r="BFP159" s="32"/>
      <c r="BFS159" s="32"/>
      <c r="BGD159" s="32"/>
      <c r="BGG159" s="32"/>
      <c r="BGK159" s="32"/>
      <c r="BGL159" s="32"/>
      <c r="BGO159" s="32"/>
      <c r="BGZ159" s="32"/>
      <c r="BHO159" s="32"/>
      <c r="BHR159" s="32"/>
      <c r="BHV159" s="32"/>
      <c r="BHW159" s="32"/>
      <c r="BHZ159" s="32"/>
      <c r="BIL159" s="32"/>
      <c r="BIO159" s="32"/>
      <c r="BIS159" s="32"/>
      <c r="BIZ159" s="32"/>
      <c r="BJG159" s="32"/>
      <c r="BJH159" s="32"/>
      <c r="BJV159" s="32"/>
      <c r="BKC159" s="32"/>
      <c r="BKD159" s="32"/>
      <c r="BKK159" s="32"/>
      <c r="BKR159" s="32"/>
      <c r="BKY159" s="32"/>
      <c r="BLF159" s="32"/>
      <c r="BLM159" s="32"/>
      <c r="BLT159" s="32"/>
      <c r="BMA159" s="32"/>
      <c r="BMH159" s="32"/>
      <c r="BNF159" s="796"/>
      <c r="BNM159" s="32"/>
      <c r="BNR159" s="32"/>
      <c r="BOT159" s="32"/>
      <c r="BPA159" s="32"/>
      <c r="BPH159" s="32"/>
      <c r="BQK159" s="32"/>
      <c r="BQR159" s="32"/>
      <c r="BQU159" s="32"/>
      <c r="BQY159" s="32"/>
      <c r="BRU159" s="32"/>
      <c r="BSB159" s="32"/>
      <c r="BSP159" s="32"/>
      <c r="BSW159" s="32"/>
    </row>
    <row r="160" spans="36:1024 1027:1869" x14ac:dyDescent="0.25">
      <c r="AJ160" s="32"/>
      <c r="AQ160" s="32"/>
      <c r="AT160" s="32"/>
      <c r="BE160" s="32"/>
      <c r="BL160" s="738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32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6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U160" s="32"/>
      <c r="BFB160" s="32"/>
      <c r="BFI160" s="32"/>
      <c r="BFL160" s="32"/>
      <c r="BFP160" s="32"/>
      <c r="BFS160" s="32"/>
      <c r="BGD160" s="32"/>
      <c r="BGG160" s="32"/>
      <c r="BGK160" s="32"/>
      <c r="BGL160" s="32"/>
      <c r="BGO160" s="32"/>
      <c r="BGZ160" s="32"/>
      <c r="BHO160" s="32"/>
      <c r="BHR160" s="32"/>
      <c r="BHV160" s="32"/>
      <c r="BHW160" s="32"/>
      <c r="BHZ160" s="32"/>
      <c r="BIL160" s="32"/>
      <c r="BIO160" s="32"/>
      <c r="BIS160" s="32"/>
      <c r="BIZ160" s="32"/>
      <c r="BJG160" s="32"/>
      <c r="BJH160" s="32"/>
      <c r="BJV160" s="32"/>
      <c r="BKC160" s="32"/>
      <c r="BKD160" s="32"/>
      <c r="BKK160" s="32"/>
      <c r="BKR160" s="32"/>
      <c r="BKY160" s="32"/>
      <c r="BLF160" s="32"/>
      <c r="BLM160" s="32"/>
      <c r="BLT160" s="32"/>
      <c r="BMA160" s="32"/>
      <c r="BMH160" s="32"/>
      <c r="BNF160" s="796"/>
      <c r="BNM160" s="32"/>
      <c r="BNR160" s="32"/>
      <c r="BOT160" s="32"/>
      <c r="BPA160" s="32"/>
      <c r="BPH160" s="32"/>
      <c r="BQK160" s="32"/>
      <c r="BQR160" s="32"/>
      <c r="BQU160" s="32"/>
      <c r="BQY160" s="32"/>
      <c r="BRU160" s="32"/>
      <c r="BSB160" s="32"/>
      <c r="BSP160" s="32"/>
      <c r="BSW160" s="32"/>
    </row>
    <row r="161" spans="36:1024 1027:1869" x14ac:dyDescent="0.25">
      <c r="AJ161" s="32"/>
      <c r="AQ161" s="32"/>
      <c r="AT161" s="32"/>
      <c r="BE161" s="32"/>
      <c r="BL161" s="738"/>
      <c r="BM161" s="32" t="s">
        <v>953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32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6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U161" s="32"/>
      <c r="BFB161" s="32"/>
      <c r="BFI161" s="32"/>
      <c r="BFL161" s="32"/>
      <c r="BFP161" s="32"/>
      <c r="BFS161" s="32"/>
      <c r="BGD161" s="32"/>
      <c r="BGG161" s="32"/>
      <c r="BGK161" s="32"/>
      <c r="BGL161" s="32"/>
      <c r="BGO161" s="32"/>
      <c r="BGZ161" s="32"/>
      <c r="BHO161" s="32"/>
      <c r="BHR161" s="32"/>
      <c r="BHV161" s="32"/>
      <c r="BHW161" s="32"/>
      <c r="BHZ161" s="32"/>
      <c r="BIL161" s="32"/>
      <c r="BIO161" s="32"/>
      <c r="BIS161" s="32"/>
      <c r="BIZ161" s="32"/>
      <c r="BJG161" s="32"/>
      <c r="BJH161" s="32"/>
      <c r="BJV161" s="32"/>
      <c r="BKC161" s="32"/>
      <c r="BKD161" s="32"/>
      <c r="BKK161" s="32"/>
      <c r="BKR161" s="32"/>
      <c r="BKY161" s="32"/>
      <c r="BLF161" s="32"/>
      <c r="BLM161" s="32"/>
      <c r="BLT161" s="32"/>
      <c r="BMA161" s="32"/>
      <c r="BMH161" s="32"/>
      <c r="BNF161" s="796"/>
      <c r="BNM161" s="32"/>
      <c r="BNR161" s="32"/>
      <c r="BOT161" s="32"/>
      <c r="BPA161" s="32"/>
      <c r="BPH161" s="32"/>
      <c r="BQK161" s="32"/>
      <c r="BQR161" s="32"/>
      <c r="BQU161" s="32"/>
      <c r="BQY161" s="32"/>
      <c r="BRU161" s="32"/>
      <c r="BSB161" s="32"/>
      <c r="BSP161" s="32"/>
      <c r="BSW161" s="32"/>
    </row>
    <row r="162" spans="36:1024 1027:1869" x14ac:dyDescent="0.25">
      <c r="AJ162" s="32"/>
      <c r="AQ162" s="32"/>
      <c r="AT162" s="32"/>
      <c r="BE162" s="32"/>
      <c r="BL162" s="738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32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6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U162" s="32"/>
      <c r="BFB162" s="32"/>
      <c r="BFI162" s="32"/>
      <c r="BFL162" s="32"/>
      <c r="BFP162" s="32"/>
      <c r="BFS162" s="32"/>
      <c r="BGD162" s="32"/>
      <c r="BGG162" s="32"/>
      <c r="BGK162" s="32"/>
      <c r="BGL162" s="32"/>
      <c r="BGO162" s="32"/>
      <c r="BGZ162" s="32"/>
      <c r="BHO162" s="32"/>
      <c r="BHR162" s="32"/>
      <c r="BHV162" s="32"/>
      <c r="BHW162" s="32"/>
      <c r="BHZ162" s="32"/>
      <c r="BIL162" s="32"/>
      <c r="BIO162" s="32"/>
      <c r="BIS162" s="32"/>
      <c r="BIZ162" s="32"/>
      <c r="BJG162" s="32"/>
      <c r="BJH162" s="32"/>
      <c r="BJV162" s="32"/>
      <c r="BKC162" s="32"/>
      <c r="BKD162" s="32"/>
      <c r="BKK162" s="32"/>
      <c r="BKR162" s="32"/>
      <c r="BKY162" s="32"/>
      <c r="BLF162" s="32"/>
      <c r="BLM162" s="32"/>
      <c r="BLT162" s="32"/>
      <c r="BMA162" s="32"/>
      <c r="BMH162" s="32"/>
      <c r="BNF162" s="796"/>
      <c r="BNM162" s="32"/>
      <c r="BNR162" s="32"/>
      <c r="BOT162" s="32"/>
      <c r="BPA162" s="32"/>
      <c r="BPH162" s="32"/>
      <c r="BQK162" s="32"/>
      <c r="BQR162" s="32"/>
      <c r="BQU162" s="32"/>
      <c r="BQY162" s="32"/>
      <c r="BRU162" s="32"/>
      <c r="BSB162" s="32"/>
      <c r="BSP162" s="32"/>
      <c r="BSW162" s="32"/>
    </row>
    <row r="163" spans="36:1024 1027:1869" x14ac:dyDescent="0.25">
      <c r="AJ163" s="32"/>
      <c r="AQ163" s="32"/>
      <c r="AT163" s="32"/>
      <c r="BE163" s="32"/>
      <c r="BL163" s="738"/>
      <c r="BM163" s="32" t="s">
        <v>1205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32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6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U163" s="32"/>
      <c r="BFB163" s="32"/>
      <c r="BFI163" s="32"/>
      <c r="BFL163" s="32"/>
      <c r="BFP163" s="32"/>
      <c r="BFS163" s="32"/>
      <c r="BGD163" s="32"/>
      <c r="BGG163" s="32"/>
      <c r="BGK163" s="32"/>
      <c r="BGL163" s="32"/>
      <c r="BGO163" s="32"/>
      <c r="BGZ163" s="32"/>
      <c r="BHO163" s="32"/>
      <c r="BHR163" s="32"/>
      <c r="BHV163" s="32"/>
      <c r="BHW163" s="32"/>
      <c r="BHZ163" s="32"/>
      <c r="BIL163" s="32"/>
      <c r="BIO163" s="32"/>
      <c r="BIS163" s="32"/>
      <c r="BIZ163" s="32"/>
      <c r="BJG163" s="32"/>
      <c r="BJH163" s="32"/>
      <c r="BJV163" s="32"/>
      <c r="BKC163" s="32"/>
      <c r="BKD163" s="32"/>
      <c r="BKK163" s="32"/>
      <c r="BKR163" s="32"/>
      <c r="BKY163" s="32"/>
      <c r="BLF163" s="32"/>
      <c r="BLM163" s="32"/>
      <c r="BLT163" s="32"/>
      <c r="BMA163" s="32"/>
      <c r="BMH163" s="32"/>
      <c r="BNF163" s="796"/>
      <c r="BNM163" s="32"/>
      <c r="BNR163" s="32"/>
      <c r="BOT163" s="32"/>
      <c r="BPA163" s="32"/>
      <c r="BPH163" s="32"/>
      <c r="BQK163" s="32"/>
      <c r="BQR163" s="32"/>
      <c r="BQU163" s="32"/>
      <c r="BQY163" s="32"/>
      <c r="BRU163" s="32"/>
      <c r="BSB163" s="32"/>
      <c r="BSP163" s="32"/>
      <c r="BSW163" s="32"/>
    </row>
    <row r="164" spans="36:1024 1027:1869" x14ac:dyDescent="0.25">
      <c r="AJ164" s="32"/>
      <c r="AQ164" s="32"/>
      <c r="AT164" s="32"/>
      <c r="BE164" s="32"/>
      <c r="BL164" s="738"/>
      <c r="BM164" s="32" t="s">
        <v>1206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32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6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U164" s="32"/>
      <c r="BFB164" s="32"/>
      <c r="BFI164" s="32"/>
      <c r="BFL164" s="32"/>
      <c r="BFP164" s="32"/>
      <c r="BFS164" s="32"/>
      <c r="BGD164" s="32"/>
      <c r="BGG164" s="32"/>
      <c r="BGK164" s="32"/>
      <c r="BGL164" s="32"/>
      <c r="BGO164" s="32"/>
      <c r="BGZ164" s="32"/>
      <c r="BHO164" s="32"/>
      <c r="BHR164" s="32"/>
      <c r="BHV164" s="32"/>
      <c r="BHW164" s="32"/>
      <c r="BHZ164" s="32"/>
      <c r="BIL164" s="32"/>
      <c r="BIO164" s="32"/>
      <c r="BIS164" s="32"/>
      <c r="BIZ164" s="32"/>
      <c r="BJG164" s="32"/>
      <c r="BJH164" s="32"/>
      <c r="BJV164" s="32"/>
      <c r="BKC164" s="32"/>
      <c r="BKD164" s="32"/>
      <c r="BKK164" s="32"/>
      <c r="BKR164" s="32"/>
      <c r="BKY164" s="32"/>
      <c r="BLF164" s="32"/>
      <c r="BLM164" s="32"/>
      <c r="BLT164" s="32"/>
      <c r="BMA164" s="32"/>
      <c r="BMH164" s="32"/>
      <c r="BNF164" s="796"/>
      <c r="BNM164" s="32"/>
      <c r="BNR164" s="32"/>
      <c r="BOT164" s="32"/>
      <c r="BPA164" s="32"/>
      <c r="BPH164" s="32"/>
      <c r="BQK164" s="32"/>
      <c r="BQR164" s="32"/>
      <c r="BQU164" s="32"/>
      <c r="BQY164" s="32"/>
      <c r="BRU164" s="32"/>
      <c r="BSB164" s="32"/>
      <c r="BSP164" s="32"/>
      <c r="BSW164" s="32"/>
    </row>
    <row r="165" spans="36:1024 1027:1869" x14ac:dyDescent="0.25">
      <c r="AJ165" s="32"/>
      <c r="AQ165" s="32"/>
      <c r="AT165" s="32"/>
      <c r="BE165" s="32"/>
      <c r="BL165" s="738"/>
      <c r="BM165" s="32" t="s">
        <v>1003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32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6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U165" s="32"/>
      <c r="BFB165" s="32"/>
      <c r="BFI165" s="32"/>
      <c r="BFL165" s="32"/>
      <c r="BFP165" s="32"/>
      <c r="BFS165" s="32"/>
      <c r="BGD165" s="32"/>
      <c r="BGG165" s="32"/>
      <c r="BGK165" s="32"/>
      <c r="BGL165" s="32"/>
      <c r="BGO165" s="32"/>
      <c r="BGZ165" s="32"/>
      <c r="BHO165" s="32"/>
      <c r="BHR165" s="32"/>
      <c r="BHV165" s="32"/>
      <c r="BHW165" s="32"/>
      <c r="BHZ165" s="32"/>
      <c r="BIL165" s="32"/>
      <c r="BIO165" s="32"/>
      <c r="BIS165" s="32"/>
      <c r="BIZ165" s="32"/>
      <c r="BJG165" s="32"/>
      <c r="BJH165" s="32"/>
      <c r="BJV165" s="32"/>
      <c r="BKC165" s="32"/>
      <c r="BKD165" s="32"/>
      <c r="BKK165" s="32"/>
      <c r="BKR165" s="32"/>
      <c r="BKY165" s="32"/>
      <c r="BLF165" s="32"/>
      <c r="BLM165" s="32"/>
      <c r="BLT165" s="32"/>
      <c r="BMA165" s="32"/>
      <c r="BMH165" s="32"/>
      <c r="BNF165" s="796"/>
      <c r="BNM165" s="32"/>
      <c r="BNR165" s="32"/>
      <c r="BOT165" s="32"/>
      <c r="BPA165" s="32"/>
      <c r="BPH165" s="32"/>
      <c r="BQK165" s="32"/>
      <c r="BQR165" s="32"/>
      <c r="BQU165" s="32"/>
      <c r="BQY165" s="32"/>
      <c r="BRU165" s="32"/>
      <c r="BSB165" s="32"/>
      <c r="BSP165" s="32"/>
      <c r="BSW165" s="32"/>
    </row>
    <row r="166" spans="36:1024 1027:1869" x14ac:dyDescent="0.25">
      <c r="AJ166" s="32"/>
      <c r="AQ166" s="32"/>
      <c r="AT166" s="32"/>
      <c r="BE166" s="32"/>
      <c r="BL166" s="738"/>
      <c r="BM166" s="32" t="s">
        <v>1207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32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6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U166" s="32"/>
      <c r="BFB166" s="32"/>
      <c r="BFI166" s="32"/>
      <c r="BFL166" s="32"/>
      <c r="BFP166" s="32"/>
      <c r="BFS166" s="32"/>
      <c r="BGD166" s="32"/>
      <c r="BGG166" s="32"/>
      <c r="BGK166" s="32"/>
      <c r="BGL166" s="32"/>
      <c r="BGO166" s="32"/>
      <c r="BGZ166" s="32"/>
      <c r="BHO166" s="32"/>
      <c r="BHR166" s="32"/>
      <c r="BHV166" s="32"/>
      <c r="BHW166" s="32"/>
      <c r="BHZ166" s="32"/>
      <c r="BIL166" s="32"/>
      <c r="BIO166" s="32"/>
      <c r="BIS166" s="32"/>
      <c r="BIZ166" s="32"/>
      <c r="BJG166" s="32"/>
      <c r="BJH166" s="32"/>
      <c r="BJV166" s="32"/>
      <c r="BKC166" s="32"/>
      <c r="BKD166" s="32"/>
      <c r="BKK166" s="32"/>
      <c r="BKR166" s="32"/>
      <c r="BKY166" s="32"/>
      <c r="BLF166" s="32"/>
      <c r="BLM166" s="32"/>
      <c r="BLT166" s="32"/>
      <c r="BMA166" s="32"/>
      <c r="BMH166" s="32"/>
      <c r="BNF166" s="796"/>
      <c r="BNM166" s="32"/>
      <c r="BNR166" s="32"/>
      <c r="BOT166" s="32"/>
      <c r="BPA166" s="32"/>
      <c r="BPH166" s="32"/>
      <c r="BQK166" s="32"/>
      <c r="BQR166" s="32"/>
      <c r="BQU166" s="32"/>
      <c r="BQY166" s="32"/>
      <c r="BRU166" s="32"/>
      <c r="BSB166" s="32"/>
      <c r="BSP166" s="32"/>
      <c r="BSW166" s="32"/>
    </row>
    <row r="167" spans="36:1024 1027:1869" x14ac:dyDescent="0.25">
      <c r="AJ167" s="32"/>
      <c r="AQ167" s="32"/>
      <c r="AT167" s="32"/>
      <c r="BE167" s="32"/>
      <c r="BL167" s="738"/>
      <c r="BM167" s="32" t="s">
        <v>1208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32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6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U167" s="32"/>
      <c r="BFB167" s="32"/>
      <c r="BFI167" s="32"/>
      <c r="BFL167" s="32"/>
      <c r="BFP167" s="32"/>
      <c r="BFS167" s="32"/>
      <c r="BGD167" s="32"/>
      <c r="BGG167" s="32"/>
      <c r="BGK167" s="32"/>
      <c r="BGL167" s="32"/>
      <c r="BGO167" s="32"/>
      <c r="BGZ167" s="32"/>
      <c r="BHO167" s="32"/>
      <c r="BHR167" s="32"/>
      <c r="BHV167" s="32"/>
      <c r="BHW167" s="32"/>
      <c r="BHZ167" s="32"/>
      <c r="BIL167" s="32"/>
      <c r="BIO167" s="32"/>
      <c r="BIS167" s="32"/>
      <c r="BIZ167" s="32"/>
      <c r="BJG167" s="32"/>
      <c r="BJH167" s="32"/>
      <c r="BJV167" s="32"/>
      <c r="BKC167" s="32"/>
      <c r="BKD167" s="32"/>
      <c r="BKK167" s="32"/>
      <c r="BKR167" s="32"/>
      <c r="BKY167" s="32"/>
      <c r="BLF167" s="32"/>
      <c r="BLM167" s="32"/>
      <c r="BLT167" s="32"/>
      <c r="BMA167" s="32"/>
      <c r="BMH167" s="32"/>
      <c r="BNF167" s="796"/>
      <c r="BNM167" s="32"/>
      <c r="BNR167" s="32"/>
      <c r="BOT167" s="32"/>
      <c r="BPA167" s="32"/>
      <c r="BPH167" s="32"/>
      <c r="BQK167" s="32"/>
      <c r="BQR167" s="32"/>
      <c r="BQU167" s="32"/>
      <c r="BQY167" s="32"/>
      <c r="BRU167" s="32"/>
      <c r="BSB167" s="32"/>
      <c r="BSP167" s="32"/>
      <c r="BSW167" s="32"/>
    </row>
    <row r="168" spans="36:1024 1027:1869" x14ac:dyDescent="0.25">
      <c r="AJ168" s="32"/>
      <c r="AQ168" s="32"/>
      <c r="AT168" s="32"/>
      <c r="BE168" s="32"/>
      <c r="BL168" s="738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32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6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U168" s="32"/>
      <c r="BFB168" s="32"/>
      <c r="BFI168" s="32"/>
      <c r="BFL168" s="32"/>
      <c r="BFP168" s="32"/>
      <c r="BFS168" s="32"/>
      <c r="BGD168" s="32"/>
      <c r="BGG168" s="32"/>
      <c r="BGK168" s="32"/>
      <c r="BGL168" s="32"/>
      <c r="BGO168" s="32"/>
      <c r="BGZ168" s="32"/>
      <c r="BHO168" s="32"/>
      <c r="BHR168" s="32"/>
      <c r="BHV168" s="32"/>
      <c r="BHW168" s="32"/>
      <c r="BHZ168" s="32"/>
      <c r="BIL168" s="32"/>
      <c r="BIO168" s="32"/>
      <c r="BIS168" s="32"/>
      <c r="BIZ168" s="32"/>
      <c r="BJG168" s="32"/>
      <c r="BJH168" s="32"/>
      <c r="BJV168" s="32"/>
      <c r="BKC168" s="32"/>
      <c r="BKD168" s="32"/>
      <c r="BKK168" s="32"/>
      <c r="BKR168" s="32"/>
      <c r="BKY168" s="32"/>
      <c r="BLF168" s="32"/>
      <c r="BLM168" s="32"/>
      <c r="BLT168" s="32"/>
      <c r="BMA168" s="32"/>
      <c r="BMH168" s="32"/>
      <c r="BNF168" s="796"/>
      <c r="BNM168" s="32"/>
      <c r="BNR168" s="32"/>
      <c r="BOT168" s="32"/>
      <c r="BPA168" s="32"/>
      <c r="BPH168" s="32"/>
      <c r="BQK168" s="32"/>
      <c r="BQR168" s="32"/>
      <c r="BQU168" s="32"/>
      <c r="BQY168" s="32"/>
      <c r="BRU168" s="32"/>
      <c r="BSB168" s="32"/>
      <c r="BSP168" s="32"/>
      <c r="BSW168" s="32"/>
    </row>
    <row r="169" spans="36:1024 1027:1869" x14ac:dyDescent="0.25">
      <c r="AJ169" s="32"/>
      <c r="AQ169" s="32"/>
      <c r="AT169" s="32"/>
      <c r="BE169" s="32"/>
      <c r="BL169" s="738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32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6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U169" s="32"/>
      <c r="BFB169" s="32"/>
      <c r="BFI169" s="32"/>
      <c r="BFL169" s="32"/>
      <c r="BFP169" s="32"/>
      <c r="BFS169" s="32"/>
      <c r="BGD169" s="32"/>
      <c r="BGG169" s="32"/>
      <c r="BGK169" s="32"/>
      <c r="BGL169" s="32"/>
      <c r="BGO169" s="32"/>
      <c r="BGZ169" s="32"/>
      <c r="BHO169" s="32"/>
      <c r="BHR169" s="32"/>
      <c r="BHV169" s="32"/>
      <c r="BHW169" s="32"/>
      <c r="BHZ169" s="32"/>
      <c r="BIL169" s="32"/>
      <c r="BIO169" s="32"/>
      <c r="BIS169" s="32"/>
      <c r="BIZ169" s="32"/>
      <c r="BJG169" s="32"/>
      <c r="BJH169" s="32"/>
      <c r="BJV169" s="32"/>
      <c r="BKC169" s="32"/>
      <c r="BKD169" s="32"/>
      <c r="BKK169" s="32"/>
      <c r="BKR169" s="32"/>
      <c r="BKY169" s="32"/>
      <c r="BLF169" s="32"/>
      <c r="BLM169" s="32"/>
      <c r="BLT169" s="32"/>
      <c r="BMA169" s="32"/>
      <c r="BMH169" s="32"/>
      <c r="BNF169" s="796"/>
      <c r="BNM169" s="32"/>
      <c r="BNR169" s="32"/>
      <c r="BOT169" s="32"/>
      <c r="BPA169" s="32"/>
      <c r="BPH169" s="32"/>
      <c r="BQK169" s="32"/>
      <c r="BQR169" s="32"/>
      <c r="BQU169" s="32"/>
      <c r="BQY169" s="32"/>
      <c r="BRU169" s="32"/>
      <c r="BSB169" s="32"/>
      <c r="BSP169" s="32"/>
      <c r="BSW169" s="32"/>
    </row>
    <row r="170" spans="36:1024 1027:1869" x14ac:dyDescent="0.25">
      <c r="AJ170" s="32"/>
      <c r="AQ170" s="32"/>
      <c r="AT170" s="32"/>
      <c r="BE170" s="32"/>
      <c r="BL170" s="738"/>
      <c r="BM170" s="32" t="s">
        <v>972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32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6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U170" s="32"/>
      <c r="BFB170" s="32"/>
      <c r="BFI170" s="32"/>
      <c r="BFL170" s="32"/>
      <c r="BFP170" s="32"/>
      <c r="BFS170" s="32"/>
      <c r="BGD170" s="32"/>
      <c r="BGG170" s="32"/>
      <c r="BGK170" s="32"/>
      <c r="BGL170" s="32"/>
      <c r="BGO170" s="32"/>
      <c r="BGZ170" s="32"/>
      <c r="BHO170" s="32"/>
      <c r="BHR170" s="32"/>
      <c r="BHV170" s="32"/>
      <c r="BHW170" s="32"/>
      <c r="BHZ170" s="32"/>
      <c r="BIL170" s="32"/>
      <c r="BIO170" s="32"/>
      <c r="BIS170" s="32"/>
      <c r="BIZ170" s="32"/>
      <c r="BJG170" s="32"/>
      <c r="BJH170" s="32"/>
      <c r="BJV170" s="32"/>
      <c r="BKC170" s="32"/>
      <c r="BKD170" s="32"/>
      <c r="BKK170" s="32"/>
      <c r="BKR170" s="32"/>
      <c r="BKY170" s="32"/>
      <c r="BLF170" s="32"/>
      <c r="BLM170" s="32"/>
      <c r="BLT170" s="32"/>
      <c r="BMA170" s="32"/>
      <c r="BMH170" s="32"/>
      <c r="BNF170" s="796"/>
      <c r="BNM170" s="32"/>
      <c r="BNR170" s="32"/>
      <c r="BOT170" s="32"/>
      <c r="BPA170" s="32"/>
      <c r="BPH170" s="32"/>
      <c r="BQK170" s="32"/>
      <c r="BQR170" s="32"/>
      <c r="BQU170" s="32"/>
      <c r="BQY170" s="32"/>
      <c r="BRU170" s="32"/>
      <c r="BSB170" s="32"/>
      <c r="BSP170" s="32"/>
      <c r="BSW170" s="32"/>
    </row>
    <row r="171" spans="36:1024 1027:1869" x14ac:dyDescent="0.25">
      <c r="AJ171" s="32"/>
      <c r="AQ171" s="32"/>
      <c r="AT171" s="32"/>
      <c r="BE171" s="32"/>
      <c r="BL171" s="738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32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6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U171" s="32"/>
      <c r="BFB171" s="32"/>
      <c r="BFI171" s="32"/>
      <c r="BFL171" s="32"/>
      <c r="BFP171" s="32"/>
      <c r="BFS171" s="32"/>
      <c r="BGD171" s="32"/>
      <c r="BGG171" s="32"/>
      <c r="BGK171" s="32"/>
      <c r="BGL171" s="32"/>
      <c r="BGO171" s="32"/>
      <c r="BGZ171" s="32"/>
      <c r="BHO171" s="32"/>
      <c r="BHR171" s="32"/>
      <c r="BHV171" s="32"/>
      <c r="BHW171" s="32"/>
      <c r="BHZ171" s="32"/>
      <c r="BIL171" s="32"/>
      <c r="BIO171" s="32"/>
      <c r="BIS171" s="32"/>
      <c r="BIZ171" s="32"/>
      <c r="BJG171" s="32"/>
      <c r="BJH171" s="32"/>
      <c r="BJV171" s="32"/>
      <c r="BKC171" s="32"/>
      <c r="BKD171" s="32"/>
      <c r="BKK171" s="32"/>
      <c r="BKR171" s="32"/>
      <c r="BKY171" s="32"/>
      <c r="BLF171" s="32"/>
      <c r="BLM171" s="32"/>
      <c r="BLT171" s="32"/>
      <c r="BMA171" s="32"/>
      <c r="BMH171" s="32"/>
      <c r="BNF171" s="796"/>
      <c r="BNM171" s="32"/>
      <c r="BNR171" s="32"/>
      <c r="BOT171" s="32"/>
      <c r="BPA171" s="32"/>
      <c r="BPH171" s="32"/>
      <c r="BQK171" s="32"/>
      <c r="BQR171" s="32"/>
      <c r="BQU171" s="32"/>
      <c r="BQY171" s="32"/>
      <c r="BRU171" s="32"/>
      <c r="BSB171" s="32"/>
      <c r="BSP171" s="32"/>
      <c r="BSW171" s="32"/>
    </row>
    <row r="172" spans="36:1024 1027:1869" x14ac:dyDescent="0.25">
      <c r="AJ172" s="32"/>
      <c r="AQ172" s="32"/>
      <c r="AT172" s="32"/>
      <c r="BE172" s="32"/>
      <c r="BL172" s="738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32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6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U172" s="32"/>
      <c r="BFB172" s="32"/>
      <c r="BFI172" s="32"/>
      <c r="BFL172" s="32"/>
      <c r="BFP172" s="32"/>
      <c r="BFS172" s="32"/>
      <c r="BGD172" s="32"/>
      <c r="BGG172" s="32"/>
      <c r="BGK172" s="32"/>
      <c r="BGL172" s="32"/>
      <c r="BGO172" s="32"/>
      <c r="BGZ172" s="32"/>
      <c r="BHO172" s="32"/>
      <c r="BHR172" s="32"/>
      <c r="BHV172" s="32"/>
      <c r="BHW172" s="32"/>
      <c r="BHZ172" s="32"/>
      <c r="BIL172" s="32"/>
      <c r="BIO172" s="32"/>
      <c r="BIS172" s="32"/>
      <c r="BIZ172" s="32"/>
      <c r="BJG172" s="32"/>
      <c r="BJH172" s="32"/>
      <c r="BJV172" s="32"/>
      <c r="BKC172" s="32"/>
      <c r="BKD172" s="32"/>
      <c r="BKK172" s="32"/>
      <c r="BKR172" s="32"/>
      <c r="BKY172" s="32"/>
      <c r="BLF172" s="32"/>
      <c r="BLM172" s="32"/>
      <c r="BLT172" s="32"/>
      <c r="BMA172" s="32"/>
      <c r="BMH172" s="32"/>
      <c r="BNF172" s="796"/>
      <c r="BNM172" s="32"/>
      <c r="BNR172" s="32"/>
      <c r="BOT172" s="32"/>
      <c r="BPA172" s="32"/>
      <c r="BPH172" s="32"/>
      <c r="BQK172" s="32"/>
      <c r="BQR172" s="32"/>
      <c r="BQU172" s="32"/>
      <c r="BQY172" s="32"/>
      <c r="BRU172" s="32"/>
      <c r="BSB172" s="32"/>
      <c r="BSP172" s="32"/>
      <c r="BSW172" s="32"/>
    </row>
    <row r="173" spans="36:1024 1027:1869" x14ac:dyDescent="0.25">
      <c r="AJ173" s="32"/>
      <c r="AQ173" s="32"/>
      <c r="AT173" s="32"/>
      <c r="BE173" s="32"/>
      <c r="BL173" s="738"/>
      <c r="BM173" s="32" t="s">
        <v>955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32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6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U173" s="32"/>
      <c r="BFB173" s="32"/>
      <c r="BFI173" s="32"/>
      <c r="BFL173" s="32"/>
      <c r="BFP173" s="32"/>
      <c r="BFS173" s="32"/>
      <c r="BGD173" s="32"/>
      <c r="BGG173" s="32"/>
      <c r="BGK173" s="32"/>
      <c r="BGL173" s="32"/>
      <c r="BGO173" s="32"/>
      <c r="BGZ173" s="32"/>
      <c r="BHO173" s="32"/>
      <c r="BHR173" s="32"/>
      <c r="BHV173" s="32"/>
      <c r="BHW173" s="32"/>
      <c r="BHZ173" s="32"/>
      <c r="BIL173" s="32"/>
      <c r="BIO173" s="32"/>
      <c r="BIS173" s="32"/>
      <c r="BIZ173" s="32"/>
      <c r="BJG173" s="32"/>
      <c r="BJH173" s="32"/>
      <c r="BJV173" s="32"/>
      <c r="BKC173" s="32"/>
      <c r="BKD173" s="32"/>
      <c r="BKK173" s="32"/>
      <c r="BKR173" s="32"/>
      <c r="BKY173" s="32"/>
      <c r="BLF173" s="32"/>
      <c r="BLM173" s="32"/>
      <c r="BLT173" s="32"/>
      <c r="BMA173" s="32"/>
      <c r="BMH173" s="32"/>
      <c r="BNF173" s="796"/>
      <c r="BNM173" s="32"/>
      <c r="BNR173" s="32"/>
      <c r="BOT173" s="32"/>
      <c r="BPA173" s="32"/>
      <c r="BPH173" s="32"/>
      <c r="BQK173" s="32"/>
      <c r="BQR173" s="32"/>
      <c r="BQU173" s="32"/>
      <c r="BQY173" s="32"/>
      <c r="BRU173" s="32"/>
      <c r="BSB173" s="32"/>
      <c r="BSP173" s="32"/>
      <c r="BSW173" s="32"/>
    </row>
    <row r="174" spans="36:1024 1027:1869" x14ac:dyDescent="0.25">
      <c r="AJ174" s="32"/>
      <c r="AQ174" s="32"/>
      <c r="AT174" s="32"/>
      <c r="BE174" s="32"/>
      <c r="BL174" s="738"/>
      <c r="BM174" s="32" t="s">
        <v>1209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32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6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U174" s="32"/>
      <c r="BFB174" s="32"/>
      <c r="BFI174" s="32"/>
      <c r="BFL174" s="32"/>
      <c r="BFP174" s="32"/>
      <c r="BFS174" s="32"/>
      <c r="BGD174" s="32"/>
      <c r="BGG174" s="32"/>
      <c r="BGK174" s="32"/>
      <c r="BGL174" s="32"/>
      <c r="BGO174" s="32"/>
      <c r="BGZ174" s="32"/>
      <c r="BHO174" s="32"/>
      <c r="BHR174" s="32"/>
      <c r="BHV174" s="32"/>
      <c r="BHW174" s="32"/>
      <c r="BHZ174" s="32"/>
      <c r="BIL174" s="32"/>
      <c r="BIO174" s="32"/>
      <c r="BIS174" s="32"/>
      <c r="BIZ174" s="32"/>
      <c r="BJG174" s="32"/>
      <c r="BJH174" s="32"/>
      <c r="BJV174" s="32"/>
      <c r="BKC174" s="32"/>
      <c r="BKD174" s="32"/>
      <c r="BKK174" s="32"/>
      <c r="BKR174" s="32"/>
      <c r="BKY174" s="32"/>
      <c r="BLF174" s="32"/>
      <c r="BLM174" s="32"/>
      <c r="BLT174" s="32"/>
      <c r="BMA174" s="32"/>
      <c r="BMH174" s="32"/>
      <c r="BNF174" s="796"/>
      <c r="BNM174" s="32"/>
      <c r="BNR174" s="32"/>
      <c r="BOT174" s="32"/>
      <c r="BPA174" s="32"/>
      <c r="BPH174" s="32"/>
      <c r="BQK174" s="32"/>
      <c r="BQR174" s="32"/>
      <c r="BQU174" s="32"/>
      <c r="BQY174" s="32"/>
      <c r="BRU174" s="32"/>
      <c r="BSB174" s="32"/>
      <c r="BSP174" s="32"/>
      <c r="BSW174" s="32"/>
    </row>
    <row r="175" spans="36:1024 1027:1869" x14ac:dyDescent="0.25">
      <c r="AJ175" s="32"/>
      <c r="AQ175" s="32"/>
      <c r="AT175" s="32"/>
      <c r="BE175" s="32"/>
      <c r="BL175" s="738"/>
      <c r="BM175" s="32" t="s">
        <v>1210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32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6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U175" s="32"/>
      <c r="BFB175" s="32"/>
      <c r="BFI175" s="32"/>
      <c r="BFL175" s="32"/>
      <c r="BFP175" s="32"/>
      <c r="BFS175" s="32"/>
      <c r="BGD175" s="32"/>
      <c r="BGG175" s="32"/>
      <c r="BGK175" s="32"/>
      <c r="BGL175" s="32"/>
      <c r="BGO175" s="32"/>
      <c r="BGZ175" s="32"/>
      <c r="BHO175" s="32"/>
      <c r="BHR175" s="32"/>
      <c r="BHV175" s="32"/>
      <c r="BHW175" s="32"/>
      <c r="BHZ175" s="32"/>
      <c r="BIL175" s="32"/>
      <c r="BIO175" s="32"/>
      <c r="BIS175" s="32"/>
      <c r="BIZ175" s="32"/>
      <c r="BJG175" s="32"/>
      <c r="BJH175" s="32"/>
      <c r="BJV175" s="32"/>
      <c r="BKC175" s="32"/>
      <c r="BKD175" s="32"/>
      <c r="BKK175" s="32"/>
      <c r="BKR175" s="32"/>
      <c r="BKY175" s="32"/>
      <c r="BLF175" s="32"/>
      <c r="BLM175" s="32"/>
      <c r="BLT175" s="32"/>
      <c r="BMA175" s="32"/>
      <c r="BMH175" s="32"/>
      <c r="BNF175" s="796"/>
      <c r="BNM175" s="32"/>
      <c r="BNR175" s="32"/>
      <c r="BOT175" s="32"/>
      <c r="BPA175" s="32"/>
      <c r="BPH175" s="32"/>
      <c r="BQK175" s="32"/>
      <c r="BQR175" s="32"/>
      <c r="BQU175" s="32"/>
      <c r="BQY175" s="32"/>
      <c r="BRU175" s="32"/>
      <c r="BSB175" s="32"/>
      <c r="BSP175" s="32"/>
      <c r="BSW175" s="32"/>
    </row>
    <row r="176" spans="36:1024 1027:1869" x14ac:dyDescent="0.25">
      <c r="AJ176" s="32"/>
      <c r="AQ176" s="32"/>
      <c r="AT176" s="32"/>
      <c r="BE176" s="32"/>
      <c r="BL176" s="738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32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6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U176" s="32"/>
      <c r="BFB176" s="32"/>
      <c r="BFI176" s="32"/>
      <c r="BFL176" s="32"/>
      <c r="BFP176" s="32"/>
      <c r="BFS176" s="32"/>
      <c r="BGD176" s="32"/>
      <c r="BGG176" s="32"/>
      <c r="BGK176" s="32"/>
      <c r="BGL176" s="32"/>
      <c r="BGO176" s="32"/>
      <c r="BGZ176" s="32"/>
      <c r="BHO176" s="32"/>
      <c r="BHR176" s="32"/>
      <c r="BHV176" s="32"/>
      <c r="BHW176" s="32"/>
      <c r="BHZ176" s="32"/>
      <c r="BIL176" s="32"/>
      <c r="BIO176" s="32"/>
      <c r="BIS176" s="32"/>
      <c r="BIZ176" s="32"/>
      <c r="BJG176" s="32"/>
      <c r="BJH176" s="32"/>
      <c r="BJV176" s="32"/>
      <c r="BKC176" s="32"/>
      <c r="BKD176" s="32"/>
      <c r="BKK176" s="32"/>
      <c r="BKR176" s="32"/>
      <c r="BKY176" s="32"/>
      <c r="BLF176" s="32"/>
      <c r="BLM176" s="32"/>
      <c r="BLT176" s="32"/>
      <c r="BMA176" s="32"/>
      <c r="BMH176" s="32"/>
      <c r="BNF176" s="796"/>
      <c r="BNM176" s="32"/>
      <c r="BNR176" s="32"/>
      <c r="BOT176" s="32"/>
      <c r="BPA176" s="32"/>
      <c r="BPH176" s="32"/>
      <c r="BQK176" s="32"/>
      <c r="BQR176" s="32"/>
      <c r="BQU176" s="32"/>
      <c r="BQY176" s="32"/>
      <c r="BRU176" s="32"/>
      <c r="BSB176" s="32"/>
      <c r="BSP176" s="32"/>
      <c r="BSW176" s="32"/>
    </row>
    <row r="177" spans="36:1024 1027:1869" x14ac:dyDescent="0.25">
      <c r="AJ177" s="32"/>
      <c r="AQ177" s="32"/>
      <c r="AT177" s="32"/>
      <c r="BE177" s="32"/>
      <c r="BL177" s="738"/>
      <c r="BM177" s="32" t="s">
        <v>1211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32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6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U177" s="32"/>
      <c r="BFB177" s="32"/>
      <c r="BFI177" s="32"/>
      <c r="BFL177" s="32"/>
      <c r="BFP177" s="32"/>
      <c r="BFS177" s="32"/>
      <c r="BGD177" s="32"/>
      <c r="BGG177" s="32"/>
      <c r="BGK177" s="32"/>
      <c r="BGL177" s="32"/>
      <c r="BGO177" s="32"/>
      <c r="BGZ177" s="32"/>
      <c r="BHO177" s="32"/>
      <c r="BHR177" s="32"/>
      <c r="BHV177" s="32"/>
      <c r="BHW177" s="32"/>
      <c r="BHZ177" s="32"/>
      <c r="BIL177" s="32"/>
      <c r="BIO177" s="32"/>
      <c r="BIS177" s="32"/>
      <c r="BIZ177" s="32"/>
      <c r="BJG177" s="32"/>
      <c r="BJH177" s="32"/>
      <c r="BJV177" s="32"/>
      <c r="BKC177" s="32"/>
      <c r="BKD177" s="32"/>
      <c r="BKK177" s="32"/>
      <c r="BKR177" s="32"/>
      <c r="BKY177" s="32"/>
      <c r="BLF177" s="32"/>
      <c r="BLM177" s="32"/>
      <c r="BLT177" s="32"/>
      <c r="BMA177" s="32"/>
      <c r="BMH177" s="32"/>
      <c r="BNF177" s="796"/>
      <c r="BNM177" s="32"/>
      <c r="BNR177" s="32"/>
      <c r="BOT177" s="32"/>
      <c r="BPA177" s="32"/>
      <c r="BPH177" s="32"/>
      <c r="BQK177" s="32"/>
      <c r="BQR177" s="32"/>
      <c r="BQU177" s="32"/>
      <c r="BQY177" s="32"/>
      <c r="BRU177" s="32"/>
      <c r="BSB177" s="32"/>
      <c r="BSP177" s="32"/>
      <c r="BSW177" s="32"/>
    </row>
    <row r="178" spans="36:1024 1027:1869" x14ac:dyDescent="0.25">
      <c r="AJ178" s="32"/>
      <c r="AQ178" s="32"/>
      <c r="AT178" s="32"/>
      <c r="BE178" s="32"/>
      <c r="BL178" s="738"/>
      <c r="BM178" s="32" t="s">
        <v>1212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32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6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U178" s="32"/>
      <c r="BFB178" s="32"/>
      <c r="BFI178" s="32"/>
      <c r="BFL178" s="32"/>
      <c r="BFP178" s="32"/>
      <c r="BFS178" s="32"/>
      <c r="BGD178" s="32"/>
      <c r="BGG178" s="32"/>
      <c r="BGK178" s="32"/>
      <c r="BGL178" s="32"/>
      <c r="BGO178" s="32"/>
      <c r="BGZ178" s="32"/>
      <c r="BHO178" s="32"/>
      <c r="BHR178" s="32"/>
      <c r="BHV178" s="32"/>
      <c r="BHW178" s="32"/>
      <c r="BHZ178" s="32"/>
      <c r="BIL178" s="32"/>
      <c r="BIO178" s="32"/>
      <c r="BIS178" s="32"/>
      <c r="BIZ178" s="32"/>
      <c r="BJG178" s="32"/>
      <c r="BJH178" s="32"/>
      <c r="BJV178" s="32"/>
      <c r="BKC178" s="32"/>
      <c r="BKD178" s="32"/>
      <c r="BKK178" s="32"/>
      <c r="BKR178" s="32"/>
      <c r="BKY178" s="32"/>
      <c r="BLF178" s="32"/>
      <c r="BLM178" s="32"/>
      <c r="BLT178" s="32"/>
      <c r="BMA178" s="32"/>
      <c r="BMH178" s="32"/>
      <c r="BNF178" s="796"/>
      <c r="BNM178" s="32"/>
      <c r="BNR178" s="32"/>
      <c r="BOT178" s="32"/>
      <c r="BPA178" s="32"/>
      <c r="BPH178" s="32"/>
      <c r="BQK178" s="32"/>
      <c r="BQR178" s="32"/>
      <c r="BQU178" s="32"/>
      <c r="BQY178" s="32"/>
      <c r="BRU178" s="32"/>
      <c r="BSB178" s="32"/>
      <c r="BSP178" s="32"/>
      <c r="BSW178" s="32"/>
    </row>
    <row r="179" spans="36:1024 1027:1869" x14ac:dyDescent="0.25">
      <c r="AJ179" s="32"/>
      <c r="AQ179" s="32"/>
      <c r="AT179" s="32"/>
      <c r="BE179" s="32"/>
      <c r="BL179" s="738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32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6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U179" s="32"/>
      <c r="BFB179" s="32"/>
      <c r="BFI179" s="32"/>
      <c r="BFL179" s="32"/>
      <c r="BFP179" s="32"/>
      <c r="BFS179" s="32"/>
      <c r="BGD179" s="32"/>
      <c r="BGG179" s="32"/>
      <c r="BGK179" s="32"/>
      <c r="BGL179" s="32"/>
      <c r="BGO179" s="32"/>
      <c r="BGZ179" s="32"/>
      <c r="BHO179" s="32"/>
      <c r="BHR179" s="32"/>
      <c r="BHV179" s="32"/>
      <c r="BHW179" s="32"/>
      <c r="BHZ179" s="32"/>
      <c r="BIL179" s="32"/>
      <c r="BIO179" s="32"/>
      <c r="BIS179" s="32"/>
      <c r="BIZ179" s="32"/>
      <c r="BJG179" s="32"/>
      <c r="BJH179" s="32"/>
      <c r="BJV179" s="32"/>
      <c r="BKC179" s="32"/>
      <c r="BKD179" s="32"/>
      <c r="BKK179" s="32"/>
      <c r="BKR179" s="32"/>
      <c r="BKY179" s="32"/>
      <c r="BLF179" s="32"/>
      <c r="BLM179" s="32"/>
      <c r="BLT179" s="32"/>
      <c r="BMA179" s="32"/>
      <c r="BMH179" s="32"/>
      <c r="BNF179" s="796"/>
      <c r="BNM179" s="32"/>
      <c r="BNR179" s="32"/>
      <c r="BOT179" s="32"/>
      <c r="BPA179" s="32"/>
      <c r="BPH179" s="32"/>
      <c r="BQK179" s="32"/>
      <c r="BQR179" s="32"/>
      <c r="BQU179" s="32"/>
      <c r="BQY179" s="32"/>
      <c r="BRU179" s="32"/>
      <c r="BSB179" s="32"/>
      <c r="BSP179" s="32"/>
      <c r="BSW179" s="32"/>
    </row>
    <row r="180" spans="36:1024 1027:1869" x14ac:dyDescent="0.25">
      <c r="AJ180" s="32"/>
      <c r="AQ180" s="32"/>
      <c r="AT180" s="32"/>
      <c r="BE180" s="32"/>
      <c r="BL180" s="738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32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6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U180" s="32"/>
      <c r="BFB180" s="32"/>
      <c r="BFI180" s="32"/>
      <c r="BFL180" s="32"/>
      <c r="BFP180" s="32"/>
      <c r="BFS180" s="32"/>
      <c r="BGD180" s="32"/>
      <c r="BGG180" s="32"/>
      <c r="BGK180" s="32"/>
      <c r="BGL180" s="32"/>
      <c r="BGO180" s="32"/>
      <c r="BGZ180" s="32"/>
      <c r="BHO180" s="32"/>
      <c r="BHR180" s="32"/>
      <c r="BHV180" s="32"/>
      <c r="BHW180" s="32"/>
      <c r="BHZ180" s="32"/>
      <c r="BIL180" s="32"/>
      <c r="BIO180" s="32"/>
      <c r="BIS180" s="32"/>
      <c r="BIZ180" s="32"/>
      <c r="BJG180" s="32"/>
      <c r="BJH180" s="32"/>
      <c r="BJV180" s="32"/>
      <c r="BKC180" s="32"/>
      <c r="BKD180" s="32"/>
      <c r="BKK180" s="32"/>
      <c r="BKR180" s="32"/>
      <c r="BKY180" s="32"/>
      <c r="BLF180" s="32"/>
      <c r="BLM180" s="32"/>
      <c r="BLT180" s="32"/>
      <c r="BMA180" s="32"/>
      <c r="BMH180" s="32"/>
      <c r="BNF180" s="796"/>
      <c r="BNM180" s="32"/>
      <c r="BNR180" s="32"/>
      <c r="BOT180" s="32"/>
      <c r="BPA180" s="32"/>
      <c r="BPH180" s="32"/>
      <c r="BQK180" s="32"/>
      <c r="BQR180" s="32"/>
      <c r="BQU180" s="32"/>
      <c r="BQY180" s="32"/>
      <c r="BRU180" s="32"/>
      <c r="BSB180" s="32"/>
      <c r="BSP180" s="32"/>
      <c r="BSW180" s="32"/>
    </row>
    <row r="181" spans="36:1024 1027:1869" x14ac:dyDescent="0.25">
      <c r="AJ181" s="32"/>
      <c r="AQ181" s="32"/>
      <c r="AT181" s="32"/>
      <c r="BE181" s="32"/>
      <c r="BL181" s="738"/>
      <c r="BM181" s="32" t="s">
        <v>956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32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6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U181" s="32"/>
      <c r="BFB181" s="32"/>
      <c r="BFI181" s="32"/>
      <c r="BFL181" s="32"/>
      <c r="BFP181" s="32"/>
      <c r="BFS181" s="32"/>
      <c r="BGD181" s="32"/>
      <c r="BGG181" s="32"/>
      <c r="BGK181" s="32"/>
      <c r="BGL181" s="32"/>
      <c r="BGO181" s="32"/>
      <c r="BGZ181" s="32"/>
      <c r="BHO181" s="32"/>
      <c r="BHR181" s="32"/>
      <c r="BHV181" s="32"/>
      <c r="BHW181" s="32"/>
      <c r="BHZ181" s="32"/>
      <c r="BIL181" s="32"/>
      <c r="BIO181" s="32"/>
      <c r="BIS181" s="32"/>
      <c r="BIZ181" s="32"/>
      <c r="BJG181" s="32"/>
      <c r="BJH181" s="32"/>
      <c r="BJV181" s="32"/>
      <c r="BKC181" s="32"/>
      <c r="BKD181" s="32"/>
      <c r="BKK181" s="32"/>
      <c r="BKR181" s="32"/>
      <c r="BKY181" s="32"/>
      <c r="BLF181" s="32"/>
      <c r="BLM181" s="32"/>
      <c r="BLT181" s="32"/>
      <c r="BMA181" s="32"/>
      <c r="BMH181" s="32"/>
      <c r="BNF181" s="796"/>
      <c r="BNM181" s="32"/>
      <c r="BNR181" s="32"/>
      <c r="BOT181" s="32"/>
      <c r="BPA181" s="32"/>
      <c r="BPH181" s="32"/>
      <c r="BQK181" s="32"/>
      <c r="BQR181" s="32"/>
      <c r="BQU181" s="32"/>
      <c r="BQY181" s="32"/>
      <c r="BRU181" s="32"/>
      <c r="BSB181" s="32"/>
      <c r="BSP181" s="32"/>
      <c r="BSW181" s="32"/>
    </row>
    <row r="182" spans="36:1024 1027:1869" x14ac:dyDescent="0.25">
      <c r="AJ182" s="32"/>
      <c r="AQ182" s="32"/>
      <c r="AT182" s="32"/>
      <c r="BE182" s="32"/>
      <c r="BL182" s="738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32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6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U182" s="32"/>
      <c r="BFB182" s="32"/>
      <c r="BFI182" s="32"/>
      <c r="BFL182" s="32"/>
      <c r="BFP182" s="32"/>
      <c r="BFS182" s="32"/>
      <c r="BGD182" s="32"/>
      <c r="BGG182" s="32"/>
      <c r="BGK182" s="32"/>
      <c r="BGL182" s="32"/>
      <c r="BGO182" s="32"/>
      <c r="BGZ182" s="32"/>
      <c r="BHO182" s="32"/>
      <c r="BHR182" s="32"/>
      <c r="BHV182" s="32"/>
      <c r="BHW182" s="32"/>
      <c r="BHZ182" s="32"/>
      <c r="BIL182" s="32"/>
      <c r="BIO182" s="32"/>
      <c r="BIS182" s="32"/>
      <c r="BIZ182" s="32"/>
      <c r="BJG182" s="32"/>
      <c r="BJH182" s="32"/>
      <c r="BJV182" s="32"/>
      <c r="BKC182" s="32"/>
      <c r="BKD182" s="32"/>
      <c r="BKK182" s="32"/>
      <c r="BKR182" s="32"/>
      <c r="BKY182" s="32"/>
      <c r="BLF182" s="32"/>
      <c r="BLM182" s="32"/>
      <c r="BLT182" s="32"/>
      <c r="BMA182" s="32"/>
      <c r="BMH182" s="32"/>
      <c r="BNF182" s="796"/>
      <c r="BNM182" s="32"/>
      <c r="BNR182" s="32"/>
      <c r="BOT182" s="32"/>
      <c r="BPA182" s="32"/>
      <c r="BPH182" s="32"/>
      <c r="BQK182" s="32"/>
      <c r="BQR182" s="32"/>
      <c r="BQU182" s="32"/>
      <c r="BQY182" s="32"/>
      <c r="BRU182" s="32"/>
      <c r="BSB182" s="32"/>
      <c r="BSP182" s="32"/>
      <c r="BSW182" s="32"/>
    </row>
    <row r="183" spans="36:1024 1027:1869" x14ac:dyDescent="0.25">
      <c r="AJ183" s="32"/>
      <c r="AQ183" s="32"/>
      <c r="AT183" s="32"/>
      <c r="BE183" s="32"/>
      <c r="BL183" s="738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32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6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U183" s="32"/>
      <c r="BFB183" s="32"/>
      <c r="BFI183" s="32"/>
      <c r="BFL183" s="32"/>
      <c r="BFP183" s="32"/>
      <c r="BFS183" s="32"/>
      <c r="BGD183" s="32"/>
      <c r="BGG183" s="32"/>
      <c r="BGK183" s="32"/>
      <c r="BGL183" s="32"/>
      <c r="BGO183" s="32"/>
      <c r="BGZ183" s="32"/>
      <c r="BHO183" s="32"/>
      <c r="BHR183" s="32"/>
      <c r="BHV183" s="32"/>
      <c r="BHW183" s="32"/>
      <c r="BHZ183" s="32"/>
      <c r="BIL183" s="32"/>
      <c r="BIO183" s="32"/>
      <c r="BIS183" s="32"/>
      <c r="BIZ183" s="32"/>
      <c r="BJG183" s="32"/>
      <c r="BJH183" s="32"/>
      <c r="BJV183" s="32"/>
      <c r="BKC183" s="32"/>
      <c r="BKD183" s="32"/>
      <c r="BKK183" s="32"/>
      <c r="BKR183" s="32"/>
      <c r="BKY183" s="32"/>
      <c r="BLF183" s="32"/>
      <c r="BLM183" s="32"/>
      <c r="BLT183" s="32"/>
      <c r="BMA183" s="32"/>
      <c r="BMH183" s="32"/>
      <c r="BNF183" s="796"/>
      <c r="BNM183" s="32"/>
      <c r="BNR183" s="32"/>
      <c r="BOT183" s="32"/>
      <c r="BPA183" s="32"/>
      <c r="BPH183" s="32"/>
      <c r="BQK183" s="32"/>
      <c r="BQR183" s="32"/>
      <c r="BQU183" s="32"/>
      <c r="BQY183" s="32"/>
      <c r="BRU183" s="32"/>
      <c r="BSB183" s="32"/>
      <c r="BSP183" s="32"/>
      <c r="BSW183" s="32"/>
    </row>
    <row r="184" spans="36:1024 1027:1869" x14ac:dyDescent="0.25">
      <c r="AJ184" s="32"/>
      <c r="AQ184" s="32"/>
      <c r="AT184" s="32"/>
      <c r="BE184" s="32"/>
      <c r="BL184" s="738"/>
      <c r="BM184" s="32" t="s">
        <v>1213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32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6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U184" s="32"/>
      <c r="BFB184" s="32"/>
      <c r="BFI184" s="32"/>
      <c r="BFL184" s="32"/>
      <c r="BFP184" s="32"/>
      <c r="BFS184" s="32"/>
      <c r="BGD184" s="32"/>
      <c r="BGG184" s="32"/>
      <c r="BGK184" s="32"/>
      <c r="BGL184" s="32"/>
      <c r="BGO184" s="32"/>
      <c r="BGZ184" s="32"/>
      <c r="BHO184" s="32"/>
      <c r="BHR184" s="32"/>
      <c r="BHV184" s="32"/>
      <c r="BHW184" s="32"/>
      <c r="BHZ184" s="32"/>
      <c r="BIL184" s="32"/>
      <c r="BIO184" s="32"/>
      <c r="BIS184" s="32"/>
      <c r="BIZ184" s="32"/>
      <c r="BJG184" s="32"/>
      <c r="BJH184" s="32"/>
      <c r="BJV184" s="32"/>
      <c r="BKC184" s="32"/>
      <c r="BKD184" s="32"/>
      <c r="BKK184" s="32"/>
      <c r="BKR184" s="32"/>
      <c r="BKY184" s="32"/>
      <c r="BLF184" s="32"/>
      <c r="BLM184" s="32"/>
      <c r="BLT184" s="32"/>
      <c r="BMA184" s="32"/>
      <c r="BMH184" s="32"/>
      <c r="BNF184" s="796"/>
      <c r="BNM184" s="32"/>
      <c r="BNR184" s="32"/>
      <c r="BOT184" s="32"/>
      <c r="BPA184" s="32"/>
      <c r="BPH184" s="32"/>
      <c r="BQK184" s="32"/>
      <c r="BQR184" s="32"/>
      <c r="BQU184" s="32"/>
      <c r="BQY184" s="32"/>
      <c r="BRU184" s="32"/>
      <c r="BSB184" s="32"/>
      <c r="BSP184" s="32"/>
      <c r="BSW184" s="32"/>
    </row>
    <row r="185" spans="36:1024 1027:1869" x14ac:dyDescent="0.25">
      <c r="AJ185" s="32"/>
      <c r="AQ185" s="32"/>
      <c r="AT185" s="32"/>
      <c r="BE185" s="32"/>
      <c r="BL185" s="738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32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6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U185" s="32"/>
      <c r="BFB185" s="32"/>
      <c r="BFI185" s="32"/>
      <c r="BFL185" s="32"/>
      <c r="BFP185" s="32"/>
      <c r="BFS185" s="32"/>
      <c r="BGD185" s="32"/>
      <c r="BGG185" s="32"/>
      <c r="BGK185" s="32"/>
      <c r="BGL185" s="32"/>
      <c r="BGO185" s="32"/>
      <c r="BGZ185" s="32"/>
      <c r="BHO185" s="32"/>
      <c r="BHR185" s="32"/>
      <c r="BHV185" s="32"/>
      <c r="BHW185" s="32"/>
      <c r="BHZ185" s="32"/>
      <c r="BIL185" s="32"/>
      <c r="BIO185" s="32"/>
      <c r="BIS185" s="32"/>
      <c r="BIZ185" s="32"/>
      <c r="BJG185" s="32"/>
      <c r="BJH185" s="32"/>
      <c r="BJV185" s="32"/>
      <c r="BKC185" s="32"/>
      <c r="BKD185" s="32"/>
      <c r="BKK185" s="32"/>
      <c r="BKR185" s="32"/>
      <c r="BKY185" s="32"/>
      <c r="BLF185" s="32"/>
      <c r="BLM185" s="32"/>
      <c r="BLT185" s="32"/>
      <c r="BMA185" s="32"/>
      <c r="BMH185" s="32"/>
      <c r="BNF185" s="796"/>
      <c r="BNM185" s="32"/>
      <c r="BNR185" s="32"/>
      <c r="BOT185" s="32"/>
      <c r="BPA185" s="32"/>
      <c r="BPH185" s="32"/>
      <c r="BQK185" s="32"/>
      <c r="BQR185" s="32"/>
      <c r="BQU185" s="32"/>
      <c r="BQY185" s="32"/>
      <c r="BRU185" s="32"/>
      <c r="BSB185" s="32"/>
      <c r="BSP185" s="32"/>
      <c r="BSW185" s="32"/>
    </row>
    <row r="186" spans="36:1024 1027:1869" x14ac:dyDescent="0.25">
      <c r="AJ186" s="32"/>
      <c r="AQ186" s="32"/>
      <c r="AT186" s="32"/>
      <c r="BE186" s="32"/>
      <c r="BL186" s="738"/>
      <c r="BM186" s="32" t="s">
        <v>1002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32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6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U186" s="32"/>
      <c r="BFB186" s="32"/>
      <c r="BFI186" s="32"/>
      <c r="BFL186" s="32"/>
      <c r="BFP186" s="32"/>
      <c r="BFS186" s="32"/>
      <c r="BGD186" s="32"/>
      <c r="BGG186" s="32"/>
      <c r="BGK186" s="32"/>
      <c r="BGL186" s="32"/>
      <c r="BGO186" s="32"/>
      <c r="BGZ186" s="32"/>
      <c r="BHO186" s="32"/>
      <c r="BHR186" s="32"/>
      <c r="BHV186" s="32"/>
      <c r="BHW186" s="32"/>
      <c r="BHZ186" s="32"/>
      <c r="BIL186" s="32"/>
      <c r="BIO186" s="32"/>
      <c r="BIS186" s="32"/>
      <c r="BIZ186" s="32"/>
      <c r="BJG186" s="32"/>
      <c r="BJH186" s="32"/>
      <c r="BJV186" s="32"/>
      <c r="BKC186" s="32"/>
      <c r="BKD186" s="32"/>
      <c r="BKK186" s="32"/>
      <c r="BKR186" s="32"/>
      <c r="BKY186" s="32"/>
      <c r="BLF186" s="32"/>
      <c r="BLM186" s="32"/>
      <c r="BLT186" s="32"/>
      <c r="BMA186" s="32"/>
      <c r="BMH186" s="32"/>
      <c r="BNF186" s="796"/>
      <c r="BNM186" s="32"/>
      <c r="BNR186" s="32"/>
      <c r="BOT186" s="32"/>
      <c r="BPA186" s="32"/>
      <c r="BPH186" s="32"/>
      <c r="BQK186" s="32"/>
      <c r="BQR186" s="32"/>
      <c r="BQU186" s="32"/>
      <c r="BQY186" s="32"/>
      <c r="BRU186" s="32"/>
      <c r="BSB186" s="32"/>
      <c r="BSP186" s="32"/>
      <c r="BSW186" s="32"/>
    </row>
    <row r="187" spans="36:1024 1027:1869" x14ac:dyDescent="0.25">
      <c r="AJ187" s="32"/>
      <c r="AQ187" s="32"/>
      <c r="AT187" s="32"/>
      <c r="BE187" s="32"/>
      <c r="BL187" s="738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32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6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U187" s="32"/>
      <c r="BFB187" s="32"/>
      <c r="BFI187" s="32"/>
      <c r="BFL187" s="32"/>
      <c r="BFP187" s="32"/>
      <c r="BFS187" s="32"/>
      <c r="BGD187" s="32"/>
      <c r="BGG187" s="32"/>
      <c r="BGK187" s="32"/>
      <c r="BGL187" s="32"/>
      <c r="BGO187" s="32"/>
      <c r="BGZ187" s="32"/>
      <c r="BHO187" s="32"/>
      <c r="BHR187" s="32"/>
      <c r="BHV187" s="32"/>
      <c r="BHW187" s="32"/>
      <c r="BHZ187" s="32"/>
      <c r="BIL187" s="32"/>
      <c r="BIO187" s="32"/>
      <c r="BIS187" s="32"/>
      <c r="BIZ187" s="32"/>
      <c r="BJG187" s="32"/>
      <c r="BJH187" s="32"/>
      <c r="BJV187" s="32"/>
      <c r="BKC187" s="32"/>
      <c r="BKD187" s="32"/>
      <c r="BKK187" s="32"/>
      <c r="BKR187" s="32"/>
      <c r="BKY187" s="32"/>
      <c r="BLF187" s="32"/>
      <c r="BLM187" s="32"/>
      <c r="BLT187" s="32"/>
      <c r="BMA187" s="32"/>
      <c r="BMH187" s="32"/>
      <c r="BNF187" s="796"/>
      <c r="BNM187" s="32"/>
      <c r="BNR187" s="32"/>
      <c r="BOT187" s="32"/>
      <c r="BPA187" s="32"/>
      <c r="BPH187" s="32"/>
      <c r="BQK187" s="32"/>
      <c r="BQR187" s="32"/>
      <c r="BQU187" s="32"/>
      <c r="BQY187" s="32"/>
      <c r="BRU187" s="32"/>
      <c r="BSB187" s="32"/>
      <c r="BSP187" s="32"/>
      <c r="BSW187" s="32"/>
    </row>
    <row r="188" spans="36:1024 1027:1869" x14ac:dyDescent="0.25">
      <c r="AJ188" s="32"/>
      <c r="AQ188" s="32"/>
      <c r="AT188" s="32"/>
      <c r="BE188" s="32"/>
      <c r="BL188" s="738"/>
      <c r="BM188" s="32" t="s">
        <v>1214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32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6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U188" s="32"/>
      <c r="BFB188" s="32"/>
      <c r="BFI188" s="32"/>
      <c r="BFL188" s="32"/>
      <c r="BFP188" s="32"/>
      <c r="BFS188" s="32"/>
      <c r="BGD188" s="32"/>
      <c r="BGG188" s="32"/>
      <c r="BGK188" s="32"/>
      <c r="BGL188" s="32"/>
      <c r="BGO188" s="32"/>
      <c r="BGZ188" s="32"/>
      <c r="BHO188" s="32"/>
      <c r="BHR188" s="32"/>
      <c r="BHV188" s="32"/>
      <c r="BHW188" s="32"/>
      <c r="BHZ188" s="32"/>
      <c r="BIL188" s="32"/>
      <c r="BIO188" s="32"/>
      <c r="BIS188" s="32"/>
      <c r="BIZ188" s="32"/>
      <c r="BJG188" s="32"/>
      <c r="BJH188" s="32"/>
      <c r="BJV188" s="32"/>
      <c r="BKC188" s="32"/>
      <c r="BKD188" s="32"/>
      <c r="BKK188" s="32"/>
      <c r="BKR188" s="32"/>
      <c r="BKY188" s="32"/>
      <c r="BLF188" s="32"/>
      <c r="BLM188" s="32"/>
      <c r="BLT188" s="32"/>
      <c r="BMA188" s="32"/>
      <c r="BMH188" s="32"/>
      <c r="BNF188" s="796"/>
      <c r="BNM188" s="32"/>
      <c r="BNR188" s="32"/>
      <c r="BOT188" s="32"/>
      <c r="BPA188" s="32"/>
      <c r="BPH188" s="32"/>
      <c r="BQK188" s="32"/>
      <c r="BQR188" s="32"/>
      <c r="BQU188" s="32"/>
      <c r="BQY188" s="32"/>
      <c r="BRU188" s="32"/>
      <c r="BSB188" s="32"/>
      <c r="BSP188" s="32"/>
      <c r="BSW188" s="32"/>
    </row>
    <row r="189" spans="36:1024 1027:1869" x14ac:dyDescent="0.25">
      <c r="AJ189" s="32"/>
      <c r="AQ189" s="32"/>
      <c r="AT189" s="32"/>
      <c r="BE189" s="32"/>
      <c r="BL189" s="738"/>
      <c r="BM189" s="32" t="s">
        <v>1215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32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6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U189" s="32"/>
      <c r="BFB189" s="32"/>
      <c r="BFI189" s="32"/>
      <c r="BFL189" s="32"/>
      <c r="BFP189" s="32"/>
      <c r="BFS189" s="32"/>
      <c r="BGD189" s="32"/>
      <c r="BGG189" s="32"/>
      <c r="BGK189" s="32"/>
      <c r="BGL189" s="32"/>
      <c r="BGO189" s="32"/>
      <c r="BGZ189" s="32"/>
      <c r="BHO189" s="32"/>
      <c r="BHR189" s="32"/>
      <c r="BHV189" s="32"/>
      <c r="BHW189" s="32"/>
      <c r="BHZ189" s="32"/>
      <c r="BIL189" s="32"/>
      <c r="BIO189" s="32"/>
      <c r="BIS189" s="32"/>
      <c r="BIZ189" s="32"/>
      <c r="BJG189" s="32"/>
      <c r="BJH189" s="32"/>
      <c r="BJV189" s="32"/>
      <c r="BKC189" s="32"/>
      <c r="BKD189" s="32"/>
      <c r="BKK189" s="32"/>
      <c r="BKR189" s="32"/>
      <c r="BKY189" s="32"/>
      <c r="BLF189" s="32"/>
      <c r="BLM189" s="32"/>
      <c r="BLT189" s="32"/>
      <c r="BMA189" s="32"/>
      <c r="BMH189" s="32"/>
      <c r="BNF189" s="796"/>
      <c r="BNM189" s="32"/>
      <c r="BNR189" s="32"/>
      <c r="BOT189" s="32"/>
      <c r="BPA189" s="32"/>
      <c r="BPH189" s="32"/>
      <c r="BQK189" s="32"/>
      <c r="BQR189" s="32"/>
      <c r="BQU189" s="32"/>
      <c r="BQY189" s="32"/>
      <c r="BRU189" s="32"/>
      <c r="BSB189" s="32"/>
      <c r="BSP189" s="32"/>
      <c r="BSW189" s="32"/>
    </row>
    <row r="190" spans="36:1024 1027:1869" x14ac:dyDescent="0.25">
      <c r="AJ190" s="32"/>
      <c r="AQ190" s="32"/>
      <c r="AT190" s="32"/>
      <c r="BE190" s="32"/>
      <c r="BL190" s="738"/>
      <c r="BM190" s="32" t="s">
        <v>973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32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6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U190" s="32"/>
      <c r="BFB190" s="32"/>
      <c r="BFI190" s="32"/>
      <c r="BFL190" s="32"/>
      <c r="BFP190" s="32"/>
      <c r="BFS190" s="32"/>
      <c r="BGD190" s="32"/>
      <c r="BGG190" s="32"/>
      <c r="BGK190" s="32"/>
      <c r="BGL190" s="32"/>
      <c r="BGO190" s="32"/>
      <c r="BGZ190" s="32"/>
      <c r="BHO190" s="32"/>
      <c r="BHR190" s="32"/>
      <c r="BHV190" s="32"/>
      <c r="BHW190" s="32"/>
      <c r="BHZ190" s="32"/>
      <c r="BIL190" s="32"/>
      <c r="BIO190" s="32"/>
      <c r="BIS190" s="32"/>
      <c r="BIZ190" s="32"/>
      <c r="BJG190" s="32"/>
      <c r="BJH190" s="32"/>
      <c r="BJV190" s="32"/>
      <c r="BKC190" s="32"/>
      <c r="BKD190" s="32"/>
      <c r="BKK190" s="32"/>
      <c r="BKR190" s="32"/>
      <c r="BKY190" s="32"/>
      <c r="BLF190" s="32"/>
      <c r="BLM190" s="32"/>
      <c r="BLT190" s="32"/>
      <c r="BMA190" s="32"/>
      <c r="BMH190" s="32"/>
      <c r="BNF190" s="796"/>
      <c r="BNM190" s="32"/>
      <c r="BNR190" s="32"/>
      <c r="BOT190" s="32"/>
      <c r="BPA190" s="32"/>
      <c r="BPH190" s="32"/>
      <c r="BQK190" s="32"/>
      <c r="BQR190" s="32"/>
      <c r="BQU190" s="32"/>
      <c r="BQY190" s="32"/>
      <c r="BRU190" s="32"/>
      <c r="BSB190" s="32"/>
      <c r="BSP190" s="32"/>
      <c r="BSW190" s="32"/>
    </row>
    <row r="191" spans="36:1024 1027:1869" x14ac:dyDescent="0.25">
      <c r="AJ191" s="32"/>
      <c r="AQ191" s="32"/>
      <c r="AT191" s="32"/>
      <c r="BE191" s="32"/>
      <c r="BL191" s="738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32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6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U191" s="32"/>
      <c r="BFB191" s="32"/>
      <c r="BFI191" s="32"/>
      <c r="BFL191" s="32"/>
      <c r="BFP191" s="32"/>
      <c r="BFS191" s="32"/>
      <c r="BGD191" s="32"/>
      <c r="BGG191" s="32"/>
      <c r="BGK191" s="32"/>
      <c r="BGL191" s="32"/>
      <c r="BGO191" s="32"/>
      <c r="BGZ191" s="32"/>
      <c r="BHO191" s="32"/>
      <c r="BHR191" s="32"/>
      <c r="BHV191" s="32"/>
      <c r="BHW191" s="32"/>
      <c r="BHZ191" s="32"/>
      <c r="BIL191" s="32"/>
      <c r="BIO191" s="32"/>
      <c r="BIS191" s="32"/>
      <c r="BIZ191" s="32"/>
      <c r="BJG191" s="32"/>
      <c r="BJH191" s="32"/>
      <c r="BJV191" s="32"/>
      <c r="BKC191" s="32"/>
      <c r="BKD191" s="32"/>
      <c r="BKK191" s="32"/>
      <c r="BKR191" s="32"/>
      <c r="BKY191" s="32"/>
      <c r="BLF191" s="32"/>
      <c r="BLM191" s="32"/>
      <c r="BLT191" s="32"/>
      <c r="BMA191" s="32"/>
      <c r="BMH191" s="32"/>
      <c r="BNF191" s="796"/>
      <c r="BNM191" s="32"/>
      <c r="BNR191" s="32"/>
      <c r="BOT191" s="32"/>
      <c r="BPA191" s="32"/>
      <c r="BPH191" s="32"/>
      <c r="BQK191" s="32"/>
      <c r="BQR191" s="32"/>
      <c r="BQU191" s="32"/>
      <c r="BQY191" s="32"/>
      <c r="BRU191" s="32"/>
      <c r="BSB191" s="32"/>
      <c r="BSP191" s="32"/>
      <c r="BSW191" s="32"/>
    </row>
    <row r="192" spans="36:1024 1027:1869" x14ac:dyDescent="0.25">
      <c r="AJ192" s="32"/>
      <c r="AQ192" s="32"/>
      <c r="AT192" s="32"/>
      <c r="BE192" s="32"/>
      <c r="BL192" s="738"/>
      <c r="BM192" s="32" t="s">
        <v>1216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32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6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U192" s="32"/>
      <c r="BFB192" s="32"/>
      <c r="BFI192" s="32"/>
      <c r="BFL192" s="32"/>
      <c r="BFP192" s="32"/>
      <c r="BFS192" s="32"/>
      <c r="BGD192" s="32"/>
      <c r="BGG192" s="32"/>
      <c r="BGK192" s="32"/>
      <c r="BGL192" s="32"/>
      <c r="BGO192" s="32"/>
      <c r="BGZ192" s="32"/>
      <c r="BHO192" s="32"/>
      <c r="BHR192" s="32"/>
      <c r="BHV192" s="32"/>
      <c r="BHW192" s="32"/>
      <c r="BHZ192" s="32"/>
      <c r="BIL192" s="32"/>
      <c r="BIO192" s="32"/>
      <c r="BIS192" s="32"/>
      <c r="BIZ192" s="32"/>
      <c r="BJG192" s="32"/>
      <c r="BJH192" s="32"/>
      <c r="BJV192" s="32"/>
      <c r="BKC192" s="32"/>
      <c r="BKD192" s="32"/>
      <c r="BKK192" s="32"/>
      <c r="BKR192" s="32"/>
      <c r="BKY192" s="32"/>
      <c r="BLF192" s="32"/>
      <c r="BLM192" s="32"/>
      <c r="BLT192" s="32"/>
      <c r="BMA192" s="32"/>
      <c r="BMH192" s="32"/>
      <c r="BNF192" s="796"/>
      <c r="BNM192" s="32"/>
      <c r="BNR192" s="32"/>
      <c r="BOT192" s="32"/>
      <c r="BPA192" s="32"/>
      <c r="BPH192" s="32"/>
      <c r="BQK192" s="32"/>
      <c r="BQR192" s="32"/>
      <c r="BQU192" s="32"/>
      <c r="BQY192" s="32"/>
      <c r="BRU192" s="32"/>
      <c r="BSB192" s="32"/>
      <c r="BSP192" s="32"/>
      <c r="BSW192" s="32"/>
    </row>
    <row r="193" spans="36:1024 1027:1869" x14ac:dyDescent="0.25">
      <c r="AJ193" s="32"/>
      <c r="AQ193" s="32"/>
      <c r="AT193" s="32"/>
      <c r="BE193" s="32"/>
      <c r="BL193" s="738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32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6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U193" s="32"/>
      <c r="BFB193" s="32"/>
      <c r="BFI193" s="32"/>
      <c r="BFL193" s="32"/>
      <c r="BFP193" s="32"/>
      <c r="BFS193" s="32"/>
      <c r="BGD193" s="32"/>
      <c r="BGG193" s="32"/>
      <c r="BGK193" s="32"/>
      <c r="BGL193" s="32"/>
      <c r="BGO193" s="32"/>
      <c r="BGZ193" s="32"/>
      <c r="BHO193" s="32"/>
      <c r="BHR193" s="32"/>
      <c r="BHV193" s="32"/>
      <c r="BHW193" s="32"/>
      <c r="BHZ193" s="32"/>
      <c r="BIL193" s="32"/>
      <c r="BIO193" s="32"/>
      <c r="BIS193" s="32"/>
      <c r="BIZ193" s="32"/>
      <c r="BJG193" s="32"/>
      <c r="BJH193" s="32"/>
      <c r="BJV193" s="32"/>
      <c r="BKC193" s="32"/>
      <c r="BKD193" s="32"/>
      <c r="BKK193" s="32"/>
      <c r="BKR193" s="32"/>
      <c r="BKY193" s="32"/>
      <c r="BLF193" s="32"/>
      <c r="BLM193" s="32"/>
      <c r="BLT193" s="32"/>
      <c r="BMA193" s="32"/>
      <c r="BMH193" s="32"/>
      <c r="BNF193" s="796"/>
      <c r="BNM193" s="32"/>
      <c r="BNR193" s="32"/>
      <c r="BOT193" s="32"/>
      <c r="BPA193" s="32"/>
      <c r="BPH193" s="32"/>
      <c r="BQK193" s="32"/>
      <c r="BQR193" s="32"/>
      <c r="BQU193" s="32"/>
      <c r="BQY193" s="32"/>
      <c r="BRU193" s="32"/>
      <c r="BSB193" s="32"/>
      <c r="BSP193" s="32"/>
      <c r="BSW193" s="32"/>
    </row>
    <row r="194" spans="36:1024 1027:1869" x14ac:dyDescent="0.25">
      <c r="AJ194" s="32"/>
      <c r="AQ194" s="32"/>
      <c r="AT194" s="32"/>
      <c r="BE194" s="32"/>
      <c r="BL194" s="738"/>
      <c r="BM194" s="32" t="s">
        <v>1216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32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6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U194" s="32"/>
      <c r="BFB194" s="32"/>
      <c r="BFI194" s="32"/>
      <c r="BFL194" s="32"/>
      <c r="BFP194" s="32"/>
      <c r="BFS194" s="32"/>
      <c r="BGD194" s="32"/>
      <c r="BGG194" s="32"/>
      <c r="BGK194" s="32"/>
      <c r="BGL194" s="32"/>
      <c r="BGO194" s="32"/>
      <c r="BGZ194" s="32"/>
      <c r="BHO194" s="32"/>
      <c r="BHR194" s="32"/>
      <c r="BHV194" s="32"/>
      <c r="BHW194" s="32"/>
      <c r="BHZ194" s="32"/>
      <c r="BIL194" s="32"/>
      <c r="BIO194" s="32"/>
      <c r="BIS194" s="32"/>
      <c r="BIZ194" s="32"/>
      <c r="BJG194" s="32"/>
      <c r="BJH194" s="32"/>
      <c r="BJV194" s="32"/>
      <c r="BKC194" s="32"/>
      <c r="BKD194" s="32"/>
      <c r="BKK194" s="32"/>
      <c r="BKR194" s="32"/>
      <c r="BKY194" s="32"/>
      <c r="BLF194" s="32"/>
      <c r="BLM194" s="32"/>
      <c r="BLT194" s="32"/>
      <c r="BMA194" s="32"/>
      <c r="BMH194" s="32"/>
      <c r="BNF194" s="796"/>
      <c r="BNM194" s="32"/>
      <c r="BNR194" s="32"/>
      <c r="BOT194" s="32"/>
      <c r="BPA194" s="32"/>
      <c r="BPH194" s="32"/>
      <c r="BQK194" s="32"/>
      <c r="BQR194" s="32"/>
      <c r="BQU194" s="32"/>
      <c r="BQY194" s="32"/>
      <c r="BRU194" s="32"/>
      <c r="BSB194" s="32"/>
      <c r="BSP194" s="32"/>
      <c r="BSW194" s="32"/>
    </row>
    <row r="195" spans="36:1024 1027:1869" x14ac:dyDescent="0.25">
      <c r="AJ195" s="32"/>
      <c r="AQ195" s="32"/>
      <c r="AT195" s="32"/>
      <c r="BE195" s="32"/>
      <c r="BL195" s="738"/>
      <c r="BM195" s="32" t="s">
        <v>1217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32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6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U195" s="32"/>
      <c r="BFB195" s="32"/>
      <c r="BFI195" s="32"/>
      <c r="BFL195" s="32"/>
      <c r="BFP195" s="32"/>
      <c r="BFS195" s="32"/>
      <c r="BGD195" s="32"/>
      <c r="BGG195" s="32"/>
      <c r="BGK195" s="32"/>
      <c r="BGL195" s="32"/>
      <c r="BGO195" s="32"/>
      <c r="BGZ195" s="32"/>
      <c r="BHO195" s="32"/>
      <c r="BHR195" s="32"/>
      <c r="BHV195" s="32"/>
      <c r="BHW195" s="32"/>
      <c r="BHZ195" s="32"/>
      <c r="BIL195" s="32"/>
      <c r="BIO195" s="32"/>
      <c r="BIS195" s="32"/>
      <c r="BIZ195" s="32"/>
      <c r="BJG195" s="32"/>
      <c r="BJH195" s="32"/>
      <c r="BJV195" s="32"/>
      <c r="BKC195" s="32"/>
      <c r="BKD195" s="32"/>
      <c r="BKK195" s="32"/>
      <c r="BKR195" s="32"/>
      <c r="BKY195" s="32"/>
      <c r="BLF195" s="32"/>
      <c r="BLM195" s="32"/>
      <c r="BLT195" s="32"/>
      <c r="BMA195" s="32"/>
      <c r="BMH195" s="32"/>
      <c r="BNF195" s="796"/>
      <c r="BNM195" s="32"/>
      <c r="BNR195" s="32"/>
      <c r="BOT195" s="32"/>
      <c r="BPA195" s="32"/>
      <c r="BPH195" s="32"/>
      <c r="BQK195" s="32"/>
      <c r="BQR195" s="32"/>
      <c r="BQU195" s="32"/>
      <c r="BQY195" s="32"/>
      <c r="BRU195" s="32"/>
      <c r="BSB195" s="32"/>
      <c r="BSP195" s="32"/>
      <c r="BSW195" s="32"/>
    </row>
    <row r="196" spans="36:1024 1027:1869" x14ac:dyDescent="0.25">
      <c r="AJ196" s="32"/>
      <c r="AQ196" s="32"/>
      <c r="AT196" s="32"/>
      <c r="BE196" s="32"/>
      <c r="BL196" s="738"/>
      <c r="BM196" s="32" t="s">
        <v>1218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32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6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U196" s="32"/>
      <c r="BFB196" s="32"/>
      <c r="BFI196" s="32"/>
      <c r="BFL196" s="32"/>
      <c r="BFP196" s="32"/>
      <c r="BFS196" s="32"/>
      <c r="BGD196" s="32"/>
      <c r="BGG196" s="32"/>
      <c r="BGK196" s="32"/>
      <c r="BGL196" s="32"/>
      <c r="BGO196" s="32"/>
      <c r="BGZ196" s="32"/>
      <c r="BHO196" s="32"/>
      <c r="BHR196" s="32"/>
      <c r="BHV196" s="32"/>
      <c r="BHW196" s="32"/>
      <c r="BHZ196" s="32"/>
      <c r="BIL196" s="32"/>
      <c r="BIO196" s="32"/>
      <c r="BIS196" s="32"/>
      <c r="BIZ196" s="32"/>
      <c r="BJG196" s="32"/>
      <c r="BJH196" s="32"/>
      <c r="BJV196" s="32"/>
      <c r="BKC196" s="32"/>
      <c r="BKD196" s="32"/>
      <c r="BKK196" s="32"/>
      <c r="BKR196" s="32"/>
      <c r="BKY196" s="32"/>
      <c r="BLF196" s="32"/>
      <c r="BLM196" s="32"/>
      <c r="BLT196" s="32"/>
      <c r="BMA196" s="32"/>
      <c r="BMH196" s="32"/>
      <c r="BNF196" s="796"/>
      <c r="BNM196" s="32"/>
      <c r="BNR196" s="32"/>
      <c r="BOT196" s="32"/>
      <c r="BPA196" s="32"/>
      <c r="BPH196" s="32"/>
      <c r="BQK196" s="32"/>
      <c r="BQR196" s="32"/>
      <c r="BQU196" s="32"/>
      <c r="BQY196" s="32"/>
      <c r="BRU196" s="32"/>
      <c r="BSB196" s="32"/>
      <c r="BSP196" s="32"/>
      <c r="BSW196" s="32"/>
    </row>
    <row r="197" spans="36:1024 1027:1869" x14ac:dyDescent="0.25">
      <c r="AJ197" s="32"/>
      <c r="AQ197" s="32"/>
      <c r="AT197" s="32"/>
      <c r="BE197" s="32"/>
      <c r="BL197" s="738"/>
      <c r="BM197" s="32" t="s">
        <v>1219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32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6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U197" s="32"/>
      <c r="BFB197" s="32"/>
      <c r="BFI197" s="32"/>
      <c r="BFL197" s="32"/>
      <c r="BFP197" s="32"/>
      <c r="BFS197" s="32"/>
      <c r="BGD197" s="32"/>
      <c r="BGG197" s="32"/>
      <c r="BGK197" s="32"/>
      <c r="BGL197" s="32"/>
      <c r="BGO197" s="32"/>
      <c r="BGZ197" s="32"/>
      <c r="BHO197" s="32"/>
      <c r="BHR197" s="32"/>
      <c r="BHV197" s="32"/>
      <c r="BHW197" s="32"/>
      <c r="BHZ197" s="32"/>
      <c r="BIL197" s="32"/>
      <c r="BIO197" s="32"/>
      <c r="BIS197" s="32"/>
      <c r="BIZ197" s="32"/>
      <c r="BJG197" s="32"/>
      <c r="BJH197" s="32"/>
      <c r="BJV197" s="32"/>
      <c r="BKC197" s="32"/>
      <c r="BKD197" s="32"/>
      <c r="BKK197" s="32"/>
      <c r="BKR197" s="32"/>
      <c r="BKY197" s="32"/>
      <c r="BLF197" s="32"/>
      <c r="BLM197" s="32"/>
      <c r="BLT197" s="32"/>
      <c r="BMA197" s="32"/>
      <c r="BMH197" s="32"/>
      <c r="BNF197" s="796"/>
      <c r="BNM197" s="32"/>
      <c r="BNR197" s="32"/>
      <c r="BOT197" s="32"/>
      <c r="BPA197" s="32"/>
      <c r="BPH197" s="32"/>
      <c r="BQK197" s="32"/>
      <c r="BQR197" s="32"/>
      <c r="BQU197" s="32"/>
      <c r="BQY197" s="32"/>
      <c r="BRU197" s="32"/>
      <c r="BSB197" s="32"/>
      <c r="BSP197" s="32"/>
      <c r="BSW197" s="32"/>
    </row>
    <row r="198" spans="36:1024 1027:1869" x14ac:dyDescent="0.25">
      <c r="AJ198" s="32"/>
      <c r="AQ198" s="32"/>
      <c r="AT198" s="32"/>
      <c r="BE198" s="32"/>
      <c r="BL198" s="738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32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6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U198" s="32"/>
      <c r="BFB198" s="32"/>
      <c r="BFI198" s="32"/>
      <c r="BFL198" s="32"/>
      <c r="BFP198" s="32"/>
      <c r="BFS198" s="32"/>
      <c r="BGD198" s="32"/>
      <c r="BGG198" s="32"/>
      <c r="BGK198" s="32"/>
      <c r="BGL198" s="32"/>
      <c r="BGO198" s="32"/>
      <c r="BGZ198" s="32"/>
      <c r="BHO198" s="32"/>
      <c r="BHR198" s="32"/>
      <c r="BHV198" s="32"/>
      <c r="BHW198" s="32"/>
      <c r="BHZ198" s="32"/>
      <c r="BIL198" s="32"/>
      <c r="BIO198" s="32"/>
      <c r="BIS198" s="32"/>
      <c r="BIZ198" s="32"/>
      <c r="BJG198" s="32"/>
      <c r="BJH198" s="32"/>
      <c r="BJV198" s="32"/>
      <c r="BKC198" s="32"/>
      <c r="BKD198" s="32"/>
      <c r="BKK198" s="32"/>
      <c r="BKR198" s="32"/>
      <c r="BKY198" s="32"/>
      <c r="BLF198" s="32"/>
      <c r="BLM198" s="32"/>
      <c r="BLT198" s="32"/>
      <c r="BMA198" s="32"/>
      <c r="BMH198" s="32"/>
      <c r="BNF198" s="796"/>
      <c r="BNM198" s="32"/>
      <c r="BNR198" s="32"/>
      <c r="BOT198" s="32"/>
      <c r="BPA198" s="32"/>
      <c r="BPH198" s="32"/>
      <c r="BQK198" s="32"/>
      <c r="BQR198" s="32"/>
      <c r="BQU198" s="32"/>
      <c r="BQY198" s="32"/>
      <c r="BRU198" s="32"/>
      <c r="BSB198" s="32"/>
      <c r="BSP198" s="32"/>
      <c r="BSW198" s="32"/>
    </row>
    <row r="199" spans="36:1024 1027:1869" x14ac:dyDescent="0.25">
      <c r="AJ199" s="32"/>
      <c r="AQ199" s="32"/>
      <c r="AT199" s="32"/>
      <c r="BE199" s="32"/>
      <c r="BL199" s="738"/>
      <c r="BM199" s="32" t="s">
        <v>982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32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6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U199" s="32"/>
      <c r="BFB199" s="32"/>
      <c r="BFI199" s="32"/>
      <c r="BFL199" s="32"/>
      <c r="BFP199" s="32"/>
      <c r="BFS199" s="32"/>
      <c r="BGD199" s="32"/>
      <c r="BGG199" s="32"/>
      <c r="BGK199" s="32"/>
      <c r="BGL199" s="32"/>
      <c r="BGO199" s="32"/>
      <c r="BGZ199" s="32"/>
      <c r="BHO199" s="32"/>
      <c r="BHR199" s="32"/>
      <c r="BHV199" s="32"/>
      <c r="BHW199" s="32"/>
      <c r="BHZ199" s="32"/>
      <c r="BIL199" s="32"/>
      <c r="BIO199" s="32"/>
      <c r="BIS199" s="32"/>
      <c r="BIZ199" s="32"/>
      <c r="BJG199" s="32"/>
      <c r="BJH199" s="32"/>
      <c r="BJV199" s="32"/>
      <c r="BKC199" s="32"/>
      <c r="BKD199" s="32"/>
      <c r="BKK199" s="32"/>
      <c r="BKR199" s="32"/>
      <c r="BKY199" s="32"/>
      <c r="BLF199" s="32"/>
      <c r="BLM199" s="32"/>
      <c r="BLT199" s="32"/>
      <c r="BMA199" s="32"/>
      <c r="BMH199" s="32"/>
      <c r="BNF199" s="796"/>
      <c r="BNM199" s="32"/>
      <c r="BNR199" s="32"/>
      <c r="BOT199" s="32"/>
      <c r="BPA199" s="32"/>
      <c r="BPH199" s="32"/>
      <c r="BQK199" s="32"/>
      <c r="BQR199" s="32"/>
      <c r="BQU199" s="32"/>
      <c r="BQY199" s="32"/>
      <c r="BRU199" s="32"/>
      <c r="BSB199" s="32"/>
      <c r="BSP199" s="32"/>
      <c r="BSW199" s="32"/>
    </row>
    <row r="200" spans="36:1024 1027:1869" x14ac:dyDescent="0.25">
      <c r="AJ200" s="32"/>
      <c r="AQ200" s="32"/>
      <c r="AT200" s="32"/>
      <c r="BE200" s="32"/>
      <c r="BL200" s="738"/>
      <c r="BM200" s="32" t="s">
        <v>1220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32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6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U200" s="32"/>
      <c r="BFB200" s="32"/>
      <c r="BFI200" s="32"/>
      <c r="BFL200" s="32"/>
      <c r="BFP200" s="32"/>
      <c r="BFS200" s="32"/>
      <c r="BGD200" s="32"/>
      <c r="BGG200" s="32"/>
      <c r="BGK200" s="32"/>
      <c r="BGL200" s="32"/>
      <c r="BGO200" s="32"/>
      <c r="BGZ200" s="32"/>
      <c r="BHO200" s="32"/>
      <c r="BHR200" s="32"/>
      <c r="BHV200" s="32"/>
      <c r="BHW200" s="32"/>
      <c r="BHZ200" s="32"/>
      <c r="BIL200" s="32"/>
      <c r="BIO200" s="32"/>
      <c r="BIS200" s="32"/>
      <c r="BIZ200" s="32"/>
      <c r="BJG200" s="32"/>
      <c r="BJH200" s="32"/>
      <c r="BJV200" s="32"/>
      <c r="BKC200" s="32"/>
      <c r="BKD200" s="32"/>
      <c r="BKK200" s="32"/>
      <c r="BKR200" s="32"/>
      <c r="BKY200" s="32"/>
      <c r="BLF200" s="32"/>
      <c r="BLM200" s="32"/>
      <c r="BLT200" s="32"/>
      <c r="BMA200" s="32"/>
      <c r="BMH200" s="32"/>
      <c r="BNF200" s="796"/>
      <c r="BNM200" s="32"/>
      <c r="BNR200" s="32"/>
      <c r="BOT200" s="32"/>
      <c r="BPA200" s="32"/>
      <c r="BPH200" s="32"/>
      <c r="BQK200" s="32"/>
      <c r="BQR200" s="32"/>
      <c r="BQU200" s="32"/>
      <c r="BQY200" s="32"/>
      <c r="BRU200" s="32"/>
      <c r="BSB200" s="32"/>
      <c r="BSP200" s="32"/>
      <c r="BSW200" s="32"/>
    </row>
    <row r="201" spans="36:1024 1027:1869" x14ac:dyDescent="0.25">
      <c r="AJ201" s="32"/>
      <c r="AQ201" s="32"/>
      <c r="AT201" s="32"/>
      <c r="BE201" s="32"/>
      <c r="BL201" s="738"/>
      <c r="BM201" s="32" t="s">
        <v>1221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32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6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U201" s="32"/>
      <c r="BFB201" s="32"/>
      <c r="BFI201" s="32"/>
      <c r="BFL201" s="32"/>
      <c r="BFP201" s="32"/>
      <c r="BFS201" s="32"/>
      <c r="BGD201" s="32"/>
      <c r="BGG201" s="32"/>
      <c r="BGK201" s="32"/>
      <c r="BGL201" s="32"/>
      <c r="BGO201" s="32"/>
      <c r="BGZ201" s="32"/>
      <c r="BHO201" s="32"/>
      <c r="BHR201" s="32"/>
      <c r="BHV201" s="32"/>
      <c r="BHW201" s="32"/>
      <c r="BHZ201" s="32"/>
      <c r="BIL201" s="32"/>
      <c r="BIO201" s="32"/>
      <c r="BIS201" s="32"/>
      <c r="BIZ201" s="32"/>
      <c r="BJG201" s="32"/>
      <c r="BJH201" s="32"/>
      <c r="BJV201" s="32"/>
      <c r="BKC201" s="32"/>
      <c r="BKD201" s="32"/>
      <c r="BKK201" s="32"/>
      <c r="BKR201" s="32"/>
      <c r="BKY201" s="32"/>
      <c r="BLF201" s="32"/>
      <c r="BLM201" s="32"/>
      <c r="BLT201" s="32"/>
      <c r="BMA201" s="32"/>
      <c r="BMH201" s="32"/>
      <c r="BNF201" s="796"/>
      <c r="BNM201" s="32"/>
      <c r="BNR201" s="32"/>
      <c r="BOT201" s="32"/>
      <c r="BPA201" s="32"/>
      <c r="BPH201" s="32"/>
      <c r="BQK201" s="32"/>
      <c r="BQR201" s="32"/>
      <c r="BQU201" s="32"/>
      <c r="BQY201" s="32"/>
      <c r="BRU201" s="32"/>
      <c r="BSB201" s="32"/>
      <c r="BSP201" s="32"/>
      <c r="BSW201" s="32"/>
    </row>
    <row r="202" spans="36:1024 1027:1869" x14ac:dyDescent="0.25">
      <c r="AJ202" s="32"/>
      <c r="AQ202" s="32"/>
      <c r="AT202" s="32"/>
      <c r="BE202" s="32"/>
      <c r="BL202" s="738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32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6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U202" s="32"/>
      <c r="BFB202" s="32"/>
      <c r="BFI202" s="32"/>
      <c r="BFL202" s="32"/>
      <c r="BFP202" s="32"/>
      <c r="BFS202" s="32"/>
      <c r="BGD202" s="32"/>
      <c r="BGG202" s="32"/>
      <c r="BGK202" s="32"/>
      <c r="BGL202" s="32"/>
      <c r="BGO202" s="32"/>
      <c r="BGZ202" s="32"/>
      <c r="BHO202" s="32"/>
      <c r="BHR202" s="32"/>
      <c r="BHV202" s="32"/>
      <c r="BHW202" s="32"/>
      <c r="BHZ202" s="32"/>
      <c r="BIL202" s="32"/>
      <c r="BIO202" s="32"/>
      <c r="BIS202" s="32"/>
      <c r="BIZ202" s="32"/>
      <c r="BJG202" s="32"/>
      <c r="BJH202" s="32"/>
      <c r="BJV202" s="32"/>
      <c r="BKC202" s="32"/>
      <c r="BKD202" s="32"/>
      <c r="BKK202" s="32"/>
      <c r="BKR202" s="32"/>
      <c r="BKY202" s="32"/>
      <c r="BLF202" s="32"/>
      <c r="BLM202" s="32"/>
      <c r="BLT202" s="32"/>
      <c r="BMA202" s="32"/>
      <c r="BMH202" s="32"/>
      <c r="BNF202" s="796"/>
      <c r="BNM202" s="32"/>
      <c r="BNR202" s="32"/>
      <c r="BOT202" s="32"/>
      <c r="BPA202" s="32"/>
      <c r="BPH202" s="32"/>
      <c r="BQK202" s="32"/>
      <c r="BQR202" s="32"/>
      <c r="BQU202" s="32"/>
      <c r="BQY202" s="32"/>
      <c r="BRU202" s="32"/>
      <c r="BSB202" s="32"/>
      <c r="BSP202" s="32"/>
      <c r="BSW202" s="32"/>
    </row>
    <row r="203" spans="36:1024 1027:1869" x14ac:dyDescent="0.25">
      <c r="AJ203" s="32"/>
      <c r="AQ203" s="32"/>
      <c r="AT203" s="32"/>
      <c r="BE203" s="32"/>
      <c r="BL203" s="738"/>
      <c r="BM203" s="32" t="s">
        <v>1222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32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6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U203" s="32"/>
      <c r="BFB203" s="32"/>
      <c r="BFI203" s="32"/>
      <c r="BFL203" s="32"/>
      <c r="BFP203" s="32"/>
      <c r="BFS203" s="32"/>
      <c r="BGD203" s="32"/>
      <c r="BGG203" s="32"/>
      <c r="BGK203" s="32"/>
      <c r="BGL203" s="32"/>
      <c r="BGO203" s="32"/>
      <c r="BGZ203" s="32"/>
      <c r="BHO203" s="32"/>
      <c r="BHR203" s="32"/>
      <c r="BHV203" s="32"/>
      <c r="BHW203" s="32"/>
      <c r="BHZ203" s="32"/>
      <c r="BIL203" s="32"/>
      <c r="BIO203" s="32"/>
      <c r="BIS203" s="32"/>
      <c r="BIZ203" s="32"/>
      <c r="BJG203" s="32"/>
      <c r="BJH203" s="32"/>
      <c r="BJV203" s="32"/>
      <c r="BKC203" s="32"/>
      <c r="BKD203" s="32"/>
      <c r="BKK203" s="32"/>
      <c r="BKR203" s="32"/>
      <c r="BKY203" s="32"/>
      <c r="BLF203" s="32"/>
      <c r="BLM203" s="32"/>
      <c r="BLT203" s="32"/>
      <c r="BMA203" s="32"/>
      <c r="BMH203" s="32"/>
      <c r="BNF203" s="796"/>
      <c r="BNM203" s="32"/>
      <c r="BNR203" s="32"/>
      <c r="BOT203" s="32"/>
      <c r="BPA203" s="32"/>
      <c r="BPH203" s="32"/>
      <c r="BQK203" s="32"/>
      <c r="BQR203" s="32"/>
      <c r="BQU203" s="32"/>
      <c r="BQY203" s="32"/>
      <c r="BRU203" s="32"/>
      <c r="BSB203" s="32"/>
      <c r="BSP203" s="32"/>
      <c r="BSW203" s="32"/>
    </row>
    <row r="204" spans="36:1024 1027:1869" x14ac:dyDescent="0.25">
      <c r="AJ204" s="32"/>
      <c r="AQ204" s="32"/>
      <c r="AT204" s="32"/>
      <c r="BE204" s="32"/>
      <c r="BL204" s="738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32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6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U204" s="32"/>
      <c r="BFB204" s="32"/>
      <c r="BFI204" s="32"/>
      <c r="BFL204" s="32"/>
      <c r="BFP204" s="32"/>
      <c r="BFS204" s="32"/>
      <c r="BGD204" s="32"/>
      <c r="BGG204" s="32"/>
      <c r="BGK204" s="32"/>
      <c r="BGL204" s="32"/>
      <c r="BGO204" s="32"/>
      <c r="BGZ204" s="32"/>
      <c r="BHO204" s="32"/>
      <c r="BHR204" s="32"/>
      <c r="BHV204" s="32"/>
      <c r="BHW204" s="32"/>
      <c r="BHZ204" s="32"/>
      <c r="BIL204" s="32"/>
      <c r="BIO204" s="32"/>
      <c r="BIS204" s="32"/>
      <c r="BIZ204" s="32"/>
      <c r="BJG204" s="32"/>
      <c r="BJH204" s="32"/>
      <c r="BJV204" s="32"/>
      <c r="BKC204" s="32"/>
      <c r="BKD204" s="32"/>
      <c r="BKK204" s="32"/>
      <c r="BKR204" s="32"/>
      <c r="BKY204" s="32"/>
      <c r="BLF204" s="32"/>
      <c r="BLM204" s="32"/>
      <c r="BLT204" s="32"/>
      <c r="BMA204" s="32"/>
      <c r="BMH204" s="32"/>
      <c r="BNF204" s="796"/>
      <c r="BNM204" s="32"/>
      <c r="BNR204" s="32"/>
      <c r="BOT204" s="32"/>
      <c r="BPA204" s="32"/>
      <c r="BPH204" s="32"/>
      <c r="BQK204" s="32"/>
      <c r="BQR204" s="32"/>
      <c r="BQU204" s="32"/>
      <c r="BQY204" s="32"/>
      <c r="BRU204" s="32"/>
      <c r="BSB204" s="32"/>
      <c r="BSP204" s="32"/>
      <c r="BSW204" s="32"/>
    </row>
    <row r="205" spans="36:1024 1027:1869" x14ac:dyDescent="0.25">
      <c r="AJ205" s="32"/>
      <c r="AQ205" s="32"/>
      <c r="AT205" s="32"/>
      <c r="BE205" s="32"/>
      <c r="BL205" s="738"/>
      <c r="BM205" s="32" t="s">
        <v>1223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32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6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U205" s="32"/>
      <c r="BFB205" s="32"/>
      <c r="BFI205" s="32"/>
      <c r="BFL205" s="32"/>
      <c r="BFP205" s="32"/>
      <c r="BFS205" s="32"/>
      <c r="BGD205" s="32"/>
      <c r="BGG205" s="32"/>
      <c r="BGK205" s="32"/>
      <c r="BGL205" s="32"/>
      <c r="BGO205" s="32"/>
      <c r="BGZ205" s="32"/>
      <c r="BHO205" s="32"/>
      <c r="BHR205" s="32"/>
      <c r="BHV205" s="32"/>
      <c r="BHW205" s="32"/>
      <c r="BHZ205" s="32"/>
      <c r="BIL205" s="32"/>
      <c r="BIO205" s="32"/>
      <c r="BIS205" s="32"/>
      <c r="BIZ205" s="32"/>
      <c r="BJG205" s="32"/>
      <c r="BJH205" s="32"/>
      <c r="BJV205" s="32"/>
      <c r="BKC205" s="32"/>
      <c r="BKD205" s="32"/>
      <c r="BKK205" s="32"/>
      <c r="BKR205" s="32"/>
      <c r="BKY205" s="32"/>
      <c r="BLF205" s="32"/>
      <c r="BLM205" s="32"/>
      <c r="BLT205" s="32"/>
      <c r="BMA205" s="32"/>
      <c r="BMH205" s="32"/>
      <c r="BNF205" s="796"/>
      <c r="BNM205" s="32"/>
      <c r="BNR205" s="32"/>
      <c r="BOT205" s="32"/>
      <c r="BPA205" s="32"/>
      <c r="BPH205" s="32"/>
      <c r="BQK205" s="32"/>
      <c r="BQR205" s="32"/>
      <c r="BQU205" s="32"/>
      <c r="BQY205" s="32"/>
      <c r="BRU205" s="32"/>
      <c r="BSB205" s="32"/>
      <c r="BSP205" s="32"/>
      <c r="BSW205" s="32"/>
    </row>
    <row r="206" spans="36:1024 1027:1869" x14ac:dyDescent="0.25">
      <c r="AJ206" s="32"/>
      <c r="AQ206" s="32"/>
      <c r="AT206" s="32"/>
      <c r="BE206" s="32"/>
      <c r="BL206" s="738"/>
      <c r="BM206" s="32" t="s">
        <v>1224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32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6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U206" s="32"/>
      <c r="BFB206" s="32"/>
      <c r="BFI206" s="32"/>
      <c r="BFL206" s="32"/>
      <c r="BFP206" s="32"/>
      <c r="BFS206" s="32"/>
      <c r="BGD206" s="32"/>
      <c r="BGG206" s="32"/>
      <c r="BGK206" s="32"/>
      <c r="BGL206" s="32"/>
      <c r="BGO206" s="32"/>
      <c r="BGZ206" s="32"/>
      <c r="BHO206" s="32"/>
      <c r="BHR206" s="32"/>
      <c r="BHV206" s="32"/>
      <c r="BHW206" s="32"/>
      <c r="BHZ206" s="32"/>
      <c r="BIL206" s="32"/>
      <c r="BIO206" s="32"/>
      <c r="BIS206" s="32"/>
      <c r="BIZ206" s="32"/>
      <c r="BJG206" s="32"/>
      <c r="BJH206" s="32"/>
      <c r="BJV206" s="32"/>
      <c r="BKC206" s="32"/>
      <c r="BKD206" s="32"/>
      <c r="BKK206" s="32"/>
      <c r="BKR206" s="32"/>
      <c r="BKY206" s="32"/>
      <c r="BLF206" s="32"/>
      <c r="BLM206" s="32"/>
      <c r="BLT206" s="32"/>
      <c r="BMA206" s="32"/>
      <c r="BMH206" s="32"/>
      <c r="BNF206" s="796"/>
      <c r="BNM206" s="32"/>
      <c r="BNR206" s="32"/>
      <c r="BOT206" s="32"/>
      <c r="BPA206" s="32"/>
      <c r="BPH206" s="32"/>
      <c r="BQK206" s="32"/>
      <c r="BQR206" s="32"/>
      <c r="BQU206" s="32"/>
      <c r="BQY206" s="32"/>
      <c r="BRU206" s="32"/>
      <c r="BSB206" s="32"/>
      <c r="BSP206" s="32"/>
      <c r="BSW206" s="32"/>
    </row>
    <row r="207" spans="36:1024 1027:1869" x14ac:dyDescent="0.25">
      <c r="AJ207" s="32"/>
      <c r="AQ207" s="32"/>
      <c r="AT207" s="32"/>
      <c r="BE207" s="32"/>
      <c r="BL207" s="738"/>
      <c r="BM207" s="32" t="s">
        <v>1225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32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6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U207" s="32"/>
      <c r="BFB207" s="32"/>
      <c r="BFI207" s="32"/>
      <c r="BFL207" s="32"/>
      <c r="BFP207" s="32"/>
      <c r="BFS207" s="32"/>
      <c r="BGD207" s="32"/>
      <c r="BGG207" s="32"/>
      <c r="BGK207" s="32"/>
      <c r="BGL207" s="32"/>
      <c r="BGO207" s="32"/>
      <c r="BGZ207" s="32"/>
      <c r="BHO207" s="32"/>
      <c r="BHR207" s="32"/>
      <c r="BHV207" s="32"/>
      <c r="BHW207" s="32"/>
      <c r="BHZ207" s="32"/>
      <c r="BIL207" s="32"/>
      <c r="BIO207" s="32"/>
      <c r="BIS207" s="32"/>
      <c r="BIZ207" s="32"/>
      <c r="BJG207" s="32"/>
      <c r="BJH207" s="32"/>
      <c r="BJV207" s="32"/>
      <c r="BKC207" s="32"/>
      <c r="BKD207" s="32"/>
      <c r="BKK207" s="32"/>
      <c r="BKR207" s="32"/>
      <c r="BKY207" s="32"/>
      <c r="BLF207" s="32"/>
      <c r="BLM207" s="32"/>
      <c r="BLT207" s="32"/>
      <c r="BMA207" s="32"/>
      <c r="BMH207" s="32"/>
      <c r="BNF207" s="796"/>
      <c r="BNM207" s="32"/>
      <c r="BNR207" s="32"/>
      <c r="BOT207" s="32"/>
      <c r="BPA207" s="32"/>
      <c r="BPH207" s="32"/>
      <c r="BQK207" s="32"/>
      <c r="BQR207" s="32"/>
      <c r="BQU207" s="32"/>
      <c r="BQY207" s="32"/>
      <c r="BRU207" s="32"/>
      <c r="BSB207" s="32"/>
      <c r="BSP207" s="32"/>
      <c r="BSW207" s="32"/>
    </row>
    <row r="208" spans="36:1024 1027:1869" x14ac:dyDescent="0.25">
      <c r="AJ208" s="32"/>
      <c r="AQ208" s="32"/>
      <c r="AT208" s="32"/>
      <c r="BE208" s="32"/>
      <c r="BL208" s="738"/>
      <c r="BM208" s="32" t="s">
        <v>1226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32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6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U208" s="32"/>
      <c r="BFB208" s="32"/>
      <c r="BFI208" s="32"/>
      <c r="BFL208" s="32"/>
      <c r="BFP208" s="32"/>
      <c r="BFS208" s="32"/>
      <c r="BGD208" s="32"/>
      <c r="BGG208" s="32"/>
      <c r="BGK208" s="32"/>
      <c r="BGL208" s="32"/>
      <c r="BGO208" s="32"/>
      <c r="BGZ208" s="32"/>
      <c r="BHO208" s="32"/>
      <c r="BHR208" s="32"/>
      <c r="BHV208" s="32"/>
      <c r="BHW208" s="32"/>
      <c r="BHZ208" s="32"/>
      <c r="BIL208" s="32"/>
      <c r="BIO208" s="32"/>
      <c r="BIS208" s="32"/>
      <c r="BIZ208" s="32"/>
      <c r="BJG208" s="32"/>
      <c r="BJH208" s="32"/>
      <c r="BJV208" s="32"/>
      <c r="BKC208" s="32"/>
      <c r="BKD208" s="32"/>
      <c r="BKK208" s="32"/>
      <c r="BKR208" s="32"/>
      <c r="BKY208" s="32"/>
      <c r="BLF208" s="32"/>
      <c r="BLM208" s="32"/>
      <c r="BLT208" s="32"/>
      <c r="BMA208" s="32"/>
      <c r="BMH208" s="32"/>
      <c r="BNF208" s="796"/>
      <c r="BNM208" s="32"/>
      <c r="BNR208" s="32"/>
      <c r="BOT208" s="32"/>
      <c r="BPA208" s="32"/>
      <c r="BPH208" s="32"/>
      <c r="BQK208" s="32"/>
      <c r="BQR208" s="32"/>
      <c r="BQU208" s="32"/>
      <c r="BQY208" s="32"/>
      <c r="BRU208" s="32"/>
      <c r="BSB208" s="32"/>
      <c r="BSP208" s="32"/>
      <c r="BSW208" s="32"/>
    </row>
    <row r="209" spans="36:1024 1027:1903" x14ac:dyDescent="0.25">
      <c r="AJ209" s="32"/>
      <c r="AQ209" s="32"/>
      <c r="AT209" s="32"/>
      <c r="BE209" s="32"/>
      <c r="BL209" s="738"/>
      <c r="BM209" s="32" t="s">
        <v>1227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32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6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U209" s="32"/>
      <c r="BFB209" s="32"/>
      <c r="BFI209" s="32"/>
      <c r="BFL209" s="32"/>
      <c r="BFP209" s="32"/>
      <c r="BFS209" s="32"/>
      <c r="BGD209" s="32"/>
      <c r="BGG209" s="32"/>
      <c r="BGK209" s="32"/>
      <c r="BGL209" s="32"/>
      <c r="BGO209" s="32"/>
      <c r="BGZ209" s="32"/>
      <c r="BHO209" s="32"/>
      <c r="BHR209" s="32"/>
      <c r="BHV209" s="32"/>
      <c r="BHW209" s="32"/>
      <c r="BHZ209" s="32"/>
      <c r="BIL209" s="32"/>
      <c r="BIO209" s="32"/>
      <c r="BIS209" s="32"/>
      <c r="BIZ209" s="32"/>
      <c r="BJG209" s="32"/>
      <c r="BJH209" s="32"/>
      <c r="BJV209" s="32"/>
      <c r="BKC209" s="32"/>
      <c r="BKD209" s="32"/>
      <c r="BKK209" s="32"/>
      <c r="BKR209" s="32"/>
      <c r="BKY209" s="32"/>
      <c r="BLF209" s="32"/>
      <c r="BLM209" s="32"/>
      <c r="BLT209" s="32"/>
      <c r="BMA209" s="32"/>
      <c r="BMH209" s="32"/>
      <c r="BNF209" s="796"/>
      <c r="BNM209" s="32"/>
      <c r="BNR209" s="32"/>
      <c r="BOT209" s="32"/>
      <c r="BPA209" s="32"/>
      <c r="BPH209" s="32"/>
      <c r="BQK209" s="32"/>
      <c r="BQR209" s="32"/>
      <c r="BQU209" s="32"/>
      <c r="BQY209" s="32"/>
      <c r="BRU209" s="32"/>
      <c r="BSB209" s="32"/>
      <c r="BSP209" s="32"/>
      <c r="BSW209" s="32"/>
    </row>
    <row r="210" spans="36:1024 1027:1903" x14ac:dyDescent="0.25">
      <c r="AJ210" s="32"/>
      <c r="AQ210" s="32"/>
      <c r="AT210" s="32"/>
      <c r="BE210" s="32"/>
      <c r="BL210" s="738"/>
      <c r="BM210" s="32" t="s">
        <v>1228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32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6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U210" s="32"/>
      <c r="BFB210" s="32"/>
      <c r="BFI210" s="32"/>
      <c r="BFL210" s="32"/>
      <c r="BFP210" s="32"/>
      <c r="BFS210" s="32"/>
      <c r="BGD210" s="32"/>
      <c r="BGG210" s="32"/>
      <c r="BGK210" s="32"/>
      <c r="BGL210" s="32"/>
      <c r="BGO210" s="32"/>
      <c r="BGZ210" s="32"/>
      <c r="BHO210" s="32"/>
      <c r="BHR210" s="32"/>
      <c r="BHV210" s="32"/>
      <c r="BHW210" s="32"/>
      <c r="BHZ210" s="32"/>
      <c r="BIL210" s="32"/>
      <c r="BIO210" s="32"/>
      <c r="BIS210" s="32"/>
      <c r="BIZ210" s="32"/>
      <c r="BJG210" s="32"/>
      <c r="BJH210" s="32"/>
      <c r="BJV210" s="32"/>
      <c r="BKC210" s="32"/>
      <c r="BKD210" s="32"/>
      <c r="BKK210" s="32"/>
      <c r="BKR210" s="32"/>
      <c r="BKY210" s="32"/>
      <c r="BLF210" s="32"/>
      <c r="BLM210" s="32"/>
      <c r="BLT210" s="32"/>
      <c r="BMA210" s="32"/>
      <c r="BMH210" s="32"/>
      <c r="BNF210" s="796"/>
      <c r="BNM210" s="32"/>
      <c r="BNR210" s="32"/>
      <c r="BOT210" s="32"/>
      <c r="BPA210" s="32"/>
      <c r="BPH210" s="32"/>
      <c r="BQK210" s="32"/>
      <c r="BQR210" s="32"/>
      <c r="BQU210" s="32"/>
      <c r="BQY210" s="32"/>
      <c r="BRU210" s="32"/>
      <c r="BSB210" s="32"/>
      <c r="BSP210" s="32"/>
      <c r="BSW210" s="32"/>
    </row>
    <row r="211" spans="36:1024 1027:1903" x14ac:dyDescent="0.25">
      <c r="AJ211" s="32"/>
      <c r="AQ211" s="32"/>
      <c r="AT211" s="32"/>
      <c r="BE211" s="32"/>
      <c r="BL211" s="738"/>
      <c r="BM211" s="32" t="s">
        <v>1229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32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6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U211" s="32"/>
      <c r="BFB211" s="32"/>
      <c r="BFI211" s="32"/>
      <c r="BFL211" s="32"/>
      <c r="BFP211" s="32"/>
      <c r="BFS211" s="32"/>
      <c r="BGD211" s="32"/>
      <c r="BGG211" s="32"/>
      <c r="BGK211" s="32"/>
      <c r="BGL211" s="32"/>
      <c r="BGO211" s="32"/>
      <c r="BGZ211" s="32"/>
      <c r="BHO211" s="32"/>
      <c r="BHR211" s="32"/>
      <c r="BHV211" s="32"/>
      <c r="BHW211" s="32"/>
      <c r="BHZ211" s="32"/>
      <c r="BIL211" s="32"/>
      <c r="BIO211" s="32"/>
      <c r="BIS211" s="32"/>
      <c r="BIZ211" s="32"/>
      <c r="BJG211" s="32"/>
      <c r="BJH211" s="32"/>
      <c r="BJV211" s="32"/>
      <c r="BKC211" s="32"/>
      <c r="BKD211" s="32"/>
      <c r="BKK211" s="32"/>
      <c r="BKR211" s="32"/>
      <c r="BKY211" s="32"/>
      <c r="BLF211" s="32"/>
      <c r="BLM211" s="32"/>
      <c r="BLT211" s="32"/>
      <c r="BMA211" s="32"/>
      <c r="BMH211" s="32"/>
      <c r="BNF211" s="796"/>
      <c r="BNM211" s="32"/>
      <c r="BNR211" s="32"/>
      <c r="BOT211" s="32"/>
      <c r="BPA211" s="32"/>
      <c r="BPH211" s="32"/>
      <c r="BQK211" s="32"/>
      <c r="BQR211" s="32"/>
      <c r="BQU211" s="32"/>
      <c r="BQY211" s="32"/>
      <c r="BRU211" s="32"/>
      <c r="BSB211" s="32"/>
      <c r="BSP211" s="32"/>
      <c r="BSW211" s="32"/>
    </row>
    <row r="212" spans="36:1024 1027:1903" x14ac:dyDescent="0.25">
      <c r="AJ212" s="32"/>
      <c r="AQ212" s="32"/>
      <c r="AT212" s="32"/>
      <c r="BE212" s="32"/>
      <c r="BL212" s="738"/>
      <c r="BM212" s="32" t="s">
        <v>1230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32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6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U212" s="32"/>
      <c r="BFB212" s="32"/>
      <c r="BFI212" s="32"/>
      <c r="BFL212" s="32"/>
      <c r="BFP212" s="32"/>
      <c r="BFS212" s="32"/>
      <c r="BGD212" s="32"/>
      <c r="BGG212" s="32"/>
      <c r="BGK212" s="32"/>
      <c r="BGL212" s="32"/>
      <c r="BGO212" s="32"/>
      <c r="BGZ212" s="32"/>
      <c r="BHO212" s="32"/>
      <c r="BHR212" s="32"/>
      <c r="BHV212" s="32"/>
      <c r="BHW212" s="32"/>
      <c r="BHZ212" s="32"/>
      <c r="BIL212" s="32"/>
      <c r="BIO212" s="32"/>
      <c r="BIS212" s="32"/>
      <c r="BIZ212" s="32"/>
      <c r="BJG212" s="32"/>
      <c r="BJH212" s="32"/>
      <c r="BJV212" s="32"/>
      <c r="BKC212" s="32"/>
      <c r="BKD212" s="32"/>
      <c r="BKK212" s="32"/>
      <c r="BKR212" s="32"/>
      <c r="BKY212" s="32"/>
      <c r="BLF212" s="32"/>
      <c r="BLM212" s="32"/>
      <c r="BLT212" s="32"/>
      <c r="BMA212" s="32"/>
      <c r="BMH212" s="32"/>
      <c r="BNF212" s="796"/>
      <c r="BNM212" s="32"/>
      <c r="BNR212" s="32"/>
      <c r="BOT212" s="32"/>
      <c r="BPA212" s="32"/>
      <c r="BPH212" s="32"/>
      <c r="BQK212" s="32"/>
      <c r="BQR212" s="32"/>
      <c r="BQU212" s="32"/>
      <c r="BQY212" s="32"/>
      <c r="BRU212" s="32"/>
      <c r="BSB212" s="32"/>
      <c r="BSP212" s="32"/>
      <c r="BSW212" s="32"/>
    </row>
    <row r="213" spans="36:1024 1027:1903" x14ac:dyDescent="0.25">
      <c r="AJ213" s="32"/>
      <c r="AQ213" s="32"/>
      <c r="AT213" s="32"/>
      <c r="BE213" s="32"/>
      <c r="BL213" s="738"/>
      <c r="BM213" s="32" t="s">
        <v>1033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32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6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U213" s="32"/>
      <c r="BFB213" s="32"/>
      <c r="BFI213" s="32"/>
      <c r="BFL213" s="32"/>
      <c r="BFP213" s="32"/>
      <c r="BFS213" s="32"/>
      <c r="BGD213" s="32"/>
      <c r="BGG213" s="32"/>
      <c r="BGK213" s="32"/>
      <c r="BGL213" s="32"/>
      <c r="BGO213" s="32"/>
      <c r="BGZ213" s="32"/>
      <c r="BHO213" s="32"/>
      <c r="BHR213" s="32"/>
      <c r="BHV213" s="32"/>
      <c r="BHW213" s="32"/>
      <c r="BHZ213" s="32"/>
      <c r="BIL213" s="32"/>
      <c r="BIO213" s="32"/>
      <c r="BIS213" s="32"/>
      <c r="BIZ213" s="32"/>
      <c r="BJG213" s="32"/>
      <c r="BJH213" s="32"/>
      <c r="BJV213" s="32"/>
      <c r="BKC213" s="32"/>
      <c r="BKD213" s="32"/>
      <c r="BKK213" s="32"/>
      <c r="BKR213" s="32"/>
      <c r="BKY213" s="32"/>
      <c r="BLF213" s="32"/>
      <c r="BLM213" s="32"/>
      <c r="BLT213" s="32"/>
      <c r="BMA213" s="32"/>
      <c r="BMH213" s="32"/>
      <c r="BNF213" s="796"/>
      <c r="BNM213" s="32"/>
      <c r="BNR213" s="32"/>
      <c r="BOT213" s="32"/>
      <c r="BPA213" s="32"/>
      <c r="BPH213" s="32"/>
      <c r="BQK213" s="32"/>
      <c r="BQR213" s="32"/>
      <c r="BQU213" s="32"/>
      <c r="BQY213" s="32"/>
      <c r="BRU213" s="32"/>
      <c r="BSB213" s="32"/>
      <c r="BSP213" s="32"/>
      <c r="BSW213" s="32"/>
    </row>
    <row r="214" spans="36:1024 1027:1903" x14ac:dyDescent="0.25">
      <c r="AJ214" s="32"/>
      <c r="AQ214" s="32"/>
      <c r="AT214" s="32"/>
      <c r="BE214" s="32"/>
      <c r="BL214" s="738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32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6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U214" s="32"/>
      <c r="BFB214" s="32"/>
      <c r="BFI214" s="32"/>
      <c r="BFL214" s="32"/>
      <c r="BFP214" s="32"/>
      <c r="BFS214" s="32"/>
      <c r="BGD214" s="32"/>
      <c r="BGG214" s="32"/>
      <c r="BGK214" s="32"/>
      <c r="BGL214" s="32"/>
      <c r="BGO214" s="32"/>
      <c r="BGZ214" s="32"/>
      <c r="BHO214" s="32"/>
      <c r="BHR214" s="32"/>
      <c r="BHV214" s="32"/>
      <c r="BHW214" s="32"/>
      <c r="BHZ214" s="32"/>
      <c r="BIL214" s="32"/>
      <c r="BIO214" s="32"/>
      <c r="BIS214" s="32"/>
      <c r="BIZ214" s="32"/>
      <c r="BJG214" s="32"/>
      <c r="BJH214" s="32"/>
      <c r="BJV214" s="32"/>
      <c r="BKC214" s="32"/>
      <c r="BKD214" s="32"/>
      <c r="BKK214" s="32"/>
      <c r="BKR214" s="32"/>
      <c r="BKY214" s="32"/>
      <c r="BLF214" s="32"/>
      <c r="BLM214" s="32"/>
      <c r="BLT214" s="32"/>
      <c r="BMA214" s="32"/>
      <c r="BMH214" s="32"/>
      <c r="BNF214" s="796"/>
      <c r="BNM214" s="32"/>
      <c r="BNR214" s="32"/>
      <c r="BOT214" s="32"/>
      <c r="BPA214" s="32"/>
      <c r="BPH214" s="32"/>
      <c r="BQK214" s="32"/>
      <c r="BQR214" s="32"/>
      <c r="BQU214" s="32"/>
      <c r="BQY214" s="32"/>
      <c r="BRU214" s="32"/>
      <c r="BSB214" s="32"/>
      <c r="BSP214" s="32"/>
      <c r="BSW214" s="32"/>
    </row>
    <row r="215" spans="36:1024 1027:1903" x14ac:dyDescent="0.25">
      <c r="AJ215" s="32"/>
      <c r="AQ215" s="32"/>
      <c r="AT215" s="32"/>
      <c r="BE215" s="32"/>
      <c r="BL215" s="738"/>
      <c r="BM215" s="32" t="s">
        <v>1034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32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6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U215" s="32"/>
      <c r="BFB215" s="32"/>
      <c r="BFI215" s="32"/>
      <c r="BFL215" s="32"/>
      <c r="BFP215" s="32"/>
      <c r="BFS215" s="32"/>
      <c r="BGD215" s="32"/>
      <c r="BGG215" s="32"/>
      <c r="BGK215" s="32"/>
      <c r="BGL215" s="32"/>
      <c r="BGO215" s="32"/>
      <c r="BGZ215" s="32"/>
      <c r="BHO215" s="32"/>
      <c r="BHR215" s="32"/>
      <c r="BHV215" s="32"/>
      <c r="BHW215" s="32"/>
      <c r="BHZ215" s="32"/>
      <c r="BIL215" s="32"/>
      <c r="BIO215" s="32"/>
      <c r="BIS215" s="32"/>
      <c r="BIZ215" s="32"/>
      <c r="BJG215" s="32"/>
      <c r="BJH215" s="32"/>
      <c r="BJV215" s="32"/>
      <c r="BKC215" s="32"/>
      <c r="BKD215" s="32"/>
      <c r="BKK215" s="32"/>
      <c r="BKR215" s="32"/>
      <c r="BKY215" s="32"/>
      <c r="BLF215" s="32"/>
      <c r="BLM215" s="32"/>
      <c r="BLT215" s="32"/>
      <c r="BMA215" s="32"/>
      <c r="BMH215" s="32"/>
      <c r="BNF215" s="796"/>
      <c r="BNM215" s="32"/>
      <c r="BNR215" s="32"/>
      <c r="BOT215" s="32"/>
      <c r="BPA215" s="32"/>
      <c r="BPH215" s="32"/>
      <c r="BQK215" s="32"/>
      <c r="BQR215" s="32"/>
      <c r="BQU215" s="32"/>
      <c r="BQY215" s="32"/>
      <c r="BRU215" s="32"/>
      <c r="BSB215" s="32"/>
      <c r="BSP215" s="32"/>
      <c r="BSW215" s="32"/>
    </row>
    <row r="216" spans="36:1024 1027:1903" x14ac:dyDescent="0.25">
      <c r="AJ216" s="32"/>
      <c r="AQ216" s="32"/>
      <c r="AT216" s="32"/>
      <c r="BE216" s="32"/>
      <c r="BL216" s="738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32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6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U216" s="32"/>
      <c r="BFB216" s="32"/>
      <c r="BFI216" s="32"/>
      <c r="BFL216" s="32"/>
      <c r="BFP216" s="32"/>
      <c r="BFS216" s="32"/>
      <c r="BGD216" s="32"/>
      <c r="BGG216" s="32"/>
      <c r="BGK216" s="32"/>
      <c r="BGL216" s="32"/>
      <c r="BGO216" s="32"/>
      <c r="BGZ216" s="32"/>
      <c r="BHO216" s="32"/>
      <c r="BHR216" s="32"/>
      <c r="BHV216" s="32"/>
      <c r="BHW216" s="32"/>
      <c r="BHZ216" s="32"/>
      <c r="BIL216" s="32"/>
      <c r="BIO216" s="32"/>
      <c r="BIS216" s="32"/>
      <c r="BIZ216" s="32"/>
      <c r="BJG216" s="32"/>
      <c r="BJH216" s="32"/>
      <c r="BJV216" s="32"/>
      <c r="BKC216" s="32"/>
      <c r="BKD216" s="32"/>
      <c r="BKK216" s="32"/>
      <c r="BKR216" s="32"/>
      <c r="BKY216" s="32"/>
      <c r="BLF216" s="32"/>
      <c r="BLM216" s="32"/>
      <c r="BLT216" s="32"/>
      <c r="BMA216" s="32"/>
      <c r="BMH216" s="32"/>
      <c r="BNF216" s="796"/>
      <c r="BNM216" s="32"/>
      <c r="BNR216" s="32"/>
      <c r="BOT216" s="32"/>
      <c r="BPA216" s="32"/>
      <c r="BPH216" s="32"/>
      <c r="BQK216" s="32"/>
      <c r="BQR216" s="32"/>
      <c r="BQU216" s="32"/>
      <c r="BQY216" s="32"/>
      <c r="BRU216" s="32"/>
      <c r="BSB216" s="32"/>
      <c r="BSP216" s="32"/>
      <c r="BSW216" s="32"/>
    </row>
    <row r="217" spans="36:1024 1027:1903" x14ac:dyDescent="0.25">
      <c r="AJ217" s="32"/>
      <c r="AQ217" s="32"/>
      <c r="AT217" s="32"/>
      <c r="BE217" s="32"/>
      <c r="BL217" s="738"/>
      <c r="BM217" s="32" t="s">
        <v>1231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32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6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U217" s="32"/>
      <c r="BFB217" s="32"/>
      <c r="BFI217" s="32"/>
      <c r="BFL217" s="32"/>
      <c r="BFP217" s="32"/>
      <c r="BFS217" s="32"/>
      <c r="BGD217" s="32"/>
      <c r="BGG217" s="32"/>
      <c r="BGK217" s="32"/>
      <c r="BGL217" s="32"/>
      <c r="BGO217" s="32"/>
      <c r="BGZ217" s="32"/>
      <c r="BHO217" s="32"/>
      <c r="BHR217" s="32"/>
      <c r="BHV217" s="32"/>
      <c r="BHW217" s="32"/>
      <c r="BHZ217" s="32"/>
      <c r="BIL217" s="32"/>
      <c r="BIO217" s="32"/>
      <c r="BIS217" s="32"/>
      <c r="BIZ217" s="32"/>
      <c r="BJG217" s="32"/>
      <c r="BJH217" s="32"/>
      <c r="BJV217" s="32"/>
      <c r="BKC217" s="32"/>
      <c r="BKD217" s="32"/>
      <c r="BKK217" s="32"/>
      <c r="BKR217" s="32"/>
      <c r="BKY217" s="32"/>
      <c r="BLF217" s="32"/>
      <c r="BLM217" s="32"/>
      <c r="BLT217" s="32"/>
      <c r="BMA217" s="32"/>
      <c r="BMH217" s="32"/>
      <c r="BNF217" s="796"/>
      <c r="BNM217" s="32"/>
      <c r="BNR217" s="32"/>
      <c r="BOT217" s="32"/>
      <c r="BPA217" s="32"/>
      <c r="BPH217" s="32"/>
      <c r="BQK217" s="32"/>
      <c r="BQR217" s="32"/>
      <c r="BQU217" s="32"/>
      <c r="BQY217" s="32"/>
      <c r="BRU217" s="32"/>
      <c r="BSB217" s="32"/>
      <c r="BSP217" s="32"/>
      <c r="BSW217" s="32"/>
    </row>
    <row r="218" spans="36:1024 1027:1903" x14ac:dyDescent="0.25">
      <c r="AJ218" s="32"/>
      <c r="AQ218" s="32"/>
      <c r="AT218" s="32"/>
      <c r="BE218" s="32"/>
      <c r="BL218" s="738"/>
      <c r="BM218" s="32" t="s">
        <v>1232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32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6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U218" s="32"/>
      <c r="BFB218" s="32"/>
      <c r="BFI218" s="32"/>
      <c r="BFL218" s="32"/>
      <c r="BFP218" s="32"/>
      <c r="BFS218" s="32"/>
      <c r="BGD218" s="32"/>
      <c r="BGG218" s="32"/>
      <c r="BGK218" s="32"/>
      <c r="BGL218" s="32"/>
      <c r="BGO218" s="32"/>
      <c r="BGZ218" s="32"/>
      <c r="BHO218" s="32"/>
      <c r="BHR218" s="32"/>
      <c r="BHV218" s="32"/>
      <c r="BHW218" s="32"/>
      <c r="BHZ218" s="32"/>
      <c r="BIL218" s="32"/>
      <c r="BIO218" s="32"/>
      <c r="BIS218" s="32"/>
      <c r="BIZ218" s="32"/>
      <c r="BJG218" s="32"/>
      <c r="BJH218" s="32"/>
      <c r="BJV218" s="32"/>
      <c r="BKC218" s="32"/>
      <c r="BKD218" s="32"/>
      <c r="BKK218" s="32"/>
      <c r="BKR218" s="32"/>
      <c r="BKY218" s="32"/>
      <c r="BLF218" s="32"/>
      <c r="BLM218" s="32"/>
      <c r="BLT218" s="32"/>
      <c r="BMA218" s="32"/>
      <c r="BMH218" s="32"/>
      <c r="BNF218" s="796"/>
      <c r="BNM218" s="32"/>
      <c r="BNR218" s="32"/>
      <c r="BOT218" s="32"/>
      <c r="BPA218" s="32"/>
      <c r="BPH218" s="32"/>
      <c r="BQK218" s="32"/>
      <c r="BQR218" s="32"/>
      <c r="BQU218" s="32"/>
      <c r="BQY218" s="32"/>
      <c r="BRU218" s="32"/>
      <c r="BSB218" s="32"/>
      <c r="BSP218" s="32"/>
      <c r="BSW218" s="32"/>
    </row>
    <row r="219" spans="36:1024 1027:1903" x14ac:dyDescent="0.25">
      <c r="AJ219" s="32"/>
      <c r="AQ219" s="32"/>
      <c r="AT219" s="32"/>
      <c r="BE219" s="32"/>
      <c r="BL219" s="738"/>
      <c r="BM219" s="32" t="s">
        <v>1233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32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6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U219" s="32"/>
      <c r="BFB219" s="32"/>
      <c r="BFI219" s="32"/>
      <c r="BFL219" s="32"/>
      <c r="BFP219" s="32"/>
      <c r="BFS219" s="32"/>
      <c r="BGD219" s="32"/>
      <c r="BGG219" s="32"/>
      <c r="BGK219" s="32"/>
      <c r="BGL219" s="32"/>
      <c r="BGO219" s="32"/>
      <c r="BGZ219" s="32"/>
      <c r="BHO219" s="32"/>
      <c r="BHR219" s="32"/>
      <c r="BHV219" s="32"/>
      <c r="BHW219" s="32"/>
      <c r="BHZ219" s="32"/>
      <c r="BIL219" s="32"/>
      <c r="BIO219" s="32"/>
      <c r="BIS219" s="32"/>
      <c r="BIZ219" s="32"/>
      <c r="BJG219" s="32"/>
      <c r="BJH219" s="32"/>
      <c r="BJV219" s="32"/>
      <c r="BKC219" s="32"/>
      <c r="BKD219" s="32"/>
      <c r="BKK219" s="32"/>
      <c r="BKR219" s="32"/>
      <c r="BKY219" s="32"/>
      <c r="BLF219" s="32"/>
      <c r="BLM219" s="32"/>
      <c r="BLT219" s="32"/>
      <c r="BMA219" s="32"/>
      <c r="BMH219" s="32"/>
      <c r="BNF219" s="796"/>
      <c r="BNM219" s="32"/>
      <c r="BNR219" s="32"/>
      <c r="BOT219" s="32"/>
      <c r="BPA219" s="32"/>
      <c r="BPH219" s="32"/>
      <c r="BQK219" s="32"/>
      <c r="BQR219" s="32"/>
      <c r="BQU219" s="32"/>
      <c r="BQY219" s="32"/>
      <c r="BRU219" s="32"/>
      <c r="BSB219" s="32"/>
      <c r="BSP219" s="32"/>
      <c r="BSW219" s="32"/>
    </row>
    <row r="220" spans="36:1024 1027:1903" x14ac:dyDescent="0.25">
      <c r="AJ220" s="32"/>
      <c r="AQ220" s="32"/>
      <c r="AT220" s="32"/>
      <c r="BE220" s="32"/>
      <c r="BL220" s="738"/>
      <c r="BM220" s="32" t="s">
        <v>1234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32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6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U220" s="32"/>
      <c r="BFB220" s="32"/>
      <c r="BFI220" s="32"/>
      <c r="BFL220" s="32"/>
      <c r="BFP220" s="32"/>
      <c r="BFS220" s="32"/>
      <c r="BGD220" s="32"/>
      <c r="BGG220" s="32"/>
      <c r="BGK220" s="32"/>
      <c r="BGL220" s="32"/>
      <c r="BGO220" s="32"/>
      <c r="BGZ220" s="32"/>
      <c r="BHO220" s="32"/>
      <c r="BHR220" s="32"/>
      <c r="BHV220" s="32"/>
      <c r="BHW220" s="32"/>
      <c r="BHZ220" s="32"/>
      <c r="BIL220" s="32"/>
      <c r="BIO220" s="32"/>
      <c r="BIS220" s="32"/>
      <c r="BIZ220" s="32"/>
      <c r="BJG220" s="32"/>
      <c r="BJH220" s="32"/>
      <c r="BJV220" s="32"/>
      <c r="BKC220" s="32"/>
      <c r="BKD220" s="32"/>
      <c r="BKK220" s="32"/>
      <c r="BKR220" s="32"/>
      <c r="BKY220" s="32"/>
      <c r="BLF220" s="32"/>
      <c r="BLM220" s="32"/>
      <c r="BLT220" s="32"/>
      <c r="BMA220" s="32"/>
      <c r="BMH220" s="32"/>
      <c r="BNF220" s="796"/>
      <c r="BNM220" s="32"/>
      <c r="BNR220" s="32"/>
      <c r="BOT220" s="32"/>
      <c r="BPA220" s="32"/>
      <c r="BPH220" s="32"/>
      <c r="BQK220" s="32"/>
      <c r="BQR220" s="32"/>
      <c r="BQU220" s="32"/>
      <c r="BQY220" s="32"/>
      <c r="BRU220" s="32"/>
      <c r="BSB220" s="32"/>
      <c r="BSP220" s="32"/>
      <c r="BSW220" s="32"/>
    </row>
    <row r="221" spans="36:1024 1027:1903" x14ac:dyDescent="0.25">
      <c r="AJ221" s="32"/>
      <c r="AQ221" s="32"/>
      <c r="AT221" s="32"/>
      <c r="BE221" s="32"/>
      <c r="BL221" s="738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32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6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U221" s="32"/>
      <c r="BFB221" s="32"/>
      <c r="BFI221" s="32"/>
      <c r="BFL221" s="32"/>
      <c r="BFP221" s="32"/>
      <c r="BFS221" s="32"/>
      <c r="BGD221" s="32"/>
      <c r="BGG221" s="32"/>
      <c r="BGK221" s="32"/>
      <c r="BGL221" s="32"/>
      <c r="BGO221" s="32"/>
      <c r="BGZ221" s="32"/>
      <c r="BHO221" s="32"/>
      <c r="BHR221" s="32"/>
      <c r="BHV221" s="32"/>
      <c r="BHW221" s="32"/>
      <c r="BHZ221" s="32"/>
      <c r="BIL221" s="32"/>
      <c r="BIO221" s="32"/>
      <c r="BIS221" s="32"/>
      <c r="BIZ221" s="32"/>
      <c r="BJG221" s="32"/>
      <c r="BJH221" s="32"/>
      <c r="BJV221" s="32"/>
      <c r="BKC221" s="32"/>
      <c r="BKD221" s="32"/>
      <c r="BKK221" s="32"/>
      <c r="BKR221" s="32"/>
      <c r="BKY221" s="32"/>
      <c r="BLF221" s="32"/>
      <c r="BLM221" s="32"/>
      <c r="BLT221" s="32"/>
      <c r="BMA221" s="32"/>
      <c r="BMH221" s="32"/>
      <c r="BNF221" s="796"/>
      <c r="BNM221" s="32"/>
      <c r="BNR221" s="32"/>
      <c r="BOT221" s="32"/>
      <c r="BPA221" s="32"/>
      <c r="BPH221" s="32"/>
      <c r="BQK221" s="32"/>
      <c r="BQR221" s="32"/>
      <c r="BQU221" s="32"/>
      <c r="BQY221" s="32"/>
      <c r="BRU221" s="32"/>
      <c r="BSB221" s="32"/>
      <c r="BSP221" s="32"/>
      <c r="BSW221" s="32"/>
      <c r="BUE221" s="323"/>
    </row>
  </sheetData>
  <sortState ref="BPQ12:BPU14">
    <sortCondition ref="BPQ12:BPQ14"/>
  </sortState>
  <mergeCells count="798">
    <mergeCell ref="A1:F1"/>
    <mergeCell ref="A2:E2"/>
    <mergeCell ref="C3:F3"/>
    <mergeCell ref="D49:G51"/>
    <mergeCell ref="BLV3:BLY3"/>
    <mergeCell ref="BMC3:BMF3"/>
    <mergeCell ref="BMJ3:BMM3"/>
    <mergeCell ref="BMQ3:BMT3"/>
    <mergeCell ref="BMX3:BNA3"/>
    <mergeCell ref="AEK2:AEO2"/>
    <mergeCell ref="BMV1:BNA1"/>
    <mergeCell ref="BFI1:BFN1"/>
    <mergeCell ref="BFP1:BFU1"/>
    <mergeCell ref="BFW1:BGB1"/>
    <mergeCell ref="BGD1:BGI1"/>
    <mergeCell ref="BGK1:BGQ1"/>
    <mergeCell ref="BGS1:BGX1"/>
    <mergeCell ref="BGZ1:BHE1"/>
    <mergeCell ref="BHG1:BHM1"/>
    <mergeCell ref="BHO1:BHT1"/>
    <mergeCell ref="BCV1:BDA1"/>
    <mergeCell ref="BDC1:BDH1"/>
    <mergeCell ref="BDJ1:BDO1"/>
    <mergeCell ref="BDQ1:BDW1"/>
    <mergeCell ref="BNE3:BNH3"/>
    <mergeCell ref="BNL3:BNO3"/>
    <mergeCell ref="ACP51:ACQ51"/>
    <mergeCell ref="AFA3:AFD3"/>
    <mergeCell ref="BEP3:BES3"/>
    <mergeCell ref="BEW3:BEZ3"/>
    <mergeCell ref="BFD3:BFG3"/>
    <mergeCell ref="BFK3:BFN3"/>
    <mergeCell ref="BFR3:BFU3"/>
    <mergeCell ref="BFY3:BGB3"/>
    <mergeCell ref="BGF3:BGI3"/>
    <mergeCell ref="BLO3:BLR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BON2:BOR2"/>
    <mergeCell ref="BRG2:BRK2"/>
    <mergeCell ref="BRO2:BRS2"/>
    <mergeCell ref="BRV2:BRZ2"/>
    <mergeCell ref="BSC2:BSG2"/>
    <mergeCell ref="BSJ2:BSN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ABE3:ABH3"/>
    <mergeCell ref="ACG3:ACJ3"/>
    <mergeCell ref="ADK3:ADN3"/>
    <mergeCell ref="ADR3:ADU3"/>
    <mergeCell ref="ADY3:AEB3"/>
    <mergeCell ref="AEF3:AEI3"/>
    <mergeCell ref="AEM3:AEP3"/>
    <mergeCell ref="AET3:AEW3"/>
    <mergeCell ref="YH2:YL2"/>
    <mergeCell ref="BRU1:BRZ1"/>
    <mergeCell ref="BSB1:BSG1"/>
    <mergeCell ref="BSI1:BSN1"/>
    <mergeCell ref="BSP1:BSU1"/>
    <mergeCell ref="BSW1:BTB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ADW2:AEA2"/>
    <mergeCell ref="AED2:AEH2"/>
    <mergeCell ref="BPH1:BPM1"/>
    <mergeCell ref="BPO1:BPT1"/>
    <mergeCell ref="BPV1:BQA1"/>
    <mergeCell ref="BQC1:BQH1"/>
    <mergeCell ref="BQK1:BQP1"/>
    <mergeCell ref="BQR1:BQW1"/>
    <mergeCell ref="BQY1:BRD1"/>
    <mergeCell ref="BRF1:BRK1"/>
    <mergeCell ref="BRM1:BRS1"/>
    <mergeCell ref="BNC1:BNH1"/>
    <mergeCell ref="BNJ1:BNO1"/>
    <mergeCell ref="BNQ1:BNW1"/>
    <mergeCell ref="BNY1:BOD1"/>
    <mergeCell ref="BOF1:BOK1"/>
    <mergeCell ref="BOM1:BOR1"/>
    <mergeCell ref="BOT1:BOY1"/>
    <mergeCell ref="BPA1:BPF1"/>
    <mergeCell ref="BKK1:BKP1"/>
    <mergeCell ref="BKR1:BKW1"/>
    <mergeCell ref="BKY1:BLD1"/>
    <mergeCell ref="BLF1:BLK1"/>
    <mergeCell ref="BLM1:BLR1"/>
    <mergeCell ref="BLT1:BLY1"/>
    <mergeCell ref="BMA1:BMF1"/>
    <mergeCell ref="BMH1:BMM1"/>
    <mergeCell ref="BMO1:BMT1"/>
    <mergeCell ref="BEN1:BES1"/>
    <mergeCell ref="BEU1:BEZ1"/>
    <mergeCell ref="BFB1:BFG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GJ3:GM3"/>
    <mergeCell ref="GQ3:GT3"/>
    <mergeCell ref="GY3:HB3"/>
    <mergeCell ref="IH3:IK3"/>
    <mergeCell ref="BDY1:BEE1"/>
    <mergeCell ref="BEG1:BEL1"/>
    <mergeCell ref="JH1:JM1"/>
    <mergeCell ref="JO1:JT1"/>
    <mergeCell ref="GG1:GM1"/>
    <mergeCell ref="GO1:GT1"/>
    <mergeCell ref="GV1:HB1"/>
    <mergeCell ref="HD1:HI1"/>
    <mergeCell ref="HK1:HP1"/>
    <mergeCell ref="JV1:KA1"/>
    <mergeCell ref="FE3:FH3"/>
    <mergeCell ref="FB2:FG2"/>
    <mergeCell ref="FJ2:FO2"/>
    <mergeCell ref="FR2:FW2"/>
    <mergeCell ref="FZ1:GE1"/>
    <mergeCell ref="HY1:ID1"/>
    <mergeCell ref="IM1:IR1"/>
    <mergeCell ref="IT1:IY1"/>
    <mergeCell ref="KC1:KH1"/>
    <mergeCell ref="KJ1:KO1"/>
    <mergeCell ref="KQ1:KW1"/>
    <mergeCell ref="KY1:LD1"/>
    <mergeCell ref="LF1:LK1"/>
    <mergeCell ref="HR1:H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IF1:IK1"/>
    <mergeCell ref="JA1:JF1"/>
    <mergeCell ref="NC1:NH1"/>
    <mergeCell ref="NJ1:NO1"/>
    <mergeCell ref="NQ1:NV1"/>
    <mergeCell ref="NX1:OC1"/>
    <mergeCell ref="OE1:OJ1"/>
    <mergeCell ref="OL1:OR1"/>
    <mergeCell ref="LM1:LR1"/>
    <mergeCell ref="LT1:LY1"/>
    <mergeCell ref="MA1:MF1"/>
    <mergeCell ref="MH1:MM1"/>
    <mergeCell ref="MO1:MT1"/>
    <mergeCell ref="MV1:NA1"/>
    <mergeCell ref="QK1:QP1"/>
    <mergeCell ref="QR1:QW1"/>
    <mergeCell ref="QY1:RD1"/>
    <mergeCell ref="RF1:RK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KD1:AKJ1"/>
    <mergeCell ref="AKL1:AKQ1"/>
    <mergeCell ref="AKS1:AKY1"/>
    <mergeCell ref="ALA1:ALF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H2:L2"/>
    <mergeCell ref="O2:S2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ZK2:ZO2"/>
    <mergeCell ref="ZR2:ZV2"/>
    <mergeCell ref="WQ2:WU2"/>
    <mergeCell ref="WX2:XB2"/>
    <mergeCell ref="ABQ2:ABU2"/>
    <mergeCell ref="ABX2:ACB2"/>
    <mergeCell ref="ACT2:ACX2"/>
    <mergeCell ref="ADA2:ADE2"/>
    <mergeCell ref="AGO2:AGS2"/>
    <mergeCell ref="AGV2:AGZ2"/>
    <mergeCell ref="AER2:AEV2"/>
    <mergeCell ref="AEY2:AFC2"/>
    <mergeCell ref="AFF2:AFJ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PY2:AQC2"/>
    <mergeCell ref="AQF2:AQJ2"/>
    <mergeCell ref="AQM2:AQQ2"/>
    <mergeCell ref="AKD2:AKI2"/>
    <mergeCell ref="AKL2:AKP2"/>
    <mergeCell ref="AKS2:AKX2"/>
    <mergeCell ref="ALA2:ALE2"/>
    <mergeCell ref="ALH2:ALL2"/>
    <mergeCell ref="ALO2:ALS2"/>
    <mergeCell ref="ALV2:ALZ2"/>
    <mergeCell ref="AMC2:AMG2"/>
    <mergeCell ref="AMJ2:AMN2"/>
    <mergeCell ref="AYN2:AYR2"/>
    <mergeCell ref="AYU2:AYY2"/>
    <mergeCell ref="AZB2:AZF2"/>
    <mergeCell ref="AUB2:AUG2"/>
    <mergeCell ref="AUJ2:AUN2"/>
    <mergeCell ref="AUX2:AVB2"/>
    <mergeCell ref="AVE2:AVI2"/>
    <mergeCell ref="AVL2:AVP2"/>
    <mergeCell ref="AVS2:AVW2"/>
    <mergeCell ref="AVZ2:AWD2"/>
    <mergeCell ref="AWG2:AWK2"/>
    <mergeCell ref="AWN2:AWS2"/>
    <mergeCell ref="AWX2:AXB2"/>
    <mergeCell ref="AXE2:AXI2"/>
    <mergeCell ref="AXL2:AXP2"/>
    <mergeCell ref="AXS2:AXW2"/>
    <mergeCell ref="AXZ2:AYD2"/>
    <mergeCell ref="AYG2:AYK2"/>
    <mergeCell ref="BEO2:BES2"/>
    <mergeCell ref="BEV2:BEZ2"/>
    <mergeCell ref="BFC2:BFG2"/>
    <mergeCell ref="BFJ2:BFN2"/>
    <mergeCell ref="BFQ2:BFU2"/>
    <mergeCell ref="BFX2:BGB2"/>
    <mergeCell ref="BGE2:BGI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L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SX2:ATC2"/>
    <mergeCell ref="ATF2:ATJ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RA2:ARE2"/>
    <mergeCell ref="ARH2:ARL2"/>
    <mergeCell ref="AOI2:AOM2"/>
    <mergeCell ref="AOP2:AOT2"/>
    <mergeCell ref="AOW2:APA2"/>
    <mergeCell ref="APD2:APH2"/>
    <mergeCell ref="APK2:APO2"/>
    <mergeCell ref="APR2:APV2"/>
    <mergeCell ref="AZI2:AZM2"/>
    <mergeCell ref="AZP2:AZT2"/>
    <mergeCell ref="AZW2:BAA2"/>
    <mergeCell ref="BAD2:BAH2"/>
    <mergeCell ref="BAK2:BAO2"/>
    <mergeCell ref="BAR2:BAV2"/>
    <mergeCell ref="BAY2:BBC2"/>
    <mergeCell ref="BBF2:BBJ2"/>
    <mergeCell ref="BBN2:BBR2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ZM3:ZP3"/>
    <mergeCell ref="ZT3:ZW3"/>
    <mergeCell ref="YC3:YF3"/>
    <mergeCell ref="YJ3:YM3"/>
    <mergeCell ref="ZF3:ZI3"/>
    <mergeCell ref="ACV3:ACY3"/>
    <mergeCell ref="ADC3:ADF3"/>
    <mergeCell ref="ABL3:ABO3"/>
    <mergeCell ref="ABS3:ABV3"/>
    <mergeCell ref="ABZ3:ACC3"/>
    <mergeCell ref="ACO3:ACR3"/>
    <mergeCell ref="AIB3:AIE3"/>
    <mergeCell ref="AII3:AIL3"/>
    <mergeCell ref="AIP3:AIS3"/>
    <mergeCell ref="AIW3:AIZ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QV3:AQY3"/>
    <mergeCell ref="ARC3:ARF3"/>
    <mergeCell ref="ARJ3:ARM3"/>
    <mergeCell ref="AOK3:AON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RQ3:ART3"/>
    <mergeCell ref="ARX3:ASA3"/>
    <mergeCell ref="ASE3:ASH3"/>
    <mergeCell ref="ASL3:ASO3"/>
    <mergeCell ref="ASS3:ASV3"/>
    <mergeCell ref="ATA3:ATD3"/>
    <mergeCell ref="ATH3:ATK3"/>
    <mergeCell ref="ATO3:ATR3"/>
    <mergeCell ref="ATW3:ATZ3"/>
    <mergeCell ref="AXF3:AXI3"/>
    <mergeCell ref="AXM3:AXP3"/>
    <mergeCell ref="AXT3:AXW3"/>
    <mergeCell ref="AYA3:AYD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BEB3:BEE3"/>
    <mergeCell ref="BEI3:BEL3"/>
    <mergeCell ref="BQ65:BR65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BDT3:BDW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BHV1:BIB1"/>
    <mergeCell ref="BID1:BIJ1"/>
    <mergeCell ref="BIL1:BIQ1"/>
    <mergeCell ref="BIS1:BIX1"/>
    <mergeCell ref="BIZ1:BJE1"/>
    <mergeCell ref="BJG1:BJM1"/>
    <mergeCell ref="BJO1:BJT1"/>
    <mergeCell ref="BJV1:BKA1"/>
    <mergeCell ref="BKC1:BKI1"/>
    <mergeCell ref="BTD1:BTI1"/>
    <mergeCell ref="BTK1:BTP1"/>
    <mergeCell ref="BTR1:BTW1"/>
    <mergeCell ref="BTY1:BUD1"/>
    <mergeCell ref="BGM2:BGQ2"/>
    <mergeCell ref="BGT2:BGX2"/>
    <mergeCell ref="BHA2:BHE2"/>
    <mergeCell ref="BHI2:BHM2"/>
    <mergeCell ref="BHP2:BHT2"/>
    <mergeCell ref="BHX2:BIB2"/>
    <mergeCell ref="BIF2:BIJ2"/>
    <mergeCell ref="BIM2:BIQ2"/>
    <mergeCell ref="BIT2:BIX2"/>
    <mergeCell ref="BJA2:BJE2"/>
    <mergeCell ref="BJI2:BJM2"/>
    <mergeCell ref="BJP2:BJT2"/>
    <mergeCell ref="BJW2:BKA2"/>
    <mergeCell ref="BKE2:BKI2"/>
    <mergeCell ref="BKL2:BKP2"/>
    <mergeCell ref="BKS2:BKW2"/>
    <mergeCell ref="BKZ2:BLD2"/>
    <mergeCell ref="BLG2:BLK2"/>
    <mergeCell ref="BLN2:BLR2"/>
    <mergeCell ref="BLU2:BLY2"/>
    <mergeCell ref="BMB2:BMF2"/>
    <mergeCell ref="BMI2:BMM2"/>
    <mergeCell ref="BMP2:BMT2"/>
    <mergeCell ref="BMW2:BNA2"/>
    <mergeCell ref="BND2:BNH2"/>
    <mergeCell ref="BNK2:BNO2"/>
    <mergeCell ref="BNS2:BNW2"/>
    <mergeCell ref="BNZ2:BOD2"/>
    <mergeCell ref="BOG2:BOK2"/>
    <mergeCell ref="BOU2:BOY2"/>
    <mergeCell ref="BPB2:BPF2"/>
    <mergeCell ref="BPI2:BPM2"/>
    <mergeCell ref="BPP2:BPT2"/>
    <mergeCell ref="BPW2:BQA2"/>
    <mergeCell ref="BQC2:BQH2"/>
    <mergeCell ref="BQL2:BQP2"/>
    <mergeCell ref="BQS2:BQW2"/>
    <mergeCell ref="BQZ2:BRD2"/>
    <mergeCell ref="BSQ2:BSU2"/>
    <mergeCell ref="BSX2:BTB2"/>
    <mergeCell ref="BTE2:BTI2"/>
    <mergeCell ref="BTL2:BTP2"/>
    <mergeCell ref="BTS2:BTW2"/>
    <mergeCell ref="BTZ2:BUD2"/>
    <mergeCell ref="BGN3:BGQ3"/>
    <mergeCell ref="BGU3:BGX3"/>
    <mergeCell ref="BHB3:BHE3"/>
    <mergeCell ref="BHJ3:BHM3"/>
    <mergeCell ref="BHQ3:BHT3"/>
    <mergeCell ref="BHY3:BIB3"/>
    <mergeCell ref="BIG3:BIJ3"/>
    <mergeCell ref="BIN3:BIQ3"/>
    <mergeCell ref="BIU3:BIX3"/>
    <mergeCell ref="BJB3:BJE3"/>
    <mergeCell ref="BJJ3:BJM3"/>
    <mergeCell ref="BJQ3:BJT3"/>
    <mergeCell ref="BJX3:BKA3"/>
    <mergeCell ref="BKF3:BKI3"/>
    <mergeCell ref="BKM3:BKP3"/>
    <mergeCell ref="BKT3:BKW3"/>
    <mergeCell ref="BLA3:BLD3"/>
    <mergeCell ref="BLH3:BLK3"/>
    <mergeCell ref="BNT3:BNW3"/>
    <mergeCell ref="BOA3:BOD3"/>
    <mergeCell ref="BOH3:BOK3"/>
    <mergeCell ref="BOO3:BOR3"/>
    <mergeCell ref="BOV3:BOY3"/>
    <mergeCell ref="BPC3:BPF3"/>
    <mergeCell ref="BPJ3:BPM3"/>
    <mergeCell ref="BPQ3:BPT3"/>
    <mergeCell ref="BPX3:BQA3"/>
    <mergeCell ref="BSR3:BSU3"/>
    <mergeCell ref="BSY3:BTB3"/>
    <mergeCell ref="BTF3:BTI3"/>
    <mergeCell ref="BTM3:BTP3"/>
    <mergeCell ref="BTT3:BTW3"/>
    <mergeCell ref="BUA3:BUD3"/>
    <mergeCell ref="BQF3:BQI3"/>
    <mergeCell ref="BQM3:BQP3"/>
    <mergeCell ref="BQT3:BQW3"/>
    <mergeCell ref="BRA3:BRD3"/>
    <mergeCell ref="BRH3:BRK3"/>
    <mergeCell ref="BRP3:BRS3"/>
    <mergeCell ref="BRW3:BRZ3"/>
    <mergeCell ref="BSD3:BSG3"/>
    <mergeCell ref="BSK3:BSN3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452"/>
  <sheetViews>
    <sheetView tabSelected="1" topLeftCell="A147" workbookViewId="0">
      <selection activeCell="M161" sqref="M161"/>
    </sheetView>
  </sheetViews>
  <sheetFormatPr baseColWidth="10" defaultRowHeight="15" x14ac:dyDescent="0.25"/>
  <cols>
    <col min="1" max="1" width="13.85546875" style="311" bestFit="1" customWidth="1"/>
    <col min="2" max="2" width="11.5703125" style="311" bestFit="1" customWidth="1"/>
    <col min="3" max="3" width="47.28515625" style="32" bestFit="1" customWidth="1"/>
    <col min="4" max="4" width="19.42578125" style="702" bestFit="1" customWidth="1"/>
    <col min="5" max="5" width="11.42578125" style="32"/>
    <col min="6" max="7" width="19.28515625" style="702" bestFit="1" customWidth="1"/>
    <col min="8" max="8" width="2" style="32" customWidth="1"/>
    <col min="9" max="9" width="11.42578125" style="1903"/>
    <col min="10" max="10" width="5.7109375" style="244" customWidth="1"/>
    <col min="11" max="11" width="4.42578125" style="244" customWidth="1"/>
    <col min="12" max="12" width="11.42578125" style="1902"/>
    <col min="13" max="16384" width="11.42578125" style="32"/>
  </cols>
  <sheetData>
    <row r="1" spans="1:12" ht="18.75" x14ac:dyDescent="0.3">
      <c r="B1" s="2226" t="s">
        <v>2716</v>
      </c>
      <c r="C1" s="2226"/>
      <c r="D1" s="2226"/>
      <c r="E1" s="2226"/>
      <c r="F1" s="2226"/>
      <c r="G1" s="1650"/>
      <c r="H1" s="454"/>
    </row>
    <row r="2" spans="1:12" ht="16.5" thickBot="1" x14ac:dyDescent="0.3">
      <c r="A2" s="444"/>
      <c r="B2" s="2227"/>
      <c r="C2" s="2227"/>
      <c r="D2" s="1900"/>
      <c r="E2" s="448"/>
      <c r="F2" s="1651"/>
      <c r="G2" s="1652"/>
      <c r="H2" s="454"/>
    </row>
    <row r="3" spans="1:12" ht="39" thickBot="1" x14ac:dyDescent="0.4">
      <c r="A3" s="1735" t="s">
        <v>0</v>
      </c>
      <c r="B3" s="1735" t="s">
        <v>110</v>
      </c>
      <c r="C3" s="54" t="s">
        <v>1713</v>
      </c>
      <c r="D3" s="1901" t="s">
        <v>2</v>
      </c>
      <c r="E3" s="6" t="s">
        <v>6</v>
      </c>
      <c r="F3" s="1653" t="s">
        <v>7</v>
      </c>
      <c r="G3" s="1654" t="s">
        <v>8</v>
      </c>
      <c r="H3" s="454"/>
      <c r="I3" s="1655" t="s">
        <v>608</v>
      </c>
      <c r="J3" s="2362"/>
      <c r="K3" s="2363"/>
      <c r="L3" s="1907" t="s">
        <v>2421</v>
      </c>
    </row>
    <row r="4" spans="1:12" ht="15.75" customHeight="1" thickTop="1" x14ac:dyDescent="0.25">
      <c r="A4" s="406">
        <v>41730</v>
      </c>
      <c r="B4" s="311">
        <v>1262</v>
      </c>
      <c r="C4" s="32" t="s">
        <v>2401</v>
      </c>
      <c r="D4" s="702">
        <v>110013.12</v>
      </c>
      <c r="E4" s="865">
        <v>41730</v>
      </c>
      <c r="F4" s="702">
        <v>110013.12</v>
      </c>
      <c r="G4" s="1372">
        <f>D4-F4</f>
        <v>0</v>
      </c>
      <c r="J4" s="520"/>
      <c r="K4" s="520"/>
      <c r="L4" s="1906"/>
    </row>
    <row r="5" spans="1:12" x14ac:dyDescent="0.25">
      <c r="A5" s="406">
        <v>41730</v>
      </c>
      <c r="B5" s="311">
        <v>1263</v>
      </c>
      <c r="C5" s="32" t="s">
        <v>2401</v>
      </c>
      <c r="D5" s="702">
        <v>204444</v>
      </c>
      <c r="E5" s="865">
        <v>41730</v>
      </c>
      <c r="F5" s="702">
        <v>204444</v>
      </c>
      <c r="G5" s="1372">
        <f>D5-F5</f>
        <v>0</v>
      </c>
      <c r="I5" s="2026"/>
      <c r="L5" s="2027"/>
    </row>
    <row r="6" spans="1:12" x14ac:dyDescent="0.25">
      <c r="A6" s="406">
        <v>41730</v>
      </c>
      <c r="B6" s="311">
        <v>1264</v>
      </c>
      <c r="C6" s="32" t="s">
        <v>2401</v>
      </c>
      <c r="D6" s="702">
        <v>359728.2</v>
      </c>
      <c r="E6" s="865">
        <v>41730</v>
      </c>
      <c r="F6" s="702">
        <v>359728</v>
      </c>
      <c r="G6" s="1372">
        <f t="shared" ref="G6:G71" si="0">D6-F6</f>
        <v>0.20000000001164153</v>
      </c>
      <c r="I6" s="2026"/>
      <c r="L6" s="2027"/>
    </row>
    <row r="7" spans="1:12" x14ac:dyDescent="0.25">
      <c r="A7" s="406">
        <v>41730</v>
      </c>
      <c r="B7" s="311">
        <v>1265</v>
      </c>
      <c r="C7" s="32" t="s">
        <v>2401</v>
      </c>
      <c r="D7" s="702">
        <v>100000.08</v>
      </c>
      <c r="E7" s="865">
        <v>41730</v>
      </c>
      <c r="F7" s="702">
        <v>100000.08</v>
      </c>
      <c r="G7" s="1372">
        <f t="shared" si="0"/>
        <v>0</v>
      </c>
      <c r="I7" s="2026"/>
      <c r="L7" s="2027"/>
    </row>
    <row r="8" spans="1:12" x14ac:dyDescent="0.25">
      <c r="A8" s="406">
        <v>41730</v>
      </c>
      <c r="B8" s="311">
        <v>1266</v>
      </c>
      <c r="C8" s="32" t="s">
        <v>2401</v>
      </c>
      <c r="D8" s="702">
        <v>85000.320000000007</v>
      </c>
      <c r="E8" s="865">
        <v>41730</v>
      </c>
      <c r="F8" s="702">
        <v>85000.320000000007</v>
      </c>
      <c r="G8" s="1372">
        <f t="shared" si="0"/>
        <v>0</v>
      </c>
      <c r="I8" s="2026"/>
      <c r="L8" s="2027"/>
    </row>
    <row r="9" spans="1:12" x14ac:dyDescent="0.25">
      <c r="A9" s="406">
        <v>41730</v>
      </c>
      <c r="B9" s="311">
        <v>1267</v>
      </c>
      <c r="C9" s="32" t="s">
        <v>2401</v>
      </c>
      <c r="D9" s="702">
        <v>100000.08</v>
      </c>
      <c r="E9" s="865">
        <v>41730</v>
      </c>
      <c r="F9" s="702">
        <v>100000.08</v>
      </c>
      <c r="G9" s="1372">
        <f t="shared" si="0"/>
        <v>0</v>
      </c>
      <c r="I9" s="2026"/>
      <c r="L9" s="2027"/>
    </row>
    <row r="10" spans="1:12" x14ac:dyDescent="0.25">
      <c r="A10" s="406">
        <v>41730</v>
      </c>
      <c r="B10" s="311">
        <v>1268</v>
      </c>
      <c r="C10" s="32" t="s">
        <v>2400</v>
      </c>
      <c r="D10" s="702">
        <v>1905</v>
      </c>
      <c r="E10" s="865">
        <v>41730</v>
      </c>
      <c r="F10" s="702">
        <v>1905</v>
      </c>
      <c r="G10" s="1372">
        <f t="shared" si="0"/>
        <v>0</v>
      </c>
      <c r="I10" s="2026"/>
      <c r="J10" s="47">
        <v>846</v>
      </c>
      <c r="K10" s="47" t="s">
        <v>2462</v>
      </c>
      <c r="L10" s="1897" t="s">
        <v>3895</v>
      </c>
    </row>
    <row r="11" spans="1:12" x14ac:dyDescent="0.25">
      <c r="A11" s="406">
        <v>41730</v>
      </c>
      <c r="B11" s="311">
        <v>1269</v>
      </c>
      <c r="C11" s="32" t="s">
        <v>2469</v>
      </c>
      <c r="D11" s="702">
        <v>1864.62</v>
      </c>
      <c r="E11" s="2040">
        <v>41718</v>
      </c>
      <c r="F11" s="1006">
        <v>1864.62</v>
      </c>
      <c r="G11" s="1372">
        <f t="shared" si="0"/>
        <v>0</v>
      </c>
      <c r="I11" s="2026"/>
      <c r="J11" s="2128">
        <v>121</v>
      </c>
      <c r="K11" s="2128" t="s">
        <v>2462</v>
      </c>
      <c r="L11" s="1897" t="s">
        <v>3897</v>
      </c>
    </row>
    <row r="12" spans="1:12" x14ac:dyDescent="0.25">
      <c r="A12" s="406">
        <v>41730</v>
      </c>
      <c r="B12" s="311">
        <v>1270</v>
      </c>
      <c r="C12" s="32" t="s">
        <v>2469</v>
      </c>
      <c r="D12" s="702">
        <v>1995.84</v>
      </c>
      <c r="E12" s="2040">
        <v>41718</v>
      </c>
      <c r="F12" s="1006">
        <v>1995.84</v>
      </c>
      <c r="G12" s="1372">
        <f t="shared" si="0"/>
        <v>0</v>
      </c>
      <c r="I12" s="2026"/>
      <c r="J12" s="2128">
        <v>121</v>
      </c>
      <c r="K12" s="2128" t="s">
        <v>2462</v>
      </c>
      <c r="L12" s="1897" t="s">
        <v>3897</v>
      </c>
    </row>
    <row r="13" spans="1:12" x14ac:dyDescent="0.25">
      <c r="A13" s="406">
        <v>41730</v>
      </c>
      <c r="B13" s="311">
        <v>1271</v>
      </c>
      <c r="C13" s="32" t="s">
        <v>2469</v>
      </c>
      <c r="D13" s="702">
        <v>1829.1</v>
      </c>
      <c r="E13" s="2040">
        <v>41718</v>
      </c>
      <c r="F13" s="1006">
        <v>1829.1</v>
      </c>
      <c r="G13" s="1372">
        <f t="shared" si="0"/>
        <v>0</v>
      </c>
      <c r="I13" s="2026"/>
      <c r="J13" s="2128">
        <v>121</v>
      </c>
      <c r="K13" s="2128" t="s">
        <v>2462</v>
      </c>
      <c r="L13" s="1897" t="s">
        <v>3897</v>
      </c>
    </row>
    <row r="14" spans="1:12" x14ac:dyDescent="0.25">
      <c r="A14" s="406">
        <v>41730</v>
      </c>
      <c r="B14" s="311">
        <v>1272</v>
      </c>
      <c r="C14" s="32" t="s">
        <v>2469</v>
      </c>
      <c r="D14" s="702">
        <v>1968.3</v>
      </c>
      <c r="E14" s="2040">
        <v>41718</v>
      </c>
      <c r="F14" s="1006">
        <v>1968.3</v>
      </c>
      <c r="G14" s="1372">
        <f t="shared" si="0"/>
        <v>0</v>
      </c>
      <c r="I14" s="2026"/>
      <c r="J14" s="2128">
        <v>121</v>
      </c>
      <c r="K14" s="2128" t="s">
        <v>2462</v>
      </c>
      <c r="L14" s="1897" t="s">
        <v>3897</v>
      </c>
    </row>
    <row r="15" spans="1:12" x14ac:dyDescent="0.25">
      <c r="A15" s="406">
        <v>41730</v>
      </c>
      <c r="B15" s="311">
        <v>1273</v>
      </c>
      <c r="C15" s="32" t="s">
        <v>2469</v>
      </c>
      <c r="D15" s="702">
        <v>1946.1</v>
      </c>
      <c r="E15" s="2040">
        <v>41718</v>
      </c>
      <c r="F15" s="1006">
        <v>1946.1</v>
      </c>
      <c r="G15" s="1372">
        <f t="shared" si="0"/>
        <v>0</v>
      </c>
      <c r="I15" s="2026"/>
      <c r="J15" s="2128">
        <v>121</v>
      </c>
      <c r="K15" s="2128" t="s">
        <v>2462</v>
      </c>
      <c r="L15" s="1897" t="s">
        <v>3897</v>
      </c>
    </row>
    <row r="16" spans="1:12" x14ac:dyDescent="0.25">
      <c r="A16" s="406">
        <v>41730</v>
      </c>
      <c r="B16" s="311">
        <v>1274</v>
      </c>
      <c r="C16" s="32" t="s">
        <v>2412</v>
      </c>
      <c r="D16" s="702">
        <v>11016</v>
      </c>
      <c r="E16" s="865">
        <v>41730</v>
      </c>
      <c r="F16" s="702">
        <v>11016</v>
      </c>
      <c r="G16" s="1372">
        <f t="shared" si="0"/>
        <v>0</v>
      </c>
      <c r="I16" s="2026"/>
      <c r="J16" s="2128">
        <v>868</v>
      </c>
      <c r="K16" s="2128" t="s">
        <v>2462</v>
      </c>
      <c r="L16" s="1897" t="s">
        <v>3899</v>
      </c>
    </row>
    <row r="17" spans="1:12" x14ac:dyDescent="0.25">
      <c r="A17" s="406">
        <v>41730</v>
      </c>
      <c r="B17" s="311">
        <v>1275</v>
      </c>
      <c r="C17" s="32" t="s">
        <v>2402</v>
      </c>
      <c r="D17" s="702">
        <v>67470.8</v>
      </c>
      <c r="E17" s="2129" t="s">
        <v>3900</v>
      </c>
      <c r="F17" s="1280"/>
      <c r="G17" s="2133">
        <f t="shared" si="0"/>
        <v>67470.8</v>
      </c>
      <c r="I17" s="2026"/>
      <c r="J17" s="47" t="s">
        <v>3901</v>
      </c>
      <c r="L17" s="2027"/>
    </row>
    <row r="18" spans="1:12" x14ac:dyDescent="0.25">
      <c r="A18" s="406">
        <v>41730</v>
      </c>
      <c r="B18" s="311">
        <v>1276</v>
      </c>
      <c r="C18" s="32" t="s">
        <v>3081</v>
      </c>
      <c r="D18" s="702">
        <v>913.5</v>
      </c>
      <c r="E18" s="865">
        <v>41731</v>
      </c>
      <c r="F18" s="702">
        <v>913.5</v>
      </c>
      <c r="G18" s="1372">
        <f t="shared" si="0"/>
        <v>0</v>
      </c>
      <c r="I18" s="2026"/>
      <c r="J18" s="2128">
        <v>864</v>
      </c>
      <c r="K18" s="2128" t="s">
        <v>2462</v>
      </c>
      <c r="L18" s="1897" t="s">
        <v>3903</v>
      </c>
    </row>
    <row r="19" spans="1:12" ht="15.75" thickBot="1" x14ac:dyDescent="0.3">
      <c r="A19" s="406">
        <v>41730</v>
      </c>
      <c r="B19" s="311">
        <v>1277</v>
      </c>
      <c r="C19" s="32" t="s">
        <v>2410</v>
      </c>
      <c r="D19" s="702">
        <v>70000</v>
      </c>
      <c r="F19" s="702">
        <v>70000</v>
      </c>
      <c r="G19" s="1372">
        <f t="shared" si="0"/>
        <v>0</v>
      </c>
      <c r="I19" s="2026"/>
      <c r="J19" s="2196"/>
      <c r="K19" s="2196"/>
      <c r="L19" s="2027"/>
    </row>
    <row r="20" spans="1:12" x14ac:dyDescent="0.25">
      <c r="A20" s="406">
        <v>41731</v>
      </c>
      <c r="B20" s="311">
        <v>1278</v>
      </c>
      <c r="C20" s="32" t="s">
        <v>2401</v>
      </c>
      <c r="D20" s="702">
        <v>172500.12</v>
      </c>
      <c r="F20" s="702">
        <v>172500.12</v>
      </c>
      <c r="G20" s="1372">
        <f t="shared" si="0"/>
        <v>0</v>
      </c>
      <c r="I20" s="2026"/>
      <c r="L20" s="2027"/>
    </row>
    <row r="21" spans="1:12" x14ac:dyDescent="0.25">
      <c r="A21" s="406">
        <v>41731</v>
      </c>
      <c r="B21" s="311">
        <v>1279</v>
      </c>
      <c r="C21" s="32" t="s">
        <v>2401</v>
      </c>
      <c r="D21" s="702">
        <v>190000.08</v>
      </c>
      <c r="F21" s="702">
        <v>190000.08</v>
      </c>
      <c r="G21" s="1372">
        <f t="shared" si="0"/>
        <v>0</v>
      </c>
      <c r="I21" s="2026"/>
      <c r="L21" s="2027"/>
    </row>
    <row r="22" spans="1:12" x14ac:dyDescent="0.25">
      <c r="A22" s="406">
        <v>41731</v>
      </c>
      <c r="B22" s="311">
        <v>1280</v>
      </c>
      <c r="C22" s="32" t="s">
        <v>2401</v>
      </c>
      <c r="D22" s="702">
        <v>107746.2</v>
      </c>
      <c r="F22" s="702">
        <v>107746.2</v>
      </c>
      <c r="G22" s="1372">
        <f t="shared" si="0"/>
        <v>0</v>
      </c>
      <c r="I22" s="2026"/>
      <c r="J22" s="32"/>
      <c r="K22" s="32"/>
      <c r="L22" s="2027"/>
    </row>
    <row r="23" spans="1:12" x14ac:dyDescent="0.25">
      <c r="A23" s="406">
        <v>41731</v>
      </c>
      <c r="B23" s="311">
        <v>1281</v>
      </c>
      <c r="C23" s="32" t="s">
        <v>2469</v>
      </c>
      <c r="D23" s="702">
        <v>1998</v>
      </c>
      <c r="E23" s="2040">
        <v>41718</v>
      </c>
      <c r="F23" s="1006">
        <v>1998</v>
      </c>
      <c r="G23" s="1372">
        <f t="shared" si="0"/>
        <v>0</v>
      </c>
      <c r="I23" s="2026"/>
      <c r="J23" s="2128">
        <v>121</v>
      </c>
      <c r="K23" s="2128" t="s">
        <v>2462</v>
      </c>
      <c r="L23" s="1897" t="s">
        <v>3897</v>
      </c>
    </row>
    <row r="24" spans="1:12" x14ac:dyDescent="0.25">
      <c r="A24" s="406">
        <v>41731</v>
      </c>
      <c r="B24" s="311">
        <v>1282</v>
      </c>
      <c r="C24" s="32" t="s">
        <v>2469</v>
      </c>
      <c r="D24" s="702">
        <v>1868.1</v>
      </c>
      <c r="E24" s="2040">
        <v>41718</v>
      </c>
      <c r="F24" s="1006">
        <v>1868.1</v>
      </c>
      <c r="G24" s="1372">
        <f t="shared" si="0"/>
        <v>0</v>
      </c>
      <c r="I24" s="2026"/>
      <c r="J24" s="2128">
        <v>121</v>
      </c>
      <c r="K24" s="2128" t="s">
        <v>2462</v>
      </c>
      <c r="L24" s="1897" t="s">
        <v>3897</v>
      </c>
    </row>
    <row r="25" spans="1:12" x14ac:dyDescent="0.25">
      <c r="A25" s="406">
        <v>41731</v>
      </c>
      <c r="B25" s="311">
        <v>1283</v>
      </c>
      <c r="C25" s="32" t="s">
        <v>2469</v>
      </c>
      <c r="D25" s="702">
        <v>1968.84</v>
      </c>
      <c r="E25" s="2040">
        <v>41718</v>
      </c>
      <c r="F25" s="1006">
        <v>1968.84</v>
      </c>
      <c r="G25" s="1372">
        <f t="shared" si="0"/>
        <v>0</v>
      </c>
      <c r="I25" s="2026"/>
      <c r="J25" s="2128">
        <v>121</v>
      </c>
      <c r="K25" s="2128" t="s">
        <v>2462</v>
      </c>
      <c r="L25" s="1897" t="s">
        <v>3897</v>
      </c>
    </row>
    <row r="26" spans="1:12" x14ac:dyDescent="0.25">
      <c r="A26" s="406">
        <v>41731</v>
      </c>
      <c r="B26" s="311">
        <v>1284</v>
      </c>
      <c r="C26" s="32" t="s">
        <v>2469</v>
      </c>
      <c r="D26" s="702">
        <v>1925.64</v>
      </c>
      <c r="E26" s="2040">
        <v>41718</v>
      </c>
      <c r="F26" s="1006">
        <v>1925.64</v>
      </c>
      <c r="G26" s="1372">
        <f t="shared" si="0"/>
        <v>0</v>
      </c>
      <c r="I26" s="2026"/>
      <c r="J26" s="2128">
        <v>121</v>
      </c>
      <c r="K26" s="2128" t="s">
        <v>2462</v>
      </c>
      <c r="L26" s="1897" t="s">
        <v>3897</v>
      </c>
    </row>
    <row r="27" spans="1:12" x14ac:dyDescent="0.25">
      <c r="A27" s="406">
        <v>41731</v>
      </c>
      <c r="B27" s="311">
        <v>1285</v>
      </c>
      <c r="C27" s="32" t="s">
        <v>2469</v>
      </c>
      <c r="D27" s="702">
        <v>845.52</v>
      </c>
      <c r="E27" s="2040">
        <v>41718</v>
      </c>
      <c r="F27" s="1006">
        <v>845.52</v>
      </c>
      <c r="G27" s="1372">
        <f t="shared" si="0"/>
        <v>0</v>
      </c>
      <c r="I27" s="2026"/>
      <c r="J27" s="2128">
        <v>121</v>
      </c>
      <c r="K27" s="2128" t="s">
        <v>2462</v>
      </c>
      <c r="L27" s="1897" t="s">
        <v>3897</v>
      </c>
    </row>
    <row r="28" spans="1:12" x14ac:dyDescent="0.25">
      <c r="A28" s="406">
        <v>41731</v>
      </c>
      <c r="B28" s="311">
        <v>1286</v>
      </c>
      <c r="C28" s="32" t="s">
        <v>2404</v>
      </c>
      <c r="D28" s="702">
        <v>1519.05</v>
      </c>
      <c r="E28" s="2040">
        <v>41721</v>
      </c>
      <c r="F28" s="1006">
        <v>1519.05</v>
      </c>
      <c r="G28" s="1372">
        <f t="shared" si="0"/>
        <v>0</v>
      </c>
      <c r="I28" s="2026"/>
      <c r="J28" s="2128">
        <v>271</v>
      </c>
      <c r="K28" s="2128" t="s">
        <v>2462</v>
      </c>
      <c r="L28" s="1897" t="s">
        <v>3904</v>
      </c>
    </row>
    <row r="29" spans="1:12" x14ac:dyDescent="0.25">
      <c r="A29" s="406">
        <v>41731</v>
      </c>
      <c r="B29" s="311">
        <v>1287</v>
      </c>
      <c r="C29" s="32" t="s">
        <v>2404</v>
      </c>
      <c r="D29" s="702">
        <v>1676.96</v>
      </c>
      <c r="E29" s="2040">
        <v>41721</v>
      </c>
      <c r="F29" s="1006">
        <v>1676.96</v>
      </c>
      <c r="G29" s="1372">
        <f t="shared" si="0"/>
        <v>0</v>
      </c>
      <c r="I29" s="2026"/>
      <c r="J29" s="2128">
        <v>271</v>
      </c>
      <c r="K29" s="2128" t="s">
        <v>2462</v>
      </c>
      <c r="L29" s="1897" t="s">
        <v>3905</v>
      </c>
    </row>
    <row r="30" spans="1:12" x14ac:dyDescent="0.25">
      <c r="A30" s="406">
        <v>41731</v>
      </c>
      <c r="B30" s="311">
        <v>1288</v>
      </c>
      <c r="C30" s="32" t="s">
        <v>2402</v>
      </c>
      <c r="D30" s="2130">
        <v>67470.8</v>
      </c>
      <c r="E30" s="2131">
        <v>41734</v>
      </c>
      <c r="F30" s="1006">
        <v>67470.8</v>
      </c>
      <c r="G30" s="1372">
        <f t="shared" si="0"/>
        <v>0</v>
      </c>
      <c r="I30" s="2026"/>
      <c r="J30" s="2128">
        <v>825</v>
      </c>
      <c r="K30" s="47" t="s">
        <v>2462</v>
      </c>
      <c r="L30" s="1897" t="s">
        <v>2938</v>
      </c>
    </row>
    <row r="31" spans="1:12" x14ac:dyDescent="0.25">
      <c r="A31" s="406">
        <v>41731</v>
      </c>
      <c r="B31" s="311">
        <v>1289</v>
      </c>
      <c r="C31" s="32" t="s">
        <v>2402</v>
      </c>
      <c r="D31" s="702">
        <v>58838.8</v>
      </c>
      <c r="E31" s="2040">
        <v>41734</v>
      </c>
      <c r="F31" s="1006">
        <v>58838.79</v>
      </c>
      <c r="G31" s="1372">
        <f t="shared" si="0"/>
        <v>1.0000000002037268E-2</v>
      </c>
      <c r="I31" s="2026"/>
      <c r="J31" s="47">
        <v>826</v>
      </c>
      <c r="K31" s="47" t="s">
        <v>2462</v>
      </c>
      <c r="L31" s="1897" t="s">
        <v>2939</v>
      </c>
    </row>
    <row r="32" spans="1:12" x14ac:dyDescent="0.25">
      <c r="A32" s="406">
        <v>41731</v>
      </c>
      <c r="B32" s="311">
        <v>1290</v>
      </c>
      <c r="C32" s="32" t="s">
        <v>2400</v>
      </c>
      <c r="D32" s="702">
        <v>1852.5</v>
      </c>
      <c r="E32" s="865">
        <v>41731</v>
      </c>
      <c r="F32" s="702">
        <v>1852.5</v>
      </c>
      <c r="G32" s="1372">
        <f t="shared" si="0"/>
        <v>0</v>
      </c>
      <c r="I32" s="2026"/>
      <c r="J32" s="32">
        <v>916</v>
      </c>
      <c r="K32" s="32" t="s">
        <v>2462</v>
      </c>
      <c r="L32" s="1897" t="s">
        <v>4224</v>
      </c>
    </row>
    <row r="33" spans="1:12" x14ac:dyDescent="0.25">
      <c r="A33" s="406">
        <v>41731</v>
      </c>
      <c r="B33" s="311">
        <v>1291</v>
      </c>
      <c r="C33" s="32" t="s">
        <v>2403</v>
      </c>
      <c r="D33" s="1280">
        <v>4482.3999999999996</v>
      </c>
      <c r="E33" s="2129" t="s">
        <v>3906</v>
      </c>
      <c r="F33" s="1280"/>
      <c r="G33" s="2133">
        <f t="shared" si="0"/>
        <v>4482.3999999999996</v>
      </c>
      <c r="I33" s="2026"/>
      <c r="J33" s="32"/>
      <c r="K33" s="32"/>
      <c r="L33" s="2027"/>
    </row>
    <row r="34" spans="1:12" x14ac:dyDescent="0.25">
      <c r="A34" s="406">
        <v>41731</v>
      </c>
      <c r="B34" s="311">
        <v>1292</v>
      </c>
      <c r="C34" s="32" t="s">
        <v>2403</v>
      </c>
      <c r="D34" s="702">
        <v>4482.3999999999996</v>
      </c>
      <c r="E34" s="2040">
        <v>41734</v>
      </c>
      <c r="F34" s="1006">
        <v>4482.3999999999996</v>
      </c>
      <c r="G34" s="1372">
        <f t="shared" si="0"/>
        <v>0</v>
      </c>
      <c r="I34" s="2026"/>
      <c r="J34" s="47">
        <v>828</v>
      </c>
      <c r="K34" s="47" t="s">
        <v>2462</v>
      </c>
      <c r="L34" s="1897" t="s">
        <v>2940</v>
      </c>
    </row>
    <row r="35" spans="1:12" x14ac:dyDescent="0.25">
      <c r="A35" s="406">
        <v>41731</v>
      </c>
      <c r="B35" s="311">
        <v>1293</v>
      </c>
      <c r="C35" s="32" t="s">
        <v>2405</v>
      </c>
      <c r="D35" s="702">
        <v>18912.599999999999</v>
      </c>
      <c r="E35" s="865">
        <v>41731</v>
      </c>
      <c r="F35" s="702">
        <v>18912.599999999999</v>
      </c>
      <c r="G35" s="1372">
        <f t="shared" si="0"/>
        <v>0</v>
      </c>
      <c r="I35" s="2026">
        <v>468.4</v>
      </c>
      <c r="J35" s="47">
        <v>834</v>
      </c>
      <c r="K35" s="47" t="s">
        <v>2462</v>
      </c>
      <c r="L35" s="1897" t="s">
        <v>2718</v>
      </c>
    </row>
    <row r="36" spans="1:12" x14ac:dyDescent="0.25">
      <c r="A36" s="406">
        <v>41731</v>
      </c>
      <c r="B36" s="311">
        <v>1294</v>
      </c>
      <c r="C36" s="32" t="s">
        <v>2407</v>
      </c>
      <c r="D36" s="702">
        <v>24024</v>
      </c>
      <c r="E36" s="865">
        <v>41730</v>
      </c>
      <c r="F36" s="702">
        <v>24024</v>
      </c>
      <c r="G36" s="1372">
        <f t="shared" si="0"/>
        <v>0</v>
      </c>
      <c r="I36" s="2026"/>
      <c r="J36" s="2128">
        <v>872</v>
      </c>
      <c r="K36" s="2128" t="s">
        <v>2462</v>
      </c>
      <c r="L36" s="1897" t="s">
        <v>3907</v>
      </c>
    </row>
    <row r="37" spans="1:12" ht="15.75" thickBot="1" x14ac:dyDescent="0.3">
      <c r="A37" s="406">
        <v>41731</v>
      </c>
      <c r="B37" s="311">
        <v>1295</v>
      </c>
      <c r="C37" s="32" t="s">
        <v>2401</v>
      </c>
      <c r="D37" s="702">
        <v>170937.72</v>
      </c>
      <c r="F37" s="702">
        <v>170937.72</v>
      </c>
      <c r="G37" s="1372">
        <f t="shared" si="0"/>
        <v>0</v>
      </c>
      <c r="I37" s="2026"/>
      <c r="J37" s="973"/>
      <c r="K37" s="973"/>
      <c r="L37" s="2027"/>
    </row>
    <row r="38" spans="1:12" x14ac:dyDescent="0.25">
      <c r="A38" s="406">
        <v>41732</v>
      </c>
      <c r="B38" s="311">
        <v>1296</v>
      </c>
      <c r="C38" s="32" t="s">
        <v>2404</v>
      </c>
      <c r="D38" s="702">
        <v>1858</v>
      </c>
      <c r="E38" s="2040">
        <v>41722</v>
      </c>
      <c r="F38" s="1006">
        <v>1858</v>
      </c>
      <c r="G38" s="1372">
        <f t="shared" si="0"/>
        <v>0</v>
      </c>
      <c r="I38" s="2026"/>
      <c r="J38" s="47">
        <v>316</v>
      </c>
      <c r="K38" s="47" t="s">
        <v>2462</v>
      </c>
      <c r="L38" s="1897" t="s">
        <v>3909</v>
      </c>
    </row>
    <row r="39" spans="1:12" x14ac:dyDescent="0.25">
      <c r="A39" s="406">
        <v>41732</v>
      </c>
      <c r="B39" s="311">
        <v>1297</v>
      </c>
      <c r="C39" s="32" t="s">
        <v>2404</v>
      </c>
      <c r="D39" s="702">
        <v>857.86</v>
      </c>
      <c r="E39" s="2040">
        <v>41722</v>
      </c>
      <c r="F39" s="1006">
        <v>857.86</v>
      </c>
      <c r="G39" s="1372">
        <f t="shared" si="0"/>
        <v>0</v>
      </c>
      <c r="I39" s="2026"/>
      <c r="J39" s="47">
        <v>316</v>
      </c>
      <c r="K39" s="47" t="s">
        <v>2462</v>
      </c>
      <c r="L39" s="1897" t="s">
        <v>3909</v>
      </c>
    </row>
    <row r="40" spans="1:12" x14ac:dyDescent="0.25">
      <c r="A40" s="406">
        <v>41732</v>
      </c>
      <c r="B40" s="311">
        <v>1298</v>
      </c>
      <c r="C40" s="32" t="s">
        <v>2400</v>
      </c>
      <c r="D40" s="702">
        <v>1835</v>
      </c>
      <c r="E40" s="865">
        <v>41732</v>
      </c>
      <c r="F40" s="702">
        <v>1835</v>
      </c>
      <c r="G40" s="1372">
        <f t="shared" si="0"/>
        <v>0</v>
      </c>
      <c r="I40" s="2026"/>
      <c r="J40" s="2128">
        <v>974</v>
      </c>
      <c r="K40" s="2128" t="s">
        <v>2462</v>
      </c>
      <c r="L40" s="1897" t="s">
        <v>3910</v>
      </c>
    </row>
    <row r="41" spans="1:12" x14ac:dyDescent="0.25">
      <c r="A41" s="406">
        <v>41732</v>
      </c>
      <c r="B41" s="311">
        <v>1299</v>
      </c>
      <c r="C41" s="32" t="s">
        <v>2717</v>
      </c>
      <c r="D41" s="702">
        <v>4140</v>
      </c>
      <c r="E41" s="865">
        <v>41731</v>
      </c>
      <c r="F41" s="702">
        <v>4140</v>
      </c>
      <c r="G41" s="1372">
        <f t="shared" si="0"/>
        <v>0</v>
      </c>
      <c r="I41" s="2026"/>
      <c r="J41" s="2128">
        <v>924</v>
      </c>
      <c r="K41" s="2128" t="s">
        <v>2462</v>
      </c>
      <c r="L41" s="1897" t="s">
        <v>3912</v>
      </c>
    </row>
    <row r="42" spans="1:12" x14ac:dyDescent="0.25">
      <c r="A42" s="406">
        <v>41732</v>
      </c>
      <c r="B42" s="311">
        <v>1300</v>
      </c>
      <c r="C42" s="32" t="s">
        <v>2416</v>
      </c>
      <c r="D42" s="702">
        <v>1102.1500000000001</v>
      </c>
      <c r="E42" s="865">
        <v>41732</v>
      </c>
      <c r="F42" s="702">
        <v>1102.1500000000001</v>
      </c>
      <c r="G42" s="1372">
        <f t="shared" si="0"/>
        <v>0</v>
      </c>
      <c r="I42" s="2026"/>
      <c r="J42" s="2128">
        <v>978</v>
      </c>
      <c r="K42" s="2128" t="s">
        <v>2462</v>
      </c>
      <c r="L42" s="1897" t="s">
        <v>3914</v>
      </c>
    </row>
    <row r="43" spans="1:12" x14ac:dyDescent="0.25">
      <c r="A43" s="406">
        <v>41732</v>
      </c>
      <c r="B43" s="311">
        <v>1301</v>
      </c>
      <c r="C43" s="32" t="s">
        <v>2408</v>
      </c>
      <c r="D43" s="702">
        <v>8390.4</v>
      </c>
      <c r="E43" s="865">
        <v>41755</v>
      </c>
      <c r="F43" s="702">
        <v>8390.4</v>
      </c>
      <c r="G43" s="1372">
        <f t="shared" si="0"/>
        <v>0</v>
      </c>
      <c r="I43" s="2026"/>
      <c r="J43" s="2128">
        <v>955</v>
      </c>
      <c r="K43" s="2128" t="s">
        <v>2462</v>
      </c>
      <c r="L43" s="1897" t="s">
        <v>3827</v>
      </c>
    </row>
    <row r="44" spans="1:12" x14ac:dyDescent="0.25">
      <c r="A44" s="406">
        <v>41732</v>
      </c>
      <c r="B44" s="311">
        <v>1302</v>
      </c>
      <c r="C44" s="32" t="s">
        <v>2408</v>
      </c>
      <c r="D44" s="702">
        <v>357105</v>
      </c>
      <c r="E44" s="865">
        <v>41738</v>
      </c>
      <c r="F44" s="702">
        <v>357105</v>
      </c>
      <c r="G44" s="1372">
        <f t="shared" si="0"/>
        <v>0</v>
      </c>
      <c r="I44" s="2026"/>
      <c r="J44" s="2128">
        <v>837</v>
      </c>
      <c r="K44" s="2128" t="s">
        <v>2462</v>
      </c>
      <c r="L44" s="1897" t="s">
        <v>3161</v>
      </c>
    </row>
    <row r="45" spans="1:12" x14ac:dyDescent="0.25">
      <c r="A45" s="406">
        <v>41732</v>
      </c>
      <c r="B45" s="311">
        <v>1303</v>
      </c>
      <c r="C45" s="32" t="s">
        <v>2409</v>
      </c>
      <c r="D45" s="702">
        <v>6439.5</v>
      </c>
      <c r="E45" s="865">
        <v>41736</v>
      </c>
      <c r="F45" s="702">
        <v>6439.5</v>
      </c>
      <c r="G45" s="1372">
        <f t="shared" si="0"/>
        <v>0</v>
      </c>
      <c r="I45" s="2026"/>
      <c r="J45" s="2128">
        <v>928</v>
      </c>
      <c r="K45" s="2128" t="s">
        <v>2462</v>
      </c>
      <c r="L45" s="1897" t="s">
        <v>3010</v>
      </c>
    </row>
    <row r="46" spans="1:12" x14ac:dyDescent="0.25">
      <c r="A46" s="406">
        <v>41732</v>
      </c>
      <c r="B46" s="311">
        <v>1304</v>
      </c>
      <c r="C46" s="32" t="s">
        <v>2404</v>
      </c>
      <c r="D46" s="702">
        <v>1946.8</v>
      </c>
      <c r="E46" s="2040">
        <v>41725</v>
      </c>
      <c r="F46" s="1006">
        <v>1946.8</v>
      </c>
      <c r="G46" s="1372">
        <f t="shared" si="0"/>
        <v>0</v>
      </c>
      <c r="I46" s="2026"/>
      <c r="J46" s="2128">
        <v>437</v>
      </c>
      <c r="K46" s="2128" t="s">
        <v>2462</v>
      </c>
      <c r="L46" s="1897" t="s">
        <v>3915</v>
      </c>
    </row>
    <row r="47" spans="1:12" x14ac:dyDescent="0.25">
      <c r="A47" s="406">
        <v>41732</v>
      </c>
      <c r="B47" s="311">
        <v>1305</v>
      </c>
      <c r="C47" s="32" t="s">
        <v>2404</v>
      </c>
      <c r="D47" s="702">
        <v>1029.3</v>
      </c>
      <c r="E47" s="2040">
        <v>41725</v>
      </c>
      <c r="F47" s="1006">
        <v>1029.3</v>
      </c>
      <c r="G47" s="1372">
        <f t="shared" si="0"/>
        <v>0</v>
      </c>
      <c r="I47" s="2026"/>
      <c r="J47" s="2128">
        <v>437</v>
      </c>
      <c r="K47" s="2128" t="s">
        <v>2462</v>
      </c>
      <c r="L47" s="1897" t="s">
        <v>3915</v>
      </c>
    </row>
    <row r="48" spans="1:12" x14ac:dyDescent="0.25">
      <c r="A48" s="406">
        <v>41732</v>
      </c>
      <c r="B48" s="311">
        <v>1306</v>
      </c>
      <c r="C48" s="32" t="s">
        <v>2404</v>
      </c>
      <c r="D48" s="702">
        <v>1240</v>
      </c>
      <c r="E48" s="2040">
        <v>41725</v>
      </c>
      <c r="F48" s="1006">
        <v>1240</v>
      </c>
      <c r="G48" s="1372">
        <f t="shared" si="0"/>
        <v>0</v>
      </c>
      <c r="I48" s="2026"/>
      <c r="J48" s="2128">
        <v>437</v>
      </c>
      <c r="K48" s="2128" t="s">
        <v>2462</v>
      </c>
      <c r="L48" s="1897" t="s">
        <v>3915</v>
      </c>
    </row>
    <row r="49" spans="1:12" x14ac:dyDescent="0.25">
      <c r="A49" s="406">
        <v>41732</v>
      </c>
      <c r="B49" s="311">
        <v>1307</v>
      </c>
      <c r="C49" s="32" t="s">
        <v>2407</v>
      </c>
      <c r="D49" s="702">
        <v>64096</v>
      </c>
      <c r="E49" s="865">
        <v>41731</v>
      </c>
      <c r="F49" s="702">
        <v>64096</v>
      </c>
      <c r="G49" s="1372">
        <f t="shared" si="0"/>
        <v>0</v>
      </c>
      <c r="I49" s="2026">
        <v>1422.7</v>
      </c>
      <c r="J49" s="2128">
        <v>896</v>
      </c>
      <c r="K49" s="2128" t="s">
        <v>2462</v>
      </c>
      <c r="L49" s="1897" t="s">
        <v>2720</v>
      </c>
    </row>
    <row r="50" spans="1:12" x14ac:dyDescent="0.25">
      <c r="A50" s="406">
        <v>41732</v>
      </c>
      <c r="B50" s="311">
        <v>1308</v>
      </c>
      <c r="C50" s="32" t="s">
        <v>2401</v>
      </c>
      <c r="D50" s="702">
        <v>180788.76</v>
      </c>
      <c r="F50" s="702">
        <v>180788.76</v>
      </c>
      <c r="G50" s="1372">
        <f t="shared" si="0"/>
        <v>0</v>
      </c>
      <c r="I50" s="2026"/>
      <c r="J50" s="32"/>
      <c r="K50" s="32"/>
      <c r="L50" s="2027"/>
    </row>
    <row r="51" spans="1:12" x14ac:dyDescent="0.25">
      <c r="A51" s="406">
        <v>41732</v>
      </c>
      <c r="B51" s="311">
        <v>1309</v>
      </c>
      <c r="C51" s="32" t="s">
        <v>2401</v>
      </c>
      <c r="D51" s="702">
        <v>130000.32000000001</v>
      </c>
      <c r="F51" s="702">
        <v>130000.32000000001</v>
      </c>
      <c r="G51" s="1372">
        <f t="shared" si="0"/>
        <v>0</v>
      </c>
      <c r="I51" s="2026"/>
      <c r="J51" s="32"/>
      <c r="K51" s="32"/>
      <c r="L51" s="2027"/>
    </row>
    <row r="52" spans="1:12" x14ac:dyDescent="0.25">
      <c r="A52" s="406">
        <v>41732</v>
      </c>
      <c r="B52" s="311">
        <v>1310</v>
      </c>
      <c r="C52" s="32" t="s">
        <v>2469</v>
      </c>
      <c r="D52" s="702">
        <v>1976.4</v>
      </c>
      <c r="E52" s="2040">
        <v>41724</v>
      </c>
      <c r="F52" s="1006">
        <v>1976.4</v>
      </c>
      <c r="G52" s="1372">
        <f t="shared" si="0"/>
        <v>0</v>
      </c>
      <c r="I52" s="2026"/>
      <c r="J52" s="47">
        <v>438</v>
      </c>
      <c r="K52" s="47" t="s">
        <v>2462</v>
      </c>
      <c r="L52" s="1897" t="s">
        <v>3916</v>
      </c>
    </row>
    <row r="53" spans="1:12" x14ac:dyDescent="0.25">
      <c r="A53" s="406">
        <v>41732</v>
      </c>
      <c r="B53" s="311">
        <v>1311</v>
      </c>
      <c r="C53" s="32" t="s">
        <v>2469</v>
      </c>
      <c r="D53" s="702">
        <v>1998</v>
      </c>
      <c r="E53" s="2040">
        <v>41724</v>
      </c>
      <c r="F53" s="1006">
        <v>1998</v>
      </c>
      <c r="G53" s="1372">
        <f t="shared" si="0"/>
        <v>0</v>
      </c>
      <c r="I53" s="2026"/>
      <c r="J53" s="47">
        <v>438</v>
      </c>
      <c r="K53" s="47" t="s">
        <v>2462</v>
      </c>
      <c r="L53" s="1897" t="s">
        <v>3916</v>
      </c>
    </row>
    <row r="54" spans="1:12" x14ac:dyDescent="0.25">
      <c r="A54" s="406">
        <v>41732</v>
      </c>
      <c r="B54" s="311">
        <v>1312</v>
      </c>
      <c r="C54" s="32" t="s">
        <v>2469</v>
      </c>
      <c r="D54" s="702">
        <v>1934.4</v>
      </c>
      <c r="E54" s="2040">
        <v>41724</v>
      </c>
      <c r="F54" s="1006">
        <v>1934.4</v>
      </c>
      <c r="G54" s="1372">
        <f t="shared" si="0"/>
        <v>0</v>
      </c>
      <c r="I54" s="2026"/>
      <c r="J54" s="47">
        <v>438</v>
      </c>
      <c r="K54" s="47" t="s">
        <v>2462</v>
      </c>
      <c r="L54" s="1897" t="s">
        <v>3916</v>
      </c>
    </row>
    <row r="55" spans="1:12" x14ac:dyDescent="0.25">
      <c r="A55" s="406">
        <v>41732</v>
      </c>
      <c r="B55" s="311">
        <v>1313</v>
      </c>
      <c r="C55" s="32" t="s">
        <v>2406</v>
      </c>
      <c r="D55" s="702">
        <v>1000.14</v>
      </c>
      <c r="E55" s="2040">
        <v>41729</v>
      </c>
      <c r="F55" s="1006">
        <v>1000.14</v>
      </c>
      <c r="G55" s="1372">
        <f t="shared" si="0"/>
        <v>0</v>
      </c>
      <c r="I55" s="2026"/>
      <c r="J55" s="47">
        <v>835</v>
      </c>
      <c r="K55" s="47" t="s">
        <v>2462</v>
      </c>
      <c r="L55" s="1897" t="s">
        <v>3918</v>
      </c>
    </row>
    <row r="56" spans="1:12" x14ac:dyDescent="0.25">
      <c r="A56" s="406">
        <v>41732</v>
      </c>
      <c r="B56" s="311">
        <v>1314</v>
      </c>
      <c r="C56" s="32" t="s">
        <v>2406</v>
      </c>
      <c r="D56" s="702">
        <v>996.98</v>
      </c>
      <c r="E56" s="2040">
        <v>41729</v>
      </c>
      <c r="F56" s="1006">
        <v>996.98</v>
      </c>
      <c r="G56" s="1372">
        <f t="shared" si="0"/>
        <v>0</v>
      </c>
      <c r="I56" s="2026"/>
      <c r="J56" s="47">
        <v>835</v>
      </c>
      <c r="K56" s="47" t="s">
        <v>2462</v>
      </c>
      <c r="L56" s="1897" t="s">
        <v>3918</v>
      </c>
    </row>
    <row r="57" spans="1:12" x14ac:dyDescent="0.25">
      <c r="A57" s="406">
        <v>41732</v>
      </c>
      <c r="B57" s="311">
        <v>1315</v>
      </c>
      <c r="C57" s="32" t="s">
        <v>2406</v>
      </c>
      <c r="D57" s="702">
        <v>594.36</v>
      </c>
      <c r="E57" s="2129" t="s">
        <v>3917</v>
      </c>
      <c r="F57" s="2179"/>
      <c r="G57" s="2133">
        <f t="shared" si="0"/>
        <v>594.36</v>
      </c>
      <c r="I57" s="2026"/>
      <c r="J57" s="2129">
        <v>835</v>
      </c>
      <c r="K57" s="2129" t="s">
        <v>2462</v>
      </c>
      <c r="L57" s="2027"/>
    </row>
    <row r="58" spans="1:12" x14ac:dyDescent="0.25">
      <c r="A58" s="406">
        <v>41732</v>
      </c>
      <c r="B58" s="311">
        <v>1316</v>
      </c>
      <c r="C58" s="32" t="s">
        <v>2406</v>
      </c>
      <c r="D58" s="702">
        <v>601.98</v>
      </c>
      <c r="E58" s="2040">
        <v>41729</v>
      </c>
      <c r="F58" s="1006">
        <v>601.98</v>
      </c>
      <c r="G58" s="1372">
        <f t="shared" si="0"/>
        <v>0</v>
      </c>
      <c r="I58" s="2026"/>
      <c r="J58" s="47">
        <v>835</v>
      </c>
      <c r="K58" s="47" t="s">
        <v>2462</v>
      </c>
      <c r="L58" s="1897" t="s">
        <v>3918</v>
      </c>
    </row>
    <row r="59" spans="1:12" x14ac:dyDescent="0.25">
      <c r="A59" s="406">
        <v>41732</v>
      </c>
      <c r="B59" s="311">
        <v>1317</v>
      </c>
      <c r="C59" s="32" t="s">
        <v>2406</v>
      </c>
      <c r="D59" s="702">
        <v>451</v>
      </c>
      <c r="E59" s="865">
        <v>41731</v>
      </c>
      <c r="F59" s="702">
        <v>451</v>
      </c>
      <c r="G59" s="1372">
        <f t="shared" si="0"/>
        <v>0</v>
      </c>
      <c r="I59" s="2026"/>
      <c r="J59" s="47">
        <v>952</v>
      </c>
      <c r="K59" s="47" t="s">
        <v>2462</v>
      </c>
      <c r="L59" s="1897" t="s">
        <v>3920</v>
      </c>
    </row>
    <row r="60" spans="1:12" x14ac:dyDescent="0.25">
      <c r="A60" s="406">
        <v>41732</v>
      </c>
      <c r="B60" s="311">
        <v>1318</v>
      </c>
      <c r="C60" s="32" t="s">
        <v>2406</v>
      </c>
      <c r="D60" s="702">
        <v>415.6</v>
      </c>
      <c r="E60" s="865">
        <v>41731</v>
      </c>
      <c r="F60" s="702">
        <v>415.6</v>
      </c>
      <c r="G60" s="1372">
        <f t="shared" si="0"/>
        <v>0</v>
      </c>
      <c r="I60" s="2026"/>
      <c r="J60" s="47">
        <v>952</v>
      </c>
      <c r="K60" s="47" t="s">
        <v>2462</v>
      </c>
      <c r="L60" s="1897" t="s">
        <v>3920</v>
      </c>
    </row>
    <row r="61" spans="1:12" x14ac:dyDescent="0.25">
      <c r="A61" s="406">
        <v>41732</v>
      </c>
      <c r="B61" s="311">
        <v>1319</v>
      </c>
      <c r="C61" s="32" t="s">
        <v>2406</v>
      </c>
      <c r="D61" s="702">
        <v>1977.15</v>
      </c>
      <c r="E61" s="865">
        <v>41731</v>
      </c>
      <c r="F61" s="702">
        <v>1977.15</v>
      </c>
      <c r="G61" s="1372">
        <f t="shared" si="0"/>
        <v>0</v>
      </c>
      <c r="I61" s="2026"/>
      <c r="J61" s="47">
        <v>952</v>
      </c>
      <c r="K61" s="47" t="s">
        <v>2462</v>
      </c>
      <c r="L61" s="1897" t="s">
        <v>3920</v>
      </c>
    </row>
    <row r="62" spans="1:12" x14ac:dyDescent="0.25">
      <c r="A62" s="406">
        <v>41732</v>
      </c>
      <c r="B62" s="311">
        <v>1320</v>
      </c>
      <c r="C62" s="32" t="s">
        <v>2406</v>
      </c>
      <c r="D62" s="702">
        <v>871.2</v>
      </c>
      <c r="E62" s="865">
        <v>41731</v>
      </c>
      <c r="F62" s="702">
        <v>871.2</v>
      </c>
      <c r="G62" s="1372">
        <f t="shared" si="0"/>
        <v>0</v>
      </c>
      <c r="I62" s="2026"/>
      <c r="J62" s="47">
        <v>952</v>
      </c>
      <c r="K62" s="47" t="s">
        <v>2462</v>
      </c>
      <c r="L62" s="1897" t="s">
        <v>3920</v>
      </c>
    </row>
    <row r="63" spans="1:12" x14ac:dyDescent="0.25">
      <c r="A63" s="406">
        <v>41732</v>
      </c>
      <c r="B63" s="311">
        <v>1321</v>
      </c>
      <c r="C63" s="32" t="s">
        <v>2406</v>
      </c>
      <c r="D63" s="702">
        <v>1827.15</v>
      </c>
      <c r="E63" s="865">
        <v>41731</v>
      </c>
      <c r="F63" s="702">
        <v>1827.15</v>
      </c>
      <c r="G63" s="1372">
        <f t="shared" si="0"/>
        <v>0</v>
      </c>
      <c r="I63" s="2026"/>
      <c r="J63" s="47">
        <v>952</v>
      </c>
      <c r="K63" s="47" t="s">
        <v>2462</v>
      </c>
      <c r="L63" s="1897" t="s">
        <v>3920</v>
      </c>
    </row>
    <row r="64" spans="1:12" x14ac:dyDescent="0.25">
      <c r="A64" s="406">
        <v>41732</v>
      </c>
      <c r="B64" s="311">
        <v>1322</v>
      </c>
      <c r="C64" s="32" t="s">
        <v>2415</v>
      </c>
      <c r="D64" s="702">
        <v>13920.9</v>
      </c>
      <c r="E64" s="2155">
        <v>41762</v>
      </c>
      <c r="F64" s="407">
        <v>13920.9</v>
      </c>
      <c r="G64" s="982">
        <f t="shared" si="0"/>
        <v>0</v>
      </c>
      <c r="I64" s="2026"/>
      <c r="J64" s="47">
        <v>888</v>
      </c>
      <c r="K64" s="47" t="s">
        <v>2462</v>
      </c>
      <c r="L64" s="1897" t="s">
        <v>3921</v>
      </c>
    </row>
    <row r="65" spans="1:12" x14ac:dyDescent="0.25">
      <c r="A65" s="406">
        <v>41732</v>
      </c>
      <c r="B65" s="311">
        <v>1323</v>
      </c>
      <c r="C65" s="32" t="s">
        <v>2413</v>
      </c>
      <c r="D65" s="702">
        <v>40557.65</v>
      </c>
      <c r="E65" s="2155">
        <v>41761</v>
      </c>
      <c r="F65" s="407">
        <v>40557.65</v>
      </c>
      <c r="G65" s="982">
        <f t="shared" si="0"/>
        <v>0</v>
      </c>
      <c r="I65" s="2026"/>
      <c r="J65" s="47">
        <v>889</v>
      </c>
      <c r="K65" s="47" t="s">
        <v>2462</v>
      </c>
      <c r="L65" s="1897" t="s">
        <v>3922</v>
      </c>
    </row>
    <row r="66" spans="1:12" x14ac:dyDescent="0.25">
      <c r="A66" s="406">
        <v>41732</v>
      </c>
      <c r="B66" s="311">
        <v>1324</v>
      </c>
      <c r="C66" s="32" t="s">
        <v>2414</v>
      </c>
      <c r="D66" s="702">
        <v>18802.7</v>
      </c>
      <c r="E66" s="865">
        <v>41753</v>
      </c>
      <c r="F66" s="702">
        <v>18802.7</v>
      </c>
      <c r="G66" s="1372">
        <f t="shared" si="0"/>
        <v>0</v>
      </c>
      <c r="I66" s="2026"/>
      <c r="J66" s="47">
        <v>890</v>
      </c>
      <c r="K66" s="47" t="s">
        <v>2462</v>
      </c>
      <c r="L66" s="1897" t="s">
        <v>3755</v>
      </c>
    </row>
    <row r="67" spans="1:12" x14ac:dyDescent="0.25">
      <c r="A67" s="406">
        <v>41732</v>
      </c>
      <c r="B67" s="311">
        <v>1325</v>
      </c>
      <c r="C67" s="32" t="s">
        <v>2401</v>
      </c>
      <c r="D67" s="702">
        <v>148187.16</v>
      </c>
      <c r="F67" s="702">
        <v>148187.16</v>
      </c>
      <c r="G67" s="1372">
        <f t="shared" si="0"/>
        <v>0</v>
      </c>
      <c r="I67" s="2026"/>
      <c r="L67" s="2027"/>
    </row>
    <row r="68" spans="1:12" x14ac:dyDescent="0.25">
      <c r="A68" s="406">
        <v>41732</v>
      </c>
      <c r="B68" s="311">
        <v>1326</v>
      </c>
      <c r="C68" s="32" t="s">
        <v>2401</v>
      </c>
      <c r="D68" s="702">
        <v>169163.28</v>
      </c>
      <c r="F68" s="702">
        <v>169163.28</v>
      </c>
      <c r="G68" s="1372">
        <f t="shared" si="0"/>
        <v>0</v>
      </c>
      <c r="I68" s="2026"/>
      <c r="L68" s="2027"/>
    </row>
    <row r="69" spans="1:12" x14ac:dyDescent="0.25">
      <c r="A69" s="406">
        <v>41732</v>
      </c>
      <c r="B69" s="311">
        <v>1327</v>
      </c>
      <c r="C69" s="32" t="s">
        <v>2402</v>
      </c>
      <c r="D69" s="702">
        <v>52610.83</v>
      </c>
      <c r="E69" s="865">
        <v>41734</v>
      </c>
      <c r="F69" s="702">
        <v>52610.83</v>
      </c>
      <c r="G69" s="1372">
        <f t="shared" si="0"/>
        <v>0</v>
      </c>
      <c r="I69" s="2026"/>
      <c r="J69" s="2128">
        <v>35</v>
      </c>
      <c r="K69" s="2128" t="s">
        <v>2761</v>
      </c>
      <c r="L69" s="1897" t="s">
        <v>2942</v>
      </c>
    </row>
    <row r="70" spans="1:12" ht="15.75" thickBot="1" x14ac:dyDescent="0.3">
      <c r="A70" s="406">
        <v>41732</v>
      </c>
      <c r="B70" s="311">
        <v>1328</v>
      </c>
      <c r="C70" s="32" t="s">
        <v>2403</v>
      </c>
      <c r="D70" s="702">
        <v>3662.4</v>
      </c>
      <c r="E70" s="865">
        <v>41741</v>
      </c>
      <c r="F70" s="702">
        <v>3662.4</v>
      </c>
      <c r="G70" s="1372">
        <f t="shared" si="0"/>
        <v>0</v>
      </c>
      <c r="I70" s="2026"/>
      <c r="J70" s="2136">
        <v>37</v>
      </c>
      <c r="K70" s="2136" t="s">
        <v>2761</v>
      </c>
      <c r="L70" s="1897" t="s">
        <v>3436</v>
      </c>
    </row>
    <row r="71" spans="1:12" x14ac:dyDescent="0.25">
      <c r="A71" s="406">
        <v>41733</v>
      </c>
      <c r="B71" s="311">
        <v>1329</v>
      </c>
      <c r="C71" s="32" t="s">
        <v>2400</v>
      </c>
      <c r="D71" s="702">
        <v>1915</v>
      </c>
      <c r="E71" s="865">
        <v>41733</v>
      </c>
      <c r="F71" s="702">
        <v>1915</v>
      </c>
      <c r="G71" s="1372">
        <f t="shared" si="0"/>
        <v>0</v>
      </c>
      <c r="I71" s="2026"/>
      <c r="J71" s="2128">
        <v>58</v>
      </c>
      <c r="K71" s="2128" t="s">
        <v>2761</v>
      </c>
      <c r="L71" s="1897" t="s">
        <v>3923</v>
      </c>
    </row>
    <row r="72" spans="1:12" x14ac:dyDescent="0.25">
      <c r="A72" s="406">
        <v>41733</v>
      </c>
      <c r="B72" s="311">
        <v>1330</v>
      </c>
      <c r="C72" s="32" t="s">
        <v>2404</v>
      </c>
      <c r="D72" s="702">
        <v>1376</v>
      </c>
      <c r="E72" s="865">
        <v>41743</v>
      </c>
      <c r="F72" s="702">
        <v>1376</v>
      </c>
      <c r="G72" s="1372">
        <f t="shared" ref="G72:G135" si="1">D72-F72</f>
        <v>0</v>
      </c>
      <c r="I72" s="2026"/>
      <c r="J72" s="2128">
        <v>575</v>
      </c>
      <c r="K72" s="2128" t="s">
        <v>2462</v>
      </c>
      <c r="L72" s="1897" t="s">
        <v>3925</v>
      </c>
    </row>
    <row r="73" spans="1:12" x14ac:dyDescent="0.25">
      <c r="A73" s="406">
        <v>41733</v>
      </c>
      <c r="B73" s="311">
        <v>1331</v>
      </c>
      <c r="C73" s="32" t="s">
        <v>2404</v>
      </c>
      <c r="D73" s="702">
        <v>1325.4</v>
      </c>
      <c r="E73" s="865">
        <v>41732</v>
      </c>
      <c r="F73" s="702">
        <v>1325.4</v>
      </c>
      <c r="G73" s="1372">
        <f t="shared" si="1"/>
        <v>0</v>
      </c>
      <c r="I73" s="2026"/>
      <c r="J73" s="2128">
        <v>656</v>
      </c>
      <c r="K73" s="2128" t="s">
        <v>2462</v>
      </c>
      <c r="L73" s="1897" t="s">
        <v>3927</v>
      </c>
    </row>
    <row r="74" spans="1:12" x14ac:dyDescent="0.25">
      <c r="A74" s="406">
        <v>41733</v>
      </c>
      <c r="B74" s="311">
        <v>1332</v>
      </c>
      <c r="C74" s="32" t="s">
        <v>2404</v>
      </c>
      <c r="D74" s="702">
        <v>940</v>
      </c>
      <c r="E74" s="865">
        <v>41732</v>
      </c>
      <c r="F74" s="702">
        <v>940</v>
      </c>
      <c r="G74" s="1372">
        <f t="shared" si="1"/>
        <v>0</v>
      </c>
      <c r="I74" s="2026"/>
      <c r="J74" s="2128">
        <v>656</v>
      </c>
      <c r="K74" s="2128" t="s">
        <v>2462</v>
      </c>
      <c r="L74" s="1897" t="s">
        <v>3927</v>
      </c>
    </row>
    <row r="75" spans="1:12" x14ac:dyDescent="0.25">
      <c r="A75" s="406">
        <v>41733</v>
      </c>
      <c r="B75" s="311">
        <v>1333</v>
      </c>
      <c r="C75" s="32" t="s">
        <v>2417</v>
      </c>
      <c r="D75" s="702">
        <v>1794</v>
      </c>
      <c r="E75" s="865">
        <v>41733</v>
      </c>
      <c r="F75" s="702">
        <v>1794</v>
      </c>
      <c r="G75" s="1372">
        <f t="shared" si="1"/>
        <v>0</v>
      </c>
      <c r="I75" s="2026"/>
      <c r="J75" s="2128">
        <v>65</v>
      </c>
      <c r="K75" s="2128" t="s">
        <v>2761</v>
      </c>
      <c r="L75" s="1897" t="s">
        <v>3928</v>
      </c>
    </row>
    <row r="76" spans="1:12" x14ac:dyDescent="0.25">
      <c r="A76" s="406">
        <v>41733</v>
      </c>
      <c r="B76" s="311">
        <v>1334</v>
      </c>
      <c r="C76" s="32" t="s">
        <v>2469</v>
      </c>
      <c r="D76" s="702">
        <v>1911</v>
      </c>
      <c r="E76" s="2040">
        <v>41724</v>
      </c>
      <c r="F76" s="1006">
        <v>1911</v>
      </c>
      <c r="G76" s="1372">
        <f t="shared" si="1"/>
        <v>0</v>
      </c>
      <c r="I76" s="2026"/>
      <c r="J76" s="47">
        <v>438</v>
      </c>
      <c r="K76" s="47" t="s">
        <v>2462</v>
      </c>
      <c r="L76" s="1897" t="s">
        <v>3916</v>
      </c>
    </row>
    <row r="77" spans="1:12" x14ac:dyDescent="0.25">
      <c r="A77" s="406">
        <v>41733</v>
      </c>
      <c r="B77" s="311">
        <v>1335</v>
      </c>
      <c r="C77" s="32" t="s">
        <v>2469</v>
      </c>
      <c r="D77" s="702">
        <v>1994.22</v>
      </c>
      <c r="E77" s="2040">
        <v>41724</v>
      </c>
      <c r="F77" s="1006">
        <v>1994.22</v>
      </c>
      <c r="G77" s="1372">
        <f t="shared" si="1"/>
        <v>0</v>
      </c>
      <c r="I77" s="2026"/>
      <c r="J77" s="47">
        <v>438</v>
      </c>
      <c r="K77" s="47" t="s">
        <v>2462</v>
      </c>
      <c r="L77" s="1897" t="s">
        <v>3916</v>
      </c>
    </row>
    <row r="78" spans="1:12" x14ac:dyDescent="0.25">
      <c r="A78" s="406">
        <v>41733</v>
      </c>
      <c r="B78" s="311">
        <v>1336</v>
      </c>
      <c r="C78" s="32" t="s">
        <v>2469</v>
      </c>
      <c r="D78" s="702">
        <v>1867.86</v>
      </c>
      <c r="E78" s="2040">
        <v>41724</v>
      </c>
      <c r="F78" s="1006">
        <v>1867.86</v>
      </c>
      <c r="G78" s="1372">
        <f t="shared" si="1"/>
        <v>0</v>
      </c>
      <c r="I78" s="2026"/>
      <c r="J78" s="47">
        <v>438</v>
      </c>
      <c r="K78" s="47" t="s">
        <v>2462</v>
      </c>
      <c r="L78" s="1897" t="s">
        <v>3916</v>
      </c>
    </row>
    <row r="79" spans="1:12" x14ac:dyDescent="0.25">
      <c r="A79" s="406">
        <v>41733</v>
      </c>
      <c r="B79" s="311">
        <v>1337</v>
      </c>
      <c r="C79" s="32" t="s">
        <v>2469</v>
      </c>
      <c r="D79" s="702">
        <v>1911.78</v>
      </c>
      <c r="E79" s="2040">
        <v>41724</v>
      </c>
      <c r="F79" s="1006">
        <v>1911.78</v>
      </c>
      <c r="G79" s="1372">
        <f t="shared" si="1"/>
        <v>0</v>
      </c>
      <c r="I79" s="2026"/>
      <c r="J79" s="47">
        <v>438</v>
      </c>
      <c r="K79" s="47" t="s">
        <v>2462</v>
      </c>
      <c r="L79" s="1897" t="s">
        <v>3916</v>
      </c>
    </row>
    <row r="80" spans="1:12" x14ac:dyDescent="0.25">
      <c r="A80" s="406">
        <v>41733</v>
      </c>
      <c r="B80" s="311">
        <v>1338</v>
      </c>
      <c r="C80" s="32" t="s">
        <v>2412</v>
      </c>
      <c r="D80" s="702">
        <v>14398</v>
      </c>
      <c r="E80" s="865">
        <v>41733</v>
      </c>
      <c r="F80" s="702">
        <v>14398</v>
      </c>
      <c r="G80" s="1372">
        <f t="shared" si="1"/>
        <v>0</v>
      </c>
      <c r="I80" s="2026"/>
      <c r="J80" s="47">
        <v>88</v>
      </c>
      <c r="K80" s="47" t="s">
        <v>2761</v>
      </c>
      <c r="L80" s="1897" t="s">
        <v>3930</v>
      </c>
    </row>
    <row r="81" spans="1:12" x14ac:dyDescent="0.25">
      <c r="A81" s="406">
        <v>41733</v>
      </c>
      <c r="B81" s="311">
        <v>1339</v>
      </c>
      <c r="C81" s="32" t="s">
        <v>2418</v>
      </c>
      <c r="D81" s="702">
        <v>28163.52</v>
      </c>
      <c r="E81" s="865">
        <v>41732</v>
      </c>
      <c r="F81" s="702">
        <v>28163.52</v>
      </c>
      <c r="G81" s="1372">
        <f t="shared" si="1"/>
        <v>0</v>
      </c>
      <c r="I81" s="2026"/>
      <c r="J81" s="47">
        <v>644</v>
      </c>
      <c r="K81" s="47" t="s">
        <v>2462</v>
      </c>
      <c r="L81" s="1897" t="s">
        <v>4013</v>
      </c>
    </row>
    <row r="82" spans="1:12" x14ac:dyDescent="0.25">
      <c r="A82" s="406">
        <v>41733</v>
      </c>
      <c r="B82" s="311">
        <v>1340</v>
      </c>
      <c r="C82" s="32" t="s">
        <v>2411</v>
      </c>
      <c r="D82" s="702">
        <v>14404.8</v>
      </c>
      <c r="E82" s="865">
        <v>41734</v>
      </c>
      <c r="F82" s="702">
        <v>14404.8</v>
      </c>
      <c r="G82" s="1372">
        <f t="shared" si="1"/>
        <v>0</v>
      </c>
      <c r="I82" s="2026"/>
      <c r="J82" s="47">
        <v>104</v>
      </c>
      <c r="K82" s="47" t="s">
        <v>2761</v>
      </c>
      <c r="L82" s="1897" t="s">
        <v>4014</v>
      </c>
    </row>
    <row r="83" spans="1:12" x14ac:dyDescent="0.25">
      <c r="A83" s="406">
        <v>41733</v>
      </c>
      <c r="B83" s="311">
        <v>1341</v>
      </c>
      <c r="C83" s="32" t="s">
        <v>2401</v>
      </c>
      <c r="D83" s="702">
        <v>234811.08</v>
      </c>
      <c r="F83" s="702">
        <v>234811.08</v>
      </c>
      <c r="G83" s="1372">
        <f t="shared" si="1"/>
        <v>0</v>
      </c>
      <c r="I83" s="2026"/>
      <c r="J83" s="32"/>
      <c r="K83" s="32"/>
      <c r="L83" s="2027"/>
    </row>
    <row r="84" spans="1:12" x14ac:dyDescent="0.25">
      <c r="A84" s="406">
        <v>41733</v>
      </c>
      <c r="B84" s="311">
        <v>1342</v>
      </c>
      <c r="C84" s="32" t="s">
        <v>2401</v>
      </c>
      <c r="D84" s="702">
        <v>220589.28</v>
      </c>
      <c r="F84" s="702">
        <v>220589.28</v>
      </c>
      <c r="G84" s="1372">
        <f t="shared" si="1"/>
        <v>0</v>
      </c>
      <c r="I84" s="2026"/>
      <c r="J84" s="352"/>
      <c r="K84" s="352"/>
      <c r="L84" s="2027"/>
    </row>
    <row r="85" spans="1:12" ht="15.75" thickBot="1" x14ac:dyDescent="0.3">
      <c r="A85" s="406">
        <v>41733</v>
      </c>
      <c r="B85" s="311">
        <v>1343</v>
      </c>
      <c r="C85" s="32" t="s">
        <v>2401</v>
      </c>
      <c r="D85" s="702">
        <v>160000.20000000001</v>
      </c>
      <c r="F85" s="702">
        <v>160000.20000000001</v>
      </c>
      <c r="G85" s="1372">
        <f t="shared" si="1"/>
        <v>0</v>
      </c>
      <c r="I85" s="2026"/>
      <c r="J85" s="973"/>
      <c r="K85" s="973"/>
      <c r="L85" s="2027"/>
    </row>
    <row r="86" spans="1:12" x14ac:dyDescent="0.25">
      <c r="A86" s="406">
        <v>41734</v>
      </c>
      <c r="B86" s="311">
        <v>1344</v>
      </c>
      <c r="C86" s="32" t="s">
        <v>2469</v>
      </c>
      <c r="D86" s="702">
        <v>1955.34</v>
      </c>
      <c r="E86" s="2040">
        <v>41724</v>
      </c>
      <c r="F86" s="1006">
        <v>1955.34</v>
      </c>
      <c r="G86" s="1372">
        <f t="shared" si="1"/>
        <v>0</v>
      </c>
      <c r="I86" s="2026"/>
      <c r="J86" s="47">
        <v>438</v>
      </c>
      <c r="K86" s="47" t="s">
        <v>2462</v>
      </c>
      <c r="L86" s="1897" t="s">
        <v>3916</v>
      </c>
    </row>
    <row r="87" spans="1:12" x14ac:dyDescent="0.25">
      <c r="A87" s="406">
        <v>41734</v>
      </c>
      <c r="B87" s="311">
        <v>1345</v>
      </c>
      <c r="C87" s="32" t="s">
        <v>2469</v>
      </c>
      <c r="D87" s="702">
        <v>1883.7</v>
      </c>
      <c r="E87" s="2040">
        <v>41724</v>
      </c>
      <c r="F87" s="1006">
        <v>1883.7</v>
      </c>
      <c r="G87" s="1372">
        <f t="shared" si="1"/>
        <v>0</v>
      </c>
      <c r="I87" s="2026"/>
      <c r="J87" s="47">
        <v>438</v>
      </c>
      <c r="K87" s="47" t="s">
        <v>2462</v>
      </c>
      <c r="L87" s="1897" t="s">
        <v>3916</v>
      </c>
    </row>
    <row r="88" spans="1:12" x14ac:dyDescent="0.25">
      <c r="A88" s="406">
        <v>41734</v>
      </c>
      <c r="B88" s="311">
        <v>1346</v>
      </c>
      <c r="C88" s="32" t="s">
        <v>3081</v>
      </c>
      <c r="D88" s="702">
        <v>660.4</v>
      </c>
      <c r="E88" s="865">
        <v>41734</v>
      </c>
      <c r="F88" s="702">
        <v>660.4</v>
      </c>
      <c r="G88" s="1372">
        <f t="shared" si="1"/>
        <v>0</v>
      </c>
      <c r="I88" s="2026"/>
      <c r="J88" s="47">
        <v>147</v>
      </c>
      <c r="K88" s="47" t="s">
        <v>2761</v>
      </c>
      <c r="L88" s="1897" t="s">
        <v>3932</v>
      </c>
    </row>
    <row r="89" spans="1:12" x14ac:dyDescent="0.25">
      <c r="A89" s="406">
        <v>41734</v>
      </c>
      <c r="B89" s="311">
        <v>1347</v>
      </c>
      <c r="C89" s="32" t="s">
        <v>3082</v>
      </c>
      <c r="D89" s="702">
        <v>2040</v>
      </c>
      <c r="E89" s="2040">
        <v>41724</v>
      </c>
      <c r="F89" s="1006">
        <v>2040</v>
      </c>
      <c r="G89" s="1372">
        <f t="shared" si="1"/>
        <v>0</v>
      </c>
      <c r="I89" s="2026"/>
      <c r="J89" s="2134">
        <v>469</v>
      </c>
      <c r="K89" s="2134" t="s">
        <v>2462</v>
      </c>
      <c r="L89" s="1897" t="s">
        <v>3934</v>
      </c>
    </row>
    <row r="90" spans="1:12" x14ac:dyDescent="0.25">
      <c r="A90" s="406">
        <v>41734</v>
      </c>
      <c r="B90" s="311">
        <v>1348</v>
      </c>
      <c r="C90" s="32" t="s">
        <v>3083</v>
      </c>
      <c r="D90" s="702">
        <v>13014</v>
      </c>
      <c r="E90" s="2040">
        <v>41727</v>
      </c>
      <c r="F90" s="1006">
        <v>13014</v>
      </c>
      <c r="G90" s="1372">
        <f t="shared" si="1"/>
        <v>0</v>
      </c>
      <c r="I90" s="2026"/>
      <c r="J90" s="47">
        <v>536</v>
      </c>
      <c r="K90" s="47" t="s">
        <v>2462</v>
      </c>
      <c r="L90" s="1897" t="s">
        <v>3935</v>
      </c>
    </row>
    <row r="91" spans="1:12" x14ac:dyDescent="0.25">
      <c r="A91" s="406">
        <v>41734</v>
      </c>
      <c r="B91" s="311">
        <v>1349</v>
      </c>
      <c r="C91" s="32" t="s">
        <v>2404</v>
      </c>
      <c r="D91" s="702">
        <v>1770</v>
      </c>
      <c r="E91" s="2040">
        <v>41728</v>
      </c>
      <c r="F91" s="1006">
        <v>1770</v>
      </c>
      <c r="G91" s="1372">
        <f t="shared" si="1"/>
        <v>0</v>
      </c>
      <c r="I91" s="2026"/>
      <c r="J91" s="47">
        <v>713</v>
      </c>
      <c r="K91" s="47" t="s">
        <v>2462</v>
      </c>
      <c r="L91" s="1897" t="s">
        <v>3936</v>
      </c>
    </row>
    <row r="92" spans="1:12" x14ac:dyDescent="0.25">
      <c r="A92" s="406">
        <v>41734</v>
      </c>
      <c r="B92" s="311">
        <v>1350</v>
      </c>
      <c r="C92" s="32" t="s">
        <v>2404</v>
      </c>
      <c r="D92" s="702">
        <v>1567.45</v>
      </c>
      <c r="E92" s="2040">
        <v>41728</v>
      </c>
      <c r="F92" s="1006">
        <v>1567.45</v>
      </c>
      <c r="G92" s="1372">
        <f t="shared" si="1"/>
        <v>0</v>
      </c>
      <c r="I92" s="2026"/>
      <c r="J92" s="47">
        <v>713</v>
      </c>
      <c r="K92" s="47" t="s">
        <v>2462</v>
      </c>
      <c r="L92" s="1897" t="s">
        <v>3936</v>
      </c>
    </row>
    <row r="93" spans="1:12" x14ac:dyDescent="0.25">
      <c r="A93" s="406">
        <v>41734</v>
      </c>
      <c r="B93" s="311">
        <v>1351</v>
      </c>
      <c r="C93" s="32" t="s">
        <v>2404</v>
      </c>
      <c r="D93" s="702">
        <v>626.79999999999995</v>
      </c>
      <c r="E93" s="2040">
        <v>41728</v>
      </c>
      <c r="F93" s="1006">
        <v>626.79999999999995</v>
      </c>
      <c r="G93" s="1372">
        <f t="shared" si="1"/>
        <v>0</v>
      </c>
      <c r="I93" s="2026"/>
      <c r="J93" s="47">
        <v>713</v>
      </c>
      <c r="K93" s="47" t="s">
        <v>2462</v>
      </c>
      <c r="L93" s="1897" t="s">
        <v>3936</v>
      </c>
    </row>
    <row r="94" spans="1:12" x14ac:dyDescent="0.25">
      <c r="A94" s="406">
        <v>41734</v>
      </c>
      <c r="B94" s="311">
        <v>1352</v>
      </c>
      <c r="C94" s="32" t="s">
        <v>2404</v>
      </c>
      <c r="D94" s="702">
        <v>1816</v>
      </c>
      <c r="E94" s="2040">
        <v>41729</v>
      </c>
      <c r="F94" s="1006">
        <v>1816</v>
      </c>
      <c r="G94" s="1372">
        <f t="shared" si="1"/>
        <v>0</v>
      </c>
      <c r="I94" s="2026"/>
      <c r="J94" s="47">
        <v>762</v>
      </c>
      <c r="K94" s="47" t="s">
        <v>2462</v>
      </c>
      <c r="L94" s="1897" t="s">
        <v>3937</v>
      </c>
    </row>
    <row r="95" spans="1:12" x14ac:dyDescent="0.25">
      <c r="A95" s="406">
        <v>41734</v>
      </c>
      <c r="B95" s="311">
        <v>1353</v>
      </c>
      <c r="C95" s="32" t="s">
        <v>2404</v>
      </c>
      <c r="D95" s="702">
        <v>1964.6</v>
      </c>
      <c r="E95" s="2040">
        <v>41729</v>
      </c>
      <c r="F95" s="1006">
        <v>1964.6</v>
      </c>
      <c r="G95" s="1372">
        <f t="shared" si="1"/>
        <v>0</v>
      </c>
      <c r="I95" s="2026"/>
      <c r="J95" s="47">
        <v>762</v>
      </c>
      <c r="K95" s="47" t="s">
        <v>2462</v>
      </c>
      <c r="L95" s="1897" t="s">
        <v>3937</v>
      </c>
    </row>
    <row r="96" spans="1:12" x14ac:dyDescent="0.25">
      <c r="A96" s="406">
        <v>41734</v>
      </c>
      <c r="B96" s="311">
        <v>1354</v>
      </c>
      <c r="C96" s="32" t="s">
        <v>2404</v>
      </c>
      <c r="D96" s="702">
        <v>470</v>
      </c>
      <c r="E96" s="2040">
        <v>41729</v>
      </c>
      <c r="F96" s="1006">
        <v>470</v>
      </c>
      <c r="G96" s="1372">
        <f t="shared" si="1"/>
        <v>0</v>
      </c>
      <c r="I96" s="2026"/>
      <c r="J96" s="47">
        <v>762</v>
      </c>
      <c r="K96" s="47" t="s">
        <v>2462</v>
      </c>
      <c r="L96" s="1897" t="s">
        <v>3937</v>
      </c>
    </row>
    <row r="97" spans="1:12" x14ac:dyDescent="0.25">
      <c r="A97" s="406">
        <v>41734</v>
      </c>
      <c r="B97" s="311">
        <v>1355</v>
      </c>
      <c r="C97" s="32" t="s">
        <v>3084</v>
      </c>
      <c r="D97" s="702">
        <v>21033.599999999999</v>
      </c>
      <c r="E97" s="865">
        <v>41734</v>
      </c>
      <c r="F97" s="702">
        <v>21033.599999999999</v>
      </c>
      <c r="G97" s="1372">
        <f t="shared" si="1"/>
        <v>0</v>
      </c>
      <c r="I97" s="2026"/>
      <c r="J97" s="47">
        <v>92</v>
      </c>
      <c r="K97" s="47" t="s">
        <v>2761</v>
      </c>
      <c r="L97" s="1897" t="s">
        <v>3938</v>
      </c>
    </row>
    <row r="98" spans="1:12" x14ac:dyDescent="0.25">
      <c r="A98" s="406">
        <v>41734</v>
      </c>
      <c r="B98" s="311">
        <v>1356</v>
      </c>
      <c r="C98" s="32" t="s">
        <v>2413</v>
      </c>
      <c r="D98" s="702">
        <v>48957.3</v>
      </c>
      <c r="E98" s="865">
        <v>41753</v>
      </c>
      <c r="F98" s="702">
        <v>48957.3</v>
      </c>
      <c r="G98" s="1372">
        <f t="shared" si="1"/>
        <v>0</v>
      </c>
      <c r="I98" s="2026"/>
      <c r="J98" s="47">
        <v>102</v>
      </c>
      <c r="K98" s="47" t="s">
        <v>2761</v>
      </c>
      <c r="L98" s="1897" t="s">
        <v>3757</v>
      </c>
    </row>
    <row r="99" spans="1:12" x14ac:dyDescent="0.25">
      <c r="A99" s="406">
        <v>41734</v>
      </c>
      <c r="B99" s="311">
        <v>1357</v>
      </c>
      <c r="C99" s="32" t="s">
        <v>2415</v>
      </c>
      <c r="D99" s="702">
        <v>43709.15</v>
      </c>
      <c r="E99" s="2155">
        <v>41762</v>
      </c>
      <c r="F99" s="407">
        <v>43709.15</v>
      </c>
      <c r="G99" s="982">
        <f t="shared" si="1"/>
        <v>0</v>
      </c>
      <c r="I99" s="2026"/>
      <c r="J99" s="47">
        <v>103</v>
      </c>
      <c r="K99" s="47" t="s">
        <v>2761</v>
      </c>
      <c r="L99" s="1897" t="s">
        <v>4015</v>
      </c>
    </row>
    <row r="100" spans="1:12" x14ac:dyDescent="0.25">
      <c r="A100" s="406">
        <v>41734</v>
      </c>
      <c r="B100" s="311">
        <v>1358</v>
      </c>
      <c r="C100" s="32" t="s">
        <v>2414</v>
      </c>
      <c r="D100" s="702">
        <v>21141.75</v>
      </c>
      <c r="E100" s="865">
        <v>41753</v>
      </c>
      <c r="F100" s="702">
        <v>21141.75</v>
      </c>
      <c r="G100" s="1372">
        <f t="shared" si="1"/>
        <v>0</v>
      </c>
      <c r="I100" s="2026"/>
      <c r="J100" s="47">
        <v>105</v>
      </c>
      <c r="K100" s="47" t="s">
        <v>2761</v>
      </c>
      <c r="L100" s="1897" t="s">
        <v>3759</v>
      </c>
    </row>
    <row r="101" spans="1:12" x14ac:dyDescent="0.25">
      <c r="A101" s="406">
        <v>41734</v>
      </c>
      <c r="B101" s="311">
        <v>1359</v>
      </c>
      <c r="C101" s="32" t="s">
        <v>2412</v>
      </c>
      <c r="D101" s="702">
        <v>21187.599999999999</v>
      </c>
      <c r="E101" s="865">
        <v>41734</v>
      </c>
      <c r="F101" s="702">
        <v>21187.599999999999</v>
      </c>
      <c r="G101" s="1372">
        <f t="shared" si="1"/>
        <v>0</v>
      </c>
      <c r="I101" s="2026"/>
      <c r="J101" s="47">
        <v>164</v>
      </c>
      <c r="K101" s="47" t="s">
        <v>2761</v>
      </c>
      <c r="L101" s="1897" t="s">
        <v>3941</v>
      </c>
    </row>
    <row r="102" spans="1:12" x14ac:dyDescent="0.25">
      <c r="A102" s="406">
        <v>41734</v>
      </c>
      <c r="B102" s="311">
        <v>1360</v>
      </c>
      <c r="C102" s="32" t="s">
        <v>3085</v>
      </c>
      <c r="D102" s="702">
        <v>1555.32</v>
      </c>
      <c r="E102" s="865">
        <v>41734</v>
      </c>
      <c r="F102" s="702">
        <v>1555.32</v>
      </c>
      <c r="G102" s="1372">
        <f t="shared" si="1"/>
        <v>0</v>
      </c>
      <c r="I102" s="2026"/>
      <c r="J102" s="47">
        <v>148</v>
      </c>
      <c r="K102" s="47" t="s">
        <v>2761</v>
      </c>
      <c r="L102" s="1897" t="s">
        <v>3940</v>
      </c>
    </row>
    <row r="103" spans="1:12" ht="15.75" thickBot="1" x14ac:dyDescent="0.3">
      <c r="A103" s="406">
        <v>41734</v>
      </c>
      <c r="B103" s="311">
        <v>1361</v>
      </c>
      <c r="C103" s="32" t="s">
        <v>3086</v>
      </c>
      <c r="D103" s="702">
        <v>73930</v>
      </c>
      <c r="E103" s="865">
        <v>41739</v>
      </c>
      <c r="F103" s="390">
        <v>73930</v>
      </c>
      <c r="G103" s="982">
        <f t="shared" si="1"/>
        <v>0</v>
      </c>
      <c r="I103" s="2026"/>
      <c r="J103" s="973"/>
      <c r="K103" s="973"/>
      <c r="L103" s="2027"/>
    </row>
    <row r="104" spans="1:12" x14ac:dyDescent="0.25">
      <c r="A104" s="406">
        <v>41736</v>
      </c>
      <c r="B104" s="311">
        <v>1362</v>
      </c>
      <c r="C104" s="32" t="s">
        <v>2401</v>
      </c>
      <c r="D104" s="702">
        <v>148903.20000000001</v>
      </c>
      <c r="E104" s="865"/>
      <c r="F104" s="702">
        <v>148903.20000000001</v>
      </c>
      <c r="G104" s="1372">
        <f t="shared" si="1"/>
        <v>0</v>
      </c>
      <c r="I104" s="2026"/>
      <c r="J104" s="32"/>
      <c r="K104" s="32"/>
      <c r="L104" s="1897"/>
    </row>
    <row r="105" spans="1:12" x14ac:dyDescent="0.25">
      <c r="A105" s="406">
        <v>41736</v>
      </c>
      <c r="B105" s="311">
        <v>1363</v>
      </c>
      <c r="C105" s="32" t="s">
        <v>2401</v>
      </c>
      <c r="D105" s="702">
        <v>145000.07999999999</v>
      </c>
      <c r="E105" s="865"/>
      <c r="F105" s="702">
        <v>145000.07999999999</v>
      </c>
      <c r="G105" s="1372">
        <f t="shared" si="1"/>
        <v>0</v>
      </c>
      <c r="I105" s="2026"/>
      <c r="J105" s="32"/>
      <c r="K105" s="32"/>
      <c r="L105" s="1897"/>
    </row>
    <row r="106" spans="1:12" x14ac:dyDescent="0.25">
      <c r="A106" s="406">
        <v>41736</v>
      </c>
      <c r="B106" s="311">
        <v>1364</v>
      </c>
      <c r="C106" s="32" t="s">
        <v>2469</v>
      </c>
      <c r="D106" s="702">
        <v>1966.68</v>
      </c>
      <c r="E106" s="2040">
        <v>41724</v>
      </c>
      <c r="F106" s="1006">
        <v>1966.68</v>
      </c>
      <c r="G106" s="1372">
        <f t="shared" si="1"/>
        <v>0</v>
      </c>
      <c r="I106" s="2026"/>
      <c r="J106" s="47">
        <v>438</v>
      </c>
      <c r="K106" s="47" t="s">
        <v>2462</v>
      </c>
      <c r="L106" s="1897" t="s">
        <v>3916</v>
      </c>
    </row>
    <row r="107" spans="1:12" x14ac:dyDescent="0.25">
      <c r="A107" s="406">
        <v>41736</v>
      </c>
      <c r="B107" s="311">
        <v>1365</v>
      </c>
      <c r="C107" s="32" t="s">
        <v>2469</v>
      </c>
      <c r="D107" s="702">
        <v>1968.33</v>
      </c>
      <c r="E107" s="2040">
        <v>41724</v>
      </c>
      <c r="F107" s="1006">
        <v>1968.33</v>
      </c>
      <c r="G107" s="1372">
        <f t="shared" si="1"/>
        <v>0</v>
      </c>
      <c r="I107" s="2026"/>
      <c r="J107" s="47">
        <v>438</v>
      </c>
      <c r="K107" s="47" t="s">
        <v>2462</v>
      </c>
      <c r="L107" s="1897" t="s">
        <v>3916</v>
      </c>
    </row>
    <row r="108" spans="1:12" x14ac:dyDescent="0.25">
      <c r="A108" s="406">
        <v>41736</v>
      </c>
      <c r="B108" s="311">
        <v>1366</v>
      </c>
      <c r="C108" s="32" t="s">
        <v>2469</v>
      </c>
      <c r="D108" s="702">
        <v>1911</v>
      </c>
      <c r="E108" s="2040">
        <v>41724</v>
      </c>
      <c r="F108" s="1006">
        <v>1911</v>
      </c>
      <c r="G108" s="1372">
        <f t="shared" si="1"/>
        <v>0</v>
      </c>
      <c r="I108" s="2026"/>
      <c r="J108" s="47">
        <v>438</v>
      </c>
      <c r="K108" s="47" t="s">
        <v>2462</v>
      </c>
      <c r="L108" s="1897" t="s">
        <v>3916</v>
      </c>
    </row>
    <row r="109" spans="1:12" x14ac:dyDescent="0.25">
      <c r="A109" s="406">
        <v>41736</v>
      </c>
      <c r="B109" s="311">
        <v>1367</v>
      </c>
      <c r="C109" s="32" t="s">
        <v>2469</v>
      </c>
      <c r="D109" s="702">
        <v>1909.98</v>
      </c>
      <c r="E109" s="2040">
        <v>41724</v>
      </c>
      <c r="F109" s="1006">
        <v>1909.98</v>
      </c>
      <c r="G109" s="1372">
        <f t="shared" si="1"/>
        <v>0</v>
      </c>
      <c r="I109" s="2026"/>
      <c r="J109" s="47">
        <v>438</v>
      </c>
      <c r="K109" s="47" t="s">
        <v>2462</v>
      </c>
      <c r="L109" s="1897" t="s">
        <v>3916</v>
      </c>
    </row>
    <row r="110" spans="1:12" x14ac:dyDescent="0.25">
      <c r="A110" s="406">
        <v>41736</v>
      </c>
      <c r="B110" s="311">
        <v>1368</v>
      </c>
      <c r="C110" s="32" t="s">
        <v>2469</v>
      </c>
      <c r="D110" s="702">
        <v>1992.51</v>
      </c>
      <c r="E110" s="2040">
        <v>41724</v>
      </c>
      <c r="F110" s="1006">
        <v>1992.51</v>
      </c>
      <c r="G110" s="1372">
        <f t="shared" si="1"/>
        <v>0</v>
      </c>
      <c r="I110" s="2026"/>
      <c r="J110" s="47">
        <v>438</v>
      </c>
      <c r="K110" s="47" t="s">
        <v>2462</v>
      </c>
      <c r="L110" s="1897" t="s">
        <v>3916</v>
      </c>
    </row>
    <row r="111" spans="1:12" x14ac:dyDescent="0.25">
      <c r="A111" s="406">
        <v>41736</v>
      </c>
      <c r="B111" s="311">
        <v>1369</v>
      </c>
      <c r="C111" s="32" t="s">
        <v>2469</v>
      </c>
      <c r="D111" s="702">
        <v>1886.76</v>
      </c>
      <c r="E111" s="2040">
        <v>41724</v>
      </c>
      <c r="F111" s="1006">
        <v>1886.76</v>
      </c>
      <c r="G111" s="1372">
        <f t="shared" si="1"/>
        <v>0</v>
      </c>
      <c r="I111" s="2026"/>
      <c r="J111" s="47">
        <v>438</v>
      </c>
      <c r="K111" s="47" t="s">
        <v>2462</v>
      </c>
      <c r="L111" s="1897" t="s">
        <v>3916</v>
      </c>
    </row>
    <row r="112" spans="1:12" x14ac:dyDescent="0.25">
      <c r="A112" s="406">
        <v>41736</v>
      </c>
      <c r="B112" s="311">
        <v>1370</v>
      </c>
      <c r="C112" s="32" t="s">
        <v>2469</v>
      </c>
      <c r="D112" s="702">
        <v>1690.26</v>
      </c>
      <c r="E112" s="2040">
        <v>41724</v>
      </c>
      <c r="F112" s="1006">
        <v>1690.26</v>
      </c>
      <c r="G112" s="1372">
        <f t="shared" si="1"/>
        <v>0</v>
      </c>
      <c r="I112" s="2026"/>
      <c r="J112" s="47">
        <v>438</v>
      </c>
      <c r="K112" s="47" t="s">
        <v>2462</v>
      </c>
      <c r="L112" s="1897" t="s">
        <v>3916</v>
      </c>
    </row>
    <row r="113" spans="1:12" x14ac:dyDescent="0.25">
      <c r="A113" s="406">
        <v>41736</v>
      </c>
      <c r="B113" s="311">
        <v>1371</v>
      </c>
      <c r="C113" s="32" t="s">
        <v>2404</v>
      </c>
      <c r="D113" s="702">
        <v>1666</v>
      </c>
      <c r="E113" s="865">
        <v>41730</v>
      </c>
      <c r="F113" s="702">
        <v>1666</v>
      </c>
      <c r="G113" s="1372">
        <f t="shared" si="1"/>
        <v>0</v>
      </c>
      <c r="I113" s="2026"/>
      <c r="J113" s="47">
        <v>845</v>
      </c>
      <c r="K113" s="47" t="s">
        <v>2462</v>
      </c>
      <c r="L113" s="1897" t="s">
        <v>3943</v>
      </c>
    </row>
    <row r="114" spans="1:12" x14ac:dyDescent="0.25">
      <c r="A114" s="406">
        <v>41736</v>
      </c>
      <c r="B114" s="311">
        <v>1372</v>
      </c>
      <c r="C114" s="32" t="s">
        <v>2404</v>
      </c>
      <c r="D114" s="702">
        <v>1663.8</v>
      </c>
      <c r="E114" s="865">
        <v>41730</v>
      </c>
      <c r="F114" s="702">
        <v>1663.8</v>
      </c>
      <c r="G114" s="1372">
        <f t="shared" si="1"/>
        <v>0</v>
      </c>
      <c r="I114" s="2026"/>
      <c r="J114" s="47">
        <v>845</v>
      </c>
      <c r="K114" s="47" t="s">
        <v>2462</v>
      </c>
      <c r="L114" s="1897" t="s">
        <v>3943</v>
      </c>
    </row>
    <row r="115" spans="1:12" x14ac:dyDescent="0.25">
      <c r="A115" s="406">
        <v>41736</v>
      </c>
      <c r="B115" s="311">
        <v>1373</v>
      </c>
      <c r="C115" s="32" t="s">
        <v>2404</v>
      </c>
      <c r="D115" s="702">
        <v>1450.4</v>
      </c>
      <c r="E115" s="865">
        <v>41730</v>
      </c>
      <c r="F115" s="702">
        <v>1450.4</v>
      </c>
      <c r="G115" s="1372">
        <f t="shared" si="1"/>
        <v>0</v>
      </c>
      <c r="I115" s="2026"/>
      <c r="J115" s="47">
        <v>845</v>
      </c>
      <c r="K115" s="47" t="s">
        <v>2462</v>
      </c>
      <c r="L115" s="1897" t="s">
        <v>3943</v>
      </c>
    </row>
    <row r="116" spans="1:12" x14ac:dyDescent="0.25">
      <c r="A116" s="406">
        <v>41736</v>
      </c>
      <c r="B116" s="311">
        <v>1374</v>
      </c>
      <c r="C116" s="32" t="s">
        <v>2404</v>
      </c>
      <c r="D116" s="702">
        <v>1630.2</v>
      </c>
      <c r="E116" s="865">
        <v>41732</v>
      </c>
      <c r="F116" s="702">
        <v>1630.2</v>
      </c>
      <c r="G116" s="1372">
        <f t="shared" si="1"/>
        <v>0</v>
      </c>
      <c r="I116" s="2026"/>
      <c r="J116" s="47">
        <v>993</v>
      </c>
      <c r="K116" s="47" t="s">
        <v>2462</v>
      </c>
      <c r="L116" s="1897" t="s">
        <v>3945</v>
      </c>
    </row>
    <row r="117" spans="1:12" x14ac:dyDescent="0.25">
      <c r="A117" s="406">
        <v>41736</v>
      </c>
      <c r="B117" s="311">
        <v>1375</v>
      </c>
      <c r="C117" s="32" t="s">
        <v>2404</v>
      </c>
      <c r="D117" s="702">
        <v>1903.5</v>
      </c>
      <c r="E117" s="865">
        <v>41732</v>
      </c>
      <c r="F117" s="702">
        <v>1903.5</v>
      </c>
      <c r="G117" s="1372">
        <f t="shared" si="1"/>
        <v>0</v>
      </c>
      <c r="I117" s="2026"/>
      <c r="J117" s="47">
        <v>993</v>
      </c>
      <c r="K117" s="47" t="s">
        <v>2462</v>
      </c>
      <c r="L117" s="1897" t="s">
        <v>3945</v>
      </c>
    </row>
    <row r="118" spans="1:12" x14ac:dyDescent="0.25">
      <c r="A118" s="406">
        <v>41736</v>
      </c>
      <c r="B118" s="311">
        <v>1376</v>
      </c>
      <c r="C118" s="32" t="s">
        <v>2400</v>
      </c>
      <c r="D118" s="702">
        <v>1725</v>
      </c>
      <c r="E118" s="865">
        <v>41737</v>
      </c>
      <c r="F118" s="702">
        <v>1725</v>
      </c>
      <c r="G118" s="1372">
        <f t="shared" si="1"/>
        <v>0</v>
      </c>
      <c r="I118" s="2026"/>
      <c r="J118" s="47">
        <v>253</v>
      </c>
      <c r="K118" s="47" t="s">
        <v>2761</v>
      </c>
      <c r="L118" s="1897" t="s">
        <v>3947</v>
      </c>
    </row>
    <row r="119" spans="1:12" x14ac:dyDescent="0.25">
      <c r="A119" s="406">
        <v>41736</v>
      </c>
      <c r="B119" s="311">
        <v>1377</v>
      </c>
      <c r="C119" s="32" t="s">
        <v>2406</v>
      </c>
      <c r="D119" s="702">
        <v>1162.2</v>
      </c>
      <c r="E119" s="865">
        <v>41732</v>
      </c>
      <c r="F119" s="702">
        <v>1162.2</v>
      </c>
      <c r="G119" s="1372">
        <f t="shared" si="1"/>
        <v>0</v>
      </c>
      <c r="I119" s="2026"/>
      <c r="J119" s="47">
        <v>41</v>
      </c>
      <c r="K119" s="47" t="s">
        <v>2761</v>
      </c>
      <c r="L119" s="1897" t="s">
        <v>3948</v>
      </c>
    </row>
    <row r="120" spans="1:12" x14ac:dyDescent="0.25">
      <c r="A120" s="406">
        <v>41736</v>
      </c>
      <c r="B120" s="311">
        <v>1378</v>
      </c>
      <c r="C120" s="32" t="s">
        <v>2406</v>
      </c>
      <c r="D120" s="702">
        <v>1833</v>
      </c>
      <c r="E120" s="865">
        <v>41732</v>
      </c>
      <c r="F120" s="702">
        <v>1833</v>
      </c>
      <c r="G120" s="1372">
        <f t="shared" si="1"/>
        <v>0</v>
      </c>
      <c r="I120" s="2026"/>
      <c r="J120" s="47">
        <v>41</v>
      </c>
      <c r="K120" s="47" t="s">
        <v>2761</v>
      </c>
      <c r="L120" s="1897" t="s">
        <v>3948</v>
      </c>
    </row>
    <row r="121" spans="1:12" x14ac:dyDescent="0.25">
      <c r="A121" s="406">
        <v>41736</v>
      </c>
      <c r="B121" s="311">
        <v>1379</v>
      </c>
      <c r="C121" s="32" t="s">
        <v>2406</v>
      </c>
      <c r="D121" s="702">
        <v>1140.7</v>
      </c>
      <c r="E121" s="865">
        <v>41732</v>
      </c>
      <c r="F121" s="702">
        <v>1140.7</v>
      </c>
      <c r="G121" s="1372">
        <f t="shared" si="1"/>
        <v>0</v>
      </c>
      <c r="I121" s="2026"/>
      <c r="J121" s="47">
        <v>41</v>
      </c>
      <c r="K121" s="47" t="s">
        <v>2761</v>
      </c>
      <c r="L121" s="1897" t="s">
        <v>3948</v>
      </c>
    </row>
    <row r="122" spans="1:12" x14ac:dyDescent="0.25">
      <c r="A122" s="406">
        <v>41736</v>
      </c>
      <c r="B122" s="311">
        <v>1380</v>
      </c>
      <c r="C122" s="32" t="s">
        <v>2406</v>
      </c>
      <c r="D122" s="702">
        <v>1357.3</v>
      </c>
      <c r="E122" s="32" t="s">
        <v>3917</v>
      </c>
      <c r="F122" s="2179"/>
      <c r="G122" s="2133">
        <f t="shared" si="1"/>
        <v>1357.3</v>
      </c>
      <c r="I122" s="2026"/>
      <c r="J122" s="2129">
        <v>41</v>
      </c>
      <c r="K122" s="2129" t="s">
        <v>2761</v>
      </c>
      <c r="L122" s="2027"/>
    </row>
    <row r="123" spans="1:12" x14ac:dyDescent="0.25">
      <c r="A123" s="406">
        <v>41736</v>
      </c>
      <c r="B123" s="311">
        <v>1381</v>
      </c>
      <c r="C123" s="32" t="s">
        <v>2406</v>
      </c>
      <c r="D123" s="702">
        <v>1345.54</v>
      </c>
      <c r="E123" s="865">
        <v>41732</v>
      </c>
      <c r="F123" s="702">
        <v>1345.54</v>
      </c>
      <c r="G123" s="1372">
        <f t="shared" si="1"/>
        <v>0</v>
      </c>
      <c r="I123" s="2026"/>
      <c r="J123" s="47">
        <v>41</v>
      </c>
      <c r="K123" s="47" t="s">
        <v>2761</v>
      </c>
      <c r="L123" s="1897" t="s">
        <v>3948</v>
      </c>
    </row>
    <row r="124" spans="1:12" x14ac:dyDescent="0.25">
      <c r="A124" s="406">
        <v>41736</v>
      </c>
      <c r="B124" s="311">
        <v>1382</v>
      </c>
      <c r="C124" s="32" t="s">
        <v>2406</v>
      </c>
      <c r="D124" s="702">
        <v>1580.8</v>
      </c>
      <c r="E124" s="865">
        <v>41736</v>
      </c>
      <c r="F124" s="702">
        <v>1580.8</v>
      </c>
      <c r="G124" s="1372">
        <f t="shared" si="1"/>
        <v>0</v>
      </c>
      <c r="I124" s="2026"/>
      <c r="J124" s="47">
        <v>316</v>
      </c>
      <c r="K124" s="47" t="s">
        <v>2761</v>
      </c>
      <c r="L124" s="1897" t="s">
        <v>3950</v>
      </c>
    </row>
    <row r="125" spans="1:12" x14ac:dyDescent="0.25">
      <c r="A125" s="406">
        <v>41736</v>
      </c>
      <c r="B125" s="311">
        <v>1383</v>
      </c>
      <c r="C125" s="32" t="s">
        <v>2406</v>
      </c>
      <c r="D125" s="702">
        <v>1949.61</v>
      </c>
      <c r="E125" s="865">
        <v>41736</v>
      </c>
      <c r="F125" s="702">
        <v>1949.61</v>
      </c>
      <c r="G125" s="1372">
        <f t="shared" si="1"/>
        <v>0</v>
      </c>
      <c r="I125" s="2026"/>
      <c r="J125" s="47">
        <v>316</v>
      </c>
      <c r="K125" s="47" t="s">
        <v>2761</v>
      </c>
      <c r="L125" s="1897" t="s">
        <v>3950</v>
      </c>
    </row>
    <row r="126" spans="1:12" x14ac:dyDescent="0.25">
      <c r="A126" s="406">
        <v>41736</v>
      </c>
      <c r="B126" s="311">
        <v>1384</v>
      </c>
      <c r="C126" s="32" t="s">
        <v>2406</v>
      </c>
      <c r="D126" s="702">
        <v>1469</v>
      </c>
      <c r="E126" s="865">
        <v>41736</v>
      </c>
      <c r="F126" s="702">
        <v>1469</v>
      </c>
      <c r="G126" s="1372">
        <f t="shared" si="1"/>
        <v>0</v>
      </c>
      <c r="I126" s="2026"/>
      <c r="J126" s="47">
        <v>316</v>
      </c>
      <c r="K126" s="47" t="s">
        <v>2761</v>
      </c>
      <c r="L126" s="1897" t="s">
        <v>3950</v>
      </c>
    </row>
    <row r="127" spans="1:12" x14ac:dyDescent="0.25">
      <c r="A127" s="406">
        <v>41736</v>
      </c>
      <c r="B127" s="311">
        <v>1385</v>
      </c>
      <c r="C127" s="32" t="s">
        <v>2402</v>
      </c>
      <c r="D127" s="702">
        <v>162626.16</v>
      </c>
      <c r="E127" s="865">
        <v>41739</v>
      </c>
      <c r="F127" s="702">
        <v>162626.16</v>
      </c>
      <c r="G127" s="1372">
        <f t="shared" si="1"/>
        <v>0</v>
      </c>
      <c r="I127" s="2026"/>
      <c r="J127" s="47">
        <v>290</v>
      </c>
      <c r="K127" s="47" t="s">
        <v>2761</v>
      </c>
      <c r="L127" s="1897" t="s">
        <v>3298</v>
      </c>
    </row>
    <row r="128" spans="1:12" x14ac:dyDescent="0.25">
      <c r="A128" s="406">
        <v>41736</v>
      </c>
      <c r="B128" s="311">
        <v>1386</v>
      </c>
      <c r="C128" s="32" t="s">
        <v>2402</v>
      </c>
      <c r="D128" s="702">
        <v>6385.6</v>
      </c>
      <c r="E128" s="865">
        <v>41739</v>
      </c>
      <c r="F128" s="702">
        <v>6385.6</v>
      </c>
      <c r="G128" s="1372">
        <f t="shared" si="1"/>
        <v>0</v>
      </c>
      <c r="I128" s="2026"/>
      <c r="J128" s="47">
        <v>291</v>
      </c>
      <c r="K128" s="47" t="s">
        <v>2761</v>
      </c>
      <c r="L128" s="1897" t="s">
        <v>3300</v>
      </c>
    </row>
    <row r="129" spans="1:12" ht="15.75" thickBot="1" x14ac:dyDescent="0.3">
      <c r="A129" s="406">
        <v>41736</v>
      </c>
      <c r="B129" s="311">
        <v>1387</v>
      </c>
      <c r="C129" s="32" t="s">
        <v>2403</v>
      </c>
      <c r="D129" s="702">
        <v>5444.8</v>
      </c>
      <c r="E129" s="865">
        <v>41739</v>
      </c>
      <c r="F129" s="702">
        <v>5444.8</v>
      </c>
      <c r="G129" s="1372">
        <f t="shared" si="1"/>
        <v>0</v>
      </c>
      <c r="I129" s="2026"/>
      <c r="J129" s="2136">
        <v>309</v>
      </c>
      <c r="K129" s="2136" t="s">
        <v>2761</v>
      </c>
      <c r="L129" s="1897" t="s">
        <v>3303</v>
      </c>
    </row>
    <row r="130" spans="1:12" x14ac:dyDescent="0.25">
      <c r="A130" s="406">
        <v>41737</v>
      </c>
      <c r="B130" s="311">
        <v>1388</v>
      </c>
      <c r="C130" s="32" t="s">
        <v>2404</v>
      </c>
      <c r="D130" s="702">
        <v>1700.4</v>
      </c>
      <c r="E130" s="865">
        <v>41733</v>
      </c>
      <c r="F130" s="702">
        <v>1700.4</v>
      </c>
      <c r="G130" s="1372">
        <f t="shared" si="1"/>
        <v>0</v>
      </c>
      <c r="I130" s="2026"/>
      <c r="J130" s="2128">
        <v>69</v>
      </c>
      <c r="K130" s="2128" t="s">
        <v>2761</v>
      </c>
      <c r="L130" s="1897" t="s">
        <v>3951</v>
      </c>
    </row>
    <row r="131" spans="1:12" x14ac:dyDescent="0.25">
      <c r="A131" s="406">
        <v>41737</v>
      </c>
      <c r="B131" s="311">
        <v>1389</v>
      </c>
      <c r="C131" s="32" t="s">
        <v>2404</v>
      </c>
      <c r="D131" s="702">
        <v>1716.8</v>
      </c>
      <c r="E131" s="865">
        <v>41733</v>
      </c>
      <c r="F131" s="702">
        <v>1716.8</v>
      </c>
      <c r="G131" s="1372">
        <f t="shared" si="1"/>
        <v>0</v>
      </c>
      <c r="I131" s="2026"/>
      <c r="J131" s="2128">
        <v>69</v>
      </c>
      <c r="K131" s="2128" t="s">
        <v>2761</v>
      </c>
      <c r="L131" s="1897" t="s">
        <v>3951</v>
      </c>
    </row>
    <row r="132" spans="1:12" x14ac:dyDescent="0.25">
      <c r="A132" s="406">
        <v>41737</v>
      </c>
      <c r="B132" s="311">
        <v>1390</v>
      </c>
      <c r="C132" s="32" t="s">
        <v>2404</v>
      </c>
      <c r="D132" s="702">
        <v>1180.1400000000001</v>
      </c>
      <c r="E132" s="865">
        <v>41733</v>
      </c>
      <c r="F132" s="702">
        <v>1180.1400000000001</v>
      </c>
      <c r="G132" s="1372">
        <f t="shared" si="1"/>
        <v>0</v>
      </c>
      <c r="I132" s="2026"/>
      <c r="J132" s="2128">
        <v>69</v>
      </c>
      <c r="K132" s="2128" t="s">
        <v>2761</v>
      </c>
      <c r="L132" s="1897" t="s">
        <v>3951</v>
      </c>
    </row>
    <row r="133" spans="1:12" x14ac:dyDescent="0.25">
      <c r="A133" s="406">
        <v>41737</v>
      </c>
      <c r="B133" s="311">
        <v>1391</v>
      </c>
      <c r="C133" s="32" t="s">
        <v>2469</v>
      </c>
      <c r="D133" s="702">
        <v>1914.3</v>
      </c>
      <c r="E133" s="865">
        <v>41733</v>
      </c>
      <c r="F133" s="702">
        <v>1914.3</v>
      </c>
      <c r="G133" s="1372">
        <f t="shared" si="1"/>
        <v>0</v>
      </c>
      <c r="I133" s="2026"/>
      <c r="J133" s="2128">
        <v>75</v>
      </c>
      <c r="K133" s="2128" t="s">
        <v>2761</v>
      </c>
      <c r="L133" s="1897" t="s">
        <v>3953</v>
      </c>
    </row>
    <row r="134" spans="1:12" x14ac:dyDescent="0.25">
      <c r="A134" s="406">
        <v>41737</v>
      </c>
      <c r="B134" s="311">
        <v>1392</v>
      </c>
      <c r="C134" s="32" t="s">
        <v>2469</v>
      </c>
      <c r="D134" s="702">
        <v>1970.46</v>
      </c>
      <c r="E134" s="865">
        <v>41733</v>
      </c>
      <c r="F134" s="702">
        <v>1970.46</v>
      </c>
      <c r="G134" s="1372">
        <f t="shared" si="1"/>
        <v>0</v>
      </c>
      <c r="I134" s="2026"/>
      <c r="J134" s="2128">
        <v>75</v>
      </c>
      <c r="K134" s="2128" t="s">
        <v>2761</v>
      </c>
      <c r="L134" s="1897" t="s">
        <v>3953</v>
      </c>
    </row>
    <row r="135" spans="1:12" x14ac:dyDescent="0.25">
      <c r="A135" s="406">
        <v>41737</v>
      </c>
      <c r="B135" s="311">
        <v>1393</v>
      </c>
      <c r="C135" s="32" t="s">
        <v>2469</v>
      </c>
      <c r="D135" s="702">
        <v>1859.13</v>
      </c>
      <c r="E135" s="865">
        <v>41733</v>
      </c>
      <c r="F135" s="702">
        <v>1859.13</v>
      </c>
      <c r="G135" s="1372">
        <f t="shared" si="1"/>
        <v>0</v>
      </c>
      <c r="I135" s="2026"/>
      <c r="J135" s="2128">
        <v>75</v>
      </c>
      <c r="K135" s="2128" t="s">
        <v>2761</v>
      </c>
      <c r="L135" s="1897" t="s">
        <v>3953</v>
      </c>
    </row>
    <row r="136" spans="1:12" x14ac:dyDescent="0.25">
      <c r="A136" s="406">
        <v>41737</v>
      </c>
      <c r="B136" s="311">
        <v>1394</v>
      </c>
      <c r="C136" s="32" t="s">
        <v>2404</v>
      </c>
      <c r="D136" s="702">
        <v>1995.84</v>
      </c>
      <c r="E136" s="865">
        <v>41733</v>
      </c>
      <c r="F136" s="702">
        <v>1995.84</v>
      </c>
      <c r="G136" s="1372">
        <f t="shared" ref="G136:G200" si="2">D136-F136</f>
        <v>0</v>
      </c>
      <c r="I136" s="2026"/>
      <c r="J136" s="2128">
        <v>75</v>
      </c>
      <c r="K136" s="2128" t="s">
        <v>2761</v>
      </c>
      <c r="L136" s="1897" t="s">
        <v>3953</v>
      </c>
    </row>
    <row r="137" spans="1:12" x14ac:dyDescent="0.25">
      <c r="A137" s="406">
        <v>41737</v>
      </c>
      <c r="B137" s="311">
        <v>1395</v>
      </c>
      <c r="C137" s="32" t="s">
        <v>2469</v>
      </c>
      <c r="D137" s="702">
        <v>1936.48</v>
      </c>
      <c r="E137" s="865">
        <v>41733</v>
      </c>
      <c r="F137" s="702">
        <v>1936.48</v>
      </c>
      <c r="G137" s="1372">
        <f t="shared" si="2"/>
        <v>0</v>
      </c>
      <c r="I137" s="2026"/>
      <c r="J137" s="2128">
        <v>75</v>
      </c>
      <c r="K137" s="2128" t="s">
        <v>2761</v>
      </c>
      <c r="L137" s="1897" t="s">
        <v>3953</v>
      </c>
    </row>
    <row r="138" spans="1:12" x14ac:dyDescent="0.25">
      <c r="A138" s="406">
        <v>41737</v>
      </c>
      <c r="B138" s="311">
        <v>1396</v>
      </c>
      <c r="C138" s="32" t="s">
        <v>2404</v>
      </c>
      <c r="D138" s="702">
        <v>1481.22</v>
      </c>
      <c r="E138" s="865">
        <v>41734</v>
      </c>
      <c r="F138" s="702">
        <v>1481.22</v>
      </c>
      <c r="G138" s="1372">
        <f t="shared" si="2"/>
        <v>0</v>
      </c>
      <c r="I138" s="2026"/>
      <c r="J138" s="2146">
        <v>144</v>
      </c>
      <c r="K138" s="2146" t="s">
        <v>2761</v>
      </c>
      <c r="L138" s="1897" t="s">
        <v>4016</v>
      </c>
    </row>
    <row r="139" spans="1:12" x14ac:dyDescent="0.25">
      <c r="A139" s="406">
        <v>41737</v>
      </c>
      <c r="B139" s="311">
        <v>1397</v>
      </c>
      <c r="C139" s="32" t="s">
        <v>2404</v>
      </c>
      <c r="D139" s="702">
        <v>700.44</v>
      </c>
      <c r="E139" s="865">
        <v>41734</v>
      </c>
      <c r="F139" s="702">
        <v>700.44</v>
      </c>
      <c r="G139" s="1372">
        <f t="shared" si="2"/>
        <v>0</v>
      </c>
      <c r="I139" s="2026"/>
      <c r="J139" s="2146">
        <v>144</v>
      </c>
      <c r="K139" s="2146" t="s">
        <v>2761</v>
      </c>
      <c r="L139" s="1897" t="s">
        <v>4016</v>
      </c>
    </row>
    <row r="140" spans="1:12" x14ac:dyDescent="0.25">
      <c r="A140" s="406">
        <v>41737</v>
      </c>
      <c r="B140" s="311">
        <v>1398</v>
      </c>
      <c r="C140" s="32" t="s">
        <v>3087</v>
      </c>
      <c r="D140" s="702">
        <v>1200</v>
      </c>
      <c r="G140" s="1372">
        <f t="shared" si="2"/>
        <v>1200</v>
      </c>
      <c r="I140" s="2026"/>
      <c r="J140" s="2168"/>
      <c r="K140" s="2168"/>
      <c r="L140" s="2142"/>
    </row>
    <row r="141" spans="1:12" x14ac:dyDescent="0.25">
      <c r="A141" s="406">
        <v>41737</v>
      </c>
      <c r="B141" s="311">
        <v>1399</v>
      </c>
      <c r="C141" s="32" t="s">
        <v>3088</v>
      </c>
      <c r="D141" s="702">
        <v>1180.8</v>
      </c>
      <c r="E141" s="865">
        <v>41737</v>
      </c>
      <c r="F141" s="702">
        <v>1180.8</v>
      </c>
      <c r="G141" s="1372">
        <f t="shared" si="2"/>
        <v>0</v>
      </c>
      <c r="I141" s="2026"/>
      <c r="J141" s="2134">
        <v>340</v>
      </c>
      <c r="K141" s="2134" t="s">
        <v>2761</v>
      </c>
      <c r="L141" s="1897" t="s">
        <v>4018</v>
      </c>
    </row>
    <row r="142" spans="1:12" x14ac:dyDescent="0.25">
      <c r="A142" s="406">
        <v>41737</v>
      </c>
      <c r="B142" s="311">
        <v>1400</v>
      </c>
      <c r="C142" s="32" t="s">
        <v>3089</v>
      </c>
      <c r="D142" s="702">
        <v>1705.05</v>
      </c>
      <c r="E142" s="865">
        <v>41734</v>
      </c>
      <c r="F142" s="702">
        <v>1705.05</v>
      </c>
      <c r="G142" s="1372">
        <f t="shared" si="2"/>
        <v>0</v>
      </c>
      <c r="I142" s="2026"/>
      <c r="J142" s="2134">
        <v>34</v>
      </c>
      <c r="K142" s="2134" t="s">
        <v>2761</v>
      </c>
      <c r="L142" s="1897" t="s">
        <v>4021</v>
      </c>
    </row>
    <row r="143" spans="1:12" x14ac:dyDescent="0.25">
      <c r="A143" s="406">
        <v>41737</v>
      </c>
      <c r="B143" s="311">
        <v>1401</v>
      </c>
      <c r="C143" s="32" t="s">
        <v>2400</v>
      </c>
      <c r="D143" s="702">
        <v>1915</v>
      </c>
      <c r="E143" s="865">
        <v>41737</v>
      </c>
      <c r="F143" s="702">
        <v>1915</v>
      </c>
      <c r="G143" s="1372">
        <f t="shared" si="2"/>
        <v>0</v>
      </c>
      <c r="I143" s="2026"/>
      <c r="J143" s="2134">
        <v>331</v>
      </c>
      <c r="K143" s="2134" t="s">
        <v>2761</v>
      </c>
      <c r="L143" s="1897" t="s">
        <v>4022</v>
      </c>
    </row>
    <row r="144" spans="1:12" x14ac:dyDescent="0.25">
      <c r="A144" s="406">
        <v>41737</v>
      </c>
      <c r="B144" s="311">
        <v>1402</v>
      </c>
      <c r="C144" s="32" t="s">
        <v>3090</v>
      </c>
      <c r="D144" s="702">
        <v>1907.74</v>
      </c>
      <c r="E144" s="865">
        <v>41734</v>
      </c>
      <c r="F144" s="702">
        <v>1907.74</v>
      </c>
      <c r="G144" s="1372">
        <f t="shared" si="2"/>
        <v>0</v>
      </c>
      <c r="I144" s="2026"/>
      <c r="J144" s="2134">
        <v>33</v>
      </c>
      <c r="K144" s="2134" t="s">
        <v>2761</v>
      </c>
      <c r="L144" s="1897" t="s">
        <v>4024</v>
      </c>
    </row>
    <row r="145" spans="1:12" x14ac:dyDescent="0.25">
      <c r="A145" s="406">
        <v>41737</v>
      </c>
      <c r="B145" s="311">
        <v>1403</v>
      </c>
      <c r="C145" s="32" t="s">
        <v>2408</v>
      </c>
      <c r="D145" s="702">
        <v>6764</v>
      </c>
      <c r="E145" s="865">
        <v>41755</v>
      </c>
      <c r="F145" s="702">
        <v>6764</v>
      </c>
      <c r="G145" s="1372">
        <f t="shared" si="2"/>
        <v>0</v>
      </c>
      <c r="I145" s="2026"/>
      <c r="J145" s="47">
        <v>193</v>
      </c>
      <c r="K145" s="47" t="s">
        <v>2761</v>
      </c>
      <c r="L145" s="1897" t="s">
        <v>3830</v>
      </c>
    </row>
    <row r="146" spans="1:12" x14ac:dyDescent="0.25">
      <c r="A146" s="406">
        <v>41737</v>
      </c>
      <c r="B146" s="311">
        <v>1404</v>
      </c>
      <c r="C146" s="32" t="s">
        <v>2410</v>
      </c>
      <c r="D146" s="702">
        <v>20400</v>
      </c>
      <c r="F146" s="390">
        <v>20400</v>
      </c>
      <c r="G146" s="982">
        <f t="shared" si="2"/>
        <v>0</v>
      </c>
      <c r="I146" s="2026"/>
      <c r="J146" s="2173"/>
      <c r="K146" s="2173"/>
      <c r="L146" s="2027"/>
    </row>
    <row r="147" spans="1:12" x14ac:dyDescent="0.25">
      <c r="A147" s="406">
        <v>41737</v>
      </c>
      <c r="B147" s="311">
        <v>1405</v>
      </c>
      <c r="C147" s="32" t="s">
        <v>2406</v>
      </c>
      <c r="D147" s="702">
        <v>1907.85</v>
      </c>
      <c r="E147" s="865">
        <v>41737</v>
      </c>
      <c r="F147" s="702">
        <v>1907.85</v>
      </c>
      <c r="G147" s="1372">
        <f t="shared" si="2"/>
        <v>0</v>
      </c>
      <c r="I147" s="2026"/>
      <c r="J147" s="47">
        <v>382</v>
      </c>
      <c r="K147" s="47" t="s">
        <v>2761</v>
      </c>
      <c r="L147" s="1897" t="s">
        <v>3984</v>
      </c>
    </row>
    <row r="148" spans="1:12" x14ac:dyDescent="0.25">
      <c r="A148" s="406">
        <v>41737</v>
      </c>
      <c r="B148" s="311">
        <v>1406</v>
      </c>
      <c r="C148" s="32" t="s">
        <v>3091</v>
      </c>
      <c r="D148" s="702">
        <v>1997.52</v>
      </c>
      <c r="E148" s="865">
        <v>41734</v>
      </c>
      <c r="F148" s="702">
        <v>1997.52</v>
      </c>
      <c r="G148" s="1372">
        <f t="shared" si="2"/>
        <v>0</v>
      </c>
      <c r="I148" s="2026"/>
      <c r="J148" s="47">
        <v>153</v>
      </c>
      <c r="K148" s="47" t="s">
        <v>2761</v>
      </c>
      <c r="L148" s="1897" t="s">
        <v>4027</v>
      </c>
    </row>
    <row r="149" spans="1:12" x14ac:dyDescent="0.25">
      <c r="A149" s="406">
        <v>41737</v>
      </c>
      <c r="B149" s="311">
        <v>1407</v>
      </c>
      <c r="C149" s="32" t="s">
        <v>3091</v>
      </c>
      <c r="D149" s="702">
        <v>1756.8</v>
      </c>
      <c r="E149" s="865">
        <v>41734</v>
      </c>
      <c r="F149" s="702">
        <v>1756.8</v>
      </c>
      <c r="G149" s="1372">
        <f t="shared" si="2"/>
        <v>0</v>
      </c>
      <c r="I149" s="2026"/>
      <c r="J149" s="47">
        <v>153</v>
      </c>
      <c r="K149" s="47" t="s">
        <v>2761</v>
      </c>
      <c r="L149" s="1897" t="s">
        <v>4027</v>
      </c>
    </row>
    <row r="150" spans="1:12" x14ac:dyDescent="0.25">
      <c r="A150" s="406">
        <v>41737</v>
      </c>
      <c r="B150" s="311">
        <v>1408</v>
      </c>
      <c r="C150" s="32" t="s">
        <v>3091</v>
      </c>
      <c r="D150" s="702">
        <v>1674.2</v>
      </c>
      <c r="E150" s="865">
        <v>41734</v>
      </c>
      <c r="F150" s="702">
        <v>1674.2</v>
      </c>
      <c r="G150" s="1372">
        <f t="shared" si="2"/>
        <v>0</v>
      </c>
      <c r="I150" s="2026"/>
      <c r="J150" s="47">
        <v>153</v>
      </c>
      <c r="K150" s="47" t="s">
        <v>2761</v>
      </c>
      <c r="L150" s="1897" t="s">
        <v>4027</v>
      </c>
    </row>
    <row r="151" spans="1:12" x14ac:dyDescent="0.25">
      <c r="A151" s="406">
        <v>41737</v>
      </c>
      <c r="B151" s="311">
        <v>1409</v>
      </c>
      <c r="C151" s="32" t="s">
        <v>3091</v>
      </c>
      <c r="D151" s="702">
        <v>1950.24</v>
      </c>
      <c r="E151" s="865">
        <v>41734</v>
      </c>
      <c r="F151" s="702">
        <v>1950.24</v>
      </c>
      <c r="G151" s="1372">
        <f t="shared" si="2"/>
        <v>0</v>
      </c>
      <c r="I151" s="2026"/>
      <c r="J151" s="47">
        <v>153</v>
      </c>
      <c r="K151" s="47" t="s">
        <v>2761</v>
      </c>
      <c r="L151" s="1897" t="s">
        <v>4027</v>
      </c>
    </row>
    <row r="152" spans="1:12" x14ac:dyDescent="0.25">
      <c r="A152" s="406">
        <v>41737</v>
      </c>
      <c r="B152" s="311">
        <v>1410</v>
      </c>
      <c r="C152" s="32" t="s">
        <v>3091</v>
      </c>
      <c r="D152" s="702">
        <v>1502.4</v>
      </c>
      <c r="E152" s="865">
        <v>41734</v>
      </c>
      <c r="F152" s="702">
        <v>1502.4</v>
      </c>
      <c r="G152" s="1372">
        <f t="shared" si="2"/>
        <v>0</v>
      </c>
      <c r="I152" s="2026"/>
      <c r="J152" s="47">
        <v>153</v>
      </c>
      <c r="K152" s="47" t="s">
        <v>2761</v>
      </c>
      <c r="L152" s="1897" t="s">
        <v>4027</v>
      </c>
    </row>
    <row r="153" spans="1:12" x14ac:dyDescent="0.25">
      <c r="A153" s="406">
        <v>41737</v>
      </c>
      <c r="B153" s="311">
        <v>1411</v>
      </c>
      <c r="C153" s="32" t="s">
        <v>3091</v>
      </c>
      <c r="D153" s="702">
        <v>1104</v>
      </c>
      <c r="E153" s="865">
        <v>41734</v>
      </c>
      <c r="F153" s="702">
        <v>1104</v>
      </c>
      <c r="G153" s="1372">
        <f t="shared" si="2"/>
        <v>0</v>
      </c>
      <c r="I153" s="2026"/>
      <c r="J153" s="47">
        <v>153</v>
      </c>
      <c r="K153" s="47" t="s">
        <v>2761</v>
      </c>
      <c r="L153" s="1897" t="s">
        <v>4027</v>
      </c>
    </row>
    <row r="154" spans="1:12" x14ac:dyDescent="0.25">
      <c r="A154" s="406">
        <v>41737</v>
      </c>
      <c r="B154" s="311">
        <v>1412</v>
      </c>
      <c r="C154" s="32" t="s">
        <v>3091</v>
      </c>
      <c r="D154" s="702">
        <v>1979.76</v>
      </c>
      <c r="E154" s="865">
        <v>41734</v>
      </c>
      <c r="F154" s="702">
        <v>1979.76</v>
      </c>
      <c r="G154" s="1372">
        <f t="shared" si="2"/>
        <v>0</v>
      </c>
      <c r="I154" s="2026"/>
      <c r="J154" s="47">
        <v>153</v>
      </c>
      <c r="K154" s="47" t="s">
        <v>2761</v>
      </c>
      <c r="L154" s="1897" t="s">
        <v>4027</v>
      </c>
    </row>
    <row r="155" spans="1:12" x14ac:dyDescent="0.25">
      <c r="A155" s="406">
        <v>41737</v>
      </c>
      <c r="B155" s="311">
        <v>1413</v>
      </c>
      <c r="C155" s="32" t="s">
        <v>3091</v>
      </c>
      <c r="D155" s="702">
        <v>337.44</v>
      </c>
      <c r="E155" s="865">
        <v>41734</v>
      </c>
      <c r="F155" s="702">
        <v>337.44</v>
      </c>
      <c r="G155" s="1372">
        <f t="shared" si="2"/>
        <v>0</v>
      </c>
      <c r="I155" s="2026"/>
      <c r="J155" s="47">
        <v>153</v>
      </c>
      <c r="K155" s="47" t="s">
        <v>2761</v>
      </c>
      <c r="L155" s="1897" t="s">
        <v>4027</v>
      </c>
    </row>
    <row r="156" spans="1:12" x14ac:dyDescent="0.25">
      <c r="A156" s="406">
        <v>41737</v>
      </c>
      <c r="B156" s="311">
        <v>1414</v>
      </c>
      <c r="C156" s="32" t="s">
        <v>2407</v>
      </c>
      <c r="D156" s="702">
        <v>40680</v>
      </c>
      <c r="E156" s="865">
        <v>41737</v>
      </c>
      <c r="F156" s="702">
        <v>40680</v>
      </c>
      <c r="G156" s="1372">
        <f t="shared" si="2"/>
        <v>0</v>
      </c>
      <c r="I156" s="2026"/>
      <c r="J156" s="47">
        <v>280</v>
      </c>
      <c r="K156" s="47" t="s">
        <v>2761</v>
      </c>
      <c r="L156" s="1897" t="s">
        <v>3093</v>
      </c>
    </row>
    <row r="157" spans="1:12" x14ac:dyDescent="0.25">
      <c r="A157" s="406">
        <v>41737</v>
      </c>
      <c r="B157" s="311">
        <v>1415</v>
      </c>
      <c r="C157" s="32" t="s">
        <v>3092</v>
      </c>
      <c r="D157" s="702">
        <v>18982.599999999999</v>
      </c>
      <c r="E157" s="865">
        <v>41738</v>
      </c>
      <c r="F157" s="702">
        <v>18982.599999999999</v>
      </c>
      <c r="G157" s="1372">
        <f t="shared" si="2"/>
        <v>0</v>
      </c>
      <c r="I157" s="2026"/>
      <c r="J157" s="2149" t="s">
        <v>3894</v>
      </c>
      <c r="K157" s="2169"/>
      <c r="L157" s="2148" t="s">
        <v>4028</v>
      </c>
    </row>
    <row r="158" spans="1:12" x14ac:dyDescent="0.25">
      <c r="A158" s="406">
        <v>41737</v>
      </c>
      <c r="B158" s="311">
        <v>1416</v>
      </c>
      <c r="C158" s="32" t="s">
        <v>2401</v>
      </c>
      <c r="D158" s="702">
        <v>380000.16</v>
      </c>
      <c r="F158" s="702">
        <v>380000.16</v>
      </c>
      <c r="G158" s="1372">
        <f t="shared" si="2"/>
        <v>0</v>
      </c>
      <c r="I158" s="2026"/>
      <c r="J158" s="2170"/>
      <c r="K158" s="2170"/>
      <c r="L158" s="2027"/>
    </row>
    <row r="159" spans="1:12" ht="15.75" thickBot="1" x14ac:dyDescent="0.3">
      <c r="A159" s="406">
        <v>41737</v>
      </c>
      <c r="B159" s="311">
        <v>1417</v>
      </c>
      <c r="C159" s="32" t="s">
        <v>2401</v>
      </c>
      <c r="D159" s="702">
        <v>106287.12</v>
      </c>
      <c r="F159" s="702">
        <v>106287.12</v>
      </c>
      <c r="G159" s="1372">
        <f t="shared" si="2"/>
        <v>0</v>
      </c>
      <c r="I159" s="2026"/>
      <c r="J159" s="2171"/>
      <c r="K159" s="2171"/>
      <c r="L159" s="2027"/>
    </row>
    <row r="160" spans="1:12" x14ac:dyDescent="0.25">
      <c r="A160" s="406">
        <v>41738</v>
      </c>
      <c r="B160" s="311">
        <v>1418</v>
      </c>
      <c r="C160" s="32" t="s">
        <v>2409</v>
      </c>
      <c r="D160" s="702">
        <v>6927</v>
      </c>
      <c r="E160" s="865">
        <v>41745</v>
      </c>
      <c r="F160" s="702">
        <v>6927</v>
      </c>
      <c r="G160" s="1372">
        <f t="shared" si="2"/>
        <v>0</v>
      </c>
      <c r="I160" s="2026"/>
      <c r="J160" s="2152"/>
      <c r="K160" s="2152"/>
      <c r="L160" s="1897" t="s">
        <v>3617</v>
      </c>
    </row>
    <row r="161" spans="1:13" x14ac:dyDescent="0.25">
      <c r="A161" s="406">
        <v>41738</v>
      </c>
      <c r="B161" s="311">
        <v>1419</v>
      </c>
      <c r="C161" s="32" t="s">
        <v>2408</v>
      </c>
      <c r="D161" s="702">
        <v>100</v>
      </c>
      <c r="E161" s="865">
        <v>41734</v>
      </c>
      <c r="F161" s="702">
        <v>100</v>
      </c>
      <c r="G161" s="1372">
        <f t="shared" si="2"/>
        <v>0</v>
      </c>
      <c r="I161" s="2026"/>
      <c r="J161" s="2134">
        <v>451</v>
      </c>
      <c r="K161" s="2134" t="s">
        <v>3888</v>
      </c>
      <c r="L161" s="1897" t="s">
        <v>4031</v>
      </c>
      <c r="M161" s="32" t="s">
        <v>4231</v>
      </c>
    </row>
    <row r="162" spans="1:13" x14ac:dyDescent="0.25">
      <c r="A162" s="406">
        <v>41738</v>
      </c>
      <c r="B162" s="311">
        <v>1420</v>
      </c>
      <c r="C162" s="32" t="s">
        <v>3089</v>
      </c>
      <c r="D162" s="702">
        <v>1788.6</v>
      </c>
      <c r="E162" s="865">
        <v>41739</v>
      </c>
      <c r="F162" s="702">
        <v>1788.6</v>
      </c>
      <c r="G162" s="1372">
        <f t="shared" si="2"/>
        <v>0</v>
      </c>
      <c r="I162" s="2026"/>
      <c r="J162" s="2134">
        <v>289</v>
      </c>
      <c r="K162" s="2134" t="s">
        <v>2761</v>
      </c>
      <c r="L162" s="1897" t="s">
        <v>4032</v>
      </c>
    </row>
    <row r="163" spans="1:13" x14ac:dyDescent="0.25">
      <c r="A163" s="406">
        <v>41738</v>
      </c>
      <c r="B163" s="311">
        <v>1421</v>
      </c>
      <c r="C163" s="32" t="s">
        <v>2469</v>
      </c>
      <c r="D163" s="702">
        <v>1886.22</v>
      </c>
      <c r="E163" s="865">
        <v>41733</v>
      </c>
      <c r="F163" s="702">
        <v>1886.22</v>
      </c>
      <c r="G163" s="1372">
        <f t="shared" si="2"/>
        <v>0</v>
      </c>
      <c r="I163" s="2026"/>
      <c r="J163" s="2128">
        <v>75</v>
      </c>
      <c r="K163" s="2128" t="s">
        <v>2761</v>
      </c>
      <c r="L163" s="1897" t="s">
        <v>3953</v>
      </c>
    </row>
    <row r="164" spans="1:13" x14ac:dyDescent="0.25">
      <c r="A164" s="406">
        <v>41738</v>
      </c>
      <c r="B164" s="311">
        <v>1422</v>
      </c>
      <c r="C164" s="32" t="s">
        <v>2469</v>
      </c>
      <c r="D164" s="702">
        <v>1981.98</v>
      </c>
      <c r="E164" s="865">
        <v>41733</v>
      </c>
      <c r="F164" s="702">
        <v>1981.98</v>
      </c>
      <c r="G164" s="1372">
        <f t="shared" si="2"/>
        <v>0</v>
      </c>
      <c r="I164" s="2026"/>
      <c r="J164" s="2128">
        <v>75</v>
      </c>
      <c r="K164" s="2128" t="s">
        <v>2761</v>
      </c>
      <c r="L164" s="1897" t="s">
        <v>3953</v>
      </c>
    </row>
    <row r="165" spans="1:13" x14ac:dyDescent="0.25">
      <c r="A165" s="406">
        <v>41738</v>
      </c>
      <c r="B165" s="311">
        <v>1423</v>
      </c>
      <c r="C165" s="32" t="s">
        <v>2469</v>
      </c>
      <c r="D165" s="702">
        <v>1930.88</v>
      </c>
      <c r="E165" s="865">
        <v>41733</v>
      </c>
      <c r="F165" s="702">
        <v>1930.88</v>
      </c>
      <c r="G165" s="1372">
        <f t="shared" si="2"/>
        <v>0</v>
      </c>
      <c r="I165" s="2026"/>
      <c r="J165" s="2128">
        <v>75</v>
      </c>
      <c r="K165" s="2128" t="s">
        <v>2761</v>
      </c>
      <c r="L165" s="1897" t="s">
        <v>3953</v>
      </c>
    </row>
    <row r="166" spans="1:13" x14ac:dyDescent="0.25">
      <c r="A166" s="406">
        <v>41738</v>
      </c>
      <c r="B166" s="311">
        <v>1424</v>
      </c>
      <c r="C166" s="32" t="s">
        <v>2469</v>
      </c>
      <c r="D166" s="702">
        <v>1996.32</v>
      </c>
      <c r="E166" s="865">
        <v>41733</v>
      </c>
      <c r="F166" s="702">
        <v>1996.32</v>
      </c>
      <c r="G166" s="1372">
        <f t="shared" si="2"/>
        <v>0</v>
      </c>
      <c r="I166" s="2026"/>
      <c r="J166" s="2128">
        <v>75</v>
      </c>
      <c r="K166" s="2128" t="s">
        <v>2761</v>
      </c>
      <c r="L166" s="1897" t="s">
        <v>3953</v>
      </c>
    </row>
    <row r="167" spans="1:13" x14ac:dyDescent="0.25">
      <c r="A167" s="406">
        <v>41738</v>
      </c>
      <c r="B167" s="311">
        <v>1425</v>
      </c>
      <c r="C167" s="32" t="s">
        <v>2404</v>
      </c>
      <c r="D167" s="702">
        <v>1652.28</v>
      </c>
      <c r="E167" s="865">
        <v>41737</v>
      </c>
      <c r="F167" s="702">
        <v>1652.28</v>
      </c>
      <c r="G167" s="1372">
        <f t="shared" si="2"/>
        <v>0</v>
      </c>
      <c r="I167" s="2026"/>
      <c r="J167" s="2128">
        <v>141</v>
      </c>
      <c r="K167" s="2128" t="s">
        <v>2761</v>
      </c>
      <c r="L167" s="1897" t="s">
        <v>3957</v>
      </c>
    </row>
    <row r="168" spans="1:13" x14ac:dyDescent="0.25">
      <c r="A168" s="406">
        <v>41738</v>
      </c>
      <c r="B168" s="311">
        <v>1426</v>
      </c>
      <c r="C168" s="32" t="s">
        <v>2404</v>
      </c>
      <c r="D168" s="702">
        <v>1699.05</v>
      </c>
      <c r="E168" s="865">
        <v>41737</v>
      </c>
      <c r="F168" s="702">
        <v>1699.05</v>
      </c>
      <c r="G168" s="1372">
        <f t="shared" si="2"/>
        <v>0</v>
      </c>
      <c r="I168" s="2026"/>
      <c r="J168" s="2128">
        <v>141</v>
      </c>
      <c r="K168" s="2128" t="s">
        <v>2761</v>
      </c>
      <c r="L168" s="1897" t="s">
        <v>3957</v>
      </c>
    </row>
    <row r="169" spans="1:13" x14ac:dyDescent="0.25">
      <c r="A169" s="406">
        <v>41738</v>
      </c>
      <c r="B169" s="311">
        <v>1427</v>
      </c>
      <c r="C169" s="32" t="s">
        <v>2404</v>
      </c>
      <c r="D169" s="702">
        <v>1787.52</v>
      </c>
      <c r="E169" s="865">
        <v>41737</v>
      </c>
      <c r="F169" s="702">
        <v>1787.52</v>
      </c>
      <c r="G169" s="1372">
        <f t="shared" si="2"/>
        <v>0</v>
      </c>
      <c r="I169" s="2026"/>
      <c r="J169" s="2128">
        <v>141</v>
      </c>
      <c r="K169" s="2128" t="s">
        <v>2761</v>
      </c>
      <c r="L169" s="1897" t="s">
        <v>3957</v>
      </c>
    </row>
    <row r="170" spans="1:13" x14ac:dyDescent="0.25">
      <c r="A170" s="406">
        <v>41738</v>
      </c>
      <c r="B170" s="311">
        <v>1428</v>
      </c>
      <c r="C170" s="32" t="s">
        <v>2404</v>
      </c>
      <c r="D170" s="702">
        <v>1468.75</v>
      </c>
      <c r="E170" s="865">
        <v>41737</v>
      </c>
      <c r="F170" s="702">
        <v>1468.75</v>
      </c>
      <c r="G170" s="1372">
        <f t="shared" si="2"/>
        <v>0</v>
      </c>
      <c r="I170" s="2026"/>
      <c r="J170" s="2128">
        <v>141</v>
      </c>
      <c r="K170" s="2128" t="s">
        <v>2761</v>
      </c>
      <c r="L170" s="1897" t="s">
        <v>3957</v>
      </c>
    </row>
    <row r="171" spans="1:13" x14ac:dyDescent="0.25">
      <c r="A171" s="406">
        <v>41738</v>
      </c>
      <c r="B171" s="311">
        <v>1429</v>
      </c>
      <c r="C171" s="32" t="s">
        <v>2404</v>
      </c>
      <c r="D171" s="702">
        <v>1749.15</v>
      </c>
      <c r="E171" s="865">
        <v>41735</v>
      </c>
      <c r="F171" s="702">
        <v>1749.15</v>
      </c>
      <c r="G171" s="1372">
        <f t="shared" si="2"/>
        <v>0</v>
      </c>
      <c r="I171" s="2026"/>
      <c r="J171" s="2128">
        <v>218</v>
      </c>
      <c r="K171" s="2128" t="s">
        <v>2761</v>
      </c>
      <c r="L171" s="1897" t="s">
        <v>3959</v>
      </c>
    </row>
    <row r="172" spans="1:13" x14ac:dyDescent="0.25">
      <c r="A172" s="406">
        <v>41738</v>
      </c>
      <c r="B172" s="311">
        <v>1430</v>
      </c>
      <c r="C172" s="32" t="s">
        <v>2404</v>
      </c>
      <c r="D172" s="702">
        <v>279.3</v>
      </c>
      <c r="E172" s="865">
        <v>41735</v>
      </c>
      <c r="F172" s="702">
        <v>279.3</v>
      </c>
      <c r="G172" s="1372">
        <f t="shared" si="2"/>
        <v>0</v>
      </c>
      <c r="I172" s="2026"/>
      <c r="J172" s="2128">
        <v>218</v>
      </c>
      <c r="K172" s="2128" t="s">
        <v>2761</v>
      </c>
      <c r="L172" s="1897" t="s">
        <v>3959</v>
      </c>
    </row>
    <row r="173" spans="1:13" x14ac:dyDescent="0.25">
      <c r="A173" s="406">
        <v>41738</v>
      </c>
      <c r="B173" s="311">
        <v>1431</v>
      </c>
      <c r="C173" s="32" t="s">
        <v>2408</v>
      </c>
      <c r="D173" s="702">
        <v>242958.7</v>
      </c>
      <c r="E173" s="865">
        <v>41745</v>
      </c>
      <c r="F173" s="702">
        <v>242958.7</v>
      </c>
      <c r="G173" s="1372">
        <f t="shared" si="2"/>
        <v>0</v>
      </c>
      <c r="I173" s="2026"/>
      <c r="J173" s="2128">
        <v>236</v>
      </c>
      <c r="K173" s="2128" t="s">
        <v>2761</v>
      </c>
      <c r="L173" s="1897" t="s">
        <v>3615</v>
      </c>
    </row>
    <row r="174" spans="1:13" x14ac:dyDescent="0.25">
      <c r="A174" s="406">
        <v>41738</v>
      </c>
      <c r="B174" s="311">
        <v>1432</v>
      </c>
      <c r="C174" s="32" t="s">
        <v>3083</v>
      </c>
      <c r="D174" s="702">
        <v>17544.400000000001</v>
      </c>
      <c r="E174" s="865">
        <v>41739</v>
      </c>
      <c r="F174" s="702">
        <v>17544.400000000001</v>
      </c>
      <c r="G174" s="1372">
        <f t="shared" si="2"/>
        <v>0</v>
      </c>
      <c r="I174" s="2026"/>
      <c r="J174" s="47">
        <v>295</v>
      </c>
      <c r="K174" s="47" t="s">
        <v>2761</v>
      </c>
      <c r="L174" s="1897" t="s">
        <v>3961</v>
      </c>
    </row>
    <row r="175" spans="1:13" x14ac:dyDescent="0.25">
      <c r="A175" s="406">
        <v>41738</v>
      </c>
      <c r="B175" s="311">
        <v>1433</v>
      </c>
      <c r="C175" s="32" t="s">
        <v>2406</v>
      </c>
      <c r="D175" s="702">
        <v>1550.9</v>
      </c>
      <c r="E175" s="865">
        <v>41739</v>
      </c>
      <c r="F175" s="702">
        <v>1550.9</v>
      </c>
      <c r="G175" s="1372">
        <f t="shared" si="2"/>
        <v>0</v>
      </c>
      <c r="I175" s="2026"/>
      <c r="J175" s="47">
        <v>452</v>
      </c>
      <c r="K175" s="47" t="s">
        <v>2761</v>
      </c>
      <c r="L175" s="1897" t="s">
        <v>3963</v>
      </c>
    </row>
    <row r="176" spans="1:13" x14ac:dyDescent="0.25">
      <c r="A176" s="406">
        <v>41738</v>
      </c>
      <c r="B176" s="311">
        <v>1434</v>
      </c>
      <c r="C176" s="32" t="s">
        <v>2406</v>
      </c>
      <c r="D176" s="702">
        <v>1397.5</v>
      </c>
      <c r="E176" s="865">
        <v>41739</v>
      </c>
      <c r="F176" s="702">
        <v>1397.5</v>
      </c>
      <c r="G176" s="1372">
        <f t="shared" si="2"/>
        <v>0</v>
      </c>
      <c r="I176" s="2026"/>
      <c r="J176" s="47">
        <v>452</v>
      </c>
      <c r="K176" s="47" t="s">
        <v>2761</v>
      </c>
      <c r="L176" s="1897" t="s">
        <v>3963</v>
      </c>
    </row>
    <row r="177" spans="1:12" ht="15.75" thickBot="1" x14ac:dyDescent="0.3">
      <c r="A177" s="406">
        <v>41738</v>
      </c>
      <c r="B177" s="311">
        <v>1435</v>
      </c>
      <c r="C177" s="32" t="s">
        <v>2406</v>
      </c>
      <c r="D177" s="702">
        <v>824.4</v>
      </c>
      <c r="E177" s="865">
        <v>41739</v>
      </c>
      <c r="F177" s="702">
        <v>824.4</v>
      </c>
      <c r="G177" s="1372">
        <f t="shared" si="2"/>
        <v>0</v>
      </c>
      <c r="I177" s="2026"/>
      <c r="J177" s="2136">
        <v>452</v>
      </c>
      <c r="K177" s="2136" t="s">
        <v>2761</v>
      </c>
      <c r="L177" s="1897" t="s">
        <v>3963</v>
      </c>
    </row>
    <row r="178" spans="1:12" x14ac:dyDescent="0.25">
      <c r="A178" s="406">
        <v>41739</v>
      </c>
      <c r="B178" s="311">
        <v>1436</v>
      </c>
      <c r="C178" s="32" t="s">
        <v>2400</v>
      </c>
      <c r="D178" s="702">
        <v>1900</v>
      </c>
      <c r="E178" s="865">
        <v>41740</v>
      </c>
      <c r="F178" s="702">
        <v>1900</v>
      </c>
      <c r="G178" s="1372">
        <f t="shared" si="2"/>
        <v>0</v>
      </c>
      <c r="I178" s="2026"/>
      <c r="J178" s="2128">
        <v>473</v>
      </c>
      <c r="K178" s="2128" t="s">
        <v>2761</v>
      </c>
      <c r="L178" s="1897" t="s">
        <v>3965</v>
      </c>
    </row>
    <row r="179" spans="1:12" x14ac:dyDescent="0.25">
      <c r="A179" s="406">
        <v>41739</v>
      </c>
      <c r="B179" s="311">
        <v>1437</v>
      </c>
      <c r="C179" s="32" t="s">
        <v>2411</v>
      </c>
      <c r="D179" s="702">
        <v>10051.200000000001</v>
      </c>
      <c r="E179" s="865">
        <v>41739</v>
      </c>
      <c r="F179" s="702">
        <v>10051.200000000001</v>
      </c>
      <c r="G179" s="1372">
        <f t="shared" si="2"/>
        <v>0</v>
      </c>
      <c r="I179" s="2026"/>
      <c r="J179" s="2128">
        <v>481</v>
      </c>
      <c r="K179" s="2128" t="s">
        <v>2761</v>
      </c>
      <c r="L179" s="1897" t="s">
        <v>3307</v>
      </c>
    </row>
    <row r="180" spans="1:12" x14ac:dyDescent="0.25">
      <c r="A180" s="406">
        <v>41739</v>
      </c>
      <c r="B180" s="311">
        <v>1438</v>
      </c>
      <c r="C180" s="32" t="s">
        <v>2413</v>
      </c>
      <c r="D180" s="702">
        <v>34409.199999999997</v>
      </c>
      <c r="E180" s="2155">
        <v>41761</v>
      </c>
      <c r="F180" s="407">
        <v>34409.199999999997</v>
      </c>
      <c r="G180" s="982">
        <f t="shared" si="2"/>
        <v>0</v>
      </c>
      <c r="I180" s="2026"/>
      <c r="J180" s="2128">
        <v>360</v>
      </c>
      <c r="K180" s="2128" t="s">
        <v>2761</v>
      </c>
      <c r="L180" s="1897" t="s">
        <v>3967</v>
      </c>
    </row>
    <row r="181" spans="1:12" x14ac:dyDescent="0.25">
      <c r="A181" s="406">
        <v>41739</v>
      </c>
      <c r="B181" s="311">
        <v>1439</v>
      </c>
      <c r="C181" s="32" t="s">
        <v>2414</v>
      </c>
      <c r="D181" s="702">
        <v>20540.099999999999</v>
      </c>
      <c r="E181" s="865">
        <v>41753</v>
      </c>
      <c r="F181" s="702">
        <v>20540.099999999999</v>
      </c>
      <c r="G181" s="1372">
        <f t="shared" si="2"/>
        <v>0</v>
      </c>
      <c r="I181" s="2026"/>
      <c r="J181" s="2128">
        <v>361</v>
      </c>
      <c r="K181" s="2128" t="s">
        <v>2761</v>
      </c>
      <c r="L181" s="1897" t="s">
        <v>3761</v>
      </c>
    </row>
    <row r="182" spans="1:12" x14ac:dyDescent="0.25">
      <c r="A182" s="406">
        <v>41739</v>
      </c>
      <c r="B182" s="311">
        <v>1440</v>
      </c>
      <c r="C182" s="32" t="s">
        <v>2415</v>
      </c>
      <c r="D182" s="702">
        <v>10965.5</v>
      </c>
      <c r="E182" s="2155">
        <v>41762</v>
      </c>
      <c r="F182" s="407">
        <v>10965.5</v>
      </c>
      <c r="G182" s="982">
        <f t="shared" si="2"/>
        <v>0</v>
      </c>
      <c r="I182" s="2026"/>
      <c r="J182" s="2128">
        <v>364</v>
      </c>
      <c r="K182" s="2128" t="s">
        <v>2761</v>
      </c>
      <c r="L182" s="1897" t="s">
        <v>3968</v>
      </c>
    </row>
    <row r="183" spans="1:12" x14ac:dyDescent="0.25">
      <c r="A183" s="406">
        <v>41739</v>
      </c>
      <c r="B183" s="311">
        <v>1441</v>
      </c>
      <c r="C183" s="32" t="s">
        <v>2406</v>
      </c>
      <c r="D183" s="702">
        <v>1872.3</v>
      </c>
      <c r="E183" s="865">
        <v>41739</v>
      </c>
      <c r="F183" s="702">
        <v>1872.3</v>
      </c>
      <c r="G183" s="1372">
        <f t="shared" si="2"/>
        <v>0</v>
      </c>
      <c r="I183" s="2026"/>
      <c r="J183" s="2128">
        <v>529</v>
      </c>
      <c r="K183" s="2128" t="s">
        <v>2761</v>
      </c>
      <c r="L183" s="1897" t="s">
        <v>3969</v>
      </c>
    </row>
    <row r="184" spans="1:12" x14ac:dyDescent="0.25">
      <c r="A184" s="406">
        <v>41739</v>
      </c>
      <c r="B184" s="311">
        <v>1442</v>
      </c>
      <c r="C184" s="32" t="s">
        <v>2406</v>
      </c>
      <c r="D184" s="702">
        <v>1790</v>
      </c>
      <c r="E184" s="865">
        <v>41739</v>
      </c>
      <c r="F184" s="702">
        <v>1790</v>
      </c>
      <c r="G184" s="1372">
        <f t="shared" si="2"/>
        <v>0</v>
      </c>
      <c r="I184" s="2026"/>
      <c r="J184" s="2128">
        <v>529</v>
      </c>
      <c r="K184" s="2128" t="s">
        <v>2761</v>
      </c>
      <c r="L184" s="1897" t="s">
        <v>3969</v>
      </c>
    </row>
    <row r="185" spans="1:12" x14ac:dyDescent="0.25">
      <c r="A185" s="406">
        <v>41739</v>
      </c>
      <c r="B185" s="311">
        <v>1443</v>
      </c>
      <c r="C185" s="32" t="s">
        <v>2401</v>
      </c>
      <c r="D185" s="702">
        <v>212090.04</v>
      </c>
      <c r="F185" s="702">
        <v>212090.04</v>
      </c>
      <c r="G185" s="1372">
        <f t="shared" si="2"/>
        <v>0</v>
      </c>
      <c r="I185" s="2026"/>
      <c r="J185" s="2172"/>
      <c r="K185" s="2172"/>
      <c r="L185" s="2027"/>
    </row>
    <row r="186" spans="1:12" ht="15.75" thickBot="1" x14ac:dyDescent="0.3">
      <c r="A186" s="406">
        <v>41739</v>
      </c>
      <c r="B186" s="311">
        <v>1444</v>
      </c>
      <c r="C186" s="32" t="s">
        <v>2401</v>
      </c>
      <c r="D186" s="702">
        <v>126550.8</v>
      </c>
      <c r="F186" s="702">
        <v>126550.8</v>
      </c>
      <c r="G186" s="1372">
        <f t="shared" si="2"/>
        <v>0</v>
      </c>
      <c r="I186" s="2026"/>
      <c r="J186" s="2171"/>
      <c r="K186" s="2171"/>
      <c r="L186" s="2027"/>
    </row>
    <row r="187" spans="1:12" x14ac:dyDescent="0.25">
      <c r="A187" s="406">
        <v>41740</v>
      </c>
      <c r="B187" s="311">
        <v>1445</v>
      </c>
      <c r="C187" s="32" t="s">
        <v>2417</v>
      </c>
      <c r="D187" s="702">
        <v>1960.78</v>
      </c>
      <c r="E187" s="865">
        <v>41740</v>
      </c>
      <c r="F187" s="702">
        <v>1960.78</v>
      </c>
      <c r="G187" s="1372">
        <f t="shared" si="2"/>
        <v>0</v>
      </c>
      <c r="I187" s="2026"/>
      <c r="J187" s="47">
        <v>569</v>
      </c>
      <c r="K187" s="47" t="s">
        <v>2761</v>
      </c>
      <c r="L187" s="1897" t="s">
        <v>3971</v>
      </c>
    </row>
    <row r="188" spans="1:12" x14ac:dyDescent="0.25">
      <c r="A188" s="406">
        <v>41740</v>
      </c>
      <c r="B188" s="311">
        <v>1446</v>
      </c>
      <c r="C188" s="32" t="s">
        <v>3085</v>
      </c>
      <c r="D188" s="702">
        <v>1663.6</v>
      </c>
      <c r="E188" s="865">
        <v>41738</v>
      </c>
      <c r="F188" s="702">
        <v>1663.6</v>
      </c>
      <c r="G188" s="1372">
        <f t="shared" si="2"/>
        <v>0</v>
      </c>
      <c r="I188" s="2026"/>
      <c r="J188" s="47">
        <v>400</v>
      </c>
      <c r="K188" s="47" t="s">
        <v>2761</v>
      </c>
      <c r="L188" s="1897" t="s">
        <v>3973</v>
      </c>
    </row>
    <row r="189" spans="1:12" x14ac:dyDescent="0.25">
      <c r="A189" s="406">
        <v>41740</v>
      </c>
      <c r="B189" s="311">
        <v>1447</v>
      </c>
      <c r="C189" s="32" t="s">
        <v>2402</v>
      </c>
      <c r="D189" s="702">
        <v>53555.05</v>
      </c>
      <c r="E189" s="865">
        <v>41741</v>
      </c>
      <c r="F189" s="702">
        <v>53555.05</v>
      </c>
      <c r="G189" s="1372">
        <f t="shared" si="2"/>
        <v>0</v>
      </c>
      <c r="I189" s="2026"/>
      <c r="J189" s="47">
        <v>528</v>
      </c>
      <c r="K189" s="47" t="s">
        <v>2761</v>
      </c>
      <c r="L189" s="1897" t="s">
        <v>3439</v>
      </c>
    </row>
    <row r="190" spans="1:12" x14ac:dyDescent="0.25">
      <c r="A190" s="406">
        <v>41740</v>
      </c>
      <c r="B190" s="311">
        <v>1448</v>
      </c>
      <c r="C190" s="32" t="s">
        <v>2405</v>
      </c>
      <c r="D190" s="702">
        <v>25058.6</v>
      </c>
      <c r="E190" s="865">
        <v>41739</v>
      </c>
      <c r="F190" s="702">
        <v>25058.6</v>
      </c>
      <c r="G190" s="1372">
        <f t="shared" si="2"/>
        <v>0</v>
      </c>
      <c r="I190" s="2026"/>
      <c r="J190" s="2128">
        <v>317</v>
      </c>
      <c r="K190" s="2128" t="s">
        <v>2761</v>
      </c>
      <c r="L190" s="1897" t="s">
        <v>3305</v>
      </c>
    </row>
    <row r="191" spans="1:12" ht="15.75" thickBot="1" x14ac:dyDescent="0.3">
      <c r="A191" s="406">
        <v>41740</v>
      </c>
      <c r="B191" s="311">
        <v>1449</v>
      </c>
      <c r="C191" s="32" t="s">
        <v>2401</v>
      </c>
      <c r="D191" s="702">
        <v>175226.76</v>
      </c>
      <c r="F191" s="702">
        <v>175226.76</v>
      </c>
      <c r="G191" s="1372">
        <f t="shared" si="2"/>
        <v>0</v>
      </c>
      <c r="I191" s="2026"/>
      <c r="J191" s="2171"/>
      <c r="K191" s="2171"/>
      <c r="L191" s="2027"/>
    </row>
    <row r="192" spans="1:12" x14ac:dyDescent="0.25">
      <c r="A192" s="406">
        <v>41741</v>
      </c>
      <c r="B192" s="311">
        <v>1450</v>
      </c>
      <c r="C192" s="32" t="s">
        <v>2469</v>
      </c>
      <c r="D192" s="702">
        <v>1948.86</v>
      </c>
      <c r="E192" s="865">
        <v>41733</v>
      </c>
      <c r="F192" s="702">
        <v>1948.86</v>
      </c>
      <c r="G192" s="1372">
        <f t="shared" si="2"/>
        <v>0</v>
      </c>
      <c r="I192" s="2026"/>
      <c r="J192" s="2128">
        <v>75</v>
      </c>
      <c r="K192" s="2128" t="s">
        <v>2761</v>
      </c>
      <c r="L192" s="1897" t="s">
        <v>3953</v>
      </c>
    </row>
    <row r="193" spans="1:12" x14ac:dyDescent="0.25">
      <c r="A193" s="406">
        <v>41741</v>
      </c>
      <c r="B193" s="311">
        <v>1451</v>
      </c>
      <c r="C193" s="32" t="s">
        <v>2469</v>
      </c>
      <c r="D193" s="702">
        <v>1966.72</v>
      </c>
      <c r="E193" s="865">
        <v>41733</v>
      </c>
      <c r="F193" s="702">
        <v>1966.72</v>
      </c>
      <c r="G193" s="1372">
        <f t="shared" si="2"/>
        <v>0</v>
      </c>
      <c r="I193" s="2026"/>
      <c r="J193" s="2128">
        <v>75</v>
      </c>
      <c r="K193" s="2128" t="s">
        <v>2761</v>
      </c>
      <c r="L193" s="1897" t="s">
        <v>3953</v>
      </c>
    </row>
    <row r="194" spans="1:12" x14ac:dyDescent="0.25">
      <c r="A194" s="406">
        <v>41741</v>
      </c>
      <c r="B194" s="311">
        <v>1452</v>
      </c>
      <c r="C194" s="32" t="s">
        <v>2469</v>
      </c>
      <c r="D194" s="702">
        <v>1936.62</v>
      </c>
      <c r="E194" s="865">
        <v>41733</v>
      </c>
      <c r="F194" s="702">
        <v>1936.62</v>
      </c>
      <c r="G194" s="1372">
        <f t="shared" si="2"/>
        <v>0</v>
      </c>
      <c r="I194" s="2026"/>
      <c r="J194" s="2128">
        <v>75</v>
      </c>
      <c r="K194" s="2128" t="s">
        <v>2761</v>
      </c>
      <c r="L194" s="1897" t="s">
        <v>3953</v>
      </c>
    </row>
    <row r="195" spans="1:12" x14ac:dyDescent="0.25">
      <c r="A195" s="406">
        <v>41741</v>
      </c>
      <c r="B195" s="311">
        <v>1453</v>
      </c>
      <c r="C195" s="32" t="s">
        <v>2469</v>
      </c>
      <c r="D195" s="702">
        <v>1943.76</v>
      </c>
      <c r="E195" s="865">
        <v>41733</v>
      </c>
      <c r="F195" s="702">
        <v>1943.76</v>
      </c>
      <c r="G195" s="1372">
        <f t="shared" si="2"/>
        <v>0</v>
      </c>
      <c r="I195" s="2026"/>
      <c r="J195" s="2128">
        <v>75</v>
      </c>
      <c r="K195" s="2128" t="s">
        <v>2761</v>
      </c>
      <c r="L195" s="1897" t="s">
        <v>3953</v>
      </c>
    </row>
    <row r="196" spans="1:12" ht="15.75" thickBot="1" x14ac:dyDescent="0.3">
      <c r="A196" s="406">
        <v>41741</v>
      </c>
      <c r="B196" s="311">
        <v>1454</v>
      </c>
      <c r="C196" s="32" t="s">
        <v>2469</v>
      </c>
      <c r="D196" s="702">
        <v>1858.68</v>
      </c>
      <c r="E196" s="865">
        <v>41733</v>
      </c>
      <c r="F196" s="702">
        <v>1858.68</v>
      </c>
      <c r="G196" s="1372">
        <f t="shared" si="2"/>
        <v>0</v>
      </c>
      <c r="I196" s="2026"/>
      <c r="J196" s="2136">
        <v>75</v>
      </c>
      <c r="K196" s="2136" t="s">
        <v>2761</v>
      </c>
      <c r="L196" s="1897" t="s">
        <v>3953</v>
      </c>
    </row>
    <row r="197" spans="1:12" x14ac:dyDescent="0.25">
      <c r="A197" s="406">
        <v>41743</v>
      </c>
      <c r="B197" s="311">
        <v>1455</v>
      </c>
      <c r="C197" s="32" t="s">
        <v>2404</v>
      </c>
      <c r="D197" s="702">
        <v>1418.6</v>
      </c>
      <c r="E197" s="865">
        <v>41736</v>
      </c>
      <c r="F197" s="702">
        <v>1418.6</v>
      </c>
      <c r="G197" s="1372">
        <f t="shared" si="2"/>
        <v>0</v>
      </c>
      <c r="I197" s="2026"/>
      <c r="J197" s="2128">
        <v>264</v>
      </c>
      <c r="K197" s="2128" t="s">
        <v>2761</v>
      </c>
      <c r="L197" s="1897" t="s">
        <v>3955</v>
      </c>
    </row>
    <row r="198" spans="1:12" x14ac:dyDescent="0.25">
      <c r="A198" s="406">
        <v>41743</v>
      </c>
      <c r="B198" s="311">
        <v>1456</v>
      </c>
      <c r="C198" s="32" t="s">
        <v>2404</v>
      </c>
      <c r="D198" s="702">
        <v>1522.8</v>
      </c>
      <c r="E198" s="865">
        <v>41736</v>
      </c>
      <c r="F198" s="702">
        <v>1522.8</v>
      </c>
      <c r="G198" s="1372">
        <f t="shared" si="2"/>
        <v>0</v>
      </c>
      <c r="I198" s="2026"/>
      <c r="J198" s="2128">
        <v>264</v>
      </c>
      <c r="K198" s="2128" t="s">
        <v>2761</v>
      </c>
      <c r="L198" s="1897" t="s">
        <v>3955</v>
      </c>
    </row>
    <row r="199" spans="1:12" x14ac:dyDescent="0.25">
      <c r="A199" s="406">
        <v>41743</v>
      </c>
      <c r="B199" s="311">
        <v>1457</v>
      </c>
      <c r="C199" s="32" t="s">
        <v>3083</v>
      </c>
      <c r="D199" s="702">
        <v>9733.4</v>
      </c>
      <c r="E199" s="865">
        <v>41739</v>
      </c>
      <c r="F199" s="702">
        <v>9733.4</v>
      </c>
      <c r="G199" s="1372">
        <f t="shared" si="2"/>
        <v>0</v>
      </c>
      <c r="I199" s="2026"/>
      <c r="J199" s="2128">
        <v>296</v>
      </c>
      <c r="K199" s="2128" t="s">
        <v>2761</v>
      </c>
      <c r="L199" s="1897" t="s">
        <v>3975</v>
      </c>
    </row>
    <row r="200" spans="1:12" x14ac:dyDescent="0.25">
      <c r="A200" s="406">
        <v>41743</v>
      </c>
      <c r="B200" s="311">
        <v>1458</v>
      </c>
      <c r="C200" s="32" t="s">
        <v>2404</v>
      </c>
      <c r="D200" s="702">
        <v>1580.55</v>
      </c>
      <c r="E200" s="865">
        <v>41738</v>
      </c>
      <c r="F200" s="702">
        <v>1580.55</v>
      </c>
      <c r="G200" s="1372">
        <f t="shared" si="2"/>
        <v>0</v>
      </c>
      <c r="I200" s="2026"/>
      <c r="J200" s="47">
        <v>328</v>
      </c>
      <c r="K200" s="47" t="s">
        <v>2761</v>
      </c>
      <c r="L200" s="1897" t="s">
        <v>3977</v>
      </c>
    </row>
    <row r="201" spans="1:12" x14ac:dyDescent="0.25">
      <c r="A201" s="406">
        <v>41743</v>
      </c>
      <c r="B201" s="311">
        <v>1459</v>
      </c>
      <c r="C201" s="32" t="s">
        <v>2404</v>
      </c>
      <c r="D201" s="702">
        <v>1579.2</v>
      </c>
      <c r="E201" s="865">
        <v>41738</v>
      </c>
      <c r="F201" s="702">
        <v>1579.2</v>
      </c>
      <c r="G201" s="1372">
        <f t="shared" ref="G201:G266" si="3">D201-F201</f>
        <v>0</v>
      </c>
      <c r="I201" s="2026"/>
      <c r="J201" s="47">
        <v>328</v>
      </c>
      <c r="K201" s="47" t="s">
        <v>2761</v>
      </c>
      <c r="L201" s="1897" t="s">
        <v>3977</v>
      </c>
    </row>
    <row r="202" spans="1:12" x14ac:dyDescent="0.25">
      <c r="A202" s="406">
        <v>41743</v>
      </c>
      <c r="B202" s="311">
        <v>1460</v>
      </c>
      <c r="C202" s="32" t="s">
        <v>2404</v>
      </c>
      <c r="D202" s="702">
        <v>1986.96</v>
      </c>
      <c r="E202" s="865">
        <v>41738</v>
      </c>
      <c r="F202" s="702">
        <v>1986.96</v>
      </c>
      <c r="G202" s="1372">
        <f t="shared" si="3"/>
        <v>0</v>
      </c>
      <c r="I202" s="2026"/>
      <c r="J202" s="47">
        <v>328</v>
      </c>
      <c r="K202" s="47" t="s">
        <v>2761</v>
      </c>
      <c r="L202" s="1897" t="s">
        <v>3977</v>
      </c>
    </row>
    <row r="203" spans="1:12" x14ac:dyDescent="0.25">
      <c r="A203" s="406">
        <v>41743</v>
      </c>
      <c r="B203" s="311">
        <v>1461</v>
      </c>
      <c r="C203" s="32" t="s">
        <v>2404</v>
      </c>
      <c r="D203" s="702">
        <v>1883.94</v>
      </c>
      <c r="E203" s="865">
        <v>41738</v>
      </c>
      <c r="F203" s="702">
        <v>1883.94</v>
      </c>
      <c r="G203" s="1372">
        <f t="shared" si="3"/>
        <v>0</v>
      </c>
      <c r="I203" s="2026"/>
      <c r="J203" s="47">
        <v>328</v>
      </c>
      <c r="K203" s="47" t="s">
        <v>2761</v>
      </c>
      <c r="L203" s="1897" t="s">
        <v>3977</v>
      </c>
    </row>
    <row r="204" spans="1:12" x14ac:dyDescent="0.25">
      <c r="A204" s="406">
        <v>41743</v>
      </c>
      <c r="B204" s="311">
        <v>1462</v>
      </c>
      <c r="C204" s="32" t="s">
        <v>3441</v>
      </c>
      <c r="D204" s="702">
        <v>1993.68</v>
      </c>
      <c r="E204" s="865">
        <v>41737</v>
      </c>
      <c r="F204" s="702">
        <v>1993.68</v>
      </c>
      <c r="G204" s="1372">
        <f t="shared" si="3"/>
        <v>0</v>
      </c>
      <c r="I204" s="2026"/>
      <c r="J204" s="47">
        <v>345</v>
      </c>
      <c r="K204" s="47" t="s">
        <v>2761</v>
      </c>
      <c r="L204" s="1897" t="s">
        <v>3979</v>
      </c>
    </row>
    <row r="205" spans="1:12" x14ac:dyDescent="0.25">
      <c r="A205" s="406">
        <v>41743</v>
      </c>
      <c r="B205" s="311">
        <v>1463</v>
      </c>
      <c r="C205" s="32" t="s">
        <v>3441</v>
      </c>
      <c r="D205" s="702">
        <v>1939.47</v>
      </c>
      <c r="E205" s="865">
        <v>41737</v>
      </c>
      <c r="F205" s="702">
        <v>1939.47</v>
      </c>
      <c r="G205" s="1372">
        <f t="shared" si="3"/>
        <v>0</v>
      </c>
      <c r="I205" s="2026"/>
      <c r="J205" s="47">
        <v>345</v>
      </c>
      <c r="K205" s="47" t="s">
        <v>2761</v>
      </c>
      <c r="L205" s="1897" t="s">
        <v>3979</v>
      </c>
    </row>
    <row r="206" spans="1:12" x14ac:dyDescent="0.25">
      <c r="A206" s="406">
        <v>41743</v>
      </c>
      <c r="B206" s="311">
        <v>1464</v>
      </c>
      <c r="C206" s="32" t="s">
        <v>3441</v>
      </c>
      <c r="D206" s="702">
        <v>1944.28</v>
      </c>
      <c r="E206" s="865">
        <v>41737</v>
      </c>
      <c r="F206" s="702">
        <v>1944.28</v>
      </c>
      <c r="G206" s="1372">
        <f t="shared" si="3"/>
        <v>0</v>
      </c>
      <c r="I206" s="2026"/>
      <c r="J206" s="47">
        <v>345</v>
      </c>
      <c r="K206" s="47" t="s">
        <v>2761</v>
      </c>
      <c r="L206" s="1897" t="s">
        <v>3979</v>
      </c>
    </row>
    <row r="207" spans="1:12" x14ac:dyDescent="0.25">
      <c r="A207" s="406">
        <v>41743</v>
      </c>
      <c r="B207" s="311">
        <v>1465</v>
      </c>
      <c r="C207" s="32" t="s">
        <v>3442</v>
      </c>
      <c r="D207" s="702">
        <v>3520.65</v>
      </c>
      <c r="E207" s="865">
        <v>41738</v>
      </c>
      <c r="F207" s="702">
        <v>3520.65</v>
      </c>
      <c r="G207" s="1372">
        <f t="shared" si="3"/>
        <v>0</v>
      </c>
      <c r="I207" s="2026"/>
      <c r="J207" s="47">
        <v>356</v>
      </c>
      <c r="K207" s="47" t="s">
        <v>2761</v>
      </c>
      <c r="L207" s="1897" t="s">
        <v>3982</v>
      </c>
    </row>
    <row r="208" spans="1:12" x14ac:dyDescent="0.25">
      <c r="A208" s="406">
        <v>41743</v>
      </c>
      <c r="B208" s="311">
        <v>1466</v>
      </c>
      <c r="C208" s="32" t="s">
        <v>2406</v>
      </c>
      <c r="D208" s="702">
        <v>1858</v>
      </c>
      <c r="E208" s="865">
        <v>41737</v>
      </c>
      <c r="F208" s="702">
        <v>1858</v>
      </c>
      <c r="G208" s="1372">
        <f t="shared" si="3"/>
        <v>0</v>
      </c>
      <c r="I208" s="2026"/>
      <c r="J208" s="47">
        <v>382</v>
      </c>
      <c r="K208" s="47" t="s">
        <v>2761</v>
      </c>
      <c r="L208" s="1897" t="s">
        <v>3984</v>
      </c>
    </row>
    <row r="209" spans="1:12" x14ac:dyDescent="0.25">
      <c r="A209" s="406">
        <v>41743</v>
      </c>
      <c r="B209" s="311">
        <v>1467</v>
      </c>
      <c r="C209" s="32" t="s">
        <v>3091</v>
      </c>
      <c r="D209" s="702">
        <v>1977.6</v>
      </c>
      <c r="E209" s="865">
        <v>41737</v>
      </c>
      <c r="F209" s="702">
        <v>1977.6</v>
      </c>
      <c r="G209" s="1372">
        <f t="shared" si="3"/>
        <v>0</v>
      </c>
      <c r="I209" s="2026"/>
      <c r="J209" s="47">
        <v>385</v>
      </c>
      <c r="K209" s="47" t="s">
        <v>2761</v>
      </c>
      <c r="L209" s="1897" t="s">
        <v>3985</v>
      </c>
    </row>
    <row r="210" spans="1:12" x14ac:dyDescent="0.25">
      <c r="A210" s="406">
        <v>41743</v>
      </c>
      <c r="B210" s="311">
        <v>1468</v>
      </c>
      <c r="C210" s="32" t="s">
        <v>3091</v>
      </c>
      <c r="D210" s="702">
        <v>1873.44</v>
      </c>
      <c r="E210" s="865">
        <v>41737</v>
      </c>
      <c r="F210" s="702">
        <v>1873.44</v>
      </c>
      <c r="G210" s="1372">
        <f t="shared" si="3"/>
        <v>0</v>
      </c>
      <c r="I210" s="2026"/>
      <c r="J210" s="47">
        <v>385</v>
      </c>
      <c r="K210" s="47" t="s">
        <v>2761</v>
      </c>
      <c r="L210" s="1897" t="s">
        <v>3985</v>
      </c>
    </row>
    <row r="211" spans="1:12" x14ac:dyDescent="0.25">
      <c r="A211" s="322">
        <v>41743</v>
      </c>
      <c r="B211" s="311">
        <v>1469</v>
      </c>
      <c r="C211" s="32" t="s">
        <v>3091</v>
      </c>
      <c r="D211" s="702">
        <v>1778.4</v>
      </c>
      <c r="E211" s="865">
        <v>41737</v>
      </c>
      <c r="F211" s="702">
        <v>1778.4</v>
      </c>
      <c r="G211" s="1372">
        <f t="shared" si="3"/>
        <v>0</v>
      </c>
      <c r="I211" s="2026"/>
      <c r="J211" s="47">
        <v>385</v>
      </c>
      <c r="K211" s="47" t="s">
        <v>2761</v>
      </c>
      <c r="L211" s="1897" t="s">
        <v>3985</v>
      </c>
    </row>
    <row r="212" spans="1:12" x14ac:dyDescent="0.25">
      <c r="A212" s="322">
        <v>41743</v>
      </c>
      <c r="B212" s="311">
        <v>1470</v>
      </c>
      <c r="C212" s="32" t="s">
        <v>2411</v>
      </c>
      <c r="D212" s="702">
        <v>15772.8</v>
      </c>
      <c r="E212" s="865">
        <v>41743</v>
      </c>
      <c r="F212" s="702">
        <v>15772.8</v>
      </c>
      <c r="G212" s="1372">
        <f t="shared" si="3"/>
        <v>0</v>
      </c>
      <c r="I212" s="2026"/>
      <c r="J212" s="47">
        <v>792</v>
      </c>
      <c r="K212" s="47" t="s">
        <v>2761</v>
      </c>
      <c r="L212" s="1897" t="s">
        <v>3576</v>
      </c>
    </row>
    <row r="213" spans="1:12" x14ac:dyDescent="0.25">
      <c r="A213" s="322">
        <v>41743</v>
      </c>
      <c r="B213" s="311">
        <v>1471</v>
      </c>
      <c r="C213" s="32" t="s">
        <v>2412</v>
      </c>
      <c r="D213" s="702">
        <v>38464.800000000003</v>
      </c>
      <c r="E213" s="865">
        <v>41743</v>
      </c>
      <c r="F213" s="702">
        <v>38464.800000000003</v>
      </c>
      <c r="G213" s="1372">
        <f t="shared" si="3"/>
        <v>0</v>
      </c>
      <c r="I213" s="2026"/>
      <c r="J213" s="47">
        <v>794</v>
      </c>
      <c r="K213" s="47" t="s">
        <v>2761</v>
      </c>
      <c r="L213" s="1897" t="s">
        <v>3987</v>
      </c>
    </row>
    <row r="214" spans="1:12" x14ac:dyDescent="0.25">
      <c r="A214" s="322">
        <v>41743</v>
      </c>
      <c r="B214" s="311">
        <v>1472</v>
      </c>
      <c r="C214" s="32" t="s">
        <v>2410</v>
      </c>
      <c r="D214" s="702">
        <v>70000.7</v>
      </c>
      <c r="F214" s="702">
        <v>70000.7</v>
      </c>
      <c r="G214" s="1372">
        <f t="shared" si="3"/>
        <v>0</v>
      </c>
      <c r="I214" s="2026"/>
      <c r="J214" s="2173"/>
      <c r="K214" s="2173"/>
      <c r="L214" s="2027"/>
    </row>
    <row r="215" spans="1:12" x14ac:dyDescent="0.25">
      <c r="A215" s="322">
        <v>41743</v>
      </c>
      <c r="B215" s="311">
        <v>1473</v>
      </c>
      <c r="C215" s="32" t="s">
        <v>2405</v>
      </c>
      <c r="D215" s="702">
        <v>8467.2999999999993</v>
      </c>
      <c r="E215" s="865">
        <v>41741</v>
      </c>
      <c r="F215" s="702">
        <v>8467.2999999999993</v>
      </c>
      <c r="G215" s="1372">
        <f t="shared" si="3"/>
        <v>0</v>
      </c>
      <c r="I215" s="2026"/>
      <c r="J215" s="47">
        <v>532</v>
      </c>
      <c r="K215" s="47" t="s">
        <v>2761</v>
      </c>
      <c r="L215" s="1897" t="s">
        <v>3444</v>
      </c>
    </row>
    <row r="216" spans="1:12" x14ac:dyDescent="0.25">
      <c r="A216" s="322">
        <v>41743</v>
      </c>
      <c r="B216" s="311">
        <v>1474</v>
      </c>
      <c r="C216" s="32" t="s">
        <v>2401</v>
      </c>
      <c r="D216" s="702">
        <v>238701.6</v>
      </c>
      <c r="E216" s="865"/>
      <c r="F216" s="702">
        <v>238701.6</v>
      </c>
      <c r="G216" s="1372">
        <f t="shared" si="3"/>
        <v>0</v>
      </c>
      <c r="I216" s="2026"/>
      <c r="J216" s="2170"/>
      <c r="K216" s="2170"/>
      <c r="L216" s="1897"/>
    </row>
    <row r="217" spans="1:12" x14ac:dyDescent="0.25">
      <c r="A217" s="322">
        <v>41743</v>
      </c>
      <c r="B217" s="311">
        <v>1475</v>
      </c>
      <c r="C217" s="32" t="s">
        <v>2401</v>
      </c>
      <c r="D217" s="702">
        <v>172466.64</v>
      </c>
      <c r="F217" s="702">
        <v>172466.64</v>
      </c>
      <c r="G217" s="1372">
        <f t="shared" si="3"/>
        <v>0</v>
      </c>
      <c r="I217" s="2026"/>
      <c r="J217" s="2170"/>
      <c r="K217" s="2170"/>
      <c r="L217" s="2027"/>
    </row>
    <row r="218" spans="1:12" x14ac:dyDescent="0.25">
      <c r="A218" s="322">
        <v>41743</v>
      </c>
      <c r="B218" s="311">
        <v>1476</v>
      </c>
      <c r="C218" s="32" t="s">
        <v>2401</v>
      </c>
      <c r="D218" s="702">
        <v>191852.28</v>
      </c>
      <c r="F218" s="702">
        <v>191852.28</v>
      </c>
      <c r="G218" s="1372">
        <f t="shared" si="3"/>
        <v>0</v>
      </c>
      <c r="I218" s="2026"/>
      <c r="J218" s="2170"/>
      <c r="K218" s="2170"/>
      <c r="L218" s="2027"/>
    </row>
    <row r="219" spans="1:12" x14ac:dyDescent="0.25">
      <c r="A219" s="322">
        <v>41743</v>
      </c>
      <c r="B219" s="311">
        <v>1477</v>
      </c>
      <c r="C219" s="32" t="s">
        <v>2401</v>
      </c>
      <c r="D219" s="702">
        <v>400000.32</v>
      </c>
      <c r="F219" s="702">
        <v>400000.32</v>
      </c>
      <c r="G219" s="1372">
        <f t="shared" si="3"/>
        <v>0</v>
      </c>
      <c r="I219" s="2026"/>
      <c r="J219" s="2170"/>
      <c r="K219" s="2170"/>
      <c r="L219" s="2027"/>
    </row>
    <row r="220" spans="1:12" x14ac:dyDescent="0.25">
      <c r="A220" s="322">
        <v>41743</v>
      </c>
      <c r="B220" s="311">
        <v>1478</v>
      </c>
      <c r="C220" s="32" t="s">
        <v>2401</v>
      </c>
      <c r="D220" s="702">
        <v>175027.32</v>
      </c>
      <c r="F220" s="702">
        <v>175027.32</v>
      </c>
      <c r="G220" s="1372">
        <f t="shared" si="3"/>
        <v>0</v>
      </c>
      <c r="I220" s="2026"/>
      <c r="J220" s="2172"/>
      <c r="K220" s="2172"/>
      <c r="L220" s="2027"/>
    </row>
    <row r="221" spans="1:12" ht="15.75" thickBot="1" x14ac:dyDescent="0.3">
      <c r="A221" s="322">
        <v>41743</v>
      </c>
      <c r="B221" s="311">
        <v>1479</v>
      </c>
      <c r="C221" s="32" t="s">
        <v>2401</v>
      </c>
      <c r="D221" s="702">
        <v>371094.12</v>
      </c>
      <c r="F221" s="702">
        <v>371094.12</v>
      </c>
      <c r="G221" s="1372">
        <f t="shared" si="3"/>
        <v>0</v>
      </c>
      <c r="I221" s="2026"/>
      <c r="J221" s="2171"/>
      <c r="K221" s="2171"/>
      <c r="L221" s="2027"/>
    </row>
    <row r="222" spans="1:12" x14ac:dyDescent="0.25">
      <c r="A222" s="322">
        <v>41744</v>
      </c>
      <c r="B222" s="311">
        <v>1480</v>
      </c>
      <c r="C222" s="32" t="s">
        <v>3083</v>
      </c>
      <c r="D222" s="702">
        <v>35549.699999999997</v>
      </c>
      <c r="E222" s="865">
        <v>41745</v>
      </c>
      <c r="F222" s="702">
        <v>35549.699999999997</v>
      </c>
      <c r="G222" s="1372">
        <f t="shared" si="3"/>
        <v>0</v>
      </c>
      <c r="I222" s="2026"/>
      <c r="J222" s="2134">
        <v>795</v>
      </c>
      <c r="K222" s="2134" t="s">
        <v>2761</v>
      </c>
      <c r="L222" s="1897" t="s">
        <v>3989</v>
      </c>
    </row>
    <row r="223" spans="1:12" x14ac:dyDescent="0.25">
      <c r="A223" s="322">
        <v>41744</v>
      </c>
      <c r="B223" s="311">
        <v>1481</v>
      </c>
      <c r="C223" s="32" t="s">
        <v>2402</v>
      </c>
      <c r="D223" s="702">
        <v>94082.63</v>
      </c>
      <c r="E223" s="865">
        <v>41745</v>
      </c>
      <c r="F223" s="702">
        <v>94082.63</v>
      </c>
      <c r="G223" s="1372">
        <f t="shared" si="3"/>
        <v>0</v>
      </c>
      <c r="I223" s="2026"/>
      <c r="J223" s="47">
        <v>799</v>
      </c>
      <c r="K223" s="47" t="s">
        <v>2761</v>
      </c>
      <c r="L223" s="1897" t="s">
        <v>3622</v>
      </c>
    </row>
    <row r="224" spans="1:12" x14ac:dyDescent="0.25">
      <c r="A224" s="322">
        <v>41744</v>
      </c>
      <c r="B224" s="311">
        <v>1482</v>
      </c>
      <c r="C224" s="32" t="s">
        <v>2403</v>
      </c>
      <c r="D224" s="702">
        <v>866.4</v>
      </c>
      <c r="E224" s="865">
        <v>41745</v>
      </c>
      <c r="F224" s="702">
        <v>866.4</v>
      </c>
      <c r="G224" s="1372">
        <f t="shared" si="3"/>
        <v>0</v>
      </c>
      <c r="I224" s="2026"/>
      <c r="J224" s="47">
        <v>803</v>
      </c>
      <c r="K224" s="47" t="s">
        <v>2761</v>
      </c>
      <c r="L224" s="1897" t="s">
        <v>3624</v>
      </c>
    </row>
    <row r="225" spans="1:12" x14ac:dyDescent="0.25">
      <c r="A225" s="322">
        <v>41744</v>
      </c>
      <c r="B225" s="311">
        <v>1483</v>
      </c>
      <c r="C225" s="32" t="s">
        <v>2405</v>
      </c>
      <c r="D225" s="702">
        <v>8223</v>
      </c>
      <c r="E225" s="865">
        <v>41745</v>
      </c>
      <c r="F225" s="702">
        <v>8223</v>
      </c>
      <c r="G225" s="1372">
        <f t="shared" si="3"/>
        <v>0</v>
      </c>
      <c r="I225" s="2026"/>
      <c r="J225" s="47">
        <v>821</v>
      </c>
      <c r="K225" s="47" t="s">
        <v>2761</v>
      </c>
      <c r="L225" s="1897" t="s">
        <v>3627</v>
      </c>
    </row>
    <row r="226" spans="1:12" x14ac:dyDescent="0.25">
      <c r="A226" s="322">
        <v>41744</v>
      </c>
      <c r="B226" s="311">
        <v>1484</v>
      </c>
      <c r="C226" s="32" t="s">
        <v>2406</v>
      </c>
      <c r="D226" s="702">
        <v>1020.6</v>
      </c>
      <c r="E226" s="865">
        <v>41744</v>
      </c>
      <c r="F226" s="702">
        <v>1020.6</v>
      </c>
      <c r="G226" s="1372">
        <f t="shared" si="3"/>
        <v>0</v>
      </c>
      <c r="I226" s="2026"/>
      <c r="J226" s="47">
        <v>873</v>
      </c>
      <c r="K226" s="47" t="s">
        <v>2761</v>
      </c>
      <c r="L226" s="1897" t="s">
        <v>3991</v>
      </c>
    </row>
    <row r="227" spans="1:12" x14ac:dyDescent="0.25">
      <c r="A227" s="322">
        <v>41744</v>
      </c>
      <c r="B227" s="311">
        <v>1485</v>
      </c>
      <c r="C227" s="32" t="s">
        <v>2406</v>
      </c>
      <c r="D227" s="702">
        <v>1885</v>
      </c>
      <c r="E227" s="865">
        <v>41744</v>
      </c>
      <c r="F227" s="702">
        <v>1885</v>
      </c>
      <c r="G227" s="1372">
        <f t="shared" si="3"/>
        <v>0</v>
      </c>
      <c r="I227" s="2026"/>
      <c r="J227" s="47">
        <v>873</v>
      </c>
      <c r="K227" s="47" t="s">
        <v>2761</v>
      </c>
      <c r="L227" s="1897" t="s">
        <v>3991</v>
      </c>
    </row>
    <row r="228" spans="1:12" x14ac:dyDescent="0.25">
      <c r="A228" s="322">
        <v>41744</v>
      </c>
      <c r="B228" s="311">
        <v>1486</v>
      </c>
      <c r="C228" s="32" t="s">
        <v>2406</v>
      </c>
      <c r="D228" s="702">
        <v>1985.1</v>
      </c>
      <c r="E228" s="865">
        <v>41744</v>
      </c>
      <c r="F228" s="702">
        <v>1985.1</v>
      </c>
      <c r="G228" s="1372">
        <f t="shared" si="3"/>
        <v>0</v>
      </c>
      <c r="I228" s="2026"/>
      <c r="J228" s="47">
        <v>873</v>
      </c>
      <c r="K228" s="47" t="s">
        <v>2761</v>
      </c>
      <c r="L228" s="1897" t="s">
        <v>3991</v>
      </c>
    </row>
    <row r="229" spans="1:12" x14ac:dyDescent="0.25">
      <c r="A229" s="322">
        <v>41744</v>
      </c>
      <c r="B229" s="311">
        <v>1487</v>
      </c>
      <c r="C229" s="32" t="s">
        <v>2406</v>
      </c>
      <c r="D229" s="702">
        <v>821.73</v>
      </c>
      <c r="E229" s="865">
        <v>41744</v>
      </c>
      <c r="F229" s="702">
        <v>821.73</v>
      </c>
      <c r="G229" s="1372">
        <f t="shared" si="3"/>
        <v>0</v>
      </c>
      <c r="I229" s="2026"/>
      <c r="J229" s="47">
        <v>873</v>
      </c>
      <c r="K229" s="47" t="s">
        <v>2761</v>
      </c>
      <c r="L229" s="1897" t="s">
        <v>3991</v>
      </c>
    </row>
    <row r="230" spans="1:12" x14ac:dyDescent="0.25">
      <c r="A230" s="322">
        <v>41744</v>
      </c>
      <c r="B230" s="311">
        <v>1488</v>
      </c>
      <c r="C230" s="32" t="s">
        <v>2405</v>
      </c>
      <c r="D230" s="702">
        <v>1342</v>
      </c>
      <c r="E230" s="865">
        <v>41745</v>
      </c>
      <c r="F230" s="702">
        <v>1342</v>
      </c>
      <c r="G230" s="1372">
        <f t="shared" si="3"/>
        <v>0</v>
      </c>
      <c r="I230" s="2026"/>
      <c r="J230" s="47">
        <v>822</v>
      </c>
      <c r="K230" s="47" t="s">
        <v>2761</v>
      </c>
      <c r="L230" s="1897" t="s">
        <v>3626</v>
      </c>
    </row>
    <row r="231" spans="1:12" x14ac:dyDescent="0.25">
      <c r="A231" s="322">
        <v>41744</v>
      </c>
      <c r="B231" s="311">
        <v>1489</v>
      </c>
      <c r="C231" s="32" t="s">
        <v>2404</v>
      </c>
      <c r="D231" s="702">
        <v>1445.25</v>
      </c>
      <c r="E231" s="865">
        <v>41738</v>
      </c>
      <c r="F231" s="702">
        <v>1445.25</v>
      </c>
      <c r="G231" s="1372">
        <f t="shared" si="3"/>
        <v>0</v>
      </c>
      <c r="I231" s="2026"/>
      <c r="J231" s="47">
        <v>387</v>
      </c>
      <c r="K231" s="47" t="s">
        <v>2761</v>
      </c>
      <c r="L231" s="1897" t="s">
        <v>3993</v>
      </c>
    </row>
    <row r="232" spans="1:12" x14ac:dyDescent="0.25">
      <c r="A232" s="322">
        <v>41744</v>
      </c>
      <c r="B232" s="311">
        <v>1490</v>
      </c>
      <c r="C232" s="32" t="s">
        <v>2404</v>
      </c>
      <c r="D232" s="702">
        <v>1599.6</v>
      </c>
      <c r="E232" s="865">
        <v>41738</v>
      </c>
      <c r="F232" s="702">
        <v>1599.6</v>
      </c>
      <c r="G232" s="1372">
        <f t="shared" si="3"/>
        <v>0</v>
      </c>
      <c r="I232" s="2026"/>
      <c r="J232" s="47">
        <v>387</v>
      </c>
      <c r="K232" s="47" t="s">
        <v>2761</v>
      </c>
      <c r="L232" s="1897" t="s">
        <v>3993</v>
      </c>
    </row>
    <row r="233" spans="1:12" x14ac:dyDescent="0.25">
      <c r="A233" s="322">
        <v>41744</v>
      </c>
      <c r="B233" s="311">
        <v>1491</v>
      </c>
      <c r="C233" s="32" t="s">
        <v>2404</v>
      </c>
      <c r="D233" s="702">
        <v>975.25</v>
      </c>
      <c r="E233" s="865">
        <v>41738</v>
      </c>
      <c r="F233" s="702">
        <v>975.25</v>
      </c>
      <c r="G233" s="1372">
        <f t="shared" si="3"/>
        <v>0</v>
      </c>
      <c r="I233" s="2026"/>
      <c r="J233" s="47">
        <v>387</v>
      </c>
      <c r="K233" s="47" t="s">
        <v>2761</v>
      </c>
      <c r="L233" s="1897" t="s">
        <v>3993</v>
      </c>
    </row>
    <row r="234" spans="1:12" x14ac:dyDescent="0.25">
      <c r="A234" s="322">
        <v>41744</v>
      </c>
      <c r="B234" s="311">
        <v>1492</v>
      </c>
      <c r="C234" s="32" t="s">
        <v>2404</v>
      </c>
      <c r="D234" s="702">
        <v>1034.1600000000001</v>
      </c>
      <c r="E234" s="865">
        <v>41738</v>
      </c>
      <c r="F234" s="702">
        <v>1034.1600000000001</v>
      </c>
      <c r="G234" s="1372">
        <f t="shared" si="3"/>
        <v>0</v>
      </c>
      <c r="I234" s="2026"/>
      <c r="J234" s="47">
        <v>387</v>
      </c>
      <c r="K234" s="47" t="s">
        <v>2761</v>
      </c>
      <c r="L234" s="1897" t="s">
        <v>3993</v>
      </c>
    </row>
    <row r="235" spans="1:12" x14ac:dyDescent="0.25">
      <c r="A235" s="322">
        <v>41744</v>
      </c>
      <c r="B235" s="311">
        <v>1493</v>
      </c>
      <c r="C235" s="32" t="s">
        <v>3441</v>
      </c>
      <c r="D235" s="702">
        <v>1929.33</v>
      </c>
      <c r="E235" s="865">
        <v>41737</v>
      </c>
      <c r="F235" s="702">
        <v>1929.33</v>
      </c>
      <c r="G235" s="1372">
        <f t="shared" si="3"/>
        <v>0</v>
      </c>
      <c r="I235" s="2026"/>
      <c r="J235" s="47">
        <v>345</v>
      </c>
      <c r="K235" s="47" t="s">
        <v>2761</v>
      </c>
      <c r="L235" s="1897" t="s">
        <v>3979</v>
      </c>
    </row>
    <row r="236" spans="1:12" x14ac:dyDescent="0.25">
      <c r="A236" s="322">
        <v>41744</v>
      </c>
      <c r="B236" s="311">
        <v>1494</v>
      </c>
      <c r="C236" s="32" t="s">
        <v>3441</v>
      </c>
      <c r="D236" s="702">
        <v>1916.46</v>
      </c>
      <c r="E236" s="865">
        <v>41737</v>
      </c>
      <c r="F236" s="702">
        <v>1916.46</v>
      </c>
      <c r="G236" s="1372">
        <f t="shared" si="3"/>
        <v>0</v>
      </c>
      <c r="I236" s="2026"/>
      <c r="J236" s="47">
        <v>345</v>
      </c>
      <c r="K236" s="47" t="s">
        <v>2761</v>
      </c>
      <c r="L236" s="1897" t="s">
        <v>3979</v>
      </c>
    </row>
    <row r="237" spans="1:12" x14ac:dyDescent="0.25">
      <c r="A237" s="322">
        <v>41744</v>
      </c>
      <c r="B237" s="311">
        <v>1495</v>
      </c>
      <c r="C237" s="32" t="s">
        <v>3441</v>
      </c>
      <c r="D237" s="702">
        <v>1989.12</v>
      </c>
      <c r="E237" s="865">
        <v>41737</v>
      </c>
      <c r="F237" s="702">
        <v>1989.12</v>
      </c>
      <c r="G237" s="1372">
        <f t="shared" si="3"/>
        <v>0</v>
      </c>
      <c r="I237" s="2026"/>
      <c r="J237" s="47">
        <v>345</v>
      </c>
      <c r="K237" s="47" t="s">
        <v>2761</v>
      </c>
      <c r="L237" s="1897" t="s">
        <v>3979</v>
      </c>
    </row>
    <row r="238" spans="1:12" x14ac:dyDescent="0.25">
      <c r="A238" s="322">
        <v>41744</v>
      </c>
      <c r="B238" s="311">
        <v>1496</v>
      </c>
      <c r="C238" s="32" t="s">
        <v>3441</v>
      </c>
      <c r="D238" s="702">
        <v>1931.67</v>
      </c>
      <c r="E238" s="865">
        <v>41737</v>
      </c>
      <c r="F238" s="702">
        <v>1931.67</v>
      </c>
      <c r="G238" s="1372">
        <f t="shared" si="3"/>
        <v>0</v>
      </c>
      <c r="I238" s="2026"/>
      <c r="J238" s="47">
        <v>345</v>
      </c>
      <c r="K238" s="47" t="s">
        <v>2761</v>
      </c>
      <c r="L238" s="1897" t="s">
        <v>3979</v>
      </c>
    </row>
    <row r="239" spans="1:12" x14ac:dyDescent="0.25">
      <c r="A239" s="322">
        <v>41744</v>
      </c>
      <c r="B239" s="311">
        <v>1497</v>
      </c>
      <c r="C239" s="32" t="s">
        <v>3441</v>
      </c>
      <c r="D239" s="702">
        <v>1945.9</v>
      </c>
      <c r="E239" s="865">
        <v>41737</v>
      </c>
      <c r="F239" s="702">
        <v>1945.9</v>
      </c>
      <c r="G239" s="1372">
        <f t="shared" si="3"/>
        <v>0</v>
      </c>
      <c r="I239" s="2026"/>
      <c r="J239" s="47">
        <v>345</v>
      </c>
      <c r="K239" s="47" t="s">
        <v>2761</v>
      </c>
      <c r="L239" s="1897" t="s">
        <v>3979</v>
      </c>
    </row>
    <row r="240" spans="1:12" x14ac:dyDescent="0.25">
      <c r="A240" s="322">
        <v>41744</v>
      </c>
      <c r="B240" s="311">
        <v>1498</v>
      </c>
      <c r="C240" s="32" t="s">
        <v>3084</v>
      </c>
      <c r="D240" s="702">
        <v>14974.5</v>
      </c>
      <c r="E240" s="865">
        <v>41741</v>
      </c>
      <c r="F240" s="702">
        <v>14974.5</v>
      </c>
      <c r="G240" s="1372">
        <f t="shared" si="3"/>
        <v>0</v>
      </c>
      <c r="I240" s="2026"/>
      <c r="J240" s="2128">
        <v>516</v>
      </c>
      <c r="K240" s="2128" t="s">
        <v>2761</v>
      </c>
      <c r="L240" s="1897" t="s">
        <v>3995</v>
      </c>
    </row>
    <row r="241" spans="1:12" ht="15.75" thickBot="1" x14ac:dyDescent="0.3">
      <c r="A241" s="322">
        <v>41744</v>
      </c>
      <c r="B241" s="311">
        <v>1499</v>
      </c>
      <c r="C241" s="32" t="s">
        <v>2401</v>
      </c>
      <c r="D241" s="702">
        <v>249325.2</v>
      </c>
      <c r="E241" s="865"/>
      <c r="F241" s="702">
        <v>249325.2</v>
      </c>
      <c r="G241" s="1372">
        <f t="shared" si="3"/>
        <v>0</v>
      </c>
      <c r="I241" s="2026"/>
      <c r="J241" s="2171"/>
      <c r="K241" s="2171"/>
      <c r="L241" s="1897"/>
    </row>
    <row r="242" spans="1:12" x14ac:dyDescent="0.25">
      <c r="A242" s="322">
        <v>41745</v>
      </c>
      <c r="B242" s="311">
        <v>1500</v>
      </c>
      <c r="C242" s="32" t="s">
        <v>3443</v>
      </c>
      <c r="D242" s="702">
        <v>9821.35</v>
      </c>
      <c r="E242" s="865">
        <v>41745</v>
      </c>
      <c r="F242" s="702">
        <v>9821.35</v>
      </c>
      <c r="G242" s="1372">
        <f t="shared" si="3"/>
        <v>0</v>
      </c>
      <c r="I242" s="2026"/>
      <c r="J242" s="47">
        <v>896</v>
      </c>
      <c r="K242" s="47" t="s">
        <v>2761</v>
      </c>
      <c r="L242" s="1897" t="s">
        <v>3997</v>
      </c>
    </row>
    <row r="243" spans="1:12" x14ac:dyDescent="0.25">
      <c r="A243" s="322">
        <v>41745</v>
      </c>
      <c r="B243" s="311">
        <v>1501</v>
      </c>
      <c r="C243" s="32" t="s">
        <v>3443</v>
      </c>
      <c r="D243" s="702">
        <v>12674.1</v>
      </c>
      <c r="E243" s="865">
        <v>41742</v>
      </c>
      <c r="F243" s="702">
        <v>12674.1</v>
      </c>
      <c r="G243" s="1372">
        <f t="shared" si="3"/>
        <v>0</v>
      </c>
      <c r="I243" s="2026"/>
      <c r="J243" s="47">
        <v>694</v>
      </c>
      <c r="K243" s="47" t="s">
        <v>2761</v>
      </c>
      <c r="L243" s="1897" t="s">
        <v>3999</v>
      </c>
    </row>
    <row r="244" spans="1:12" x14ac:dyDescent="0.25">
      <c r="A244" s="322">
        <v>41745</v>
      </c>
      <c r="B244" s="311">
        <v>1502</v>
      </c>
      <c r="C244" s="32" t="s">
        <v>3441</v>
      </c>
      <c r="D244" s="702">
        <v>1921.14</v>
      </c>
      <c r="E244" s="865">
        <v>41737</v>
      </c>
      <c r="F244" s="702">
        <v>1921.14</v>
      </c>
      <c r="G244" s="1372">
        <f t="shared" si="3"/>
        <v>0</v>
      </c>
      <c r="I244" s="2026"/>
      <c r="J244" s="47">
        <v>345</v>
      </c>
      <c r="K244" s="47" t="s">
        <v>2761</v>
      </c>
      <c r="L244" s="1897" t="s">
        <v>3979</v>
      </c>
    </row>
    <row r="245" spans="1:12" x14ac:dyDescent="0.25">
      <c r="A245" s="322">
        <v>41745</v>
      </c>
      <c r="B245" s="311">
        <v>1503</v>
      </c>
      <c r="C245" s="32" t="s">
        <v>3441</v>
      </c>
      <c r="D245" s="702">
        <v>1965.06</v>
      </c>
      <c r="E245" s="865">
        <v>41737</v>
      </c>
      <c r="F245" s="702">
        <v>1965.06</v>
      </c>
      <c r="G245" s="1372">
        <f t="shared" si="3"/>
        <v>0</v>
      </c>
      <c r="I245" s="2026"/>
      <c r="J245" s="47">
        <v>345</v>
      </c>
      <c r="K245" s="47" t="s">
        <v>2761</v>
      </c>
      <c r="L245" s="1897" t="s">
        <v>3979</v>
      </c>
    </row>
    <row r="246" spans="1:12" x14ac:dyDescent="0.25">
      <c r="A246" s="322">
        <v>41745</v>
      </c>
      <c r="B246" s="311">
        <v>1504</v>
      </c>
      <c r="C246" s="32" t="s">
        <v>3441</v>
      </c>
      <c r="D246" s="702">
        <v>1926.21</v>
      </c>
      <c r="E246" s="865">
        <v>41737</v>
      </c>
      <c r="F246" s="702">
        <v>1926.21</v>
      </c>
      <c r="G246" s="1372">
        <f t="shared" si="3"/>
        <v>0</v>
      </c>
      <c r="I246" s="2026"/>
      <c r="J246" s="47">
        <v>345</v>
      </c>
      <c r="K246" s="47" t="s">
        <v>2761</v>
      </c>
      <c r="L246" s="1897" t="s">
        <v>3979</v>
      </c>
    </row>
    <row r="247" spans="1:12" x14ac:dyDescent="0.25">
      <c r="A247" s="322">
        <v>41745</v>
      </c>
      <c r="B247" s="311">
        <v>1505</v>
      </c>
      <c r="C247" s="32" t="s">
        <v>3441</v>
      </c>
      <c r="D247" s="702">
        <v>1918.98</v>
      </c>
      <c r="E247" s="865">
        <v>41737</v>
      </c>
      <c r="F247" s="702">
        <v>1918.98</v>
      </c>
      <c r="G247" s="1372">
        <f t="shared" si="3"/>
        <v>0</v>
      </c>
      <c r="I247" s="2026"/>
      <c r="J247" s="47">
        <v>345</v>
      </c>
      <c r="K247" s="47" t="s">
        <v>2761</v>
      </c>
      <c r="L247" s="1897" t="s">
        <v>3979</v>
      </c>
    </row>
    <row r="248" spans="1:12" x14ac:dyDescent="0.25">
      <c r="A248" s="322">
        <v>41745</v>
      </c>
      <c r="B248" s="311">
        <v>1506</v>
      </c>
      <c r="C248" s="32" t="s">
        <v>3441</v>
      </c>
      <c r="D248" s="702">
        <v>1946.49</v>
      </c>
      <c r="E248" s="865">
        <v>41737</v>
      </c>
      <c r="F248" s="702">
        <v>1946.49</v>
      </c>
      <c r="G248" s="1372">
        <f t="shared" si="3"/>
        <v>0</v>
      </c>
      <c r="I248" s="2026"/>
      <c r="J248" s="47">
        <v>345</v>
      </c>
      <c r="K248" s="47" t="s">
        <v>2761</v>
      </c>
      <c r="L248" s="1897" t="s">
        <v>3979</v>
      </c>
    </row>
    <row r="249" spans="1:12" x14ac:dyDescent="0.25">
      <c r="A249" s="322">
        <v>41745</v>
      </c>
      <c r="B249" s="311">
        <v>1507</v>
      </c>
      <c r="C249" s="32" t="s">
        <v>3441</v>
      </c>
      <c r="D249" s="702">
        <v>1998</v>
      </c>
      <c r="E249" s="865">
        <v>41737</v>
      </c>
      <c r="F249" s="702">
        <v>1998</v>
      </c>
      <c r="G249" s="1372">
        <f t="shared" si="3"/>
        <v>0</v>
      </c>
      <c r="I249" s="2026"/>
      <c r="J249" s="47">
        <v>345</v>
      </c>
      <c r="K249" s="47" t="s">
        <v>2761</v>
      </c>
      <c r="L249" s="1897" t="s">
        <v>3979</v>
      </c>
    </row>
    <row r="250" spans="1:12" x14ac:dyDescent="0.25">
      <c r="A250" s="322">
        <v>41745</v>
      </c>
      <c r="B250" s="311">
        <v>1508</v>
      </c>
      <c r="C250" s="32" t="s">
        <v>3441</v>
      </c>
      <c r="D250" s="702">
        <v>1488.48</v>
      </c>
      <c r="E250" s="865">
        <v>41737</v>
      </c>
      <c r="F250" s="702">
        <v>1488.48</v>
      </c>
      <c r="G250" s="1372">
        <f t="shared" si="3"/>
        <v>0</v>
      </c>
      <c r="I250" s="2026"/>
      <c r="J250" s="47">
        <v>345</v>
      </c>
      <c r="K250" s="47" t="s">
        <v>2761</v>
      </c>
      <c r="L250" s="1897" t="s">
        <v>3979</v>
      </c>
    </row>
    <row r="251" spans="1:12" x14ac:dyDescent="0.25">
      <c r="A251" s="322">
        <v>41745</v>
      </c>
      <c r="B251" s="311">
        <v>1509</v>
      </c>
      <c r="C251" s="32" t="s">
        <v>3441</v>
      </c>
      <c r="D251" s="702">
        <v>1095.51</v>
      </c>
      <c r="E251" s="865">
        <v>41737</v>
      </c>
      <c r="F251" s="702">
        <v>1095.51</v>
      </c>
      <c r="G251" s="1372">
        <f t="shared" si="3"/>
        <v>0</v>
      </c>
      <c r="I251" s="2026"/>
      <c r="J251" s="47">
        <v>345</v>
      </c>
      <c r="K251" s="47" t="s">
        <v>2761</v>
      </c>
      <c r="L251" s="1897" t="s">
        <v>3979</v>
      </c>
    </row>
    <row r="252" spans="1:12" x14ac:dyDescent="0.25">
      <c r="A252" s="322">
        <v>41745</v>
      </c>
      <c r="B252" s="311">
        <v>1510</v>
      </c>
      <c r="C252" s="32" t="s">
        <v>3091</v>
      </c>
      <c r="D252" s="702">
        <v>1644</v>
      </c>
      <c r="E252" s="865">
        <v>41737</v>
      </c>
      <c r="F252" s="702">
        <v>1644</v>
      </c>
      <c r="G252" s="1372">
        <f t="shared" si="3"/>
        <v>0</v>
      </c>
      <c r="I252" s="2026"/>
      <c r="J252" s="47">
        <v>385</v>
      </c>
      <c r="K252" s="47" t="s">
        <v>2761</v>
      </c>
      <c r="L252" s="1897" t="s">
        <v>3985</v>
      </c>
    </row>
    <row r="253" spans="1:12" x14ac:dyDescent="0.25">
      <c r="A253" s="322">
        <v>41745</v>
      </c>
      <c r="B253" s="311">
        <v>1511</v>
      </c>
      <c r="C253" s="32" t="s">
        <v>3091</v>
      </c>
      <c r="D253" s="702">
        <v>1951.2</v>
      </c>
      <c r="E253" s="865">
        <v>41737</v>
      </c>
      <c r="F253" s="702">
        <v>1951.2</v>
      </c>
      <c r="G253" s="1372">
        <f t="shared" si="3"/>
        <v>0</v>
      </c>
      <c r="I253" s="2026"/>
      <c r="J253" s="47">
        <v>385</v>
      </c>
      <c r="K253" s="47" t="s">
        <v>2761</v>
      </c>
      <c r="L253" s="1897" t="s">
        <v>3985</v>
      </c>
    </row>
    <row r="254" spans="1:12" x14ac:dyDescent="0.25">
      <c r="A254" s="322">
        <v>41745</v>
      </c>
      <c r="B254" s="311">
        <v>1512</v>
      </c>
      <c r="C254" s="32" t="s">
        <v>3091</v>
      </c>
      <c r="D254" s="702">
        <v>1706.64</v>
      </c>
      <c r="E254" s="865">
        <v>41737</v>
      </c>
      <c r="F254" s="702">
        <v>1706.64</v>
      </c>
      <c r="G254" s="1372">
        <f t="shared" si="3"/>
        <v>0</v>
      </c>
      <c r="I254" s="2026"/>
      <c r="J254" s="47">
        <v>385</v>
      </c>
      <c r="K254" s="47" t="s">
        <v>2761</v>
      </c>
      <c r="L254" s="1897" t="s">
        <v>3985</v>
      </c>
    </row>
    <row r="255" spans="1:12" x14ac:dyDescent="0.25">
      <c r="A255" s="322">
        <v>41745</v>
      </c>
      <c r="B255" s="311">
        <v>1513</v>
      </c>
      <c r="C255" s="32" t="s">
        <v>3091</v>
      </c>
      <c r="D255" s="702">
        <v>1231.92</v>
      </c>
      <c r="E255" s="865">
        <v>41737</v>
      </c>
      <c r="F255" s="702">
        <v>1231.92</v>
      </c>
      <c r="G255" s="1372">
        <f t="shared" si="3"/>
        <v>0</v>
      </c>
      <c r="I255" s="2026"/>
      <c r="J255" s="47">
        <v>385</v>
      </c>
      <c r="K255" s="47" t="s">
        <v>2761</v>
      </c>
      <c r="L255" s="1897" t="s">
        <v>3985</v>
      </c>
    </row>
    <row r="256" spans="1:12" x14ac:dyDescent="0.25">
      <c r="A256" s="322">
        <v>41745</v>
      </c>
      <c r="B256" s="311">
        <v>1514</v>
      </c>
      <c r="C256" s="32" t="s">
        <v>2404</v>
      </c>
      <c r="D256" s="702">
        <v>1828.6</v>
      </c>
      <c r="E256" s="865">
        <v>41739</v>
      </c>
      <c r="F256" s="702">
        <v>1828.6</v>
      </c>
      <c r="G256" s="1372">
        <f t="shared" si="3"/>
        <v>0</v>
      </c>
      <c r="I256" s="2026"/>
      <c r="J256" s="47">
        <v>474</v>
      </c>
      <c r="K256" s="47" t="s">
        <v>2761</v>
      </c>
      <c r="L256" s="1897" t="s">
        <v>4001</v>
      </c>
    </row>
    <row r="257" spans="1:12" x14ac:dyDescent="0.25">
      <c r="A257" s="322">
        <v>41745</v>
      </c>
      <c r="B257" s="311">
        <v>1515</v>
      </c>
      <c r="C257" s="32" t="s">
        <v>2404</v>
      </c>
      <c r="D257" s="702">
        <v>1825.01</v>
      </c>
      <c r="E257" s="865">
        <v>41739</v>
      </c>
      <c r="F257" s="702">
        <v>1825.01</v>
      </c>
      <c r="G257" s="1372">
        <f t="shared" si="3"/>
        <v>0</v>
      </c>
      <c r="I257" s="2026"/>
      <c r="J257" s="47">
        <v>474</v>
      </c>
      <c r="K257" s="47" t="s">
        <v>2761</v>
      </c>
      <c r="L257" s="1897" t="s">
        <v>4001</v>
      </c>
    </row>
    <row r="258" spans="1:12" x14ac:dyDescent="0.25">
      <c r="A258" s="322">
        <v>41745</v>
      </c>
      <c r="B258" s="311">
        <v>1516</v>
      </c>
      <c r="C258" s="32" t="s">
        <v>2404</v>
      </c>
      <c r="D258" s="702">
        <v>655.4</v>
      </c>
      <c r="E258" s="865">
        <v>41740</v>
      </c>
      <c r="F258" s="702">
        <v>655.4</v>
      </c>
      <c r="G258" s="1372">
        <f t="shared" si="3"/>
        <v>0</v>
      </c>
      <c r="I258" s="2026"/>
      <c r="J258" s="47">
        <v>570</v>
      </c>
      <c r="K258" s="47" t="s">
        <v>2761</v>
      </c>
      <c r="L258" s="1897" t="s">
        <v>4003</v>
      </c>
    </row>
    <row r="259" spans="1:12" x14ac:dyDescent="0.25">
      <c r="A259" s="322">
        <v>41745</v>
      </c>
      <c r="B259" s="311">
        <v>1517</v>
      </c>
      <c r="C259" s="32" t="s">
        <v>2408</v>
      </c>
      <c r="D259" s="702">
        <v>5662</v>
      </c>
      <c r="E259" s="865">
        <v>41755</v>
      </c>
      <c r="F259" s="702">
        <v>5662</v>
      </c>
      <c r="G259" s="1372">
        <f t="shared" si="3"/>
        <v>0</v>
      </c>
      <c r="I259" s="2026"/>
      <c r="J259" s="47">
        <v>585</v>
      </c>
      <c r="K259" s="47" t="s">
        <v>2761</v>
      </c>
      <c r="L259" s="1897" t="s">
        <v>3832</v>
      </c>
    </row>
    <row r="260" spans="1:12" x14ac:dyDescent="0.25">
      <c r="A260" s="322">
        <v>41745</v>
      </c>
      <c r="B260" s="311">
        <v>1518</v>
      </c>
      <c r="C260" s="32" t="s">
        <v>2413</v>
      </c>
      <c r="D260" s="702">
        <v>42471.4</v>
      </c>
      <c r="E260" s="865">
        <v>41753</v>
      </c>
      <c r="F260" s="702">
        <v>42471.4</v>
      </c>
      <c r="G260" s="1372">
        <f t="shared" si="3"/>
        <v>0</v>
      </c>
      <c r="I260" s="2026"/>
      <c r="J260" s="47">
        <v>619</v>
      </c>
      <c r="K260" s="47" t="s">
        <v>2761</v>
      </c>
      <c r="L260" s="1897" t="s">
        <v>4005</v>
      </c>
    </row>
    <row r="261" spans="1:12" x14ac:dyDescent="0.25">
      <c r="A261" s="322">
        <v>41745</v>
      </c>
      <c r="B261" s="311">
        <v>1519</v>
      </c>
      <c r="C261" s="32" t="s">
        <v>2415</v>
      </c>
      <c r="D261" s="702">
        <v>43749.599999999999</v>
      </c>
      <c r="E261" s="2155">
        <v>41768</v>
      </c>
      <c r="F261" s="407">
        <v>43749.599999999999</v>
      </c>
      <c r="G261" s="982">
        <f t="shared" si="3"/>
        <v>0</v>
      </c>
      <c r="I261" s="2026"/>
      <c r="J261" s="2134">
        <v>625</v>
      </c>
      <c r="K261" s="2134" t="s">
        <v>2761</v>
      </c>
      <c r="L261" s="1897" t="s">
        <v>4007</v>
      </c>
    </row>
    <row r="262" spans="1:12" x14ac:dyDescent="0.25">
      <c r="A262" s="322">
        <v>41745</v>
      </c>
      <c r="B262" s="311">
        <v>1520</v>
      </c>
      <c r="C262" s="32" t="s">
        <v>2414</v>
      </c>
      <c r="D262" s="702">
        <v>22692.2</v>
      </c>
      <c r="E262" s="2155">
        <v>41761</v>
      </c>
      <c r="F262" s="407">
        <v>22692</v>
      </c>
      <c r="G262" s="982">
        <f t="shared" si="3"/>
        <v>0.2000000000007276</v>
      </c>
      <c r="I262" s="2026"/>
      <c r="J262" s="2134">
        <v>626</v>
      </c>
      <c r="K262" s="2134" t="s">
        <v>2761</v>
      </c>
      <c r="L262" s="1897" t="s">
        <v>4008</v>
      </c>
    </row>
    <row r="263" spans="1:12" x14ac:dyDescent="0.25">
      <c r="A263" s="322">
        <v>41745</v>
      </c>
      <c r="B263" s="311">
        <v>1521</v>
      </c>
      <c r="C263" s="32" t="s">
        <v>2408</v>
      </c>
      <c r="D263" s="702">
        <v>202821.2</v>
      </c>
      <c r="E263" s="865">
        <v>41759</v>
      </c>
      <c r="F263" s="702">
        <v>202821.2</v>
      </c>
      <c r="G263" s="1372">
        <f t="shared" si="3"/>
        <v>0</v>
      </c>
      <c r="I263" s="2026"/>
      <c r="J263" s="47">
        <v>815</v>
      </c>
      <c r="K263" s="47" t="s">
        <v>2761</v>
      </c>
      <c r="L263" s="1897" t="s">
        <v>3877</v>
      </c>
    </row>
    <row r="264" spans="1:12" x14ac:dyDescent="0.25">
      <c r="A264" s="322">
        <v>41745</v>
      </c>
      <c r="B264" s="311">
        <v>1522</v>
      </c>
      <c r="C264" s="32" t="s">
        <v>2408</v>
      </c>
      <c r="D264" s="702">
        <v>203235.4</v>
      </c>
      <c r="E264" s="865">
        <v>41759</v>
      </c>
      <c r="F264" s="702">
        <v>203235.4</v>
      </c>
      <c r="G264" s="1372">
        <f t="shared" si="3"/>
        <v>0</v>
      </c>
      <c r="I264" s="2026"/>
      <c r="J264" s="47">
        <v>892</v>
      </c>
      <c r="K264" s="47" t="s">
        <v>2761</v>
      </c>
      <c r="L264" s="1897" t="s">
        <v>3879</v>
      </c>
    </row>
    <row r="265" spans="1:12" ht="15.75" thickBot="1" x14ac:dyDescent="0.3">
      <c r="A265" s="322">
        <v>41745</v>
      </c>
      <c r="B265" s="311">
        <v>1523</v>
      </c>
      <c r="C265" s="32" t="s">
        <v>2409</v>
      </c>
      <c r="D265" s="702">
        <v>5420</v>
      </c>
      <c r="E265" s="865">
        <v>41754</v>
      </c>
      <c r="F265" s="702">
        <v>5420</v>
      </c>
      <c r="G265" s="1372">
        <f t="shared" si="3"/>
        <v>0</v>
      </c>
      <c r="I265" s="2026"/>
      <c r="J265" s="2136">
        <v>930</v>
      </c>
      <c r="K265" s="2136" t="s">
        <v>2761</v>
      </c>
      <c r="L265" s="1897" t="s">
        <v>3781</v>
      </c>
    </row>
    <row r="266" spans="1:12" x14ac:dyDescent="0.25">
      <c r="A266" s="322">
        <v>41750</v>
      </c>
      <c r="B266" s="311">
        <v>1524</v>
      </c>
      <c r="C266" s="32" t="s">
        <v>3619</v>
      </c>
      <c r="D266" s="702">
        <v>1925.1</v>
      </c>
      <c r="E266" s="865">
        <v>41750</v>
      </c>
      <c r="F266" s="702">
        <v>1925.1</v>
      </c>
      <c r="G266" s="1372">
        <f t="shared" si="3"/>
        <v>0</v>
      </c>
      <c r="I266" s="2026"/>
      <c r="J266" s="2128">
        <v>154</v>
      </c>
      <c r="K266" s="2128" t="s">
        <v>3889</v>
      </c>
      <c r="L266" s="1897" t="s">
        <v>4009</v>
      </c>
    </row>
    <row r="267" spans="1:12" x14ac:dyDescent="0.25">
      <c r="A267" s="322">
        <v>41750</v>
      </c>
      <c r="B267" s="311">
        <v>1525</v>
      </c>
      <c r="C267" s="32" t="s">
        <v>3620</v>
      </c>
      <c r="D267" s="702">
        <v>1925.1</v>
      </c>
      <c r="E267" s="865">
        <v>41750</v>
      </c>
      <c r="F267" s="702">
        <v>1925.1</v>
      </c>
      <c r="G267" s="1372">
        <f t="shared" ref="G267:G330" si="4">D267-F267</f>
        <v>0</v>
      </c>
      <c r="I267" s="2026"/>
      <c r="J267" s="2128">
        <v>154</v>
      </c>
      <c r="K267" s="2128" t="s">
        <v>3889</v>
      </c>
      <c r="L267" s="1897" t="s">
        <v>4009</v>
      </c>
    </row>
    <row r="268" spans="1:12" x14ac:dyDescent="0.25">
      <c r="A268" s="322">
        <v>41750</v>
      </c>
      <c r="B268" s="311">
        <v>1526</v>
      </c>
      <c r="C268" s="32" t="s">
        <v>2412</v>
      </c>
      <c r="D268" s="702">
        <v>35271</v>
      </c>
      <c r="E268" s="865">
        <v>41750</v>
      </c>
      <c r="F268" s="702">
        <v>35271</v>
      </c>
      <c r="G268" s="1372">
        <f t="shared" si="4"/>
        <v>0</v>
      </c>
      <c r="I268" s="2026"/>
      <c r="J268" s="2128">
        <v>215</v>
      </c>
      <c r="K268" s="2128" t="s">
        <v>3889</v>
      </c>
      <c r="L268" s="1897" t="s">
        <v>4011</v>
      </c>
    </row>
    <row r="269" spans="1:12" x14ac:dyDescent="0.25">
      <c r="A269" s="322">
        <v>41750</v>
      </c>
      <c r="B269" s="311">
        <v>1527</v>
      </c>
      <c r="C269" s="32" t="s">
        <v>3085</v>
      </c>
      <c r="D269" s="702">
        <v>1661.01</v>
      </c>
      <c r="E269" s="865">
        <v>41734</v>
      </c>
      <c r="F269" s="702">
        <v>1661.01</v>
      </c>
      <c r="G269" s="1372">
        <f t="shared" si="4"/>
        <v>0</v>
      </c>
      <c r="I269" s="2026"/>
      <c r="J269" s="2128">
        <v>148</v>
      </c>
      <c r="K269" s="2128" t="s">
        <v>2761</v>
      </c>
      <c r="L269" s="1897" t="s">
        <v>3940</v>
      </c>
    </row>
    <row r="270" spans="1:12" x14ac:dyDescent="0.25">
      <c r="A270" s="322">
        <v>41750</v>
      </c>
      <c r="B270" s="311">
        <v>1528</v>
      </c>
      <c r="C270" s="32" t="s">
        <v>2406</v>
      </c>
      <c r="D270" s="702">
        <v>1092.3</v>
      </c>
      <c r="E270" s="865">
        <v>41750</v>
      </c>
      <c r="F270" s="702">
        <v>1092.3</v>
      </c>
      <c r="G270" s="1372">
        <f t="shared" si="4"/>
        <v>0</v>
      </c>
      <c r="I270" s="2026"/>
      <c r="J270" s="2128">
        <v>254</v>
      </c>
      <c r="K270" s="2128" t="s">
        <v>3889</v>
      </c>
      <c r="L270" s="1897" t="s">
        <v>4035</v>
      </c>
    </row>
    <row r="271" spans="1:12" x14ac:dyDescent="0.25">
      <c r="A271" s="322">
        <v>41750</v>
      </c>
      <c r="B271" s="311">
        <v>1529</v>
      </c>
      <c r="C271" s="32" t="s">
        <v>2406</v>
      </c>
      <c r="D271" s="702">
        <v>1927.6</v>
      </c>
      <c r="E271" s="865">
        <v>41750</v>
      </c>
      <c r="F271" s="702">
        <v>1927.6</v>
      </c>
      <c r="G271" s="1372">
        <f t="shared" si="4"/>
        <v>0</v>
      </c>
      <c r="I271" s="2026"/>
      <c r="J271" s="2128">
        <v>254</v>
      </c>
      <c r="K271" s="2128" t="s">
        <v>3889</v>
      </c>
      <c r="L271" s="1897" t="s">
        <v>4035</v>
      </c>
    </row>
    <row r="272" spans="1:12" x14ac:dyDescent="0.25">
      <c r="A272" s="322">
        <v>41750</v>
      </c>
      <c r="B272" s="311">
        <v>1530</v>
      </c>
      <c r="C272" s="32" t="s">
        <v>2406</v>
      </c>
      <c r="D272" s="702">
        <v>822.64</v>
      </c>
      <c r="E272" s="865">
        <v>41750</v>
      </c>
      <c r="F272" s="702">
        <v>822.64</v>
      </c>
      <c r="G272" s="1372">
        <f t="shared" si="4"/>
        <v>0</v>
      </c>
      <c r="I272" s="2026"/>
      <c r="J272" s="2128">
        <v>254</v>
      </c>
      <c r="K272" s="2128" t="s">
        <v>3889</v>
      </c>
      <c r="L272" s="1897" t="s">
        <v>4035</v>
      </c>
    </row>
    <row r="273" spans="1:12" x14ac:dyDescent="0.25">
      <c r="A273" s="322">
        <v>41750</v>
      </c>
      <c r="B273" s="311">
        <v>1531</v>
      </c>
      <c r="C273" s="32" t="s">
        <v>2406</v>
      </c>
      <c r="D273" s="702">
        <v>1112</v>
      </c>
      <c r="E273" s="865">
        <v>41750</v>
      </c>
      <c r="F273" s="702">
        <v>1112</v>
      </c>
      <c r="G273" s="1372">
        <f t="shared" si="4"/>
        <v>0</v>
      </c>
      <c r="I273" s="2026"/>
      <c r="J273" s="2128">
        <v>256</v>
      </c>
      <c r="K273" s="2128" t="s">
        <v>3889</v>
      </c>
      <c r="L273" s="1897" t="s">
        <v>4037</v>
      </c>
    </row>
    <row r="274" spans="1:12" x14ac:dyDescent="0.25">
      <c r="A274" s="322">
        <v>41750</v>
      </c>
      <c r="B274" s="311">
        <v>1532</v>
      </c>
      <c r="C274" s="32" t="s">
        <v>2406</v>
      </c>
      <c r="D274" s="702">
        <v>1958.4</v>
      </c>
      <c r="E274" s="865">
        <v>41750</v>
      </c>
      <c r="F274" s="702">
        <v>1958.4</v>
      </c>
      <c r="G274" s="1372">
        <f t="shared" si="4"/>
        <v>0</v>
      </c>
      <c r="I274" s="2026"/>
      <c r="J274" s="2128">
        <v>256</v>
      </c>
      <c r="K274" s="2128" t="s">
        <v>3889</v>
      </c>
      <c r="L274" s="1897" t="s">
        <v>4037</v>
      </c>
    </row>
    <row r="275" spans="1:12" ht="15.75" thickBot="1" x14ac:dyDescent="0.3">
      <c r="A275" s="322">
        <v>41750</v>
      </c>
      <c r="B275" s="311">
        <v>1533</v>
      </c>
      <c r="C275" s="32" t="s">
        <v>2406</v>
      </c>
      <c r="D275" s="702">
        <v>1668.6</v>
      </c>
      <c r="E275" s="865">
        <v>41750</v>
      </c>
      <c r="F275" s="702">
        <v>1668.6</v>
      </c>
      <c r="G275" s="1372">
        <f t="shared" si="4"/>
        <v>0</v>
      </c>
      <c r="I275" s="2026"/>
      <c r="J275" s="2136">
        <v>256</v>
      </c>
      <c r="K275" s="2136" t="s">
        <v>3889</v>
      </c>
      <c r="L275" s="1897" t="s">
        <v>4037</v>
      </c>
    </row>
    <row r="276" spans="1:12" x14ac:dyDescent="0.25">
      <c r="A276" s="322">
        <v>41751</v>
      </c>
      <c r="B276" s="311">
        <v>1534</v>
      </c>
      <c r="C276" s="32" t="s">
        <v>3081</v>
      </c>
      <c r="D276" s="702">
        <v>5322.8</v>
      </c>
      <c r="E276" s="865">
        <v>41746</v>
      </c>
      <c r="F276" s="702">
        <v>5322.8</v>
      </c>
      <c r="G276" s="1372">
        <f t="shared" si="4"/>
        <v>0</v>
      </c>
      <c r="I276" s="2026"/>
      <c r="J276" s="2128">
        <v>969</v>
      </c>
      <c r="K276" s="2128" t="s">
        <v>2761</v>
      </c>
      <c r="L276" s="1897" t="s">
        <v>4039</v>
      </c>
    </row>
    <row r="277" spans="1:12" x14ac:dyDescent="0.25">
      <c r="A277" s="322">
        <v>41751</v>
      </c>
      <c r="B277" s="311">
        <v>1535</v>
      </c>
      <c r="C277" s="32" t="s">
        <v>2407</v>
      </c>
      <c r="D277" s="702">
        <v>69351.399999999994</v>
      </c>
      <c r="E277" s="865">
        <v>41748</v>
      </c>
      <c r="F277" s="702">
        <v>69351.399999999994</v>
      </c>
      <c r="G277" s="1372">
        <f t="shared" si="4"/>
        <v>0</v>
      </c>
      <c r="I277" s="2026"/>
      <c r="J277" s="2128">
        <v>11</v>
      </c>
      <c r="K277" s="2128" t="s">
        <v>3889</v>
      </c>
      <c r="L277" s="1897" t="s">
        <v>3653</v>
      </c>
    </row>
    <row r="278" spans="1:12" x14ac:dyDescent="0.25">
      <c r="A278" s="322">
        <v>41751</v>
      </c>
      <c r="B278" s="311">
        <v>1536</v>
      </c>
      <c r="C278" s="32" t="s">
        <v>2406</v>
      </c>
      <c r="D278" s="702">
        <v>1588.6</v>
      </c>
      <c r="E278" s="865">
        <v>41734</v>
      </c>
      <c r="F278" s="702">
        <v>1588.6</v>
      </c>
      <c r="G278" s="1372">
        <f t="shared" si="4"/>
        <v>0</v>
      </c>
      <c r="I278" s="2026"/>
      <c r="J278" s="2128">
        <v>187</v>
      </c>
      <c r="K278" s="2128" t="s">
        <v>2761</v>
      </c>
      <c r="L278" s="1897" t="s">
        <v>4041</v>
      </c>
    </row>
    <row r="279" spans="1:12" x14ac:dyDescent="0.25">
      <c r="A279" s="322">
        <v>41751</v>
      </c>
      <c r="B279" s="311">
        <v>1537</v>
      </c>
      <c r="C279" s="32" t="s">
        <v>2406</v>
      </c>
      <c r="D279" s="702">
        <v>1981.2</v>
      </c>
      <c r="E279" s="865">
        <v>41734</v>
      </c>
      <c r="F279" s="702">
        <v>1981.2</v>
      </c>
      <c r="G279" s="1372">
        <f t="shared" si="4"/>
        <v>0</v>
      </c>
      <c r="I279" s="2026"/>
      <c r="J279" s="2128">
        <v>187</v>
      </c>
      <c r="K279" s="2128" t="s">
        <v>2761</v>
      </c>
      <c r="L279" s="1897" t="s">
        <v>4041</v>
      </c>
    </row>
    <row r="280" spans="1:12" x14ac:dyDescent="0.25">
      <c r="A280" s="322">
        <v>41751</v>
      </c>
      <c r="B280" s="311">
        <v>1538</v>
      </c>
      <c r="C280" s="32" t="s">
        <v>2406</v>
      </c>
      <c r="D280" s="702">
        <v>1911</v>
      </c>
      <c r="E280" s="865">
        <v>41746</v>
      </c>
      <c r="F280" s="702">
        <v>1911</v>
      </c>
      <c r="G280" s="1372">
        <f t="shared" si="4"/>
        <v>0</v>
      </c>
      <c r="I280" s="2026"/>
      <c r="J280" s="2128">
        <v>986</v>
      </c>
      <c r="K280" s="2128" t="s">
        <v>2761</v>
      </c>
      <c r="L280" s="1897" t="s">
        <v>4043</v>
      </c>
    </row>
    <row r="281" spans="1:12" x14ac:dyDescent="0.25">
      <c r="A281" s="322">
        <v>41751</v>
      </c>
      <c r="B281" s="311">
        <v>1539</v>
      </c>
      <c r="C281" s="32" t="s">
        <v>2406</v>
      </c>
      <c r="D281" s="702">
        <v>1570.94</v>
      </c>
      <c r="E281" s="865">
        <v>41734</v>
      </c>
      <c r="F281" s="702">
        <v>1570.04</v>
      </c>
      <c r="G281" s="1372">
        <f t="shared" si="4"/>
        <v>0.90000000000009095</v>
      </c>
      <c r="I281" s="2026"/>
      <c r="J281" s="2128">
        <v>187</v>
      </c>
      <c r="K281" s="2128" t="s">
        <v>2761</v>
      </c>
      <c r="L281" s="1897" t="s">
        <v>4041</v>
      </c>
    </row>
    <row r="282" spans="1:12" x14ac:dyDescent="0.25">
      <c r="A282" s="322">
        <v>41751</v>
      </c>
      <c r="B282" s="311">
        <v>1540</v>
      </c>
      <c r="C282" s="32" t="s">
        <v>2406</v>
      </c>
      <c r="D282" s="702">
        <v>1724</v>
      </c>
      <c r="E282" s="429">
        <v>41741</v>
      </c>
      <c r="F282" s="2150">
        <v>1724</v>
      </c>
      <c r="G282" s="1372">
        <f t="shared" si="4"/>
        <v>0</v>
      </c>
      <c r="I282" s="2026"/>
      <c r="J282" s="2128">
        <v>681</v>
      </c>
      <c r="K282" s="2128" t="s">
        <v>2761</v>
      </c>
      <c r="L282" s="1897" t="s">
        <v>4045</v>
      </c>
    </row>
    <row r="283" spans="1:12" x14ac:dyDescent="0.25">
      <c r="A283" s="322">
        <v>41751</v>
      </c>
      <c r="B283" s="311">
        <v>1541</v>
      </c>
      <c r="C283" s="32" t="s">
        <v>2406</v>
      </c>
      <c r="D283" s="702">
        <v>1446.9</v>
      </c>
      <c r="E283" s="865">
        <v>41741</v>
      </c>
      <c r="F283" s="702">
        <v>1446.9</v>
      </c>
      <c r="G283" s="1372">
        <f t="shared" si="4"/>
        <v>0</v>
      </c>
      <c r="I283" s="2026"/>
      <c r="J283" s="2128">
        <v>681</v>
      </c>
      <c r="K283" s="2128" t="s">
        <v>2761</v>
      </c>
      <c r="L283" s="1897" t="s">
        <v>4045</v>
      </c>
    </row>
    <row r="284" spans="1:12" x14ac:dyDescent="0.25">
      <c r="A284" s="322">
        <v>41751</v>
      </c>
      <c r="B284" s="311">
        <v>1542</v>
      </c>
      <c r="C284" s="32" t="s">
        <v>2406</v>
      </c>
      <c r="D284" s="702">
        <v>543.4</v>
      </c>
      <c r="E284" s="865">
        <v>41746</v>
      </c>
      <c r="F284" s="702">
        <v>543.4</v>
      </c>
      <c r="G284" s="1372">
        <f t="shared" si="4"/>
        <v>0</v>
      </c>
      <c r="I284" s="2026"/>
      <c r="J284" s="2128">
        <v>986</v>
      </c>
      <c r="K284" s="2128" t="s">
        <v>2761</v>
      </c>
      <c r="L284" s="1897" t="s">
        <v>4043</v>
      </c>
    </row>
    <row r="285" spans="1:12" x14ac:dyDescent="0.25">
      <c r="A285" s="322">
        <v>41751</v>
      </c>
      <c r="B285" s="311">
        <v>1543</v>
      </c>
      <c r="C285" s="32" t="s">
        <v>2406</v>
      </c>
      <c r="D285" s="702">
        <v>1614.6</v>
      </c>
      <c r="E285" s="865">
        <v>41746</v>
      </c>
      <c r="F285" s="702">
        <v>1614.6</v>
      </c>
      <c r="G285" s="1372">
        <f t="shared" si="4"/>
        <v>0</v>
      </c>
      <c r="I285" s="2026"/>
      <c r="J285" s="2128">
        <v>986</v>
      </c>
      <c r="K285" s="2128" t="s">
        <v>2761</v>
      </c>
      <c r="L285" s="1897" t="s">
        <v>4043</v>
      </c>
    </row>
    <row r="286" spans="1:12" x14ac:dyDescent="0.25">
      <c r="A286" s="322">
        <v>41751</v>
      </c>
      <c r="B286" s="311">
        <v>1544</v>
      </c>
      <c r="C286" s="32" t="s">
        <v>2406</v>
      </c>
      <c r="D286" s="702">
        <v>1698.75</v>
      </c>
      <c r="E286" s="865">
        <v>41748</v>
      </c>
      <c r="F286" s="702">
        <v>1698.75</v>
      </c>
      <c r="G286" s="1372">
        <f t="shared" si="4"/>
        <v>0</v>
      </c>
      <c r="I286" s="2026"/>
      <c r="J286" s="47">
        <v>62</v>
      </c>
      <c r="K286" s="47" t="s">
        <v>3889</v>
      </c>
      <c r="L286" s="1897" t="s">
        <v>4047</v>
      </c>
    </row>
    <row r="287" spans="1:12" x14ac:dyDescent="0.25">
      <c r="A287" s="322">
        <v>41751</v>
      </c>
      <c r="B287" s="311">
        <v>1545</v>
      </c>
      <c r="C287" s="32" t="s">
        <v>2406</v>
      </c>
      <c r="D287" s="702">
        <v>1952.5</v>
      </c>
      <c r="E287" s="865">
        <v>41748</v>
      </c>
      <c r="F287" s="702">
        <v>1952.5</v>
      </c>
      <c r="G287" s="1372">
        <f t="shared" si="4"/>
        <v>0</v>
      </c>
      <c r="I287" s="2026"/>
      <c r="J287" s="47">
        <v>62</v>
      </c>
      <c r="K287" s="47" t="s">
        <v>3889</v>
      </c>
      <c r="L287" s="1897" t="s">
        <v>4047</v>
      </c>
    </row>
    <row r="288" spans="1:12" x14ac:dyDescent="0.25">
      <c r="A288" s="322">
        <v>41751</v>
      </c>
      <c r="B288" s="311">
        <v>1546</v>
      </c>
      <c r="C288" s="32" t="s">
        <v>2406</v>
      </c>
      <c r="D288" s="702">
        <v>1776.6</v>
      </c>
      <c r="E288" s="865">
        <v>41748</v>
      </c>
      <c r="F288" s="702">
        <v>1776.6</v>
      </c>
      <c r="G288" s="1372">
        <f t="shared" si="4"/>
        <v>0</v>
      </c>
      <c r="I288" s="2026"/>
      <c r="J288" s="47">
        <v>62</v>
      </c>
      <c r="K288" s="47" t="s">
        <v>3889</v>
      </c>
      <c r="L288" s="1897" t="s">
        <v>4047</v>
      </c>
    </row>
    <row r="289" spans="1:12" x14ac:dyDescent="0.25">
      <c r="A289" s="322">
        <v>41751</v>
      </c>
      <c r="B289" s="311">
        <v>1547</v>
      </c>
      <c r="C289" s="32" t="s">
        <v>2406</v>
      </c>
      <c r="D289" s="702">
        <v>1393.86</v>
      </c>
      <c r="E289" s="865">
        <v>41748</v>
      </c>
      <c r="F289" s="702">
        <v>1393.86</v>
      </c>
      <c r="G289" s="1372">
        <f t="shared" si="4"/>
        <v>0</v>
      </c>
      <c r="I289" s="2026"/>
      <c r="J289" s="47">
        <v>62</v>
      </c>
      <c r="K289" s="47" t="s">
        <v>3889</v>
      </c>
      <c r="L289" s="1897" t="s">
        <v>4047</v>
      </c>
    </row>
    <row r="290" spans="1:12" x14ac:dyDescent="0.25">
      <c r="A290" s="322">
        <v>41751</v>
      </c>
      <c r="B290" s="311">
        <v>1548</v>
      </c>
      <c r="C290" s="32" t="s">
        <v>3082</v>
      </c>
      <c r="D290" s="702">
        <v>1611</v>
      </c>
      <c r="E290" s="865">
        <v>41751</v>
      </c>
      <c r="F290" s="702">
        <v>1611</v>
      </c>
      <c r="G290" s="1372">
        <f t="shared" si="4"/>
        <v>0</v>
      </c>
      <c r="I290" s="2026"/>
      <c r="J290" s="47">
        <v>319</v>
      </c>
      <c r="K290" s="47" t="s">
        <v>3889</v>
      </c>
      <c r="L290" s="1897" t="s">
        <v>4049</v>
      </c>
    </row>
    <row r="291" spans="1:12" x14ac:dyDescent="0.25">
      <c r="A291" s="322">
        <v>41751</v>
      </c>
      <c r="B291" s="311">
        <v>1549</v>
      </c>
      <c r="C291" s="32" t="s">
        <v>3082</v>
      </c>
      <c r="D291" s="702">
        <v>1111</v>
      </c>
      <c r="E291" s="865">
        <v>41751</v>
      </c>
      <c r="F291" s="702">
        <v>1111</v>
      </c>
      <c r="G291" s="1372">
        <f t="shared" si="4"/>
        <v>0</v>
      </c>
      <c r="I291" s="2026"/>
      <c r="J291" s="47">
        <v>319</v>
      </c>
      <c r="K291" s="47" t="s">
        <v>3889</v>
      </c>
      <c r="L291" s="1897" t="s">
        <v>4049</v>
      </c>
    </row>
    <row r="292" spans="1:12" x14ac:dyDescent="0.25">
      <c r="A292" s="322">
        <v>41751</v>
      </c>
      <c r="B292" s="311">
        <v>1550</v>
      </c>
      <c r="C292" s="32" t="s">
        <v>2415</v>
      </c>
      <c r="D292" s="702">
        <v>27432.3</v>
      </c>
      <c r="E292" s="2155">
        <v>41768</v>
      </c>
      <c r="F292" s="407">
        <v>27432.3</v>
      </c>
      <c r="G292" s="982">
        <f t="shared" si="4"/>
        <v>0</v>
      </c>
      <c r="I292" s="2026"/>
      <c r="J292" s="47">
        <v>50</v>
      </c>
      <c r="K292" s="47" t="s">
        <v>3889</v>
      </c>
      <c r="L292" s="1897" t="s">
        <v>4051</v>
      </c>
    </row>
    <row r="293" spans="1:12" x14ac:dyDescent="0.25">
      <c r="A293" s="322">
        <v>41751</v>
      </c>
      <c r="B293" s="311">
        <v>1551</v>
      </c>
      <c r="C293" s="32" t="s">
        <v>2413</v>
      </c>
      <c r="D293" s="702">
        <v>35937.800000000003</v>
      </c>
      <c r="E293" s="2155">
        <v>41761</v>
      </c>
      <c r="F293" s="407">
        <v>35937.800000000003</v>
      </c>
      <c r="G293" s="982">
        <f t="shared" si="4"/>
        <v>0</v>
      </c>
      <c r="I293" s="2026"/>
      <c r="J293" s="47">
        <v>55</v>
      </c>
      <c r="K293" s="47" t="s">
        <v>3889</v>
      </c>
      <c r="L293" s="1897" t="s">
        <v>4052</v>
      </c>
    </row>
    <row r="294" spans="1:12" x14ac:dyDescent="0.25">
      <c r="A294" s="322">
        <v>41751</v>
      </c>
      <c r="B294" s="311">
        <v>1552</v>
      </c>
      <c r="C294" s="32" t="s">
        <v>2414</v>
      </c>
      <c r="D294" s="702">
        <v>19097.2</v>
      </c>
      <c r="E294" s="2155">
        <v>41761</v>
      </c>
      <c r="F294" s="407">
        <v>19097.2</v>
      </c>
      <c r="G294" s="982">
        <f t="shared" si="4"/>
        <v>0</v>
      </c>
      <c r="I294" s="2026"/>
      <c r="J294" s="47">
        <v>56</v>
      </c>
      <c r="K294" s="47" t="s">
        <v>3889</v>
      </c>
      <c r="L294" s="1897" t="s">
        <v>4053</v>
      </c>
    </row>
    <row r="295" spans="1:12" x14ac:dyDescent="0.25">
      <c r="A295" s="322">
        <v>41751</v>
      </c>
      <c r="B295" s="311">
        <v>1553</v>
      </c>
      <c r="C295" s="32" t="s">
        <v>3621</v>
      </c>
      <c r="D295" s="702">
        <v>1430.8</v>
      </c>
      <c r="E295" s="865">
        <v>41740</v>
      </c>
      <c r="F295" s="390">
        <v>1430.8</v>
      </c>
      <c r="G295" s="982">
        <f t="shared" si="4"/>
        <v>0</v>
      </c>
      <c r="I295" s="2026"/>
      <c r="J295" s="47">
        <v>581</v>
      </c>
      <c r="K295" s="47" t="s">
        <v>2761</v>
      </c>
      <c r="L295" s="1897" t="s">
        <v>4054</v>
      </c>
    </row>
    <row r="296" spans="1:12" x14ac:dyDescent="0.25">
      <c r="A296" s="322">
        <v>41751</v>
      </c>
      <c r="B296" s="311">
        <v>1554</v>
      </c>
      <c r="C296" s="32" t="s">
        <v>3621</v>
      </c>
      <c r="D296" s="702">
        <v>1641.5</v>
      </c>
      <c r="E296" s="865">
        <v>41740</v>
      </c>
      <c r="F296" s="702">
        <v>1641.5</v>
      </c>
      <c r="G296" s="1372">
        <f t="shared" si="4"/>
        <v>0</v>
      </c>
      <c r="I296" s="2026"/>
      <c r="J296" s="47">
        <v>581</v>
      </c>
      <c r="K296" s="47" t="s">
        <v>2761</v>
      </c>
      <c r="L296" s="1897" t="s">
        <v>4054</v>
      </c>
    </row>
    <row r="297" spans="1:12" x14ac:dyDescent="0.25">
      <c r="A297" s="322">
        <v>41751</v>
      </c>
      <c r="B297" s="311">
        <v>1555</v>
      </c>
      <c r="C297" s="32" t="s">
        <v>3621</v>
      </c>
      <c r="D297" s="702">
        <v>1710.1</v>
      </c>
      <c r="E297" s="865">
        <v>41740</v>
      </c>
      <c r="F297" s="702">
        <v>1710.1</v>
      </c>
      <c r="G297" s="1372">
        <f t="shared" si="4"/>
        <v>0</v>
      </c>
      <c r="I297" s="2026"/>
      <c r="J297" s="47">
        <v>581</v>
      </c>
      <c r="K297" s="47" t="s">
        <v>2761</v>
      </c>
      <c r="L297" s="1897" t="s">
        <v>4054</v>
      </c>
    </row>
    <row r="298" spans="1:12" x14ac:dyDescent="0.25">
      <c r="A298" s="322">
        <v>41751</v>
      </c>
      <c r="B298" s="311">
        <v>1556</v>
      </c>
      <c r="C298" s="32" t="s">
        <v>3621</v>
      </c>
      <c r="D298" s="702">
        <v>1548.4</v>
      </c>
      <c r="E298" s="865">
        <v>41740</v>
      </c>
      <c r="F298" s="702">
        <v>1548.4</v>
      </c>
      <c r="G298" s="1372">
        <f t="shared" si="4"/>
        <v>0</v>
      </c>
      <c r="I298" s="2026"/>
      <c r="J298" s="47">
        <v>581</v>
      </c>
      <c r="K298" s="47" t="s">
        <v>2761</v>
      </c>
      <c r="L298" s="1897" t="s">
        <v>4054</v>
      </c>
    </row>
    <row r="299" spans="1:12" x14ac:dyDescent="0.25">
      <c r="A299" s="322">
        <v>41751</v>
      </c>
      <c r="B299" s="311">
        <v>1557</v>
      </c>
      <c r="C299" s="32" t="s">
        <v>2404</v>
      </c>
      <c r="D299" s="702">
        <v>1351.25</v>
      </c>
      <c r="E299" s="865">
        <v>41743</v>
      </c>
      <c r="F299" s="702">
        <v>1351.25</v>
      </c>
      <c r="G299" s="1372">
        <f t="shared" si="4"/>
        <v>0</v>
      </c>
      <c r="I299" s="2026"/>
      <c r="J299" s="47">
        <v>738</v>
      </c>
      <c r="K299" s="47" t="s">
        <v>2761</v>
      </c>
      <c r="L299" s="1897" t="s">
        <v>4056</v>
      </c>
    </row>
    <row r="300" spans="1:12" x14ac:dyDescent="0.25">
      <c r="A300" s="322">
        <v>41751</v>
      </c>
      <c r="B300" s="311">
        <v>1558</v>
      </c>
      <c r="C300" s="32" t="s">
        <v>2404</v>
      </c>
      <c r="D300" s="702">
        <v>740</v>
      </c>
      <c r="E300" s="865">
        <v>41751</v>
      </c>
      <c r="F300" s="702">
        <v>740</v>
      </c>
      <c r="G300" s="1372">
        <f t="shared" si="4"/>
        <v>0</v>
      </c>
      <c r="I300" s="2026"/>
      <c r="J300" s="47">
        <v>828</v>
      </c>
      <c r="K300" s="47" t="s">
        <v>2761</v>
      </c>
      <c r="L300" s="1897" t="s">
        <v>4058</v>
      </c>
    </row>
    <row r="301" spans="1:12" x14ac:dyDescent="0.25">
      <c r="A301" s="322">
        <v>41751</v>
      </c>
      <c r="B301" s="311">
        <v>1559</v>
      </c>
      <c r="C301" s="32" t="s">
        <v>3713</v>
      </c>
      <c r="D301" s="702">
        <v>113000</v>
      </c>
      <c r="F301" s="2140"/>
      <c r="G301" s="2141">
        <f t="shared" si="4"/>
        <v>113000</v>
      </c>
      <c r="I301" s="2026"/>
      <c r="J301" s="32"/>
      <c r="K301" s="32"/>
      <c r="L301" s="2027"/>
    </row>
    <row r="302" spans="1:12" x14ac:dyDescent="0.25">
      <c r="A302" s="322">
        <v>41751</v>
      </c>
      <c r="B302" s="311">
        <v>1560</v>
      </c>
      <c r="C302" s="32" t="s">
        <v>2404</v>
      </c>
      <c r="D302" s="702">
        <v>1299.55</v>
      </c>
      <c r="E302" s="865">
        <v>41751</v>
      </c>
      <c r="F302" s="702">
        <v>1299.55</v>
      </c>
      <c r="G302" s="1372">
        <f t="shared" si="4"/>
        <v>0</v>
      </c>
      <c r="I302" s="2026"/>
      <c r="J302" s="47">
        <v>828</v>
      </c>
      <c r="K302" s="47" t="s">
        <v>2761</v>
      </c>
      <c r="L302" s="1897" t="s">
        <v>4058</v>
      </c>
    </row>
    <row r="303" spans="1:12" x14ac:dyDescent="0.25">
      <c r="A303" s="322">
        <v>41751</v>
      </c>
      <c r="B303" s="311">
        <v>1561</v>
      </c>
      <c r="C303" s="32" t="s">
        <v>2415</v>
      </c>
      <c r="D303" s="702">
        <v>15435</v>
      </c>
      <c r="E303" s="2155">
        <v>41768</v>
      </c>
      <c r="F303" s="407">
        <v>15435</v>
      </c>
      <c r="G303" s="982">
        <f t="shared" si="4"/>
        <v>0</v>
      </c>
      <c r="I303" s="2026"/>
      <c r="J303" s="47">
        <v>847</v>
      </c>
      <c r="K303" s="47" t="s">
        <v>2761</v>
      </c>
      <c r="L303" s="1897" t="s">
        <v>4059</v>
      </c>
    </row>
    <row r="304" spans="1:12" x14ac:dyDescent="0.25">
      <c r="A304" s="322">
        <v>41751</v>
      </c>
      <c r="B304" s="311">
        <v>1562</v>
      </c>
      <c r="C304" s="32" t="s">
        <v>2413</v>
      </c>
      <c r="D304" s="702">
        <v>36368.85</v>
      </c>
      <c r="E304" s="2155">
        <v>41761</v>
      </c>
      <c r="F304" s="407">
        <v>36368.85</v>
      </c>
      <c r="G304" s="982">
        <f t="shared" si="4"/>
        <v>0</v>
      </c>
      <c r="I304" s="2026"/>
      <c r="J304" s="47">
        <v>855</v>
      </c>
      <c r="K304" s="47" t="s">
        <v>2761</v>
      </c>
      <c r="L304" s="1897" t="s">
        <v>4061</v>
      </c>
    </row>
    <row r="305" spans="1:12" x14ac:dyDescent="0.25">
      <c r="A305" s="322">
        <v>41751</v>
      </c>
      <c r="B305" s="311">
        <v>1563</v>
      </c>
      <c r="C305" s="32" t="s">
        <v>2409</v>
      </c>
      <c r="D305" s="702">
        <v>4295</v>
      </c>
      <c r="E305" s="865">
        <v>41754</v>
      </c>
      <c r="F305" s="702">
        <v>4295</v>
      </c>
      <c r="G305" s="1372">
        <f t="shared" si="4"/>
        <v>0</v>
      </c>
      <c r="I305" s="2026"/>
      <c r="J305" s="47">
        <v>961</v>
      </c>
      <c r="K305" s="47" t="s">
        <v>2761</v>
      </c>
      <c r="L305" s="1897" t="s">
        <v>3784</v>
      </c>
    </row>
    <row r="306" spans="1:12" x14ac:dyDescent="0.25">
      <c r="A306" s="322">
        <v>41751</v>
      </c>
      <c r="B306" s="311">
        <v>1564</v>
      </c>
      <c r="C306" s="32" t="s">
        <v>3083</v>
      </c>
      <c r="D306" s="702">
        <v>20015.2</v>
      </c>
      <c r="E306" s="865">
        <v>41752</v>
      </c>
      <c r="F306" s="702">
        <v>20015.2</v>
      </c>
      <c r="G306" s="1372">
        <f t="shared" si="4"/>
        <v>0</v>
      </c>
      <c r="I306" s="2026"/>
      <c r="J306" s="47">
        <v>246</v>
      </c>
      <c r="K306" s="47" t="s">
        <v>3889</v>
      </c>
      <c r="L306" s="1897" t="s">
        <v>4062</v>
      </c>
    </row>
    <row r="307" spans="1:12" x14ac:dyDescent="0.25">
      <c r="A307" s="322">
        <v>41751</v>
      </c>
      <c r="B307" s="311">
        <v>1565</v>
      </c>
      <c r="C307" s="32" t="s">
        <v>3083</v>
      </c>
      <c r="D307" s="702">
        <v>7684.8</v>
      </c>
      <c r="E307" s="865">
        <v>41752</v>
      </c>
      <c r="F307" s="702">
        <v>7684.8</v>
      </c>
      <c r="G307" s="1372">
        <f t="shared" si="4"/>
        <v>0</v>
      </c>
      <c r="I307" s="2026"/>
      <c r="J307" s="47">
        <v>247</v>
      </c>
      <c r="K307" s="47" t="s">
        <v>3889</v>
      </c>
      <c r="L307" s="1897" t="s">
        <v>4064</v>
      </c>
    </row>
    <row r="308" spans="1:12" x14ac:dyDescent="0.25">
      <c r="A308" s="322">
        <v>41751</v>
      </c>
      <c r="B308" s="311">
        <v>1566</v>
      </c>
      <c r="C308" s="32" t="s">
        <v>3090</v>
      </c>
      <c r="D308" s="702">
        <v>1860</v>
      </c>
      <c r="E308" s="865">
        <v>41752</v>
      </c>
      <c r="F308" s="702">
        <v>1860</v>
      </c>
      <c r="G308" s="1372">
        <f t="shared" si="4"/>
        <v>0</v>
      </c>
      <c r="I308" s="2026"/>
      <c r="J308" s="2128">
        <v>251</v>
      </c>
      <c r="K308" s="2128" t="s">
        <v>3889</v>
      </c>
      <c r="L308" s="1897" t="s">
        <v>4066</v>
      </c>
    </row>
    <row r="309" spans="1:12" ht="15.75" thickBot="1" x14ac:dyDescent="0.3">
      <c r="A309" s="322">
        <v>41751</v>
      </c>
      <c r="B309" s="311">
        <v>1567</v>
      </c>
      <c r="C309" s="32" t="s">
        <v>2416</v>
      </c>
      <c r="D309" s="702">
        <v>960.3</v>
      </c>
      <c r="E309" s="865">
        <v>41752</v>
      </c>
      <c r="F309" s="702">
        <v>960.3</v>
      </c>
      <c r="G309" s="1372">
        <f t="shared" si="4"/>
        <v>0</v>
      </c>
      <c r="I309" s="2026"/>
      <c r="J309" s="2136">
        <v>311</v>
      </c>
      <c r="K309" s="2136" t="s">
        <v>3889</v>
      </c>
      <c r="L309" s="1897" t="s">
        <v>4069</v>
      </c>
    </row>
    <row r="310" spans="1:12" x14ac:dyDescent="0.25">
      <c r="A310" s="322">
        <v>41752</v>
      </c>
      <c r="B310" s="311">
        <v>1568</v>
      </c>
      <c r="C310" s="32" t="s">
        <v>2406</v>
      </c>
      <c r="D310" s="702">
        <v>1998.7</v>
      </c>
      <c r="E310" s="865">
        <v>41752</v>
      </c>
      <c r="F310" s="702">
        <v>1998.7</v>
      </c>
      <c r="G310" s="1372">
        <f t="shared" si="4"/>
        <v>0</v>
      </c>
      <c r="I310" s="2026"/>
      <c r="J310" s="2128">
        <v>400</v>
      </c>
      <c r="K310" s="2128" t="s">
        <v>3889</v>
      </c>
      <c r="L310" s="1897" t="s">
        <v>4071</v>
      </c>
    </row>
    <row r="311" spans="1:12" x14ac:dyDescent="0.25">
      <c r="A311" s="322">
        <v>41752</v>
      </c>
      <c r="B311" s="311">
        <v>1569</v>
      </c>
      <c r="C311" s="32" t="s">
        <v>2406</v>
      </c>
      <c r="D311" s="702">
        <v>1791.25</v>
      </c>
      <c r="E311" s="865">
        <v>41752</v>
      </c>
      <c r="F311" s="702">
        <v>1791.25</v>
      </c>
      <c r="G311" s="1372">
        <f t="shared" si="4"/>
        <v>0</v>
      </c>
      <c r="I311" s="2026"/>
      <c r="J311" s="2128">
        <v>400</v>
      </c>
      <c r="K311" s="2128" t="s">
        <v>3889</v>
      </c>
      <c r="L311" s="1897" t="s">
        <v>4071</v>
      </c>
    </row>
    <row r="312" spans="1:12" x14ac:dyDescent="0.25">
      <c r="A312" s="322">
        <v>41752</v>
      </c>
      <c r="B312" s="311">
        <v>1570</v>
      </c>
      <c r="C312" s="32" t="s">
        <v>2406</v>
      </c>
      <c r="D312" s="702">
        <v>1107</v>
      </c>
      <c r="E312" s="865">
        <v>41752</v>
      </c>
      <c r="F312" s="702">
        <v>1107</v>
      </c>
      <c r="G312" s="1372">
        <f t="shared" si="4"/>
        <v>0</v>
      </c>
      <c r="I312" s="2026"/>
      <c r="J312" s="2128">
        <v>400</v>
      </c>
      <c r="K312" s="2128" t="s">
        <v>3889</v>
      </c>
      <c r="L312" s="1897" t="s">
        <v>4071</v>
      </c>
    </row>
    <row r="313" spans="1:12" x14ac:dyDescent="0.25">
      <c r="A313" s="322">
        <v>41752</v>
      </c>
      <c r="B313" s="311">
        <v>1571</v>
      </c>
      <c r="C313" s="32" t="s">
        <v>2406</v>
      </c>
      <c r="D313" s="702">
        <v>1831.06</v>
      </c>
      <c r="E313" s="865">
        <v>41752</v>
      </c>
      <c r="F313" s="702">
        <v>1831.06</v>
      </c>
      <c r="G313" s="1372">
        <f t="shared" si="4"/>
        <v>0</v>
      </c>
      <c r="I313" s="2026"/>
      <c r="J313" s="2128">
        <v>400</v>
      </c>
      <c r="K313" s="2128" t="s">
        <v>3889</v>
      </c>
      <c r="L313" s="1897" t="s">
        <v>4071</v>
      </c>
    </row>
    <row r="314" spans="1:12" x14ac:dyDescent="0.25">
      <c r="A314" s="322">
        <v>41752</v>
      </c>
      <c r="B314" s="311">
        <v>1572</v>
      </c>
      <c r="C314" s="32" t="s">
        <v>2407</v>
      </c>
      <c r="D314" s="702">
        <v>15271.2</v>
      </c>
      <c r="E314" s="865">
        <v>41751</v>
      </c>
      <c r="F314" s="702">
        <v>15271.2</v>
      </c>
      <c r="G314" s="1372">
        <f t="shared" si="4"/>
        <v>0</v>
      </c>
      <c r="I314" s="2026"/>
      <c r="J314" s="2128">
        <v>236</v>
      </c>
      <c r="K314" s="2128" t="s">
        <v>3889</v>
      </c>
      <c r="L314" s="1897" t="s">
        <v>3717</v>
      </c>
    </row>
    <row r="315" spans="1:12" x14ac:dyDescent="0.25">
      <c r="A315" s="322">
        <v>41752</v>
      </c>
      <c r="B315" s="311">
        <v>1573</v>
      </c>
      <c r="C315" s="32" t="s">
        <v>2401</v>
      </c>
      <c r="D315" s="702">
        <v>250602.48</v>
      </c>
      <c r="F315" s="702">
        <v>250602.48</v>
      </c>
      <c r="G315" s="1372">
        <f t="shared" si="4"/>
        <v>0</v>
      </c>
      <c r="I315" s="2026"/>
      <c r="L315" s="2027"/>
    </row>
    <row r="316" spans="1:12" ht="15.75" thickBot="1" x14ac:dyDescent="0.3">
      <c r="A316" s="322">
        <v>41752</v>
      </c>
      <c r="B316" s="311">
        <v>1574</v>
      </c>
      <c r="C316" s="32" t="s">
        <v>2401</v>
      </c>
      <c r="D316" s="702">
        <v>200000.16</v>
      </c>
      <c r="F316" s="702">
        <v>200000.16</v>
      </c>
      <c r="G316" s="1372">
        <f t="shared" si="4"/>
        <v>0</v>
      </c>
      <c r="I316" s="2026"/>
      <c r="J316" s="2167"/>
      <c r="K316" s="2167"/>
      <c r="L316" s="2027"/>
    </row>
    <row r="317" spans="1:12" x14ac:dyDescent="0.25">
      <c r="A317" s="322">
        <v>41753</v>
      </c>
      <c r="B317" s="311">
        <v>1575</v>
      </c>
      <c r="C317" s="32" t="s">
        <v>2411</v>
      </c>
      <c r="D317" s="702">
        <v>13963.5</v>
      </c>
      <c r="E317" s="865">
        <v>41753</v>
      </c>
      <c r="F317" s="702">
        <v>13963.5</v>
      </c>
      <c r="G317" s="1372">
        <f t="shared" si="4"/>
        <v>0</v>
      </c>
      <c r="I317" s="2026"/>
      <c r="J317" s="2134">
        <v>198</v>
      </c>
      <c r="K317" s="2134" t="s">
        <v>3889</v>
      </c>
      <c r="L317" s="1897" t="s">
        <v>4072</v>
      </c>
    </row>
    <row r="318" spans="1:12" x14ac:dyDescent="0.25">
      <c r="A318" s="322">
        <v>41753</v>
      </c>
      <c r="B318" s="311">
        <v>1576</v>
      </c>
      <c r="C318" s="32" t="s">
        <v>2400</v>
      </c>
      <c r="D318" s="702">
        <v>1973</v>
      </c>
      <c r="E318" s="865">
        <v>41744</v>
      </c>
      <c r="F318" s="702">
        <v>1973</v>
      </c>
      <c r="G318" s="1372">
        <f t="shared" si="4"/>
        <v>0</v>
      </c>
      <c r="I318" s="2026"/>
      <c r="J318" s="2134">
        <v>838</v>
      </c>
      <c r="K318" s="2134" t="s">
        <v>2761</v>
      </c>
      <c r="L318" s="1897" t="s">
        <v>4074</v>
      </c>
    </row>
    <row r="319" spans="1:12" x14ac:dyDescent="0.25">
      <c r="A319" s="322">
        <v>41753</v>
      </c>
      <c r="B319" s="311">
        <v>1577</v>
      </c>
      <c r="C319" s="32" t="s">
        <v>2400</v>
      </c>
      <c r="D319" s="702">
        <v>1689.65</v>
      </c>
      <c r="E319" s="865">
        <v>41751</v>
      </c>
      <c r="F319" s="702">
        <v>1689.65</v>
      </c>
      <c r="G319" s="1372">
        <f t="shared" si="4"/>
        <v>0</v>
      </c>
      <c r="I319" s="2026"/>
      <c r="J319" s="2134">
        <v>206</v>
      </c>
      <c r="K319" s="2134" t="s">
        <v>3889</v>
      </c>
      <c r="L319" s="1897" t="s">
        <v>4076</v>
      </c>
    </row>
    <row r="320" spans="1:12" x14ac:dyDescent="0.25">
      <c r="A320" s="322">
        <v>41753</v>
      </c>
      <c r="B320" s="311">
        <v>1578</v>
      </c>
      <c r="C320" s="32" t="s">
        <v>2402</v>
      </c>
      <c r="D320" s="702">
        <v>76004.460000000006</v>
      </c>
      <c r="E320" s="865">
        <v>41759</v>
      </c>
      <c r="F320" s="702">
        <v>76004.460000000006</v>
      </c>
      <c r="G320" s="1372">
        <f t="shared" si="4"/>
        <v>0</v>
      </c>
      <c r="I320" s="2026"/>
      <c r="J320" s="47">
        <v>239</v>
      </c>
      <c r="K320" s="47" t="s">
        <v>3889</v>
      </c>
      <c r="L320" s="1897" t="s">
        <v>3882</v>
      </c>
    </row>
    <row r="321" spans="1:12" x14ac:dyDescent="0.25">
      <c r="A321" s="322">
        <v>41753</v>
      </c>
      <c r="B321" s="311">
        <v>1579</v>
      </c>
      <c r="C321" s="32" t="s">
        <v>2402</v>
      </c>
      <c r="D321" s="702">
        <v>39299.300000000003</v>
      </c>
      <c r="E321" s="865">
        <v>41755</v>
      </c>
      <c r="F321" s="702">
        <v>39299.300000000003</v>
      </c>
      <c r="G321" s="1372">
        <f t="shared" si="4"/>
        <v>0</v>
      </c>
      <c r="I321" s="2026"/>
      <c r="J321" s="47">
        <v>240</v>
      </c>
      <c r="K321" s="47" t="s">
        <v>3889</v>
      </c>
      <c r="L321" s="1897" t="s">
        <v>3835</v>
      </c>
    </row>
    <row r="322" spans="1:12" x14ac:dyDescent="0.25">
      <c r="A322" s="322">
        <v>41753</v>
      </c>
      <c r="B322" s="311">
        <v>1580</v>
      </c>
      <c r="C322" s="32" t="s">
        <v>2405</v>
      </c>
      <c r="D322" s="702">
        <v>19328.599999999999</v>
      </c>
      <c r="E322" s="865">
        <v>41752</v>
      </c>
      <c r="F322" s="702">
        <v>19328.599999999999</v>
      </c>
      <c r="G322" s="1372">
        <f t="shared" si="4"/>
        <v>0</v>
      </c>
      <c r="I322" s="2026"/>
      <c r="J322" s="47">
        <v>243</v>
      </c>
      <c r="K322" s="47" t="s">
        <v>3889</v>
      </c>
      <c r="L322" s="1897" t="s">
        <v>3730</v>
      </c>
    </row>
    <row r="323" spans="1:12" x14ac:dyDescent="0.25">
      <c r="A323" s="322">
        <v>41753</v>
      </c>
      <c r="B323" s="311">
        <v>1581</v>
      </c>
      <c r="C323" s="32" t="s">
        <v>3714</v>
      </c>
      <c r="D323" s="702">
        <v>101100.02</v>
      </c>
      <c r="E323" s="865">
        <v>41754</v>
      </c>
      <c r="F323" s="702">
        <v>101100.02</v>
      </c>
      <c r="G323" s="1372">
        <f t="shared" si="4"/>
        <v>0</v>
      </c>
      <c r="I323" s="2026"/>
      <c r="J323" s="2153" t="s">
        <v>3890</v>
      </c>
      <c r="K323" s="2153"/>
      <c r="L323" s="1897" t="s">
        <v>4079</v>
      </c>
    </row>
    <row r="324" spans="1:12" x14ac:dyDescent="0.25">
      <c r="A324" s="322">
        <v>41753</v>
      </c>
      <c r="B324" s="311">
        <v>1582</v>
      </c>
      <c r="C324" s="32" t="s">
        <v>3714</v>
      </c>
      <c r="D324" s="702">
        <v>75384.36</v>
      </c>
      <c r="E324" s="865">
        <v>41754</v>
      </c>
      <c r="F324" s="2023">
        <v>23329.38</v>
      </c>
      <c r="G324" s="2154">
        <f t="shared" si="4"/>
        <v>52054.979999999996</v>
      </c>
      <c r="I324" s="2026"/>
      <c r="J324" s="2153" t="s">
        <v>3891</v>
      </c>
      <c r="K324" s="2153"/>
      <c r="L324" s="1897" t="s">
        <v>4080</v>
      </c>
    </row>
    <row r="325" spans="1:12" x14ac:dyDescent="0.25">
      <c r="A325" s="322">
        <v>41753</v>
      </c>
      <c r="B325" s="311">
        <v>1583</v>
      </c>
      <c r="C325" s="32" t="s">
        <v>2405</v>
      </c>
      <c r="D325" s="702">
        <v>16264.1</v>
      </c>
      <c r="E325" s="865">
        <v>41752</v>
      </c>
      <c r="F325" s="702">
        <v>16264.1</v>
      </c>
      <c r="G325" s="1372">
        <f t="shared" si="4"/>
        <v>0</v>
      </c>
      <c r="I325" s="2026"/>
      <c r="J325" s="47">
        <v>244</v>
      </c>
      <c r="K325" s="47" t="s">
        <v>3889</v>
      </c>
      <c r="L325" s="1897" t="s">
        <v>3732</v>
      </c>
    </row>
    <row r="326" spans="1:12" x14ac:dyDescent="0.25">
      <c r="A326" s="322">
        <v>41753</v>
      </c>
      <c r="B326" s="311">
        <v>1584</v>
      </c>
      <c r="C326" s="32" t="s">
        <v>2408</v>
      </c>
      <c r="D326" s="702">
        <v>5111</v>
      </c>
      <c r="E326" s="2155">
        <v>41764</v>
      </c>
      <c r="F326" s="961">
        <v>5111</v>
      </c>
      <c r="G326" s="1372">
        <f t="shared" si="4"/>
        <v>0</v>
      </c>
      <c r="I326" s="2026"/>
      <c r="J326" s="2134">
        <v>255</v>
      </c>
      <c r="K326" s="2134" t="s">
        <v>3889</v>
      </c>
      <c r="L326" s="1897" t="s">
        <v>4083</v>
      </c>
    </row>
    <row r="327" spans="1:12" x14ac:dyDescent="0.25">
      <c r="A327" s="322">
        <v>41753</v>
      </c>
      <c r="B327" s="311">
        <v>1585</v>
      </c>
      <c r="C327" s="32" t="s">
        <v>2403</v>
      </c>
      <c r="D327" s="702">
        <v>8464</v>
      </c>
      <c r="E327" s="865">
        <v>41755</v>
      </c>
      <c r="F327" s="702">
        <v>8464</v>
      </c>
      <c r="G327" s="1372">
        <f t="shared" si="4"/>
        <v>0</v>
      </c>
      <c r="I327" s="2026"/>
      <c r="J327" s="47">
        <v>260</v>
      </c>
      <c r="K327" s="47" t="s">
        <v>3889</v>
      </c>
      <c r="L327" s="1897" t="s">
        <v>3837</v>
      </c>
    </row>
    <row r="328" spans="1:12" x14ac:dyDescent="0.25">
      <c r="A328" s="322">
        <v>41753</v>
      </c>
      <c r="B328" s="311">
        <v>1586</v>
      </c>
      <c r="C328" s="32" t="s">
        <v>2404</v>
      </c>
      <c r="D328" s="702">
        <v>1364.4</v>
      </c>
      <c r="E328" s="304">
        <v>41752</v>
      </c>
      <c r="F328" s="390">
        <v>1364.4</v>
      </c>
      <c r="G328" s="982">
        <f t="shared" si="4"/>
        <v>0</v>
      </c>
      <c r="I328" s="2026"/>
      <c r="J328" s="2174">
        <v>274</v>
      </c>
      <c r="K328" s="2174" t="s">
        <v>3889</v>
      </c>
      <c r="L328" s="1897" t="s">
        <v>4084</v>
      </c>
    </row>
    <row r="329" spans="1:12" x14ac:dyDescent="0.25">
      <c r="A329" s="322">
        <v>41753</v>
      </c>
      <c r="B329" s="311">
        <v>1587</v>
      </c>
      <c r="C329" s="32" t="s">
        <v>2404</v>
      </c>
      <c r="D329" s="702">
        <v>1516.8</v>
      </c>
      <c r="E329" s="304">
        <v>41752</v>
      </c>
      <c r="F329" s="390">
        <v>1516.8</v>
      </c>
      <c r="G329" s="982">
        <f t="shared" si="4"/>
        <v>0</v>
      </c>
      <c r="I329" s="2026"/>
      <c r="J329" s="2174">
        <v>274</v>
      </c>
      <c r="K329" s="2174" t="s">
        <v>3889</v>
      </c>
      <c r="L329" s="1897" t="s">
        <v>4084</v>
      </c>
    </row>
    <row r="330" spans="1:12" x14ac:dyDescent="0.25">
      <c r="A330" s="322">
        <v>41753</v>
      </c>
      <c r="B330" s="311">
        <v>1588</v>
      </c>
      <c r="C330" s="32" t="s">
        <v>2404</v>
      </c>
      <c r="D330" s="702">
        <v>1945.65</v>
      </c>
      <c r="E330" s="304">
        <v>41752</v>
      </c>
      <c r="F330" s="390">
        <v>1945.65</v>
      </c>
      <c r="G330" s="982">
        <f t="shared" si="4"/>
        <v>0</v>
      </c>
      <c r="I330" s="2026"/>
      <c r="J330" s="2174">
        <v>274</v>
      </c>
      <c r="K330" s="2174" t="s">
        <v>3889</v>
      </c>
      <c r="L330" s="1897" t="s">
        <v>4084</v>
      </c>
    </row>
    <row r="331" spans="1:12" x14ac:dyDescent="0.25">
      <c r="A331" s="322">
        <v>41753</v>
      </c>
      <c r="B331" s="311">
        <v>1589</v>
      </c>
      <c r="C331" s="32" t="s">
        <v>2404</v>
      </c>
      <c r="D331" s="702">
        <v>1530</v>
      </c>
      <c r="E331" s="304">
        <v>41752</v>
      </c>
      <c r="F331" s="390">
        <v>1530</v>
      </c>
      <c r="G331" s="982">
        <f t="shared" ref="G331:G444" si="5">D331-F331</f>
        <v>0</v>
      </c>
      <c r="I331" s="2026"/>
      <c r="J331" s="2174">
        <v>274</v>
      </c>
      <c r="K331" s="2174" t="s">
        <v>3889</v>
      </c>
      <c r="L331" s="1897" t="s">
        <v>4084</v>
      </c>
    </row>
    <row r="332" spans="1:12" x14ac:dyDescent="0.25">
      <c r="A332" s="322">
        <v>41753</v>
      </c>
      <c r="B332" s="311">
        <v>1590</v>
      </c>
      <c r="C332" s="32" t="s">
        <v>3715</v>
      </c>
      <c r="D332" s="702">
        <v>9009.6</v>
      </c>
      <c r="E332" s="865">
        <v>41752</v>
      </c>
      <c r="F332" s="702">
        <v>9009.6</v>
      </c>
      <c r="G332" s="1372">
        <f t="shared" si="5"/>
        <v>0</v>
      </c>
      <c r="I332" s="2026"/>
      <c r="J332" s="47">
        <v>177</v>
      </c>
      <c r="K332" s="47" t="s">
        <v>3889</v>
      </c>
      <c r="L332" s="1897" t="s">
        <v>3728</v>
      </c>
    </row>
    <row r="333" spans="1:12" x14ac:dyDescent="0.25">
      <c r="A333" s="322">
        <v>41753</v>
      </c>
      <c r="B333" s="311">
        <v>1591</v>
      </c>
      <c r="C333" s="32" t="s">
        <v>2407</v>
      </c>
      <c r="D333" s="702">
        <v>62824.9</v>
      </c>
      <c r="E333" s="865">
        <v>41752</v>
      </c>
      <c r="F333" s="702">
        <v>62824.9</v>
      </c>
      <c r="G333" s="1372">
        <f t="shared" si="5"/>
        <v>0</v>
      </c>
      <c r="I333" s="2026"/>
      <c r="J333" s="47">
        <v>308</v>
      </c>
      <c r="K333" s="47" t="s">
        <v>3889</v>
      </c>
      <c r="L333" s="1897" t="s">
        <v>3735</v>
      </c>
    </row>
    <row r="334" spans="1:12" x14ac:dyDescent="0.25">
      <c r="A334" s="322">
        <v>41753</v>
      </c>
      <c r="B334" s="311">
        <v>1592</v>
      </c>
      <c r="C334" s="32" t="s">
        <v>2402</v>
      </c>
      <c r="D334" s="702">
        <v>15085.05</v>
      </c>
      <c r="E334" s="865">
        <v>41759</v>
      </c>
      <c r="F334" s="702">
        <v>15085.05</v>
      </c>
      <c r="G334" s="1372">
        <f t="shared" si="5"/>
        <v>0</v>
      </c>
      <c r="I334" s="2026"/>
      <c r="J334" s="47">
        <v>816</v>
      </c>
      <c r="K334" s="47" t="s">
        <v>2761</v>
      </c>
      <c r="L334" s="1897" t="s">
        <v>4086</v>
      </c>
    </row>
    <row r="335" spans="1:12" x14ac:dyDescent="0.25">
      <c r="A335" s="322">
        <v>41753</v>
      </c>
      <c r="B335" s="311">
        <v>1593</v>
      </c>
      <c r="C335" s="32" t="s">
        <v>2409</v>
      </c>
      <c r="D335" s="702">
        <v>6327.6</v>
      </c>
      <c r="E335" s="865">
        <v>41754</v>
      </c>
      <c r="F335" s="702">
        <v>6327.6</v>
      </c>
      <c r="G335" s="1372">
        <f t="shared" si="5"/>
        <v>0</v>
      </c>
      <c r="I335" s="2026"/>
      <c r="J335" s="47">
        <v>377</v>
      </c>
      <c r="K335" s="47" t="s">
        <v>3889</v>
      </c>
      <c r="L335" s="1897" t="s">
        <v>3817</v>
      </c>
    </row>
    <row r="336" spans="1:12" x14ac:dyDescent="0.25">
      <c r="A336" s="322">
        <v>41753</v>
      </c>
      <c r="B336" s="311">
        <v>1594</v>
      </c>
      <c r="C336" s="32" t="s">
        <v>2402</v>
      </c>
      <c r="D336" s="702">
        <v>118075.18</v>
      </c>
      <c r="E336" s="865">
        <v>41755</v>
      </c>
      <c r="F336" s="702">
        <v>118075.18</v>
      </c>
      <c r="G336" s="1372">
        <f t="shared" si="5"/>
        <v>0</v>
      </c>
      <c r="I336" s="2026"/>
      <c r="J336" s="47">
        <v>475</v>
      </c>
      <c r="K336" s="47" t="s">
        <v>3889</v>
      </c>
      <c r="L336" s="1897" t="s">
        <v>3839</v>
      </c>
    </row>
    <row r="337" spans="1:12" x14ac:dyDescent="0.25">
      <c r="A337" s="322">
        <v>41753</v>
      </c>
      <c r="B337" s="311">
        <v>1595</v>
      </c>
      <c r="C337" s="32" t="s">
        <v>2405</v>
      </c>
      <c r="D337" s="702">
        <v>11115.84</v>
      </c>
      <c r="E337" s="865">
        <v>41755</v>
      </c>
      <c r="F337" s="702">
        <v>11115.84</v>
      </c>
      <c r="G337" s="1372">
        <f t="shared" si="5"/>
        <v>0</v>
      </c>
      <c r="I337" s="2026"/>
      <c r="J337" s="47">
        <v>477</v>
      </c>
      <c r="K337" s="47" t="s">
        <v>3889</v>
      </c>
      <c r="L337" s="1897" t="s">
        <v>3841</v>
      </c>
    </row>
    <row r="338" spans="1:12" x14ac:dyDescent="0.25">
      <c r="A338" s="322">
        <v>41753</v>
      </c>
      <c r="B338" s="311">
        <v>1596</v>
      </c>
      <c r="C338" s="32" t="s">
        <v>2408</v>
      </c>
      <c r="D338" s="702">
        <v>4598</v>
      </c>
      <c r="E338" s="2155">
        <v>41764</v>
      </c>
      <c r="F338" s="407">
        <v>4598</v>
      </c>
      <c r="G338" s="982">
        <f t="shared" si="5"/>
        <v>0</v>
      </c>
      <c r="I338" s="2026"/>
      <c r="J338" s="2134">
        <v>488</v>
      </c>
      <c r="K338" s="2134" t="s">
        <v>3889</v>
      </c>
      <c r="L338" s="1897" t="s">
        <v>4087</v>
      </c>
    </row>
    <row r="339" spans="1:12" x14ac:dyDescent="0.25">
      <c r="A339" s="322">
        <v>41753</v>
      </c>
      <c r="B339" s="311">
        <v>1597</v>
      </c>
      <c r="C339" s="32" t="s">
        <v>3716</v>
      </c>
      <c r="D339" s="702">
        <v>105</v>
      </c>
      <c r="E339" s="865">
        <v>41733</v>
      </c>
      <c r="F339" s="702">
        <v>105</v>
      </c>
      <c r="G339" s="1372">
        <f t="shared" si="5"/>
        <v>0</v>
      </c>
      <c r="I339" s="2026"/>
      <c r="J339" s="2134">
        <v>67</v>
      </c>
      <c r="K339" s="2134" t="s">
        <v>2761</v>
      </c>
      <c r="L339" s="1897" t="s">
        <v>4088</v>
      </c>
    </row>
    <row r="340" spans="1:12" x14ac:dyDescent="0.25">
      <c r="A340" s="322">
        <v>41753</v>
      </c>
      <c r="B340" s="311">
        <v>1598</v>
      </c>
      <c r="C340" s="32" t="s">
        <v>3716</v>
      </c>
      <c r="D340" s="702">
        <v>748.5</v>
      </c>
      <c r="E340" s="865">
        <v>41733</v>
      </c>
      <c r="F340" s="702">
        <v>748.5</v>
      </c>
      <c r="G340" s="1372">
        <f t="shared" si="5"/>
        <v>0</v>
      </c>
      <c r="I340" s="2026"/>
      <c r="J340" s="2134">
        <v>74</v>
      </c>
      <c r="K340" s="2134" t="s">
        <v>2761</v>
      </c>
      <c r="L340" s="1897" t="s">
        <v>4091</v>
      </c>
    </row>
    <row r="341" spans="1:12" x14ac:dyDescent="0.25">
      <c r="A341" s="322">
        <v>41753</v>
      </c>
      <c r="B341" s="311">
        <v>1599</v>
      </c>
      <c r="C341" s="32" t="s">
        <v>3716</v>
      </c>
      <c r="D341" s="702">
        <v>1509.2</v>
      </c>
      <c r="E341" s="865">
        <v>41734</v>
      </c>
      <c r="F341" s="702">
        <v>1509.2</v>
      </c>
      <c r="G341" s="1372">
        <f t="shared" si="5"/>
        <v>0</v>
      </c>
      <c r="I341" s="2026"/>
      <c r="J341" s="47">
        <v>128</v>
      </c>
      <c r="K341" s="47" t="s">
        <v>2761</v>
      </c>
      <c r="L341" s="1897" t="s">
        <v>4093</v>
      </c>
    </row>
    <row r="342" spans="1:12" x14ac:dyDescent="0.25">
      <c r="A342" s="322">
        <v>41753</v>
      </c>
      <c r="B342" s="311">
        <v>1600</v>
      </c>
      <c r="C342" s="32" t="s">
        <v>3716</v>
      </c>
      <c r="D342" s="702">
        <v>1915.2</v>
      </c>
      <c r="E342" s="865">
        <v>41737</v>
      </c>
      <c r="F342" s="702">
        <v>1915.2</v>
      </c>
      <c r="G342" s="1372">
        <f t="shared" si="5"/>
        <v>0</v>
      </c>
      <c r="I342" s="2026"/>
      <c r="J342" s="47">
        <v>336</v>
      </c>
      <c r="K342" s="47" t="s">
        <v>2761</v>
      </c>
      <c r="L342" s="1897" t="s">
        <v>4094</v>
      </c>
    </row>
    <row r="343" spans="1:12" x14ac:dyDescent="0.25">
      <c r="A343" s="322">
        <v>41753</v>
      </c>
      <c r="B343" s="311">
        <v>1601</v>
      </c>
      <c r="C343" s="32" t="s">
        <v>3716</v>
      </c>
      <c r="D343" s="702">
        <v>1524.2</v>
      </c>
      <c r="E343" s="865">
        <v>41739</v>
      </c>
      <c r="F343" s="702">
        <v>1524.2</v>
      </c>
      <c r="G343" s="1372">
        <f t="shared" si="5"/>
        <v>0</v>
      </c>
      <c r="I343" s="2026"/>
      <c r="J343" s="47">
        <v>420</v>
      </c>
      <c r="K343" s="47" t="s">
        <v>2761</v>
      </c>
      <c r="L343" s="1897" t="s">
        <v>4096</v>
      </c>
    </row>
    <row r="344" spans="1:12" x14ac:dyDescent="0.25">
      <c r="A344" s="322">
        <v>41753</v>
      </c>
      <c r="B344" s="311">
        <v>1602</v>
      </c>
      <c r="C344" s="32" t="s">
        <v>3716</v>
      </c>
      <c r="D344" s="702">
        <v>1045.2</v>
      </c>
      <c r="E344" s="865">
        <v>41740</v>
      </c>
      <c r="F344" s="702">
        <v>1045.2</v>
      </c>
      <c r="G344" s="1372">
        <f t="shared" si="5"/>
        <v>0</v>
      </c>
      <c r="I344" s="2026"/>
      <c r="J344" s="47">
        <v>475</v>
      </c>
      <c r="K344" s="47" t="s">
        <v>2761</v>
      </c>
      <c r="L344" s="1897" t="s">
        <v>4098</v>
      </c>
    </row>
    <row r="345" spans="1:12" x14ac:dyDescent="0.25">
      <c r="A345" s="322">
        <v>41753</v>
      </c>
      <c r="B345" s="311">
        <v>1603</v>
      </c>
      <c r="C345" s="32" t="s">
        <v>3716</v>
      </c>
      <c r="D345" s="702">
        <v>1193</v>
      </c>
      <c r="E345" s="865">
        <v>41740</v>
      </c>
      <c r="F345" s="702">
        <v>1193</v>
      </c>
      <c r="G345" s="1372">
        <f t="shared" si="5"/>
        <v>0</v>
      </c>
      <c r="I345" s="2026"/>
      <c r="J345" s="47">
        <v>475</v>
      </c>
      <c r="K345" s="47" t="s">
        <v>2761</v>
      </c>
      <c r="L345" s="1897" t="s">
        <v>4098</v>
      </c>
    </row>
    <row r="346" spans="1:12" x14ac:dyDescent="0.25">
      <c r="A346" s="322">
        <v>41753</v>
      </c>
      <c r="B346" s="311">
        <v>1604</v>
      </c>
      <c r="C346" s="32" t="s">
        <v>3716</v>
      </c>
      <c r="D346" s="702">
        <v>1621.4</v>
      </c>
      <c r="E346" s="865">
        <v>41740</v>
      </c>
      <c r="F346" s="702">
        <v>1621.4</v>
      </c>
      <c r="G346" s="1372">
        <f t="shared" si="5"/>
        <v>0</v>
      </c>
      <c r="I346" s="2026"/>
      <c r="J346" s="47">
        <v>552</v>
      </c>
      <c r="K346" s="47" t="s">
        <v>2761</v>
      </c>
      <c r="L346" s="1897" t="s">
        <v>4099</v>
      </c>
    </row>
    <row r="347" spans="1:12" x14ac:dyDescent="0.25">
      <c r="A347" s="322">
        <v>41753</v>
      </c>
      <c r="B347" s="311">
        <v>1605</v>
      </c>
      <c r="C347" s="32" t="s">
        <v>3716</v>
      </c>
      <c r="D347" s="702">
        <v>1234.8</v>
      </c>
      <c r="E347" s="865">
        <v>41740</v>
      </c>
      <c r="F347" s="702">
        <v>1234.8</v>
      </c>
      <c r="G347" s="1372">
        <f t="shared" si="5"/>
        <v>0</v>
      </c>
      <c r="I347" s="2026"/>
      <c r="J347" s="47">
        <v>552</v>
      </c>
      <c r="K347" s="47" t="s">
        <v>2761</v>
      </c>
      <c r="L347" s="1897" t="s">
        <v>4099</v>
      </c>
    </row>
    <row r="348" spans="1:12" x14ac:dyDescent="0.25">
      <c r="A348" s="322">
        <v>41753</v>
      </c>
      <c r="B348" s="311">
        <v>1606</v>
      </c>
      <c r="C348" s="32" t="s">
        <v>3716</v>
      </c>
      <c r="D348" s="702">
        <v>1037</v>
      </c>
      <c r="E348" s="865">
        <v>41740</v>
      </c>
      <c r="F348" s="702">
        <v>1037</v>
      </c>
      <c r="G348" s="1372">
        <f t="shared" si="5"/>
        <v>0</v>
      </c>
      <c r="I348" s="2026"/>
      <c r="J348" s="2128">
        <v>552</v>
      </c>
      <c r="K348" s="2128" t="s">
        <v>2761</v>
      </c>
      <c r="L348" s="1897" t="s">
        <v>4099</v>
      </c>
    </row>
    <row r="349" spans="1:12" ht="15.75" thickBot="1" x14ac:dyDescent="0.3">
      <c r="A349" s="322">
        <v>41753</v>
      </c>
      <c r="B349" s="311">
        <v>1607</v>
      </c>
      <c r="C349" s="32" t="s">
        <v>3716</v>
      </c>
      <c r="D349" s="702">
        <v>1910.4</v>
      </c>
      <c r="E349" s="865">
        <v>41743</v>
      </c>
      <c r="F349" s="702">
        <v>1910.4</v>
      </c>
      <c r="G349" s="1372">
        <f t="shared" si="5"/>
        <v>0</v>
      </c>
      <c r="I349" s="2026"/>
      <c r="J349" s="2136">
        <v>631</v>
      </c>
      <c r="K349" s="2136" t="s">
        <v>2761</v>
      </c>
      <c r="L349" s="1897" t="s">
        <v>4101</v>
      </c>
    </row>
    <row r="350" spans="1:12" x14ac:dyDescent="0.25">
      <c r="A350" s="322">
        <v>41754</v>
      </c>
      <c r="B350" s="311">
        <v>1608</v>
      </c>
      <c r="C350" s="32" t="s">
        <v>3716</v>
      </c>
      <c r="D350" s="702">
        <v>1578.4</v>
      </c>
      <c r="E350" s="865">
        <v>41743</v>
      </c>
      <c r="F350" s="702">
        <v>1578.4</v>
      </c>
      <c r="G350" s="1372">
        <f t="shared" si="5"/>
        <v>0</v>
      </c>
      <c r="I350" s="2026"/>
      <c r="J350" s="2128">
        <v>763</v>
      </c>
      <c r="K350" s="2128" t="s">
        <v>2761</v>
      </c>
      <c r="L350" s="1897" t="s">
        <v>4103</v>
      </c>
    </row>
    <row r="351" spans="1:12" x14ac:dyDescent="0.25">
      <c r="A351" s="322">
        <v>41754</v>
      </c>
      <c r="B351" s="311">
        <v>1609</v>
      </c>
      <c r="C351" s="32" t="s">
        <v>3716</v>
      </c>
      <c r="D351" s="702">
        <v>1287</v>
      </c>
      <c r="E351" s="865">
        <v>41744</v>
      </c>
      <c r="F351" s="702">
        <v>1287</v>
      </c>
      <c r="G351" s="1372">
        <f t="shared" si="5"/>
        <v>0</v>
      </c>
      <c r="I351" s="2026"/>
      <c r="J351" s="2128">
        <v>843</v>
      </c>
      <c r="K351" s="2128" t="s">
        <v>2761</v>
      </c>
      <c r="L351" s="1897" t="s">
        <v>4105</v>
      </c>
    </row>
    <row r="352" spans="1:12" x14ac:dyDescent="0.25">
      <c r="A352" s="322">
        <v>41754</v>
      </c>
      <c r="B352" s="311">
        <v>1610</v>
      </c>
      <c r="C352" s="32" t="s">
        <v>2404</v>
      </c>
      <c r="D352" s="702">
        <v>1747.8</v>
      </c>
      <c r="E352" s="865">
        <v>41753</v>
      </c>
      <c r="F352" s="702">
        <v>1747.8</v>
      </c>
      <c r="G352" s="1372">
        <f t="shared" si="5"/>
        <v>0</v>
      </c>
      <c r="I352" s="2026"/>
      <c r="J352" s="2128">
        <v>350</v>
      </c>
      <c r="K352" s="2128" t="s">
        <v>3889</v>
      </c>
      <c r="L352" s="1897" t="s">
        <v>4107</v>
      </c>
    </row>
    <row r="353" spans="1:12" x14ac:dyDescent="0.25">
      <c r="A353" s="322">
        <v>41754</v>
      </c>
      <c r="B353" s="311">
        <v>1611</v>
      </c>
      <c r="C353" s="32" t="s">
        <v>2404</v>
      </c>
      <c r="D353" s="702">
        <v>1656</v>
      </c>
      <c r="E353" s="865">
        <v>41753</v>
      </c>
      <c r="F353" s="702">
        <v>1656</v>
      </c>
      <c r="G353" s="1372">
        <f t="shared" si="5"/>
        <v>0</v>
      </c>
      <c r="I353" s="2026"/>
      <c r="J353" s="2128">
        <v>350</v>
      </c>
      <c r="K353" s="2128" t="s">
        <v>3889</v>
      </c>
      <c r="L353" s="1897" t="s">
        <v>4107</v>
      </c>
    </row>
    <row r="354" spans="1:12" x14ac:dyDescent="0.25">
      <c r="A354" s="322">
        <v>41754</v>
      </c>
      <c r="B354" s="311">
        <v>1612</v>
      </c>
      <c r="C354" s="32" t="s">
        <v>2404</v>
      </c>
      <c r="D354" s="702">
        <v>1716</v>
      </c>
      <c r="E354" s="865">
        <v>41753</v>
      </c>
      <c r="F354" s="702">
        <v>1716</v>
      </c>
      <c r="G354" s="1372">
        <f t="shared" si="5"/>
        <v>0</v>
      </c>
      <c r="I354" s="2026"/>
      <c r="J354" s="2128">
        <v>350</v>
      </c>
      <c r="K354" s="2128" t="s">
        <v>3889</v>
      </c>
      <c r="L354" s="1897" t="s">
        <v>4107</v>
      </c>
    </row>
    <row r="355" spans="1:12" x14ac:dyDescent="0.25">
      <c r="A355" s="322">
        <v>41754</v>
      </c>
      <c r="B355" s="311">
        <v>1613</v>
      </c>
      <c r="C355" s="32" t="s">
        <v>2404</v>
      </c>
      <c r="D355" s="702">
        <v>1950</v>
      </c>
      <c r="E355" s="865">
        <v>41753</v>
      </c>
      <c r="F355" s="702">
        <v>1950</v>
      </c>
      <c r="G355" s="1372">
        <f t="shared" si="5"/>
        <v>0</v>
      </c>
      <c r="I355" s="2026"/>
      <c r="J355" s="2128">
        <v>350</v>
      </c>
      <c r="K355" s="2128" t="s">
        <v>3889</v>
      </c>
      <c r="L355" s="1897" t="s">
        <v>4107</v>
      </c>
    </row>
    <row r="356" spans="1:12" x14ac:dyDescent="0.25">
      <c r="A356" s="322">
        <v>41754</v>
      </c>
      <c r="B356" s="311">
        <v>1614</v>
      </c>
      <c r="C356" s="32" t="s">
        <v>2404</v>
      </c>
      <c r="D356" s="702">
        <v>1480</v>
      </c>
      <c r="E356" s="2158" t="s">
        <v>4108</v>
      </c>
      <c r="G356" s="2133">
        <f t="shared" si="5"/>
        <v>1480</v>
      </c>
      <c r="I356" s="2026"/>
      <c r="J356" s="2157">
        <v>350</v>
      </c>
      <c r="K356" s="2157" t="s">
        <v>3889</v>
      </c>
      <c r="L356" s="1897"/>
    </row>
    <row r="357" spans="1:12" x14ac:dyDescent="0.25">
      <c r="A357" s="322">
        <v>41754</v>
      </c>
      <c r="B357" s="311">
        <v>1615</v>
      </c>
      <c r="C357" s="32" t="s">
        <v>2404</v>
      </c>
      <c r="D357" s="702">
        <v>1000</v>
      </c>
      <c r="E357" s="865">
        <v>41753</v>
      </c>
      <c r="F357" s="702">
        <v>1000</v>
      </c>
      <c r="G357" s="1372">
        <f t="shared" si="5"/>
        <v>0</v>
      </c>
      <c r="I357" s="2026"/>
      <c r="J357" s="2128">
        <v>350</v>
      </c>
      <c r="K357" s="2128" t="s">
        <v>3889</v>
      </c>
      <c r="L357" s="1897" t="s">
        <v>4107</v>
      </c>
    </row>
    <row r="358" spans="1:12" x14ac:dyDescent="0.25">
      <c r="A358" s="322">
        <v>41754</v>
      </c>
      <c r="B358" s="311">
        <v>1616</v>
      </c>
      <c r="C358" s="32" t="s">
        <v>3716</v>
      </c>
      <c r="D358" s="702">
        <v>1391.6</v>
      </c>
      <c r="E358" s="865">
        <v>41745</v>
      </c>
      <c r="F358" s="702">
        <v>1391.6</v>
      </c>
      <c r="G358" s="1372">
        <f t="shared" si="5"/>
        <v>0</v>
      </c>
      <c r="I358" s="2026"/>
      <c r="J358" s="2128">
        <v>921</v>
      </c>
      <c r="K358" s="2128" t="s">
        <v>2761</v>
      </c>
      <c r="L358" s="1897" t="s">
        <v>4109</v>
      </c>
    </row>
    <row r="359" spans="1:12" x14ac:dyDescent="0.25">
      <c r="A359" s="322">
        <v>41754</v>
      </c>
      <c r="B359" s="311">
        <v>1617</v>
      </c>
      <c r="C359" s="32" t="s">
        <v>3716</v>
      </c>
      <c r="D359" s="702">
        <v>1565</v>
      </c>
      <c r="E359" s="865">
        <v>41751</v>
      </c>
      <c r="F359" s="702">
        <v>1565</v>
      </c>
      <c r="G359" s="1372">
        <f t="shared" si="5"/>
        <v>0</v>
      </c>
      <c r="I359" s="2026"/>
      <c r="J359" s="2128">
        <v>210</v>
      </c>
      <c r="K359" s="2128" t="s">
        <v>3889</v>
      </c>
      <c r="L359" s="1897" t="s">
        <v>4111</v>
      </c>
    </row>
    <row r="360" spans="1:12" x14ac:dyDescent="0.25">
      <c r="A360" s="322">
        <v>41754</v>
      </c>
      <c r="B360" s="311">
        <v>1618</v>
      </c>
      <c r="C360" s="32" t="s">
        <v>3716</v>
      </c>
      <c r="D360" s="702">
        <v>1083</v>
      </c>
      <c r="E360" s="865">
        <v>41752</v>
      </c>
      <c r="F360" s="702">
        <v>1083</v>
      </c>
      <c r="G360" s="1372">
        <f t="shared" si="5"/>
        <v>0</v>
      </c>
      <c r="I360" s="2026"/>
      <c r="J360" s="47">
        <v>310</v>
      </c>
      <c r="K360" s="47" t="s">
        <v>3889</v>
      </c>
      <c r="L360" s="1897" t="s">
        <v>4113</v>
      </c>
    </row>
    <row r="361" spans="1:12" x14ac:dyDescent="0.25">
      <c r="A361" s="322">
        <v>41754</v>
      </c>
      <c r="B361" s="311">
        <v>1619</v>
      </c>
      <c r="C361" s="32" t="s">
        <v>3716</v>
      </c>
      <c r="D361" s="702">
        <v>1205.8</v>
      </c>
      <c r="E361" s="2134" t="s">
        <v>4108</v>
      </c>
      <c r="G361" s="2133">
        <f t="shared" si="5"/>
        <v>1205.8</v>
      </c>
      <c r="I361" s="2026"/>
      <c r="J361" s="2129" t="s">
        <v>3892</v>
      </c>
      <c r="K361" s="2129"/>
      <c r="L361" s="2027"/>
    </row>
    <row r="362" spans="1:12" x14ac:dyDescent="0.25">
      <c r="A362" s="322">
        <v>41754</v>
      </c>
      <c r="B362" s="311">
        <v>1620</v>
      </c>
      <c r="C362" s="32" t="s">
        <v>3716</v>
      </c>
      <c r="D362" s="702">
        <v>1502.6</v>
      </c>
      <c r="E362" s="865">
        <v>41753</v>
      </c>
      <c r="F362" s="702">
        <v>1502.6</v>
      </c>
      <c r="G362" s="1372">
        <f t="shared" si="5"/>
        <v>0</v>
      </c>
      <c r="I362" s="2026"/>
      <c r="J362" s="47">
        <v>431</v>
      </c>
      <c r="K362" s="47" t="s">
        <v>3889</v>
      </c>
      <c r="L362" s="1897" t="s">
        <v>4115</v>
      </c>
    </row>
    <row r="363" spans="1:12" x14ac:dyDescent="0.25">
      <c r="A363" s="322">
        <v>41754</v>
      </c>
      <c r="B363" s="311">
        <v>1621</v>
      </c>
      <c r="C363" s="32" t="s">
        <v>2404</v>
      </c>
      <c r="D363" s="702">
        <v>1280</v>
      </c>
      <c r="E363" s="865">
        <v>41754</v>
      </c>
      <c r="F363" s="702">
        <v>1280</v>
      </c>
      <c r="G363" s="1372">
        <f t="shared" si="5"/>
        <v>0</v>
      </c>
      <c r="I363" s="2026"/>
      <c r="J363" s="47">
        <v>419</v>
      </c>
      <c r="K363" s="47" t="s">
        <v>3889</v>
      </c>
      <c r="L363" s="1897" t="s">
        <v>4118</v>
      </c>
    </row>
    <row r="364" spans="1:12" x14ac:dyDescent="0.25">
      <c r="A364" s="322">
        <v>41754</v>
      </c>
      <c r="B364" s="311">
        <v>1622</v>
      </c>
      <c r="C364" s="32" t="s">
        <v>2404</v>
      </c>
      <c r="D364" s="702">
        <v>1828.8</v>
      </c>
      <c r="E364" s="865">
        <v>41754</v>
      </c>
      <c r="F364" s="702">
        <v>1828</v>
      </c>
      <c r="G364" s="1372">
        <f t="shared" si="5"/>
        <v>0.79999999999995453</v>
      </c>
      <c r="I364" s="2026"/>
      <c r="J364" s="47">
        <v>419</v>
      </c>
      <c r="K364" s="47" t="s">
        <v>3889</v>
      </c>
      <c r="L364" s="1897" t="s">
        <v>4118</v>
      </c>
    </row>
    <row r="365" spans="1:12" x14ac:dyDescent="0.25">
      <c r="A365" s="322">
        <v>41754</v>
      </c>
      <c r="B365" s="311">
        <v>1623</v>
      </c>
      <c r="C365" s="32" t="s">
        <v>2417</v>
      </c>
      <c r="D365" s="702">
        <v>1872</v>
      </c>
      <c r="E365" s="865">
        <v>41754</v>
      </c>
      <c r="F365" s="702">
        <v>1872</v>
      </c>
      <c r="G365" s="1372">
        <f t="shared" si="5"/>
        <v>0</v>
      </c>
      <c r="I365" s="2026"/>
      <c r="J365" s="47">
        <v>540</v>
      </c>
      <c r="K365" s="47" t="s">
        <v>3889</v>
      </c>
      <c r="L365" s="1897" t="s">
        <v>4119</v>
      </c>
    </row>
    <row r="366" spans="1:12" x14ac:dyDescent="0.25">
      <c r="A366" s="322">
        <v>41754</v>
      </c>
      <c r="B366" s="311">
        <v>1624</v>
      </c>
      <c r="C366" s="32" t="s">
        <v>3085</v>
      </c>
      <c r="D366" s="702">
        <v>1850.08</v>
      </c>
      <c r="E366" s="865">
        <v>41751</v>
      </c>
      <c r="F366" s="702">
        <v>1850.08</v>
      </c>
      <c r="G366" s="1372">
        <f t="shared" si="5"/>
        <v>0</v>
      </c>
      <c r="I366" s="2026"/>
      <c r="J366" s="47">
        <v>282</v>
      </c>
      <c r="K366" s="47" t="s">
        <v>3889</v>
      </c>
      <c r="L366" s="1897" t="s">
        <v>4120</v>
      </c>
    </row>
    <row r="367" spans="1:12" x14ac:dyDescent="0.25">
      <c r="A367" s="322">
        <v>41754</v>
      </c>
      <c r="B367" s="311">
        <v>1625</v>
      </c>
      <c r="C367" s="32" t="s">
        <v>3714</v>
      </c>
      <c r="D367" s="702">
        <v>10221.4</v>
      </c>
      <c r="E367" s="865">
        <v>41754</v>
      </c>
      <c r="F367" s="702">
        <v>10221.4</v>
      </c>
      <c r="G367" s="1372">
        <f t="shared" si="5"/>
        <v>0</v>
      </c>
      <c r="I367" s="2026"/>
      <c r="J367" s="47">
        <v>504</v>
      </c>
      <c r="K367" s="47" t="s">
        <v>3889</v>
      </c>
      <c r="L367" s="1897" t="s">
        <v>4121</v>
      </c>
    </row>
    <row r="368" spans="1:12" ht="15.75" thickBot="1" x14ac:dyDescent="0.3">
      <c r="A368" s="322">
        <v>41754</v>
      </c>
      <c r="B368" s="311">
        <v>1626</v>
      </c>
      <c r="C368" s="32" t="s">
        <v>2401</v>
      </c>
      <c r="D368" s="702">
        <v>155000.16</v>
      </c>
      <c r="F368" s="702">
        <v>155000.16</v>
      </c>
      <c r="G368" s="1372">
        <f t="shared" si="5"/>
        <v>0</v>
      </c>
      <c r="I368" s="2026"/>
      <c r="J368" s="2171"/>
      <c r="K368" s="2171"/>
      <c r="L368" s="2027"/>
    </row>
    <row r="369" spans="1:12" x14ac:dyDescent="0.25">
      <c r="A369" s="322">
        <v>41755</v>
      </c>
      <c r="B369" s="311">
        <v>1627</v>
      </c>
      <c r="C369" s="32" t="s">
        <v>3619</v>
      </c>
      <c r="D369" s="702">
        <v>1925.1</v>
      </c>
      <c r="E369" s="865">
        <v>41755</v>
      </c>
      <c r="F369" s="702">
        <v>1925.1</v>
      </c>
      <c r="G369" s="1372">
        <f t="shared" si="5"/>
        <v>0</v>
      </c>
      <c r="I369" s="2026"/>
      <c r="J369" s="2128">
        <v>581</v>
      </c>
      <c r="K369" s="2128" t="s">
        <v>3889</v>
      </c>
      <c r="L369" s="1897" t="s">
        <v>4125</v>
      </c>
    </row>
    <row r="370" spans="1:12" x14ac:dyDescent="0.25">
      <c r="A370" s="322">
        <v>41755</v>
      </c>
      <c r="B370" s="311">
        <v>1628</v>
      </c>
      <c r="C370" s="32" t="s">
        <v>3620</v>
      </c>
      <c r="D370" s="702">
        <v>1925.1</v>
      </c>
      <c r="E370" s="865">
        <v>41755</v>
      </c>
      <c r="F370" s="702">
        <v>1925.1</v>
      </c>
      <c r="G370" s="1372">
        <f t="shared" si="5"/>
        <v>0</v>
      </c>
      <c r="I370" s="2026"/>
      <c r="J370" s="2128">
        <v>581</v>
      </c>
      <c r="K370" s="2128" t="s">
        <v>3889</v>
      </c>
      <c r="L370" s="1897" t="s">
        <v>4125</v>
      </c>
    </row>
    <row r="371" spans="1:12" x14ac:dyDescent="0.25">
      <c r="A371" s="322">
        <v>41755</v>
      </c>
      <c r="B371" s="311">
        <v>1629</v>
      </c>
      <c r="C371" s="32" t="s">
        <v>2418</v>
      </c>
      <c r="D371" s="702">
        <v>47589.85</v>
      </c>
      <c r="E371" s="865">
        <v>41753</v>
      </c>
      <c r="F371" s="702">
        <v>47589.85</v>
      </c>
      <c r="G371" s="1372">
        <f t="shared" si="5"/>
        <v>0</v>
      </c>
      <c r="I371" s="2026"/>
      <c r="J371" s="47">
        <v>89</v>
      </c>
      <c r="K371" s="47" t="s">
        <v>3889</v>
      </c>
      <c r="L371" s="1897" t="s">
        <v>3763</v>
      </c>
    </row>
    <row r="372" spans="1:12" x14ac:dyDescent="0.25">
      <c r="A372" s="322">
        <v>41755</v>
      </c>
      <c r="B372" s="311">
        <v>1630</v>
      </c>
      <c r="C372" s="32" t="s">
        <v>3716</v>
      </c>
      <c r="D372" s="702">
        <v>649</v>
      </c>
      <c r="E372" s="865">
        <v>41751</v>
      </c>
      <c r="F372" s="702">
        <v>649</v>
      </c>
      <c r="G372" s="1372">
        <f t="shared" si="5"/>
        <v>0</v>
      </c>
      <c r="I372" s="2026"/>
      <c r="J372" s="2128">
        <v>328</v>
      </c>
      <c r="K372" s="2128" t="s">
        <v>3889</v>
      </c>
      <c r="L372" s="1897" t="s">
        <v>4127</v>
      </c>
    </row>
    <row r="373" spans="1:12" x14ac:dyDescent="0.25">
      <c r="A373" s="322">
        <v>41755</v>
      </c>
      <c r="B373" s="311">
        <v>1631</v>
      </c>
      <c r="C373" s="32" t="s">
        <v>2404</v>
      </c>
      <c r="D373" s="702">
        <v>1300</v>
      </c>
      <c r="E373" s="865">
        <v>41755</v>
      </c>
      <c r="F373" s="702">
        <v>1300</v>
      </c>
      <c r="G373" s="1372">
        <f t="shared" si="5"/>
        <v>0</v>
      </c>
      <c r="I373" s="2026"/>
      <c r="J373" s="2128">
        <v>596</v>
      </c>
      <c r="K373" s="2128" t="s">
        <v>3889</v>
      </c>
      <c r="L373" s="1897" t="s">
        <v>4129</v>
      </c>
    </row>
    <row r="374" spans="1:12" x14ac:dyDescent="0.25">
      <c r="A374" s="322">
        <v>41755</v>
      </c>
      <c r="B374" s="311">
        <v>1632</v>
      </c>
      <c r="C374" s="32" t="s">
        <v>2404</v>
      </c>
      <c r="D374" s="702">
        <v>2630.4</v>
      </c>
      <c r="E374" s="865">
        <v>41755</v>
      </c>
      <c r="F374" s="702">
        <v>2630.4</v>
      </c>
      <c r="G374" s="1372">
        <f t="shared" si="5"/>
        <v>0</v>
      </c>
      <c r="I374" s="2026"/>
      <c r="J374" s="2128">
        <v>596</v>
      </c>
      <c r="K374" s="2128" t="s">
        <v>3889</v>
      </c>
      <c r="L374" s="1897" t="s">
        <v>4129</v>
      </c>
    </row>
    <row r="375" spans="1:12" x14ac:dyDescent="0.25">
      <c r="A375" s="322">
        <v>41755</v>
      </c>
      <c r="B375" s="311">
        <v>1633</v>
      </c>
      <c r="C375" s="32" t="s">
        <v>2404</v>
      </c>
      <c r="D375" s="702">
        <v>1171.6500000000001</v>
      </c>
      <c r="E375" s="865">
        <v>41755</v>
      </c>
      <c r="F375" s="702">
        <v>1171.6500000000001</v>
      </c>
      <c r="G375" s="1372">
        <f t="shared" si="5"/>
        <v>0</v>
      </c>
      <c r="I375" s="2026"/>
      <c r="J375" s="2128">
        <v>596</v>
      </c>
      <c r="K375" s="2128" t="s">
        <v>3889</v>
      </c>
      <c r="L375" s="1897" t="s">
        <v>4129</v>
      </c>
    </row>
    <row r="376" spans="1:12" x14ac:dyDescent="0.25">
      <c r="A376" s="322">
        <v>41755</v>
      </c>
      <c r="B376" s="311">
        <v>1634</v>
      </c>
      <c r="C376" s="32" t="s">
        <v>3767</v>
      </c>
      <c r="D376" s="702">
        <v>2150.5</v>
      </c>
      <c r="E376" s="865">
        <v>41756</v>
      </c>
      <c r="F376" s="702">
        <v>2150.5</v>
      </c>
      <c r="G376" s="1372">
        <f t="shared" si="5"/>
        <v>0</v>
      </c>
      <c r="I376" s="2026"/>
      <c r="J376" s="47">
        <v>658</v>
      </c>
      <c r="K376" s="47" t="s">
        <v>3889</v>
      </c>
      <c r="L376" s="1897" t="s">
        <v>4131</v>
      </c>
    </row>
    <row r="377" spans="1:12" ht="15.75" thickBot="1" x14ac:dyDescent="0.3">
      <c r="A377" s="322">
        <v>41755</v>
      </c>
      <c r="B377" s="311">
        <v>1635</v>
      </c>
      <c r="C377" s="32" t="s">
        <v>2407</v>
      </c>
      <c r="D377" s="702">
        <v>10446.799999999999</v>
      </c>
      <c r="E377" s="865">
        <v>41753</v>
      </c>
      <c r="F377" s="702">
        <v>10446.799999999999</v>
      </c>
      <c r="G377" s="1372">
        <f t="shared" si="5"/>
        <v>0</v>
      </c>
      <c r="I377" s="2026"/>
      <c r="J377" s="2136">
        <v>380</v>
      </c>
      <c r="K377" s="2136" t="s">
        <v>3889</v>
      </c>
      <c r="L377" s="1897" t="s">
        <v>3773</v>
      </c>
    </row>
    <row r="378" spans="1:12" x14ac:dyDescent="0.25">
      <c r="A378" s="322">
        <v>41757</v>
      </c>
      <c r="B378" s="311">
        <v>1636</v>
      </c>
      <c r="C378" s="32" t="s">
        <v>3086</v>
      </c>
      <c r="D378" s="702">
        <v>148505</v>
      </c>
      <c r="E378" s="2194">
        <v>41792</v>
      </c>
      <c r="F378" s="2195">
        <v>148505</v>
      </c>
      <c r="G378" s="982">
        <f t="shared" si="5"/>
        <v>0</v>
      </c>
      <c r="I378" s="2026"/>
      <c r="J378" s="2170"/>
      <c r="L378" s="2027"/>
    </row>
    <row r="379" spans="1:12" x14ac:dyDescent="0.25">
      <c r="A379" s="322">
        <v>41757</v>
      </c>
      <c r="B379" s="311">
        <v>1637</v>
      </c>
      <c r="C379" s="32" t="s">
        <v>2401</v>
      </c>
      <c r="D379" s="702">
        <v>172250.28</v>
      </c>
      <c r="F379" s="702">
        <v>172250.28</v>
      </c>
      <c r="G379" s="1372">
        <f t="shared" si="5"/>
        <v>0</v>
      </c>
      <c r="I379" s="2026"/>
      <c r="J379" s="2170"/>
      <c r="L379" s="2027"/>
    </row>
    <row r="380" spans="1:12" x14ac:dyDescent="0.25">
      <c r="A380" s="322">
        <v>41757</v>
      </c>
      <c r="B380" s="311">
        <v>1638</v>
      </c>
      <c r="C380" s="32" t="s">
        <v>2401</v>
      </c>
      <c r="D380" s="702">
        <v>281490.12</v>
      </c>
      <c r="F380" s="702">
        <v>281490.12</v>
      </c>
      <c r="G380" s="1372">
        <f t="shared" si="5"/>
        <v>0</v>
      </c>
      <c r="I380" s="2026"/>
      <c r="J380" s="2170"/>
      <c r="L380" s="2027"/>
    </row>
    <row r="381" spans="1:12" x14ac:dyDescent="0.25">
      <c r="A381" s="322">
        <v>41757</v>
      </c>
      <c r="B381" s="311">
        <v>1639</v>
      </c>
      <c r="C381" s="32" t="s">
        <v>2401</v>
      </c>
      <c r="D381" s="702">
        <v>297400.32000000001</v>
      </c>
      <c r="F381" s="702">
        <v>297400.32000000001</v>
      </c>
      <c r="G381" s="1372">
        <f t="shared" si="5"/>
        <v>0</v>
      </c>
      <c r="I381" s="2026"/>
      <c r="J381" s="2170"/>
      <c r="L381" s="2027"/>
    </row>
    <row r="382" spans="1:12" x14ac:dyDescent="0.25">
      <c r="A382" s="322">
        <v>41757</v>
      </c>
      <c r="B382" s="311">
        <v>1640</v>
      </c>
      <c r="C382" s="32" t="s">
        <v>2401</v>
      </c>
      <c r="D382" s="702">
        <v>312054.12</v>
      </c>
      <c r="F382" s="702">
        <v>312054.12</v>
      </c>
      <c r="G382" s="1372">
        <f t="shared" si="5"/>
        <v>0</v>
      </c>
      <c r="I382" s="2026"/>
      <c r="J382" s="2170"/>
      <c r="L382" s="2027"/>
    </row>
    <row r="383" spans="1:12" x14ac:dyDescent="0.25">
      <c r="A383" s="322">
        <v>41757</v>
      </c>
      <c r="B383" s="311">
        <v>1641</v>
      </c>
      <c r="C383" s="32" t="s">
        <v>2401</v>
      </c>
      <c r="D383" s="702">
        <v>308610</v>
      </c>
      <c r="F383" s="702">
        <v>308610</v>
      </c>
      <c r="G383" s="1372">
        <f t="shared" si="5"/>
        <v>0</v>
      </c>
      <c r="I383" s="2026"/>
      <c r="J383" s="2170"/>
      <c r="L383" s="2027"/>
    </row>
    <row r="384" spans="1:12" ht="15.75" thickBot="1" x14ac:dyDescent="0.3">
      <c r="A384" s="322">
        <v>41757</v>
      </c>
      <c r="B384" s="311">
        <v>1642</v>
      </c>
      <c r="C384" s="32" t="s">
        <v>2401</v>
      </c>
      <c r="D384" s="702">
        <v>530000.28</v>
      </c>
      <c r="F384" s="702">
        <v>530000.28</v>
      </c>
      <c r="G384" s="1372">
        <f t="shared" si="5"/>
        <v>0</v>
      </c>
      <c r="I384" s="2026"/>
      <c r="J384" s="2171"/>
      <c r="K384" s="2167"/>
      <c r="L384" s="2027"/>
    </row>
    <row r="385" spans="1:12" x14ac:dyDescent="0.25">
      <c r="A385" s="322">
        <v>41758</v>
      </c>
      <c r="B385" s="311">
        <v>1643</v>
      </c>
      <c r="C385" s="32" t="s">
        <v>2408</v>
      </c>
      <c r="D385" s="702">
        <v>1900</v>
      </c>
      <c r="E385" s="2155">
        <v>41775</v>
      </c>
      <c r="F385" s="407">
        <v>1900</v>
      </c>
      <c r="G385" s="982">
        <f t="shared" si="5"/>
        <v>0</v>
      </c>
      <c r="I385" s="2026"/>
      <c r="J385" s="47">
        <v>327</v>
      </c>
      <c r="K385" s="47" t="s">
        <v>3889</v>
      </c>
      <c r="L385" s="1897" t="s">
        <v>4133</v>
      </c>
    </row>
    <row r="386" spans="1:12" x14ac:dyDescent="0.25">
      <c r="A386" s="322">
        <v>41758</v>
      </c>
      <c r="B386" s="311">
        <v>1644</v>
      </c>
      <c r="C386" s="32" t="s">
        <v>2416</v>
      </c>
      <c r="D386" s="702">
        <v>850.05</v>
      </c>
      <c r="E386" s="865">
        <v>41759</v>
      </c>
      <c r="F386" s="702">
        <v>850.05</v>
      </c>
      <c r="G386" s="1372">
        <f t="shared" si="5"/>
        <v>0</v>
      </c>
      <c r="I386" s="2026"/>
      <c r="J386" s="47">
        <v>626</v>
      </c>
      <c r="K386" s="47" t="s">
        <v>3889</v>
      </c>
      <c r="L386" s="1897" t="s">
        <v>4135</v>
      </c>
    </row>
    <row r="387" spans="1:12" x14ac:dyDescent="0.25">
      <c r="A387" s="322">
        <v>41758</v>
      </c>
      <c r="B387" s="311">
        <v>1645</v>
      </c>
      <c r="C387" s="32" t="s">
        <v>3768</v>
      </c>
      <c r="D387" s="702">
        <v>48500.1</v>
      </c>
      <c r="E387" s="865">
        <v>41756</v>
      </c>
      <c r="F387" s="702">
        <v>48500.1</v>
      </c>
      <c r="G387" s="1372">
        <f t="shared" si="5"/>
        <v>0</v>
      </c>
      <c r="I387" s="2026"/>
      <c r="J387" s="2159" t="s">
        <v>3893</v>
      </c>
      <c r="K387" s="47"/>
      <c r="L387" s="1897" t="s">
        <v>4140</v>
      </c>
    </row>
    <row r="388" spans="1:12" x14ac:dyDescent="0.25">
      <c r="A388" s="322">
        <v>41758</v>
      </c>
      <c r="B388" s="311">
        <v>1646</v>
      </c>
      <c r="C388" s="32" t="s">
        <v>2400</v>
      </c>
      <c r="D388" s="702">
        <v>1974</v>
      </c>
      <c r="E388" s="865">
        <v>41755</v>
      </c>
      <c r="F388" s="702">
        <v>1974</v>
      </c>
      <c r="G388" s="1372">
        <f t="shared" si="5"/>
        <v>0</v>
      </c>
      <c r="I388" s="2026"/>
      <c r="J388" s="47">
        <v>538</v>
      </c>
      <c r="K388" s="47" t="s">
        <v>3889</v>
      </c>
      <c r="L388" s="1897" t="s">
        <v>4142</v>
      </c>
    </row>
    <row r="389" spans="1:12" x14ac:dyDescent="0.25">
      <c r="A389" s="322">
        <v>41758</v>
      </c>
      <c r="B389" s="311">
        <v>1647</v>
      </c>
      <c r="C389" s="32" t="s">
        <v>2400</v>
      </c>
      <c r="D389" s="702">
        <v>1865.9</v>
      </c>
      <c r="E389" s="865">
        <v>41753</v>
      </c>
      <c r="F389" s="702">
        <v>1865.9</v>
      </c>
      <c r="G389" s="1372">
        <f t="shared" si="5"/>
        <v>0</v>
      </c>
      <c r="I389" s="2026"/>
      <c r="J389" s="47">
        <v>369</v>
      </c>
      <c r="K389" s="47" t="s">
        <v>3889</v>
      </c>
      <c r="L389" s="1897" t="s">
        <v>4144</v>
      </c>
    </row>
    <row r="390" spans="1:12" x14ac:dyDescent="0.25">
      <c r="A390" s="322">
        <v>41758</v>
      </c>
      <c r="B390" s="311">
        <v>1648</v>
      </c>
      <c r="C390" s="32" t="s">
        <v>2402</v>
      </c>
      <c r="D390" s="702">
        <v>29987.200000000001</v>
      </c>
      <c r="E390" s="865">
        <v>41759</v>
      </c>
      <c r="F390" s="702">
        <v>29987.200000000001</v>
      </c>
      <c r="G390" s="1372">
        <f t="shared" si="5"/>
        <v>0</v>
      </c>
      <c r="I390" s="2026"/>
      <c r="J390" s="47">
        <v>741</v>
      </c>
      <c r="K390" s="47" t="s">
        <v>3889</v>
      </c>
      <c r="L390" s="1897" t="s">
        <v>3885</v>
      </c>
    </row>
    <row r="391" spans="1:12" x14ac:dyDescent="0.25">
      <c r="A391" s="322">
        <v>41758</v>
      </c>
      <c r="B391" s="311">
        <v>1649</v>
      </c>
      <c r="C391" s="32" t="s">
        <v>2400</v>
      </c>
      <c r="D391" s="702">
        <v>1645</v>
      </c>
      <c r="E391" s="865">
        <v>41753</v>
      </c>
      <c r="F391" s="702">
        <v>1645</v>
      </c>
      <c r="G391" s="1372">
        <f t="shared" si="5"/>
        <v>0</v>
      </c>
      <c r="I391" s="2026"/>
      <c r="J391" s="47">
        <v>369</v>
      </c>
      <c r="K391" s="47" t="s">
        <v>3889</v>
      </c>
      <c r="L391" s="1897" t="s">
        <v>4144</v>
      </c>
    </row>
    <row r="392" spans="1:12" x14ac:dyDescent="0.25">
      <c r="A392" s="322">
        <v>41758</v>
      </c>
      <c r="B392" s="311">
        <v>1650</v>
      </c>
      <c r="C392" s="32" t="s">
        <v>2400</v>
      </c>
      <c r="D392" s="702">
        <v>1792.8</v>
      </c>
      <c r="E392" s="865">
        <v>41758</v>
      </c>
      <c r="F392" s="702">
        <v>1792.8</v>
      </c>
      <c r="G392" s="1372">
        <f t="shared" si="5"/>
        <v>0</v>
      </c>
      <c r="I392" s="2026"/>
      <c r="J392" s="47">
        <v>806</v>
      </c>
      <c r="K392" s="47" t="s">
        <v>3889</v>
      </c>
      <c r="L392" s="1897" t="s">
        <v>4146</v>
      </c>
    </row>
    <row r="393" spans="1:12" x14ac:dyDescent="0.25">
      <c r="A393" s="322">
        <v>41758</v>
      </c>
      <c r="B393" s="311">
        <v>1651</v>
      </c>
      <c r="C393" s="32" t="s">
        <v>2407</v>
      </c>
      <c r="D393" s="702">
        <v>27994.799999999999</v>
      </c>
      <c r="E393" s="865">
        <v>41758</v>
      </c>
      <c r="F393" s="702">
        <v>27994.799999999999</v>
      </c>
      <c r="G393" s="1372">
        <f t="shared" si="5"/>
        <v>0</v>
      </c>
      <c r="I393" s="2026"/>
      <c r="J393" s="47">
        <v>799</v>
      </c>
      <c r="K393" s="47" t="s">
        <v>3889</v>
      </c>
      <c r="L393" s="1897" t="s">
        <v>4148</v>
      </c>
    </row>
    <row r="394" spans="1:12" x14ac:dyDescent="0.25">
      <c r="A394" s="322">
        <v>41758</v>
      </c>
      <c r="B394" s="311">
        <v>1652</v>
      </c>
      <c r="C394" s="32" t="s">
        <v>2406</v>
      </c>
      <c r="D394" s="702">
        <v>1983</v>
      </c>
      <c r="E394" s="865">
        <v>41758</v>
      </c>
      <c r="F394" s="702">
        <v>1983</v>
      </c>
      <c r="G394" s="1372">
        <f t="shared" si="5"/>
        <v>0</v>
      </c>
      <c r="I394" s="2026"/>
      <c r="J394" s="47">
        <v>816</v>
      </c>
      <c r="K394" s="47" t="s">
        <v>3889</v>
      </c>
      <c r="L394" s="1897" t="s">
        <v>4150</v>
      </c>
    </row>
    <row r="395" spans="1:12" x14ac:dyDescent="0.25">
      <c r="A395" s="322">
        <v>41758</v>
      </c>
      <c r="B395" s="311">
        <v>1653</v>
      </c>
      <c r="C395" s="32" t="s">
        <v>2406</v>
      </c>
      <c r="D395" s="702">
        <v>1913</v>
      </c>
      <c r="E395" s="865">
        <v>41758</v>
      </c>
      <c r="F395" s="702">
        <v>1913</v>
      </c>
      <c r="G395" s="1372">
        <f t="shared" si="5"/>
        <v>0</v>
      </c>
      <c r="I395" s="2026"/>
      <c r="J395" s="47">
        <v>816</v>
      </c>
      <c r="K395" s="47" t="s">
        <v>3889</v>
      </c>
      <c r="L395" s="1897" t="s">
        <v>4150</v>
      </c>
    </row>
    <row r="396" spans="1:12" x14ac:dyDescent="0.25">
      <c r="A396" s="322">
        <v>41758</v>
      </c>
      <c r="B396" s="311">
        <v>1654</v>
      </c>
      <c r="C396" s="32" t="s">
        <v>2406</v>
      </c>
      <c r="D396" s="702">
        <v>1666.08</v>
      </c>
      <c r="E396" s="865">
        <v>41758</v>
      </c>
      <c r="F396" s="702">
        <v>1666.08</v>
      </c>
      <c r="G396" s="1372">
        <f t="shared" si="5"/>
        <v>0</v>
      </c>
      <c r="I396" s="2026"/>
      <c r="J396" s="47">
        <v>816</v>
      </c>
      <c r="K396" s="47" t="s">
        <v>3889</v>
      </c>
      <c r="L396" s="1897" t="s">
        <v>4150</v>
      </c>
    </row>
    <row r="397" spans="1:12" x14ac:dyDescent="0.25">
      <c r="A397" s="322">
        <v>41758</v>
      </c>
      <c r="B397" s="311">
        <v>1655</v>
      </c>
      <c r="C397" s="32" t="s">
        <v>2406</v>
      </c>
      <c r="D397" s="702">
        <v>1188.48</v>
      </c>
      <c r="E397" s="865">
        <v>41758</v>
      </c>
      <c r="F397" s="702">
        <v>1188.48</v>
      </c>
      <c r="G397" s="1372">
        <f t="shared" si="5"/>
        <v>0</v>
      </c>
      <c r="I397" s="2026"/>
      <c r="J397" s="47">
        <v>816</v>
      </c>
      <c r="K397" s="47" t="s">
        <v>3889</v>
      </c>
      <c r="L397" s="1897" t="s">
        <v>4150</v>
      </c>
    </row>
    <row r="398" spans="1:12" ht="15.75" x14ac:dyDescent="0.25">
      <c r="A398" s="322">
        <v>41758</v>
      </c>
      <c r="B398" s="311">
        <v>1656</v>
      </c>
      <c r="C398" s="32" t="s">
        <v>3084</v>
      </c>
      <c r="D398" s="702">
        <v>16997.04</v>
      </c>
      <c r="E398" s="865">
        <v>41756</v>
      </c>
      <c r="F398" s="702">
        <v>16997.04</v>
      </c>
      <c r="G398" s="1372">
        <f t="shared" si="5"/>
        <v>0</v>
      </c>
      <c r="I398" s="2026"/>
      <c r="J398" s="2161">
        <v>494</v>
      </c>
      <c r="K398" s="47" t="s">
        <v>3889</v>
      </c>
      <c r="L398" s="1897" t="s">
        <v>4153</v>
      </c>
    </row>
    <row r="399" spans="1:12" ht="15.75" x14ac:dyDescent="0.25">
      <c r="A399" s="322">
        <v>41758</v>
      </c>
      <c r="B399" s="311">
        <v>1657</v>
      </c>
      <c r="C399" s="32" t="s">
        <v>3769</v>
      </c>
      <c r="D399" s="702">
        <v>50000.4</v>
      </c>
      <c r="G399" s="2156">
        <f t="shared" si="5"/>
        <v>50000.4</v>
      </c>
      <c r="I399" s="2026"/>
      <c r="J399" s="2175"/>
      <c r="K399" s="2168"/>
      <c r="L399" s="2142"/>
    </row>
    <row r="400" spans="1:12" ht="15.75" x14ac:dyDescent="0.25">
      <c r="A400" s="322">
        <v>41758</v>
      </c>
      <c r="B400" s="311">
        <v>1658</v>
      </c>
      <c r="C400" s="32" t="s">
        <v>2410</v>
      </c>
      <c r="D400" s="702">
        <v>138000.04</v>
      </c>
      <c r="F400" s="702">
        <v>138000.04</v>
      </c>
      <c r="G400" s="982">
        <f t="shared" si="5"/>
        <v>0</v>
      </c>
      <c r="H400" s="244"/>
      <c r="I400" s="2026"/>
      <c r="J400" s="2193"/>
      <c r="L400" s="2027"/>
    </row>
    <row r="401" spans="1:12" ht="15.75" x14ac:dyDescent="0.25">
      <c r="A401" s="322">
        <v>41758</v>
      </c>
      <c r="B401" s="311">
        <v>1659</v>
      </c>
      <c r="C401" s="32" t="s">
        <v>3089</v>
      </c>
      <c r="D401" s="702">
        <v>1996.8</v>
      </c>
      <c r="G401" s="2156">
        <f t="shared" si="5"/>
        <v>1996.8</v>
      </c>
      <c r="I401" s="2026"/>
      <c r="J401" s="2175"/>
      <c r="K401" s="2168"/>
      <c r="L401" s="2142"/>
    </row>
    <row r="402" spans="1:12" ht="16.5" thickBot="1" x14ac:dyDescent="0.3">
      <c r="A402" s="322">
        <v>41758</v>
      </c>
      <c r="B402" s="311">
        <v>1660</v>
      </c>
      <c r="C402" s="32" t="s">
        <v>3089</v>
      </c>
      <c r="D402" s="702">
        <v>1961.31</v>
      </c>
      <c r="G402" s="2156">
        <f t="shared" si="5"/>
        <v>1961.31</v>
      </c>
      <c r="I402" s="2026"/>
      <c r="J402" s="2176"/>
      <c r="K402" s="2177"/>
      <c r="L402" s="2142"/>
    </row>
    <row r="403" spans="1:12" ht="15.75" x14ac:dyDescent="0.25">
      <c r="A403" s="322">
        <v>41759</v>
      </c>
      <c r="B403" s="311">
        <v>1661</v>
      </c>
      <c r="C403" s="32" t="s">
        <v>2403</v>
      </c>
      <c r="D403" s="702">
        <v>7802.4</v>
      </c>
      <c r="E403" s="2155">
        <v>41766</v>
      </c>
      <c r="F403" s="407">
        <v>7802.4</v>
      </c>
      <c r="G403" s="982">
        <f t="shared" si="5"/>
        <v>0</v>
      </c>
      <c r="I403" s="2026"/>
      <c r="J403" s="2165">
        <v>745</v>
      </c>
      <c r="K403" s="47" t="s">
        <v>3889</v>
      </c>
      <c r="L403" s="1897" t="s">
        <v>4154</v>
      </c>
    </row>
    <row r="404" spans="1:12" ht="15.75" x14ac:dyDescent="0.25">
      <c r="A404" s="322">
        <v>41759</v>
      </c>
      <c r="B404" s="311">
        <v>1662</v>
      </c>
      <c r="C404" s="32" t="s">
        <v>2405</v>
      </c>
      <c r="D404" s="702">
        <v>31744.46</v>
      </c>
      <c r="E404" s="2155">
        <v>41766</v>
      </c>
      <c r="F404" s="407">
        <v>31744.46</v>
      </c>
      <c r="G404" s="982">
        <f t="shared" si="5"/>
        <v>0</v>
      </c>
      <c r="I404" s="2026"/>
      <c r="J404" s="2165">
        <v>755</v>
      </c>
      <c r="K404" s="47" t="s">
        <v>3889</v>
      </c>
      <c r="L404" s="1897" t="s">
        <v>4155</v>
      </c>
    </row>
    <row r="405" spans="1:12" ht="15.75" x14ac:dyDescent="0.25">
      <c r="A405" s="322">
        <v>41759</v>
      </c>
      <c r="B405" s="311">
        <v>1663</v>
      </c>
      <c r="C405" s="32" t="s">
        <v>2411</v>
      </c>
      <c r="D405" s="702">
        <v>13496</v>
      </c>
      <c r="E405" s="865">
        <v>41758</v>
      </c>
      <c r="F405" s="702">
        <v>13496</v>
      </c>
      <c r="G405" s="1372">
        <f t="shared" si="5"/>
        <v>0</v>
      </c>
      <c r="I405" s="2026"/>
      <c r="J405" s="2161">
        <v>763</v>
      </c>
      <c r="K405" s="47" t="s">
        <v>3889</v>
      </c>
      <c r="L405" s="1897" t="s">
        <v>4156</v>
      </c>
    </row>
    <row r="406" spans="1:12" ht="15.75" x14ac:dyDescent="0.25">
      <c r="A406" s="322">
        <v>41759</v>
      </c>
      <c r="B406" s="311">
        <v>1664</v>
      </c>
      <c r="C406" s="32" t="s">
        <v>3770</v>
      </c>
      <c r="D406" s="702">
        <v>1926</v>
      </c>
      <c r="E406" s="865">
        <v>41751</v>
      </c>
      <c r="F406" s="702">
        <v>1926</v>
      </c>
      <c r="G406" s="1372">
        <f t="shared" si="5"/>
        <v>0</v>
      </c>
      <c r="I406" s="2026"/>
      <c r="J406" s="2165">
        <v>325</v>
      </c>
      <c r="K406" s="47" t="s">
        <v>3889</v>
      </c>
      <c r="L406" s="1897" t="s">
        <v>4160</v>
      </c>
    </row>
    <row r="407" spans="1:12" ht="15.75" x14ac:dyDescent="0.25">
      <c r="A407" s="322">
        <v>41759</v>
      </c>
      <c r="B407" s="311">
        <v>1665</v>
      </c>
      <c r="C407" s="32" t="s">
        <v>3770</v>
      </c>
      <c r="D407" s="702">
        <v>1917</v>
      </c>
      <c r="E407" s="865">
        <v>41754</v>
      </c>
      <c r="F407" s="702">
        <v>1917</v>
      </c>
      <c r="G407" s="1372">
        <f t="shared" si="5"/>
        <v>0</v>
      </c>
      <c r="I407" s="2026"/>
      <c r="J407" s="2166">
        <v>460</v>
      </c>
      <c r="K407" s="47" t="s">
        <v>3889</v>
      </c>
      <c r="L407" s="1897" t="s">
        <v>4162</v>
      </c>
    </row>
    <row r="408" spans="1:12" ht="15.75" x14ac:dyDescent="0.25">
      <c r="A408" s="322">
        <v>41759</v>
      </c>
      <c r="B408" s="311">
        <v>1666</v>
      </c>
      <c r="C408" s="32" t="s">
        <v>2403</v>
      </c>
      <c r="D408" s="702">
        <v>2380</v>
      </c>
      <c r="E408" s="865">
        <v>41745</v>
      </c>
      <c r="F408" s="702">
        <v>2380</v>
      </c>
      <c r="G408" s="1372">
        <f t="shared" si="5"/>
        <v>0</v>
      </c>
      <c r="I408" s="2026"/>
      <c r="J408" s="2164">
        <v>530</v>
      </c>
      <c r="K408" s="47" t="s">
        <v>2761</v>
      </c>
      <c r="L408" s="1897" t="s">
        <v>4158</v>
      </c>
    </row>
    <row r="409" spans="1:12" ht="15.75" x14ac:dyDescent="0.25">
      <c r="A409" s="322">
        <v>41759</v>
      </c>
      <c r="B409" s="311">
        <v>1667</v>
      </c>
      <c r="C409" s="32" t="s">
        <v>2409</v>
      </c>
      <c r="D409" s="702">
        <v>8146.8</v>
      </c>
      <c r="E409" s="2155">
        <v>41764</v>
      </c>
      <c r="F409" s="407">
        <v>8146.8</v>
      </c>
      <c r="G409" s="982">
        <f t="shared" si="5"/>
        <v>0</v>
      </c>
      <c r="I409" s="2026"/>
      <c r="J409" s="2164">
        <v>880</v>
      </c>
      <c r="K409" s="47" t="s">
        <v>3889</v>
      </c>
      <c r="L409" s="1897" t="s">
        <v>4164</v>
      </c>
    </row>
    <row r="410" spans="1:12" ht="15.75" x14ac:dyDescent="0.25">
      <c r="A410" s="322">
        <v>41759</v>
      </c>
      <c r="B410" s="311">
        <v>1668</v>
      </c>
      <c r="C410" s="32" t="s">
        <v>2412</v>
      </c>
      <c r="D410" s="702">
        <v>26720.2</v>
      </c>
      <c r="E410" s="865">
        <v>41759</v>
      </c>
      <c r="F410" s="702">
        <v>26720.2</v>
      </c>
      <c r="G410" s="1372">
        <f t="shared" si="5"/>
        <v>0</v>
      </c>
      <c r="I410" s="2026"/>
      <c r="J410" s="2164">
        <v>881</v>
      </c>
      <c r="K410" s="47" t="s">
        <v>3889</v>
      </c>
      <c r="L410" s="1897" t="s">
        <v>4165</v>
      </c>
    </row>
    <row r="411" spans="1:12" ht="15.75" x14ac:dyDescent="0.25">
      <c r="A411" s="322">
        <v>41759</v>
      </c>
      <c r="B411" s="311">
        <v>1669</v>
      </c>
      <c r="C411" s="32" t="s">
        <v>2404</v>
      </c>
      <c r="D411" s="702">
        <v>1666</v>
      </c>
      <c r="E411" s="865">
        <v>41758</v>
      </c>
      <c r="F411" s="702">
        <v>1666</v>
      </c>
      <c r="G411" s="1372">
        <f t="shared" si="5"/>
        <v>0</v>
      </c>
      <c r="I411" s="2026"/>
      <c r="J411" s="2164">
        <v>516</v>
      </c>
      <c r="K411" s="47" t="s">
        <v>3889</v>
      </c>
      <c r="L411" s="1897" t="s">
        <v>4167</v>
      </c>
    </row>
    <row r="412" spans="1:12" ht="15.75" x14ac:dyDescent="0.25">
      <c r="A412" s="322">
        <v>41759</v>
      </c>
      <c r="B412" s="311">
        <v>1670</v>
      </c>
      <c r="C412" s="32" t="s">
        <v>2404</v>
      </c>
      <c r="D412" s="702">
        <v>1999.6</v>
      </c>
      <c r="E412" s="865">
        <v>41758</v>
      </c>
      <c r="F412" s="702">
        <v>1999.6</v>
      </c>
      <c r="G412" s="1372">
        <f t="shared" si="5"/>
        <v>0</v>
      </c>
      <c r="I412" s="2026"/>
      <c r="J412" s="2164">
        <v>516</v>
      </c>
      <c r="K412" s="47" t="s">
        <v>3889</v>
      </c>
      <c r="L412" s="1897" t="s">
        <v>4167</v>
      </c>
    </row>
    <row r="413" spans="1:12" ht="15.75" x14ac:dyDescent="0.25">
      <c r="A413" s="322">
        <v>41759</v>
      </c>
      <c r="B413" s="311">
        <v>1671</v>
      </c>
      <c r="C413" s="32" t="s">
        <v>2404</v>
      </c>
      <c r="D413" s="702">
        <v>1530</v>
      </c>
      <c r="E413" s="865">
        <v>41758</v>
      </c>
      <c r="F413" s="702">
        <v>1530</v>
      </c>
      <c r="G413" s="1372">
        <f t="shared" si="5"/>
        <v>0</v>
      </c>
      <c r="I413" s="2026"/>
      <c r="J413" s="2164">
        <v>516</v>
      </c>
      <c r="K413" s="47" t="s">
        <v>3889</v>
      </c>
      <c r="L413" s="1897" t="s">
        <v>4167</v>
      </c>
    </row>
    <row r="414" spans="1:12" ht="15.75" x14ac:dyDescent="0.25">
      <c r="A414" s="322">
        <v>41759</v>
      </c>
      <c r="B414" s="311">
        <v>1672</v>
      </c>
      <c r="C414" s="32" t="s">
        <v>2414</v>
      </c>
      <c r="D414" s="702">
        <v>27403.200000000001</v>
      </c>
      <c r="E414" s="2155">
        <v>41761</v>
      </c>
      <c r="F414" s="407">
        <v>27403.200000000001</v>
      </c>
      <c r="G414" s="982">
        <f t="shared" si="5"/>
        <v>0</v>
      </c>
      <c r="I414" s="2026"/>
      <c r="J414" s="2164">
        <v>644</v>
      </c>
      <c r="K414" s="47" t="s">
        <v>3889</v>
      </c>
      <c r="L414" s="1897" t="s">
        <v>4169</v>
      </c>
    </row>
    <row r="415" spans="1:12" ht="15.75" x14ac:dyDescent="0.25">
      <c r="A415" s="322">
        <v>41759</v>
      </c>
      <c r="B415" s="311">
        <v>1673</v>
      </c>
      <c r="C415" s="32" t="s">
        <v>2413</v>
      </c>
      <c r="D415" s="702">
        <v>24081.599999999999</v>
      </c>
      <c r="E415" s="2155">
        <v>41768</v>
      </c>
      <c r="F415" s="407">
        <v>24081.599999999999</v>
      </c>
      <c r="G415" s="982">
        <f t="shared" si="5"/>
        <v>0</v>
      </c>
      <c r="I415" s="2026"/>
      <c r="J415" s="2164">
        <v>645</v>
      </c>
      <c r="K415" s="47" t="s">
        <v>3889</v>
      </c>
      <c r="L415" s="1897" t="s">
        <v>4170</v>
      </c>
    </row>
    <row r="416" spans="1:12" ht="15.75" x14ac:dyDescent="0.25">
      <c r="A416" s="322">
        <v>41759</v>
      </c>
      <c r="B416" s="311">
        <v>1674</v>
      </c>
      <c r="C416" s="32" t="s">
        <v>2415</v>
      </c>
      <c r="D416" s="702">
        <v>72740.399999999994</v>
      </c>
      <c r="E416" s="2155">
        <v>41776</v>
      </c>
      <c r="F416" s="407">
        <v>72740.399999999994</v>
      </c>
      <c r="G416" s="982">
        <f t="shared" si="5"/>
        <v>0</v>
      </c>
      <c r="I416" s="2026"/>
      <c r="J416" s="2164">
        <v>646</v>
      </c>
      <c r="K416" s="47" t="s">
        <v>3889</v>
      </c>
      <c r="L416" s="1897" t="s">
        <v>4171</v>
      </c>
    </row>
    <row r="417" spans="1:12" ht="15.75" x14ac:dyDescent="0.25">
      <c r="A417" s="322">
        <v>41759</v>
      </c>
      <c r="B417" s="311">
        <v>1675</v>
      </c>
      <c r="C417" s="32" t="s">
        <v>2469</v>
      </c>
      <c r="D417" s="702">
        <v>1998</v>
      </c>
      <c r="E417" s="865">
        <v>41756</v>
      </c>
      <c r="F417" s="702">
        <v>1998</v>
      </c>
      <c r="G417" s="1372">
        <f t="shared" si="5"/>
        <v>0</v>
      </c>
      <c r="I417" s="2026"/>
      <c r="J417" s="2164">
        <v>671</v>
      </c>
      <c r="K417" s="47" t="s">
        <v>3889</v>
      </c>
      <c r="L417" s="1897" t="s">
        <v>4172</v>
      </c>
    </row>
    <row r="418" spans="1:12" ht="15.75" x14ac:dyDescent="0.25">
      <c r="A418" s="322">
        <v>41759</v>
      </c>
      <c r="B418" s="311">
        <v>1676</v>
      </c>
      <c r="C418" s="32" t="s">
        <v>2469</v>
      </c>
      <c r="D418" s="702">
        <v>1955.07</v>
      </c>
      <c r="E418" s="865">
        <v>41756</v>
      </c>
      <c r="F418" s="702">
        <v>1955.07</v>
      </c>
      <c r="G418" s="1372">
        <f t="shared" si="5"/>
        <v>0</v>
      </c>
      <c r="I418" s="2026"/>
      <c r="J418" s="2164">
        <v>671</v>
      </c>
      <c r="K418" s="47" t="s">
        <v>3889</v>
      </c>
      <c r="L418" s="1897" t="s">
        <v>4172</v>
      </c>
    </row>
    <row r="419" spans="1:12" ht="15.75" x14ac:dyDescent="0.25">
      <c r="A419" s="322">
        <v>41759</v>
      </c>
      <c r="B419" s="311">
        <v>1677</v>
      </c>
      <c r="C419" s="32" t="s">
        <v>2469</v>
      </c>
      <c r="D419" s="702">
        <v>1849.5</v>
      </c>
      <c r="E419" s="865">
        <v>41756</v>
      </c>
      <c r="F419" s="702">
        <v>1849.5</v>
      </c>
      <c r="G419" s="1372">
        <f t="shared" si="5"/>
        <v>0</v>
      </c>
      <c r="I419" s="2026"/>
      <c r="J419" s="2164">
        <v>671</v>
      </c>
      <c r="K419" s="47" t="s">
        <v>3889</v>
      </c>
      <c r="L419" s="1897" t="s">
        <v>4172</v>
      </c>
    </row>
    <row r="420" spans="1:12" ht="15.75" x14ac:dyDescent="0.25">
      <c r="A420" s="322">
        <v>41759</v>
      </c>
      <c r="B420" s="311">
        <v>1678</v>
      </c>
      <c r="C420" s="32" t="s">
        <v>2469</v>
      </c>
      <c r="D420" s="702">
        <v>1960.14</v>
      </c>
      <c r="E420" s="865">
        <v>41756</v>
      </c>
      <c r="F420" s="702">
        <v>1960.14</v>
      </c>
      <c r="G420" s="1372">
        <f t="shared" si="5"/>
        <v>0</v>
      </c>
      <c r="I420" s="2026"/>
      <c r="J420" s="2164">
        <v>671</v>
      </c>
      <c r="K420" s="47" t="s">
        <v>3889</v>
      </c>
      <c r="L420" s="1897" t="s">
        <v>4172</v>
      </c>
    </row>
    <row r="421" spans="1:12" ht="15.75" x14ac:dyDescent="0.25">
      <c r="A421" s="322">
        <v>41759</v>
      </c>
      <c r="B421" s="311">
        <v>1679</v>
      </c>
      <c r="C421" s="32" t="s">
        <v>2469</v>
      </c>
      <c r="D421" s="702">
        <v>1746.24</v>
      </c>
      <c r="E421" s="865">
        <v>41756</v>
      </c>
      <c r="F421" s="702">
        <v>1746.24</v>
      </c>
      <c r="G421" s="1372">
        <f t="shared" si="5"/>
        <v>0</v>
      </c>
      <c r="I421" s="2026"/>
      <c r="J421" s="2164">
        <v>671</v>
      </c>
      <c r="K421" s="47" t="s">
        <v>3889</v>
      </c>
      <c r="L421" s="1897" t="s">
        <v>4172</v>
      </c>
    </row>
    <row r="422" spans="1:12" ht="15.75" x14ac:dyDescent="0.25">
      <c r="A422" s="322">
        <v>41759</v>
      </c>
      <c r="B422" s="311">
        <v>1680</v>
      </c>
      <c r="C422" s="32" t="s">
        <v>2469</v>
      </c>
      <c r="D422" s="702">
        <v>1848.99</v>
      </c>
      <c r="E422" s="865">
        <v>41756</v>
      </c>
      <c r="F422" s="702">
        <v>1848.99</v>
      </c>
      <c r="G422" s="1372">
        <f t="shared" si="5"/>
        <v>0</v>
      </c>
      <c r="I422" s="2026"/>
      <c r="J422" s="2164">
        <v>671</v>
      </c>
      <c r="K422" s="47" t="s">
        <v>3889</v>
      </c>
      <c r="L422" s="1897" t="s">
        <v>4172</v>
      </c>
    </row>
    <row r="423" spans="1:12" ht="15.75" x14ac:dyDescent="0.25">
      <c r="A423" s="322">
        <v>41759</v>
      </c>
      <c r="B423" s="311">
        <v>1681</v>
      </c>
      <c r="C423" s="32" t="s">
        <v>2469</v>
      </c>
      <c r="D423" s="702">
        <v>1854.09</v>
      </c>
      <c r="E423" s="865">
        <v>41756</v>
      </c>
      <c r="F423" s="702">
        <v>1854.09</v>
      </c>
      <c r="G423" s="1372">
        <f t="shared" si="5"/>
        <v>0</v>
      </c>
      <c r="I423" s="2026"/>
      <c r="J423" s="2164">
        <v>671</v>
      </c>
      <c r="K423" s="47" t="s">
        <v>3889</v>
      </c>
      <c r="L423" s="1897" t="s">
        <v>4172</v>
      </c>
    </row>
    <row r="424" spans="1:12" ht="15.75" x14ac:dyDescent="0.25">
      <c r="A424" s="322">
        <v>41759</v>
      </c>
      <c r="B424" s="311">
        <v>1682</v>
      </c>
      <c r="C424" s="32" t="s">
        <v>2469</v>
      </c>
      <c r="D424" s="702">
        <v>1930.11</v>
      </c>
      <c r="E424" s="865">
        <v>41756</v>
      </c>
      <c r="F424" s="702">
        <v>1930.11</v>
      </c>
      <c r="G424" s="1372">
        <f t="shared" si="5"/>
        <v>0</v>
      </c>
      <c r="I424" s="2026"/>
      <c r="J424" s="2164">
        <v>671</v>
      </c>
      <c r="K424" s="47" t="s">
        <v>3889</v>
      </c>
      <c r="L424" s="1897" t="s">
        <v>4172</v>
      </c>
    </row>
    <row r="425" spans="1:12" ht="15.75" x14ac:dyDescent="0.25">
      <c r="A425" s="322">
        <v>41759</v>
      </c>
      <c r="B425" s="311">
        <v>1683</v>
      </c>
      <c r="C425" s="32" t="s">
        <v>2469</v>
      </c>
      <c r="D425" s="702">
        <v>1758.78</v>
      </c>
      <c r="E425" s="865">
        <v>41756</v>
      </c>
      <c r="F425" s="702">
        <v>1758.78</v>
      </c>
      <c r="G425" s="1372">
        <f t="shared" si="5"/>
        <v>0</v>
      </c>
      <c r="I425" s="2026"/>
      <c r="J425" s="2164">
        <v>671</v>
      </c>
      <c r="K425" s="47" t="s">
        <v>3889</v>
      </c>
      <c r="L425" s="1897" t="s">
        <v>4172</v>
      </c>
    </row>
    <row r="426" spans="1:12" ht="15.75" x14ac:dyDescent="0.25">
      <c r="A426" s="322">
        <v>41759</v>
      </c>
      <c r="B426" s="311">
        <v>1684</v>
      </c>
      <c r="C426" s="32" t="s">
        <v>2469</v>
      </c>
      <c r="D426" s="702">
        <v>1781.1</v>
      </c>
      <c r="E426" s="865">
        <v>41756</v>
      </c>
      <c r="F426" s="702">
        <v>1781.1</v>
      </c>
      <c r="G426" s="1372">
        <f t="shared" si="5"/>
        <v>0</v>
      </c>
      <c r="I426" s="2026"/>
      <c r="J426" s="2164">
        <v>671</v>
      </c>
      <c r="K426" s="47" t="s">
        <v>3889</v>
      </c>
      <c r="L426" s="1897" t="s">
        <v>4172</v>
      </c>
    </row>
    <row r="427" spans="1:12" ht="15.75" x14ac:dyDescent="0.25">
      <c r="A427" s="322">
        <v>41759</v>
      </c>
      <c r="B427" s="311">
        <v>1685</v>
      </c>
      <c r="C427" s="32" t="s">
        <v>2469</v>
      </c>
      <c r="D427" s="702">
        <v>1637.61</v>
      </c>
      <c r="E427" s="865">
        <v>41756</v>
      </c>
      <c r="F427" s="702">
        <v>1637.61</v>
      </c>
      <c r="G427" s="1372">
        <f t="shared" si="5"/>
        <v>0</v>
      </c>
      <c r="I427" s="2026"/>
      <c r="J427" s="2164">
        <v>671</v>
      </c>
      <c r="K427" s="47" t="s">
        <v>3889</v>
      </c>
      <c r="L427" s="1897" t="s">
        <v>4172</v>
      </c>
    </row>
    <row r="428" spans="1:12" x14ac:dyDescent="0.25">
      <c r="A428" s="322">
        <v>41759</v>
      </c>
      <c r="B428" s="311">
        <v>1686</v>
      </c>
      <c r="C428" s="32" t="s">
        <v>2404</v>
      </c>
      <c r="D428" s="702">
        <v>1565</v>
      </c>
      <c r="G428" s="1372">
        <f t="shared" si="5"/>
        <v>1565</v>
      </c>
      <c r="I428" s="2026"/>
      <c r="J428" s="2178">
        <v>596</v>
      </c>
      <c r="K428" s="2178" t="s">
        <v>3889</v>
      </c>
      <c r="L428" s="2027"/>
    </row>
    <row r="429" spans="1:12" x14ac:dyDescent="0.25">
      <c r="A429" s="322">
        <v>41759</v>
      </c>
      <c r="B429" s="311">
        <v>1687</v>
      </c>
      <c r="C429" s="32" t="s">
        <v>2404</v>
      </c>
      <c r="D429" s="702">
        <v>1065.5999999999999</v>
      </c>
      <c r="G429" s="1372">
        <f t="shared" si="5"/>
        <v>1065.5999999999999</v>
      </c>
      <c r="I429" s="2026"/>
      <c r="J429" s="2178">
        <v>596</v>
      </c>
      <c r="K429" s="2178" t="s">
        <v>3889</v>
      </c>
      <c r="L429" s="2027"/>
    </row>
    <row r="430" spans="1:12" ht="15.75" x14ac:dyDescent="0.25">
      <c r="A430" s="322">
        <v>41759</v>
      </c>
      <c r="B430" s="311">
        <v>1688</v>
      </c>
      <c r="C430" s="32" t="s">
        <v>3770</v>
      </c>
      <c r="D430" s="702">
        <v>1978</v>
      </c>
      <c r="G430" s="1372">
        <f t="shared" si="5"/>
        <v>1978</v>
      </c>
      <c r="I430" s="2026"/>
      <c r="J430" s="242">
        <v>888</v>
      </c>
      <c r="K430" s="244" t="s">
        <v>3889</v>
      </c>
      <c r="L430" s="2027"/>
    </row>
    <row r="431" spans="1:12" x14ac:dyDescent="0.25">
      <c r="A431" s="322">
        <v>41759</v>
      </c>
      <c r="B431" s="311">
        <v>1689</v>
      </c>
      <c r="C431" s="32" t="s">
        <v>3771</v>
      </c>
      <c r="D431" s="702">
        <v>1936.88</v>
      </c>
      <c r="G431" s="1372">
        <f t="shared" si="5"/>
        <v>1936.88</v>
      </c>
      <c r="I431" s="2026"/>
      <c r="L431" s="2027"/>
    </row>
    <row r="432" spans="1:12" x14ac:dyDescent="0.25">
      <c r="A432" s="322">
        <v>41759</v>
      </c>
      <c r="B432" s="311">
        <v>1690</v>
      </c>
      <c r="C432" s="32" t="s">
        <v>3772</v>
      </c>
      <c r="D432" s="702">
        <v>1890.38</v>
      </c>
      <c r="G432" s="1372">
        <f t="shared" si="5"/>
        <v>1890.38</v>
      </c>
      <c r="I432" s="2026"/>
      <c r="L432" s="2027"/>
    </row>
    <row r="433" spans="1:12" x14ac:dyDescent="0.25">
      <c r="A433" s="322">
        <v>41759</v>
      </c>
      <c r="B433" s="311">
        <v>1691</v>
      </c>
      <c r="C433" s="32" t="s">
        <v>3714</v>
      </c>
      <c r="D433" s="702">
        <v>65000.14</v>
      </c>
      <c r="E433" s="865">
        <v>41765</v>
      </c>
      <c r="F433" s="702">
        <v>65000.14</v>
      </c>
      <c r="G433" s="1372">
        <f t="shared" si="5"/>
        <v>0</v>
      </c>
      <c r="I433" s="2026"/>
      <c r="L433" s="1897" t="s">
        <v>4196</v>
      </c>
    </row>
    <row r="434" spans="1:12" x14ac:dyDescent="0.25">
      <c r="A434" s="322">
        <v>41759</v>
      </c>
      <c r="B434" s="311">
        <v>1692</v>
      </c>
      <c r="C434" s="32" t="s">
        <v>3714</v>
      </c>
      <c r="D434" s="702">
        <v>81800.320000000007</v>
      </c>
      <c r="E434" s="865">
        <v>41764</v>
      </c>
      <c r="F434" s="702">
        <v>81800.320999999996</v>
      </c>
      <c r="G434" s="1372">
        <f t="shared" si="5"/>
        <v>-9.9999998928979039E-4</v>
      </c>
      <c r="I434" s="2026"/>
      <c r="L434" s="1897" t="s">
        <v>4194</v>
      </c>
    </row>
    <row r="435" spans="1:12" x14ac:dyDescent="0.25">
      <c r="A435" s="322">
        <v>41759</v>
      </c>
      <c r="B435" s="311">
        <v>1693</v>
      </c>
      <c r="C435" s="32" t="s">
        <v>2401</v>
      </c>
      <c r="D435" s="702">
        <v>214851.62</v>
      </c>
      <c r="F435" s="702">
        <v>214851.62</v>
      </c>
      <c r="G435" s="1372">
        <f t="shared" si="5"/>
        <v>0</v>
      </c>
      <c r="I435" s="2026"/>
      <c r="J435" s="2170"/>
      <c r="K435" s="2170"/>
      <c r="L435" s="2027"/>
    </row>
    <row r="436" spans="1:12" ht="15.75" thickBot="1" x14ac:dyDescent="0.3">
      <c r="A436" s="322">
        <v>41759</v>
      </c>
      <c r="B436" s="311">
        <v>1694</v>
      </c>
      <c r="C436" s="32" t="s">
        <v>2401</v>
      </c>
      <c r="D436" s="702">
        <v>230000.32</v>
      </c>
      <c r="F436" s="702">
        <v>230000.32</v>
      </c>
      <c r="G436" s="1372">
        <f t="shared" si="5"/>
        <v>0</v>
      </c>
      <c r="I436" s="2026"/>
      <c r="J436" s="2171"/>
      <c r="K436" s="2171"/>
      <c r="L436" s="2027"/>
    </row>
    <row r="437" spans="1:12" x14ac:dyDescent="0.25">
      <c r="A437" s="322"/>
      <c r="G437" s="1372">
        <f t="shared" si="5"/>
        <v>0</v>
      </c>
      <c r="I437" s="2026"/>
      <c r="L437" s="2027"/>
    </row>
    <row r="438" spans="1:12" ht="15.75" thickBot="1" x14ac:dyDescent="0.3">
      <c r="A438" s="322"/>
      <c r="G438" s="1372">
        <f t="shared" si="5"/>
        <v>0</v>
      </c>
      <c r="I438" s="2026"/>
      <c r="J438" s="2167"/>
      <c r="K438" s="2167"/>
      <c r="L438" s="2027"/>
    </row>
    <row r="439" spans="1:12" ht="15.75" thickBot="1" x14ac:dyDescent="0.3">
      <c r="A439" s="322"/>
      <c r="G439" s="1372">
        <f t="shared" si="5"/>
        <v>0</v>
      </c>
      <c r="I439" s="2026"/>
      <c r="J439" s="2167"/>
      <c r="K439" s="2167"/>
      <c r="L439" s="2027"/>
    </row>
    <row r="440" spans="1:12" x14ac:dyDescent="0.25">
      <c r="A440" s="322"/>
      <c r="G440" s="1372">
        <f t="shared" si="5"/>
        <v>0</v>
      </c>
      <c r="I440" s="2026"/>
      <c r="L440" s="2027"/>
    </row>
    <row r="441" spans="1:12" x14ac:dyDescent="0.25">
      <c r="A441" s="406"/>
      <c r="G441" s="1372">
        <f t="shared" si="5"/>
        <v>0</v>
      </c>
      <c r="I441" s="2026"/>
      <c r="L441" s="2027"/>
    </row>
    <row r="442" spans="1:12" x14ac:dyDescent="0.25">
      <c r="A442" s="406"/>
      <c r="E442" s="865"/>
      <c r="G442" s="1372">
        <f t="shared" si="5"/>
        <v>0</v>
      </c>
      <c r="I442" s="2026"/>
      <c r="L442" s="2027"/>
    </row>
    <row r="443" spans="1:12" x14ac:dyDescent="0.25">
      <c r="A443" s="406"/>
      <c r="G443" s="1372">
        <f t="shared" si="5"/>
        <v>0</v>
      </c>
      <c r="I443" s="2026"/>
      <c r="L443" s="2027"/>
    </row>
    <row r="444" spans="1:12" ht="15.75" thickBot="1" x14ac:dyDescent="0.3">
      <c r="A444" s="406"/>
      <c r="G444" s="1372">
        <f t="shared" si="5"/>
        <v>0</v>
      </c>
      <c r="I444" s="2026"/>
      <c r="J444" s="2167"/>
      <c r="K444" s="2167"/>
      <c r="L444" s="2027"/>
    </row>
    <row r="445" spans="1:12" x14ac:dyDescent="0.25">
      <c r="A445" s="406"/>
      <c r="G445" s="1372">
        <f t="shared" ref="G445:G449" si="6">D445-F445</f>
        <v>0</v>
      </c>
      <c r="I445" s="2026"/>
      <c r="L445" s="2027"/>
    </row>
    <row r="446" spans="1:12" x14ac:dyDescent="0.25">
      <c r="A446" s="406"/>
      <c r="G446" s="1372">
        <f t="shared" si="6"/>
        <v>0</v>
      </c>
      <c r="I446" s="2026"/>
      <c r="L446" s="2027"/>
    </row>
    <row r="447" spans="1:12" x14ac:dyDescent="0.25">
      <c r="A447" s="406"/>
      <c r="G447" s="1372">
        <f t="shared" si="6"/>
        <v>0</v>
      </c>
      <c r="I447" s="2026"/>
      <c r="L447" s="2027"/>
    </row>
    <row r="448" spans="1:12" x14ac:dyDescent="0.25">
      <c r="A448" s="406"/>
      <c r="D448" s="702">
        <v>0</v>
      </c>
      <c r="G448" s="1372">
        <f t="shared" si="6"/>
        <v>0</v>
      </c>
      <c r="I448" s="2026"/>
      <c r="L448" s="2027"/>
    </row>
    <row r="449" spans="1:12" ht="15.75" thickBot="1" x14ac:dyDescent="0.3">
      <c r="A449" s="406"/>
      <c r="D449" s="943">
        <v>0</v>
      </c>
      <c r="E449" s="941"/>
      <c r="F449" s="943"/>
      <c r="G449" s="2007">
        <f t="shared" si="6"/>
        <v>0</v>
      </c>
      <c r="I449" s="2026"/>
      <c r="L449" s="2027"/>
    </row>
    <row r="450" spans="1:12" ht="30.75" customHeight="1" thickTop="1" thickBot="1" x14ac:dyDescent="0.35">
      <c r="C450" s="1763" t="s">
        <v>2470</v>
      </c>
      <c r="D450" s="2008">
        <f>SUM(D4:D449)</f>
        <v>13934884.290000001</v>
      </c>
      <c r="E450" s="2009"/>
      <c r="F450" s="2009">
        <f t="shared" ref="F450" si="7">SUM(F4:F449)</f>
        <v>13629642.170999998</v>
      </c>
      <c r="G450" s="2010">
        <f>SUM(G4:G449)</f>
        <v>305242.11899999995</v>
      </c>
      <c r="I450" s="2026"/>
      <c r="J450" s="520"/>
      <c r="K450" s="520"/>
      <c r="L450" s="2027"/>
    </row>
    <row r="451" spans="1:12" ht="15.75" thickTop="1" x14ac:dyDescent="0.25">
      <c r="I451" s="2026"/>
      <c r="J451" s="520"/>
      <c r="K451" s="520"/>
      <c r="L451" s="1904"/>
    </row>
    <row r="452" spans="1:12" x14ac:dyDescent="0.25">
      <c r="I452" s="2026"/>
      <c r="L452" s="1904"/>
    </row>
  </sheetData>
  <mergeCells count="3">
    <mergeCell ref="B1:F1"/>
    <mergeCell ref="B2:C2"/>
    <mergeCell ref="J3:K3"/>
  </mergeCells>
  <printOptions gridLines="1"/>
  <pageMargins left="0.23622047244094491" right="0.23622047244094491" top="0.15748031496062992" bottom="0.15748031496062992" header="0.31496062992125984" footer="0.31496062992125984"/>
  <pageSetup scale="8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Q106"/>
  <sheetViews>
    <sheetView topLeftCell="FC1" workbookViewId="0">
      <pane ySplit="5" topLeftCell="A6" activePane="bottomLeft" state="frozen"/>
      <selection activeCell="G1" sqref="G1"/>
      <selection pane="bottomLeft" activeCell="FI3" sqref="FI3:FL3"/>
    </sheetView>
  </sheetViews>
  <sheetFormatPr baseColWidth="10" defaultRowHeight="15" x14ac:dyDescent="0.25"/>
  <cols>
    <col min="1" max="1" width="10.140625" style="796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6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6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443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444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6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5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6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6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6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1.42578125" style="244"/>
    <col min="165" max="165" width="12.42578125" style="244" bestFit="1" customWidth="1"/>
    <col min="166" max="167" width="11.42578125" style="244"/>
    <col min="168" max="168" width="12.7109375" style="244" bestFit="1" customWidth="1"/>
    <col min="169" max="169" width="8.5703125" style="244" customWidth="1"/>
    <col min="170" max="170" width="11.42578125" style="400"/>
    <col min="171" max="174" width="11.42578125" style="244"/>
    <col min="175" max="175" width="12.7109375" style="244" bestFit="1" customWidth="1"/>
    <col min="176" max="176" width="8.5703125" style="244" customWidth="1"/>
    <col min="177" max="177" width="11.42578125" style="400"/>
    <col min="178" max="181" width="11.42578125" style="244"/>
    <col min="182" max="182" width="12.7109375" style="244" bestFit="1" customWidth="1"/>
    <col min="183" max="183" width="8.5703125" style="244" customWidth="1"/>
    <col min="184" max="184" width="11.42578125" style="400"/>
    <col min="185" max="188" width="11.42578125" style="244"/>
    <col min="189" max="189" width="12.7109375" style="244" bestFit="1" customWidth="1"/>
    <col min="190" max="190" width="8.5703125" style="244" customWidth="1"/>
    <col min="191" max="191" width="11.42578125" style="400"/>
    <col min="192" max="194" width="11.42578125" style="244"/>
    <col min="195" max="195" width="12.7109375" style="244" bestFit="1" customWidth="1"/>
    <col min="196" max="196" width="11.42578125" style="244"/>
    <col min="197" max="197" width="8.5703125" style="244" customWidth="1"/>
    <col min="198" max="198" width="11.42578125" style="400"/>
    <col min="199" max="203" width="11.42578125" style="244"/>
    <col min="204" max="204" width="9.140625" style="244" customWidth="1"/>
    <col min="205" max="210" width="11.42578125" style="244" customWidth="1"/>
    <col min="211" max="211" width="9.140625" style="244" customWidth="1"/>
    <col min="212" max="212" width="11.42578125" style="400"/>
    <col min="213" max="217" width="11.42578125" style="244"/>
    <col min="218" max="218" width="10" style="244" customWidth="1"/>
    <col min="219" max="224" width="11.42578125" style="32" customWidth="1"/>
    <col min="225" max="225" width="8.5703125" style="32" customWidth="1"/>
    <col min="226" max="231" width="11.42578125" style="32" customWidth="1"/>
    <col min="232" max="232" width="8.5703125" style="32" customWidth="1"/>
    <col min="233" max="238" width="11.42578125" style="32" customWidth="1"/>
    <col min="239" max="239" width="8.5703125" style="32" customWidth="1"/>
    <col min="240" max="240" width="11" style="960" customWidth="1"/>
    <col min="241" max="241" width="9" style="32" customWidth="1"/>
    <col min="242" max="242" width="11.28515625" style="32" customWidth="1"/>
    <col min="243" max="243" width="11.7109375" style="778" customWidth="1"/>
    <col min="244" max="244" width="11.140625" style="311" customWidth="1"/>
    <col min="245" max="246" width="11.7109375" style="32" customWidth="1"/>
    <col min="247" max="247" width="8.5703125" style="32" customWidth="1"/>
    <col min="248" max="253" width="11.42578125" style="32" customWidth="1"/>
    <col min="254" max="254" width="8.5703125" style="32" customWidth="1"/>
    <col min="255" max="260" width="11.42578125" style="32" customWidth="1"/>
    <col min="261" max="261" width="8.5703125" style="32" customWidth="1"/>
    <col min="262" max="265" width="11.42578125" style="32"/>
    <col min="266" max="266" width="11.42578125" style="702"/>
    <col min="267" max="267" width="11.42578125" style="32"/>
    <col min="268" max="268" width="7.28515625" style="32" customWidth="1"/>
    <col min="269" max="272" width="11.42578125" style="32"/>
    <col min="273" max="273" width="11.42578125" style="702"/>
    <col min="274" max="274" width="11.42578125" style="32"/>
    <col min="275" max="275" width="7.28515625" style="32" customWidth="1"/>
    <col min="276" max="281" width="11.42578125" style="32"/>
    <col min="282" max="282" width="8.5703125" style="32" customWidth="1"/>
    <col min="283" max="288" width="11.140625" style="32" customWidth="1"/>
    <col min="289" max="289" width="8.5703125" style="32" customWidth="1"/>
    <col min="290" max="295" width="11.28515625" style="32" customWidth="1"/>
    <col min="296" max="296" width="8.5703125" style="32" customWidth="1"/>
    <col min="297" max="302" width="11.42578125" style="32" customWidth="1"/>
    <col min="303" max="303" width="8.5703125" style="32" customWidth="1"/>
    <col min="304" max="309" width="11.42578125" style="32" customWidth="1"/>
    <col min="310" max="310" width="8.5703125" style="32" customWidth="1"/>
    <col min="311" max="316" width="11.42578125" style="32" customWidth="1"/>
    <col min="317" max="317" width="8.5703125" style="32" customWidth="1"/>
    <col min="318" max="322" width="11.42578125" style="244" customWidth="1"/>
    <col min="323" max="323" width="14.42578125" style="244" customWidth="1"/>
    <col min="324" max="324" width="8.5703125" style="244" customWidth="1"/>
    <col min="325" max="330" width="11.42578125" style="32" customWidth="1"/>
    <col min="331" max="331" width="8.5703125" style="32" customWidth="1"/>
    <col min="332" max="334" width="11.42578125" style="32"/>
    <col min="335" max="335" width="12.5703125" style="32" customWidth="1"/>
    <col min="336" max="337" width="11.42578125" style="32"/>
    <col min="338" max="338" width="8.28515625" style="32" customWidth="1"/>
    <col min="339" max="339" width="11.42578125" style="545" customWidth="1"/>
    <col min="340" max="340" width="9.42578125" style="32" customWidth="1"/>
    <col min="341" max="341" width="9" style="32" customWidth="1"/>
    <col min="342" max="342" width="11.42578125" style="32"/>
    <col min="343" max="343" width="8.140625" style="32" customWidth="1"/>
    <col min="344" max="345" width="11.42578125" style="32"/>
    <col min="346" max="346" width="8.42578125" style="32" customWidth="1"/>
    <col min="347" max="347" width="11.42578125" style="545"/>
    <col min="348" max="352" width="11.42578125" style="32"/>
    <col min="353" max="353" width="8.42578125" style="32" customWidth="1"/>
    <col min="354" max="354" width="11.42578125" style="861"/>
    <col min="355" max="359" width="11.42578125" style="244"/>
    <col min="360" max="360" width="8.42578125" style="244" customWidth="1"/>
    <col min="361" max="366" width="11.42578125" style="32" customWidth="1"/>
    <col min="367" max="367" width="8.42578125" style="32" customWidth="1"/>
    <col min="368" max="373" width="11.42578125" style="32" customWidth="1"/>
    <col min="374" max="374" width="8.42578125" style="32" customWidth="1"/>
    <col min="375" max="375" width="11.42578125" style="545" customWidth="1"/>
    <col min="376" max="380" width="11.42578125" style="32" customWidth="1"/>
    <col min="381" max="381" width="8.42578125" style="32" customWidth="1"/>
    <col min="382" max="382" width="11.42578125" style="545" customWidth="1"/>
    <col min="383" max="387" width="11.42578125" style="32" customWidth="1"/>
    <col min="388" max="388" width="8.42578125" style="32" customWidth="1"/>
    <col min="389" max="394" width="11.85546875" style="32" customWidth="1"/>
    <col min="395" max="395" width="8.42578125" style="32" customWidth="1"/>
    <col min="396" max="401" width="11.42578125" style="32" customWidth="1"/>
    <col min="402" max="402" width="8.42578125" style="32" customWidth="1"/>
    <col min="403" max="408" width="11.42578125" style="32" customWidth="1"/>
    <col min="409" max="409" width="8.42578125" style="32" customWidth="1"/>
    <col min="410" max="415" width="11.42578125" style="32" customWidth="1"/>
    <col min="416" max="416" width="8.42578125" style="32" customWidth="1"/>
    <col min="417" max="443" width="11.42578125" style="32"/>
    <col min="444" max="444" width="8.28515625" style="32" customWidth="1"/>
    <col min="445" max="450" width="11.42578125" style="32"/>
    <col min="451" max="451" width="7.28515625" style="32" customWidth="1"/>
    <col min="452" max="457" width="11.42578125" style="32"/>
    <col min="458" max="458" width="7" style="32" bestFit="1" customWidth="1"/>
    <col min="459" max="464" width="11.42578125" style="244"/>
    <col min="465" max="465" width="7" style="244" bestFit="1" customWidth="1"/>
    <col min="466" max="471" width="11.42578125" style="244"/>
    <col min="472" max="472" width="7" style="244" bestFit="1" customWidth="1"/>
    <col min="473" max="478" width="11.42578125" style="32"/>
    <col min="479" max="479" width="7" style="32" bestFit="1" customWidth="1"/>
    <col min="480" max="480" width="11.42578125" style="545"/>
    <col min="481" max="485" width="11.42578125" style="32"/>
    <col min="486" max="486" width="6.85546875" style="32" customWidth="1"/>
    <col min="487" max="492" width="11.42578125" style="32" customWidth="1"/>
    <col min="493" max="493" width="6.85546875" style="32" customWidth="1"/>
    <col min="494" max="494" width="11.42578125" style="545"/>
    <col min="495" max="495" width="11.42578125" style="32"/>
    <col min="496" max="496" width="12.7109375" style="32" bestFit="1" customWidth="1"/>
    <col min="497" max="497" width="11.42578125" style="545"/>
    <col min="498" max="499" width="11.42578125" style="32"/>
    <col min="500" max="500" width="6.28515625" style="32" customWidth="1"/>
    <col min="501" max="506" width="11.42578125" style="32"/>
    <col min="507" max="507" width="6.7109375" style="32" customWidth="1"/>
    <col min="508" max="513" width="11.42578125" style="244"/>
    <col min="514" max="514" width="6.7109375" style="244" customWidth="1"/>
    <col min="515" max="515" width="11.42578125" style="244" customWidth="1"/>
    <col min="516" max="520" width="11.42578125" style="244"/>
    <col min="521" max="521" width="6.7109375" style="244" customWidth="1"/>
    <col min="522" max="527" width="11.42578125" style="32"/>
    <col min="528" max="528" width="7" style="32" bestFit="1" customWidth="1"/>
    <col min="529" max="529" width="11.42578125" style="796"/>
    <col min="530" max="535" width="11.42578125" style="32"/>
    <col min="536" max="536" width="11.42578125" style="796"/>
    <col min="537" max="16384" width="11.42578125" style="32"/>
  </cols>
  <sheetData>
    <row r="1" spans="1:563" ht="33.75" x14ac:dyDescent="0.5">
      <c r="A1" s="2364" t="s">
        <v>111</v>
      </c>
      <c r="B1" s="2365"/>
      <c r="C1" s="2365"/>
      <c r="D1" s="2365"/>
      <c r="E1" s="2365"/>
      <c r="F1" s="2365"/>
      <c r="G1" s="727">
        <v>1</v>
      </c>
      <c r="H1" s="2203" t="str">
        <f>A1</f>
        <v>ESTADO DE CUENTA POR CLIENTE</v>
      </c>
      <c r="I1" s="2203"/>
      <c r="J1" s="2203"/>
      <c r="K1" s="2203"/>
      <c r="L1" s="2203"/>
      <c r="M1" s="2203"/>
      <c r="N1" s="2203"/>
      <c r="O1" s="727">
        <f>G1+1</f>
        <v>2</v>
      </c>
      <c r="P1" s="2203" t="str">
        <f>H1</f>
        <v>ESTADO DE CUENTA POR CLIENTE</v>
      </c>
      <c r="Q1" s="2203"/>
      <c r="R1" s="2203"/>
      <c r="S1" s="2203"/>
      <c r="T1" s="2203"/>
      <c r="U1" s="2203"/>
      <c r="V1" s="727">
        <f>O1+1</f>
        <v>3</v>
      </c>
      <c r="W1" s="2203" t="str">
        <f>P1</f>
        <v>ESTADO DE CUENTA POR CLIENTE</v>
      </c>
      <c r="X1" s="2203"/>
      <c r="Y1" s="2203"/>
      <c r="Z1" s="2203"/>
      <c r="AA1" s="2203"/>
      <c r="AB1" s="2203"/>
      <c r="AC1" s="727">
        <f>V1+1</f>
        <v>4</v>
      </c>
      <c r="AD1" s="2203" t="str">
        <f>W1</f>
        <v>ESTADO DE CUENTA POR CLIENTE</v>
      </c>
      <c r="AE1" s="2203"/>
      <c r="AF1" s="2203"/>
      <c r="AG1" s="2203"/>
      <c r="AH1" s="2203"/>
      <c r="AI1" s="2203"/>
      <c r="AJ1" s="2203"/>
      <c r="AK1" s="727">
        <f>AC1+1</f>
        <v>5</v>
      </c>
      <c r="AL1" s="2203" t="str">
        <f>AD1</f>
        <v>ESTADO DE CUENTA POR CLIENTE</v>
      </c>
      <c r="AM1" s="2203"/>
      <c r="AN1" s="2203"/>
      <c r="AO1" s="2203"/>
      <c r="AP1" s="2203"/>
      <c r="AQ1" s="2203"/>
      <c r="AR1" s="2203"/>
      <c r="AS1" s="727">
        <f>AK1+1</f>
        <v>6</v>
      </c>
      <c r="AT1" s="2203" t="str">
        <f>H1</f>
        <v>ESTADO DE CUENTA POR CLIENTE</v>
      </c>
      <c r="AU1" s="2203"/>
      <c r="AV1" s="2203"/>
      <c r="AW1" s="2203"/>
      <c r="AX1" s="2203"/>
      <c r="AY1" s="2203"/>
      <c r="AZ1" s="2203"/>
      <c r="BA1" s="727">
        <f>AK1+1</f>
        <v>6</v>
      </c>
      <c r="BB1" s="2203" t="str">
        <f>H1</f>
        <v>ESTADO DE CUENTA POR CLIENTE</v>
      </c>
      <c r="BC1" s="2203"/>
      <c r="BD1" s="2203"/>
      <c r="BE1" s="2203"/>
      <c r="BF1" s="2203"/>
      <c r="BG1" s="2203"/>
      <c r="BH1" s="727">
        <f>BA1+1</f>
        <v>7</v>
      </c>
      <c r="BI1" s="2203" t="str">
        <f>H1</f>
        <v>ESTADO DE CUENTA POR CLIENTE</v>
      </c>
      <c r="BJ1" s="2203"/>
      <c r="BK1" s="2203"/>
      <c r="BL1" s="2203"/>
      <c r="BM1" s="2203"/>
      <c r="BN1" s="2203"/>
      <c r="BO1" s="727">
        <f>BH1+1</f>
        <v>8</v>
      </c>
      <c r="BP1" s="2203" t="str">
        <f>BI1</f>
        <v>ESTADO DE CUENTA POR CLIENTE</v>
      </c>
      <c r="BQ1" s="2203"/>
      <c r="BR1" s="2203"/>
      <c r="BS1" s="2203"/>
      <c r="BT1" s="2203"/>
      <c r="BU1" s="2203"/>
      <c r="BV1" s="727">
        <f>BO1+1</f>
        <v>9</v>
      </c>
      <c r="BW1" s="2203" t="str">
        <f>BP1</f>
        <v>ESTADO DE CUENTA POR CLIENTE</v>
      </c>
      <c r="BX1" s="2203"/>
      <c r="BY1" s="2203"/>
      <c r="BZ1" s="2203"/>
      <c r="CA1" s="2203"/>
      <c r="CB1" s="2203"/>
      <c r="CC1" s="727">
        <f>BV1+1</f>
        <v>10</v>
      </c>
      <c r="CD1" s="2241" t="str">
        <f>BP1</f>
        <v>ESTADO DE CUENTA POR CLIENTE</v>
      </c>
      <c r="CE1" s="2241"/>
      <c r="CF1" s="2241"/>
      <c r="CG1" s="2241"/>
      <c r="CH1" s="2241"/>
      <c r="CI1" s="2241"/>
      <c r="CJ1" s="1809">
        <f>CC1+1</f>
        <v>11</v>
      </c>
      <c r="CK1" s="2203" t="str">
        <f>BI1</f>
        <v>ESTADO DE CUENTA POR CLIENTE</v>
      </c>
      <c r="CL1" s="2203"/>
      <c r="CM1" s="2203"/>
      <c r="CN1" s="2203"/>
      <c r="CO1" s="2203"/>
      <c r="CP1" s="2203"/>
      <c r="CQ1" s="727">
        <f>10+1</f>
        <v>11</v>
      </c>
      <c r="CR1" s="2203" t="str">
        <f>CK1</f>
        <v>ESTADO DE CUENTA POR CLIENTE</v>
      </c>
      <c r="CS1" s="2203"/>
      <c r="CT1" s="2203"/>
      <c r="CU1" s="2203"/>
      <c r="CV1" s="2203"/>
      <c r="CW1" s="2203"/>
      <c r="CX1" s="727">
        <f>CQ1+1</f>
        <v>12</v>
      </c>
      <c r="CY1" s="2203" t="str">
        <f>BI1</f>
        <v>ESTADO DE CUENTA POR CLIENTE</v>
      </c>
      <c r="CZ1" s="2203"/>
      <c r="DA1" s="2203"/>
      <c r="DB1" s="2203"/>
      <c r="DC1" s="2203"/>
      <c r="DD1" s="2203"/>
      <c r="DE1" s="727">
        <f>CX1+1</f>
        <v>13</v>
      </c>
      <c r="DF1" s="2203" t="str">
        <f>H1</f>
        <v>ESTADO DE CUENTA POR CLIENTE</v>
      </c>
      <c r="DG1" s="2203"/>
      <c r="DH1" s="2203"/>
      <c r="DI1" s="2203"/>
      <c r="DJ1" s="2203"/>
      <c r="DK1" s="2203"/>
      <c r="DL1" s="727">
        <f>DE1+1</f>
        <v>14</v>
      </c>
      <c r="DM1" s="2203" t="str">
        <f>DF1</f>
        <v>ESTADO DE CUENTA POR CLIENTE</v>
      </c>
      <c r="DN1" s="2203"/>
      <c r="DO1" s="2203"/>
      <c r="DP1" s="2203"/>
      <c r="DQ1" s="2203"/>
      <c r="DR1" s="2203"/>
      <c r="DS1" s="2203"/>
      <c r="DT1" s="727">
        <f>DL1+1</f>
        <v>15</v>
      </c>
      <c r="DU1" s="2203" t="str">
        <f>DM1</f>
        <v>ESTADO DE CUENTA POR CLIENTE</v>
      </c>
      <c r="DV1" s="2203"/>
      <c r="DW1" s="2203"/>
      <c r="DX1" s="2203"/>
      <c r="DY1" s="2203"/>
      <c r="DZ1" s="2203"/>
      <c r="EA1" s="2203"/>
      <c r="EB1" s="727">
        <f>DT1+1</f>
        <v>16</v>
      </c>
      <c r="EC1" s="2203" t="str">
        <f>DU1</f>
        <v>ESTADO DE CUENTA POR CLIENTE</v>
      </c>
      <c r="ED1" s="2203"/>
      <c r="EE1" s="2203"/>
      <c r="EF1" s="2203"/>
      <c r="EG1" s="2203"/>
      <c r="EH1" s="2203"/>
      <c r="EI1" s="2203"/>
      <c r="EJ1" s="727">
        <f>EB1+1</f>
        <v>17</v>
      </c>
      <c r="EK1" s="2203" t="str">
        <f>EC1</f>
        <v>ESTADO DE CUENTA POR CLIENTE</v>
      </c>
      <c r="EL1" s="2203"/>
      <c r="EM1" s="2203"/>
      <c r="EN1" s="2203"/>
      <c r="EO1" s="2203"/>
      <c r="EP1" s="2203"/>
      <c r="EQ1" s="2203"/>
      <c r="ER1" s="727">
        <f>EJ1+1</f>
        <v>18</v>
      </c>
      <c r="ES1" s="2203" t="s">
        <v>59</v>
      </c>
      <c r="ET1" s="2203"/>
      <c r="EU1" s="2203"/>
      <c r="EV1" s="2203"/>
      <c r="EW1" s="2203"/>
      <c r="EX1" s="2203"/>
      <c r="EY1" s="727">
        <f>ER1+1</f>
        <v>19</v>
      </c>
      <c r="EZ1" s="2203" t="s">
        <v>59</v>
      </c>
      <c r="FA1" s="2203"/>
      <c r="FB1" s="2203"/>
      <c r="FC1" s="2203"/>
      <c r="FD1" s="2203"/>
      <c r="FE1" s="2203"/>
      <c r="FF1" s="727">
        <f>EY1+1</f>
        <v>20</v>
      </c>
      <c r="FG1" s="2241" t="s">
        <v>59</v>
      </c>
      <c r="FH1" s="2241"/>
      <c r="FI1" s="2241"/>
      <c r="FJ1" s="2241"/>
      <c r="FK1" s="2241"/>
      <c r="FL1" s="2241"/>
      <c r="FM1" s="1809">
        <f>FF1+1</f>
        <v>21</v>
      </c>
      <c r="FN1" s="2241" t="s">
        <v>59</v>
      </c>
      <c r="FO1" s="2241"/>
      <c r="FP1" s="2241"/>
      <c r="FQ1" s="2241"/>
      <c r="FR1" s="2241"/>
      <c r="FS1" s="2241"/>
      <c r="FT1" s="1809">
        <f>FM1+1</f>
        <v>22</v>
      </c>
      <c r="FU1" s="2241" t="s">
        <v>59</v>
      </c>
      <c r="FV1" s="2241"/>
      <c r="FW1" s="2241"/>
      <c r="FX1" s="2241"/>
      <c r="FY1" s="2241"/>
      <c r="FZ1" s="2241"/>
      <c r="GA1" s="1809">
        <v>22</v>
      </c>
      <c r="GB1" s="2241" t="s">
        <v>59</v>
      </c>
      <c r="GC1" s="2241"/>
      <c r="GD1" s="2241"/>
      <c r="GE1" s="2241"/>
      <c r="GF1" s="2241"/>
      <c r="GG1" s="2241"/>
      <c r="GH1" s="1809">
        <v>22</v>
      </c>
      <c r="GI1" s="2241" t="s">
        <v>59</v>
      </c>
      <c r="GJ1" s="2241"/>
      <c r="GK1" s="2241"/>
      <c r="GL1" s="2241"/>
      <c r="GM1" s="2241"/>
      <c r="GN1" s="2241"/>
      <c r="GO1" s="1809">
        <f>FT1+1</f>
        <v>23</v>
      </c>
      <c r="GP1" s="2241" t="s">
        <v>59</v>
      </c>
      <c r="GQ1" s="2241"/>
      <c r="GR1" s="2241"/>
      <c r="GS1" s="2241"/>
      <c r="GT1" s="2241"/>
      <c r="GU1" s="2241"/>
      <c r="GV1" s="1809">
        <f>GO1+1</f>
        <v>24</v>
      </c>
      <c r="GW1" s="2241" t="s">
        <v>59</v>
      </c>
      <c r="GX1" s="2241"/>
      <c r="GY1" s="2241"/>
      <c r="GZ1" s="2241"/>
      <c r="HA1" s="2241"/>
      <c r="HB1" s="2241"/>
      <c r="HC1" s="1809">
        <f>GV1+1</f>
        <v>25</v>
      </c>
      <c r="HD1" s="2241" t="s">
        <v>59</v>
      </c>
      <c r="HE1" s="2241"/>
      <c r="HF1" s="2241"/>
      <c r="HG1" s="2241"/>
      <c r="HH1" s="2241"/>
      <c r="HI1" s="2241"/>
      <c r="HJ1" s="1809">
        <f>HC1+1</f>
        <v>26</v>
      </c>
      <c r="HK1" s="2203" t="s">
        <v>59</v>
      </c>
      <c r="HL1" s="2203"/>
      <c r="HM1" s="2203"/>
      <c r="HN1" s="2203"/>
      <c r="HO1" s="2203"/>
      <c r="HP1" s="2203"/>
      <c r="HQ1" s="727">
        <f>HJ1+1</f>
        <v>27</v>
      </c>
      <c r="HR1" s="2203" t="s">
        <v>59</v>
      </c>
      <c r="HS1" s="2203"/>
      <c r="HT1" s="2203"/>
      <c r="HU1" s="2203"/>
      <c r="HV1" s="2203"/>
      <c r="HW1" s="2203"/>
      <c r="HX1" s="727">
        <f>HQ1+1</f>
        <v>28</v>
      </c>
      <c r="HY1" s="2203" t="s">
        <v>59</v>
      </c>
      <c r="HZ1" s="2203"/>
      <c r="IA1" s="2203"/>
      <c r="IB1" s="2203"/>
      <c r="IC1" s="2203"/>
      <c r="ID1" s="2203"/>
      <c r="IE1" s="727">
        <f>HX1+1</f>
        <v>29</v>
      </c>
      <c r="IF1" s="2203" t="s">
        <v>59</v>
      </c>
      <c r="IG1" s="2203"/>
      <c r="IH1" s="2203"/>
      <c r="II1" s="2203"/>
      <c r="IJ1" s="2203"/>
      <c r="IK1" s="2203"/>
      <c r="IL1" s="2203"/>
      <c r="IM1" s="727">
        <f>IE1+1</f>
        <v>30</v>
      </c>
      <c r="IN1" s="2203" t="s">
        <v>59</v>
      </c>
      <c r="IO1" s="2203"/>
      <c r="IP1" s="2203"/>
      <c r="IQ1" s="2203"/>
      <c r="IR1" s="2203"/>
      <c r="IS1" s="2203"/>
      <c r="IT1" s="727">
        <f>IM1+1</f>
        <v>31</v>
      </c>
      <c r="IU1" s="2203" t="s">
        <v>59</v>
      </c>
      <c r="IV1" s="2203"/>
      <c r="IW1" s="2203"/>
      <c r="IX1" s="2203"/>
      <c r="IY1" s="2203"/>
      <c r="IZ1" s="2203"/>
      <c r="JA1" s="727">
        <f>IT1+1</f>
        <v>32</v>
      </c>
      <c r="JB1" s="2203" t="s">
        <v>59</v>
      </c>
      <c r="JC1" s="2203"/>
      <c r="JD1" s="2203"/>
      <c r="JE1" s="2203"/>
      <c r="JF1" s="2203"/>
      <c r="JG1" s="2203"/>
      <c r="JH1" s="727">
        <f>JA1+1</f>
        <v>33</v>
      </c>
      <c r="JI1" s="2203" t="s">
        <v>59</v>
      </c>
      <c r="JJ1" s="2203"/>
      <c r="JK1" s="2203"/>
      <c r="JL1" s="2203"/>
      <c r="JM1" s="2203"/>
      <c r="JN1" s="2203"/>
      <c r="JO1" s="727">
        <f>JH1+1</f>
        <v>34</v>
      </c>
      <c r="JP1" s="2203" t="s">
        <v>59</v>
      </c>
      <c r="JQ1" s="2203"/>
      <c r="JR1" s="2203"/>
      <c r="JS1" s="2203"/>
      <c r="JT1" s="2203"/>
      <c r="JU1" s="2203"/>
      <c r="JV1" s="727">
        <f>JH1+1</f>
        <v>34</v>
      </c>
      <c r="JW1" s="2203" t="s">
        <v>59</v>
      </c>
      <c r="JX1" s="2203"/>
      <c r="JY1" s="2203"/>
      <c r="JZ1" s="2203"/>
      <c r="KA1" s="2203"/>
      <c r="KB1" s="2203"/>
      <c r="KC1" s="727">
        <f>JV1+1</f>
        <v>35</v>
      </c>
      <c r="KD1" s="2203" t="s">
        <v>59</v>
      </c>
      <c r="KE1" s="2203"/>
      <c r="KF1" s="2203"/>
      <c r="KG1" s="2203"/>
      <c r="KH1" s="2203"/>
      <c r="KI1" s="2203"/>
      <c r="KJ1" s="727">
        <f>KC1+1</f>
        <v>36</v>
      </c>
      <c r="KK1" s="2203" t="s">
        <v>59</v>
      </c>
      <c r="KL1" s="2203"/>
      <c r="KM1" s="2203"/>
      <c r="KN1" s="2203"/>
      <c r="KO1" s="2203"/>
      <c r="KP1" s="2203"/>
      <c r="KQ1" s="727">
        <f>KJ1+1</f>
        <v>37</v>
      </c>
      <c r="KR1" s="2203" t="s">
        <v>59</v>
      </c>
      <c r="KS1" s="2203"/>
      <c r="KT1" s="2203"/>
      <c r="KU1" s="2203"/>
      <c r="KV1" s="2203"/>
      <c r="KW1" s="2203"/>
      <c r="KX1" s="727">
        <f>KQ1+1</f>
        <v>38</v>
      </c>
      <c r="KY1" s="2203" t="s">
        <v>59</v>
      </c>
      <c r="KZ1" s="2203"/>
      <c r="LA1" s="2203"/>
      <c r="LB1" s="2203"/>
      <c r="LC1" s="2203"/>
      <c r="LD1" s="2203"/>
      <c r="LE1" s="727">
        <f>KX1+1</f>
        <v>39</v>
      </c>
      <c r="LF1" s="2241" t="s">
        <v>59</v>
      </c>
      <c r="LG1" s="2241"/>
      <c r="LH1" s="2241"/>
      <c r="LI1" s="2241"/>
      <c r="LJ1" s="2241"/>
      <c r="LK1" s="2241"/>
      <c r="LL1" s="727">
        <f>LE1+1</f>
        <v>40</v>
      </c>
      <c r="LM1" s="2203" t="s">
        <v>59</v>
      </c>
      <c r="LN1" s="2203"/>
      <c r="LO1" s="2203"/>
      <c r="LP1" s="2203"/>
      <c r="LQ1" s="2203"/>
      <c r="LR1" s="2203"/>
      <c r="LS1" s="727">
        <f>28+1</f>
        <v>29</v>
      </c>
      <c r="LT1" s="2203" t="s">
        <v>59</v>
      </c>
      <c r="LU1" s="2203"/>
      <c r="LV1" s="2203"/>
      <c r="LW1" s="2203"/>
      <c r="LX1" s="2203"/>
      <c r="LY1" s="2203"/>
      <c r="LZ1" s="727">
        <f>LS1+1</f>
        <v>30</v>
      </c>
      <c r="MA1" s="2203" t="s">
        <v>59</v>
      </c>
      <c r="MB1" s="2203"/>
      <c r="MC1" s="2203"/>
      <c r="MD1" s="2203"/>
      <c r="ME1" s="2203"/>
      <c r="MF1" s="2203"/>
      <c r="MG1" s="2203"/>
      <c r="MH1" s="727">
        <f>LZ1+1</f>
        <v>31</v>
      </c>
      <c r="MI1" s="2203" t="s">
        <v>59</v>
      </c>
      <c r="MJ1" s="2203"/>
      <c r="MK1" s="2203"/>
      <c r="ML1" s="2203"/>
      <c r="MM1" s="2203"/>
      <c r="MN1" s="2203"/>
      <c r="MO1" s="727">
        <f>MH1+1</f>
        <v>32</v>
      </c>
      <c r="MP1" s="2241" t="s">
        <v>59</v>
      </c>
      <c r="MQ1" s="2241"/>
      <c r="MR1" s="2241"/>
      <c r="MS1" s="2241"/>
      <c r="MT1" s="2241"/>
      <c r="MU1" s="2241"/>
      <c r="MV1" s="1408">
        <f>MO1+1</f>
        <v>33</v>
      </c>
      <c r="MW1" s="2203" t="s">
        <v>59</v>
      </c>
      <c r="MX1" s="2203"/>
      <c r="MY1" s="2203"/>
      <c r="MZ1" s="2203"/>
      <c r="NA1" s="2203"/>
      <c r="NB1" s="2203"/>
      <c r="NC1" s="727">
        <f>33+1</f>
        <v>34</v>
      </c>
      <c r="ND1" s="2203" t="s">
        <v>59</v>
      </c>
      <c r="NE1" s="2203"/>
      <c r="NF1" s="2203"/>
      <c r="NG1" s="2203"/>
      <c r="NH1" s="2203"/>
      <c r="NI1" s="2203"/>
      <c r="NJ1" s="727">
        <f>NC1+1</f>
        <v>35</v>
      </c>
      <c r="NK1" s="2203" t="s">
        <v>59</v>
      </c>
      <c r="NL1" s="2203"/>
      <c r="NM1" s="2203"/>
      <c r="NN1" s="2203"/>
      <c r="NO1" s="2203"/>
      <c r="NP1" s="2203"/>
      <c r="NQ1" s="727">
        <f>NJ1+1</f>
        <v>36</v>
      </c>
      <c r="NR1" s="2203" t="s">
        <v>59</v>
      </c>
      <c r="NS1" s="2203"/>
      <c r="NT1" s="2203"/>
      <c r="NU1" s="2203"/>
      <c r="NV1" s="2203"/>
      <c r="NW1" s="2203"/>
      <c r="NX1" s="727">
        <f>NQ1+1</f>
        <v>37</v>
      </c>
      <c r="NY1" s="2203" t="s">
        <v>59</v>
      </c>
      <c r="NZ1" s="2203"/>
      <c r="OA1" s="2203"/>
      <c r="OB1" s="2203"/>
      <c r="OC1" s="2203"/>
      <c r="OD1" s="2203"/>
      <c r="OE1" s="727">
        <f>NX1+1</f>
        <v>38</v>
      </c>
      <c r="OF1" s="2203" t="s">
        <v>59</v>
      </c>
      <c r="OG1" s="2203"/>
      <c r="OH1" s="2203"/>
      <c r="OI1" s="2203"/>
      <c r="OJ1" s="2203"/>
      <c r="OK1" s="2203"/>
      <c r="OL1" s="727">
        <f>OE1+1</f>
        <v>39</v>
      </c>
      <c r="OM1" s="2203" t="s">
        <v>59</v>
      </c>
      <c r="ON1" s="2203"/>
      <c r="OO1" s="2203"/>
      <c r="OP1" s="2203"/>
      <c r="OQ1" s="2203"/>
      <c r="OR1" s="2203"/>
      <c r="OS1" s="727">
        <f>OL1+1</f>
        <v>40</v>
      </c>
      <c r="OT1" s="2203" t="s">
        <v>59</v>
      </c>
      <c r="OU1" s="2203"/>
      <c r="OV1" s="2203"/>
      <c r="OW1" s="2203"/>
      <c r="OX1" s="2203"/>
      <c r="OY1" s="2203"/>
      <c r="OZ1" s="727">
        <f>OS1+1</f>
        <v>41</v>
      </c>
      <c r="PA1" s="2203" t="s">
        <v>59</v>
      </c>
      <c r="PB1" s="2203"/>
      <c r="PC1" s="2203"/>
      <c r="PD1" s="2203"/>
      <c r="PE1" s="2203"/>
      <c r="PF1" s="2203"/>
      <c r="PG1" s="727">
        <f>OZ1+1</f>
        <v>42</v>
      </c>
      <c r="PH1" s="2203" t="s">
        <v>59</v>
      </c>
      <c r="PI1" s="2203"/>
      <c r="PJ1" s="2203"/>
      <c r="PK1" s="2203"/>
      <c r="PL1" s="2203"/>
      <c r="PM1" s="2203"/>
      <c r="PN1" s="727">
        <f>PG1+1</f>
        <v>43</v>
      </c>
      <c r="PO1" s="2203" t="s">
        <v>59</v>
      </c>
      <c r="PP1" s="2203"/>
      <c r="PQ1" s="2203"/>
      <c r="PR1" s="2203"/>
      <c r="PS1" s="2203"/>
      <c r="PT1" s="2203"/>
      <c r="PU1" s="727">
        <f>PN1+1</f>
        <v>44</v>
      </c>
      <c r="PV1" s="2203" t="s">
        <v>59</v>
      </c>
      <c r="PW1" s="2203"/>
      <c r="PX1" s="2203"/>
      <c r="PY1" s="2203"/>
      <c r="PZ1" s="2203"/>
      <c r="QA1" s="2203"/>
      <c r="QB1" s="727">
        <f>PU1+1</f>
        <v>45</v>
      </c>
      <c r="QC1" s="2203" t="s">
        <v>59</v>
      </c>
      <c r="QD1" s="2203"/>
      <c r="QE1" s="2203"/>
      <c r="QF1" s="2203"/>
      <c r="QG1" s="2203"/>
      <c r="QH1" s="2203"/>
      <c r="QI1" s="727">
        <f>QB1+1</f>
        <v>46</v>
      </c>
      <c r="QJ1" s="2203" t="s">
        <v>59</v>
      </c>
      <c r="QK1" s="2203"/>
      <c r="QL1" s="2203"/>
      <c r="QM1" s="2203"/>
      <c r="QN1" s="2203"/>
      <c r="QO1" s="2203"/>
      <c r="QP1" s="727">
        <f>QI1+1</f>
        <v>47</v>
      </c>
      <c r="QQ1" s="2241" t="s">
        <v>59</v>
      </c>
      <c r="QR1" s="2241"/>
      <c r="QS1" s="2241"/>
      <c r="QT1" s="2241"/>
      <c r="QU1" s="2241"/>
      <c r="QV1" s="2241"/>
      <c r="QW1" s="1408">
        <f>QP1+1</f>
        <v>48</v>
      </c>
      <c r="QX1" s="2241" t="s">
        <v>59</v>
      </c>
      <c r="QY1" s="2241"/>
      <c r="QZ1" s="2241"/>
      <c r="RA1" s="2241"/>
      <c r="RB1" s="2241"/>
      <c r="RC1" s="2241"/>
      <c r="RD1" s="1408">
        <f>QW1+1</f>
        <v>49</v>
      </c>
      <c r="RE1" s="2203" t="s">
        <v>59</v>
      </c>
      <c r="RF1" s="2203"/>
      <c r="RG1" s="2203"/>
      <c r="RH1" s="2203"/>
      <c r="RI1" s="2203"/>
      <c r="RJ1" s="2203"/>
      <c r="RK1" s="727">
        <f>RD1+1</f>
        <v>50</v>
      </c>
      <c r="RL1" s="2203" t="s">
        <v>59</v>
      </c>
      <c r="RM1" s="2203"/>
      <c r="RN1" s="2203"/>
      <c r="RO1" s="2203"/>
      <c r="RP1" s="2203"/>
      <c r="RQ1" s="2203"/>
      <c r="RR1" s="727">
        <f>RK1+1</f>
        <v>51</v>
      </c>
      <c r="RS1" s="2203" t="s">
        <v>59</v>
      </c>
      <c r="RT1" s="2203"/>
      <c r="RU1" s="2203"/>
      <c r="RV1" s="2203"/>
      <c r="RW1" s="2203"/>
      <c r="RX1" s="2203"/>
      <c r="RY1" s="727">
        <f>RR1+1</f>
        <v>52</v>
      </c>
      <c r="RZ1" s="2203" t="s">
        <v>59</v>
      </c>
      <c r="SA1" s="2203"/>
      <c r="SB1" s="2203"/>
      <c r="SC1" s="2203"/>
      <c r="SD1" s="2203"/>
      <c r="SE1" s="2203"/>
      <c r="SF1" s="728">
        <f>RR1+1</f>
        <v>52</v>
      </c>
      <c r="SG1" s="2203" t="s">
        <v>59</v>
      </c>
      <c r="SH1" s="2203"/>
      <c r="SI1" s="2203"/>
      <c r="SJ1" s="2203"/>
      <c r="SK1" s="2203"/>
      <c r="SL1" s="2203"/>
      <c r="SM1" s="727">
        <f>SF1+1</f>
        <v>53</v>
      </c>
      <c r="SN1" s="2241" t="s">
        <v>59</v>
      </c>
      <c r="SO1" s="2241"/>
      <c r="SP1" s="2241"/>
      <c r="SQ1" s="2241"/>
      <c r="SR1" s="2241"/>
      <c r="SS1" s="2241"/>
      <c r="ST1" s="727">
        <f>SM1+1</f>
        <v>54</v>
      </c>
      <c r="SU1" s="2241" t="s">
        <v>59</v>
      </c>
      <c r="SV1" s="2241"/>
      <c r="SW1" s="2241"/>
      <c r="SX1" s="2241"/>
      <c r="SY1" s="2241"/>
      <c r="SZ1" s="2241"/>
      <c r="TA1" s="727">
        <f>ST1+1</f>
        <v>55</v>
      </c>
      <c r="TB1" s="2203" t="s">
        <v>59</v>
      </c>
      <c r="TC1" s="2203"/>
      <c r="TD1" s="2203"/>
      <c r="TE1" s="2203"/>
      <c r="TF1" s="2203"/>
      <c r="TG1" s="2203"/>
      <c r="TH1" s="727">
        <f>TA1+1</f>
        <v>56</v>
      </c>
      <c r="TI1" s="2203" t="s">
        <v>59</v>
      </c>
      <c r="TJ1" s="2203"/>
      <c r="TK1" s="2203"/>
      <c r="TL1" s="2203"/>
      <c r="TM1" s="2203"/>
      <c r="TN1" s="2203"/>
      <c r="TO1" s="727">
        <f>TH1+1</f>
        <v>57</v>
      </c>
      <c r="TP1" s="2203" t="s">
        <v>59</v>
      </c>
      <c r="TQ1" s="2203"/>
      <c r="TR1" s="2203"/>
      <c r="TS1" s="2203"/>
      <c r="TT1" s="2203"/>
      <c r="TU1" s="2203"/>
      <c r="TV1" s="727">
        <f>TO1+1</f>
        <v>58</v>
      </c>
      <c r="TW1" s="2203" t="s">
        <v>59</v>
      </c>
      <c r="TX1" s="2203"/>
      <c r="TY1" s="2203"/>
      <c r="TZ1" s="2203"/>
      <c r="UA1" s="2203"/>
      <c r="UB1" s="2203"/>
      <c r="UC1" s="727">
        <f>TV1+1</f>
        <v>59</v>
      </c>
      <c r="UD1" s="2203" t="s">
        <v>59</v>
      </c>
      <c r="UE1" s="2203"/>
      <c r="UF1" s="2203"/>
      <c r="UG1" s="2203"/>
      <c r="UH1" s="2203"/>
      <c r="UI1" s="2203"/>
      <c r="UJ1" s="727">
        <f>UC1+1</f>
        <v>60</v>
      </c>
      <c r="UK1" s="2203" t="s">
        <v>59</v>
      </c>
      <c r="UL1" s="2203"/>
      <c r="UM1" s="2203"/>
      <c r="UN1" s="2203"/>
      <c r="UO1" s="2203"/>
      <c r="UP1" s="2203"/>
      <c r="UQ1" s="727">
        <f>UJ1+1</f>
        <v>61</v>
      </c>
    </row>
    <row r="2" spans="1:563" ht="32.25" customHeight="1" thickBot="1" x14ac:dyDescent="0.55000000000000004">
      <c r="A2" s="2316" t="s">
        <v>3719</v>
      </c>
      <c r="B2" s="2316"/>
      <c r="C2" s="2316"/>
      <c r="D2" s="2316"/>
      <c r="E2" s="2316"/>
      <c r="F2" s="1876"/>
      <c r="H2" s="2204" t="str">
        <f>A2</f>
        <v>FACTURAS   ABRIL          2 0 1 4</v>
      </c>
      <c r="I2" s="2204"/>
      <c r="J2" s="2204"/>
      <c r="K2" s="2204"/>
      <c r="L2" s="2204"/>
      <c r="M2" s="2204"/>
      <c r="N2" s="1876"/>
      <c r="P2" s="2204" t="str">
        <f>H2</f>
        <v>FACTURAS   ABRIL          2 0 1 4</v>
      </c>
      <c r="Q2" s="2204"/>
      <c r="R2" s="2204"/>
      <c r="S2" s="2204"/>
      <c r="T2" s="2204"/>
      <c r="U2" s="1876"/>
      <c r="W2" s="2204" t="str">
        <f>P2</f>
        <v>FACTURAS   ABRIL          2 0 1 4</v>
      </c>
      <c r="X2" s="2204"/>
      <c r="Y2" s="2204"/>
      <c r="Z2" s="2204"/>
      <c r="AA2" s="2204"/>
      <c r="AB2" s="1876"/>
      <c r="AD2" s="2204" t="str">
        <f>W2</f>
        <v>FACTURAS   ABRIL          2 0 1 4</v>
      </c>
      <c r="AE2" s="2204"/>
      <c r="AF2" s="2204"/>
      <c r="AG2" s="2204"/>
      <c r="AH2" s="2204"/>
      <c r="AI2" s="2204"/>
      <c r="AJ2" s="1876"/>
      <c r="AL2" s="2204" t="str">
        <f>AD2</f>
        <v>FACTURAS   ABRIL          2 0 1 4</v>
      </c>
      <c r="AM2" s="2204"/>
      <c r="AN2" s="2204"/>
      <c r="AO2" s="2204"/>
      <c r="AP2" s="2204"/>
      <c r="AQ2" s="2204"/>
      <c r="AR2" s="1876"/>
      <c r="AT2" s="2204" t="str">
        <f>H2</f>
        <v>FACTURAS   ABRIL          2 0 1 4</v>
      </c>
      <c r="AU2" s="2204"/>
      <c r="AV2" s="2204"/>
      <c r="AW2" s="2204"/>
      <c r="AX2" s="2204"/>
      <c r="AY2" s="2204"/>
      <c r="AZ2" s="1876"/>
      <c r="BB2" s="2204" t="str">
        <f>H2</f>
        <v>FACTURAS   ABRIL          2 0 1 4</v>
      </c>
      <c r="BC2" s="2204"/>
      <c r="BD2" s="2204"/>
      <c r="BE2" s="2204"/>
      <c r="BF2" s="2204"/>
      <c r="BG2" s="1876"/>
      <c r="BI2" s="2204" t="str">
        <f>H2</f>
        <v>FACTURAS   ABRIL          2 0 1 4</v>
      </c>
      <c r="BJ2" s="2204"/>
      <c r="BK2" s="2204"/>
      <c r="BL2" s="2204"/>
      <c r="BM2" s="2204"/>
      <c r="BN2" s="1876"/>
      <c r="BP2" s="2204" t="str">
        <f>BI2</f>
        <v>FACTURAS   ABRIL          2 0 1 4</v>
      </c>
      <c r="BQ2" s="2204"/>
      <c r="BR2" s="2204"/>
      <c r="BS2" s="2204"/>
      <c r="BT2" s="2204"/>
      <c r="BU2" s="1876"/>
      <c r="BW2" s="2204" t="str">
        <f>BP2</f>
        <v>FACTURAS   ABRIL          2 0 1 4</v>
      </c>
      <c r="BX2" s="2204"/>
      <c r="BY2" s="2204"/>
      <c r="BZ2" s="2204"/>
      <c r="CA2" s="2204"/>
      <c r="CB2" s="1876"/>
      <c r="CD2" s="2245" t="str">
        <f>BP2</f>
        <v>FACTURAS   ABRIL          2 0 1 4</v>
      </c>
      <c r="CE2" s="2245"/>
      <c r="CF2" s="2245"/>
      <c r="CG2" s="2245"/>
      <c r="CH2" s="2245"/>
      <c r="CI2" s="1877"/>
      <c r="CK2" s="2204" t="str">
        <f>BI2</f>
        <v>FACTURAS   ABRIL          2 0 1 4</v>
      </c>
      <c r="CL2" s="2204"/>
      <c r="CM2" s="2204"/>
      <c r="CN2" s="2204"/>
      <c r="CO2" s="2204"/>
      <c r="CP2" s="1876"/>
      <c r="CR2" s="2204" t="str">
        <f>CK2</f>
        <v>FACTURAS   ABRIL          2 0 1 4</v>
      </c>
      <c r="CS2" s="2204"/>
      <c r="CT2" s="2204"/>
      <c r="CU2" s="2204"/>
      <c r="CV2" s="2204"/>
      <c r="CW2" s="1876"/>
      <c r="CY2" s="2204" t="str">
        <f>BI2</f>
        <v>FACTURAS   ABRIL          2 0 1 4</v>
      </c>
      <c r="CZ2" s="2204"/>
      <c r="DA2" s="2204"/>
      <c r="DB2" s="2204"/>
      <c r="DC2" s="2204"/>
      <c r="DD2" s="1876"/>
      <c r="DF2" s="2204" t="str">
        <f>H2</f>
        <v>FACTURAS   ABRIL          2 0 1 4</v>
      </c>
      <c r="DG2" s="2204"/>
      <c r="DH2" s="2204"/>
      <c r="DI2" s="2204"/>
      <c r="DJ2" s="2204"/>
      <c r="DK2" s="1876"/>
      <c r="DM2" s="2204" t="str">
        <f>DF2</f>
        <v>FACTURAS   ABRIL          2 0 1 4</v>
      </c>
      <c r="DN2" s="2204"/>
      <c r="DO2" s="2204"/>
      <c r="DP2" s="2204"/>
      <c r="DQ2" s="2204"/>
      <c r="DR2" s="2204"/>
      <c r="DS2" s="1876"/>
      <c r="DU2" s="2204" t="str">
        <f>DM2</f>
        <v>FACTURAS   ABRIL          2 0 1 4</v>
      </c>
      <c r="DV2" s="2204"/>
      <c r="DW2" s="2204"/>
      <c r="DX2" s="2204"/>
      <c r="DY2" s="2204"/>
      <c r="DZ2" s="2204"/>
      <c r="EA2" s="1876"/>
      <c r="EC2" s="2204" t="str">
        <f>DU2</f>
        <v>FACTURAS   ABRIL          2 0 1 4</v>
      </c>
      <c r="ED2" s="2204"/>
      <c r="EE2" s="2204"/>
      <c r="EF2" s="2204"/>
      <c r="EG2" s="2204"/>
      <c r="EH2" s="2204"/>
      <c r="EI2" s="1876"/>
      <c r="EK2" s="2204" t="str">
        <f>EC2</f>
        <v>FACTURAS   ABRIL          2 0 1 4</v>
      </c>
      <c r="EL2" s="2204"/>
      <c r="EM2" s="2204"/>
      <c r="EN2" s="2204"/>
      <c r="EO2" s="2204"/>
      <c r="EP2" s="2204"/>
      <c r="EQ2" s="1876"/>
      <c r="ES2" s="2204" t="str">
        <f>DM2</f>
        <v>FACTURAS   ABRIL          2 0 1 4</v>
      </c>
      <c r="ET2" s="2204"/>
      <c r="EU2" s="2204"/>
      <c r="EV2" s="2204"/>
      <c r="EW2" s="2204"/>
      <c r="EX2" s="1876"/>
      <c r="EZ2" s="2204" t="str">
        <f>ES2</f>
        <v>FACTURAS   ABRIL          2 0 1 4</v>
      </c>
      <c r="FA2" s="2204"/>
      <c r="FB2" s="2204"/>
      <c r="FC2" s="2204"/>
      <c r="FD2" s="2204"/>
      <c r="FE2" s="1876"/>
      <c r="FG2" s="2245" t="str">
        <f>ES2</f>
        <v>FACTURAS   ABRIL          2 0 1 4</v>
      </c>
      <c r="FH2" s="2245"/>
      <c r="FI2" s="2245"/>
      <c r="FJ2" s="2245"/>
      <c r="FK2" s="2245"/>
      <c r="FL2" s="1877"/>
      <c r="FN2" s="2245" t="str">
        <f>FG2</f>
        <v>FACTURAS   ABRIL          2 0 1 4</v>
      </c>
      <c r="FO2" s="2245"/>
      <c r="FP2" s="2245"/>
      <c r="FQ2" s="2245"/>
      <c r="FR2" s="2245"/>
      <c r="FS2" s="1877"/>
      <c r="FT2" s="1408" t="s">
        <v>66</v>
      </c>
      <c r="FU2" s="2245" t="str">
        <f>FN2</f>
        <v>FACTURAS   ABRIL          2 0 1 4</v>
      </c>
      <c r="FV2" s="2245"/>
      <c r="FW2" s="2245"/>
      <c r="FX2" s="2245"/>
      <c r="FY2" s="2245"/>
      <c r="FZ2" s="1877"/>
      <c r="GA2" s="1408" t="s">
        <v>1161</v>
      </c>
      <c r="GB2" s="2245" t="str">
        <f>FU2</f>
        <v>FACTURAS   ABRIL          2 0 1 4</v>
      </c>
      <c r="GC2" s="2245"/>
      <c r="GD2" s="2245"/>
      <c r="GE2" s="2245"/>
      <c r="GF2" s="2245"/>
      <c r="GG2" s="1877"/>
      <c r="GH2" s="1408" t="s">
        <v>514</v>
      </c>
      <c r="GI2" s="2245" t="str">
        <f>FG2</f>
        <v>FACTURAS   ABRIL          2 0 1 4</v>
      </c>
      <c r="GJ2" s="2245"/>
      <c r="GK2" s="2245"/>
      <c r="GL2" s="2245"/>
      <c r="GM2" s="2245"/>
      <c r="GN2" s="1877"/>
      <c r="GP2" s="2245" t="str">
        <f>ES2</f>
        <v>FACTURAS   ABRIL          2 0 1 4</v>
      </c>
      <c r="GQ2" s="2245"/>
      <c r="GR2" s="2245"/>
      <c r="GS2" s="2245"/>
      <c r="GT2" s="2245"/>
      <c r="GU2" s="1877"/>
      <c r="GW2" s="2245" t="str">
        <f>FG2</f>
        <v>FACTURAS   ABRIL          2 0 1 4</v>
      </c>
      <c r="GX2" s="2245"/>
      <c r="GY2" s="2245"/>
      <c r="GZ2" s="2245"/>
      <c r="HA2" s="2245"/>
      <c r="HB2" s="1877"/>
      <c r="HD2" s="2245" t="str">
        <f>GP2</f>
        <v>FACTURAS   ABRIL          2 0 1 4</v>
      </c>
      <c r="HE2" s="2245"/>
      <c r="HF2" s="2245"/>
      <c r="HG2" s="2245"/>
      <c r="HH2" s="2245"/>
      <c r="HI2" s="1877"/>
      <c r="HK2" s="2204" t="str">
        <f>ES2</f>
        <v>FACTURAS   ABRIL          2 0 1 4</v>
      </c>
      <c r="HL2" s="2204"/>
      <c r="HM2" s="2204"/>
      <c r="HN2" s="2204"/>
      <c r="HO2" s="2204"/>
      <c r="HP2" s="1876"/>
      <c r="HR2" s="2204" t="str">
        <f>HK2</f>
        <v>FACTURAS   ABRIL          2 0 1 4</v>
      </c>
      <c r="HS2" s="2204"/>
      <c r="HT2" s="2204"/>
      <c r="HU2" s="2204"/>
      <c r="HV2" s="2204"/>
      <c r="HW2" s="1876"/>
      <c r="HY2" s="2204" t="str">
        <f>ES2</f>
        <v>FACTURAS   ABRIL          2 0 1 4</v>
      </c>
      <c r="HZ2" s="2204"/>
      <c r="IA2" s="2204"/>
      <c r="IB2" s="2204"/>
      <c r="IC2" s="2204"/>
      <c r="ID2" s="1876"/>
      <c r="IF2" s="2204" t="str">
        <f>HY2</f>
        <v>FACTURAS   ABRIL          2 0 1 4</v>
      </c>
      <c r="IG2" s="2204"/>
      <c r="IH2" s="2204"/>
      <c r="II2" s="2204"/>
      <c r="IJ2" s="2204"/>
      <c r="IK2" s="2204"/>
      <c r="IL2" s="1876"/>
      <c r="IN2" s="2204" t="str">
        <f>IF2</f>
        <v>FACTURAS   ABRIL          2 0 1 4</v>
      </c>
      <c r="IO2" s="2204"/>
      <c r="IP2" s="2204"/>
      <c r="IQ2" s="2204"/>
      <c r="IR2" s="2204"/>
      <c r="IS2" s="1876"/>
      <c r="IU2" s="2204" t="str">
        <f>IN2</f>
        <v>FACTURAS   ABRIL          2 0 1 4</v>
      </c>
      <c r="IV2" s="2204"/>
      <c r="IW2" s="2204"/>
      <c r="IX2" s="2204"/>
      <c r="IY2" s="2204"/>
      <c r="IZ2" s="1876"/>
      <c r="JB2" s="2204" t="str">
        <f>ES2</f>
        <v>FACTURAS   ABRIL          2 0 1 4</v>
      </c>
      <c r="JC2" s="2204"/>
      <c r="JD2" s="2204"/>
      <c r="JE2" s="2204"/>
      <c r="JF2" s="2204"/>
      <c r="JG2" s="1876"/>
      <c r="JI2" s="2204" t="str">
        <f>FG2</f>
        <v>FACTURAS   ABRIL          2 0 1 4</v>
      </c>
      <c r="JJ2" s="2204"/>
      <c r="JK2" s="2204"/>
      <c r="JL2" s="2204"/>
      <c r="JM2" s="2204"/>
      <c r="JN2" s="1876"/>
      <c r="JP2" s="2204" t="str">
        <f>JB2</f>
        <v>FACTURAS   ABRIL          2 0 1 4</v>
      </c>
      <c r="JQ2" s="2204"/>
      <c r="JR2" s="2204"/>
      <c r="JS2" s="2204"/>
      <c r="JT2" s="2204"/>
      <c r="JU2" s="1876"/>
      <c r="JW2" s="2204" t="str">
        <f>JP2</f>
        <v>FACTURAS   ABRIL          2 0 1 4</v>
      </c>
      <c r="JX2" s="2204"/>
      <c r="JY2" s="2204"/>
      <c r="JZ2" s="2204"/>
      <c r="KA2" s="2204"/>
      <c r="KB2" s="1876"/>
      <c r="KD2" s="2204" t="str">
        <f>JW2</f>
        <v>FACTURAS   ABRIL          2 0 1 4</v>
      </c>
      <c r="KE2" s="2204"/>
      <c r="KF2" s="2204"/>
      <c r="KG2" s="2204"/>
      <c r="KH2" s="2204"/>
      <c r="KI2" s="1876"/>
      <c r="KK2" s="2204" t="str">
        <f>KD2</f>
        <v>FACTURAS   ABRIL          2 0 1 4</v>
      </c>
      <c r="KL2" s="2204"/>
      <c r="KM2" s="2204"/>
      <c r="KN2" s="2204"/>
      <c r="KO2" s="2204"/>
      <c r="KP2" s="1876"/>
      <c r="KR2" s="2204" t="str">
        <f>KK2</f>
        <v>FACTURAS   ABRIL          2 0 1 4</v>
      </c>
      <c r="KS2" s="2204"/>
      <c r="KT2" s="2204"/>
      <c r="KU2" s="2204"/>
      <c r="KV2" s="2204"/>
      <c r="KW2" s="1876"/>
      <c r="KY2" s="2204" t="str">
        <f>KR2</f>
        <v>FACTURAS   ABRIL          2 0 1 4</v>
      </c>
      <c r="KZ2" s="2204"/>
      <c r="LA2" s="2204"/>
      <c r="LB2" s="2204"/>
      <c r="LC2" s="2204"/>
      <c r="LD2" s="1876"/>
      <c r="LF2" s="2245" t="str">
        <f>KK2</f>
        <v>FACTURAS   ABRIL          2 0 1 4</v>
      </c>
      <c r="LG2" s="2245"/>
      <c r="LH2" s="2245"/>
      <c r="LI2" s="2245"/>
      <c r="LJ2" s="2245"/>
      <c r="LK2" s="1877"/>
      <c r="LM2" s="2204" t="str">
        <f>JW2</f>
        <v>FACTURAS   ABRIL          2 0 1 4</v>
      </c>
      <c r="LN2" s="2204"/>
      <c r="LO2" s="2204"/>
      <c r="LP2" s="2204"/>
      <c r="LQ2" s="2204"/>
      <c r="LR2" s="1876"/>
      <c r="LT2" s="2204" t="str">
        <f>JP2</f>
        <v>FACTURAS   ABRIL          2 0 1 4</v>
      </c>
      <c r="LU2" s="2204"/>
      <c r="LV2" s="2204"/>
      <c r="LW2" s="2204"/>
      <c r="LX2" s="2204"/>
      <c r="LY2" s="1876"/>
      <c r="MA2" s="406"/>
      <c r="MB2" s="311"/>
      <c r="MC2" s="2204" t="str">
        <f>ES2</f>
        <v>FACTURAS   ABRIL          2 0 1 4</v>
      </c>
      <c r="MD2" s="2204"/>
      <c r="ME2" s="2204"/>
      <c r="MF2" s="2204"/>
      <c r="MG2" s="2204"/>
      <c r="MI2" s="406"/>
      <c r="MJ2" s="2204" t="str">
        <f>JB2</f>
        <v>FACTURAS   ABRIL          2 0 1 4</v>
      </c>
      <c r="MK2" s="2204"/>
      <c r="ML2" s="2204"/>
      <c r="MM2" s="2204"/>
      <c r="MN2" s="2204"/>
      <c r="MP2" s="426"/>
      <c r="MQ2" s="2245" t="str">
        <f>JP2</f>
        <v>FACTURAS   ABRIL          2 0 1 4</v>
      </c>
      <c r="MR2" s="2245"/>
      <c r="MS2" s="2245"/>
      <c r="MT2" s="2245"/>
      <c r="MU2" s="2245"/>
      <c r="MW2" s="311"/>
      <c r="MX2" s="2204" t="str">
        <f>JP2</f>
        <v>FACTURAS   ABRIL          2 0 1 4</v>
      </c>
      <c r="MY2" s="2204"/>
      <c r="MZ2" s="2204"/>
      <c r="NA2" s="2204"/>
      <c r="NB2" s="2204"/>
      <c r="ND2" s="311"/>
      <c r="NE2" s="2204" t="str">
        <f>JP2</f>
        <v>FACTURAS   ABRIL          2 0 1 4</v>
      </c>
      <c r="NF2" s="2204"/>
      <c r="NG2" s="2204"/>
      <c r="NH2" s="2204"/>
      <c r="NI2" s="2204"/>
      <c r="NK2" s="406"/>
      <c r="NL2" s="2204" t="str">
        <f>JW2</f>
        <v>FACTURAS   ABRIL          2 0 1 4</v>
      </c>
      <c r="NM2" s="2204"/>
      <c r="NN2" s="2204"/>
      <c r="NO2" s="2204"/>
      <c r="NP2" s="2204"/>
      <c r="NR2" s="406"/>
      <c r="NS2" s="2204" t="str">
        <f>KD2</f>
        <v>FACTURAS   ABRIL          2 0 1 4</v>
      </c>
      <c r="NT2" s="2204"/>
      <c r="NU2" s="2204"/>
      <c r="NV2" s="2204"/>
      <c r="NW2" s="2204"/>
      <c r="NY2" s="311"/>
      <c r="NZ2" s="2204" t="str">
        <f>JP2</f>
        <v>FACTURAS   ABRIL          2 0 1 4</v>
      </c>
      <c r="OA2" s="2204"/>
      <c r="OB2" s="2204"/>
      <c r="OC2" s="2204"/>
      <c r="OD2" s="2204"/>
      <c r="OF2" s="311"/>
      <c r="OG2" s="2204" t="str">
        <f>JW2</f>
        <v>FACTURAS   ABRIL          2 0 1 4</v>
      </c>
      <c r="OH2" s="2204"/>
      <c r="OI2" s="2204"/>
      <c r="OJ2" s="2204"/>
      <c r="OK2" s="2204"/>
      <c r="OM2" s="311"/>
      <c r="ON2" s="2204" t="str">
        <f>KD2</f>
        <v>FACTURAS   ABRIL          2 0 1 4</v>
      </c>
      <c r="OO2" s="2204"/>
      <c r="OP2" s="2204"/>
      <c r="OQ2" s="2204"/>
      <c r="OR2" s="2204"/>
      <c r="OT2" s="311"/>
      <c r="OU2" s="2204" t="str">
        <f>KK2</f>
        <v>FACTURAS   ABRIL          2 0 1 4</v>
      </c>
      <c r="OV2" s="2204"/>
      <c r="OW2" s="2204"/>
      <c r="OX2" s="2204"/>
      <c r="OY2" s="2204"/>
      <c r="PA2" s="311"/>
      <c r="PB2" s="2204" t="str">
        <f>JP2</f>
        <v>FACTURAS   ABRIL          2 0 1 4</v>
      </c>
      <c r="PC2" s="2204"/>
      <c r="PD2" s="2204"/>
      <c r="PE2" s="2204"/>
      <c r="PF2" s="2204"/>
      <c r="PH2" s="311"/>
      <c r="PI2" s="2204" t="str">
        <f>LT2</f>
        <v>FACTURAS   ABRIL          2 0 1 4</v>
      </c>
      <c r="PJ2" s="2204"/>
      <c r="PK2" s="2204"/>
      <c r="PL2" s="2204"/>
      <c r="PM2" s="2204"/>
      <c r="PO2" s="311"/>
      <c r="PP2" s="2204" t="str">
        <f>PI2</f>
        <v>FACTURAS   ABRIL          2 0 1 4</v>
      </c>
      <c r="PQ2" s="2204"/>
      <c r="PR2" s="2204"/>
      <c r="PS2" s="2204"/>
      <c r="PT2" s="2204"/>
      <c r="PV2" s="311"/>
      <c r="PW2" s="2204" t="str">
        <f>PP2</f>
        <v>FACTURAS   ABRIL          2 0 1 4</v>
      </c>
      <c r="PX2" s="2204"/>
      <c r="PY2" s="2204"/>
      <c r="PZ2" s="2204"/>
      <c r="QA2" s="2204"/>
      <c r="QC2" s="311"/>
      <c r="QD2" s="2204" t="str">
        <f>PW2</f>
        <v>FACTURAS   ABRIL          2 0 1 4</v>
      </c>
      <c r="QE2" s="2204"/>
      <c r="QF2" s="2204"/>
      <c r="QG2" s="2204"/>
      <c r="QH2" s="2204"/>
      <c r="QJ2" s="311"/>
      <c r="QK2" s="2204" t="str">
        <f>PW2</f>
        <v>FACTURAS   ABRIL          2 0 1 4</v>
      </c>
      <c r="QL2" s="2204"/>
      <c r="QM2" s="2204"/>
      <c r="QN2" s="2204"/>
      <c r="QO2" s="2204"/>
      <c r="QQ2" s="229"/>
      <c r="QR2" s="2245" t="str">
        <f>QD2</f>
        <v>FACTURAS   ABRIL          2 0 1 4</v>
      </c>
      <c r="QS2" s="2245"/>
      <c r="QT2" s="2245"/>
      <c r="QU2" s="2245"/>
      <c r="QV2" s="2245"/>
      <c r="QX2" s="229"/>
      <c r="QY2" s="2245" t="str">
        <f>QK2</f>
        <v>FACTURAS   ABRIL          2 0 1 4</v>
      </c>
      <c r="QZ2" s="2245"/>
      <c r="RA2" s="2245"/>
      <c r="RB2" s="2245"/>
      <c r="RC2" s="2245"/>
      <c r="RE2" s="311"/>
      <c r="RF2" s="2204" t="str">
        <f>QK2</f>
        <v>FACTURAS   ABRIL          2 0 1 4</v>
      </c>
      <c r="RG2" s="2204"/>
      <c r="RH2" s="2204"/>
      <c r="RI2" s="2204"/>
      <c r="RJ2" s="2204"/>
      <c r="RL2" s="406"/>
      <c r="RM2" s="2204" t="str">
        <f>QK2</f>
        <v>FACTURAS   ABRIL          2 0 1 4</v>
      </c>
      <c r="RN2" s="2204"/>
      <c r="RO2" s="2204"/>
      <c r="RP2" s="2204"/>
      <c r="RQ2" s="2204"/>
      <c r="RS2" s="406"/>
      <c r="RT2" s="2204" t="str">
        <f>QR2</f>
        <v>FACTURAS   ABRIL          2 0 1 4</v>
      </c>
      <c r="RU2" s="2204"/>
      <c r="RV2" s="2204"/>
      <c r="RW2" s="2204"/>
      <c r="RX2" s="2204"/>
      <c r="RZ2" s="406"/>
      <c r="SA2" s="2204" t="str">
        <f>QK2</f>
        <v>FACTURAS   ABRIL          2 0 1 4</v>
      </c>
      <c r="SB2" s="2204"/>
      <c r="SC2" s="2204"/>
      <c r="SD2" s="2204"/>
      <c r="SE2" s="2204"/>
      <c r="SG2" s="311"/>
      <c r="SH2" s="2204" t="str">
        <f>RM2</f>
        <v>FACTURAS   ABRIL          2 0 1 4</v>
      </c>
      <c r="SI2" s="2204"/>
      <c r="SJ2" s="2204"/>
      <c r="SK2" s="2204"/>
      <c r="SL2" s="2204"/>
      <c r="SN2" s="229"/>
      <c r="SO2" s="2245" t="str">
        <f>SA2</f>
        <v>FACTURAS   ABRIL          2 0 1 4</v>
      </c>
      <c r="SP2" s="2245"/>
      <c r="SQ2" s="2245"/>
      <c r="SR2" s="2245"/>
      <c r="SS2" s="2245"/>
      <c r="SU2" s="229"/>
      <c r="SV2" s="2245" t="str">
        <f>SH2</f>
        <v>FACTURAS   ABRIL          2 0 1 4</v>
      </c>
      <c r="SW2" s="2245"/>
      <c r="SX2" s="2245"/>
      <c r="SY2" s="2245"/>
      <c r="SZ2" s="2245"/>
      <c r="TB2" s="311"/>
      <c r="TC2" s="2204" t="str">
        <f>SA2</f>
        <v>FACTURAS   ABRIL          2 0 1 4</v>
      </c>
      <c r="TD2" s="2204"/>
      <c r="TE2" s="2204"/>
      <c r="TF2" s="2204"/>
      <c r="TG2" s="2204"/>
      <c r="TI2" s="322"/>
      <c r="TJ2" s="2204" t="str">
        <f>TC2</f>
        <v>FACTURAS   ABRIL          2 0 1 4</v>
      </c>
      <c r="TK2" s="2204"/>
      <c r="TL2" s="2204"/>
      <c r="TM2" s="2204"/>
      <c r="TN2" s="2204"/>
      <c r="TP2" s="322"/>
      <c r="TQ2" s="2204" t="str">
        <f>TJ2</f>
        <v>FACTURAS   ABRIL          2 0 1 4</v>
      </c>
      <c r="TR2" s="2204"/>
      <c r="TS2" s="2204"/>
      <c r="TT2" s="2204"/>
      <c r="TU2" s="2204"/>
      <c r="TW2" s="322"/>
      <c r="TX2" s="2204" t="str">
        <f>TQ2</f>
        <v>FACTURAS   ABRIL          2 0 1 4</v>
      </c>
      <c r="TY2" s="2204"/>
      <c r="TZ2" s="2204"/>
      <c r="UA2" s="2204"/>
      <c r="UB2" s="2204"/>
      <c r="UD2" s="311"/>
      <c r="UE2" s="2204" t="str">
        <f>TC2</f>
        <v>FACTURAS   ABRIL          2 0 1 4</v>
      </c>
      <c r="UF2" s="2204"/>
      <c r="UG2" s="2204"/>
      <c r="UH2" s="2204"/>
      <c r="UI2" s="2204"/>
      <c r="UK2" s="311"/>
      <c r="UL2" s="2204" t="str">
        <f>UE2</f>
        <v>FACTURAS   ABRIL          2 0 1 4</v>
      </c>
      <c r="UM2" s="2204"/>
      <c r="UN2" s="2204"/>
      <c r="UO2" s="2204"/>
      <c r="UP2" s="2204"/>
    </row>
    <row r="3" spans="1:563" ht="38.25" customHeight="1" thickBot="1" x14ac:dyDescent="0.35">
      <c r="A3" s="322"/>
      <c r="B3" s="1878" t="s">
        <v>18</v>
      </c>
      <c r="C3" s="2205" t="s">
        <v>95</v>
      </c>
      <c r="D3" s="2206"/>
      <c r="E3" s="2206"/>
      <c r="F3" s="2207"/>
      <c r="H3" s="322"/>
      <c r="I3" s="2305" t="s">
        <v>18</v>
      </c>
      <c r="J3" s="2306"/>
      <c r="K3" s="2205" t="s">
        <v>1235</v>
      </c>
      <c r="L3" s="2206"/>
      <c r="M3" s="2206"/>
      <c r="N3" s="2207"/>
      <c r="P3" s="322"/>
      <c r="Q3" s="1879"/>
      <c r="R3" s="2205" t="s">
        <v>403</v>
      </c>
      <c r="S3" s="2206"/>
      <c r="T3" s="2206"/>
      <c r="U3" s="2207"/>
      <c r="W3" s="311"/>
      <c r="X3" s="1879"/>
      <c r="Y3" s="2205" t="s">
        <v>1240</v>
      </c>
      <c r="Z3" s="2206"/>
      <c r="AA3" s="2206"/>
      <c r="AB3" s="2207"/>
      <c r="AD3" s="311"/>
      <c r="AE3" s="2305" t="s">
        <v>18</v>
      </c>
      <c r="AF3" s="2306"/>
      <c r="AG3" s="2205" t="s">
        <v>1241</v>
      </c>
      <c r="AH3" s="2206"/>
      <c r="AI3" s="2206"/>
      <c r="AJ3" s="2207"/>
      <c r="AL3" s="996"/>
      <c r="AM3" s="2305" t="s">
        <v>18</v>
      </c>
      <c r="AN3" s="2306"/>
      <c r="AO3" s="2205" t="s">
        <v>1242</v>
      </c>
      <c r="AP3" s="2206"/>
      <c r="AQ3" s="2206"/>
      <c r="AR3" s="2207"/>
      <c r="AT3" s="311"/>
      <c r="AU3" s="2305" t="s">
        <v>18</v>
      </c>
      <c r="AV3" s="2306"/>
      <c r="AW3" s="2205" t="s">
        <v>1243</v>
      </c>
      <c r="AX3" s="2206"/>
      <c r="AY3" s="2206"/>
      <c r="AZ3" s="2207"/>
      <c r="BB3" s="311"/>
      <c r="BC3" s="1878" t="s">
        <v>18</v>
      </c>
      <c r="BD3" s="2205" t="s">
        <v>451</v>
      </c>
      <c r="BE3" s="2206"/>
      <c r="BF3" s="2206"/>
      <c r="BG3" s="2207"/>
      <c r="BI3" s="1406"/>
      <c r="BJ3" s="1878" t="s">
        <v>18</v>
      </c>
      <c r="BK3" s="2205" t="s">
        <v>1244</v>
      </c>
      <c r="BL3" s="2206"/>
      <c r="BM3" s="2206"/>
      <c r="BN3" s="2207"/>
      <c r="BP3" s="311"/>
      <c r="BQ3" s="1878" t="s">
        <v>18</v>
      </c>
      <c r="BR3" s="2205" t="s">
        <v>1245</v>
      </c>
      <c r="BS3" s="2206"/>
      <c r="BT3" s="2206"/>
      <c r="BU3" s="2207"/>
      <c r="BW3" s="311"/>
      <c r="BX3" s="1878" t="s">
        <v>18</v>
      </c>
      <c r="BY3" s="2205" t="s">
        <v>2040</v>
      </c>
      <c r="BZ3" s="2206"/>
      <c r="CA3" s="2206"/>
      <c r="CB3" s="2207"/>
      <c r="CD3" s="229"/>
      <c r="CE3" s="741" t="s">
        <v>18</v>
      </c>
      <c r="CF3" s="2299" t="s">
        <v>1417</v>
      </c>
      <c r="CG3" s="2300"/>
      <c r="CH3" s="2300"/>
      <c r="CI3" s="2301"/>
      <c r="CK3" s="322"/>
      <c r="CL3" s="1878" t="s">
        <v>18</v>
      </c>
      <c r="CM3" s="2205" t="s">
        <v>1238</v>
      </c>
      <c r="CN3" s="2206"/>
      <c r="CO3" s="2206"/>
      <c r="CP3" s="2207"/>
      <c r="CR3" s="406"/>
      <c r="CS3" s="1880" t="s">
        <v>18</v>
      </c>
      <c r="CT3" s="2205" t="s">
        <v>1236</v>
      </c>
      <c r="CU3" s="2206"/>
      <c r="CV3" s="2206"/>
      <c r="CW3" s="2207"/>
      <c r="CY3" s="311"/>
      <c r="CZ3" s="1878" t="s">
        <v>18</v>
      </c>
      <c r="DA3" s="2205" t="s">
        <v>1237</v>
      </c>
      <c r="DB3" s="2206"/>
      <c r="DC3" s="2206"/>
      <c r="DD3" s="2207"/>
      <c r="DF3" s="311"/>
      <c r="DG3" s="1878" t="s">
        <v>18</v>
      </c>
      <c r="DH3" s="2205" t="s">
        <v>133</v>
      </c>
      <c r="DI3" s="2206"/>
      <c r="DJ3" s="2206"/>
      <c r="DK3" s="2207"/>
      <c r="DM3" s="322"/>
      <c r="DN3" s="311"/>
      <c r="DO3" s="984" t="s">
        <v>18</v>
      </c>
      <c r="DP3" s="2205" t="s">
        <v>406</v>
      </c>
      <c r="DQ3" s="2206"/>
      <c r="DR3" s="2206"/>
      <c r="DS3" s="2207"/>
      <c r="DU3" s="322"/>
      <c r="DV3" s="311"/>
      <c r="DW3" s="1878" t="s">
        <v>18</v>
      </c>
      <c r="DX3" s="2205" t="s">
        <v>83</v>
      </c>
      <c r="DY3" s="2206"/>
      <c r="DZ3" s="2206"/>
      <c r="EA3" s="2207"/>
      <c r="EC3" s="322"/>
      <c r="ED3" s="311"/>
      <c r="EE3" s="1878" t="s">
        <v>18</v>
      </c>
      <c r="EF3" s="2205" t="s">
        <v>1718</v>
      </c>
      <c r="EG3" s="2206"/>
      <c r="EH3" s="2206"/>
      <c r="EI3" s="2207"/>
      <c r="EK3" s="322"/>
      <c r="EL3" s="311"/>
      <c r="EM3" s="1878" t="s">
        <v>18</v>
      </c>
      <c r="EN3" s="2205" t="s">
        <v>2043</v>
      </c>
      <c r="EO3" s="2206"/>
      <c r="EP3" s="2206"/>
      <c r="EQ3" s="2207"/>
      <c r="ES3" s="322"/>
      <c r="ET3" s="1878" t="s">
        <v>18</v>
      </c>
      <c r="EU3" s="2205" t="s">
        <v>1246</v>
      </c>
      <c r="EV3" s="2206"/>
      <c r="EW3" s="2206"/>
      <c r="EX3" s="2207"/>
      <c r="EZ3" s="322"/>
      <c r="FA3" s="1878" t="s">
        <v>18</v>
      </c>
      <c r="FB3" s="2205" t="s">
        <v>2044</v>
      </c>
      <c r="FC3" s="2206"/>
      <c r="FD3" s="2206"/>
      <c r="FE3" s="2207"/>
      <c r="FG3" s="321"/>
      <c r="FH3" s="741" t="s">
        <v>18</v>
      </c>
      <c r="FI3" s="2299" t="s">
        <v>1467</v>
      </c>
      <c r="FJ3" s="2300"/>
      <c r="FK3" s="2300"/>
      <c r="FL3" s="2301"/>
      <c r="FN3" s="321"/>
      <c r="FO3" s="741" t="s">
        <v>18</v>
      </c>
      <c r="FP3" s="2299" t="s">
        <v>1505</v>
      </c>
      <c r="FQ3" s="2300"/>
      <c r="FR3" s="2300"/>
      <c r="FS3" s="2301"/>
      <c r="FU3" s="321"/>
      <c r="FV3" s="741" t="s">
        <v>18</v>
      </c>
      <c r="FW3" s="2299" t="s">
        <v>1505</v>
      </c>
      <c r="FX3" s="2300"/>
      <c r="FY3" s="2300"/>
      <c r="FZ3" s="2301"/>
      <c r="GB3" s="321"/>
      <c r="GC3" s="741" t="s">
        <v>18</v>
      </c>
      <c r="GD3" s="2299" t="s">
        <v>1505</v>
      </c>
      <c r="GE3" s="2300"/>
      <c r="GF3" s="2300"/>
      <c r="GG3" s="2301"/>
      <c r="GI3" s="321"/>
      <c r="GJ3" s="741" t="s">
        <v>18</v>
      </c>
      <c r="GK3" s="2299" t="s">
        <v>1470</v>
      </c>
      <c r="GL3" s="2300"/>
      <c r="GM3" s="2300"/>
      <c r="GN3" s="2301"/>
      <c r="GP3" s="321"/>
      <c r="GQ3" s="741" t="s">
        <v>18</v>
      </c>
      <c r="GR3" s="2299" t="s">
        <v>272</v>
      </c>
      <c r="GS3" s="2300"/>
      <c r="GT3" s="2300"/>
      <c r="GU3" s="2301"/>
      <c r="GW3" s="321"/>
      <c r="GX3" s="741" t="s">
        <v>18</v>
      </c>
      <c r="GY3" s="2299" t="s">
        <v>1963</v>
      </c>
      <c r="GZ3" s="2300"/>
      <c r="HA3" s="2300"/>
      <c r="HB3" s="2301"/>
      <c r="HD3" s="321"/>
      <c r="HE3" s="741" t="s">
        <v>18</v>
      </c>
      <c r="HF3" s="2299" t="s">
        <v>1719</v>
      </c>
      <c r="HG3" s="2300"/>
      <c r="HH3" s="2300"/>
      <c r="HI3" s="2301"/>
      <c r="HK3" s="311"/>
      <c r="HL3" s="1878" t="s">
        <v>18</v>
      </c>
      <c r="HM3" s="2205" t="s">
        <v>1247</v>
      </c>
      <c r="HN3" s="2206"/>
      <c r="HO3" s="2206"/>
      <c r="HP3" s="2207"/>
      <c r="HR3" s="311"/>
      <c r="HS3" s="1878" t="s">
        <v>18</v>
      </c>
      <c r="HT3" s="2205" t="s">
        <v>1248</v>
      </c>
      <c r="HU3" s="2206"/>
      <c r="HV3" s="2206"/>
      <c r="HW3" s="2207"/>
      <c r="HY3" s="311"/>
      <c r="HZ3" s="1878" t="s">
        <v>18</v>
      </c>
      <c r="IA3" s="2205" t="s">
        <v>224</v>
      </c>
      <c r="IB3" s="2206"/>
      <c r="IC3" s="2206"/>
      <c r="ID3" s="2207"/>
      <c r="IF3" s="792"/>
      <c r="IG3" s="311"/>
      <c r="IH3" s="1878" t="s">
        <v>18</v>
      </c>
      <c r="II3" s="2299" t="s">
        <v>109</v>
      </c>
      <c r="IJ3" s="2300"/>
      <c r="IK3" s="2300"/>
      <c r="IL3" s="2301"/>
      <c r="IN3" s="311"/>
      <c r="IO3" s="1878" t="s">
        <v>18</v>
      </c>
      <c r="IP3" s="2205" t="s">
        <v>1249</v>
      </c>
      <c r="IQ3" s="2206"/>
      <c r="IR3" s="2206"/>
      <c r="IS3" s="2207"/>
      <c r="IU3" s="311"/>
      <c r="IV3" s="1878" t="s">
        <v>18</v>
      </c>
      <c r="IW3" s="2205" t="s">
        <v>1717</v>
      </c>
      <c r="IX3" s="2206"/>
      <c r="IY3" s="2206"/>
      <c r="IZ3" s="2207"/>
      <c r="JB3" s="311"/>
      <c r="JC3" s="1880" t="s">
        <v>18</v>
      </c>
      <c r="JD3" s="2205" t="s">
        <v>426</v>
      </c>
      <c r="JE3" s="2206"/>
      <c r="JF3" s="2206"/>
      <c r="JG3" s="2207"/>
      <c r="JI3" s="311"/>
      <c r="JJ3" s="1880" t="s">
        <v>18</v>
      </c>
      <c r="JK3" s="2205" t="s">
        <v>1715</v>
      </c>
      <c r="JL3" s="2206"/>
      <c r="JM3" s="2206"/>
      <c r="JN3" s="2207"/>
      <c r="JP3" s="311"/>
      <c r="JQ3" s="1878" t="s">
        <v>18</v>
      </c>
      <c r="JR3" s="2205" t="s">
        <v>1239</v>
      </c>
      <c r="JS3" s="2206"/>
      <c r="JT3" s="2206"/>
      <c r="JU3" s="2207"/>
      <c r="JW3" s="311"/>
      <c r="JX3" s="1878" t="s">
        <v>18</v>
      </c>
      <c r="JY3" s="2205" t="s">
        <v>100</v>
      </c>
      <c r="JZ3" s="2206"/>
      <c r="KA3" s="2206"/>
      <c r="KB3" s="2207"/>
      <c r="KD3" s="311"/>
      <c r="KE3" s="1878" t="s">
        <v>18</v>
      </c>
      <c r="KF3" s="2205" t="s">
        <v>1250</v>
      </c>
      <c r="KG3" s="2206"/>
      <c r="KH3" s="2206"/>
      <c r="KI3" s="2207"/>
      <c r="KJ3" s="32" t="s">
        <v>1251</v>
      </c>
      <c r="KK3" s="311"/>
      <c r="KL3" s="1878" t="s">
        <v>18</v>
      </c>
      <c r="KM3" s="2205" t="s">
        <v>1506</v>
      </c>
      <c r="KN3" s="2206"/>
      <c r="KO3" s="2206"/>
      <c r="KP3" s="2207"/>
      <c r="KQ3" s="32" t="s">
        <v>1251</v>
      </c>
      <c r="KR3" s="311"/>
      <c r="KS3" s="1878" t="s">
        <v>18</v>
      </c>
      <c r="KT3" s="2205" t="s">
        <v>1714</v>
      </c>
      <c r="KU3" s="2206"/>
      <c r="KV3" s="2206"/>
      <c r="KW3" s="2207"/>
      <c r="KX3" s="32" t="s">
        <v>1251</v>
      </c>
      <c r="KY3" s="311"/>
      <c r="KZ3" s="1878" t="s">
        <v>18</v>
      </c>
      <c r="LA3" s="2205" t="s">
        <v>1947</v>
      </c>
      <c r="LB3" s="2206"/>
      <c r="LC3" s="2206"/>
      <c r="LD3" s="2207"/>
      <c r="LE3" s="32" t="s">
        <v>1251</v>
      </c>
      <c r="LF3" s="229"/>
      <c r="LG3" s="741" t="s">
        <v>18</v>
      </c>
      <c r="LH3" s="2299" t="s">
        <v>1416</v>
      </c>
      <c r="LI3" s="2300"/>
      <c r="LJ3" s="2300"/>
      <c r="LK3" s="2301"/>
      <c r="LL3" s="244" t="s">
        <v>1251</v>
      </c>
      <c r="LM3" s="311"/>
      <c r="LN3" s="1878" t="s">
        <v>18</v>
      </c>
      <c r="LO3" s="2205" t="s">
        <v>1252</v>
      </c>
      <c r="LP3" s="2206"/>
      <c r="LQ3" s="2206"/>
      <c r="LR3" s="2207"/>
      <c r="LT3" s="311"/>
      <c r="LU3" s="1878" t="s">
        <v>18</v>
      </c>
      <c r="LV3" s="2205" t="s">
        <v>1253</v>
      </c>
      <c r="LW3" s="2206"/>
      <c r="LX3" s="2206"/>
      <c r="LY3" s="2207"/>
      <c r="MA3" s="406"/>
      <c r="MB3" s="311"/>
      <c r="MC3" s="1878" t="s">
        <v>18</v>
      </c>
      <c r="MD3" s="2205" t="s">
        <v>1254</v>
      </c>
      <c r="ME3" s="2206"/>
      <c r="MF3" s="2206"/>
      <c r="MG3" s="2207"/>
      <c r="MI3" s="406"/>
      <c r="MJ3" s="1878" t="s">
        <v>18</v>
      </c>
      <c r="MK3" s="2205" t="s">
        <v>1255</v>
      </c>
      <c r="ML3" s="2206"/>
      <c r="MM3" s="2206"/>
      <c r="MN3" s="2207"/>
      <c r="MP3" s="426"/>
      <c r="MQ3" s="741" t="s">
        <v>18</v>
      </c>
      <c r="MR3" s="2299" t="s">
        <v>1469</v>
      </c>
      <c r="MS3" s="2300"/>
      <c r="MT3" s="2300"/>
      <c r="MU3" s="2301"/>
      <c r="MW3" s="311"/>
      <c r="MX3" s="1878" t="s">
        <v>18</v>
      </c>
      <c r="MY3" s="2205" t="s">
        <v>112</v>
      </c>
      <c r="MZ3" s="2206"/>
      <c r="NA3" s="2206"/>
      <c r="NB3" s="2207"/>
      <c r="ND3" s="311"/>
      <c r="NE3" s="1878" t="s">
        <v>18</v>
      </c>
      <c r="NF3" s="2205" t="s">
        <v>465</v>
      </c>
      <c r="NG3" s="2206"/>
      <c r="NH3" s="2206"/>
      <c r="NI3" s="2207"/>
      <c r="NK3" s="406"/>
      <c r="NL3" s="1878" t="s">
        <v>18</v>
      </c>
      <c r="NM3" s="2299" t="s">
        <v>1550</v>
      </c>
      <c r="NN3" s="2300"/>
      <c r="NO3" s="2300"/>
      <c r="NP3" s="2301"/>
      <c r="NR3" s="406"/>
      <c r="NS3" s="1878" t="s">
        <v>18</v>
      </c>
      <c r="NT3" s="2299" t="s">
        <v>1716</v>
      </c>
      <c r="NU3" s="2300"/>
      <c r="NV3" s="2300"/>
      <c r="NW3" s="2301"/>
      <c r="NY3" s="311"/>
      <c r="NZ3" s="1878" t="s">
        <v>18</v>
      </c>
      <c r="OA3" s="2205" t="s">
        <v>418</v>
      </c>
      <c r="OB3" s="2206"/>
      <c r="OC3" s="2206"/>
      <c r="OD3" s="2207"/>
      <c r="OF3" s="311"/>
      <c r="OG3" s="1878" t="s">
        <v>18</v>
      </c>
      <c r="OH3" s="2205" t="s">
        <v>1256</v>
      </c>
      <c r="OI3" s="2206"/>
      <c r="OJ3" s="2206"/>
      <c r="OK3" s="2207"/>
      <c r="OM3" s="311"/>
      <c r="ON3" s="1878" t="s">
        <v>18</v>
      </c>
      <c r="OO3" s="2205" t="s">
        <v>1933</v>
      </c>
      <c r="OP3" s="2206"/>
      <c r="OQ3" s="2206"/>
      <c r="OR3" s="2207"/>
      <c r="OT3" s="311"/>
      <c r="OU3" s="1878" t="s">
        <v>18</v>
      </c>
      <c r="OV3" s="2205" t="s">
        <v>2039</v>
      </c>
      <c r="OW3" s="2206"/>
      <c r="OX3" s="2206"/>
      <c r="OY3" s="2207"/>
      <c r="PA3" s="311" t="s">
        <v>61</v>
      </c>
      <c r="PB3" s="1878" t="s">
        <v>18</v>
      </c>
      <c r="PC3" s="2205" t="s">
        <v>226</v>
      </c>
      <c r="PD3" s="2206"/>
      <c r="PE3" s="2206"/>
      <c r="PF3" s="2207"/>
      <c r="PH3" s="311"/>
      <c r="PI3" s="1878" t="s">
        <v>18</v>
      </c>
      <c r="PJ3" s="2205" t="s">
        <v>99</v>
      </c>
      <c r="PK3" s="2206"/>
      <c r="PL3" s="2206"/>
      <c r="PM3" s="2207"/>
      <c r="PO3" s="311"/>
      <c r="PP3" s="1878" t="s">
        <v>18</v>
      </c>
      <c r="PQ3" s="2205" t="s">
        <v>1257</v>
      </c>
      <c r="PR3" s="2206"/>
      <c r="PS3" s="2206"/>
      <c r="PT3" s="2207"/>
      <c r="PV3" s="311"/>
      <c r="PW3" s="1878" t="s">
        <v>18</v>
      </c>
      <c r="PX3" s="2205" t="s">
        <v>1258</v>
      </c>
      <c r="PY3" s="2206"/>
      <c r="PZ3" s="2206"/>
      <c r="QA3" s="2207"/>
      <c r="QC3" s="311"/>
      <c r="QD3" s="1878" t="s">
        <v>18</v>
      </c>
      <c r="QE3" s="2205" t="s">
        <v>1259</v>
      </c>
      <c r="QF3" s="2206"/>
      <c r="QG3" s="2206"/>
      <c r="QH3" s="2207"/>
      <c r="QJ3" s="311"/>
      <c r="QK3" s="1880" t="s">
        <v>18</v>
      </c>
      <c r="QL3" s="2205" t="s">
        <v>1260</v>
      </c>
      <c r="QM3" s="2206"/>
      <c r="QN3" s="2206"/>
      <c r="QO3" s="2207"/>
      <c r="QQ3" s="229"/>
      <c r="QR3" s="1292" t="s">
        <v>18</v>
      </c>
      <c r="QS3" s="2299" t="s">
        <v>1468</v>
      </c>
      <c r="QT3" s="2300"/>
      <c r="QU3" s="2300"/>
      <c r="QV3" s="2301"/>
      <c r="QX3" s="229"/>
      <c r="QY3" s="1292" t="s">
        <v>18</v>
      </c>
      <c r="QZ3" s="2299" t="s">
        <v>1466</v>
      </c>
      <c r="RA3" s="2300"/>
      <c r="RB3" s="2300"/>
      <c r="RC3" s="2301"/>
      <c r="RE3" s="311"/>
      <c r="RF3" s="1878" t="s">
        <v>18</v>
      </c>
      <c r="RG3" s="2205" t="s">
        <v>1261</v>
      </c>
      <c r="RH3" s="2206"/>
      <c r="RI3" s="2206"/>
      <c r="RJ3" s="2207"/>
      <c r="RL3" s="406"/>
      <c r="RM3" s="1878" t="s">
        <v>18</v>
      </c>
      <c r="RN3" s="2205" t="s">
        <v>1262</v>
      </c>
      <c r="RO3" s="2206"/>
      <c r="RP3" s="2206"/>
      <c r="RQ3" s="2207"/>
      <c r="RS3" s="406"/>
      <c r="RT3" s="1878" t="s">
        <v>18</v>
      </c>
      <c r="RU3" s="2205" t="s">
        <v>2042</v>
      </c>
      <c r="RV3" s="2206"/>
      <c r="RW3" s="2206"/>
      <c r="RX3" s="2207"/>
      <c r="RZ3" s="406"/>
      <c r="SA3" s="1880" t="s">
        <v>18</v>
      </c>
      <c r="SB3" s="2205" t="s">
        <v>9</v>
      </c>
      <c r="SC3" s="2206"/>
      <c r="SD3" s="2206"/>
      <c r="SE3" s="2207"/>
      <c r="SG3" s="311"/>
      <c r="SH3" s="1880" t="s">
        <v>18</v>
      </c>
      <c r="SI3" s="2205" t="s">
        <v>1263</v>
      </c>
      <c r="SJ3" s="2206"/>
      <c r="SK3" s="2206"/>
      <c r="SL3" s="2207"/>
      <c r="SN3" s="229"/>
      <c r="SO3" s="1292" t="s">
        <v>18</v>
      </c>
      <c r="SP3" s="2299" t="s">
        <v>1438</v>
      </c>
      <c r="SQ3" s="2300"/>
      <c r="SR3" s="2300"/>
      <c r="SS3" s="2301"/>
      <c r="SU3" s="229"/>
      <c r="SV3" s="1292" t="s">
        <v>18</v>
      </c>
      <c r="SW3" s="2299" t="s">
        <v>1934</v>
      </c>
      <c r="SX3" s="2300"/>
      <c r="SY3" s="2300"/>
      <c r="SZ3" s="2301"/>
      <c r="TB3" s="311"/>
      <c r="TC3" s="1878" t="s">
        <v>18</v>
      </c>
      <c r="TD3" s="2205" t="s">
        <v>1264</v>
      </c>
      <c r="TE3" s="2206"/>
      <c r="TF3" s="2206"/>
      <c r="TG3" s="2207"/>
      <c r="TI3" s="322"/>
      <c r="TJ3" s="1878" t="s">
        <v>18</v>
      </c>
      <c r="TK3" s="2205" t="s">
        <v>1265</v>
      </c>
      <c r="TL3" s="2206"/>
      <c r="TM3" s="2206"/>
      <c r="TN3" s="2207"/>
      <c r="TP3" s="322"/>
      <c r="TQ3" s="1878" t="s">
        <v>18</v>
      </c>
      <c r="TR3" s="2205" t="s">
        <v>1720</v>
      </c>
      <c r="TS3" s="2206"/>
      <c r="TT3" s="2206"/>
      <c r="TU3" s="2207"/>
      <c r="TW3" s="322"/>
      <c r="TX3" s="1878" t="s">
        <v>18</v>
      </c>
      <c r="TY3" s="2205" t="s">
        <v>1948</v>
      </c>
      <c r="TZ3" s="2206"/>
      <c r="UA3" s="2206"/>
      <c r="UB3" s="2207"/>
      <c r="UD3" s="311"/>
      <c r="UE3" s="1878" t="s">
        <v>18</v>
      </c>
      <c r="UF3" s="2205" t="s">
        <v>532</v>
      </c>
      <c r="UG3" s="2206"/>
      <c r="UH3" s="2206"/>
      <c r="UI3" s="2207"/>
      <c r="UK3" s="311"/>
      <c r="UL3" s="1878" t="s">
        <v>18</v>
      </c>
      <c r="UM3" s="2205" t="s">
        <v>1266</v>
      </c>
      <c r="UN3" s="2206"/>
      <c r="UO3" s="2206"/>
      <c r="UP3" s="2207"/>
    </row>
    <row r="4" spans="1:563" ht="19.5" thickBot="1" x14ac:dyDescent="0.35">
      <c r="A4" s="322"/>
      <c r="B4" s="1878"/>
      <c r="C4" s="239"/>
      <c r="D4" s="239"/>
      <c r="E4" s="239"/>
      <c r="F4" s="239"/>
      <c r="H4" s="322"/>
      <c r="I4" s="311"/>
      <c r="J4" s="1880"/>
      <c r="K4" s="239"/>
      <c r="L4" s="239"/>
      <c r="M4" s="239"/>
      <c r="N4" s="239"/>
      <c r="P4" s="322"/>
      <c r="Q4" s="1878"/>
      <c r="R4" s="239"/>
      <c r="S4" s="239"/>
      <c r="T4" s="239"/>
      <c r="U4" s="239"/>
      <c r="W4" s="311"/>
      <c r="X4" s="1878"/>
      <c r="Y4" s="239"/>
      <c r="Z4" s="239"/>
      <c r="AA4" s="239"/>
      <c r="AB4" s="239"/>
      <c r="AD4" s="311"/>
      <c r="AE4" s="311"/>
      <c r="AF4" s="1878"/>
      <c r="AG4" s="239"/>
      <c r="AH4" s="239" t="s">
        <v>1267</v>
      </c>
      <c r="AI4" s="239"/>
      <c r="AJ4" s="239"/>
      <c r="AL4" s="996"/>
      <c r="AM4" s="311"/>
      <c r="AN4" s="1878"/>
      <c r="AO4" s="239"/>
      <c r="AP4" s="239"/>
      <c r="AQ4" s="239"/>
      <c r="AR4" s="239"/>
      <c r="AT4" s="311"/>
      <c r="AU4" s="311"/>
      <c r="AV4" s="1878"/>
      <c r="AW4" s="239"/>
      <c r="AX4" s="239"/>
      <c r="AY4" s="239"/>
      <c r="AZ4" s="239"/>
      <c r="BB4" s="311"/>
      <c r="BC4" s="1878"/>
      <c r="BD4" s="239"/>
      <c r="BE4" s="239" t="s">
        <v>10</v>
      </c>
      <c r="BF4" s="239"/>
      <c r="BG4" s="239"/>
      <c r="BI4" s="985"/>
      <c r="BJ4" s="478"/>
      <c r="BK4" s="479"/>
      <c r="BL4" s="239"/>
      <c r="BM4" s="239"/>
      <c r="BN4" s="239"/>
      <c r="BP4" s="311"/>
      <c r="BQ4" s="1878"/>
      <c r="BR4" s="239"/>
      <c r="BS4" s="239" t="s">
        <v>1268</v>
      </c>
      <c r="BT4" s="239"/>
      <c r="BU4" s="239"/>
      <c r="BW4" s="311"/>
      <c r="BX4" s="1878"/>
      <c r="BY4" s="239"/>
      <c r="BZ4" s="239"/>
      <c r="CA4" s="239"/>
      <c r="CB4" s="239"/>
      <c r="CD4" s="229"/>
      <c r="CE4" s="741"/>
      <c r="CF4" s="59"/>
      <c r="CG4" s="59"/>
      <c r="CH4" s="59"/>
      <c r="CI4" s="59"/>
      <c r="CK4" s="322"/>
      <c r="CL4" s="1878"/>
      <c r="CM4" s="239" t="s">
        <v>1269</v>
      </c>
      <c r="CN4" s="239"/>
      <c r="CO4" s="239"/>
      <c r="CP4" s="239"/>
      <c r="CR4" s="406"/>
      <c r="CS4" s="1880"/>
      <c r="CT4" s="239"/>
      <c r="CU4" s="239"/>
      <c r="CV4" s="239"/>
      <c r="CW4" s="239"/>
      <c r="CY4" s="311"/>
      <c r="CZ4" s="1878"/>
      <c r="DA4" s="239"/>
      <c r="DB4" s="239" t="s">
        <v>861</v>
      </c>
      <c r="DC4" s="239"/>
      <c r="DD4" s="239"/>
      <c r="DF4" s="311"/>
      <c r="DG4" s="1878"/>
      <c r="DH4" s="239"/>
      <c r="DI4" s="239" t="s">
        <v>1270</v>
      </c>
      <c r="DJ4" s="239"/>
      <c r="DK4" s="239"/>
      <c r="DM4" s="322"/>
      <c r="DN4" s="311"/>
      <c r="DO4" s="1878"/>
      <c r="DP4" s="239"/>
      <c r="DQ4" s="174" t="s">
        <v>5</v>
      </c>
      <c r="DR4" s="239"/>
      <c r="DS4" s="239"/>
      <c r="DU4" s="322"/>
      <c r="DV4" s="311"/>
      <c r="DW4" s="1878"/>
      <c r="DX4" s="239"/>
      <c r="DY4" s="59" t="s">
        <v>1271</v>
      </c>
      <c r="DZ4" s="239"/>
      <c r="EA4" s="239"/>
      <c r="EC4" s="322"/>
      <c r="ED4" s="311"/>
      <c r="EE4" s="1878"/>
      <c r="EF4" s="239"/>
      <c r="EG4" s="59"/>
      <c r="EH4" s="239"/>
      <c r="EI4" s="239"/>
      <c r="EK4" s="322"/>
      <c r="EL4" s="311"/>
      <c r="EM4" s="1878"/>
      <c r="EN4" s="239"/>
      <c r="EO4" s="59"/>
      <c r="EP4" s="239"/>
      <c r="EQ4" s="239"/>
      <c r="ES4" s="322"/>
      <c r="ET4" s="1878"/>
      <c r="EU4" s="239"/>
      <c r="EV4" s="239" t="s">
        <v>1272</v>
      </c>
      <c r="EW4" s="239"/>
      <c r="EX4" s="239"/>
      <c r="EZ4" s="322"/>
      <c r="FA4" s="1878"/>
      <c r="FB4" s="239"/>
      <c r="FC4" s="239"/>
      <c r="FD4" s="239"/>
      <c r="FE4" s="239"/>
      <c r="FG4" s="321"/>
      <c r="FH4" s="741"/>
      <c r="FI4" s="59"/>
      <c r="FJ4" s="59" t="s">
        <v>1501</v>
      </c>
      <c r="FK4" s="59"/>
      <c r="FL4" s="59"/>
      <c r="FN4" s="321"/>
      <c r="FO4" s="741"/>
      <c r="FP4" s="59"/>
      <c r="FQ4" s="59" t="s">
        <v>1721</v>
      </c>
      <c r="FR4" s="59"/>
      <c r="FS4" s="59"/>
      <c r="FU4" s="321"/>
      <c r="FV4" s="741"/>
      <c r="FW4" s="59"/>
      <c r="FX4" s="59" t="s">
        <v>1721</v>
      </c>
      <c r="FY4" s="59"/>
      <c r="FZ4" s="59"/>
      <c r="GB4" s="321"/>
      <c r="GC4" s="741"/>
      <c r="GD4" s="59"/>
      <c r="GE4" s="59" t="s">
        <v>1721</v>
      </c>
      <c r="GF4" s="59"/>
      <c r="GG4" s="59"/>
      <c r="GI4" s="321"/>
      <c r="GJ4" s="741"/>
      <c r="GK4" s="59"/>
      <c r="GL4" s="59"/>
      <c r="GM4" s="59"/>
      <c r="GN4" s="59"/>
      <c r="GP4" s="321"/>
      <c r="GQ4" s="741"/>
      <c r="GR4" s="59"/>
      <c r="GS4" s="59"/>
      <c r="GT4" s="59"/>
      <c r="GU4" s="59"/>
      <c r="GW4" s="321"/>
      <c r="GX4" s="741"/>
      <c r="GY4" s="59"/>
      <c r="GZ4" s="59"/>
      <c r="HA4" s="59"/>
      <c r="HB4" s="59"/>
      <c r="HD4" s="321"/>
      <c r="HE4" s="741"/>
      <c r="HF4" s="59"/>
      <c r="HG4" s="59"/>
      <c r="HH4" s="59"/>
      <c r="HI4" s="59"/>
      <c r="HK4" s="311"/>
      <c r="HL4" s="1878"/>
      <c r="HM4" s="239"/>
      <c r="HN4" s="239" t="s">
        <v>1268</v>
      </c>
      <c r="HO4" s="239"/>
      <c r="HP4" s="239"/>
      <c r="HR4" s="311"/>
      <c r="HS4" s="1878"/>
      <c r="HT4" s="239"/>
      <c r="HU4" s="239"/>
      <c r="HV4" s="239"/>
      <c r="HW4" s="239"/>
      <c r="HY4" s="311"/>
      <c r="HZ4" s="1878"/>
      <c r="IA4" s="239"/>
      <c r="IB4" s="239" t="s">
        <v>1273</v>
      </c>
      <c r="IC4" s="239"/>
      <c r="ID4" s="239"/>
      <c r="IF4" s="792"/>
      <c r="IG4" s="311"/>
      <c r="IH4" s="1878"/>
      <c r="II4" s="1267"/>
      <c r="IJ4" s="1296"/>
      <c r="IK4" s="239"/>
      <c r="IL4" s="239"/>
      <c r="IN4" s="311"/>
      <c r="IO4" s="986"/>
      <c r="IP4" s="987" t="s">
        <v>1269</v>
      </c>
      <c r="IQ4" s="987"/>
      <c r="IR4" s="239"/>
      <c r="IS4" s="239"/>
      <c r="IU4" s="311"/>
      <c r="IV4" s="1878"/>
      <c r="IW4" s="239"/>
      <c r="IX4" s="239"/>
      <c r="IY4" s="239"/>
      <c r="IZ4" s="239"/>
      <c r="JB4" s="311"/>
      <c r="JC4" s="1880"/>
      <c r="JD4" s="239"/>
      <c r="JE4" s="239" t="s">
        <v>1274</v>
      </c>
      <c r="JF4" s="742"/>
      <c r="JG4" s="239"/>
      <c r="JI4" s="311"/>
      <c r="JJ4" s="1880"/>
      <c r="JK4" s="239"/>
      <c r="JL4" s="239"/>
      <c r="JM4" s="742"/>
      <c r="JN4" s="239"/>
      <c r="JP4" s="311"/>
      <c r="JQ4" s="1878"/>
      <c r="JR4" s="239"/>
      <c r="JS4" s="239"/>
      <c r="JT4" s="239"/>
      <c r="JU4" s="239"/>
      <c r="JW4" s="311"/>
      <c r="JX4" s="1878"/>
      <c r="JY4" s="239"/>
      <c r="JZ4" s="239" t="s">
        <v>1273</v>
      </c>
      <c r="KA4" s="239"/>
      <c r="KB4" s="239"/>
      <c r="KD4" s="311"/>
      <c r="KE4" s="1878"/>
      <c r="KF4" s="239"/>
      <c r="KG4" s="239"/>
      <c r="KH4" s="239"/>
      <c r="KI4" s="239"/>
      <c r="KK4" s="311"/>
      <c r="KL4" s="1878"/>
      <c r="KM4" s="239"/>
      <c r="KN4" s="239"/>
      <c r="KO4" s="239"/>
      <c r="KP4" s="239"/>
      <c r="KR4" s="311"/>
      <c r="KS4" s="1878"/>
      <c r="KT4" s="239"/>
      <c r="KU4" s="239" t="s">
        <v>990</v>
      </c>
      <c r="KV4" s="239"/>
      <c r="KW4" s="239"/>
      <c r="KY4" s="311"/>
      <c r="KZ4" s="1878"/>
      <c r="LA4" s="239"/>
      <c r="LB4" s="239"/>
      <c r="LC4" s="239"/>
      <c r="LD4" s="239"/>
      <c r="LF4" s="229"/>
      <c r="LG4" s="741"/>
      <c r="LH4" s="59"/>
      <c r="LI4" s="59" t="s">
        <v>1419</v>
      </c>
      <c r="LJ4" s="59"/>
      <c r="LK4" s="59"/>
      <c r="LM4" s="311"/>
      <c r="LN4" s="1878"/>
      <c r="LO4" s="239"/>
      <c r="LP4" s="239" t="s">
        <v>1275</v>
      </c>
      <c r="LQ4" s="239"/>
      <c r="LR4" s="239"/>
      <c r="LT4" s="311"/>
      <c r="LU4" s="1878"/>
      <c r="LV4" s="239"/>
      <c r="LW4" s="239" t="s">
        <v>1268</v>
      </c>
      <c r="LX4" s="239"/>
      <c r="LY4" s="239"/>
      <c r="MA4" s="406"/>
      <c r="MB4" s="311"/>
      <c r="MC4" s="1878"/>
      <c r="MD4" s="239"/>
      <c r="ME4" s="239"/>
      <c r="MF4" s="239"/>
      <c r="MG4" s="239"/>
      <c r="MI4" s="406"/>
      <c r="MJ4" s="1878"/>
      <c r="MK4" s="239"/>
      <c r="ML4" s="239"/>
      <c r="MM4" s="239"/>
      <c r="MN4" s="239"/>
      <c r="MP4" s="426"/>
      <c r="MQ4" s="741"/>
      <c r="MR4" s="59"/>
      <c r="MS4" s="59"/>
      <c r="MT4" s="59"/>
      <c r="MU4" s="59"/>
      <c r="MW4" s="311"/>
      <c r="MX4" s="1878"/>
      <c r="MY4" s="239"/>
      <c r="MZ4" s="239"/>
      <c r="NA4" s="239"/>
      <c r="NB4" s="239"/>
      <c r="ND4" s="311"/>
      <c r="NE4" s="1878"/>
      <c r="NF4" s="239"/>
      <c r="NG4" s="239"/>
      <c r="NH4" s="239"/>
      <c r="NI4" s="239"/>
      <c r="NK4" s="406"/>
      <c r="NL4" s="1878"/>
      <c r="NM4" s="239"/>
      <c r="NN4" s="239"/>
      <c r="NO4" s="239"/>
      <c r="NP4" s="239"/>
      <c r="NR4" s="406"/>
      <c r="NS4" s="1878"/>
      <c r="NT4" s="239"/>
      <c r="NU4" s="239"/>
      <c r="NV4" s="239"/>
      <c r="NW4" s="239"/>
      <c r="NY4" s="311"/>
      <c r="NZ4" s="1878"/>
      <c r="OA4" s="239"/>
      <c r="OB4" s="239"/>
      <c r="OC4" s="239"/>
      <c r="OD4" s="239"/>
      <c r="OF4" s="311"/>
      <c r="OG4" s="1878"/>
      <c r="OH4" s="239"/>
      <c r="OI4" s="239" t="s">
        <v>48</v>
      </c>
      <c r="OJ4" s="239"/>
      <c r="OK4" s="239"/>
      <c r="OM4" s="311"/>
      <c r="ON4" s="1878"/>
      <c r="OO4" s="239"/>
      <c r="OP4" s="239" t="s">
        <v>1525</v>
      </c>
      <c r="OQ4" s="239"/>
      <c r="OR4" s="239"/>
      <c r="OT4" s="311"/>
      <c r="OU4" s="1878"/>
      <c r="OV4" s="239"/>
      <c r="OW4" s="239"/>
      <c r="OX4" s="239"/>
      <c r="OY4" s="239"/>
      <c r="PA4" s="311"/>
      <c r="PB4" s="1878"/>
      <c r="PC4" s="239"/>
      <c r="PD4" s="239"/>
      <c r="PE4" s="239"/>
      <c r="PF4" s="239"/>
      <c r="PH4" s="311"/>
      <c r="PI4" s="1878"/>
      <c r="PJ4" s="239"/>
      <c r="PK4" s="239"/>
      <c r="PL4" s="239"/>
      <c r="PM4" s="239"/>
      <c r="PO4" s="311"/>
      <c r="PP4" s="1878"/>
      <c r="PQ4" s="239"/>
      <c r="PR4" s="174" t="s">
        <v>1276</v>
      </c>
      <c r="PS4" s="239"/>
      <c r="PT4" s="239"/>
      <c r="PV4" s="311"/>
      <c r="PW4" s="1878"/>
      <c r="PX4" s="239"/>
      <c r="PY4" s="987" t="s">
        <v>1277</v>
      </c>
      <c r="PZ4" s="239"/>
      <c r="QA4" s="239"/>
      <c r="QC4" s="311"/>
      <c r="QD4" s="1878"/>
      <c r="QE4" s="239"/>
      <c r="QF4" s="59"/>
      <c r="QG4" s="239"/>
      <c r="QH4" s="239"/>
      <c r="QJ4" s="311"/>
      <c r="QK4" s="1880"/>
      <c r="QL4" s="239"/>
      <c r="QM4" s="239" t="s">
        <v>1278</v>
      </c>
      <c r="QN4" s="239"/>
      <c r="QO4" s="239"/>
      <c r="QQ4" s="229"/>
      <c r="QR4" s="1292"/>
      <c r="QS4" s="59"/>
      <c r="QT4" s="59"/>
      <c r="QU4" s="59"/>
      <c r="QV4" s="59"/>
      <c r="QX4" s="229"/>
      <c r="QY4" s="1292"/>
      <c r="QZ4" s="59"/>
      <c r="RA4" s="59"/>
      <c r="RB4" s="59"/>
      <c r="RC4" s="59"/>
      <c r="RE4" s="311"/>
      <c r="RF4" s="1878"/>
      <c r="RG4" s="239"/>
      <c r="RH4" s="239"/>
      <c r="RI4" s="239"/>
      <c r="RJ4" s="239"/>
      <c r="RL4" s="406"/>
      <c r="RM4" s="1878"/>
      <c r="RN4" s="239"/>
      <c r="RO4" s="239" t="s">
        <v>1279</v>
      </c>
      <c r="RP4" s="239"/>
      <c r="RQ4" s="239"/>
      <c r="RS4" s="406"/>
      <c r="RT4" s="1878"/>
      <c r="RU4" s="239"/>
      <c r="RV4" s="239"/>
      <c r="RW4" s="239"/>
      <c r="RX4" s="239"/>
      <c r="RZ4" s="406"/>
      <c r="SA4" s="1880"/>
      <c r="SB4" s="239"/>
      <c r="SC4" s="423"/>
      <c r="SD4" s="239"/>
      <c r="SE4" s="239"/>
      <c r="SG4" s="311"/>
      <c r="SH4" s="1880"/>
      <c r="SI4" s="239"/>
      <c r="SJ4" s="239"/>
      <c r="SK4" s="239"/>
      <c r="SL4" s="239"/>
      <c r="SN4" s="229"/>
      <c r="SO4" s="1292"/>
      <c r="SP4" s="59"/>
      <c r="SQ4" s="59"/>
      <c r="SR4" s="59"/>
      <c r="SS4" s="59"/>
      <c r="SU4" s="229"/>
      <c r="SV4" s="1292"/>
      <c r="SW4" s="59"/>
      <c r="SX4" s="59" t="s">
        <v>2046</v>
      </c>
      <c r="SY4" s="59"/>
      <c r="SZ4" s="59"/>
      <c r="TB4" s="311"/>
      <c r="TC4" s="1878"/>
      <c r="TD4" s="239"/>
      <c r="TE4" s="239" t="s">
        <v>512</v>
      </c>
      <c r="TF4" s="239"/>
      <c r="TG4" s="239"/>
      <c r="TI4" s="322"/>
      <c r="TJ4" s="1878"/>
      <c r="TK4" s="239"/>
      <c r="TL4" s="239"/>
      <c r="TM4" s="239"/>
      <c r="TN4" s="239"/>
      <c r="TP4" s="322"/>
      <c r="TQ4" s="1878"/>
      <c r="TR4" s="239"/>
      <c r="TS4" s="239" t="s">
        <v>1722</v>
      </c>
      <c r="TT4" s="239"/>
      <c r="TU4" s="239"/>
      <c r="TW4" s="322"/>
      <c r="TX4" s="1878"/>
      <c r="TY4" s="239"/>
      <c r="TZ4" s="239"/>
      <c r="UA4" s="239"/>
      <c r="UB4" s="239"/>
      <c r="UD4" s="311"/>
      <c r="UE4" s="1878"/>
      <c r="UF4" s="239"/>
      <c r="UG4" s="239" t="s">
        <v>1280</v>
      </c>
      <c r="UH4" s="239"/>
      <c r="UI4" s="239"/>
      <c r="UK4" s="311"/>
      <c r="UL4" s="1878"/>
      <c r="UM4" s="239"/>
      <c r="UN4" s="239"/>
      <c r="UO4" s="239"/>
      <c r="UP4" s="239"/>
    </row>
    <row r="5" spans="1:563" ht="45.75" customHeight="1" thickTop="1" thickBot="1" x14ac:dyDescent="0.3">
      <c r="A5" s="599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6" t="s">
        <v>8</v>
      </c>
      <c r="H5" s="599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6" t="s">
        <v>8</v>
      </c>
      <c r="P5" s="599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6" t="s">
        <v>8</v>
      </c>
      <c r="W5" s="745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6" t="s">
        <v>8</v>
      </c>
      <c r="AD5" s="745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6" t="s">
        <v>8</v>
      </c>
      <c r="AL5" s="1409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6" t="s">
        <v>8</v>
      </c>
      <c r="AT5" s="745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6" t="s">
        <v>8</v>
      </c>
      <c r="BB5" s="745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6" t="s">
        <v>8</v>
      </c>
      <c r="BI5" s="1410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6" t="s">
        <v>8</v>
      </c>
      <c r="BP5" s="745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6" t="s">
        <v>8</v>
      </c>
      <c r="BW5" s="745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6" t="s">
        <v>8</v>
      </c>
      <c r="CD5" s="1411" t="s">
        <v>0</v>
      </c>
      <c r="CE5" s="1412" t="s">
        <v>80</v>
      </c>
      <c r="CF5" s="1413" t="s">
        <v>2</v>
      </c>
      <c r="CG5" s="596" t="s">
        <v>29</v>
      </c>
      <c r="CH5" s="1413" t="s">
        <v>17</v>
      </c>
      <c r="CI5" s="1414" t="s">
        <v>8</v>
      </c>
      <c r="CK5" s="599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6" t="s">
        <v>8</v>
      </c>
      <c r="CR5" s="544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6" t="s">
        <v>8</v>
      </c>
      <c r="CY5" s="745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6" t="s">
        <v>8</v>
      </c>
      <c r="DF5" s="745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6" t="s">
        <v>8</v>
      </c>
      <c r="DM5" s="599" t="s">
        <v>0</v>
      </c>
      <c r="DN5" s="988" t="s">
        <v>1281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6" t="s">
        <v>8</v>
      </c>
      <c r="DU5" s="599" t="s">
        <v>0</v>
      </c>
      <c r="DV5" s="988" t="s">
        <v>1281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6" t="s">
        <v>8</v>
      </c>
      <c r="EC5" s="599" t="s">
        <v>0</v>
      </c>
      <c r="ED5" s="988" t="s">
        <v>1281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6" t="s">
        <v>8</v>
      </c>
      <c r="EK5" s="599" t="s">
        <v>0</v>
      </c>
      <c r="EL5" s="988" t="s">
        <v>1281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6" t="s">
        <v>8</v>
      </c>
      <c r="ES5" s="599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6" t="s">
        <v>8</v>
      </c>
      <c r="EZ5" s="599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6" t="s">
        <v>8</v>
      </c>
      <c r="FG5" s="1415" t="s">
        <v>0</v>
      </c>
      <c r="FH5" s="1412" t="s">
        <v>80</v>
      </c>
      <c r="FI5" s="1413" t="s">
        <v>2</v>
      </c>
      <c r="FJ5" s="596" t="s">
        <v>29</v>
      </c>
      <c r="FK5" s="1413" t="s">
        <v>17</v>
      </c>
      <c r="FL5" s="1414" t="s">
        <v>8</v>
      </c>
      <c r="FN5" s="1415" t="s">
        <v>0</v>
      </c>
      <c r="FO5" s="1412" t="s">
        <v>80</v>
      </c>
      <c r="FP5" s="1413" t="s">
        <v>2</v>
      </c>
      <c r="FQ5" s="596" t="s">
        <v>29</v>
      </c>
      <c r="FR5" s="1413" t="s">
        <v>17</v>
      </c>
      <c r="FS5" s="1414" t="s">
        <v>8</v>
      </c>
      <c r="FU5" s="1415" t="s">
        <v>0</v>
      </c>
      <c r="FV5" s="1412" t="s">
        <v>80</v>
      </c>
      <c r="FW5" s="1413" t="s">
        <v>2</v>
      </c>
      <c r="FX5" s="596" t="s">
        <v>29</v>
      </c>
      <c r="FY5" s="1413" t="s">
        <v>17</v>
      </c>
      <c r="FZ5" s="1414" t="s">
        <v>8</v>
      </c>
      <c r="GB5" s="1415" t="s">
        <v>0</v>
      </c>
      <c r="GC5" s="1412" t="s">
        <v>80</v>
      </c>
      <c r="GD5" s="1413" t="s">
        <v>2</v>
      </c>
      <c r="GE5" s="596" t="s">
        <v>29</v>
      </c>
      <c r="GF5" s="1413" t="s">
        <v>17</v>
      </c>
      <c r="GG5" s="1414" t="s">
        <v>8</v>
      </c>
      <c r="GI5" s="1415" t="s">
        <v>0</v>
      </c>
      <c r="GJ5" s="1412" t="s">
        <v>80</v>
      </c>
      <c r="GK5" s="1413" t="s">
        <v>2</v>
      </c>
      <c r="GL5" s="596" t="s">
        <v>29</v>
      </c>
      <c r="GM5" s="1413" t="s">
        <v>17</v>
      </c>
      <c r="GN5" s="1414" t="s">
        <v>8</v>
      </c>
      <c r="GP5" s="1415" t="s">
        <v>0</v>
      </c>
      <c r="GQ5" s="1412" t="s">
        <v>80</v>
      </c>
      <c r="GR5" s="1413" t="s">
        <v>2</v>
      </c>
      <c r="GS5" s="596" t="s">
        <v>29</v>
      </c>
      <c r="GT5" s="1413" t="s">
        <v>17</v>
      </c>
      <c r="GU5" s="1414" t="s">
        <v>8</v>
      </c>
      <c r="GW5" s="1415" t="s">
        <v>0</v>
      </c>
      <c r="GX5" s="1412" t="s">
        <v>80</v>
      </c>
      <c r="GY5" s="1413" t="s">
        <v>2</v>
      </c>
      <c r="GZ5" s="596" t="s">
        <v>29</v>
      </c>
      <c r="HA5" s="1413" t="s">
        <v>17</v>
      </c>
      <c r="HB5" s="1414" t="s">
        <v>8</v>
      </c>
      <c r="HD5" s="1415" t="s">
        <v>0</v>
      </c>
      <c r="HE5" s="1412" t="s">
        <v>80</v>
      </c>
      <c r="HF5" s="1413" t="s">
        <v>2</v>
      </c>
      <c r="HG5" s="596" t="s">
        <v>29</v>
      </c>
      <c r="HH5" s="1413" t="s">
        <v>17</v>
      </c>
      <c r="HI5" s="1414" t="s">
        <v>8</v>
      </c>
      <c r="HK5" s="745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6" t="s">
        <v>8</v>
      </c>
      <c r="HR5" s="745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6" t="s">
        <v>8</v>
      </c>
      <c r="HY5" s="745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6" t="s">
        <v>8</v>
      </c>
      <c r="IF5" s="1416" t="s">
        <v>0</v>
      </c>
      <c r="IG5" s="337" t="s">
        <v>466</v>
      </c>
      <c r="IH5" s="312" t="s">
        <v>80</v>
      </c>
      <c r="II5" s="349" t="s">
        <v>2</v>
      </c>
      <c r="IJ5" s="28" t="s">
        <v>29</v>
      </c>
      <c r="IK5" s="349" t="s">
        <v>17</v>
      </c>
      <c r="IL5" s="746" t="s">
        <v>8</v>
      </c>
      <c r="IN5" s="745" t="s">
        <v>0</v>
      </c>
      <c r="IO5" s="312" t="s">
        <v>80</v>
      </c>
      <c r="IP5" s="349" t="s">
        <v>2</v>
      </c>
      <c r="IQ5" s="28" t="s">
        <v>29</v>
      </c>
      <c r="IR5" s="349" t="s">
        <v>17</v>
      </c>
      <c r="IS5" s="746" t="s">
        <v>8</v>
      </c>
      <c r="IU5" s="745" t="s">
        <v>0</v>
      </c>
      <c r="IV5" s="312" t="s">
        <v>80</v>
      </c>
      <c r="IW5" s="349" t="s">
        <v>2</v>
      </c>
      <c r="IX5" s="28" t="s">
        <v>29</v>
      </c>
      <c r="IY5" s="349" t="s">
        <v>17</v>
      </c>
      <c r="IZ5" s="746" t="s">
        <v>8</v>
      </c>
      <c r="JB5" s="745" t="s">
        <v>0</v>
      </c>
      <c r="JC5" s="312" t="s">
        <v>80</v>
      </c>
      <c r="JD5" s="349" t="s">
        <v>2</v>
      </c>
      <c r="JE5" s="28" t="s">
        <v>29</v>
      </c>
      <c r="JF5" s="752" t="s">
        <v>17</v>
      </c>
      <c r="JG5" s="746" t="s">
        <v>8</v>
      </c>
      <c r="JI5" s="745" t="s">
        <v>0</v>
      </c>
      <c r="JJ5" s="312" t="s">
        <v>80</v>
      </c>
      <c r="JK5" s="349" t="s">
        <v>2</v>
      </c>
      <c r="JL5" s="28" t="s">
        <v>29</v>
      </c>
      <c r="JM5" s="752" t="s">
        <v>17</v>
      </c>
      <c r="JN5" s="746" t="s">
        <v>8</v>
      </c>
      <c r="JP5" s="745" t="s">
        <v>0</v>
      </c>
      <c r="JQ5" s="312" t="s">
        <v>87</v>
      </c>
      <c r="JR5" s="349" t="s">
        <v>2</v>
      </c>
      <c r="JS5" s="28" t="s">
        <v>29</v>
      </c>
      <c r="JT5" s="349" t="s">
        <v>17</v>
      </c>
      <c r="JU5" s="746" t="s">
        <v>8</v>
      </c>
      <c r="JW5" s="745" t="s">
        <v>0</v>
      </c>
      <c r="JX5" s="312" t="s">
        <v>87</v>
      </c>
      <c r="JY5" s="349" t="s">
        <v>2</v>
      </c>
      <c r="JZ5" s="28" t="s">
        <v>29</v>
      </c>
      <c r="KA5" s="349" t="s">
        <v>17</v>
      </c>
      <c r="KB5" s="746" t="s">
        <v>8</v>
      </c>
      <c r="KD5" s="745" t="s">
        <v>0</v>
      </c>
      <c r="KE5" s="312" t="s">
        <v>87</v>
      </c>
      <c r="KF5" s="349" t="s">
        <v>2</v>
      </c>
      <c r="KG5" s="28" t="s">
        <v>29</v>
      </c>
      <c r="KH5" s="349" t="s">
        <v>17</v>
      </c>
      <c r="KI5" s="746" t="s">
        <v>8</v>
      </c>
      <c r="KK5" s="745" t="s">
        <v>0</v>
      </c>
      <c r="KL5" s="312" t="s">
        <v>87</v>
      </c>
      <c r="KM5" s="349" t="s">
        <v>2</v>
      </c>
      <c r="KN5" s="28" t="s">
        <v>29</v>
      </c>
      <c r="KO5" s="349" t="s">
        <v>17</v>
      </c>
      <c r="KP5" s="746" t="s">
        <v>8</v>
      </c>
      <c r="KR5" s="745" t="s">
        <v>0</v>
      </c>
      <c r="KS5" s="312" t="s">
        <v>87</v>
      </c>
      <c r="KT5" s="349" t="s">
        <v>2</v>
      </c>
      <c r="KU5" s="28" t="s">
        <v>29</v>
      </c>
      <c r="KV5" s="349" t="s">
        <v>17</v>
      </c>
      <c r="KW5" s="746" t="s">
        <v>8</v>
      </c>
      <c r="KY5" s="745" t="s">
        <v>0</v>
      </c>
      <c r="KZ5" s="312" t="s">
        <v>87</v>
      </c>
      <c r="LA5" s="349" t="s">
        <v>2</v>
      </c>
      <c r="LB5" s="28" t="s">
        <v>29</v>
      </c>
      <c r="LC5" s="349" t="s">
        <v>17</v>
      </c>
      <c r="LD5" s="746" t="s">
        <v>8</v>
      </c>
      <c r="LF5" s="1411" t="s">
        <v>0</v>
      </c>
      <c r="LG5" s="1412" t="s">
        <v>87</v>
      </c>
      <c r="LH5" s="1413" t="s">
        <v>2</v>
      </c>
      <c r="LI5" s="1559" t="s">
        <v>29</v>
      </c>
      <c r="LJ5" s="1558" t="s">
        <v>17</v>
      </c>
      <c r="LK5" s="1414" t="s">
        <v>8</v>
      </c>
      <c r="LM5" s="745" t="s">
        <v>0</v>
      </c>
      <c r="LN5" s="312" t="s">
        <v>87</v>
      </c>
      <c r="LO5" s="349" t="s">
        <v>2</v>
      </c>
      <c r="LP5" s="28" t="s">
        <v>29</v>
      </c>
      <c r="LQ5" s="349" t="s">
        <v>17</v>
      </c>
      <c r="LR5" s="746" t="s">
        <v>8</v>
      </c>
      <c r="LT5" s="745" t="s">
        <v>0</v>
      </c>
      <c r="LU5" s="312" t="s">
        <v>87</v>
      </c>
      <c r="LV5" s="349" t="s">
        <v>2</v>
      </c>
      <c r="LW5" s="28" t="s">
        <v>29</v>
      </c>
      <c r="LX5" s="349" t="s">
        <v>17</v>
      </c>
      <c r="LY5" s="746" t="s">
        <v>8</v>
      </c>
      <c r="MA5" s="544" t="s">
        <v>0</v>
      </c>
      <c r="MB5" s="989" t="s">
        <v>1281</v>
      </c>
      <c r="MC5" s="312" t="s">
        <v>87</v>
      </c>
      <c r="MD5" s="349" t="s">
        <v>2</v>
      </c>
      <c r="ME5" s="28" t="s">
        <v>29</v>
      </c>
      <c r="MF5" s="349" t="s">
        <v>17</v>
      </c>
      <c r="MG5" s="746" t="s">
        <v>8</v>
      </c>
      <c r="MI5" s="544" t="s">
        <v>0</v>
      </c>
      <c r="MJ5" s="312" t="s">
        <v>80</v>
      </c>
      <c r="MK5" s="349" t="s">
        <v>2</v>
      </c>
      <c r="ML5" s="28" t="s">
        <v>29</v>
      </c>
      <c r="MM5" s="349" t="s">
        <v>17</v>
      </c>
      <c r="MN5" s="746" t="s">
        <v>8</v>
      </c>
      <c r="MP5" s="1407" t="s">
        <v>0</v>
      </c>
      <c r="MQ5" s="1412" t="s">
        <v>80</v>
      </c>
      <c r="MR5" s="1413" t="s">
        <v>2</v>
      </c>
      <c r="MS5" s="596" t="s">
        <v>29</v>
      </c>
      <c r="MT5" s="1413" t="s">
        <v>17</v>
      </c>
      <c r="MU5" s="1414" t="s">
        <v>8</v>
      </c>
      <c r="MW5" s="745" t="s">
        <v>0</v>
      </c>
      <c r="MX5" s="312" t="s">
        <v>80</v>
      </c>
      <c r="MY5" s="349" t="s">
        <v>2</v>
      </c>
      <c r="MZ5" s="28" t="s">
        <v>29</v>
      </c>
      <c r="NA5" s="349" t="s">
        <v>17</v>
      </c>
      <c r="NB5" s="746" t="s">
        <v>8</v>
      </c>
      <c r="ND5" s="745" t="s">
        <v>0</v>
      </c>
      <c r="NE5" s="312" t="s">
        <v>80</v>
      </c>
      <c r="NF5" s="349" t="s">
        <v>2</v>
      </c>
      <c r="NG5" s="28" t="s">
        <v>29</v>
      </c>
      <c r="NH5" s="349" t="s">
        <v>17</v>
      </c>
      <c r="NI5" s="746" t="s">
        <v>8</v>
      </c>
      <c r="NK5" s="544" t="s">
        <v>0</v>
      </c>
      <c r="NL5" s="312" t="s">
        <v>80</v>
      </c>
      <c r="NM5" s="349" t="s">
        <v>2</v>
      </c>
      <c r="NN5" s="28" t="s">
        <v>29</v>
      </c>
      <c r="NO5" s="349" t="s">
        <v>17</v>
      </c>
      <c r="NP5" s="746" t="s">
        <v>8</v>
      </c>
      <c r="NR5" s="544" t="s">
        <v>0</v>
      </c>
      <c r="NS5" s="312" t="s">
        <v>80</v>
      </c>
      <c r="NT5" s="349" t="s">
        <v>2</v>
      </c>
      <c r="NU5" s="28" t="s">
        <v>29</v>
      </c>
      <c r="NV5" s="349" t="s">
        <v>17</v>
      </c>
      <c r="NW5" s="746" t="s">
        <v>8</v>
      </c>
      <c r="NY5" s="745" t="s">
        <v>0</v>
      </c>
      <c r="NZ5" s="312" t="s">
        <v>80</v>
      </c>
      <c r="OA5" s="349" t="s">
        <v>2</v>
      </c>
      <c r="OB5" s="28" t="s">
        <v>29</v>
      </c>
      <c r="OC5" s="349" t="s">
        <v>17</v>
      </c>
      <c r="OD5" s="746" t="s">
        <v>8</v>
      </c>
      <c r="OF5" s="745" t="s">
        <v>0</v>
      </c>
      <c r="OG5" s="312" t="s">
        <v>80</v>
      </c>
      <c r="OH5" s="349" t="s">
        <v>2</v>
      </c>
      <c r="OI5" s="28" t="s">
        <v>29</v>
      </c>
      <c r="OJ5" s="349" t="s">
        <v>17</v>
      </c>
      <c r="OK5" s="746" t="s">
        <v>8</v>
      </c>
      <c r="OM5" s="745" t="s">
        <v>0</v>
      </c>
      <c r="ON5" s="312" t="s">
        <v>80</v>
      </c>
      <c r="OO5" s="349" t="s">
        <v>2</v>
      </c>
      <c r="OP5" s="28" t="s">
        <v>29</v>
      </c>
      <c r="OQ5" s="349" t="s">
        <v>17</v>
      </c>
      <c r="OR5" s="746" t="s">
        <v>8</v>
      </c>
      <c r="OT5" s="745" t="s">
        <v>0</v>
      </c>
      <c r="OU5" s="312" t="s">
        <v>80</v>
      </c>
      <c r="OV5" s="349" t="s">
        <v>2</v>
      </c>
      <c r="OW5" s="28" t="s">
        <v>29</v>
      </c>
      <c r="OX5" s="349" t="s">
        <v>17</v>
      </c>
      <c r="OY5" s="746" t="s">
        <v>8</v>
      </c>
      <c r="PA5" s="745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6" t="s">
        <v>8</v>
      </c>
      <c r="PH5" s="745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6" t="s">
        <v>8</v>
      </c>
      <c r="PO5" s="745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6" t="s">
        <v>8</v>
      </c>
      <c r="PV5" s="745" t="s">
        <v>0</v>
      </c>
      <c r="PW5" s="312" t="s">
        <v>80</v>
      </c>
      <c r="PX5" s="349" t="s">
        <v>2</v>
      </c>
      <c r="PY5" s="28" t="s">
        <v>29</v>
      </c>
      <c r="PZ5" s="349" t="s">
        <v>17</v>
      </c>
      <c r="QA5" s="746" t="s">
        <v>8</v>
      </c>
      <c r="QC5" s="745" t="s">
        <v>0</v>
      </c>
      <c r="QD5" s="312" t="s">
        <v>80</v>
      </c>
      <c r="QE5" s="349" t="s">
        <v>2</v>
      </c>
      <c r="QF5" s="596" t="s">
        <v>29</v>
      </c>
      <c r="QG5" s="349" t="s">
        <v>17</v>
      </c>
      <c r="QH5" s="746" t="s">
        <v>8</v>
      </c>
      <c r="QJ5" s="745" t="s">
        <v>0</v>
      </c>
      <c r="QK5" s="312" t="s">
        <v>80</v>
      </c>
      <c r="QL5" s="349" t="s">
        <v>2</v>
      </c>
      <c r="QM5" s="28" t="s">
        <v>29</v>
      </c>
      <c r="QN5" s="349" t="s">
        <v>17</v>
      </c>
      <c r="QO5" s="746" t="s">
        <v>8</v>
      </c>
      <c r="QQ5" s="1411" t="s">
        <v>0</v>
      </c>
      <c r="QR5" s="1412" t="s">
        <v>80</v>
      </c>
      <c r="QS5" s="1413" t="s">
        <v>2</v>
      </c>
      <c r="QT5" s="596" t="s">
        <v>29</v>
      </c>
      <c r="QU5" s="1413" t="s">
        <v>17</v>
      </c>
      <c r="QV5" s="1414" t="s">
        <v>8</v>
      </c>
      <c r="QX5" s="1411" t="s">
        <v>0</v>
      </c>
      <c r="QY5" s="1412" t="s">
        <v>80</v>
      </c>
      <c r="QZ5" s="1413" t="s">
        <v>2</v>
      </c>
      <c r="RA5" s="596" t="s">
        <v>29</v>
      </c>
      <c r="RB5" s="1413" t="s">
        <v>17</v>
      </c>
      <c r="RC5" s="1414" t="s">
        <v>8</v>
      </c>
      <c r="RE5" s="745" t="s">
        <v>0</v>
      </c>
      <c r="RF5" s="312" t="s">
        <v>80</v>
      </c>
      <c r="RG5" s="349" t="s">
        <v>2</v>
      </c>
      <c r="RH5" s="28" t="s">
        <v>29</v>
      </c>
      <c r="RI5" s="349" t="s">
        <v>17</v>
      </c>
      <c r="RJ5" s="746" t="s">
        <v>8</v>
      </c>
      <c r="RL5" s="544" t="s">
        <v>0</v>
      </c>
      <c r="RM5" s="312" t="s">
        <v>80</v>
      </c>
      <c r="RN5" s="349" t="s">
        <v>2</v>
      </c>
      <c r="RO5" s="28" t="s">
        <v>29</v>
      </c>
      <c r="RP5" s="349" t="s">
        <v>17</v>
      </c>
      <c r="RQ5" s="746" t="s">
        <v>8</v>
      </c>
      <c r="RS5" s="544" t="s">
        <v>0</v>
      </c>
      <c r="RT5" s="312" t="s">
        <v>80</v>
      </c>
      <c r="RU5" s="349" t="s">
        <v>2</v>
      </c>
      <c r="RV5" s="28" t="s">
        <v>29</v>
      </c>
      <c r="RW5" s="349" t="s">
        <v>17</v>
      </c>
      <c r="RX5" s="746" t="s">
        <v>8</v>
      </c>
      <c r="RZ5" s="544" t="s">
        <v>0</v>
      </c>
      <c r="SA5" s="312" t="s">
        <v>80</v>
      </c>
      <c r="SB5" s="349" t="s">
        <v>2</v>
      </c>
      <c r="SC5" s="600" t="s">
        <v>29</v>
      </c>
      <c r="SD5" s="349" t="s">
        <v>17</v>
      </c>
      <c r="SE5" s="746" t="s">
        <v>8</v>
      </c>
      <c r="SG5" s="745" t="s">
        <v>0</v>
      </c>
      <c r="SH5" s="312" t="s">
        <v>80</v>
      </c>
      <c r="SI5" s="349" t="s">
        <v>2</v>
      </c>
      <c r="SJ5" s="28" t="s">
        <v>29</v>
      </c>
      <c r="SK5" s="349" t="s">
        <v>17</v>
      </c>
      <c r="SL5" s="746" t="s">
        <v>8</v>
      </c>
      <c r="SN5" s="1411" t="s">
        <v>0</v>
      </c>
      <c r="SO5" s="1412" t="s">
        <v>80</v>
      </c>
      <c r="SP5" s="1413" t="s">
        <v>2</v>
      </c>
      <c r="SQ5" s="596" t="s">
        <v>29</v>
      </c>
      <c r="SR5" s="1413" t="s">
        <v>17</v>
      </c>
      <c r="SS5" s="1414" t="s">
        <v>8</v>
      </c>
      <c r="SU5" s="1411" t="s">
        <v>0</v>
      </c>
      <c r="SV5" s="1412" t="s">
        <v>80</v>
      </c>
      <c r="SW5" s="1413" t="s">
        <v>2</v>
      </c>
      <c r="SX5" s="596" t="s">
        <v>29</v>
      </c>
      <c r="SY5" s="1413" t="s">
        <v>17</v>
      </c>
      <c r="SZ5" s="1414" t="s">
        <v>8</v>
      </c>
      <c r="TB5" s="745" t="s">
        <v>0</v>
      </c>
      <c r="TC5" s="312" t="s">
        <v>80</v>
      </c>
      <c r="TD5" s="349" t="s">
        <v>2</v>
      </c>
      <c r="TE5" s="28" t="s">
        <v>29</v>
      </c>
      <c r="TF5" s="349" t="s">
        <v>17</v>
      </c>
      <c r="TG5" s="746" t="s">
        <v>8</v>
      </c>
      <c r="TI5" s="599" t="s">
        <v>0</v>
      </c>
      <c r="TJ5" s="312" t="s">
        <v>80</v>
      </c>
      <c r="TK5" s="349" t="s">
        <v>2</v>
      </c>
      <c r="TL5" s="28" t="s">
        <v>29</v>
      </c>
      <c r="TM5" s="349" t="s">
        <v>17</v>
      </c>
      <c r="TN5" s="746" t="s">
        <v>8</v>
      </c>
      <c r="TP5" s="599" t="s">
        <v>0</v>
      </c>
      <c r="TQ5" s="312" t="s">
        <v>80</v>
      </c>
      <c r="TR5" s="349" t="s">
        <v>2</v>
      </c>
      <c r="TS5" s="28" t="s">
        <v>29</v>
      </c>
      <c r="TT5" s="349" t="s">
        <v>17</v>
      </c>
      <c r="TU5" s="746" t="s">
        <v>8</v>
      </c>
      <c r="TW5" s="599" t="s">
        <v>0</v>
      </c>
      <c r="TX5" s="312" t="s">
        <v>80</v>
      </c>
      <c r="TY5" s="349" t="s">
        <v>2</v>
      </c>
      <c r="TZ5" s="28" t="s">
        <v>29</v>
      </c>
      <c r="UA5" s="349" t="s">
        <v>17</v>
      </c>
      <c r="UB5" s="746" t="s">
        <v>8</v>
      </c>
      <c r="UD5" s="745" t="s">
        <v>0</v>
      </c>
      <c r="UE5" s="312" t="s">
        <v>80</v>
      </c>
      <c r="UF5" s="349" t="s">
        <v>2</v>
      </c>
      <c r="UG5" s="28" t="s">
        <v>29</v>
      </c>
      <c r="UH5" s="349" t="s">
        <v>17</v>
      </c>
      <c r="UI5" s="746" t="s">
        <v>8</v>
      </c>
      <c r="UK5" s="745" t="s">
        <v>0</v>
      </c>
      <c r="UL5" s="312" t="s">
        <v>80</v>
      </c>
      <c r="UM5" s="349" t="s">
        <v>2</v>
      </c>
      <c r="UN5" s="28" t="s">
        <v>29</v>
      </c>
      <c r="UO5" s="349" t="s">
        <v>17</v>
      </c>
      <c r="UP5" s="746" t="s">
        <v>8</v>
      </c>
    </row>
    <row r="6" spans="1:563" ht="16.5" customHeight="1" thickTop="1" thickBot="1" x14ac:dyDescent="0.3">
      <c r="A6" s="322"/>
      <c r="B6" s="311"/>
      <c r="C6" s="763"/>
      <c r="D6" s="31"/>
      <c r="E6" s="764"/>
      <c r="F6" s="78">
        <f>C6-E6</f>
        <v>0</v>
      </c>
      <c r="H6" s="322"/>
      <c r="I6" s="2366" t="s">
        <v>1463</v>
      </c>
      <c r="J6" s="780"/>
      <c r="K6" s="139"/>
      <c r="L6" s="31"/>
      <c r="M6" s="764"/>
      <c r="N6" s="78">
        <f>K6-M6</f>
        <v>0</v>
      </c>
      <c r="P6" s="322"/>
      <c r="Q6" s="311"/>
      <c r="R6" s="763"/>
      <c r="S6" s="31"/>
      <c r="T6" s="764"/>
      <c r="U6" s="78">
        <f>R6-T6</f>
        <v>0</v>
      </c>
      <c r="W6" s="31"/>
      <c r="X6" s="311"/>
      <c r="Y6" s="763"/>
      <c r="Z6" s="31"/>
      <c r="AA6" s="764"/>
      <c r="AB6" s="78">
        <f>Y6-AA6</f>
        <v>0</v>
      </c>
      <c r="AD6" s="31"/>
      <c r="AE6" s="31"/>
      <c r="AF6" s="311"/>
      <c r="AG6" s="763"/>
      <c r="AH6" s="31"/>
      <c r="AI6" s="764"/>
      <c r="AJ6" s="78">
        <f>AG6-AI6</f>
        <v>0</v>
      </c>
      <c r="AL6" s="996"/>
      <c r="AM6" s="31"/>
      <c r="AN6" s="311"/>
      <c r="AO6" s="763"/>
      <c r="AP6" s="31"/>
      <c r="AQ6" s="764"/>
      <c r="AR6" s="78">
        <f>AO6-AQ6</f>
        <v>0</v>
      </c>
      <c r="AT6" s="31"/>
      <c r="AU6" s="31"/>
      <c r="AV6" s="311"/>
      <c r="AW6" s="763"/>
      <c r="AX6" s="31"/>
      <c r="AY6" s="764"/>
      <c r="AZ6" s="78">
        <f>AW6-AY6</f>
        <v>0</v>
      </c>
      <c r="BB6" s="31"/>
      <c r="BC6" s="311"/>
      <c r="BD6" s="763"/>
      <c r="BE6" s="31"/>
      <c r="BF6" s="764"/>
      <c r="BG6" s="78">
        <f>BD6-BF6</f>
        <v>0</v>
      </c>
      <c r="BI6" s="321"/>
      <c r="BJ6" s="1417"/>
      <c r="BK6" s="770"/>
      <c r="BL6" s="49"/>
      <c r="BM6" s="770"/>
      <c r="BN6" s="78">
        <f>BK6-BM6</f>
        <v>0</v>
      </c>
      <c r="BP6" s="31"/>
      <c r="BQ6" s="311"/>
      <c r="BR6" s="763"/>
      <c r="BS6" s="31"/>
      <c r="BT6" s="764"/>
      <c r="BU6" s="78">
        <f>BR6-BT6</f>
        <v>0</v>
      </c>
      <c r="BW6" s="31"/>
      <c r="BX6" s="311"/>
      <c r="BY6" s="763"/>
      <c r="BZ6" s="31"/>
      <c r="CA6" s="764"/>
      <c r="CB6" s="78">
        <f>BY6-CA6</f>
        <v>0</v>
      </c>
      <c r="CD6" s="49"/>
      <c r="CE6" s="229"/>
      <c r="CF6" s="769"/>
      <c r="CG6" s="49"/>
      <c r="CH6" s="770"/>
      <c r="CI6" s="131">
        <f>CF6-CH6</f>
        <v>0</v>
      </c>
      <c r="CK6" s="322"/>
      <c r="CL6" s="311"/>
      <c r="CM6" s="763"/>
      <c r="CN6" s="31"/>
      <c r="CO6" s="764"/>
      <c r="CP6" s="78">
        <f>CM6-CO6</f>
        <v>0</v>
      </c>
      <c r="CR6" s="406"/>
      <c r="CS6" s="311"/>
      <c r="CT6" s="763"/>
      <c r="CU6" s="31"/>
      <c r="CV6" s="764"/>
      <c r="CW6" s="78">
        <f>CT6-CV6</f>
        <v>0</v>
      </c>
      <c r="CY6" s="49"/>
      <c r="CZ6" s="229"/>
      <c r="DA6" s="769"/>
      <c r="DB6" s="49"/>
      <c r="DC6" s="770"/>
      <c r="DD6" s="78">
        <f>DA6-DC6</f>
        <v>0</v>
      </c>
      <c r="DF6" s="31"/>
      <c r="DG6" s="311"/>
      <c r="DH6" s="763"/>
      <c r="DI6" s="31"/>
      <c r="DJ6" s="764"/>
      <c r="DK6" s="78">
        <f>DH6-DJ6</f>
        <v>0</v>
      </c>
      <c r="DM6" s="321"/>
      <c r="DN6" s="308"/>
      <c r="DO6" s="229"/>
      <c r="DP6" s="769"/>
      <c r="DQ6" s="49"/>
      <c r="DR6" s="764"/>
      <c r="DS6" s="78">
        <f>DP6-DR6</f>
        <v>0</v>
      </c>
      <c r="DU6" s="321"/>
      <c r="DV6" s="49"/>
      <c r="DW6" s="229"/>
      <c r="DX6" s="1418"/>
      <c r="DY6" s="31"/>
      <c r="DZ6" s="764"/>
      <c r="EA6" s="78">
        <f>DX6-DZ6</f>
        <v>0</v>
      </c>
      <c r="EC6" s="321"/>
      <c r="ED6" s="49"/>
      <c r="EE6" s="229"/>
      <c r="EF6" s="1418"/>
      <c r="EG6" s="31"/>
      <c r="EH6" s="764"/>
      <c r="EI6" s="78">
        <f>EF6-EH6</f>
        <v>0</v>
      </c>
      <c r="EK6" s="321"/>
      <c r="EL6" s="49"/>
      <c r="EM6" s="229"/>
      <c r="EN6" s="1418"/>
      <c r="EO6" s="31"/>
      <c r="EP6" s="764"/>
      <c r="EQ6" s="78">
        <f>EN6-EP6</f>
        <v>0</v>
      </c>
      <c r="ES6" s="322"/>
      <c r="ET6" s="311"/>
      <c r="EU6" s="763"/>
      <c r="EV6" s="31"/>
      <c r="EW6" s="764"/>
      <c r="EX6" s="78">
        <f>EU6-EW6</f>
        <v>0</v>
      </c>
      <c r="EZ6" s="322"/>
      <c r="FA6" s="311"/>
      <c r="FB6" s="763"/>
      <c r="FC6" s="31"/>
      <c r="FD6" s="764"/>
      <c r="FE6" s="78">
        <f>FB6-FD6</f>
        <v>0</v>
      </c>
      <c r="FG6" s="321"/>
      <c r="FH6" s="229"/>
      <c r="FI6" s="769"/>
      <c r="FJ6" s="49"/>
      <c r="FK6" s="770"/>
      <c r="FL6" s="131">
        <f>FI6-FK6</f>
        <v>0</v>
      </c>
      <c r="FN6" s="321"/>
      <c r="FO6" s="229"/>
      <c r="FP6" s="769"/>
      <c r="FQ6" s="49"/>
      <c r="FR6" s="770"/>
      <c r="FS6" s="131">
        <f>FP6-FR6</f>
        <v>0</v>
      </c>
      <c r="FU6" s="321"/>
      <c r="FV6" s="229"/>
      <c r="FW6" s="769"/>
      <c r="FX6" s="49"/>
      <c r="FY6" s="770"/>
      <c r="FZ6" s="131">
        <f>FS43</f>
        <v>513701.00000000006</v>
      </c>
      <c r="GB6" s="321"/>
      <c r="GC6" s="229"/>
      <c r="GD6" s="769"/>
      <c r="GE6" s="49"/>
      <c r="GF6" s="770"/>
      <c r="GG6" s="131">
        <f>FZ50</f>
        <v>587959.0499999997</v>
      </c>
      <c r="GI6" s="321"/>
      <c r="GJ6" s="229"/>
      <c r="GK6" s="769"/>
      <c r="GL6" s="49"/>
      <c r="GM6" s="770"/>
      <c r="GN6" s="131">
        <f>GK6-GM6</f>
        <v>0</v>
      </c>
      <c r="GP6" s="321"/>
      <c r="GQ6" s="229"/>
      <c r="GR6" s="769"/>
      <c r="GS6" s="49"/>
      <c r="GT6" s="770"/>
      <c r="GU6" s="131">
        <f>GR6-GT6</f>
        <v>0</v>
      </c>
      <c r="GW6" s="321"/>
      <c r="GX6" s="229"/>
      <c r="GY6" s="769"/>
      <c r="GZ6" s="49"/>
      <c r="HA6" s="770"/>
      <c r="HB6" s="131">
        <f>GY6-HA6</f>
        <v>0</v>
      </c>
      <c r="HD6" s="321"/>
      <c r="HE6" s="229"/>
      <c r="HF6" s="769"/>
      <c r="HG6" s="49"/>
      <c r="HH6" s="770"/>
      <c r="HI6" s="131">
        <f>HF6-HH6</f>
        <v>0</v>
      </c>
      <c r="HK6" s="31"/>
      <c r="HL6" s="311"/>
      <c r="HM6" s="763"/>
      <c r="HN6" s="31"/>
      <c r="HO6" s="764"/>
      <c r="HP6" s="78">
        <f>HM6-HO6</f>
        <v>0</v>
      </c>
      <c r="HR6" s="31"/>
      <c r="HS6" s="311"/>
      <c r="HT6" s="763"/>
      <c r="HU6" s="31"/>
      <c r="HV6" s="764"/>
      <c r="HW6" s="78">
        <f>HT6-HV6</f>
        <v>0</v>
      </c>
      <c r="HY6" s="31"/>
      <c r="HZ6" s="311"/>
      <c r="IA6" s="763"/>
      <c r="IB6" s="31"/>
      <c r="IC6" s="764"/>
      <c r="ID6" s="78">
        <f>IA6-IC6</f>
        <v>0</v>
      </c>
      <c r="IF6" s="573"/>
      <c r="IG6" s="31"/>
      <c r="IH6" s="311"/>
      <c r="II6" s="763"/>
      <c r="IJ6" s="31"/>
      <c r="IK6" s="764"/>
      <c r="IL6" s="78">
        <f>II6-IK6</f>
        <v>0</v>
      </c>
      <c r="IN6" s="31"/>
      <c r="IO6" s="311"/>
      <c r="IP6" s="763"/>
      <c r="IQ6" s="31"/>
      <c r="IR6" s="764"/>
      <c r="IS6" s="78">
        <f>IP6-IR6</f>
        <v>0</v>
      </c>
      <c r="IU6" s="31"/>
      <c r="IV6" s="311"/>
      <c r="IW6" s="763"/>
      <c r="IX6" s="31"/>
      <c r="IY6" s="764"/>
      <c r="IZ6" s="78">
        <f>IW6-IY6</f>
        <v>0</v>
      </c>
      <c r="JB6" s="31"/>
      <c r="JC6" s="311"/>
      <c r="JD6" s="763"/>
      <c r="JE6" s="31"/>
      <c r="JF6" s="766"/>
      <c r="JG6" s="78">
        <f>JD6-JF6</f>
        <v>0</v>
      </c>
      <c r="JI6" s="31"/>
      <c r="JJ6" s="311"/>
      <c r="JK6" s="763"/>
      <c r="JL6" s="31"/>
      <c r="JM6" s="766"/>
      <c r="JN6" s="78">
        <f>JK6-JM6</f>
        <v>0</v>
      </c>
      <c r="JP6" s="31"/>
      <c r="JQ6" s="311"/>
      <c r="JR6" s="763"/>
      <c r="JS6" s="31"/>
      <c r="JT6" s="764"/>
      <c r="JU6" s="78">
        <f>JR6-JT6</f>
        <v>0</v>
      </c>
      <c r="JW6" s="31"/>
      <c r="JX6" s="311"/>
      <c r="JY6" s="763"/>
      <c r="JZ6" s="31"/>
      <c r="KA6" s="764"/>
      <c r="KB6" s="78">
        <f>JY6-KA6</f>
        <v>0</v>
      </c>
      <c r="KD6" s="31"/>
      <c r="KE6" s="311"/>
      <c r="KF6" s="763"/>
      <c r="KG6" s="31"/>
      <c r="KH6" s="764"/>
      <c r="KI6" s="78">
        <f>KF6-KH6</f>
        <v>0</v>
      </c>
      <c r="KK6" s="31"/>
      <c r="KL6" s="311"/>
      <c r="KM6" s="763"/>
      <c r="KN6" s="31"/>
      <c r="KO6" s="764"/>
      <c r="KP6" s="78">
        <f>KM6-KO6</f>
        <v>0</v>
      </c>
      <c r="KR6" s="31"/>
      <c r="KS6" s="311"/>
      <c r="KT6" s="763"/>
      <c r="KU6" s="31"/>
      <c r="KV6" s="764"/>
      <c r="KW6" s="78">
        <f>KT6-KV6</f>
        <v>0</v>
      </c>
      <c r="KY6" s="31"/>
      <c r="KZ6" s="311"/>
      <c r="LA6" s="763"/>
      <c r="LB6" s="31"/>
      <c r="LC6" s="764"/>
      <c r="LD6" s="78">
        <f>LA6-LC6</f>
        <v>0</v>
      </c>
      <c r="LF6" s="49"/>
      <c r="LG6" s="229"/>
      <c r="LH6" s="769"/>
      <c r="LI6" s="2368" t="s">
        <v>1552</v>
      </c>
      <c r="LJ6" s="2369"/>
      <c r="LK6" s="131">
        <f>LH6-LJ6</f>
        <v>0</v>
      </c>
      <c r="LM6" s="31"/>
      <c r="LN6" s="311"/>
      <c r="LO6" s="763"/>
      <c r="LP6" s="31"/>
      <c r="LQ6" s="764"/>
      <c r="LR6" s="78">
        <f>LO6-LQ6</f>
        <v>0</v>
      </c>
      <c r="LT6" s="31"/>
      <c r="LU6" s="311"/>
      <c r="LV6" s="763"/>
      <c r="LW6" s="31"/>
      <c r="LX6" s="764"/>
      <c r="LY6" s="78">
        <f>LV6-LX6</f>
        <v>0</v>
      </c>
      <c r="MA6" s="406"/>
      <c r="MB6" s="31"/>
      <c r="MC6" s="311"/>
      <c r="MD6" s="763"/>
      <c r="ME6" s="31"/>
      <c r="MF6" s="764"/>
      <c r="MG6" s="78">
        <f>MD6-MF6</f>
        <v>0</v>
      </c>
      <c r="MI6" s="406"/>
      <c r="MJ6" s="311"/>
      <c r="MK6" s="22"/>
      <c r="ML6" s="31"/>
      <c r="MM6" s="764"/>
      <c r="MN6" s="78">
        <f>MK6-MM6</f>
        <v>0</v>
      </c>
      <c r="MP6" s="426"/>
      <c r="MQ6" s="229"/>
      <c r="MR6" s="104"/>
      <c r="MS6" s="49"/>
      <c r="MT6" s="770"/>
      <c r="MU6" s="131">
        <f>MR6-MT6</f>
        <v>0</v>
      </c>
      <c r="MW6" s="31"/>
      <c r="MX6" s="311"/>
      <c r="MY6" s="22"/>
      <c r="MZ6" s="31"/>
      <c r="NA6" s="764"/>
      <c r="NB6" s="78">
        <f>MY6-NA6</f>
        <v>0</v>
      </c>
      <c r="ND6" s="31"/>
      <c r="NE6" s="311"/>
      <c r="NF6" s="22"/>
      <c r="NG6" s="31"/>
      <c r="NH6" s="764"/>
      <c r="NI6" s="78">
        <f>NF6-NH6</f>
        <v>0</v>
      </c>
      <c r="NK6" s="406"/>
      <c r="NL6" s="311"/>
      <c r="NM6" s="22"/>
      <c r="NN6" s="31"/>
      <c r="NO6" s="764"/>
      <c r="NP6" s="78">
        <f>NM6-NO6</f>
        <v>0</v>
      </c>
      <c r="NR6" s="406"/>
      <c r="NS6" s="311"/>
      <c r="NT6" s="22"/>
      <c r="NU6" s="31"/>
      <c r="NV6" s="764"/>
      <c r="NW6" s="78">
        <f>NT6-NV6</f>
        <v>0</v>
      </c>
      <c r="NY6" s="31"/>
      <c r="NZ6" s="311"/>
      <c r="OA6" s="22"/>
      <c r="OB6" s="31"/>
      <c r="OC6" s="764"/>
      <c r="OD6" s="78">
        <f>OA6-OC6</f>
        <v>0</v>
      </c>
      <c r="OF6" s="31"/>
      <c r="OG6" s="311"/>
      <c r="OH6" s="22"/>
      <c r="OI6" s="31"/>
      <c r="OJ6" s="764"/>
      <c r="OK6" s="78">
        <f>OH6-OJ6</f>
        <v>0</v>
      </c>
      <c r="OM6" s="31"/>
      <c r="ON6" s="311"/>
      <c r="OO6" s="22"/>
      <c r="OP6" s="31"/>
      <c r="OQ6" s="764"/>
      <c r="OR6" s="78">
        <f>OO6-OQ6</f>
        <v>0</v>
      </c>
      <c r="OT6" s="31"/>
      <c r="OU6" s="311"/>
      <c r="OV6" s="22"/>
      <c r="OW6" s="31"/>
      <c r="OX6" s="764"/>
      <c r="OY6" s="78">
        <f>OV6-OX6</f>
        <v>0</v>
      </c>
      <c r="PA6" s="31"/>
      <c r="PB6" s="311"/>
      <c r="PC6" s="22"/>
      <c r="PD6" s="31"/>
      <c r="PE6" s="764"/>
      <c r="PF6" s="78">
        <f>PC6-PE6</f>
        <v>0</v>
      </c>
      <c r="PH6" s="31"/>
      <c r="PI6" s="311"/>
      <c r="PJ6" s="22"/>
      <c r="PK6" s="31"/>
      <c r="PL6" s="764"/>
      <c r="PM6" s="78">
        <f>PJ6-PL6</f>
        <v>0</v>
      </c>
      <c r="PO6" s="31"/>
      <c r="PP6" s="311"/>
      <c r="PQ6" s="22"/>
      <c r="PR6" s="31"/>
      <c r="PS6" s="76"/>
      <c r="PT6" s="78">
        <f>PQ6-PS6</f>
        <v>0</v>
      </c>
      <c r="PV6" s="31"/>
      <c r="PW6" s="765"/>
      <c r="PX6" s="76"/>
      <c r="PY6" s="31"/>
      <c r="PZ6" s="764"/>
      <c r="QA6" s="78">
        <f>PX6-PZ6</f>
        <v>0</v>
      </c>
      <c r="QC6" s="31"/>
      <c r="QD6" s="765"/>
      <c r="QE6" s="76"/>
      <c r="QF6" s="31"/>
      <c r="QG6" s="764"/>
      <c r="QH6" s="78">
        <f>QE6-QG6</f>
        <v>0</v>
      </c>
      <c r="QJ6" s="31"/>
      <c r="QK6" s="311"/>
      <c r="QL6" s="22"/>
      <c r="QM6" s="31"/>
      <c r="QN6" s="764"/>
      <c r="QO6" s="78">
        <f>QL6-QN6</f>
        <v>0</v>
      </c>
      <c r="QQ6" s="49"/>
      <c r="QR6" s="229"/>
      <c r="QS6" s="104"/>
      <c r="QT6" s="49"/>
      <c r="QU6" s="770"/>
      <c r="QV6" s="131">
        <f>QS6-QU6</f>
        <v>0</v>
      </c>
      <c r="QX6" s="49"/>
      <c r="QY6" s="229"/>
      <c r="QZ6" s="104"/>
      <c r="RA6" s="49"/>
      <c r="RB6" s="770"/>
      <c r="RC6" s="131">
        <f>QZ6-RB6</f>
        <v>0</v>
      </c>
      <c r="RE6" s="31"/>
      <c r="RF6" s="311"/>
      <c r="RG6" s="22"/>
      <c r="RH6" s="31"/>
      <c r="RI6" s="764"/>
      <c r="RJ6" s="78">
        <f>RG6-RI6</f>
        <v>0</v>
      </c>
      <c r="RL6" s="406"/>
      <c r="RM6" s="311"/>
      <c r="RN6" s="22"/>
      <c r="RO6" s="31"/>
      <c r="RP6" s="764"/>
      <c r="RQ6" s="78">
        <f>RN6-RP6</f>
        <v>0</v>
      </c>
      <c r="RS6" s="406"/>
      <c r="RT6" s="311"/>
      <c r="RU6" s="22"/>
      <c r="RV6" s="31"/>
      <c r="RW6" s="764"/>
      <c r="RX6" s="78">
        <f>RU6-RW6</f>
        <v>0</v>
      </c>
      <c r="RZ6" s="406"/>
      <c r="SA6" s="311"/>
      <c r="SB6" s="22"/>
      <c r="SC6" s="406"/>
      <c r="SD6" s="764"/>
      <c r="SE6" s="78">
        <f>SB6-SD6</f>
        <v>0</v>
      </c>
      <c r="SG6" s="31"/>
      <c r="SH6" s="311"/>
      <c r="SI6" s="22"/>
      <c r="SJ6" s="31"/>
      <c r="SK6" s="764"/>
      <c r="SL6" s="78">
        <f>SI6-SK6</f>
        <v>0</v>
      </c>
      <c r="SN6" s="49"/>
      <c r="SO6" s="229"/>
      <c r="SP6" s="104"/>
      <c r="SQ6" s="49"/>
      <c r="SR6" s="770"/>
      <c r="SS6" s="131">
        <f>SP6-SR6</f>
        <v>0</v>
      </c>
      <c r="SU6" s="49"/>
      <c r="SV6" s="229"/>
      <c r="SW6" s="104"/>
      <c r="SX6" s="49"/>
      <c r="SY6" s="770"/>
      <c r="SZ6" s="131">
        <f>SW6-SY6</f>
        <v>0</v>
      </c>
      <c r="TB6" s="31"/>
      <c r="TC6" s="311"/>
      <c r="TD6" s="22"/>
      <c r="TE6" s="31"/>
      <c r="TF6" s="764"/>
      <c r="TG6" s="78">
        <f>TD6-TF6</f>
        <v>0</v>
      </c>
      <c r="TI6" s="322"/>
      <c r="TJ6" s="311"/>
      <c r="TK6" s="22"/>
      <c r="TL6" s="31"/>
      <c r="TM6" s="764"/>
      <c r="TN6" s="78">
        <f>TK6-TM6</f>
        <v>0</v>
      </c>
      <c r="TP6" s="322"/>
      <c r="TQ6" s="311"/>
      <c r="TR6" s="22"/>
      <c r="TS6" s="31"/>
      <c r="TT6" s="764"/>
      <c r="TU6" s="78">
        <f>TR6-TT6</f>
        <v>0</v>
      </c>
      <c r="TW6" s="322"/>
      <c r="TX6" s="311"/>
      <c r="TY6" s="22"/>
      <c r="TZ6" s="31"/>
      <c r="UA6" s="764"/>
      <c r="UB6" s="78">
        <f>TY6-UA6</f>
        <v>0</v>
      </c>
      <c r="UD6" s="31"/>
      <c r="UE6" s="311"/>
      <c r="UF6" s="22"/>
      <c r="UG6" s="31"/>
      <c r="UH6" s="764"/>
      <c r="UI6" s="78">
        <f>UF6-UH6</f>
        <v>0</v>
      </c>
      <c r="UK6" s="31"/>
      <c r="UL6" s="311"/>
      <c r="UM6" s="22"/>
      <c r="UN6" s="31"/>
      <c r="UO6" s="764"/>
      <c r="UP6" s="78">
        <f>UM6-UO6</f>
        <v>0</v>
      </c>
    </row>
    <row r="7" spans="1:563" ht="16.5" thickTop="1" thickBot="1" x14ac:dyDescent="0.3">
      <c r="A7" s="321">
        <v>41337</v>
      </c>
      <c r="B7" s="1460">
        <v>2789</v>
      </c>
      <c r="C7" s="104">
        <v>8162.64</v>
      </c>
      <c r="D7" s="383" t="s">
        <v>1443</v>
      </c>
      <c r="E7" s="389"/>
      <c r="F7" s="78">
        <f t="shared" ref="F7:F43" si="0">F6+C7-E7</f>
        <v>8162.64</v>
      </c>
      <c r="H7" s="321">
        <v>41305</v>
      </c>
      <c r="I7" s="2367"/>
      <c r="J7" s="1419">
        <v>2637</v>
      </c>
      <c r="K7" s="845">
        <v>178003</v>
      </c>
      <c r="L7" s="308"/>
      <c r="M7" s="389"/>
      <c r="N7" s="78">
        <f>N6+K7-M7</f>
        <v>178003</v>
      </c>
      <c r="P7" s="321">
        <v>41486</v>
      </c>
      <c r="Q7" s="1835">
        <v>3436</v>
      </c>
      <c r="R7" s="1836">
        <v>28912.799999999999</v>
      </c>
      <c r="S7" s="2105" t="s">
        <v>3718</v>
      </c>
      <c r="T7" s="2104"/>
      <c r="U7" s="78">
        <f t="shared" ref="U7:U43" si="1">U6+R7-T7</f>
        <v>28912.799999999999</v>
      </c>
      <c r="W7" s="31">
        <v>41537</v>
      </c>
      <c r="X7" s="834">
        <v>3672</v>
      </c>
      <c r="Y7" s="22">
        <v>12644</v>
      </c>
      <c r="Z7" s="1420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420"/>
      <c r="AI7" s="76"/>
      <c r="AJ7" s="78">
        <f t="shared" ref="AJ7:AJ43" si="3">AJ6+AG7-AI7</f>
        <v>37207.94</v>
      </c>
      <c r="AL7" s="996">
        <v>40739</v>
      </c>
      <c r="AM7" s="31"/>
      <c r="AN7" s="311" t="s">
        <v>1282</v>
      </c>
      <c r="AO7" s="22">
        <v>14000</v>
      </c>
      <c r="AP7" s="1420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8"/>
      <c r="BE7" s="31"/>
      <c r="BF7" s="76"/>
      <c r="BG7" s="78">
        <f t="shared" ref="BG7:BG43" si="6">BG6+BD7-BF7</f>
        <v>0</v>
      </c>
      <c r="BI7" s="321">
        <v>41504</v>
      </c>
      <c r="BJ7" s="1287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5"/>
      <c r="BT7" s="139"/>
      <c r="BU7" s="78">
        <f t="shared" ref="BU7:BU43" si="8">BU6+BR7-BT7</f>
        <v>0</v>
      </c>
      <c r="BW7" s="49"/>
      <c r="BX7" s="229"/>
      <c r="BY7" s="104"/>
      <c r="BZ7" s="865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6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421">
        <v>40666</v>
      </c>
      <c r="DG7" s="311" t="s">
        <v>1283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81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91"/>
      <c r="DW7" s="229">
        <v>3026</v>
      </c>
      <c r="DX7" s="104">
        <v>3667.2</v>
      </c>
      <c r="DY7" s="203"/>
      <c r="DZ7" s="992"/>
      <c r="EA7" s="78">
        <f t="shared" ref="EA7:EA43" si="16">EA6+DX7-DZ7</f>
        <v>3667.2</v>
      </c>
      <c r="EC7" s="321">
        <v>41606</v>
      </c>
      <c r="ED7" s="991"/>
      <c r="EE7" s="229">
        <v>3983</v>
      </c>
      <c r="EF7" s="104">
        <v>760.2</v>
      </c>
      <c r="EG7" s="203"/>
      <c r="EH7" s="992"/>
      <c r="EI7" s="78">
        <f t="shared" ref="EI7:EI43" si="17">EI6+EF7-EH7</f>
        <v>760.2</v>
      </c>
      <c r="EK7" s="321"/>
      <c r="EL7" s="991"/>
      <c r="EM7" s="229"/>
      <c r="EN7" s="104"/>
      <c r="EO7" s="203"/>
      <c r="EP7" s="992"/>
      <c r="EQ7" s="78">
        <f t="shared" ref="EQ7:EQ43" si="18">EQ6+EN7-EP7</f>
        <v>0</v>
      </c>
      <c r="ES7" s="993">
        <v>40705</v>
      </c>
      <c r="ET7" s="994" t="s">
        <v>1284</v>
      </c>
      <c r="EU7" s="995">
        <v>8928</v>
      </c>
      <c r="EV7" s="49"/>
      <c r="EW7" s="793"/>
      <c r="EX7" s="78">
        <f t="shared" ref="EX7:EX43" si="19">EX6+EU7-EW7</f>
        <v>8928</v>
      </c>
      <c r="EZ7" s="321"/>
      <c r="FA7" s="229"/>
      <c r="FB7" s="696"/>
      <c r="FC7" s="49"/>
      <c r="FD7" s="350"/>
      <c r="FE7" s="78">
        <f t="shared" ref="FE7:FE43" si="20">FE6+FB7-FD7</f>
        <v>0</v>
      </c>
      <c r="FG7" s="616">
        <v>41372</v>
      </c>
      <c r="FH7" s="1287">
        <v>2947</v>
      </c>
      <c r="FI7" s="1288">
        <v>463855</v>
      </c>
      <c r="FJ7" s="563"/>
      <c r="FK7" s="350"/>
      <c r="FL7" s="131">
        <f t="shared" ref="FL7:FL43" si="21">FL6+FI7-FK7</f>
        <v>463855</v>
      </c>
      <c r="FN7" s="616">
        <v>41396</v>
      </c>
      <c r="FO7" s="1287">
        <v>3031</v>
      </c>
      <c r="FP7" s="1288">
        <v>8966.14</v>
      </c>
      <c r="FQ7" s="563"/>
      <c r="FR7" s="350"/>
      <c r="FS7" s="131">
        <f t="shared" ref="FS7:FS43" si="22">FS6+FP7-FR7</f>
        <v>8966.14</v>
      </c>
      <c r="FU7" s="616">
        <v>41639</v>
      </c>
      <c r="FV7" s="1287" t="s">
        <v>1999</v>
      </c>
      <c r="FW7" s="1288">
        <v>1999.62</v>
      </c>
      <c r="FX7" s="563"/>
      <c r="FY7" s="350"/>
      <c r="FZ7" s="131">
        <f t="shared" ref="FZ7:FZ50" si="23">FZ6+FW7-FY7</f>
        <v>515700.62000000005</v>
      </c>
      <c r="GB7" s="901"/>
      <c r="GC7" s="780"/>
      <c r="GD7" s="793"/>
      <c r="GE7" s="563"/>
      <c r="GF7" s="350"/>
      <c r="GG7" s="131">
        <f t="shared" ref="GG7:GG43" si="24">GG6+GD7-GF7</f>
        <v>587959.0499999997</v>
      </c>
      <c r="GI7" s="616">
        <v>41390</v>
      </c>
      <c r="GJ7" s="1287">
        <v>3004</v>
      </c>
      <c r="GK7" s="1288">
        <v>65000.1</v>
      </c>
      <c r="GL7" s="563"/>
      <c r="GM7" s="350"/>
      <c r="GN7" s="131">
        <f t="shared" ref="GN7:GN43" si="25">GN6+GK7-GM7</f>
        <v>65000.1</v>
      </c>
      <c r="GP7" s="616">
        <v>41325</v>
      </c>
      <c r="GQ7" s="1287">
        <v>2743</v>
      </c>
      <c r="GR7" s="1288">
        <v>3872.54</v>
      </c>
      <c r="GS7" s="563"/>
      <c r="GT7" s="350"/>
      <c r="GU7" s="131">
        <f t="shared" ref="GU7:GU43" si="26">GU6+GR7-GT7</f>
        <v>3872.54</v>
      </c>
      <c r="GW7" s="616">
        <v>41638</v>
      </c>
      <c r="GX7" s="1287" t="s">
        <v>1960</v>
      </c>
      <c r="GY7" s="1288">
        <v>90072.57</v>
      </c>
      <c r="GZ7" s="563"/>
      <c r="HA7" s="350"/>
      <c r="HB7" s="131">
        <f t="shared" ref="HB7:HB43" si="27">HB6+GY7-HA7</f>
        <v>90072.57</v>
      </c>
      <c r="HD7" s="616">
        <v>41552</v>
      </c>
      <c r="HE7" s="1287">
        <v>3736</v>
      </c>
      <c r="HF7" s="1288">
        <v>763.14</v>
      </c>
      <c r="HG7" s="563"/>
      <c r="HH7" s="350"/>
      <c r="HI7" s="131">
        <f t="shared" ref="HI7:HI43" si="28">HI6+HF7-HH7</f>
        <v>763.14</v>
      </c>
      <c r="HK7" s="31"/>
      <c r="HL7" s="311"/>
      <c r="HM7" s="783"/>
      <c r="HN7" s="429"/>
      <c r="HO7" s="793"/>
      <c r="HP7" s="78">
        <f t="shared" ref="HP7:HP43" si="29">HP6+HM7-HO7</f>
        <v>0</v>
      </c>
      <c r="HR7" s="996">
        <v>40652</v>
      </c>
      <c r="HS7" s="1460" t="s">
        <v>1285</v>
      </c>
      <c r="HT7" s="702">
        <v>4891.7</v>
      </c>
      <c r="HU7" s="674">
        <v>40653</v>
      </c>
      <c r="HV7" s="1422">
        <v>1281.8</v>
      </c>
      <c r="HW7" s="78">
        <f t="shared" ref="HW7:HW43" si="30">HW6+HT7-HV7</f>
        <v>3609.8999999999996</v>
      </c>
      <c r="HY7" s="31"/>
      <c r="HZ7" s="311"/>
      <c r="IA7" s="783"/>
      <c r="IB7" s="49"/>
      <c r="IC7" s="793"/>
      <c r="ID7" s="78">
        <f t="shared" ref="ID7:ID43" si="31">ID6+IA7-IC7</f>
        <v>0</v>
      </c>
      <c r="IF7" s="321">
        <v>41415</v>
      </c>
      <c r="IG7" s="244"/>
      <c r="IH7" s="1460">
        <v>3124</v>
      </c>
      <c r="II7" s="261">
        <v>742.1</v>
      </c>
      <c r="IJ7" s="308"/>
      <c r="IK7" s="935"/>
      <c r="IL7" s="78">
        <f t="shared" ref="IL7:IL43" si="32">IL6+II7-IK7</f>
        <v>742.1</v>
      </c>
      <c r="IN7" s="996">
        <v>40766</v>
      </c>
      <c r="IO7" s="311" t="s">
        <v>777</v>
      </c>
      <c r="IP7" s="783">
        <v>25000.2</v>
      </c>
      <c r="IQ7" s="203"/>
      <c r="IR7" s="992"/>
      <c r="IS7" s="78">
        <f t="shared" ref="IS7:IS43" si="33">IS6+IP7-IR7</f>
        <v>25000.2</v>
      </c>
      <c r="IU7" s="31">
        <v>41542</v>
      </c>
      <c r="IV7" s="311">
        <v>3692</v>
      </c>
      <c r="IW7" s="783">
        <v>16688.400000000001</v>
      </c>
      <c r="IX7" s="49"/>
      <c r="IY7" s="793"/>
      <c r="IZ7" s="78">
        <f t="shared" ref="IZ7:IZ43" si="34">IZ6+IW7-IY7</f>
        <v>16688.400000000001</v>
      </c>
      <c r="JB7" s="406">
        <v>40641</v>
      </c>
      <c r="JC7" s="311" t="s">
        <v>1286</v>
      </c>
      <c r="JD7" s="778">
        <v>1462.96</v>
      </c>
      <c r="JE7" s="1420"/>
      <c r="JG7" s="78">
        <f t="shared" ref="JG7:JG43" si="35">JG6+JD7-JF7</f>
        <v>1462.96</v>
      </c>
      <c r="JI7" s="426">
        <v>41536</v>
      </c>
      <c r="JJ7" s="229">
        <v>3659</v>
      </c>
      <c r="JK7" s="806">
        <v>25000</v>
      </c>
      <c r="JL7" s="433">
        <v>41537</v>
      </c>
      <c r="JM7" s="390">
        <v>20284</v>
      </c>
      <c r="JN7" s="78">
        <f t="shared" ref="JN7:JN43" si="36">JN6+JK7-JM7</f>
        <v>4716</v>
      </c>
      <c r="JP7" s="406">
        <v>41415</v>
      </c>
      <c r="JQ7" s="311">
        <v>3122</v>
      </c>
      <c r="JR7" s="763">
        <v>1900.15</v>
      </c>
      <c r="JS7" s="49"/>
      <c r="JT7" s="139"/>
      <c r="JU7" s="78">
        <f t="shared" ref="JU7:JU43" si="37">JU6+JR7-JT7</f>
        <v>1900.15</v>
      </c>
      <c r="JW7" s="322">
        <v>40745</v>
      </c>
      <c r="JX7" s="311" t="s">
        <v>964</v>
      </c>
      <c r="JY7" s="22">
        <v>3700</v>
      </c>
      <c r="JZ7" s="1423"/>
      <c r="KA7" s="76"/>
      <c r="KB7" s="78">
        <f t="shared" ref="KB7:KB43" si="38">KB6+JY7-KA7</f>
        <v>3700</v>
      </c>
      <c r="KD7" s="1424">
        <v>40991</v>
      </c>
      <c r="KE7" s="1425">
        <v>1321</v>
      </c>
      <c r="KF7" s="1426">
        <v>8322.7199999999993</v>
      </c>
      <c r="KG7" s="203"/>
      <c r="KH7" s="70"/>
      <c r="KI7" s="78">
        <f t="shared" ref="KI7:KI43" si="39">KI6+KF7-KH7</f>
        <v>8322.7199999999993</v>
      </c>
      <c r="KK7" s="321">
        <v>41403</v>
      </c>
      <c r="KL7" s="229">
        <v>3058</v>
      </c>
      <c r="KM7" s="104">
        <v>1804.4</v>
      </c>
      <c r="KN7" s="203"/>
      <c r="KO7" s="70"/>
      <c r="KP7" s="78">
        <f t="shared" ref="KP7:KP43" si="40">KP6+KM7-KO7</f>
        <v>1804.4</v>
      </c>
      <c r="KR7" s="321">
        <v>41604</v>
      </c>
      <c r="KS7" s="229">
        <v>3969</v>
      </c>
      <c r="KT7" s="104">
        <v>2879.8</v>
      </c>
      <c r="KU7" s="49"/>
      <c r="KV7" s="76"/>
      <c r="KW7" s="78">
        <f t="shared" ref="KW7:KW43" si="41">KW6+KT7-KV7</f>
        <v>2879.8</v>
      </c>
      <c r="KY7" s="321">
        <v>41610</v>
      </c>
      <c r="KZ7" s="229" t="s">
        <v>1853</v>
      </c>
      <c r="LA7" s="104">
        <v>1999.2</v>
      </c>
      <c r="LB7" s="49"/>
      <c r="LC7" s="76"/>
      <c r="LD7" s="78">
        <f t="shared" ref="LD7:LD43" si="42">LD6+LA7-LC7</f>
        <v>1999.2</v>
      </c>
      <c r="LF7" s="321">
        <v>41415</v>
      </c>
      <c r="LG7" s="229">
        <v>3120</v>
      </c>
      <c r="LH7" s="1427">
        <v>35096.800000000003</v>
      </c>
      <c r="LI7" s="2370"/>
      <c r="LJ7" s="2371"/>
      <c r="LK7" s="131">
        <f t="shared" ref="LK7:LK43" si="43">LK6+LH7-LJ7</f>
        <v>35096.800000000003</v>
      </c>
      <c r="LM7" s="31"/>
      <c r="LN7" s="311"/>
      <c r="LO7" s="22"/>
      <c r="LP7" s="49"/>
      <c r="LQ7" s="76"/>
      <c r="LR7" s="78">
        <f t="shared" ref="LR7:LR43" si="44">LR6+LO7-LQ7</f>
        <v>0</v>
      </c>
      <c r="LT7" s="31"/>
      <c r="LU7" s="311"/>
      <c r="LV7" s="22"/>
      <c r="LW7" s="433"/>
      <c r="LX7" s="76"/>
      <c r="LY7" s="78">
        <f t="shared" ref="LY7:LY43" si="45">LY6+LV7-LX7</f>
        <v>0</v>
      </c>
      <c r="MA7" s="426">
        <v>40779</v>
      </c>
      <c r="MB7" s="991"/>
      <c r="MC7" s="229" t="s">
        <v>785</v>
      </c>
      <c r="MD7" s="672">
        <v>14052.6</v>
      </c>
      <c r="ME7" s="203"/>
      <c r="MF7" s="205"/>
      <c r="MG7" s="78">
        <f t="shared" ref="MG7:MG43" si="46">MG6+MD7-MF7</f>
        <v>14052.6</v>
      </c>
      <c r="MI7" s="426">
        <v>41427</v>
      </c>
      <c r="MJ7" s="229">
        <v>3183</v>
      </c>
      <c r="MK7" s="104">
        <v>23000.1</v>
      </c>
      <c r="ML7" s="308"/>
      <c r="MM7" s="389"/>
      <c r="MN7" s="78">
        <f t="shared" ref="MN7:MN43" si="47">MN6+MK7-MM7</f>
        <v>23000.1</v>
      </c>
      <c r="MP7" s="426">
        <v>41427</v>
      </c>
      <c r="MQ7" s="229">
        <v>3183</v>
      </c>
      <c r="MR7" s="104">
        <v>23000.1</v>
      </c>
      <c r="MS7" s="308"/>
      <c r="MT7" s="389"/>
      <c r="MU7" s="131">
        <f t="shared" ref="MU7:MU43" si="48">MU6+MR7-MT7</f>
        <v>23000.1</v>
      </c>
      <c r="MW7" s="997">
        <v>40907</v>
      </c>
      <c r="MX7" s="311">
        <v>1031</v>
      </c>
      <c r="MY7" s="76">
        <v>5139.42</v>
      </c>
      <c r="MZ7" s="466"/>
      <c r="NA7" s="70"/>
      <c r="NB7" s="78">
        <f t="shared" ref="NB7:NB43" si="49">NB6+MY7-NA7</f>
        <v>5139.42</v>
      </c>
      <c r="ND7" s="406">
        <v>41365</v>
      </c>
      <c r="NE7" s="311">
        <v>2912</v>
      </c>
      <c r="NF7" s="22">
        <v>7971.5</v>
      </c>
      <c r="NG7" s="31"/>
      <c r="NH7" s="76"/>
      <c r="NI7" s="78">
        <f t="shared" ref="NI7:NI43" si="50">NI6+NF7-NH7</f>
        <v>7971.5</v>
      </c>
      <c r="NK7" s="406">
        <v>41446</v>
      </c>
      <c r="NL7" s="311">
        <v>3279</v>
      </c>
      <c r="NM7" s="22">
        <v>2000</v>
      </c>
      <c r="NN7" s="466"/>
      <c r="NO7" s="70"/>
      <c r="NP7" s="78">
        <f t="shared" ref="NP7:NP43" si="51">NP6+NM7-NO7</f>
        <v>2000</v>
      </c>
      <c r="NR7" s="406">
        <v>41468</v>
      </c>
      <c r="NS7" s="311">
        <v>3390</v>
      </c>
      <c r="NT7" s="22">
        <v>17000</v>
      </c>
      <c r="NU7" s="466"/>
      <c r="NV7" s="70"/>
      <c r="NW7" s="78">
        <f t="shared" ref="NW7:NW43" si="52">NW6+NT7-NV7</f>
        <v>17000</v>
      </c>
      <c r="NY7" s="997">
        <v>40907</v>
      </c>
      <c r="NZ7" s="229">
        <v>1030</v>
      </c>
      <c r="OA7" s="139">
        <v>18014.16</v>
      </c>
      <c r="OB7" s="49"/>
      <c r="OC7" s="139"/>
      <c r="OD7" s="78">
        <f t="shared" ref="OD7:OD43" si="53">OD6+OA7-OC7</f>
        <v>18014.16</v>
      </c>
      <c r="OF7" s="49">
        <v>41486</v>
      </c>
      <c r="OG7" s="229">
        <v>3437</v>
      </c>
      <c r="OH7" s="139">
        <v>21915.99</v>
      </c>
      <c r="OI7" s="203"/>
      <c r="OJ7" s="205"/>
      <c r="OK7" s="78">
        <f t="shared" ref="OK7:OK43" si="54">OK6+OH7-OJ7</f>
        <v>21915.99</v>
      </c>
      <c r="OM7" s="49">
        <v>41600</v>
      </c>
      <c r="ON7" s="229">
        <v>3938</v>
      </c>
      <c r="OO7" s="104">
        <v>1985.88</v>
      </c>
      <c r="OP7" s="203"/>
      <c r="OQ7" s="205"/>
      <c r="OR7" s="78">
        <f t="shared" ref="OR7:OR43" si="55">OR6+OO7-OQ7</f>
        <v>1985.88</v>
      </c>
      <c r="OT7" s="49"/>
      <c r="OU7" s="229"/>
      <c r="OV7" s="104"/>
      <c r="OW7" s="49"/>
      <c r="OX7" s="139"/>
      <c r="OY7" s="78">
        <f t="shared" ref="OY7:OY43" si="56">OY6+OV7-OX7</f>
        <v>0</v>
      </c>
      <c r="PA7" s="31"/>
      <c r="PB7" s="229"/>
      <c r="PC7" s="104"/>
      <c r="PD7" s="49"/>
      <c r="PE7" s="139"/>
      <c r="PF7" s="78">
        <f t="shared" ref="PF7:PF43" si="57">PF6+PC7-PE7</f>
        <v>0</v>
      </c>
      <c r="PH7" s="322">
        <v>40727</v>
      </c>
      <c r="PI7" s="311" t="s">
        <v>1287</v>
      </c>
      <c r="PJ7" s="76">
        <v>4364.3999999999996</v>
      </c>
      <c r="PK7" s="466"/>
      <c r="PL7" s="70"/>
      <c r="PM7" s="78">
        <f t="shared" ref="PM7:PM43" si="58">PM6+PJ7-PL7</f>
        <v>4364.3999999999996</v>
      </c>
      <c r="PO7" s="31"/>
      <c r="PP7" s="311"/>
      <c r="PQ7" s="22"/>
      <c r="PR7" s="31"/>
      <c r="PS7" s="76"/>
      <c r="PT7" s="78">
        <f t="shared" ref="PT7:PT43" si="59">PT6+PQ7-PS7</f>
        <v>0</v>
      </c>
      <c r="PV7" s="97">
        <v>41333</v>
      </c>
      <c r="PW7" s="998">
        <v>2773</v>
      </c>
      <c r="PX7" s="983">
        <v>100000.03</v>
      </c>
      <c r="PY7" s="97"/>
      <c r="PZ7" s="983"/>
      <c r="QA7" s="78">
        <f t="shared" ref="QA7:QA43" si="60">QA6+PX7-PZ7</f>
        <v>100000.03</v>
      </c>
      <c r="QC7" s="715"/>
      <c r="QD7" s="998"/>
      <c r="QE7" s="983"/>
      <c r="QF7" s="97"/>
      <c r="QG7" s="983"/>
      <c r="QH7" s="78">
        <f t="shared" ref="QH7:QH43" si="61">QH6+QE7-QG7</f>
        <v>0</v>
      </c>
      <c r="QJ7" s="406">
        <v>41417</v>
      </c>
      <c r="QK7" s="311">
        <v>3140</v>
      </c>
      <c r="QL7" s="22">
        <v>32225</v>
      </c>
      <c r="QM7" s="31">
        <v>41436</v>
      </c>
      <c r="QN7" s="76">
        <v>3222.5</v>
      </c>
      <c r="QO7" s="78">
        <f t="shared" ref="QO7:QO43" si="62">QO6+QL7-QN7</f>
        <v>29002.5</v>
      </c>
      <c r="QQ7" s="426"/>
      <c r="QR7" s="229"/>
      <c r="QS7" s="104"/>
      <c r="QT7" s="49"/>
      <c r="QU7" s="139"/>
      <c r="QV7" s="131">
        <f t="shared" ref="QV7:QV43" si="63">QV6+QS7-QU7</f>
        <v>0</v>
      </c>
      <c r="QX7" s="426"/>
      <c r="QY7" s="229"/>
      <c r="QZ7" s="104"/>
      <c r="RA7" s="49"/>
      <c r="RB7" s="139"/>
      <c r="RC7" s="131">
        <f t="shared" ref="RC7:RC43" si="64">RC6+QZ7-RB7</f>
        <v>0</v>
      </c>
      <c r="RE7" s="31">
        <v>40689</v>
      </c>
      <c r="RF7" s="311" t="s">
        <v>1288</v>
      </c>
      <c r="RG7" s="22">
        <v>234</v>
      </c>
      <c r="RH7" s="31"/>
      <c r="RI7" s="76"/>
      <c r="RJ7" s="78">
        <f t="shared" ref="RJ7:RJ43" si="65">RJ6+RG7-RI7</f>
        <v>234</v>
      </c>
      <c r="RL7" s="1453">
        <v>41395</v>
      </c>
      <c r="RM7" s="311">
        <v>3022</v>
      </c>
      <c r="RN7" s="22">
        <v>3475.48</v>
      </c>
      <c r="RO7" s="31"/>
      <c r="RP7" s="76"/>
      <c r="RQ7" s="78">
        <f t="shared" ref="RQ7:RQ43" si="66">RQ6+RN7-RP7</f>
        <v>3475.48</v>
      </c>
      <c r="RS7" s="426">
        <v>41621</v>
      </c>
      <c r="RT7" s="229" t="s">
        <v>1872</v>
      </c>
      <c r="RU7" s="104">
        <v>16000.32</v>
      </c>
      <c r="RV7" s="31"/>
      <c r="RW7" s="76"/>
      <c r="RX7" s="78">
        <f t="shared" ref="RX7:RX43" si="67">RX6+RU7-RW7</f>
        <v>16000.32</v>
      </c>
      <c r="RZ7" s="997">
        <v>40899</v>
      </c>
      <c r="SA7" s="898">
        <v>1007</v>
      </c>
      <c r="SB7" s="823">
        <v>18833.099999999999</v>
      </c>
      <c r="SC7" s="871"/>
      <c r="SD7" s="205"/>
      <c r="SE7" s="78">
        <f t="shared" ref="SE7:SE43" si="68">SE6+SB7-SD7</f>
        <v>18833.099999999999</v>
      </c>
      <c r="SG7" s="322">
        <v>40672</v>
      </c>
      <c r="SH7" s="311" t="s">
        <v>1289</v>
      </c>
      <c r="SI7" s="22">
        <v>24769.5</v>
      </c>
      <c r="SJ7" s="31"/>
      <c r="SK7" s="76"/>
      <c r="SL7" s="78">
        <f t="shared" ref="SL7:SL43" si="69">SL6+SI7-SK7</f>
        <v>24769.5</v>
      </c>
      <c r="SN7" s="321">
        <v>41585</v>
      </c>
      <c r="SO7" s="302">
        <v>3858</v>
      </c>
      <c r="SP7" s="139">
        <v>12992.4</v>
      </c>
      <c r="SQ7" s="49"/>
      <c r="SR7" s="139"/>
      <c r="SS7" s="131">
        <f t="shared" ref="SS7:SS43" si="70">SS6+SP7-SR7</f>
        <v>12992.4</v>
      </c>
      <c r="SU7" s="321">
        <v>41592</v>
      </c>
      <c r="SV7" s="302">
        <v>3910</v>
      </c>
      <c r="SW7" s="139">
        <v>9838</v>
      </c>
      <c r="SX7" s="49"/>
      <c r="SY7" s="139"/>
      <c r="SZ7" s="131">
        <f t="shared" ref="SZ7:SZ43" si="71">SZ6+SW7-SY7</f>
        <v>9838</v>
      </c>
      <c r="TB7" s="406">
        <v>40751</v>
      </c>
      <c r="TC7" s="311" t="s">
        <v>1290</v>
      </c>
      <c r="TD7" s="22">
        <v>720.1</v>
      </c>
      <c r="TE7" s="31"/>
      <c r="TF7" s="76"/>
      <c r="TG7" s="78">
        <f t="shared" ref="TG7:TG43" si="72">TG6+TD7-TF7</f>
        <v>720.1</v>
      </c>
      <c r="TI7" s="537">
        <v>40658</v>
      </c>
      <c r="TJ7" s="834" t="s">
        <v>1291</v>
      </c>
      <c r="TK7" s="672">
        <v>25437.03</v>
      </c>
      <c r="TL7" s="31"/>
      <c r="TM7" s="76"/>
      <c r="TN7" s="78">
        <f t="shared" ref="TN7:TN43" si="73">TN6+TK7-TM7</f>
        <v>25437.03</v>
      </c>
      <c r="TP7" s="321">
        <v>41517</v>
      </c>
      <c r="TQ7" s="229">
        <v>3603</v>
      </c>
      <c r="TR7" s="104">
        <v>150000</v>
      </c>
      <c r="TS7" s="31"/>
      <c r="TT7" s="76"/>
      <c r="TU7" s="78">
        <f t="shared" ref="TU7:TU43" si="74">TU6+TR7-TT7</f>
        <v>150000</v>
      </c>
      <c r="TW7" s="321">
        <v>41631</v>
      </c>
      <c r="TX7" s="302" t="s">
        <v>1945</v>
      </c>
      <c r="TY7" s="139">
        <v>2701.3</v>
      </c>
      <c r="TZ7" s="31"/>
      <c r="UA7" s="76"/>
      <c r="UB7" s="78">
        <f t="shared" ref="UB7:UB43" si="75">UB6+TY7-UA7</f>
        <v>2701.3</v>
      </c>
      <c r="UD7" s="322">
        <v>40658</v>
      </c>
      <c r="UE7" s="311" t="s">
        <v>1292</v>
      </c>
      <c r="UF7" s="22">
        <v>1899.8</v>
      </c>
      <c r="UG7" s="61"/>
      <c r="UH7" s="76"/>
      <c r="UI7" s="78">
        <f t="shared" ref="UI7:UI43" si="76">UI6+UF7-UH7</f>
        <v>1899.8</v>
      </c>
      <c r="UK7" s="322">
        <v>40585</v>
      </c>
      <c r="UL7" s="311" t="s">
        <v>1293</v>
      </c>
      <c r="UM7" s="22">
        <v>2205</v>
      </c>
      <c r="UN7" s="31"/>
      <c r="UO7" s="76"/>
      <c r="UP7" s="78">
        <f t="shared" ref="UP7:UP43" si="77">UP6+UM7-UO7</f>
        <v>2205</v>
      </c>
    </row>
    <row r="8" spans="1:563" x14ac:dyDescent="0.25">
      <c r="A8" s="321">
        <v>41504</v>
      </c>
      <c r="B8" s="1287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80"/>
      <c r="K8" s="76"/>
      <c r="L8" s="308"/>
      <c r="M8" s="389"/>
      <c r="N8" s="78">
        <f t="shared" ref="N8:N71" si="78">N7+K8-M8</f>
        <v>178003</v>
      </c>
      <c r="P8" s="321">
        <v>41511</v>
      </c>
      <c r="Q8" s="1287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428"/>
      <c r="AA8" s="778"/>
      <c r="AB8" s="78">
        <f t="shared" si="2"/>
        <v>18652</v>
      </c>
      <c r="AD8" s="31"/>
      <c r="AE8" s="31"/>
      <c r="AF8" s="311"/>
      <c r="AG8" s="22"/>
      <c r="AH8" s="1420"/>
      <c r="AI8" s="76"/>
      <c r="AJ8" s="78">
        <f t="shared" si="3"/>
        <v>37207.94</v>
      </c>
      <c r="AL8" s="996"/>
      <c r="AM8" s="385"/>
      <c r="AN8" s="311"/>
      <c r="AO8" s="104"/>
      <c r="AP8" s="1429"/>
      <c r="AQ8" s="778"/>
      <c r="AR8" s="78">
        <f t="shared" si="4"/>
        <v>14000</v>
      </c>
      <c r="AT8" s="31"/>
      <c r="AU8" s="31"/>
      <c r="AV8" s="311"/>
      <c r="AW8" s="22"/>
      <c r="AX8" s="31"/>
      <c r="AY8" s="778"/>
      <c r="AZ8" s="78">
        <f t="shared" si="5"/>
        <v>0</v>
      </c>
      <c r="BB8" s="31"/>
      <c r="BC8" s="311"/>
      <c r="BD8" s="22"/>
      <c r="BE8" s="31"/>
      <c r="BF8" s="778"/>
      <c r="BG8" s="78">
        <f t="shared" si="6"/>
        <v>0</v>
      </c>
      <c r="BI8" s="426"/>
      <c r="BJ8" s="1662"/>
      <c r="BK8" s="104"/>
      <c r="BL8" s="49"/>
      <c r="BM8" s="835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6">
        <v>41162</v>
      </c>
      <c r="CS8" s="311">
        <v>1997</v>
      </c>
      <c r="CT8" s="22">
        <v>4231.5</v>
      </c>
      <c r="CU8" s="1001" t="s">
        <v>1294</v>
      </c>
      <c r="CV8" s="722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8"/>
      <c r="DI8" s="31"/>
      <c r="DJ8" s="778"/>
      <c r="DK8" s="78">
        <f t="shared" si="14"/>
        <v>6499.98</v>
      </c>
      <c r="DM8" s="321">
        <v>41134</v>
      </c>
      <c r="DN8" s="781"/>
      <c r="DO8" s="229">
        <v>1861</v>
      </c>
      <c r="DP8" s="104">
        <v>63375.3</v>
      </c>
      <c r="DQ8" s="1002" t="s">
        <v>1295</v>
      </c>
      <c r="DR8" s="976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6">
        <v>8727.84</v>
      </c>
      <c r="DY8" s="466"/>
      <c r="DZ8" s="793"/>
      <c r="EA8" s="78">
        <f t="shared" si="16"/>
        <v>12395.04</v>
      </c>
      <c r="EC8" s="321"/>
      <c r="ED8" s="308"/>
      <c r="EE8" s="229"/>
      <c r="EF8" s="696"/>
      <c r="EG8" s="466"/>
      <c r="EH8" s="793"/>
      <c r="EI8" s="78">
        <f t="shared" si="17"/>
        <v>760.2</v>
      </c>
      <c r="EK8" s="321"/>
      <c r="EL8" s="308"/>
      <c r="EM8" s="229"/>
      <c r="EN8" s="696"/>
      <c r="EO8" s="466"/>
      <c r="EP8" s="793"/>
      <c r="EQ8" s="78">
        <f t="shared" si="18"/>
        <v>0</v>
      </c>
      <c r="ES8" s="993">
        <v>40726</v>
      </c>
      <c r="ET8" s="994" t="s">
        <v>1296</v>
      </c>
      <c r="EU8" s="995">
        <v>1922.4</v>
      </c>
      <c r="EV8" s="49"/>
      <c r="EW8" s="793"/>
      <c r="EX8" s="78">
        <f t="shared" si="19"/>
        <v>10850.4</v>
      </c>
      <c r="EZ8" s="1810"/>
      <c r="FA8" s="1811"/>
      <c r="FB8" s="1812"/>
      <c r="FC8" s="49"/>
      <c r="FD8" s="350"/>
      <c r="FE8" s="78">
        <f t="shared" si="20"/>
        <v>0</v>
      </c>
      <c r="FG8" s="616">
        <v>41377</v>
      </c>
      <c r="FH8" s="1287">
        <v>2961</v>
      </c>
      <c r="FI8" s="1288">
        <v>166180</v>
      </c>
      <c r="FJ8" s="563"/>
      <c r="FK8" s="350"/>
      <c r="FL8" s="131">
        <f t="shared" si="21"/>
        <v>630035</v>
      </c>
      <c r="FN8" s="616">
        <v>41401</v>
      </c>
      <c r="FO8" s="1287">
        <v>3050</v>
      </c>
      <c r="FP8" s="1288">
        <v>21023.4</v>
      </c>
      <c r="FQ8" s="563"/>
      <c r="FR8" s="350"/>
      <c r="FS8" s="131">
        <f t="shared" si="22"/>
        <v>29989.54</v>
      </c>
      <c r="FU8" s="616">
        <v>41639</v>
      </c>
      <c r="FV8" s="1287" t="s">
        <v>2000</v>
      </c>
      <c r="FW8" s="1288">
        <v>1998.36</v>
      </c>
      <c r="FX8" s="563"/>
      <c r="FY8" s="350"/>
      <c r="FZ8" s="131">
        <f t="shared" si="23"/>
        <v>517698.98000000004</v>
      </c>
      <c r="GB8" s="901"/>
      <c r="GC8" s="780"/>
      <c r="GD8" s="793"/>
      <c r="GE8" s="563"/>
      <c r="GF8" s="350"/>
      <c r="GG8" s="131">
        <f t="shared" si="24"/>
        <v>587959.0499999997</v>
      </c>
      <c r="GI8" s="616">
        <v>41398</v>
      </c>
      <c r="GJ8" s="1287">
        <v>3035</v>
      </c>
      <c r="GK8" s="1288">
        <v>4000</v>
      </c>
      <c r="GL8" s="563"/>
      <c r="GM8" s="350"/>
      <c r="GN8" s="131">
        <f t="shared" si="25"/>
        <v>69000.100000000006</v>
      </c>
      <c r="GP8" s="616"/>
      <c r="GQ8" s="1287"/>
      <c r="GR8" s="1288"/>
      <c r="GS8" s="563"/>
      <c r="GT8" s="350"/>
      <c r="GU8" s="131">
        <f t="shared" si="26"/>
        <v>3872.54</v>
      </c>
      <c r="GW8" s="616">
        <v>41638</v>
      </c>
      <c r="GX8" s="1287" t="s">
        <v>1961</v>
      </c>
      <c r="GY8" s="1288">
        <v>31503.17</v>
      </c>
      <c r="GZ8" s="563"/>
      <c r="HA8" s="350"/>
      <c r="HB8" s="131">
        <f t="shared" si="27"/>
        <v>121575.74</v>
      </c>
      <c r="HD8" s="616">
        <v>41583</v>
      </c>
      <c r="HE8" s="1287">
        <v>3848</v>
      </c>
      <c r="HF8" s="1288">
        <v>1706.5</v>
      </c>
      <c r="HG8" s="563"/>
      <c r="HH8" s="292"/>
      <c r="HI8" s="131">
        <f t="shared" si="28"/>
        <v>2469.64</v>
      </c>
      <c r="HK8" s="31"/>
      <c r="HL8" s="1460"/>
      <c r="HM8" s="702"/>
      <c r="HN8" s="433"/>
      <c r="HO8" s="793"/>
      <c r="HP8" s="78">
        <f t="shared" si="29"/>
        <v>0</v>
      </c>
      <c r="HR8" s="996"/>
      <c r="HS8" s="311"/>
      <c r="HT8" s="783"/>
      <c r="HU8" s="674"/>
      <c r="HV8" s="1430"/>
      <c r="HW8" s="78">
        <f t="shared" si="30"/>
        <v>3609.8999999999996</v>
      </c>
      <c r="HY8" s="31"/>
      <c r="HZ8" s="311"/>
      <c r="IA8" s="783"/>
      <c r="IB8" s="31"/>
      <c r="IC8" s="793"/>
      <c r="ID8" s="78">
        <f t="shared" si="31"/>
        <v>0</v>
      </c>
      <c r="IF8" s="321"/>
      <c r="IG8" s="244"/>
      <c r="IH8" s="1460"/>
      <c r="II8" s="261"/>
      <c r="IJ8" s="49"/>
      <c r="IK8" s="390"/>
      <c r="IL8" s="78">
        <f t="shared" si="32"/>
        <v>742.1</v>
      </c>
      <c r="IN8" s="31"/>
      <c r="IO8" s="311"/>
      <c r="IP8" s="783"/>
      <c r="IQ8" s="31"/>
      <c r="IR8" s="793"/>
      <c r="IS8" s="78">
        <f t="shared" si="33"/>
        <v>25000.2</v>
      </c>
      <c r="IU8" s="31">
        <v>41573</v>
      </c>
      <c r="IV8" s="311">
        <v>3798</v>
      </c>
      <c r="IW8" s="783">
        <v>22000</v>
      </c>
      <c r="IX8" s="31"/>
      <c r="IY8" s="793"/>
      <c r="IZ8" s="78">
        <f t="shared" si="34"/>
        <v>38688.400000000001</v>
      </c>
      <c r="JB8" s="406">
        <v>40647</v>
      </c>
      <c r="JC8" s="311" t="s">
        <v>1297</v>
      </c>
      <c r="JD8" s="831">
        <v>1682.16</v>
      </c>
      <c r="JE8" s="1420"/>
      <c r="JG8" s="78">
        <f t="shared" si="35"/>
        <v>3145.12</v>
      </c>
      <c r="JI8" s="426"/>
      <c r="JJ8" s="229"/>
      <c r="JK8" s="806"/>
      <c r="JL8" s="433"/>
      <c r="JM8" s="390"/>
      <c r="JN8" s="78">
        <f t="shared" si="36"/>
        <v>4716</v>
      </c>
      <c r="JP8" s="426">
        <v>41416</v>
      </c>
      <c r="JQ8" s="229">
        <v>3133</v>
      </c>
      <c r="JR8" s="104">
        <v>1937.14</v>
      </c>
      <c r="JS8" s="49"/>
      <c r="JT8" s="139"/>
      <c r="JU8" s="78">
        <f t="shared" si="37"/>
        <v>3837.29</v>
      </c>
      <c r="JW8" s="322">
        <v>40754</v>
      </c>
      <c r="JX8" s="311" t="s">
        <v>967</v>
      </c>
      <c r="JY8" s="22">
        <v>14400</v>
      </c>
      <c r="JZ8" s="31"/>
      <c r="KA8" s="76"/>
      <c r="KB8" s="78">
        <f t="shared" si="38"/>
        <v>18100</v>
      </c>
      <c r="KD8" s="1424">
        <v>40991</v>
      </c>
      <c r="KE8" s="1425">
        <v>1322</v>
      </c>
      <c r="KF8" s="1426">
        <v>5426.82</v>
      </c>
      <c r="KG8" s="31"/>
      <c r="KH8" s="76"/>
      <c r="KI8" s="78">
        <f t="shared" si="39"/>
        <v>13749.539999999999</v>
      </c>
      <c r="KK8" s="321">
        <v>41410</v>
      </c>
      <c r="KL8" s="229">
        <v>3097</v>
      </c>
      <c r="KM8" s="104">
        <v>1284</v>
      </c>
      <c r="KN8" s="31"/>
      <c r="KO8" s="76"/>
      <c r="KP8" s="78">
        <f t="shared" si="40"/>
        <v>3088.4</v>
      </c>
      <c r="KR8" s="321">
        <v>41608</v>
      </c>
      <c r="KS8" s="229">
        <v>3992</v>
      </c>
      <c r="KT8" s="104">
        <v>18631</v>
      </c>
      <c r="KU8" s="31"/>
      <c r="KV8" s="76"/>
      <c r="KW8" s="78">
        <f t="shared" si="41"/>
        <v>21510.799999999999</v>
      </c>
      <c r="KY8" s="321">
        <v>41613</v>
      </c>
      <c r="KZ8" s="229" t="s">
        <v>1856</v>
      </c>
      <c r="LA8" s="104">
        <v>1982.4</v>
      </c>
      <c r="LB8" s="31"/>
      <c r="LC8" s="76"/>
      <c r="LD8" s="78">
        <f t="shared" si="42"/>
        <v>3981.6000000000004</v>
      </c>
      <c r="LF8" s="321">
        <v>41431</v>
      </c>
      <c r="LG8" s="1570">
        <v>3210</v>
      </c>
      <c r="LH8" s="1571">
        <v>83550.759999999995</v>
      </c>
      <c r="LI8" s="49">
        <v>41433</v>
      </c>
      <c r="LJ8" s="139">
        <v>77658</v>
      </c>
      <c r="LK8" s="131">
        <f t="shared" si="43"/>
        <v>40989.56</v>
      </c>
      <c r="LM8" s="31"/>
      <c r="LN8" s="311"/>
      <c r="LO8" s="22"/>
      <c r="LP8" s="31"/>
      <c r="LQ8" s="76"/>
      <c r="LR8" s="78">
        <f t="shared" si="44"/>
        <v>0</v>
      </c>
      <c r="LT8" s="31"/>
      <c r="LU8" s="311"/>
      <c r="LV8" s="22"/>
      <c r="LW8" s="840"/>
      <c r="LX8" s="76"/>
      <c r="LY8" s="78">
        <f t="shared" si="45"/>
        <v>0</v>
      </c>
      <c r="MA8" s="426"/>
      <c r="MB8" s="991"/>
      <c r="MC8" s="229"/>
      <c r="MD8" s="104"/>
      <c r="ME8" s="345"/>
      <c r="MF8" s="139"/>
      <c r="MG8" s="78">
        <f t="shared" si="46"/>
        <v>14052.6</v>
      </c>
      <c r="MI8" s="426">
        <v>41427</v>
      </c>
      <c r="MJ8" s="229">
        <v>3184</v>
      </c>
      <c r="MK8" s="104">
        <v>30000</v>
      </c>
      <c r="ML8" s="308"/>
      <c r="MM8" s="389"/>
      <c r="MN8" s="78">
        <f t="shared" si="47"/>
        <v>53000.1</v>
      </c>
      <c r="MP8" s="426">
        <v>41427</v>
      </c>
      <c r="MQ8" s="229">
        <v>3184</v>
      </c>
      <c r="MR8" s="104">
        <v>30000</v>
      </c>
      <c r="MS8" s="308"/>
      <c r="MT8" s="389"/>
      <c r="MU8" s="131">
        <f t="shared" si="48"/>
        <v>53000.1</v>
      </c>
      <c r="MW8" s="31"/>
      <c r="MX8" s="311"/>
      <c r="MY8" s="22"/>
      <c r="MZ8" s="61"/>
      <c r="NA8" s="76"/>
      <c r="NB8" s="78">
        <f t="shared" si="49"/>
        <v>5139.42</v>
      </c>
      <c r="ND8" s="406"/>
      <c r="NE8" s="311"/>
      <c r="NF8" s="22"/>
      <c r="NG8" s="61"/>
      <c r="NH8" s="76"/>
      <c r="NI8" s="78">
        <f t="shared" si="50"/>
        <v>7971.5</v>
      </c>
      <c r="NK8" s="406"/>
      <c r="NL8" s="311"/>
      <c r="NM8" s="22"/>
      <c r="NN8" s="61"/>
      <c r="NO8" s="76"/>
      <c r="NP8" s="78">
        <f t="shared" si="51"/>
        <v>2000</v>
      </c>
      <c r="NR8" s="406">
        <v>41475</v>
      </c>
      <c r="NS8" s="311">
        <v>3407</v>
      </c>
      <c r="NT8" s="22">
        <v>14296.4</v>
      </c>
      <c r="NU8" s="61"/>
      <c r="NV8" s="76"/>
      <c r="NW8" s="78">
        <f t="shared" si="52"/>
        <v>31296.400000000001</v>
      </c>
      <c r="NY8" s="426"/>
      <c r="NZ8" s="229"/>
      <c r="OA8" s="104"/>
      <c r="OB8" s="258"/>
      <c r="OC8" s="139"/>
      <c r="OD8" s="78">
        <f t="shared" si="53"/>
        <v>18014.16</v>
      </c>
      <c r="OF8" s="31"/>
      <c r="OG8" s="311"/>
      <c r="OH8" s="22"/>
      <c r="OI8" s="258"/>
      <c r="OJ8" s="139"/>
      <c r="OK8" s="78">
        <f t="shared" si="54"/>
        <v>21915.99</v>
      </c>
      <c r="OM8" s="49">
        <v>41600</v>
      </c>
      <c r="ON8" s="229">
        <v>3939</v>
      </c>
      <c r="OO8" s="104">
        <v>1447.68</v>
      </c>
      <c r="OP8" s="820"/>
      <c r="OQ8" s="139"/>
      <c r="OR8" s="78">
        <f t="shared" si="55"/>
        <v>3433.5600000000004</v>
      </c>
      <c r="OT8" s="49"/>
      <c r="OU8" s="229"/>
      <c r="OV8" s="104"/>
      <c r="OW8" s="345"/>
      <c r="OX8" s="139"/>
      <c r="OY8" s="78">
        <f t="shared" si="56"/>
        <v>0</v>
      </c>
      <c r="PA8" s="31"/>
      <c r="PB8" s="1460"/>
      <c r="PC8" s="390"/>
      <c r="PD8" s="203"/>
      <c r="PE8" s="70"/>
      <c r="PF8" s="78">
        <f t="shared" si="57"/>
        <v>0</v>
      </c>
      <c r="PH8" s="322"/>
      <c r="PI8" s="311"/>
      <c r="PJ8" s="22"/>
      <c r="PK8" s="466"/>
      <c r="PL8" s="70"/>
      <c r="PM8" s="78">
        <f t="shared" si="58"/>
        <v>4364.3999999999996</v>
      </c>
      <c r="PO8" s="31"/>
      <c r="PP8" s="311"/>
      <c r="PQ8" s="22"/>
      <c r="PR8" s="31"/>
      <c r="PS8" s="76"/>
      <c r="PT8" s="78">
        <f t="shared" si="59"/>
        <v>0</v>
      </c>
      <c r="PV8" s="97">
        <v>41416</v>
      </c>
      <c r="PW8" s="998">
        <v>3128</v>
      </c>
      <c r="PX8" s="983">
        <v>90000.04</v>
      </c>
      <c r="PY8" s="97"/>
      <c r="PZ8" s="983"/>
      <c r="QA8" s="78">
        <f t="shared" si="60"/>
        <v>190000.07</v>
      </c>
      <c r="QC8" s="97"/>
      <c r="QD8" s="998"/>
      <c r="QE8" s="983"/>
      <c r="QF8" s="97"/>
      <c r="QG8" s="983"/>
      <c r="QH8" s="78">
        <f t="shared" si="61"/>
        <v>0</v>
      </c>
      <c r="QJ8" s="406"/>
      <c r="QK8" s="311"/>
      <c r="QL8" s="817"/>
      <c r="QM8" s="825"/>
      <c r="QN8" s="722"/>
      <c r="QO8" s="78">
        <f t="shared" si="62"/>
        <v>29002.5</v>
      </c>
      <c r="QQ8" s="426"/>
      <c r="QR8" s="229"/>
      <c r="QS8" s="104"/>
      <c r="QT8" s="49"/>
      <c r="QU8" s="139"/>
      <c r="QV8" s="131">
        <f t="shared" si="63"/>
        <v>0</v>
      </c>
      <c r="QX8" s="426"/>
      <c r="QY8" s="229"/>
      <c r="QZ8" s="104"/>
      <c r="RA8" s="49"/>
      <c r="RB8" s="139"/>
      <c r="RC8" s="131">
        <f t="shared" si="64"/>
        <v>0</v>
      </c>
      <c r="RE8" s="31"/>
      <c r="RF8" s="311"/>
      <c r="RG8" s="22"/>
      <c r="RH8" s="31"/>
      <c r="RI8" s="76"/>
      <c r="RJ8" s="78">
        <f t="shared" si="65"/>
        <v>234</v>
      </c>
      <c r="RL8" s="1453">
        <v>41414</v>
      </c>
      <c r="RM8" s="311">
        <v>3107</v>
      </c>
      <c r="RN8" s="76">
        <v>705.5</v>
      </c>
      <c r="RO8" s="31"/>
      <c r="RP8" s="76"/>
      <c r="RQ8" s="78">
        <f t="shared" si="66"/>
        <v>4180.9799999999996</v>
      </c>
      <c r="RS8" s="426"/>
      <c r="RT8" s="229"/>
      <c r="RU8" s="139"/>
      <c r="RV8" s="31"/>
      <c r="RW8" s="76"/>
      <c r="RX8" s="78">
        <f t="shared" si="67"/>
        <v>16000.32</v>
      </c>
      <c r="RZ8" s="997">
        <v>41095</v>
      </c>
      <c r="SA8" s="834">
        <v>1688</v>
      </c>
      <c r="SB8" s="672">
        <v>495</v>
      </c>
      <c r="SC8" s="426"/>
      <c r="SD8" s="139"/>
      <c r="SE8" s="78">
        <f t="shared" si="68"/>
        <v>19328.099999999999</v>
      </c>
      <c r="SG8" s="322">
        <v>40700</v>
      </c>
      <c r="SH8" s="311" t="s">
        <v>1298</v>
      </c>
      <c r="SI8" s="22">
        <v>1960</v>
      </c>
      <c r="SJ8" s="31"/>
      <c r="SK8" s="76"/>
      <c r="SL8" s="78">
        <f t="shared" si="69"/>
        <v>26729.5</v>
      </c>
      <c r="SN8" s="321">
        <v>41585</v>
      </c>
      <c r="SO8" s="302">
        <v>3859</v>
      </c>
      <c r="SP8" s="139">
        <v>16074.6</v>
      </c>
      <c r="SQ8" s="49"/>
      <c r="SR8" s="139"/>
      <c r="SS8" s="131">
        <f t="shared" si="70"/>
        <v>29067</v>
      </c>
      <c r="SU8" s="321">
        <v>41593</v>
      </c>
      <c r="SV8" s="302">
        <v>3912</v>
      </c>
      <c r="SW8" s="139">
        <v>10691.12</v>
      </c>
      <c r="SX8" s="49"/>
      <c r="SY8" s="139"/>
      <c r="SZ8" s="131">
        <f t="shared" si="71"/>
        <v>20529.120000000003</v>
      </c>
      <c r="TB8" s="406"/>
      <c r="TC8" s="311"/>
      <c r="TD8" s="22"/>
      <c r="TE8" s="61"/>
      <c r="TF8" s="76"/>
      <c r="TG8" s="78">
        <f t="shared" si="72"/>
        <v>720.1</v>
      </c>
      <c r="TI8" s="537">
        <v>40836</v>
      </c>
      <c r="TJ8" s="834" t="s">
        <v>804</v>
      </c>
      <c r="TK8" s="672">
        <v>7296.8</v>
      </c>
      <c r="TL8" s="61"/>
      <c r="TM8" s="76"/>
      <c r="TN8" s="78">
        <f t="shared" si="73"/>
        <v>32733.829999999998</v>
      </c>
      <c r="TP8" s="321">
        <v>41591</v>
      </c>
      <c r="TQ8" s="229">
        <v>3890</v>
      </c>
      <c r="TR8" s="104">
        <v>56575.62</v>
      </c>
      <c r="TS8" s="61"/>
      <c r="TT8" s="76"/>
      <c r="TU8" s="78">
        <f t="shared" si="74"/>
        <v>206575.62</v>
      </c>
      <c r="TW8" s="321"/>
      <c r="TX8" s="229"/>
      <c r="TY8" s="104"/>
      <c r="TZ8" s="61"/>
      <c r="UA8" s="76"/>
      <c r="UB8" s="78">
        <f t="shared" si="75"/>
        <v>2701.3</v>
      </c>
      <c r="UD8" s="322">
        <v>40658</v>
      </c>
      <c r="UE8" s="311" t="s">
        <v>1299</v>
      </c>
      <c r="UF8" s="76">
        <v>1904</v>
      </c>
      <c r="UG8" s="61"/>
      <c r="UH8" s="76"/>
      <c r="UI8" s="78">
        <f t="shared" si="76"/>
        <v>3803.8</v>
      </c>
      <c r="UK8" s="322">
        <v>40585</v>
      </c>
      <c r="UL8" s="311" t="s">
        <v>1300</v>
      </c>
      <c r="UM8" s="22">
        <v>2226</v>
      </c>
      <c r="UN8" s="61"/>
      <c r="UO8" s="76"/>
      <c r="UP8" s="78">
        <f t="shared" si="77"/>
        <v>4431</v>
      </c>
    </row>
    <row r="9" spans="1:563" ht="15" customHeight="1" x14ac:dyDescent="0.25">
      <c r="A9" s="321">
        <v>41504</v>
      </c>
      <c r="B9" s="1287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80">
        <v>3012</v>
      </c>
      <c r="K9" s="139">
        <v>233488</v>
      </c>
      <c r="L9" s="49"/>
      <c r="M9" s="139"/>
      <c r="N9" s="78">
        <f t="shared" si="78"/>
        <v>411491</v>
      </c>
      <c r="P9" s="321"/>
      <c r="Q9" s="1287"/>
      <c r="R9" s="802"/>
      <c r="S9" s="1660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96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6">
        <v>41571</v>
      </c>
      <c r="BJ9" s="1662">
        <v>3789</v>
      </c>
      <c r="BK9" s="104">
        <v>4248</v>
      </c>
      <c r="BL9" s="49"/>
      <c r="BM9" s="835"/>
      <c r="BN9" s="78">
        <f t="shared" si="7"/>
        <v>21664.799999999999</v>
      </c>
      <c r="BP9" s="49"/>
      <c r="BQ9" s="229"/>
      <c r="BR9" s="104"/>
      <c r="BS9" s="840"/>
      <c r="BT9" s="139"/>
      <c r="BU9" s="78">
        <f t="shared" si="8"/>
        <v>0</v>
      </c>
      <c r="BW9" s="49"/>
      <c r="BX9" s="229"/>
      <c r="BY9" s="104"/>
      <c r="BZ9" s="840"/>
      <c r="CA9" s="139"/>
      <c r="CB9" s="78">
        <f t="shared" si="9"/>
        <v>0</v>
      </c>
      <c r="CD9" s="49"/>
      <c r="CE9" s="229"/>
      <c r="CF9" s="104"/>
      <c r="CG9" s="840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6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81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460">
        <v>3141</v>
      </c>
      <c r="DX9" s="702">
        <v>12334.08</v>
      </c>
      <c r="DY9" s="31"/>
      <c r="DZ9" s="702"/>
      <c r="EA9" s="78">
        <f t="shared" si="16"/>
        <v>24729.120000000003</v>
      </c>
      <c r="EC9" s="322"/>
      <c r="ED9" s="336"/>
      <c r="EE9" s="1460"/>
      <c r="EF9" s="702"/>
      <c r="EG9" s="31"/>
      <c r="EH9" s="702"/>
      <c r="EI9" s="78">
        <f t="shared" si="17"/>
        <v>760.2</v>
      </c>
      <c r="EK9" s="322"/>
      <c r="EL9" s="336"/>
      <c r="EM9" s="1460"/>
      <c r="EN9" s="702"/>
      <c r="EO9" s="31"/>
      <c r="EP9" s="702"/>
      <c r="EQ9" s="78">
        <f t="shared" si="18"/>
        <v>0</v>
      </c>
      <c r="ES9" s="993">
        <v>40763</v>
      </c>
      <c r="ET9" s="994" t="s">
        <v>1301</v>
      </c>
      <c r="EU9" s="995">
        <v>446.55</v>
      </c>
      <c r="EV9" s="31"/>
      <c r="EW9" s="793"/>
      <c r="EX9" s="78">
        <f t="shared" si="19"/>
        <v>11296.949999999999</v>
      </c>
      <c r="EZ9" s="1810"/>
      <c r="FA9" s="1811"/>
      <c r="FB9" s="1812"/>
      <c r="FC9" s="49"/>
      <c r="FD9" s="350"/>
      <c r="FE9" s="78">
        <f t="shared" si="20"/>
        <v>0</v>
      </c>
      <c r="FG9" s="616">
        <v>41377</v>
      </c>
      <c r="FH9" s="1287">
        <v>2962</v>
      </c>
      <c r="FI9" s="1288">
        <v>174895</v>
      </c>
      <c r="FJ9" s="563"/>
      <c r="FK9" s="350"/>
      <c r="FL9" s="131">
        <f t="shared" si="21"/>
        <v>804930</v>
      </c>
      <c r="FN9" s="616">
        <v>41402</v>
      </c>
      <c r="FO9" s="1287">
        <v>3056</v>
      </c>
      <c r="FP9" s="1288">
        <v>42009.3</v>
      </c>
      <c r="FQ9" s="563"/>
      <c r="FR9" s="350"/>
      <c r="FS9" s="131">
        <f t="shared" si="22"/>
        <v>71998.84</v>
      </c>
      <c r="FU9" s="616">
        <v>41639</v>
      </c>
      <c r="FV9" s="1287" t="s">
        <v>2001</v>
      </c>
      <c r="FW9" s="1288">
        <v>1998.78</v>
      </c>
      <c r="FX9" s="563"/>
      <c r="FY9" s="350"/>
      <c r="FZ9" s="131">
        <f t="shared" si="23"/>
        <v>519697.76000000007</v>
      </c>
      <c r="GB9" s="901"/>
      <c r="GC9" s="780"/>
      <c r="GD9" s="793"/>
      <c r="GE9" s="563"/>
      <c r="GF9" s="350"/>
      <c r="GG9" s="131">
        <f t="shared" si="24"/>
        <v>587959.0499999997</v>
      </c>
      <c r="GI9" s="616">
        <v>41401</v>
      </c>
      <c r="GJ9" s="1287">
        <v>3049</v>
      </c>
      <c r="GK9" s="1288">
        <v>35000.1</v>
      </c>
      <c r="GL9" s="563"/>
      <c r="GM9" s="350"/>
      <c r="GN9" s="131">
        <f t="shared" si="25"/>
        <v>104000.20000000001</v>
      </c>
      <c r="GP9" s="616"/>
      <c r="GQ9" s="1287"/>
      <c r="GR9" s="1288"/>
      <c r="GS9" s="563"/>
      <c r="GT9" s="350"/>
      <c r="GU9" s="131">
        <f t="shared" si="26"/>
        <v>3872.54</v>
      </c>
      <c r="GW9" s="616"/>
      <c r="GX9" s="1287"/>
      <c r="GY9" s="1288"/>
      <c r="GZ9" s="563"/>
      <c r="HA9" s="350"/>
      <c r="HB9" s="131">
        <f t="shared" si="27"/>
        <v>121575.74</v>
      </c>
      <c r="HD9" s="616"/>
      <c r="HE9" s="1287"/>
      <c r="HF9" s="1288"/>
      <c r="HG9" s="563"/>
      <c r="HH9" s="350"/>
      <c r="HI9" s="131">
        <f t="shared" si="28"/>
        <v>2469.64</v>
      </c>
      <c r="HK9" s="31"/>
      <c r="HL9" s="1460"/>
      <c r="HM9" s="702"/>
      <c r="HN9" s="31"/>
      <c r="HO9" s="702"/>
      <c r="HP9" s="78">
        <f t="shared" si="29"/>
        <v>0</v>
      </c>
      <c r="HR9" s="996">
        <v>40672</v>
      </c>
      <c r="HS9" s="311" t="s">
        <v>1302</v>
      </c>
      <c r="HT9" s="783">
        <v>1560.6</v>
      </c>
      <c r="HU9" s="49"/>
      <c r="HV9" s="390"/>
      <c r="HW9" s="78">
        <f t="shared" si="30"/>
        <v>5170.5</v>
      </c>
      <c r="HY9" s="31"/>
      <c r="HZ9" s="1460"/>
      <c r="IA9" s="702"/>
      <c r="IB9" s="31"/>
      <c r="IC9" s="702"/>
      <c r="ID9" s="78">
        <f t="shared" si="31"/>
        <v>0</v>
      </c>
      <c r="IF9" s="321">
        <v>41605</v>
      </c>
      <c r="IG9" s="244"/>
      <c r="IH9" s="1460">
        <v>3974</v>
      </c>
      <c r="II9" s="261">
        <v>20089.7</v>
      </c>
      <c r="IJ9" s="321"/>
      <c r="IK9" s="350"/>
      <c r="IL9" s="78">
        <f t="shared" si="32"/>
        <v>20831.8</v>
      </c>
      <c r="IN9" s="31"/>
      <c r="IO9" s="311"/>
      <c r="IP9" s="783"/>
      <c r="IQ9" s="31"/>
      <c r="IR9" s="702"/>
      <c r="IS9" s="78">
        <f t="shared" si="33"/>
        <v>25000.2</v>
      </c>
      <c r="IU9" s="31"/>
      <c r="IV9" s="1460"/>
      <c r="IW9" s="702"/>
      <c r="IX9" s="31"/>
      <c r="IY9" s="702"/>
      <c r="IZ9" s="78">
        <f t="shared" si="34"/>
        <v>38688.400000000001</v>
      </c>
      <c r="JB9" s="406">
        <v>40667</v>
      </c>
      <c r="JC9" s="1460" t="s">
        <v>1303</v>
      </c>
      <c r="JD9" s="806">
        <v>1640.96</v>
      </c>
      <c r="JE9" s="810"/>
      <c r="JF9" s="793"/>
      <c r="JG9" s="811">
        <f t="shared" si="35"/>
        <v>4786.08</v>
      </c>
      <c r="JI9" s="426">
        <v>41542</v>
      </c>
      <c r="JJ9" s="1661">
        <v>3692</v>
      </c>
      <c r="JK9" s="806">
        <v>16688.400000000001</v>
      </c>
      <c r="JL9" s="97"/>
      <c r="JM9" s="350"/>
      <c r="JN9" s="811">
        <f t="shared" si="36"/>
        <v>21404.400000000001</v>
      </c>
      <c r="JP9" s="426">
        <v>41419</v>
      </c>
      <c r="JQ9" s="229">
        <v>3147</v>
      </c>
      <c r="JR9" s="104">
        <v>1875</v>
      </c>
      <c r="JS9" s="49"/>
      <c r="JT9" s="139"/>
      <c r="JU9" s="78">
        <f t="shared" si="37"/>
        <v>5712.29</v>
      </c>
      <c r="JW9" s="322">
        <v>40755</v>
      </c>
      <c r="JX9" s="311" t="s">
        <v>968</v>
      </c>
      <c r="JY9" s="22">
        <v>3600</v>
      </c>
      <c r="JZ9" s="31"/>
      <c r="KA9" s="76"/>
      <c r="KB9" s="78">
        <f t="shared" si="38"/>
        <v>21700</v>
      </c>
      <c r="KD9" s="1424">
        <v>40991</v>
      </c>
      <c r="KE9" s="1425">
        <v>1323</v>
      </c>
      <c r="KF9" s="1426">
        <v>7622.16</v>
      </c>
      <c r="KG9" s="31"/>
      <c r="KH9" s="76"/>
      <c r="KI9" s="78">
        <f t="shared" si="39"/>
        <v>21371.699999999997</v>
      </c>
      <c r="KK9" s="321"/>
      <c r="KL9" s="229"/>
      <c r="KM9" s="104"/>
      <c r="KN9" s="31"/>
      <c r="KO9" s="76"/>
      <c r="KP9" s="78">
        <f t="shared" si="40"/>
        <v>3088.4</v>
      </c>
      <c r="KR9" s="321">
        <v>41617</v>
      </c>
      <c r="KS9" s="229" t="s">
        <v>1855</v>
      </c>
      <c r="KT9" s="104">
        <v>17222.400000000001</v>
      </c>
      <c r="KU9" s="31"/>
      <c r="KV9" s="76"/>
      <c r="KW9" s="78">
        <f t="shared" si="41"/>
        <v>38733.199999999997</v>
      </c>
      <c r="KY9" s="321"/>
      <c r="KZ9" s="229"/>
      <c r="LA9" s="104"/>
      <c r="LB9" s="31"/>
      <c r="LC9" s="76"/>
      <c r="LD9" s="78">
        <f t="shared" si="42"/>
        <v>3981.6000000000004</v>
      </c>
      <c r="LF9" s="321"/>
      <c r="LG9" s="1460"/>
      <c r="LH9" s="719"/>
      <c r="LI9" s="803"/>
      <c r="LJ9" s="139"/>
      <c r="LK9" s="131">
        <f t="shared" si="43"/>
        <v>40989.56</v>
      </c>
      <c r="LM9" s="31"/>
      <c r="LN9" s="311"/>
      <c r="LO9" s="22"/>
      <c r="LP9" s="31"/>
      <c r="LQ9" s="76"/>
      <c r="LR9" s="78">
        <f t="shared" si="44"/>
        <v>0</v>
      </c>
      <c r="LT9" s="31"/>
      <c r="LU9" s="311"/>
      <c r="LV9" s="22"/>
      <c r="LW9" s="31"/>
      <c r="LX9" s="76"/>
      <c r="LY9" s="78">
        <f t="shared" si="45"/>
        <v>0</v>
      </c>
      <c r="MA9" s="406">
        <v>40896</v>
      </c>
      <c r="MB9" s="31"/>
      <c r="MC9" s="780" t="s">
        <v>816</v>
      </c>
      <c r="MD9" s="139">
        <v>13634</v>
      </c>
      <c r="ME9" s="466"/>
      <c r="MF9" s="70"/>
      <c r="MG9" s="78">
        <f t="shared" si="46"/>
        <v>27686.6</v>
      </c>
      <c r="MI9" s="426"/>
      <c r="MJ9" s="229"/>
      <c r="MK9" s="104"/>
      <c r="ML9" s="308"/>
      <c r="MM9" s="389"/>
      <c r="MN9" s="78">
        <f t="shared" si="47"/>
        <v>53000.1</v>
      </c>
      <c r="MP9" s="426">
        <v>41603</v>
      </c>
      <c r="MQ9" s="229">
        <v>3964</v>
      </c>
      <c r="MR9" s="104">
        <v>58000.14</v>
      </c>
      <c r="MS9" s="308"/>
      <c r="MT9" s="389"/>
      <c r="MU9" s="131">
        <f t="shared" si="48"/>
        <v>111000.23999999999</v>
      </c>
      <c r="MW9" s="31"/>
      <c r="MX9" s="311"/>
      <c r="MY9" s="76"/>
      <c r="MZ9" s="31"/>
      <c r="NA9" s="76"/>
      <c r="NB9" s="78">
        <f t="shared" si="49"/>
        <v>5139.42</v>
      </c>
      <c r="ND9" s="406"/>
      <c r="NE9" s="311"/>
      <c r="NF9" s="76"/>
      <c r="NG9" s="31"/>
      <c r="NH9" s="76"/>
      <c r="NI9" s="78">
        <f t="shared" si="50"/>
        <v>7971.5</v>
      </c>
      <c r="NK9" s="406"/>
      <c r="NL9" s="311"/>
      <c r="NM9" s="139"/>
      <c r="NN9" s="31"/>
      <c r="NO9" s="76"/>
      <c r="NP9" s="78">
        <f t="shared" si="51"/>
        <v>2000</v>
      </c>
      <c r="NR9" s="406"/>
      <c r="NS9" s="311"/>
      <c r="NT9" s="139"/>
      <c r="NU9" s="31"/>
      <c r="NV9" s="76"/>
      <c r="NW9" s="78">
        <f t="shared" si="52"/>
        <v>31296.400000000001</v>
      </c>
      <c r="NY9" s="426">
        <v>41384</v>
      </c>
      <c r="NZ9" s="229">
        <v>2987</v>
      </c>
      <c r="OA9" s="104">
        <v>15408.8</v>
      </c>
      <c r="OB9" s="49"/>
      <c r="OC9" s="139"/>
      <c r="OD9" s="78">
        <f t="shared" si="53"/>
        <v>33422.959999999999</v>
      </c>
      <c r="OF9" s="49"/>
      <c r="OG9" s="229"/>
      <c r="OH9" s="139"/>
      <c r="OI9" s="49"/>
      <c r="OJ9" s="139"/>
      <c r="OK9" s="78">
        <f t="shared" si="54"/>
        <v>21915.99</v>
      </c>
      <c r="OM9" s="49">
        <v>41600</v>
      </c>
      <c r="ON9" s="229">
        <v>3940</v>
      </c>
      <c r="OO9" s="139">
        <v>1302.5999999999999</v>
      </c>
      <c r="OP9" s="49"/>
      <c r="OQ9" s="139"/>
      <c r="OR9" s="78">
        <f t="shared" si="55"/>
        <v>4736.16</v>
      </c>
      <c r="OT9" s="49"/>
      <c r="OU9" s="229"/>
      <c r="OV9" s="139"/>
      <c r="OW9" s="49"/>
      <c r="OX9" s="139"/>
      <c r="OY9" s="78">
        <f t="shared" si="56"/>
        <v>0</v>
      </c>
      <c r="PA9" s="31"/>
      <c r="PB9" s="311"/>
      <c r="PC9" s="22"/>
      <c r="PD9" s="49"/>
      <c r="PE9" s="139"/>
      <c r="PF9" s="78">
        <f t="shared" si="57"/>
        <v>0</v>
      </c>
      <c r="PH9" s="322">
        <v>40988</v>
      </c>
      <c r="PI9" s="311">
        <v>1313</v>
      </c>
      <c r="PJ9" s="76">
        <v>3439.52</v>
      </c>
      <c r="PK9" s="31"/>
      <c r="PL9" s="76"/>
      <c r="PM9" s="78">
        <f t="shared" si="58"/>
        <v>7803.92</v>
      </c>
      <c r="PO9" s="31"/>
      <c r="PP9" s="311"/>
      <c r="PQ9" s="22"/>
      <c r="PR9" s="31"/>
      <c r="PS9" s="76"/>
      <c r="PT9" s="78">
        <f t="shared" si="59"/>
        <v>0</v>
      </c>
      <c r="PV9" s="97">
        <v>41416</v>
      </c>
      <c r="PW9" s="998">
        <v>3129</v>
      </c>
      <c r="PX9" s="983">
        <v>100000.17</v>
      </c>
      <c r="PY9" s="97"/>
      <c r="PZ9" s="983"/>
      <c r="QA9" s="78">
        <f t="shared" si="60"/>
        <v>290000.24</v>
      </c>
      <c r="QC9" s="97"/>
      <c r="QD9" s="998"/>
      <c r="QE9" s="983"/>
      <c r="QF9" s="97"/>
      <c r="QG9" s="983"/>
      <c r="QH9" s="78">
        <f t="shared" si="61"/>
        <v>0</v>
      </c>
      <c r="QJ9" s="406">
        <v>41598</v>
      </c>
      <c r="QK9" s="311">
        <v>3933</v>
      </c>
      <c r="QL9" s="22">
        <v>5099.5</v>
      </c>
      <c r="QM9" s="31">
        <v>41598</v>
      </c>
      <c r="QN9" s="76">
        <v>738.25</v>
      </c>
      <c r="QO9" s="78">
        <f t="shared" si="62"/>
        <v>33363.75</v>
      </c>
      <c r="QQ9" s="426"/>
      <c r="QR9" s="229"/>
      <c r="QS9" s="104"/>
      <c r="QT9" s="49"/>
      <c r="QU9" s="139"/>
      <c r="QV9" s="131">
        <f t="shared" si="63"/>
        <v>0</v>
      </c>
      <c r="QX9" s="426"/>
      <c r="QY9" s="229"/>
      <c r="QZ9" s="104"/>
      <c r="RA9" s="49"/>
      <c r="RB9" s="139"/>
      <c r="RC9" s="131">
        <f t="shared" si="64"/>
        <v>0</v>
      </c>
      <c r="RE9" s="31"/>
      <c r="RF9" s="311"/>
      <c r="RG9" s="22"/>
      <c r="RH9" s="31"/>
      <c r="RI9" s="76"/>
      <c r="RJ9" s="78">
        <f t="shared" si="65"/>
        <v>234</v>
      </c>
      <c r="RL9" s="1453">
        <v>41414</v>
      </c>
      <c r="RM9" s="311">
        <v>3108</v>
      </c>
      <c r="RN9" s="139">
        <v>1905.6</v>
      </c>
      <c r="RO9" s="31"/>
      <c r="RP9" s="76"/>
      <c r="RQ9" s="78">
        <f t="shared" si="66"/>
        <v>6086.58</v>
      </c>
      <c r="RS9" s="426"/>
      <c r="RT9" s="229"/>
      <c r="RU9" s="139"/>
      <c r="RV9" s="31"/>
      <c r="RW9" s="76"/>
      <c r="RX9" s="78">
        <f t="shared" si="67"/>
        <v>16000.32</v>
      </c>
      <c r="RZ9" s="426">
        <v>41155</v>
      </c>
      <c r="SA9" s="229">
        <v>1966</v>
      </c>
      <c r="SB9" s="104">
        <v>5894.4</v>
      </c>
      <c r="SC9" s="426"/>
      <c r="SD9" s="139"/>
      <c r="SE9" s="78">
        <f t="shared" si="68"/>
        <v>25222.5</v>
      </c>
      <c r="SG9" s="322">
        <v>40705</v>
      </c>
      <c r="SH9" s="311" t="s">
        <v>1304</v>
      </c>
      <c r="SI9" s="22">
        <v>2520</v>
      </c>
      <c r="SJ9" s="31"/>
      <c r="SK9" s="76"/>
      <c r="SL9" s="78">
        <f t="shared" si="69"/>
        <v>29249.5</v>
      </c>
      <c r="SN9" s="321">
        <v>41585</v>
      </c>
      <c r="SO9" s="302">
        <v>3860</v>
      </c>
      <c r="SP9" s="139">
        <v>6489.6</v>
      </c>
      <c r="SQ9" s="49"/>
      <c r="SR9" s="139"/>
      <c r="SS9" s="131">
        <f t="shared" si="70"/>
        <v>35556.6</v>
      </c>
      <c r="SU9" s="321">
        <v>41606</v>
      </c>
      <c r="SV9" s="302">
        <v>3981</v>
      </c>
      <c r="SW9" s="139">
        <v>65469.66</v>
      </c>
      <c r="SX9" s="49"/>
      <c r="SY9" s="139"/>
      <c r="SZ9" s="131">
        <f t="shared" si="71"/>
        <v>85998.78</v>
      </c>
      <c r="TB9" s="406"/>
      <c r="TC9" s="311"/>
      <c r="TD9" s="76"/>
      <c r="TE9" s="31"/>
      <c r="TF9" s="76"/>
      <c r="TG9" s="78">
        <f t="shared" si="72"/>
        <v>720.1</v>
      </c>
      <c r="TI9" s="537">
        <v>40843</v>
      </c>
      <c r="TJ9" s="834" t="s">
        <v>805</v>
      </c>
      <c r="TK9" s="672">
        <v>9231.56</v>
      </c>
      <c r="TL9" s="31"/>
      <c r="TM9" s="76"/>
      <c r="TN9" s="78">
        <f t="shared" si="73"/>
        <v>41965.39</v>
      </c>
      <c r="TP9" s="321">
        <v>41592</v>
      </c>
      <c r="TQ9" s="229">
        <v>3911</v>
      </c>
      <c r="TR9" s="104">
        <v>2892</v>
      </c>
      <c r="TS9" s="31"/>
      <c r="TT9" s="76"/>
      <c r="TU9" s="78">
        <f t="shared" si="74"/>
        <v>209467.62</v>
      </c>
      <c r="TW9" s="321"/>
      <c r="TX9" s="229"/>
      <c r="TY9" s="104"/>
      <c r="TZ9" s="31"/>
      <c r="UA9" s="76"/>
      <c r="UB9" s="78">
        <f t="shared" si="75"/>
        <v>2701.3</v>
      </c>
      <c r="UD9" s="322"/>
      <c r="UE9" s="311"/>
      <c r="UF9" s="76"/>
      <c r="UG9" s="31"/>
      <c r="UH9" s="76"/>
      <c r="UI9" s="78">
        <f t="shared" si="76"/>
        <v>3803.8</v>
      </c>
      <c r="UK9" s="322"/>
      <c r="UL9" s="311"/>
      <c r="UM9" s="76"/>
      <c r="UN9" s="31"/>
      <c r="UO9" s="76"/>
      <c r="UP9" s="78">
        <f t="shared" si="77"/>
        <v>4431</v>
      </c>
    </row>
    <row r="10" spans="1:563" x14ac:dyDescent="0.25">
      <c r="A10" s="321">
        <v>41574</v>
      </c>
      <c r="B10" s="1460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80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87">
        <v>3685</v>
      </c>
      <c r="R10" s="104">
        <v>13058</v>
      </c>
      <c r="S10" s="1663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96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804"/>
      <c r="BM10" s="835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90"/>
      <c r="CM10" s="104"/>
      <c r="CN10" s="49"/>
      <c r="CO10" s="139"/>
      <c r="CP10" s="78">
        <f t="shared" si="11"/>
        <v>195508.69999999998</v>
      </c>
      <c r="CR10" s="426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4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460"/>
      <c r="DH10" s="139"/>
      <c r="DI10" s="31"/>
      <c r="DJ10" s="76"/>
      <c r="DK10" s="78">
        <f t="shared" si="14"/>
        <v>6499.98</v>
      </c>
      <c r="DM10" s="321">
        <v>41171</v>
      </c>
      <c r="DN10" s="781"/>
      <c r="DO10" s="229">
        <v>2046</v>
      </c>
      <c r="DP10" s="801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3"/>
      <c r="DY10" s="31"/>
      <c r="DZ10" s="793"/>
      <c r="EA10" s="78">
        <f t="shared" si="16"/>
        <v>24729.120000000003</v>
      </c>
      <c r="EC10" s="322"/>
      <c r="ED10" s="336"/>
      <c r="EE10" s="311"/>
      <c r="EF10" s="783"/>
      <c r="EG10" s="31"/>
      <c r="EH10" s="793"/>
      <c r="EI10" s="78">
        <f t="shared" si="17"/>
        <v>760.2</v>
      </c>
      <c r="EK10" s="322"/>
      <c r="EL10" s="336"/>
      <c r="EM10" s="311"/>
      <c r="EN10" s="783"/>
      <c r="EO10" s="31"/>
      <c r="EP10" s="793"/>
      <c r="EQ10" s="78">
        <f t="shared" si="18"/>
        <v>0</v>
      </c>
      <c r="ES10" s="993">
        <v>40772</v>
      </c>
      <c r="ET10" s="994" t="s">
        <v>781</v>
      </c>
      <c r="EU10" s="995">
        <v>2145.36</v>
      </c>
      <c r="EV10" s="31"/>
      <c r="EW10" s="793"/>
      <c r="EX10" s="78">
        <f t="shared" si="19"/>
        <v>13442.31</v>
      </c>
      <c r="EZ10" s="321"/>
      <c r="FA10" s="229"/>
      <c r="FB10" s="696"/>
      <c r="FC10" s="49"/>
      <c r="FD10" s="350"/>
      <c r="FE10" s="78">
        <f t="shared" si="20"/>
        <v>0</v>
      </c>
      <c r="FG10" s="616">
        <v>41377</v>
      </c>
      <c r="FH10" s="1287">
        <v>2963</v>
      </c>
      <c r="FI10" s="1288">
        <v>157500</v>
      </c>
      <c r="FJ10" s="563"/>
      <c r="FK10" s="350"/>
      <c r="FL10" s="131">
        <f t="shared" si="21"/>
        <v>962430</v>
      </c>
      <c r="FN10" s="616">
        <v>41403</v>
      </c>
      <c r="FO10" s="1287">
        <v>3064</v>
      </c>
      <c r="FP10" s="1288">
        <v>22263.599999999999</v>
      </c>
      <c r="FQ10" s="563"/>
      <c r="FR10" s="350"/>
      <c r="FS10" s="131">
        <f t="shared" si="22"/>
        <v>94262.44</v>
      </c>
      <c r="FU10" s="616">
        <v>41639</v>
      </c>
      <c r="FV10" s="1287" t="s">
        <v>2002</v>
      </c>
      <c r="FW10" s="1438">
        <v>1999.2</v>
      </c>
      <c r="FX10" s="617"/>
      <c r="FY10" s="350"/>
      <c r="FZ10" s="131">
        <f t="shared" si="23"/>
        <v>521696.96000000008</v>
      </c>
      <c r="GB10" s="901"/>
      <c r="GC10" s="780"/>
      <c r="GD10" s="793"/>
      <c r="GE10" s="563"/>
      <c r="GF10" s="350"/>
      <c r="GG10" s="131">
        <f t="shared" si="24"/>
        <v>587959.0499999997</v>
      </c>
      <c r="GI10" s="616">
        <v>41404</v>
      </c>
      <c r="GJ10" s="1287">
        <v>3065</v>
      </c>
      <c r="GK10" s="1288">
        <v>40000</v>
      </c>
      <c r="GL10" s="563"/>
      <c r="GM10" s="350"/>
      <c r="GN10" s="131">
        <f t="shared" si="25"/>
        <v>144000.20000000001</v>
      </c>
      <c r="GP10" s="616"/>
      <c r="GQ10" s="1287"/>
      <c r="GR10" s="1288"/>
      <c r="GS10" s="563"/>
      <c r="GT10" s="350"/>
      <c r="GU10" s="131">
        <f t="shared" si="26"/>
        <v>3872.54</v>
      </c>
      <c r="GW10" s="616"/>
      <c r="GX10" s="1287"/>
      <c r="GY10" s="1288"/>
      <c r="GZ10" s="563"/>
      <c r="HA10" s="350"/>
      <c r="HB10" s="131">
        <f t="shared" si="27"/>
        <v>121575.74</v>
      </c>
      <c r="HD10" s="616"/>
      <c r="HE10" s="1287"/>
      <c r="HF10" s="1288"/>
      <c r="HG10" s="563"/>
      <c r="HH10" s="350"/>
      <c r="HI10" s="131">
        <f t="shared" si="28"/>
        <v>2469.64</v>
      </c>
      <c r="HK10" s="31"/>
      <c r="HL10" s="311"/>
      <c r="HM10" s="783"/>
      <c r="HN10" s="31"/>
      <c r="HO10" s="793"/>
      <c r="HP10" s="78">
        <f t="shared" si="29"/>
        <v>0</v>
      </c>
      <c r="HR10" s="996">
        <v>40674</v>
      </c>
      <c r="HS10" s="311" t="s">
        <v>1305</v>
      </c>
      <c r="HT10" s="783">
        <v>1940.72</v>
      </c>
      <c r="HU10" s="49"/>
      <c r="HV10" s="350"/>
      <c r="HW10" s="78">
        <f t="shared" si="30"/>
        <v>7111.22</v>
      </c>
      <c r="HY10" s="31"/>
      <c r="HZ10" s="311"/>
      <c r="IA10" s="783"/>
      <c r="IB10" s="31"/>
      <c r="IC10" s="793"/>
      <c r="ID10" s="78">
        <f t="shared" si="31"/>
        <v>0</v>
      </c>
      <c r="IF10" s="321"/>
      <c r="IG10" s="244"/>
      <c r="IH10" s="1460"/>
      <c r="II10" s="261"/>
      <c r="IJ10" s="321"/>
      <c r="IK10" s="390"/>
      <c r="IL10" s="78">
        <f t="shared" si="32"/>
        <v>20831.8</v>
      </c>
      <c r="IN10" s="31"/>
      <c r="IO10" s="311"/>
      <c r="IP10" s="783"/>
      <c r="IQ10" s="31"/>
      <c r="IR10" s="793"/>
      <c r="IS10" s="78">
        <f t="shared" si="33"/>
        <v>25000.2</v>
      </c>
      <c r="IU10" s="31"/>
      <c r="IV10" s="311"/>
      <c r="IW10" s="783"/>
      <c r="IX10" s="31"/>
      <c r="IY10" s="793"/>
      <c r="IZ10" s="78">
        <f t="shared" si="34"/>
        <v>38688.400000000001</v>
      </c>
      <c r="JB10" s="406">
        <v>40679</v>
      </c>
      <c r="JC10" s="1460" t="s">
        <v>1306</v>
      </c>
      <c r="JD10" s="806">
        <v>1579.76</v>
      </c>
      <c r="JE10" s="810"/>
      <c r="JF10" s="793"/>
      <c r="JG10" s="811">
        <f t="shared" si="35"/>
        <v>6365.84</v>
      </c>
      <c r="JI10" s="426">
        <v>41582</v>
      </c>
      <c r="JJ10" s="1460">
        <v>3842</v>
      </c>
      <c r="JK10" s="806">
        <v>12132</v>
      </c>
      <c r="JL10" s="97"/>
      <c r="JM10" s="350"/>
      <c r="JN10" s="811">
        <f t="shared" si="36"/>
        <v>33536.400000000001</v>
      </c>
      <c r="JP10" s="426">
        <v>41428</v>
      </c>
      <c r="JQ10" s="229">
        <v>3189</v>
      </c>
      <c r="JR10" s="104">
        <v>1449.9</v>
      </c>
      <c r="JS10" s="49"/>
      <c r="JT10" s="139"/>
      <c r="JU10" s="78">
        <f t="shared" si="37"/>
        <v>7162.1900000000005</v>
      </c>
      <c r="JW10" s="322"/>
      <c r="JX10" s="1460"/>
      <c r="JY10" s="139"/>
      <c r="JZ10" s="31"/>
      <c r="KA10" s="76"/>
      <c r="KB10" s="78">
        <f t="shared" si="38"/>
        <v>21700</v>
      </c>
      <c r="KD10" s="1424">
        <v>40991</v>
      </c>
      <c r="KE10" s="1431">
        <v>1324</v>
      </c>
      <c r="KF10" s="1432">
        <v>2386.44</v>
      </c>
      <c r="KG10" s="31"/>
      <c r="KH10" s="76"/>
      <c r="KI10" s="78">
        <f t="shared" si="39"/>
        <v>23758.139999999996</v>
      </c>
      <c r="KK10" s="321"/>
      <c r="KL10" s="1460"/>
      <c r="KM10" s="139"/>
      <c r="KN10" s="31"/>
      <c r="KO10" s="76"/>
      <c r="KP10" s="78">
        <f t="shared" si="40"/>
        <v>3088.4</v>
      </c>
      <c r="KR10" s="321">
        <v>41621</v>
      </c>
      <c r="KS10" s="1460" t="s">
        <v>1860</v>
      </c>
      <c r="KT10" s="139">
        <v>1469.6</v>
      </c>
      <c r="KU10" s="31"/>
      <c r="KV10" s="76"/>
      <c r="KW10" s="78">
        <f t="shared" si="41"/>
        <v>40202.799999999996</v>
      </c>
      <c r="KY10" s="321"/>
      <c r="KZ10" s="1460"/>
      <c r="LA10" s="139"/>
      <c r="LB10" s="31"/>
      <c r="LC10" s="76"/>
      <c r="LD10" s="78">
        <f t="shared" si="42"/>
        <v>3981.6000000000004</v>
      </c>
      <c r="LF10" s="321">
        <v>41436</v>
      </c>
      <c r="LG10" s="1568">
        <v>3224</v>
      </c>
      <c r="LH10" s="1569">
        <v>77659</v>
      </c>
      <c r="LI10" s="49"/>
      <c r="LJ10" s="139"/>
      <c r="LK10" s="131">
        <f t="shared" si="43"/>
        <v>118648.56</v>
      </c>
      <c r="LM10" s="31"/>
      <c r="LN10" s="1460"/>
      <c r="LO10" s="139"/>
      <c r="LP10" s="31"/>
      <c r="LQ10" s="76"/>
      <c r="LR10" s="78">
        <f t="shared" si="44"/>
        <v>0</v>
      </c>
      <c r="LT10" s="31"/>
      <c r="LU10" s="1460"/>
      <c r="LV10" s="139"/>
      <c r="LW10" s="31"/>
      <c r="LX10" s="76"/>
      <c r="LY10" s="78">
        <f t="shared" si="45"/>
        <v>0</v>
      </c>
      <c r="MA10" s="426"/>
      <c r="MB10" s="991"/>
      <c r="MC10" s="229"/>
      <c r="MD10" s="104"/>
      <c r="ME10" s="345"/>
      <c r="MF10" s="139"/>
      <c r="MG10" s="78">
        <f t="shared" si="46"/>
        <v>27686.6</v>
      </c>
      <c r="MI10" s="426"/>
      <c r="MJ10" s="229"/>
      <c r="MK10" s="104"/>
      <c r="ML10" s="308"/>
      <c r="MM10" s="389"/>
      <c r="MN10" s="78">
        <f t="shared" si="47"/>
        <v>53000.1</v>
      </c>
      <c r="MP10" s="426">
        <v>41603</v>
      </c>
      <c r="MQ10" s="229">
        <v>3965</v>
      </c>
      <c r="MR10" s="104">
        <v>38000.01</v>
      </c>
      <c r="MS10" s="308"/>
      <c r="MT10" s="389"/>
      <c r="MU10" s="131">
        <f t="shared" si="48"/>
        <v>149000.25</v>
      </c>
      <c r="MW10" s="31"/>
      <c r="MX10" s="311"/>
      <c r="MY10" s="139"/>
      <c r="MZ10" s="31"/>
      <c r="NA10" s="76"/>
      <c r="NB10" s="78">
        <f t="shared" si="49"/>
        <v>5139.42</v>
      </c>
      <c r="ND10" s="406"/>
      <c r="NE10" s="311"/>
      <c r="NF10" s="139"/>
      <c r="NG10" s="31"/>
      <c r="NH10" s="76"/>
      <c r="NI10" s="78">
        <f t="shared" si="50"/>
        <v>7971.5</v>
      </c>
      <c r="NK10" s="406"/>
      <c r="NL10" s="311"/>
      <c r="NM10" s="139"/>
      <c r="NN10" s="31"/>
      <c r="NO10" s="76"/>
      <c r="NP10" s="78">
        <f t="shared" si="51"/>
        <v>2000</v>
      </c>
      <c r="NR10" s="406"/>
      <c r="NS10" s="311"/>
      <c r="NT10" s="139"/>
      <c r="NU10" s="31"/>
      <c r="NV10" s="76"/>
      <c r="NW10" s="78">
        <f t="shared" si="52"/>
        <v>31296.400000000001</v>
      </c>
      <c r="NY10" s="406">
        <v>41399</v>
      </c>
      <c r="NZ10" s="311">
        <v>3036</v>
      </c>
      <c r="OA10" s="139">
        <v>14322</v>
      </c>
      <c r="OB10" s="31"/>
      <c r="OC10" s="76"/>
      <c r="OD10" s="78">
        <f t="shared" si="53"/>
        <v>47744.959999999999</v>
      </c>
      <c r="OF10" s="31"/>
      <c r="OG10" s="311"/>
      <c r="OH10" s="139"/>
      <c r="OI10" s="31"/>
      <c r="OJ10" s="76"/>
      <c r="OK10" s="78">
        <f t="shared" si="54"/>
        <v>21915.99</v>
      </c>
      <c r="OM10" s="31">
        <v>41600</v>
      </c>
      <c r="ON10" s="311">
        <v>3944</v>
      </c>
      <c r="OO10" s="139">
        <v>1999.92</v>
      </c>
      <c r="OP10" s="31"/>
      <c r="OQ10" s="76"/>
      <c r="OR10" s="78">
        <f t="shared" si="55"/>
        <v>6736.08</v>
      </c>
      <c r="OT10" s="49"/>
      <c r="OU10" s="229"/>
      <c r="OV10" s="139"/>
      <c r="OW10" s="49"/>
      <c r="OX10" s="139"/>
      <c r="OY10" s="78">
        <f t="shared" si="56"/>
        <v>0</v>
      </c>
      <c r="PA10" s="31"/>
      <c r="PB10" s="1460"/>
      <c r="PC10" s="390"/>
      <c r="PD10" s="49"/>
      <c r="PE10" s="139"/>
      <c r="PF10" s="78">
        <f t="shared" si="57"/>
        <v>0</v>
      </c>
      <c r="PH10" s="322"/>
      <c r="PI10" s="311"/>
      <c r="PJ10" s="139"/>
      <c r="PK10" s="31"/>
      <c r="PL10" s="76"/>
      <c r="PM10" s="78">
        <f t="shared" si="58"/>
        <v>7803.92</v>
      </c>
      <c r="PO10" s="31"/>
      <c r="PP10" s="311"/>
      <c r="PQ10" s="22"/>
      <c r="PR10" s="31"/>
      <c r="PS10" s="76"/>
      <c r="PT10" s="78">
        <f t="shared" si="59"/>
        <v>0</v>
      </c>
      <c r="PV10" s="901">
        <v>41416</v>
      </c>
      <c r="PW10" s="780">
        <v>3130</v>
      </c>
      <c r="PX10" s="76">
        <v>70000.06</v>
      </c>
      <c r="PY10" s="97"/>
      <c r="PZ10" s="983"/>
      <c r="QA10" s="78">
        <f t="shared" si="60"/>
        <v>360000.3</v>
      </c>
      <c r="QC10" s="97"/>
      <c r="QD10" s="998"/>
      <c r="QE10" s="983"/>
      <c r="QF10" s="97"/>
      <c r="QG10" s="983"/>
      <c r="QH10" s="78">
        <f t="shared" si="61"/>
        <v>0</v>
      </c>
      <c r="QJ10" s="406"/>
      <c r="QK10" s="311"/>
      <c r="QL10" s="802"/>
      <c r="QM10" s="803"/>
      <c r="QN10" s="76"/>
      <c r="QO10" s="78">
        <f t="shared" si="62"/>
        <v>33363.75</v>
      </c>
      <c r="QQ10" s="426"/>
      <c r="QR10" s="229"/>
      <c r="QS10" s="104"/>
      <c r="QT10" s="49"/>
      <c r="QU10" s="139"/>
      <c r="QV10" s="131">
        <f t="shared" si="63"/>
        <v>0</v>
      </c>
      <c r="QX10" s="426"/>
      <c r="QY10" s="229"/>
      <c r="QZ10" s="104"/>
      <c r="RA10" s="49"/>
      <c r="RB10" s="139"/>
      <c r="RC10" s="131">
        <f t="shared" si="64"/>
        <v>0</v>
      </c>
      <c r="RE10" s="31"/>
      <c r="RF10" s="311"/>
      <c r="RG10" s="22"/>
      <c r="RH10" s="31"/>
      <c r="RI10" s="76"/>
      <c r="RJ10" s="78">
        <f t="shared" si="65"/>
        <v>234</v>
      </c>
      <c r="RL10" s="1453">
        <v>41428</v>
      </c>
      <c r="RM10" s="311">
        <v>3187</v>
      </c>
      <c r="RN10" s="139">
        <v>1658</v>
      </c>
      <c r="RO10" s="31"/>
      <c r="RP10" s="76"/>
      <c r="RQ10" s="78">
        <f t="shared" si="66"/>
        <v>7744.58</v>
      </c>
      <c r="RS10" s="426"/>
      <c r="RT10" s="229"/>
      <c r="RU10" s="139"/>
      <c r="RV10" s="31"/>
      <c r="RW10" s="76"/>
      <c r="RX10" s="78">
        <f t="shared" si="67"/>
        <v>16000.32</v>
      </c>
      <c r="RZ10" s="426"/>
      <c r="SA10" s="229"/>
      <c r="SB10" s="104"/>
      <c r="SC10" s="483"/>
      <c r="SD10" s="389"/>
      <c r="SE10" s="78">
        <f t="shared" si="68"/>
        <v>25222.5</v>
      </c>
      <c r="SG10" s="321"/>
      <c r="SH10" s="302"/>
      <c r="SI10" s="139"/>
      <c r="SJ10" s="31"/>
      <c r="SK10" s="76"/>
      <c r="SL10" s="78">
        <f t="shared" si="69"/>
        <v>29249.5</v>
      </c>
      <c r="SN10" s="321">
        <v>41585</v>
      </c>
      <c r="SO10" s="302">
        <v>3862</v>
      </c>
      <c r="SP10" s="139">
        <v>12571.6</v>
      </c>
      <c r="SQ10" s="49"/>
      <c r="SR10" s="139"/>
      <c r="SS10" s="131">
        <f t="shared" si="70"/>
        <v>48128.2</v>
      </c>
      <c r="SU10" s="321">
        <v>41625</v>
      </c>
      <c r="SV10" s="302" t="s">
        <v>1877</v>
      </c>
      <c r="SW10" s="139">
        <v>150213</v>
      </c>
      <c r="SX10" s="49">
        <v>41622</v>
      </c>
      <c r="SY10" s="139">
        <v>17385.5</v>
      </c>
      <c r="SZ10" s="131">
        <f t="shared" si="71"/>
        <v>218826.28</v>
      </c>
      <c r="TB10" s="406"/>
      <c r="TC10" s="311"/>
      <c r="TD10" s="139"/>
      <c r="TE10" s="31"/>
      <c r="TF10" s="76"/>
      <c r="TG10" s="78">
        <f t="shared" si="72"/>
        <v>720.1</v>
      </c>
      <c r="TI10" s="537">
        <v>40880</v>
      </c>
      <c r="TJ10" s="834" t="s">
        <v>811</v>
      </c>
      <c r="TK10" s="672">
        <v>15587.53</v>
      </c>
      <c r="TL10" s="31"/>
      <c r="TM10" s="76"/>
      <c r="TN10" s="78">
        <f t="shared" si="73"/>
        <v>57552.92</v>
      </c>
      <c r="TP10" s="321">
        <v>41596</v>
      </c>
      <c r="TQ10" s="229">
        <v>3923</v>
      </c>
      <c r="TR10" s="104">
        <v>1982.5</v>
      </c>
      <c r="TS10" s="31"/>
      <c r="TT10" s="76"/>
      <c r="TU10" s="78">
        <f t="shared" si="74"/>
        <v>211450.12</v>
      </c>
      <c r="TW10" s="321"/>
      <c r="TX10" s="229"/>
      <c r="TY10" s="104"/>
      <c r="TZ10" s="31"/>
      <c r="UA10" s="76"/>
      <c r="UB10" s="78">
        <f t="shared" si="75"/>
        <v>2701.3</v>
      </c>
      <c r="UD10" s="322"/>
      <c r="UE10" s="311"/>
      <c r="UF10" s="139"/>
      <c r="UG10" s="31"/>
      <c r="UH10" s="76"/>
      <c r="UI10" s="78">
        <f t="shared" si="76"/>
        <v>3803.8</v>
      </c>
      <c r="UK10" s="322"/>
      <c r="UL10" s="311"/>
      <c r="UM10" s="139"/>
      <c r="UN10" s="31"/>
      <c r="UO10" s="76"/>
      <c r="UP10" s="78">
        <f t="shared" si="77"/>
        <v>4431</v>
      </c>
    </row>
    <row r="11" spans="1:563" x14ac:dyDescent="0.25">
      <c r="A11" s="322">
        <v>41600</v>
      </c>
      <c r="B11" s="1010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80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770">
        <v>3786</v>
      </c>
      <c r="R11" s="1745">
        <v>72456.649999999994</v>
      </c>
      <c r="S11" s="1007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96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6">
        <v>41605</v>
      </c>
      <c r="BJ11" s="1010">
        <v>3980</v>
      </c>
      <c r="BK11" s="22">
        <v>3542.5</v>
      </c>
      <c r="BL11" s="49"/>
      <c r="BM11" s="835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87"/>
      <c r="CM11" s="104"/>
      <c r="CN11" s="308"/>
      <c r="CO11" s="389"/>
      <c r="CP11" s="78">
        <f t="shared" si="11"/>
        <v>195508.69999999998</v>
      </c>
      <c r="CR11" s="426"/>
      <c r="CS11" s="229"/>
      <c r="CT11" s="802"/>
      <c r="CU11" s="803"/>
      <c r="CV11" s="139"/>
      <c r="CW11" s="131">
        <f t="shared" si="12"/>
        <v>113259.51000000001</v>
      </c>
      <c r="CY11" s="49">
        <v>41526</v>
      </c>
      <c r="CZ11" s="834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460"/>
      <c r="DH11" s="139"/>
      <c r="DI11" s="31"/>
      <c r="DJ11" s="76"/>
      <c r="DK11" s="78">
        <f t="shared" si="14"/>
        <v>6499.98</v>
      </c>
      <c r="DM11" s="321"/>
      <c r="DN11" s="781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3"/>
      <c r="DY11" s="31"/>
      <c r="DZ11" s="793"/>
      <c r="EA11" s="78">
        <f t="shared" si="16"/>
        <v>24729.120000000003</v>
      </c>
      <c r="EC11" s="322"/>
      <c r="ED11" s="336"/>
      <c r="EE11" s="311"/>
      <c r="EF11" s="783"/>
      <c r="EG11" s="31"/>
      <c r="EH11" s="793"/>
      <c r="EI11" s="78">
        <f t="shared" si="17"/>
        <v>760.2</v>
      </c>
      <c r="EK11" s="322"/>
      <c r="EL11" s="336"/>
      <c r="EM11" s="311"/>
      <c r="EN11" s="783"/>
      <c r="EO11" s="31"/>
      <c r="EP11" s="793"/>
      <c r="EQ11" s="78">
        <f t="shared" si="18"/>
        <v>0</v>
      </c>
      <c r="ES11" s="993">
        <v>40803</v>
      </c>
      <c r="ET11" s="1005" t="s">
        <v>795</v>
      </c>
      <c r="EU11" s="1006">
        <v>5717.04</v>
      </c>
      <c r="EV11" s="31"/>
      <c r="EW11" s="793"/>
      <c r="EX11" s="78">
        <f t="shared" si="19"/>
        <v>19159.349999999999</v>
      </c>
      <c r="EZ11" s="321"/>
      <c r="FA11" s="1460"/>
      <c r="FB11" s="390"/>
      <c r="FC11" s="49"/>
      <c r="FD11" s="350"/>
      <c r="FE11" s="78">
        <f t="shared" si="20"/>
        <v>0</v>
      </c>
      <c r="FG11" s="616">
        <v>41390</v>
      </c>
      <c r="FH11" s="1289">
        <v>3001</v>
      </c>
      <c r="FI11" s="1290">
        <v>463855</v>
      </c>
      <c r="FJ11" s="563"/>
      <c r="FK11" s="350"/>
      <c r="FL11" s="131">
        <f t="shared" si="21"/>
        <v>1426285</v>
      </c>
      <c r="FN11" s="616">
        <v>41505</v>
      </c>
      <c r="FO11" s="1287">
        <v>3544</v>
      </c>
      <c r="FP11" s="1288">
        <v>56230.400000000001</v>
      </c>
      <c r="FQ11" s="563">
        <v>41510</v>
      </c>
      <c r="FR11" s="350">
        <v>5806.5</v>
      </c>
      <c r="FS11" s="131">
        <f t="shared" si="22"/>
        <v>144686.34</v>
      </c>
      <c r="FU11" s="616">
        <v>41639</v>
      </c>
      <c r="FV11" s="1287" t="s">
        <v>2003</v>
      </c>
      <c r="FW11" s="1438">
        <v>467.46</v>
      </c>
      <c r="FX11" s="617"/>
      <c r="FY11" s="350"/>
      <c r="FZ11" s="131">
        <f t="shared" si="23"/>
        <v>522164.4200000001</v>
      </c>
      <c r="GB11" s="901"/>
      <c r="GC11" s="780"/>
      <c r="GD11" s="793"/>
      <c r="GE11" s="563"/>
      <c r="GF11" s="350"/>
      <c r="GG11" s="131">
        <f t="shared" si="24"/>
        <v>587959.0499999997</v>
      </c>
      <c r="GI11" s="616">
        <v>41418</v>
      </c>
      <c r="GJ11" s="1289">
        <v>3143</v>
      </c>
      <c r="GK11" s="1290">
        <v>35000.1</v>
      </c>
      <c r="GL11" s="563"/>
      <c r="GM11" s="350"/>
      <c r="GN11" s="131">
        <f t="shared" si="25"/>
        <v>179000.30000000002</v>
      </c>
      <c r="GP11" s="616"/>
      <c r="GQ11" s="1289"/>
      <c r="GR11" s="1290"/>
      <c r="GS11" s="563"/>
      <c r="GT11" s="350"/>
      <c r="GU11" s="131">
        <f t="shared" si="26"/>
        <v>3872.54</v>
      </c>
      <c r="GW11" s="616"/>
      <c r="GX11" s="1289"/>
      <c r="GY11" s="1290"/>
      <c r="GZ11" s="563"/>
      <c r="HA11" s="350"/>
      <c r="HB11" s="131">
        <f t="shared" si="27"/>
        <v>121575.74</v>
      </c>
      <c r="HD11" s="616"/>
      <c r="HE11" s="1289"/>
      <c r="HF11" s="1290"/>
      <c r="HG11" s="563"/>
      <c r="HH11" s="350"/>
      <c r="HI11" s="131">
        <f t="shared" si="28"/>
        <v>2469.64</v>
      </c>
      <c r="HK11" s="31"/>
      <c r="HL11" s="311"/>
      <c r="HM11" s="783"/>
      <c r="HN11" s="31"/>
      <c r="HO11" s="793"/>
      <c r="HP11" s="78">
        <f t="shared" si="29"/>
        <v>0</v>
      </c>
      <c r="HR11" s="996">
        <v>40674</v>
      </c>
      <c r="HS11" s="1460" t="s">
        <v>1307</v>
      </c>
      <c r="HT11" s="702">
        <v>1020</v>
      </c>
      <c r="HU11" s="31" t="s">
        <v>1308</v>
      </c>
      <c r="HV11" s="793"/>
      <c r="HW11" s="78">
        <f t="shared" si="30"/>
        <v>8131.22</v>
      </c>
      <c r="HY11" s="31"/>
      <c r="HZ11" s="311"/>
      <c r="IA11" s="783"/>
      <c r="IB11" s="31"/>
      <c r="IC11" s="793"/>
      <c r="ID11" s="78">
        <f t="shared" si="31"/>
        <v>0</v>
      </c>
      <c r="IF11" s="321"/>
      <c r="IG11" s="244"/>
      <c r="IH11" s="1460"/>
      <c r="II11" s="261"/>
      <c r="IJ11" s="49"/>
      <c r="IK11" s="390"/>
      <c r="IL11" s="78">
        <f t="shared" si="32"/>
        <v>20831.8</v>
      </c>
      <c r="IN11" s="31"/>
      <c r="IO11" s="311"/>
      <c r="IP11" s="783"/>
      <c r="IQ11" s="31"/>
      <c r="IR11" s="793"/>
      <c r="IS11" s="78">
        <f t="shared" si="33"/>
        <v>25000.2</v>
      </c>
      <c r="IU11" s="31"/>
      <c r="IV11" s="311"/>
      <c r="IW11" s="783"/>
      <c r="IX11" s="31"/>
      <c r="IY11" s="793"/>
      <c r="IZ11" s="78">
        <f t="shared" si="34"/>
        <v>38688.400000000001</v>
      </c>
      <c r="JB11" s="406">
        <v>40733</v>
      </c>
      <c r="JC11" s="1460" t="s">
        <v>959</v>
      </c>
      <c r="JD11" s="807">
        <v>1368.12</v>
      </c>
      <c r="JE11" s="810"/>
      <c r="JF11" s="793"/>
      <c r="JG11" s="811">
        <f t="shared" si="35"/>
        <v>7733.96</v>
      </c>
      <c r="JI11" s="426"/>
      <c r="JJ11" s="1460"/>
      <c r="JK11" s="805"/>
      <c r="JL11" s="97"/>
      <c r="JM11" s="350"/>
      <c r="JN11" s="811">
        <f t="shared" si="36"/>
        <v>33536.400000000001</v>
      </c>
      <c r="JP11" s="426">
        <v>41444</v>
      </c>
      <c r="JQ11" s="229">
        <v>3269</v>
      </c>
      <c r="JR11" s="104">
        <v>3330</v>
      </c>
      <c r="JS11" s="49"/>
      <c r="JT11" s="139"/>
      <c r="JU11" s="78">
        <f t="shared" si="37"/>
        <v>10492.19</v>
      </c>
      <c r="JW11" s="322">
        <v>40758</v>
      </c>
      <c r="JX11" s="311" t="s">
        <v>970</v>
      </c>
      <c r="JY11" s="22">
        <v>3600</v>
      </c>
      <c r="JZ11" s="31"/>
      <c r="KA11" s="76"/>
      <c r="KB11" s="78">
        <f t="shared" si="38"/>
        <v>25300</v>
      </c>
      <c r="KD11" s="1424">
        <v>40991</v>
      </c>
      <c r="KE11" s="1425">
        <v>1325</v>
      </c>
      <c r="KF11" s="1426">
        <v>25050.06</v>
      </c>
      <c r="KG11" s="31"/>
      <c r="KH11" s="76"/>
      <c r="KI11" s="78">
        <f t="shared" si="39"/>
        <v>48808.2</v>
      </c>
      <c r="KK11" s="321"/>
      <c r="KL11" s="229"/>
      <c r="KM11" s="104"/>
      <c r="KN11" s="31"/>
      <c r="KO11" s="76"/>
      <c r="KP11" s="78">
        <f t="shared" si="40"/>
        <v>3088.4</v>
      </c>
      <c r="KR11" s="321">
        <v>41624</v>
      </c>
      <c r="KS11" s="229" t="s">
        <v>1875</v>
      </c>
      <c r="KT11" s="104">
        <v>4915.5</v>
      </c>
      <c r="KU11" s="31"/>
      <c r="KV11" s="76"/>
      <c r="KW11" s="78">
        <f t="shared" si="41"/>
        <v>45118.299999999996</v>
      </c>
      <c r="KY11" s="321"/>
      <c r="KZ11" s="229"/>
      <c r="LA11" s="104"/>
      <c r="LB11" s="31"/>
      <c r="LC11" s="76"/>
      <c r="LD11" s="78">
        <f t="shared" si="42"/>
        <v>3981.6000000000004</v>
      </c>
      <c r="LF11" s="321"/>
      <c r="LG11" s="229"/>
      <c r="LH11" s="1427"/>
      <c r="LI11" s="49"/>
      <c r="LJ11" s="139"/>
      <c r="LK11" s="131">
        <f t="shared" si="43"/>
        <v>118648.56</v>
      </c>
      <c r="LM11" s="31"/>
      <c r="LN11" s="311"/>
      <c r="LO11" s="22"/>
      <c r="LP11" s="31"/>
      <c r="LQ11" s="76"/>
      <c r="LR11" s="78">
        <f t="shared" si="44"/>
        <v>0</v>
      </c>
      <c r="LT11" s="31"/>
      <c r="LU11" s="311"/>
      <c r="LV11" s="22"/>
      <c r="LW11" s="31"/>
      <c r="LX11" s="76"/>
      <c r="LY11" s="78">
        <f t="shared" si="45"/>
        <v>0</v>
      </c>
      <c r="MA11" s="406"/>
      <c r="MB11" s="336"/>
      <c r="MC11" s="311"/>
      <c r="MD11" s="22"/>
      <c r="ME11" s="466"/>
      <c r="MF11" s="70"/>
      <c r="MG11" s="78">
        <f t="shared" si="46"/>
        <v>27686.6</v>
      </c>
      <c r="MI11" s="426"/>
      <c r="MJ11" s="229"/>
      <c r="MK11" s="104"/>
      <c r="ML11" s="308"/>
      <c r="MM11" s="389"/>
      <c r="MN11" s="78">
        <f t="shared" si="47"/>
        <v>53000.1</v>
      </c>
      <c r="MP11" s="426"/>
      <c r="MQ11" s="229"/>
      <c r="MR11" s="104"/>
      <c r="MS11" s="308"/>
      <c r="MT11" s="389"/>
      <c r="MU11" s="131">
        <f t="shared" si="48"/>
        <v>149000.25</v>
      </c>
      <c r="MW11" s="31"/>
      <c r="MX11" s="311"/>
      <c r="MY11" s="22"/>
      <c r="MZ11" s="31"/>
      <c r="NA11" s="76"/>
      <c r="NB11" s="78">
        <f t="shared" si="49"/>
        <v>5139.42</v>
      </c>
      <c r="ND11" s="406"/>
      <c r="NE11" s="311"/>
      <c r="NF11" s="22"/>
      <c r="NG11" s="31"/>
      <c r="NH11" s="76"/>
      <c r="NI11" s="78">
        <f t="shared" si="50"/>
        <v>7971.5</v>
      </c>
      <c r="NK11" s="406"/>
      <c r="NL11" s="311"/>
      <c r="NM11" s="22"/>
      <c r="NN11" s="31"/>
      <c r="NO11" s="76"/>
      <c r="NP11" s="78">
        <f t="shared" si="51"/>
        <v>2000</v>
      </c>
      <c r="NR11" s="406"/>
      <c r="NS11" s="311"/>
      <c r="NT11" s="22"/>
      <c r="NU11" s="31"/>
      <c r="NV11" s="76"/>
      <c r="NW11" s="78">
        <f t="shared" si="52"/>
        <v>31296.400000000001</v>
      </c>
      <c r="NY11" s="406">
        <v>41408</v>
      </c>
      <c r="NZ11" s="311">
        <v>3096</v>
      </c>
      <c r="OA11" s="22">
        <v>12774.8</v>
      </c>
      <c r="OB11" s="31"/>
      <c r="OC11" s="76"/>
      <c r="OD11" s="78">
        <f t="shared" si="53"/>
        <v>60519.759999999995</v>
      </c>
      <c r="OF11" s="31"/>
      <c r="OG11" s="311"/>
      <c r="OH11" s="22"/>
      <c r="OI11" s="31"/>
      <c r="OJ11" s="76"/>
      <c r="OK11" s="78">
        <f t="shared" si="54"/>
        <v>21915.99</v>
      </c>
      <c r="OM11" s="31">
        <v>41601</v>
      </c>
      <c r="ON11" s="780">
        <v>3958</v>
      </c>
      <c r="OO11" s="76">
        <v>2613</v>
      </c>
      <c r="OP11" s="31"/>
      <c r="OQ11" s="76"/>
      <c r="OR11" s="78">
        <f t="shared" si="55"/>
        <v>9349.08</v>
      </c>
      <c r="OT11" s="49"/>
      <c r="OU11" s="302"/>
      <c r="OV11" s="139"/>
      <c r="OW11" s="49"/>
      <c r="OX11" s="139"/>
      <c r="OY11" s="78">
        <f t="shared" si="56"/>
        <v>0</v>
      </c>
      <c r="PA11" s="31"/>
      <c r="PB11" s="311"/>
      <c r="PC11" s="22"/>
      <c r="PD11" s="31"/>
      <c r="PE11" s="76"/>
      <c r="PF11" s="78">
        <f t="shared" si="57"/>
        <v>0</v>
      </c>
      <c r="PH11" s="322"/>
      <c r="PI11" s="311"/>
      <c r="PJ11" s="22"/>
      <c r="PK11" s="31"/>
      <c r="PL11" s="76"/>
      <c r="PM11" s="78">
        <f t="shared" si="58"/>
        <v>7803.92</v>
      </c>
      <c r="PO11" s="31"/>
      <c r="PP11" s="311"/>
      <c r="PQ11" s="76"/>
      <c r="PR11" s="31"/>
      <c r="PS11" s="76"/>
      <c r="PT11" s="78">
        <f t="shared" si="59"/>
        <v>0</v>
      </c>
      <c r="PV11" s="322">
        <v>41416</v>
      </c>
      <c r="PW11" s="780">
        <v>3131</v>
      </c>
      <c r="PX11" s="76">
        <v>20000</v>
      </c>
      <c r="PY11" s="97"/>
      <c r="PZ11" s="983"/>
      <c r="QA11" s="78">
        <f t="shared" si="60"/>
        <v>380000.3</v>
      </c>
      <c r="QC11" s="97"/>
      <c r="QD11" s="998"/>
      <c r="QE11" s="983"/>
      <c r="QF11" s="97"/>
      <c r="QG11" s="983"/>
      <c r="QH11" s="78">
        <f t="shared" si="61"/>
        <v>0</v>
      </c>
      <c r="QJ11" s="406">
        <v>41605</v>
      </c>
      <c r="QK11" s="311">
        <v>3976</v>
      </c>
      <c r="QL11" s="22">
        <v>6338.75</v>
      </c>
      <c r="QM11" s="31"/>
      <c r="QN11" s="76"/>
      <c r="QO11" s="78">
        <f t="shared" si="62"/>
        <v>39702.5</v>
      </c>
      <c r="QQ11" s="426"/>
      <c r="QR11" s="229"/>
      <c r="QS11" s="104"/>
      <c r="QT11" s="49"/>
      <c r="QU11" s="139"/>
      <c r="QV11" s="131">
        <f t="shared" si="63"/>
        <v>0</v>
      </c>
      <c r="QX11" s="426"/>
      <c r="QY11" s="229"/>
      <c r="QZ11" s="104"/>
      <c r="RA11" s="49"/>
      <c r="RB11" s="139"/>
      <c r="RC11" s="131">
        <f t="shared" si="64"/>
        <v>0</v>
      </c>
      <c r="RE11" s="31"/>
      <c r="RF11" s="311"/>
      <c r="RG11" s="22"/>
      <c r="RH11" s="31"/>
      <c r="RI11" s="76"/>
      <c r="RJ11" s="78">
        <f t="shared" si="65"/>
        <v>234</v>
      </c>
      <c r="RL11" s="1453"/>
      <c r="RM11" s="311"/>
      <c r="RN11" s="22"/>
      <c r="RO11" s="336"/>
      <c r="RP11" s="432"/>
      <c r="RQ11" s="78">
        <f t="shared" si="66"/>
        <v>7744.58</v>
      </c>
      <c r="RS11" s="426"/>
      <c r="RT11" s="229"/>
      <c r="RU11" s="104"/>
      <c r="RV11" s="336"/>
      <c r="RW11" s="432"/>
      <c r="RX11" s="78">
        <f t="shared" si="67"/>
        <v>16000.32</v>
      </c>
      <c r="RZ11" s="426">
        <v>41456</v>
      </c>
      <c r="SA11" s="229">
        <v>3335</v>
      </c>
      <c r="SB11" s="104">
        <v>9273.08</v>
      </c>
      <c r="SC11" s="426">
        <v>41461</v>
      </c>
      <c r="SD11" s="139">
        <v>8198</v>
      </c>
      <c r="SE11" s="78">
        <f t="shared" si="68"/>
        <v>26297.58</v>
      </c>
      <c r="SG11" s="321"/>
      <c r="SH11" s="302"/>
      <c r="SI11" s="139"/>
      <c r="SJ11" s="49"/>
      <c r="SK11" s="139"/>
      <c r="SL11" s="78">
        <f t="shared" si="69"/>
        <v>29249.5</v>
      </c>
      <c r="SN11" s="321">
        <v>41585</v>
      </c>
      <c r="SO11" s="302">
        <v>3863</v>
      </c>
      <c r="SP11" s="139">
        <v>7555.2</v>
      </c>
      <c r="SQ11" s="49"/>
      <c r="SR11" s="139"/>
      <c r="SS11" s="131">
        <f t="shared" si="70"/>
        <v>55683.399999999994</v>
      </c>
      <c r="SU11" s="321"/>
      <c r="SV11" s="302"/>
      <c r="SW11" s="139"/>
      <c r="SX11" s="49">
        <v>41625</v>
      </c>
      <c r="SY11" s="139">
        <v>17629</v>
      </c>
      <c r="SZ11" s="131">
        <f t="shared" si="71"/>
        <v>201197.28</v>
      </c>
      <c r="TB11" s="406"/>
      <c r="TC11" s="311"/>
      <c r="TD11" s="22"/>
      <c r="TE11" s="31"/>
      <c r="TF11" s="76"/>
      <c r="TG11" s="78">
        <f t="shared" si="72"/>
        <v>720.1</v>
      </c>
      <c r="TI11" s="321"/>
      <c r="TJ11" s="229"/>
      <c r="TK11" s="104"/>
      <c r="TL11" s="49"/>
      <c r="TM11" s="139"/>
      <c r="TN11" s="78">
        <f t="shared" si="73"/>
        <v>57552.92</v>
      </c>
      <c r="TP11" s="321">
        <v>41596</v>
      </c>
      <c r="TQ11" s="229">
        <v>3924</v>
      </c>
      <c r="TR11" s="104">
        <v>1999.8</v>
      </c>
      <c r="TS11" s="49"/>
      <c r="TT11" s="139"/>
      <c r="TU11" s="78">
        <f t="shared" si="74"/>
        <v>213449.91999999998</v>
      </c>
      <c r="TW11" s="321"/>
      <c r="TX11" s="229"/>
      <c r="TY11" s="104"/>
      <c r="TZ11" s="49"/>
      <c r="UA11" s="139"/>
      <c r="UB11" s="78">
        <f t="shared" si="75"/>
        <v>2701.3</v>
      </c>
      <c r="UD11" s="322"/>
      <c r="UE11" s="311"/>
      <c r="UF11" s="22"/>
      <c r="UG11" s="31"/>
      <c r="UH11" s="76"/>
      <c r="UI11" s="78">
        <f t="shared" si="76"/>
        <v>3803.8</v>
      </c>
      <c r="UK11" s="322"/>
      <c r="UL11" s="311"/>
      <c r="UM11" s="22"/>
      <c r="UN11" s="31"/>
      <c r="UO11" s="76"/>
      <c r="UP11" s="78">
        <f t="shared" si="77"/>
        <v>4431</v>
      </c>
    </row>
    <row r="12" spans="1:563" x14ac:dyDescent="0.25">
      <c r="A12" s="322"/>
      <c r="B12" s="1010"/>
      <c r="C12" s="22"/>
      <c r="D12" s="49"/>
      <c r="E12" s="139"/>
      <c r="F12" s="78">
        <f t="shared" si="0"/>
        <v>135559.94</v>
      </c>
      <c r="H12" s="322">
        <v>41453</v>
      </c>
      <c r="J12" s="780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87"/>
      <c r="R12" s="104"/>
      <c r="S12" s="1805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96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2041</v>
      </c>
      <c r="BK12" s="139">
        <v>5453.8</v>
      </c>
      <c r="BL12" s="49"/>
      <c r="BM12" s="835"/>
      <c r="BN12" s="78">
        <f t="shared" si="7"/>
        <v>57301.100000000006</v>
      </c>
      <c r="BP12" s="31"/>
      <c r="BQ12" s="311"/>
      <c r="BR12" s="22"/>
      <c r="BS12" s="1433"/>
      <c r="BT12" s="76"/>
      <c r="BU12" s="78">
        <f t="shared" si="8"/>
        <v>0</v>
      </c>
      <c r="BW12" s="31"/>
      <c r="BX12" s="311"/>
      <c r="BY12" s="22"/>
      <c r="BZ12" s="1433"/>
      <c r="CA12" s="76"/>
      <c r="CB12" s="78">
        <f t="shared" si="9"/>
        <v>0</v>
      </c>
      <c r="CD12" s="49"/>
      <c r="CE12" s="229"/>
      <c r="CF12" s="104"/>
      <c r="CG12" s="840"/>
      <c r="CH12" s="139"/>
      <c r="CI12" s="131">
        <f t="shared" si="10"/>
        <v>0</v>
      </c>
      <c r="CK12" s="321">
        <v>41390</v>
      </c>
      <c r="CL12" s="1287">
        <v>3005</v>
      </c>
      <c r="CM12" s="104">
        <v>155434.49</v>
      </c>
      <c r="CN12" s="203"/>
      <c r="CO12" s="205"/>
      <c r="CP12" s="78">
        <f t="shared" si="11"/>
        <v>350943.18999999994</v>
      </c>
      <c r="CR12" s="426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4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81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3"/>
      <c r="DY12" s="31"/>
      <c r="DZ12" s="793"/>
      <c r="EA12" s="78">
        <f t="shared" si="16"/>
        <v>24729.120000000003</v>
      </c>
      <c r="EC12" s="322"/>
      <c r="ED12" s="336"/>
      <c r="EE12" s="311"/>
      <c r="EF12" s="783"/>
      <c r="EG12" s="31"/>
      <c r="EH12" s="793"/>
      <c r="EI12" s="78">
        <f t="shared" si="17"/>
        <v>760.2</v>
      </c>
      <c r="EK12" s="322"/>
      <c r="EL12" s="336"/>
      <c r="EM12" s="311"/>
      <c r="EN12" s="783"/>
      <c r="EO12" s="31"/>
      <c r="EP12" s="793"/>
      <c r="EQ12" s="78">
        <f t="shared" si="18"/>
        <v>0</v>
      </c>
      <c r="ES12" s="993">
        <v>40880</v>
      </c>
      <c r="ET12" s="1005" t="s">
        <v>810</v>
      </c>
      <c r="EU12" s="1006">
        <v>10147.620000000001</v>
      </c>
      <c r="EV12" s="31"/>
      <c r="EW12" s="793"/>
      <c r="EX12" s="78">
        <f t="shared" si="19"/>
        <v>29306.97</v>
      </c>
      <c r="EZ12" s="321"/>
      <c r="FA12" s="1460"/>
      <c r="FB12" s="390"/>
      <c r="FC12" s="49"/>
      <c r="FD12" s="350"/>
      <c r="FE12" s="78">
        <f t="shared" si="20"/>
        <v>0</v>
      </c>
      <c r="FG12" s="616">
        <v>41560</v>
      </c>
      <c r="FH12" s="1769">
        <v>3768</v>
      </c>
      <c r="FI12" s="1290">
        <v>235760</v>
      </c>
      <c r="FJ12" s="563"/>
      <c r="FK12" s="350"/>
      <c r="FL12" s="131">
        <f t="shared" si="21"/>
        <v>1662045</v>
      </c>
      <c r="FN12" s="616"/>
      <c r="FO12" s="1287"/>
      <c r="FP12" s="1664"/>
      <c r="FQ12" s="1665"/>
      <c r="FR12" s="350"/>
      <c r="FS12" s="131">
        <f t="shared" si="22"/>
        <v>144686.34</v>
      </c>
      <c r="FU12" s="616">
        <v>41639</v>
      </c>
      <c r="FV12" s="1287" t="s">
        <v>2004</v>
      </c>
      <c r="FW12" s="1438">
        <v>1995</v>
      </c>
      <c r="FX12" s="563"/>
      <c r="FY12" s="350"/>
      <c r="FZ12" s="131">
        <f t="shared" si="23"/>
        <v>524159.4200000001</v>
      </c>
      <c r="GB12" s="901"/>
      <c r="GC12" s="780"/>
      <c r="GD12" s="793"/>
      <c r="GE12" s="563"/>
      <c r="GF12" s="350"/>
      <c r="GG12" s="131">
        <f t="shared" si="24"/>
        <v>587959.0499999997</v>
      </c>
      <c r="GI12" s="616">
        <v>41423</v>
      </c>
      <c r="GJ12" s="1289">
        <v>3162</v>
      </c>
      <c r="GK12" s="1290">
        <v>24999.9</v>
      </c>
      <c r="GL12" s="563"/>
      <c r="GM12" s="350"/>
      <c r="GN12" s="131">
        <f t="shared" si="25"/>
        <v>204000.2</v>
      </c>
      <c r="GP12" s="616"/>
      <c r="GQ12" s="1289"/>
      <c r="GR12" s="1290"/>
      <c r="GS12" s="563"/>
      <c r="GT12" s="350"/>
      <c r="GU12" s="131">
        <f t="shared" si="26"/>
        <v>3872.54</v>
      </c>
      <c r="GW12" s="616"/>
      <c r="GX12" s="1289"/>
      <c r="GY12" s="1290"/>
      <c r="GZ12" s="563"/>
      <c r="HA12" s="350"/>
      <c r="HB12" s="131">
        <f t="shared" si="27"/>
        <v>121575.74</v>
      </c>
      <c r="HD12" s="616"/>
      <c r="HE12" s="1289"/>
      <c r="HF12" s="1290"/>
      <c r="HG12" s="563"/>
      <c r="HH12" s="350"/>
      <c r="HI12" s="131">
        <f t="shared" si="28"/>
        <v>2469.64</v>
      </c>
      <c r="HK12" s="31"/>
      <c r="HL12" s="311"/>
      <c r="HM12" s="783"/>
      <c r="HN12" s="31"/>
      <c r="HO12" s="793"/>
      <c r="HP12" s="78">
        <f t="shared" si="29"/>
        <v>0</v>
      </c>
      <c r="HR12" s="996">
        <v>40708</v>
      </c>
      <c r="HS12" s="311" t="s">
        <v>1309</v>
      </c>
      <c r="HT12" s="783">
        <v>1844.22</v>
      </c>
      <c r="HU12" s="31"/>
      <c r="HV12" s="793"/>
      <c r="HW12" s="78">
        <f t="shared" si="30"/>
        <v>9975.44</v>
      </c>
      <c r="HY12" s="31"/>
      <c r="HZ12" s="311"/>
      <c r="IA12" s="783"/>
      <c r="IB12" s="31"/>
      <c r="IC12" s="793"/>
      <c r="ID12" s="78">
        <f t="shared" si="31"/>
        <v>0</v>
      </c>
      <c r="IF12" s="400"/>
      <c r="IG12" s="244"/>
      <c r="IH12" s="1460"/>
      <c r="II12" s="261"/>
      <c r="IJ12" s="49"/>
      <c r="IK12" s="390"/>
      <c r="IL12" s="78">
        <f t="shared" si="32"/>
        <v>20831.8</v>
      </c>
      <c r="IN12" s="31"/>
      <c r="IO12" s="311"/>
      <c r="IP12" s="783"/>
      <c r="IQ12" s="31"/>
      <c r="IR12" s="793"/>
      <c r="IS12" s="78">
        <f t="shared" si="33"/>
        <v>25000.2</v>
      </c>
      <c r="IU12" s="31"/>
      <c r="IV12" s="311"/>
      <c r="IW12" s="783"/>
      <c r="IX12" s="31"/>
      <c r="IY12" s="793"/>
      <c r="IZ12" s="78">
        <f t="shared" si="34"/>
        <v>38688.400000000001</v>
      </c>
      <c r="JB12" s="406">
        <v>40917</v>
      </c>
      <c r="JC12" s="1460">
        <v>1055</v>
      </c>
      <c r="JD12" s="807">
        <v>1754.04</v>
      </c>
      <c r="JE12" s="810"/>
      <c r="JF12" s="793"/>
      <c r="JG12" s="811">
        <f t="shared" si="35"/>
        <v>9488</v>
      </c>
      <c r="JI12" s="426"/>
      <c r="JJ12" s="1460"/>
      <c r="JK12" s="805"/>
      <c r="JL12" s="97"/>
      <c r="JM12" s="350"/>
      <c r="JN12" s="811">
        <f t="shared" si="36"/>
        <v>33536.400000000001</v>
      </c>
      <c r="JP12" s="426">
        <v>41447</v>
      </c>
      <c r="JQ12" s="229">
        <v>3287</v>
      </c>
      <c r="JR12" s="104">
        <v>7030</v>
      </c>
      <c r="JS12" s="49"/>
      <c r="JT12" s="139"/>
      <c r="JU12" s="78">
        <f t="shared" si="37"/>
        <v>17522.190000000002</v>
      </c>
      <c r="JW12" s="322"/>
      <c r="JX12" s="311"/>
      <c r="JY12" s="22"/>
      <c r="JZ12" s="31"/>
      <c r="KA12" s="76"/>
      <c r="KB12" s="78">
        <f t="shared" si="38"/>
        <v>25300</v>
      </c>
      <c r="KD12" s="1424">
        <v>40991</v>
      </c>
      <c r="KE12" s="1425">
        <v>1326</v>
      </c>
      <c r="KF12" s="1426">
        <v>16420.32</v>
      </c>
      <c r="KG12" s="31"/>
      <c r="KH12" s="76"/>
      <c r="KI12" s="78">
        <f t="shared" si="39"/>
        <v>65228.52</v>
      </c>
      <c r="KK12" s="321"/>
      <c r="KL12" s="229"/>
      <c r="KM12" s="104"/>
      <c r="KN12" s="31"/>
      <c r="KO12" s="76"/>
      <c r="KP12" s="78">
        <f t="shared" si="40"/>
        <v>3088.4</v>
      </c>
      <c r="KR12" s="321"/>
      <c r="KS12" s="229"/>
      <c r="KT12" s="104"/>
      <c r="KU12" s="31"/>
      <c r="KV12" s="76"/>
      <c r="KW12" s="78">
        <f t="shared" si="41"/>
        <v>45118.299999999996</v>
      </c>
      <c r="KY12" s="321"/>
      <c r="KZ12" s="229"/>
      <c r="LA12" s="104"/>
      <c r="LB12" s="31"/>
      <c r="LC12" s="76"/>
      <c r="LD12" s="78">
        <f t="shared" si="42"/>
        <v>3981.6000000000004</v>
      </c>
      <c r="LF12" s="321">
        <v>41485</v>
      </c>
      <c r="LG12" s="229">
        <v>3426</v>
      </c>
      <c r="LH12" s="975">
        <v>36780.81</v>
      </c>
      <c r="LI12" s="49"/>
      <c r="LJ12" s="139"/>
      <c r="LK12" s="131">
        <f t="shared" si="43"/>
        <v>155429.37</v>
      </c>
      <c r="LM12" s="31"/>
      <c r="LN12" s="311"/>
      <c r="LO12" s="22"/>
      <c r="LP12" s="31"/>
      <c r="LQ12" s="76"/>
      <c r="LR12" s="78">
        <f t="shared" si="44"/>
        <v>0</v>
      </c>
      <c r="LT12" s="31"/>
      <c r="LU12" s="311"/>
      <c r="LV12" s="22"/>
      <c r="LW12" s="31"/>
      <c r="LX12" s="76"/>
      <c r="LY12" s="78">
        <f t="shared" si="45"/>
        <v>0</v>
      </c>
      <c r="MA12" s="406"/>
      <c r="MB12" s="336"/>
      <c r="MC12" s="1460"/>
      <c r="MD12" s="806"/>
      <c r="ME12" s="1008"/>
      <c r="MF12" s="70"/>
      <c r="MG12" s="78">
        <f t="shared" si="46"/>
        <v>27686.6</v>
      </c>
      <c r="MI12" s="426"/>
      <c r="MJ12" s="302"/>
      <c r="MK12" s="139"/>
      <c r="ML12" s="308"/>
      <c r="MM12" s="389"/>
      <c r="MN12" s="78">
        <f t="shared" si="47"/>
        <v>53000.1</v>
      </c>
      <c r="MP12" s="426"/>
      <c r="MQ12" s="302"/>
      <c r="MR12" s="139"/>
      <c r="MS12" s="308"/>
      <c r="MT12" s="389"/>
      <c r="MU12" s="131">
        <f t="shared" si="48"/>
        <v>149000.25</v>
      </c>
      <c r="MW12" s="31"/>
      <c r="MX12" s="311"/>
      <c r="MY12" s="22"/>
      <c r="MZ12" s="31"/>
      <c r="NA12" s="76"/>
      <c r="NB12" s="78">
        <f t="shared" si="49"/>
        <v>5139.42</v>
      </c>
      <c r="ND12" s="406"/>
      <c r="NE12" s="311"/>
      <c r="NF12" s="22"/>
      <c r="NG12" s="31"/>
      <c r="NH12" s="76"/>
      <c r="NI12" s="78">
        <f t="shared" si="50"/>
        <v>7971.5</v>
      </c>
      <c r="NK12" s="406"/>
      <c r="NL12" s="311"/>
      <c r="NM12" s="22"/>
      <c r="NN12" s="31"/>
      <c r="NO12" s="76"/>
      <c r="NP12" s="78">
        <f t="shared" si="51"/>
        <v>2000</v>
      </c>
      <c r="NR12" s="406"/>
      <c r="NS12" s="311"/>
      <c r="NT12" s="22"/>
      <c r="NU12" s="31"/>
      <c r="NV12" s="76"/>
      <c r="NW12" s="78">
        <f t="shared" si="52"/>
        <v>31296.400000000001</v>
      </c>
      <c r="NY12" s="406">
        <v>41418</v>
      </c>
      <c r="NZ12" s="311">
        <v>3142</v>
      </c>
      <c r="OA12" s="22">
        <v>13403.08</v>
      </c>
      <c r="OB12" s="31"/>
      <c r="OC12" s="76"/>
      <c r="OD12" s="78">
        <f t="shared" si="53"/>
        <v>73922.84</v>
      </c>
      <c r="OF12" s="31"/>
      <c r="OG12" s="311"/>
      <c r="OH12" s="22"/>
      <c r="OI12" s="31"/>
      <c r="OJ12" s="76"/>
      <c r="OK12" s="78">
        <f t="shared" si="54"/>
        <v>21915.99</v>
      </c>
      <c r="OM12" s="31">
        <v>41607</v>
      </c>
      <c r="ON12" s="780">
        <v>3988</v>
      </c>
      <c r="OO12" s="139">
        <v>1996</v>
      </c>
      <c r="OP12" s="258"/>
      <c r="OQ12" s="66"/>
      <c r="OR12" s="78">
        <f t="shared" si="55"/>
        <v>11345.08</v>
      </c>
      <c r="OT12" s="49"/>
      <c r="OU12" s="302"/>
      <c r="OV12" s="139"/>
      <c r="OW12" s="258"/>
      <c r="OX12" s="66"/>
      <c r="OY12" s="78">
        <f t="shared" si="56"/>
        <v>0</v>
      </c>
      <c r="PA12" s="31"/>
      <c r="PB12" s="311"/>
      <c r="PC12" s="76"/>
      <c r="PD12" s="31"/>
      <c r="PE12" s="76"/>
      <c r="PF12" s="78">
        <f t="shared" si="57"/>
        <v>0</v>
      </c>
      <c r="PH12" s="322"/>
      <c r="PI12" s="311"/>
      <c r="PJ12" s="22"/>
      <c r="PK12" s="31"/>
      <c r="PL12" s="76"/>
      <c r="PM12" s="78">
        <f t="shared" si="58"/>
        <v>7803.92</v>
      </c>
      <c r="PO12" s="31"/>
      <c r="PP12" s="311"/>
      <c r="PQ12" s="76"/>
      <c r="PR12" s="31"/>
      <c r="PS12" s="76"/>
      <c r="PT12" s="78">
        <f t="shared" si="59"/>
        <v>0</v>
      </c>
      <c r="PV12" s="31">
        <v>41416</v>
      </c>
      <c r="PW12" s="780">
        <v>3132</v>
      </c>
      <c r="PX12" s="76">
        <v>70000.06</v>
      </c>
      <c r="PY12" s="97"/>
      <c r="PZ12" s="983"/>
      <c r="QA12" s="78">
        <f t="shared" si="60"/>
        <v>450000.36</v>
      </c>
      <c r="QC12" s="97"/>
      <c r="QD12" s="998"/>
      <c r="QE12" s="983"/>
      <c r="QF12" s="97"/>
      <c r="QG12" s="983"/>
      <c r="QH12" s="78">
        <f t="shared" si="61"/>
        <v>0</v>
      </c>
      <c r="QJ12" s="426">
        <v>41613</v>
      </c>
      <c r="QK12" s="229" t="s">
        <v>1852</v>
      </c>
      <c r="QL12" s="104">
        <v>6480</v>
      </c>
      <c r="QM12" s="31"/>
      <c r="QN12" s="76"/>
      <c r="QO12" s="78">
        <f t="shared" si="62"/>
        <v>46182.5</v>
      </c>
      <c r="QQ12" s="426"/>
      <c r="QR12" s="229"/>
      <c r="QS12" s="104"/>
      <c r="QT12" s="49"/>
      <c r="QU12" s="139"/>
      <c r="QV12" s="131">
        <f t="shared" si="63"/>
        <v>0</v>
      </c>
      <c r="QX12" s="426"/>
      <c r="QY12" s="229"/>
      <c r="QZ12" s="104"/>
      <c r="RA12" s="49"/>
      <c r="RB12" s="139"/>
      <c r="RC12" s="131">
        <f t="shared" si="64"/>
        <v>0</v>
      </c>
      <c r="RE12" s="31"/>
      <c r="RF12" s="311"/>
      <c r="RG12" s="22"/>
      <c r="RH12" s="31"/>
      <c r="RI12" s="76"/>
      <c r="RJ12" s="78">
        <f t="shared" si="65"/>
        <v>234</v>
      </c>
      <c r="RL12" s="406"/>
      <c r="RM12" s="311"/>
      <c r="RN12" s="22"/>
      <c r="RO12" s="336"/>
      <c r="RP12" s="432"/>
      <c r="RQ12" s="78">
        <f t="shared" si="66"/>
        <v>7744.58</v>
      </c>
      <c r="RS12" s="426"/>
      <c r="RT12" s="229"/>
      <c r="RU12" s="104"/>
      <c r="RV12" s="336"/>
      <c r="RW12" s="432"/>
      <c r="RX12" s="78">
        <f t="shared" si="67"/>
        <v>16000.32</v>
      </c>
      <c r="RZ12" s="426"/>
      <c r="SA12" s="229"/>
      <c r="SB12" s="802"/>
      <c r="SC12" s="1666"/>
      <c r="SD12" s="389"/>
      <c r="SE12" s="78">
        <f t="shared" si="68"/>
        <v>26297.58</v>
      </c>
      <c r="SG12" s="321">
        <v>41536</v>
      </c>
      <c r="SH12" s="898">
        <v>3654</v>
      </c>
      <c r="SI12" s="139">
        <v>55211.7</v>
      </c>
      <c r="SJ12" s="49"/>
      <c r="SK12" s="139"/>
      <c r="SL12" s="78">
        <f t="shared" si="69"/>
        <v>84461.2</v>
      </c>
      <c r="SN12" s="321">
        <v>41621</v>
      </c>
      <c r="SO12" s="302" t="s">
        <v>1868</v>
      </c>
      <c r="SP12" s="139">
        <v>27474.400000000001</v>
      </c>
      <c r="SQ12" s="49"/>
      <c r="SR12" s="139"/>
      <c r="SS12" s="131">
        <f t="shared" si="70"/>
        <v>83157.799999999988</v>
      </c>
      <c r="SU12" s="321"/>
      <c r="SV12" s="302"/>
      <c r="SW12" s="139"/>
      <c r="SX12" s="49"/>
      <c r="SY12" s="139"/>
      <c r="SZ12" s="131">
        <f t="shared" si="71"/>
        <v>201197.28</v>
      </c>
      <c r="TB12" s="406"/>
      <c r="TC12" s="311"/>
      <c r="TD12" s="22"/>
      <c r="TE12" s="31"/>
      <c r="TF12" s="76"/>
      <c r="TG12" s="78">
        <f t="shared" si="72"/>
        <v>720.1</v>
      </c>
      <c r="TI12" s="321"/>
      <c r="TJ12" s="302"/>
      <c r="TK12" s="139"/>
      <c r="TL12" s="49"/>
      <c r="TM12" s="139"/>
      <c r="TN12" s="78">
        <f t="shared" si="73"/>
        <v>57552.92</v>
      </c>
      <c r="TP12" s="321">
        <v>41596</v>
      </c>
      <c r="TQ12" s="302">
        <v>3925</v>
      </c>
      <c r="TR12" s="139">
        <v>1999.98</v>
      </c>
      <c r="TS12" s="49"/>
      <c r="TT12" s="139"/>
      <c r="TU12" s="78">
        <f t="shared" si="74"/>
        <v>215449.9</v>
      </c>
      <c r="TW12" s="321"/>
      <c r="TX12" s="302"/>
      <c r="TY12" s="139"/>
      <c r="TZ12" s="49"/>
      <c r="UA12" s="139"/>
      <c r="UB12" s="78">
        <f t="shared" si="75"/>
        <v>2701.3</v>
      </c>
      <c r="UD12" s="322"/>
      <c r="UE12" s="311"/>
      <c r="UF12" s="22"/>
      <c r="UG12" s="31"/>
      <c r="UH12" s="76"/>
      <c r="UI12" s="78">
        <f t="shared" si="76"/>
        <v>3803.8</v>
      </c>
      <c r="UK12" s="322"/>
      <c r="UL12" s="311"/>
      <c r="UM12" s="22"/>
      <c r="UN12" s="31"/>
      <c r="UO12" s="76"/>
      <c r="UP12" s="78">
        <f t="shared" si="77"/>
        <v>4431</v>
      </c>
    </row>
    <row r="13" spans="1:563" x14ac:dyDescent="0.25">
      <c r="A13" s="321"/>
      <c r="B13" s="1289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80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87"/>
      <c r="R13" s="104"/>
      <c r="S13" s="1805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96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6">
        <v>41639</v>
      </c>
      <c r="BJ13" s="1287" t="s">
        <v>1968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87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6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4">
        <v>3740</v>
      </c>
      <c r="DA13" s="104">
        <v>22879.39</v>
      </c>
      <c r="DB13" s="49"/>
      <c r="DC13" s="139"/>
      <c r="DD13" s="78">
        <f t="shared" si="13"/>
        <v>85196.45</v>
      </c>
      <c r="DH13" s="778"/>
      <c r="DI13" s="31"/>
      <c r="DJ13" s="76"/>
      <c r="DK13" s="78">
        <f t="shared" si="14"/>
        <v>6499.98</v>
      </c>
      <c r="DM13" s="321">
        <v>41304</v>
      </c>
      <c r="DN13" s="781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460"/>
      <c r="DX13" s="702"/>
      <c r="DY13" s="31"/>
      <c r="DZ13" s="793"/>
      <c r="EA13" s="78">
        <f t="shared" si="16"/>
        <v>24729.120000000003</v>
      </c>
      <c r="EC13" s="322"/>
      <c r="ED13" s="336"/>
      <c r="EE13" s="1460"/>
      <c r="EF13" s="702"/>
      <c r="EG13" s="31"/>
      <c r="EH13" s="793"/>
      <c r="EI13" s="78">
        <f t="shared" si="17"/>
        <v>760.2</v>
      </c>
      <c r="EK13" s="322"/>
      <c r="EL13" s="336"/>
      <c r="EM13" s="1460"/>
      <c r="EN13" s="702"/>
      <c r="EO13" s="31"/>
      <c r="EP13" s="793"/>
      <c r="EQ13" s="78">
        <f t="shared" si="18"/>
        <v>0</v>
      </c>
      <c r="ES13" s="993"/>
      <c r="ET13" s="1005"/>
      <c r="EU13" s="1006">
        <v>0</v>
      </c>
      <c r="EV13" s="31"/>
      <c r="EW13" s="793"/>
      <c r="EX13" s="78">
        <f t="shared" si="19"/>
        <v>29306.97</v>
      </c>
      <c r="EZ13" s="321"/>
      <c r="FA13" s="1460"/>
      <c r="FB13" s="390"/>
      <c r="FC13" s="49"/>
      <c r="FD13" s="350"/>
      <c r="FE13" s="78">
        <f t="shared" si="20"/>
        <v>0</v>
      </c>
      <c r="FG13" s="616">
        <v>41560</v>
      </c>
      <c r="FH13" s="1769">
        <v>3770</v>
      </c>
      <c r="FI13" s="1290">
        <v>174160</v>
      </c>
      <c r="FJ13" s="563"/>
      <c r="FK13" s="350"/>
      <c r="FL13" s="131">
        <f t="shared" si="21"/>
        <v>1836205</v>
      </c>
      <c r="FN13" s="616">
        <v>41520</v>
      </c>
      <c r="FO13" s="1835">
        <v>3610</v>
      </c>
      <c r="FP13" s="1841">
        <v>28182</v>
      </c>
      <c r="FQ13" s="563">
        <v>41529</v>
      </c>
      <c r="FR13" s="350">
        <v>19978</v>
      </c>
      <c r="FS13" s="131">
        <f t="shared" si="22"/>
        <v>152890.34</v>
      </c>
      <c r="FU13" s="616">
        <v>41639</v>
      </c>
      <c r="FV13" s="1287" t="s">
        <v>2005</v>
      </c>
      <c r="FW13" s="1438">
        <v>1999.2</v>
      </c>
      <c r="FX13" s="563"/>
      <c r="FY13" s="350"/>
      <c r="FZ13" s="131">
        <f t="shared" si="23"/>
        <v>526158.62000000011</v>
      </c>
      <c r="GB13" s="901"/>
      <c r="GC13" s="780"/>
      <c r="GD13" s="793"/>
      <c r="GE13" s="563"/>
      <c r="GF13" s="350"/>
      <c r="GG13" s="131">
        <f t="shared" si="24"/>
        <v>587959.0499999997</v>
      </c>
      <c r="GI13" s="616">
        <v>41495</v>
      </c>
      <c r="GJ13" s="1287">
        <v>3503</v>
      </c>
      <c r="GK13" s="1288">
        <v>27000</v>
      </c>
      <c r="GL13" s="563">
        <v>41496</v>
      </c>
      <c r="GM13" s="350">
        <v>14500</v>
      </c>
      <c r="GN13" s="131">
        <f t="shared" si="25"/>
        <v>216500.2</v>
      </c>
      <c r="GP13" s="616"/>
      <c r="GQ13" s="1289"/>
      <c r="GR13" s="1290"/>
      <c r="GS13" s="563"/>
      <c r="GT13" s="350"/>
      <c r="GU13" s="131">
        <f t="shared" si="26"/>
        <v>3872.54</v>
      </c>
      <c r="GW13" s="616"/>
      <c r="GX13" s="1289"/>
      <c r="GY13" s="1290"/>
      <c r="GZ13" s="563"/>
      <c r="HA13" s="350"/>
      <c r="HB13" s="131">
        <f t="shared" si="27"/>
        <v>121575.74</v>
      </c>
      <c r="HD13" s="616"/>
      <c r="HE13" s="1289"/>
      <c r="HF13" s="1290"/>
      <c r="HG13" s="563"/>
      <c r="HH13" s="350"/>
      <c r="HI13" s="131">
        <f t="shared" si="28"/>
        <v>2469.64</v>
      </c>
      <c r="HK13" s="31"/>
      <c r="HL13" s="1460"/>
      <c r="HM13" s="702"/>
      <c r="HN13" s="31"/>
      <c r="HO13" s="793"/>
      <c r="HP13" s="78">
        <f t="shared" si="29"/>
        <v>0</v>
      </c>
      <c r="HR13" s="996">
        <v>40708</v>
      </c>
      <c r="HS13" s="311" t="s">
        <v>1310</v>
      </c>
      <c r="HT13" s="783">
        <v>1844.22</v>
      </c>
      <c r="HU13" s="31"/>
      <c r="HV13" s="793"/>
      <c r="HW13" s="78">
        <f t="shared" si="30"/>
        <v>11819.66</v>
      </c>
      <c r="HY13" s="31"/>
      <c r="HZ13" s="1460"/>
      <c r="IA13" s="702"/>
      <c r="IB13" s="31"/>
      <c r="IC13" s="793"/>
      <c r="ID13" s="78">
        <f t="shared" si="31"/>
        <v>0</v>
      </c>
      <c r="IF13" s="321"/>
      <c r="IG13" s="258"/>
      <c r="IH13" s="229"/>
      <c r="II13" s="104"/>
      <c r="IJ13" s="321"/>
      <c r="IK13" s="390"/>
      <c r="IL13" s="78">
        <f t="shared" si="32"/>
        <v>20831.8</v>
      </c>
      <c r="IN13" s="31"/>
      <c r="IO13" s="1460"/>
      <c r="IP13" s="702"/>
      <c r="IQ13" s="31"/>
      <c r="IR13" s="793"/>
      <c r="IS13" s="78">
        <f t="shared" si="33"/>
        <v>25000.2</v>
      </c>
      <c r="IU13" s="31"/>
      <c r="IV13" s="1460"/>
      <c r="IW13" s="702"/>
      <c r="IX13" s="31"/>
      <c r="IY13" s="793"/>
      <c r="IZ13" s="78">
        <f t="shared" si="34"/>
        <v>38688.400000000001</v>
      </c>
      <c r="JB13" s="406">
        <v>41137</v>
      </c>
      <c r="JC13" s="1460">
        <v>1873</v>
      </c>
      <c r="JD13" s="807">
        <v>6477.23</v>
      </c>
      <c r="JE13" s="810"/>
      <c r="JF13" s="793"/>
      <c r="JG13" s="811">
        <f t="shared" si="35"/>
        <v>15965.23</v>
      </c>
      <c r="JI13" s="426"/>
      <c r="JJ13" s="1460"/>
      <c r="JK13" s="805"/>
      <c r="JL13" s="97"/>
      <c r="JM13" s="350"/>
      <c r="JN13" s="811">
        <f t="shared" si="36"/>
        <v>33536.400000000001</v>
      </c>
      <c r="JP13" s="426"/>
      <c r="JQ13" s="229"/>
      <c r="JR13" s="104"/>
      <c r="JS13" s="49"/>
      <c r="JT13" s="139"/>
      <c r="JU13" s="78">
        <f t="shared" si="37"/>
        <v>17522.190000000002</v>
      </c>
      <c r="JW13" s="796"/>
      <c r="JZ13" s="31"/>
      <c r="KA13" s="76"/>
      <c r="KB13" s="78">
        <f t="shared" si="38"/>
        <v>25300</v>
      </c>
      <c r="KD13" s="1434"/>
      <c r="KE13" s="1435"/>
      <c r="KF13" s="1435"/>
      <c r="KG13" s="31"/>
      <c r="KH13" s="76"/>
      <c r="KI13" s="78">
        <f t="shared" si="39"/>
        <v>65228.52</v>
      </c>
      <c r="KK13" s="400"/>
      <c r="KL13" s="244"/>
      <c r="KM13" s="244"/>
      <c r="KN13" s="31"/>
      <c r="KO13" s="76"/>
      <c r="KP13" s="78">
        <f t="shared" si="40"/>
        <v>3088.4</v>
      </c>
      <c r="KR13" s="400"/>
      <c r="KS13" s="244"/>
      <c r="KT13" s="244"/>
      <c r="KU13" s="31"/>
      <c r="KV13" s="76"/>
      <c r="KW13" s="78">
        <f t="shared" si="41"/>
        <v>45118.299999999996</v>
      </c>
      <c r="KY13" s="400"/>
      <c r="KZ13" s="244"/>
      <c r="LA13" s="244"/>
      <c r="LB13" s="31"/>
      <c r="LC13" s="76"/>
      <c r="LD13" s="78">
        <f t="shared" si="42"/>
        <v>3981.6000000000004</v>
      </c>
      <c r="LF13" s="321">
        <v>41485</v>
      </c>
      <c r="LG13" s="229">
        <v>3427</v>
      </c>
      <c r="LH13" s="975">
        <v>48848.25</v>
      </c>
      <c r="LI13" s="49"/>
      <c r="LJ13" s="139"/>
      <c r="LK13" s="131">
        <f t="shared" si="43"/>
        <v>204277.62</v>
      </c>
      <c r="LP13" s="31"/>
      <c r="LQ13" s="76"/>
      <c r="LR13" s="78">
        <f t="shared" si="44"/>
        <v>0</v>
      </c>
      <c r="LW13" s="31"/>
      <c r="LX13" s="76"/>
      <c r="LY13" s="78">
        <f t="shared" si="45"/>
        <v>0</v>
      </c>
      <c r="MA13" s="406"/>
      <c r="MB13" s="336"/>
      <c r="MC13" s="311"/>
      <c r="MD13" s="22"/>
      <c r="ME13" s="31"/>
      <c r="MF13" s="76"/>
      <c r="MG13" s="78">
        <f t="shared" si="46"/>
        <v>27686.6</v>
      </c>
      <c r="MI13" s="426"/>
      <c r="MJ13" s="302"/>
      <c r="MK13" s="139"/>
      <c r="ML13" s="308"/>
      <c r="MM13" s="389"/>
      <c r="MN13" s="78">
        <f t="shared" si="47"/>
        <v>53000.1</v>
      </c>
      <c r="MP13" s="426"/>
      <c r="MQ13" s="302"/>
      <c r="MR13" s="139"/>
      <c r="MS13" s="308"/>
      <c r="MT13" s="389"/>
      <c r="MU13" s="131">
        <f t="shared" si="48"/>
        <v>149000.25</v>
      </c>
      <c r="MW13" s="31"/>
      <c r="MX13" s="311"/>
      <c r="MY13" s="22"/>
      <c r="MZ13" s="31"/>
      <c r="NA13" s="76"/>
      <c r="NB13" s="78">
        <f t="shared" si="49"/>
        <v>5139.42</v>
      </c>
      <c r="ND13" s="406"/>
      <c r="NE13" s="311"/>
      <c r="NF13" s="22"/>
      <c r="NG13" s="31"/>
      <c r="NH13" s="76"/>
      <c r="NI13" s="78">
        <f t="shared" si="50"/>
        <v>7971.5</v>
      </c>
      <c r="NK13" s="406"/>
      <c r="NL13" s="311"/>
      <c r="NM13" s="22"/>
      <c r="NN13" s="31"/>
      <c r="NO13" s="76"/>
      <c r="NP13" s="78">
        <f t="shared" si="51"/>
        <v>2000</v>
      </c>
      <c r="NR13" s="406"/>
      <c r="NS13" s="311"/>
      <c r="NT13" s="22"/>
      <c r="NU13" s="31"/>
      <c r="NV13" s="76"/>
      <c r="NW13" s="78">
        <f t="shared" si="52"/>
        <v>31296.400000000001</v>
      </c>
      <c r="NY13" s="406">
        <v>41447</v>
      </c>
      <c r="NZ13" s="311">
        <v>3290</v>
      </c>
      <c r="OA13" s="22">
        <v>11701.56</v>
      </c>
      <c r="OB13" s="31"/>
      <c r="OC13" s="76"/>
      <c r="OD13" s="78">
        <f t="shared" si="53"/>
        <v>85624.4</v>
      </c>
      <c r="OF13" s="31"/>
      <c r="OG13" s="311"/>
      <c r="OH13" s="22"/>
      <c r="OI13" s="31"/>
      <c r="OJ13" s="76"/>
      <c r="OK13" s="78">
        <f t="shared" si="54"/>
        <v>21915.99</v>
      </c>
      <c r="OM13" s="31">
        <v>41607</v>
      </c>
      <c r="ON13" s="780">
        <v>3990</v>
      </c>
      <c r="OO13" s="139">
        <v>1985.56</v>
      </c>
      <c r="OP13" s="258"/>
      <c r="OQ13" s="66"/>
      <c r="OR13" s="78">
        <f t="shared" si="55"/>
        <v>13330.64</v>
      </c>
      <c r="OT13" s="49"/>
      <c r="OU13" s="302"/>
      <c r="OV13" s="139"/>
      <c r="OW13" s="258"/>
      <c r="OX13" s="66"/>
      <c r="OY13" s="78">
        <f t="shared" si="56"/>
        <v>0</v>
      </c>
      <c r="PA13" s="31"/>
      <c r="PB13" s="311"/>
      <c r="PC13" s="76"/>
      <c r="PD13" s="31"/>
      <c r="PE13" s="139"/>
      <c r="PF13" s="78">
        <f t="shared" si="57"/>
        <v>0</v>
      </c>
      <c r="PH13" s="322"/>
      <c r="PI13" s="311"/>
      <c r="PJ13" s="22"/>
      <c r="PK13" s="31"/>
      <c r="PL13" s="76"/>
      <c r="PM13" s="78">
        <f t="shared" si="58"/>
        <v>7803.92</v>
      </c>
      <c r="PO13" s="31"/>
      <c r="PP13" s="311"/>
      <c r="PQ13" s="104"/>
      <c r="PR13" s="31"/>
      <c r="PS13" s="76"/>
      <c r="PT13" s="78">
        <f t="shared" si="59"/>
        <v>0</v>
      </c>
      <c r="PV13" s="901">
        <v>41427</v>
      </c>
      <c r="PW13" s="780">
        <v>3180</v>
      </c>
      <c r="PX13" s="76">
        <v>155000</v>
      </c>
      <c r="PY13" s="1008"/>
      <c r="PZ13" s="76"/>
      <c r="QA13" s="78">
        <f t="shared" si="60"/>
        <v>605000.36</v>
      </c>
      <c r="QC13" s="901"/>
      <c r="QD13" s="780"/>
      <c r="QE13" s="76"/>
      <c r="QF13" s="1008"/>
      <c r="QG13" s="76"/>
      <c r="QH13" s="78">
        <f t="shared" si="61"/>
        <v>0</v>
      </c>
      <c r="QJ13" s="426">
        <v>41619</v>
      </c>
      <c r="QK13" s="229" t="s">
        <v>1859</v>
      </c>
      <c r="QL13" s="104">
        <v>5456.75</v>
      </c>
      <c r="QM13" s="49"/>
      <c r="QN13" s="139"/>
      <c r="QO13" s="78">
        <f t="shared" si="62"/>
        <v>51639.25</v>
      </c>
      <c r="QQ13" s="426"/>
      <c r="QR13" s="229"/>
      <c r="QS13" s="104"/>
      <c r="QT13" s="49"/>
      <c r="QU13" s="139"/>
      <c r="QV13" s="131">
        <f t="shared" si="63"/>
        <v>0</v>
      </c>
      <c r="QX13" s="426"/>
      <c r="QY13" s="229"/>
      <c r="QZ13" s="104"/>
      <c r="RA13" s="49"/>
      <c r="RB13" s="139"/>
      <c r="RC13" s="131">
        <f t="shared" si="64"/>
        <v>0</v>
      </c>
      <c r="RE13" s="31"/>
      <c r="RF13" s="311"/>
      <c r="RG13" s="22"/>
      <c r="RH13" s="31"/>
      <c r="RI13" s="76"/>
      <c r="RJ13" s="78">
        <f t="shared" si="65"/>
        <v>234</v>
      </c>
      <c r="RL13" s="406"/>
      <c r="RM13" s="311"/>
      <c r="RN13" s="22"/>
      <c r="RO13" s="31"/>
      <c r="RP13" s="76"/>
      <c r="RQ13" s="78">
        <f t="shared" si="66"/>
        <v>7744.58</v>
      </c>
      <c r="RS13" s="406"/>
      <c r="RT13" s="311"/>
      <c r="RU13" s="22"/>
      <c r="RV13" s="31"/>
      <c r="RW13" s="76"/>
      <c r="RX13" s="78">
        <f t="shared" si="67"/>
        <v>16000.32</v>
      </c>
      <c r="RZ13" s="426">
        <v>41583</v>
      </c>
      <c r="SA13" s="302">
        <v>3845</v>
      </c>
      <c r="SB13" s="139">
        <v>12890</v>
      </c>
      <c r="SC13" s="1806"/>
      <c r="SD13" s="139"/>
      <c r="SE13" s="78">
        <f t="shared" si="68"/>
        <v>39187.58</v>
      </c>
      <c r="SG13" s="321">
        <v>41536</v>
      </c>
      <c r="SH13" s="898">
        <v>3655</v>
      </c>
      <c r="SI13" s="139">
        <v>35148.5</v>
      </c>
      <c r="SJ13" s="49"/>
      <c r="SK13" s="139"/>
      <c r="SL13" s="78">
        <f t="shared" si="69"/>
        <v>119609.7</v>
      </c>
      <c r="SN13" s="321">
        <v>41621</v>
      </c>
      <c r="SO13" s="302" t="s">
        <v>1869</v>
      </c>
      <c r="SP13" s="139">
        <v>16876.900000000001</v>
      </c>
      <c r="SQ13" s="49"/>
      <c r="SR13" s="139"/>
      <c r="SS13" s="131">
        <f t="shared" si="70"/>
        <v>100034.69999999998</v>
      </c>
      <c r="SU13" s="321"/>
      <c r="SV13" s="302"/>
      <c r="SW13" s="139"/>
      <c r="SX13" s="49"/>
      <c r="SY13" s="139"/>
      <c r="SZ13" s="131">
        <f t="shared" si="71"/>
        <v>201197.28</v>
      </c>
      <c r="TB13" s="406"/>
      <c r="TC13" s="311"/>
      <c r="TD13" s="22"/>
      <c r="TE13" s="31"/>
      <c r="TF13" s="76"/>
      <c r="TG13" s="78">
        <f t="shared" si="72"/>
        <v>720.1</v>
      </c>
      <c r="TI13" s="321"/>
      <c r="TJ13" s="229"/>
      <c r="TK13" s="104"/>
      <c r="TL13" s="49"/>
      <c r="TM13" s="139"/>
      <c r="TN13" s="78">
        <f t="shared" si="73"/>
        <v>57552.92</v>
      </c>
      <c r="TP13" s="321"/>
      <c r="TQ13" s="229"/>
      <c r="TR13" s="104"/>
      <c r="TS13" s="49"/>
      <c r="TT13" s="139"/>
      <c r="TU13" s="78">
        <f t="shared" si="74"/>
        <v>215449.9</v>
      </c>
      <c r="TW13" s="321"/>
      <c r="TX13" s="229"/>
      <c r="TY13" s="104"/>
      <c r="TZ13" s="49"/>
      <c r="UA13" s="139"/>
      <c r="UB13" s="78">
        <f t="shared" si="75"/>
        <v>2701.3</v>
      </c>
      <c r="UD13" s="322"/>
      <c r="UE13" s="311"/>
      <c r="UF13" s="22"/>
      <c r="UG13" s="31"/>
      <c r="UH13" s="76"/>
      <c r="UI13" s="78">
        <f t="shared" si="76"/>
        <v>3803.8</v>
      </c>
      <c r="UK13" s="322"/>
      <c r="UL13" s="311"/>
      <c r="UM13" s="22"/>
      <c r="UN13" s="31"/>
      <c r="UO13" s="76"/>
      <c r="UP13" s="78">
        <f t="shared" si="77"/>
        <v>4431</v>
      </c>
    </row>
    <row r="14" spans="1:563" x14ac:dyDescent="0.25">
      <c r="A14" s="321"/>
      <c r="B14" s="1289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835" t="s">
        <v>1856</v>
      </c>
      <c r="R14" s="1834">
        <v>28912.799999999999</v>
      </c>
      <c r="S14" s="1837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96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87">
        <v>3072</v>
      </c>
      <c r="CM14" s="104">
        <v>65430.09</v>
      </c>
      <c r="CN14" s="49"/>
      <c r="CO14" s="139"/>
      <c r="CP14" s="78">
        <f t="shared" si="11"/>
        <v>488373.5199999999</v>
      </c>
      <c r="CR14" s="426"/>
      <c r="CS14" s="1574"/>
      <c r="CT14" s="829"/>
      <c r="CU14" s="1561" t="s">
        <v>1723</v>
      </c>
      <c r="CV14" s="837"/>
      <c r="CW14" s="78">
        <f t="shared" si="12"/>
        <v>113407.71</v>
      </c>
      <c r="CY14" s="49">
        <v>41578</v>
      </c>
      <c r="CZ14" s="834">
        <v>3829</v>
      </c>
      <c r="DA14" s="104">
        <v>11285.6</v>
      </c>
      <c r="DB14" s="49"/>
      <c r="DC14" s="139"/>
      <c r="DD14" s="78">
        <f t="shared" si="13"/>
        <v>96482.05</v>
      </c>
      <c r="DH14" s="778"/>
      <c r="DI14" s="31"/>
      <c r="DJ14" s="76"/>
      <c r="DK14" s="78">
        <f t="shared" si="14"/>
        <v>6499.98</v>
      </c>
      <c r="DM14" s="321"/>
      <c r="DN14" s="781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460"/>
      <c r="DX14" s="702"/>
      <c r="DY14" s="31"/>
      <c r="DZ14" s="793"/>
      <c r="EA14" s="78">
        <f t="shared" si="16"/>
        <v>24729.120000000003</v>
      </c>
      <c r="EC14" s="322"/>
      <c r="ED14" s="336"/>
      <c r="EE14" s="1460"/>
      <c r="EF14" s="702"/>
      <c r="EG14" s="31"/>
      <c r="EH14" s="793"/>
      <c r="EI14" s="78">
        <f t="shared" si="17"/>
        <v>760.2</v>
      </c>
      <c r="EK14" s="322"/>
      <c r="EL14" s="336"/>
      <c r="EM14" s="1460"/>
      <c r="EN14" s="702"/>
      <c r="EO14" s="31"/>
      <c r="EP14" s="793"/>
      <c r="EQ14" s="78">
        <f t="shared" si="18"/>
        <v>0</v>
      </c>
      <c r="ES14" s="321">
        <v>41323</v>
      </c>
      <c r="ET14" s="1460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460"/>
      <c r="FB14" s="390"/>
      <c r="FC14" s="49"/>
      <c r="FD14" s="350"/>
      <c r="FE14" s="78">
        <f t="shared" si="20"/>
        <v>0</v>
      </c>
      <c r="FG14" s="616">
        <v>41560</v>
      </c>
      <c r="FH14" s="1769">
        <v>3771</v>
      </c>
      <c r="FI14" s="1290">
        <v>87500</v>
      </c>
      <c r="FJ14" s="563"/>
      <c r="FK14" s="350"/>
      <c r="FL14" s="131">
        <f t="shared" si="21"/>
        <v>1923705</v>
      </c>
      <c r="FN14" s="616"/>
      <c r="FO14" s="1287"/>
      <c r="FP14" s="1664"/>
      <c r="FQ14" s="1665"/>
      <c r="FR14" s="350"/>
      <c r="FS14" s="131">
        <f t="shared" si="22"/>
        <v>152890.34</v>
      </c>
      <c r="FU14" s="616">
        <v>41639</v>
      </c>
      <c r="FV14" s="1287" t="s">
        <v>2006</v>
      </c>
      <c r="FW14" s="1438">
        <v>1999.62</v>
      </c>
      <c r="FX14" s="563"/>
      <c r="FY14" s="350"/>
      <c r="FZ14" s="131">
        <f t="shared" si="23"/>
        <v>528158.24000000011</v>
      </c>
      <c r="GB14" s="901"/>
      <c r="GC14" s="780"/>
      <c r="GD14" s="793"/>
      <c r="GE14" s="563"/>
      <c r="GF14" s="350"/>
      <c r="GG14" s="131">
        <f t="shared" si="24"/>
        <v>587959.0499999997</v>
      </c>
      <c r="GI14" s="616"/>
      <c r="GJ14" s="1287"/>
      <c r="GK14" s="1664"/>
      <c r="GL14" s="1665"/>
      <c r="GM14" s="350"/>
      <c r="GN14" s="131">
        <f t="shared" si="25"/>
        <v>216500.2</v>
      </c>
      <c r="GP14" s="616"/>
      <c r="GQ14" s="1289"/>
      <c r="GR14" s="1290"/>
      <c r="GS14" s="563"/>
      <c r="GT14" s="350"/>
      <c r="GU14" s="131">
        <f t="shared" si="26"/>
        <v>3872.54</v>
      </c>
      <c r="GW14" s="616"/>
      <c r="GX14" s="1289"/>
      <c r="GY14" s="1290"/>
      <c r="GZ14" s="563"/>
      <c r="HA14" s="350"/>
      <c r="HB14" s="131">
        <f t="shared" si="27"/>
        <v>121575.74</v>
      </c>
      <c r="HD14" s="616"/>
      <c r="HE14" s="1289"/>
      <c r="HF14" s="1290"/>
      <c r="HG14" s="563"/>
      <c r="HH14" s="350"/>
      <c r="HI14" s="131">
        <f t="shared" si="28"/>
        <v>2469.64</v>
      </c>
      <c r="HK14" s="31"/>
      <c r="HL14" s="1460"/>
      <c r="HM14" s="702"/>
      <c r="HN14" s="31"/>
      <c r="HO14" s="793"/>
      <c r="HP14" s="78">
        <f t="shared" si="29"/>
        <v>0</v>
      </c>
      <c r="HR14" s="996">
        <v>40732</v>
      </c>
      <c r="HS14" s="311" t="s">
        <v>958</v>
      </c>
      <c r="HT14" s="783">
        <v>1750</v>
      </c>
      <c r="HU14" s="31"/>
      <c r="HV14" s="793"/>
      <c r="HW14" s="78">
        <f t="shared" si="30"/>
        <v>13569.66</v>
      </c>
      <c r="HY14" s="31"/>
      <c r="HZ14" s="1460"/>
      <c r="IA14" s="702"/>
      <c r="IB14" s="31"/>
      <c r="IC14" s="793"/>
      <c r="ID14" s="78">
        <f t="shared" si="31"/>
        <v>0</v>
      </c>
      <c r="IF14" s="321"/>
      <c r="IG14" s="258"/>
      <c r="IH14" s="229"/>
      <c r="II14" s="104"/>
      <c r="IJ14" s="321"/>
      <c r="IK14" s="350"/>
      <c r="IL14" s="78">
        <f t="shared" si="32"/>
        <v>20831.8</v>
      </c>
      <c r="IN14" s="31"/>
      <c r="IO14" s="1460"/>
      <c r="IP14" s="702"/>
      <c r="IQ14" s="31"/>
      <c r="IR14" s="793"/>
      <c r="IS14" s="78">
        <f t="shared" si="33"/>
        <v>25000.2</v>
      </c>
      <c r="IU14" s="31"/>
      <c r="IV14" s="1460"/>
      <c r="IW14" s="702"/>
      <c r="IX14" s="31"/>
      <c r="IY14" s="793"/>
      <c r="IZ14" s="78">
        <f t="shared" si="34"/>
        <v>38688.400000000001</v>
      </c>
      <c r="JB14" s="406">
        <v>41143</v>
      </c>
      <c r="JC14" s="311">
        <v>1909</v>
      </c>
      <c r="JD14" s="831">
        <v>5277.7</v>
      </c>
      <c r="JE14" s="810"/>
      <c r="JF14" s="793"/>
      <c r="JG14" s="811">
        <f t="shared" si="35"/>
        <v>21242.93</v>
      </c>
      <c r="JI14" s="426"/>
      <c r="JJ14" s="229"/>
      <c r="JK14" s="806"/>
      <c r="JL14" s="97"/>
      <c r="JM14" s="350"/>
      <c r="JN14" s="811">
        <f t="shared" si="36"/>
        <v>33536.400000000001</v>
      </c>
      <c r="JP14" s="426">
        <v>41475</v>
      </c>
      <c r="JQ14" s="229">
        <v>3411</v>
      </c>
      <c r="JR14" s="104">
        <v>1700</v>
      </c>
      <c r="JS14" s="49"/>
      <c r="JT14" s="139"/>
      <c r="JU14" s="78">
        <f t="shared" si="37"/>
        <v>19222.190000000002</v>
      </c>
      <c r="JW14" s="796"/>
      <c r="JZ14" s="31"/>
      <c r="KA14" s="76"/>
      <c r="KB14" s="78">
        <f t="shared" si="38"/>
        <v>25300</v>
      </c>
      <c r="KD14" s="796"/>
      <c r="KE14" s="311"/>
      <c r="KF14" s="702"/>
      <c r="KG14" s="31"/>
      <c r="KH14" s="76"/>
      <c r="KI14" s="78">
        <f t="shared" si="39"/>
        <v>65228.52</v>
      </c>
      <c r="KK14" s="400"/>
      <c r="KL14" s="244"/>
      <c r="KM14" s="244"/>
      <c r="KN14" s="31"/>
      <c r="KO14" s="76"/>
      <c r="KP14" s="78">
        <f t="shared" si="40"/>
        <v>3088.4</v>
      </c>
      <c r="KR14" s="400"/>
      <c r="KS14" s="244"/>
      <c r="KT14" s="244"/>
      <c r="KU14" s="31"/>
      <c r="KV14" s="76"/>
      <c r="KW14" s="78">
        <f t="shared" si="41"/>
        <v>45118.299999999996</v>
      </c>
      <c r="KY14" s="400"/>
      <c r="KZ14" s="244"/>
      <c r="LA14" s="244"/>
      <c r="LB14" s="31"/>
      <c r="LC14" s="76"/>
      <c r="LD14" s="78">
        <f t="shared" si="42"/>
        <v>3981.6000000000004</v>
      </c>
      <c r="LF14" s="321">
        <v>41485</v>
      </c>
      <c r="LG14" s="229">
        <v>3428</v>
      </c>
      <c r="LH14" s="975">
        <v>88041.96</v>
      </c>
      <c r="LI14" s="49"/>
      <c r="LJ14" s="139"/>
      <c r="LK14" s="131">
        <f t="shared" si="43"/>
        <v>292319.58</v>
      </c>
      <c r="LP14" s="31"/>
      <c r="LQ14" s="76"/>
      <c r="LR14" s="78">
        <f t="shared" si="44"/>
        <v>0</v>
      </c>
      <c r="LW14" s="31"/>
      <c r="LX14" s="76"/>
      <c r="LY14" s="78">
        <f t="shared" si="45"/>
        <v>0</v>
      </c>
      <c r="MA14" s="406"/>
      <c r="MB14" s="336"/>
      <c r="MC14" s="311"/>
      <c r="MD14" s="22"/>
      <c r="ME14" s="466"/>
      <c r="MF14" s="70"/>
      <c r="MG14" s="78">
        <f t="shared" si="46"/>
        <v>27686.6</v>
      </c>
      <c r="MI14" s="426"/>
      <c r="MJ14" s="302"/>
      <c r="MK14" s="139"/>
      <c r="ML14" s="308"/>
      <c r="MM14" s="389"/>
      <c r="MN14" s="78">
        <f t="shared" si="47"/>
        <v>53000.1</v>
      </c>
      <c r="MP14" s="426"/>
      <c r="MQ14" s="302"/>
      <c r="MR14" s="139"/>
      <c r="MS14" s="308"/>
      <c r="MT14" s="389"/>
      <c r="MU14" s="131">
        <f t="shared" si="48"/>
        <v>149000.25</v>
      </c>
      <c r="MW14" s="31"/>
      <c r="MX14" s="311"/>
      <c r="MY14" s="22"/>
      <c r="MZ14" s="31"/>
      <c r="NA14" s="76"/>
      <c r="NB14" s="78">
        <f t="shared" si="49"/>
        <v>5139.42</v>
      </c>
      <c r="ND14" s="406"/>
      <c r="NE14" s="311"/>
      <c r="NF14" s="22"/>
      <c r="NG14" s="31"/>
      <c r="NH14" s="76"/>
      <c r="NI14" s="78">
        <f t="shared" si="50"/>
        <v>7971.5</v>
      </c>
      <c r="NK14" s="406"/>
      <c r="NL14" s="311"/>
      <c r="NM14" s="22"/>
      <c r="NN14" s="31"/>
      <c r="NO14" s="76"/>
      <c r="NP14" s="78">
        <f t="shared" si="51"/>
        <v>2000</v>
      </c>
      <c r="NR14" s="406"/>
      <c r="NS14" s="311"/>
      <c r="NT14" s="22"/>
      <c r="NU14" s="31"/>
      <c r="NV14" s="76"/>
      <c r="NW14" s="78">
        <f t="shared" si="52"/>
        <v>31296.400000000001</v>
      </c>
      <c r="NY14" s="406">
        <v>41455</v>
      </c>
      <c r="NZ14" s="311">
        <v>3332</v>
      </c>
      <c r="OA14" s="22">
        <v>13154.4</v>
      </c>
      <c r="OB14" s="31"/>
      <c r="OC14" s="76"/>
      <c r="OD14" s="78">
        <f t="shared" si="53"/>
        <v>98778.799999999988</v>
      </c>
      <c r="OF14" s="31"/>
      <c r="OG14" s="311"/>
      <c r="OH14" s="22"/>
      <c r="OI14" s="31"/>
      <c r="OJ14" s="76"/>
      <c r="OK14" s="78">
        <f t="shared" si="54"/>
        <v>21915.99</v>
      </c>
      <c r="OM14" s="49">
        <v>41635</v>
      </c>
      <c r="ON14" s="1838" t="s">
        <v>1958</v>
      </c>
      <c r="OO14" s="1839">
        <v>4348.05</v>
      </c>
      <c r="OP14" s="1840" t="s">
        <v>2089</v>
      </c>
      <c r="OQ14" s="1839"/>
      <c r="OR14" s="78">
        <f t="shared" si="55"/>
        <v>17678.689999999999</v>
      </c>
      <c r="OT14" s="49"/>
      <c r="OU14" s="302"/>
      <c r="OV14" s="139"/>
      <c r="OW14" s="952"/>
      <c r="OX14" s="893"/>
      <c r="OY14" s="78">
        <f t="shared" si="56"/>
        <v>0</v>
      </c>
      <c r="PA14" s="31"/>
      <c r="PB14" s="311"/>
      <c r="PC14" s="22"/>
      <c r="PD14" s="31"/>
      <c r="PE14" s="76"/>
      <c r="PF14" s="78">
        <f t="shared" si="57"/>
        <v>0</v>
      </c>
      <c r="PH14" s="322"/>
      <c r="PI14" s="311"/>
      <c r="PJ14" s="22"/>
      <c r="PK14" s="31"/>
      <c r="PL14" s="76"/>
      <c r="PM14" s="78">
        <f t="shared" si="58"/>
        <v>7803.92</v>
      </c>
      <c r="PO14" s="31"/>
      <c r="PP14" s="311"/>
      <c r="PQ14" s="22"/>
      <c r="PR14" s="31"/>
      <c r="PS14" s="76"/>
      <c r="PT14" s="78">
        <f t="shared" si="59"/>
        <v>0</v>
      </c>
      <c r="PV14" s="322">
        <v>41427</v>
      </c>
      <c r="PW14" s="780">
        <v>3181</v>
      </c>
      <c r="PX14" s="76">
        <v>100000</v>
      </c>
      <c r="PY14" s="466"/>
      <c r="PZ14" s="70"/>
      <c r="QA14" s="78">
        <f t="shared" si="60"/>
        <v>705000.36</v>
      </c>
      <c r="QC14" s="322"/>
      <c r="QD14" s="780"/>
      <c r="QE14" s="76"/>
      <c r="QF14" s="466"/>
      <c r="QG14" s="70"/>
      <c r="QH14" s="78">
        <f t="shared" si="61"/>
        <v>0</v>
      </c>
      <c r="QJ14" s="426">
        <v>41635</v>
      </c>
      <c r="QK14" s="229" t="s">
        <v>1956</v>
      </c>
      <c r="QL14" s="104">
        <v>5995.5</v>
      </c>
      <c r="QM14" s="49"/>
      <c r="QN14" s="139"/>
      <c r="QO14" s="78">
        <f t="shared" si="62"/>
        <v>57634.75</v>
      </c>
      <c r="QQ14" s="426"/>
      <c r="QR14" s="229"/>
      <c r="QS14" s="104"/>
      <c r="QT14" s="49"/>
      <c r="QU14" s="139"/>
      <c r="QV14" s="131">
        <f t="shared" si="63"/>
        <v>0</v>
      </c>
      <c r="QX14" s="426"/>
      <c r="QY14" s="229"/>
      <c r="QZ14" s="104"/>
      <c r="RA14" s="49"/>
      <c r="RB14" s="139"/>
      <c r="RC14" s="131">
        <f t="shared" si="64"/>
        <v>0</v>
      </c>
      <c r="RE14" s="31"/>
      <c r="RF14" s="311"/>
      <c r="RG14" s="22"/>
      <c r="RH14" s="31"/>
      <c r="RI14" s="76"/>
      <c r="RJ14" s="78">
        <f t="shared" si="65"/>
        <v>234</v>
      </c>
      <c r="RL14" s="406"/>
      <c r="RM14" s="311"/>
      <c r="RN14" s="22"/>
      <c r="RO14" s="31"/>
      <c r="RP14" s="76"/>
      <c r="RQ14" s="78">
        <f t="shared" si="66"/>
        <v>7744.58</v>
      </c>
      <c r="RS14" s="406"/>
      <c r="RT14" s="311"/>
      <c r="RU14" s="22"/>
      <c r="RV14" s="31"/>
      <c r="RW14" s="76"/>
      <c r="RX14" s="78">
        <f t="shared" si="67"/>
        <v>16000.32</v>
      </c>
      <c r="RZ14" s="426"/>
      <c r="SA14" s="302"/>
      <c r="SB14" s="139"/>
      <c r="SC14" s="426"/>
      <c r="SD14" s="139"/>
      <c r="SE14" s="78">
        <f t="shared" si="68"/>
        <v>39187.58</v>
      </c>
      <c r="SG14" s="321">
        <v>41548</v>
      </c>
      <c r="SH14" s="898">
        <v>3720</v>
      </c>
      <c r="SI14" s="139">
        <v>42503</v>
      </c>
      <c r="SJ14" s="49"/>
      <c r="SK14" s="139"/>
      <c r="SL14" s="78">
        <f t="shared" si="69"/>
        <v>162112.70000000001</v>
      </c>
      <c r="SN14" s="321">
        <v>41621</v>
      </c>
      <c r="SO14" s="302" t="s">
        <v>1870</v>
      </c>
      <c r="SP14" s="139">
        <v>16995.2</v>
      </c>
      <c r="SQ14" s="49"/>
      <c r="SR14" s="139"/>
      <c r="SS14" s="131">
        <f t="shared" si="70"/>
        <v>117029.89999999998</v>
      </c>
      <c r="SU14" s="321"/>
      <c r="SV14" s="302"/>
      <c r="SW14" s="139"/>
      <c r="SX14" s="49"/>
      <c r="SY14" s="139"/>
      <c r="SZ14" s="131">
        <f t="shared" si="71"/>
        <v>201197.28</v>
      </c>
      <c r="TB14" s="406"/>
      <c r="TC14" s="311"/>
      <c r="TD14" s="22"/>
      <c r="TE14" s="31"/>
      <c r="TF14" s="76"/>
      <c r="TG14" s="78">
        <f t="shared" si="72"/>
        <v>720.1</v>
      </c>
      <c r="TI14" s="321"/>
      <c r="TJ14" s="229"/>
      <c r="TK14" s="104"/>
      <c r="TL14" s="49"/>
      <c r="TM14" s="139"/>
      <c r="TN14" s="78">
        <f t="shared" si="73"/>
        <v>57552.92</v>
      </c>
      <c r="TP14" s="321"/>
      <c r="TQ14" s="229"/>
      <c r="TR14" s="104"/>
      <c r="TS14" s="49"/>
      <c r="TT14" s="139"/>
      <c r="TU14" s="78">
        <f t="shared" si="74"/>
        <v>215449.9</v>
      </c>
      <c r="TW14" s="321"/>
      <c r="TX14" s="229"/>
      <c r="TY14" s="104"/>
      <c r="TZ14" s="49"/>
      <c r="UA14" s="139"/>
      <c r="UB14" s="78">
        <f t="shared" si="75"/>
        <v>2701.3</v>
      </c>
      <c r="UD14" s="322"/>
      <c r="UE14" s="311"/>
      <c r="UF14" s="22"/>
      <c r="UG14" s="31"/>
      <c r="UH14" s="76"/>
      <c r="UI14" s="78">
        <f t="shared" si="76"/>
        <v>3803.8</v>
      </c>
      <c r="UK14" s="322"/>
      <c r="UL14" s="311"/>
      <c r="UM14" s="22"/>
      <c r="UN14" s="31"/>
      <c r="UO14" s="76"/>
      <c r="UP14" s="78">
        <f t="shared" si="77"/>
        <v>4431</v>
      </c>
    </row>
    <row r="15" spans="1:563" x14ac:dyDescent="0.25">
      <c r="A15" s="321"/>
      <c r="B15" s="1289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87"/>
      <c r="R15" s="696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96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87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87">
        <v>3115</v>
      </c>
      <c r="CM15" s="104">
        <v>34348.86</v>
      </c>
      <c r="CN15" s="49"/>
      <c r="CO15" s="139"/>
      <c r="CP15" s="78">
        <f t="shared" si="11"/>
        <v>522722.37999999989</v>
      </c>
      <c r="CR15" s="426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1876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81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3"/>
      <c r="DY15" s="31"/>
      <c r="DZ15" s="793"/>
      <c r="EA15" s="78">
        <f t="shared" si="16"/>
        <v>24729.120000000003</v>
      </c>
      <c r="EC15" s="322"/>
      <c r="ED15" s="336"/>
      <c r="EE15" s="311"/>
      <c r="EF15" s="783"/>
      <c r="EG15" s="31"/>
      <c r="EH15" s="793"/>
      <c r="EI15" s="78">
        <f t="shared" si="17"/>
        <v>760.2</v>
      </c>
      <c r="EK15" s="322"/>
      <c r="EL15" s="336"/>
      <c r="EM15" s="311"/>
      <c r="EN15" s="783"/>
      <c r="EO15" s="31"/>
      <c r="EP15" s="793"/>
      <c r="EQ15" s="78">
        <f t="shared" si="18"/>
        <v>0</v>
      </c>
      <c r="ES15" s="321">
        <v>41358</v>
      </c>
      <c r="ET15" s="1460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460"/>
      <c r="FB15" s="390"/>
      <c r="FC15" s="49"/>
      <c r="FD15" s="350"/>
      <c r="FE15" s="78">
        <f t="shared" si="20"/>
        <v>0</v>
      </c>
      <c r="FG15" s="616">
        <v>41560</v>
      </c>
      <c r="FH15" s="1769">
        <v>3772</v>
      </c>
      <c r="FI15" s="1290">
        <v>69825</v>
      </c>
      <c r="FJ15" s="563"/>
      <c r="FK15" s="350"/>
      <c r="FL15" s="131">
        <f t="shared" si="21"/>
        <v>1993530</v>
      </c>
      <c r="FN15" s="616">
        <v>41536</v>
      </c>
      <c r="FO15" s="1662">
        <v>3641</v>
      </c>
      <c r="FP15" s="1288">
        <v>14696</v>
      </c>
      <c r="FQ15" s="563"/>
      <c r="FR15" s="350"/>
      <c r="FS15" s="131">
        <f t="shared" si="22"/>
        <v>167586.34</v>
      </c>
      <c r="FU15" s="616">
        <v>41639</v>
      </c>
      <c r="FV15" s="1287" t="s">
        <v>2007</v>
      </c>
      <c r="FW15" s="1438">
        <v>1998.78</v>
      </c>
      <c r="FX15" s="563"/>
      <c r="FY15" s="350"/>
      <c r="FZ15" s="131">
        <f t="shared" si="23"/>
        <v>530157.02000000014</v>
      </c>
      <c r="GB15" s="901"/>
      <c r="GC15" s="780"/>
      <c r="GD15" s="793"/>
      <c r="GE15" s="563"/>
      <c r="GF15" s="350"/>
      <c r="GG15" s="131">
        <f t="shared" si="24"/>
        <v>587959.0499999997</v>
      </c>
      <c r="GI15" s="616">
        <v>41502</v>
      </c>
      <c r="GJ15" s="1287">
        <v>3530</v>
      </c>
      <c r="GK15" s="1288">
        <v>40000</v>
      </c>
      <c r="GL15" s="563"/>
      <c r="GM15" s="350"/>
      <c r="GN15" s="131">
        <f t="shared" si="25"/>
        <v>256500.2</v>
      </c>
      <c r="GP15" s="616"/>
      <c r="GQ15" s="1289"/>
      <c r="GR15" s="1290"/>
      <c r="GS15" s="563"/>
      <c r="GT15" s="350"/>
      <c r="GU15" s="131">
        <f t="shared" si="26"/>
        <v>3872.54</v>
      </c>
      <c r="GW15" s="616"/>
      <c r="GX15" s="1289"/>
      <c r="GY15" s="1290"/>
      <c r="GZ15" s="563"/>
      <c r="HA15" s="350"/>
      <c r="HB15" s="131">
        <f t="shared" si="27"/>
        <v>121575.74</v>
      </c>
      <c r="HD15" s="616"/>
      <c r="HE15" s="1289"/>
      <c r="HF15" s="1290"/>
      <c r="HG15" s="563"/>
      <c r="HH15" s="350"/>
      <c r="HI15" s="131">
        <f t="shared" si="28"/>
        <v>2469.64</v>
      </c>
      <c r="HK15" s="311"/>
      <c r="HL15" s="311"/>
      <c r="HM15" s="783"/>
      <c r="HN15" s="31"/>
      <c r="HO15" s="793"/>
      <c r="HP15" s="78">
        <f t="shared" si="29"/>
        <v>0</v>
      </c>
      <c r="HR15" s="996"/>
      <c r="HS15" s="311"/>
      <c r="HT15" s="783"/>
      <c r="HU15" s="31"/>
      <c r="HV15" s="793"/>
      <c r="HW15" s="78">
        <f t="shared" si="30"/>
        <v>13569.66</v>
      </c>
      <c r="HY15" s="311"/>
      <c r="HZ15" s="311"/>
      <c r="IA15" s="783"/>
      <c r="IB15" s="31"/>
      <c r="IC15" s="793"/>
      <c r="ID15" s="78">
        <f t="shared" si="31"/>
        <v>0</v>
      </c>
      <c r="IF15" s="321"/>
      <c r="IG15" s="258"/>
      <c r="IH15" s="229"/>
      <c r="II15" s="104"/>
      <c r="IJ15" s="321"/>
      <c r="IK15" s="350"/>
      <c r="IL15" s="78">
        <f t="shared" si="32"/>
        <v>20831.8</v>
      </c>
      <c r="IN15" s="311"/>
      <c r="IO15" s="311"/>
      <c r="IP15" s="783"/>
      <c r="IQ15" s="31"/>
      <c r="IR15" s="793"/>
      <c r="IS15" s="78">
        <f t="shared" si="33"/>
        <v>25000.2</v>
      </c>
      <c r="IU15" s="311"/>
      <c r="IV15" s="311"/>
      <c r="IW15" s="783"/>
      <c r="IX15" s="31"/>
      <c r="IY15" s="793"/>
      <c r="IZ15" s="78">
        <f t="shared" si="34"/>
        <v>38688.400000000001</v>
      </c>
      <c r="JB15" s="406"/>
      <c r="JC15" s="311"/>
      <c r="JD15" s="831"/>
      <c r="JE15" s="720"/>
      <c r="JF15" s="793"/>
      <c r="JG15" s="811">
        <f t="shared" si="35"/>
        <v>21242.93</v>
      </c>
      <c r="JI15" s="426"/>
      <c r="JJ15" s="229"/>
      <c r="JK15" s="806"/>
      <c r="JL15" s="347"/>
      <c r="JM15" s="350"/>
      <c r="JN15" s="811">
        <f t="shared" si="36"/>
        <v>33536.400000000001</v>
      </c>
      <c r="JP15" s="426"/>
      <c r="JQ15" s="229"/>
      <c r="JR15" s="104"/>
      <c r="JS15" s="49"/>
      <c r="JT15" s="139"/>
      <c r="JU15" s="78">
        <f t="shared" si="37"/>
        <v>19222.190000000002</v>
      </c>
      <c r="JW15" s="322"/>
      <c r="JX15" s="311"/>
      <c r="JY15" s="22"/>
      <c r="JZ15" s="31"/>
      <c r="KA15" s="76"/>
      <c r="KB15" s="78">
        <f t="shared" si="38"/>
        <v>25300</v>
      </c>
      <c r="KD15" s="322"/>
      <c r="KE15" s="311"/>
      <c r="KF15" s="783"/>
      <c r="KG15" s="31"/>
      <c r="KH15" s="76"/>
      <c r="KI15" s="78">
        <f t="shared" si="39"/>
        <v>65228.52</v>
      </c>
      <c r="KK15" s="321"/>
      <c r="KL15" s="229"/>
      <c r="KM15" s="104"/>
      <c r="KN15" s="31"/>
      <c r="KO15" s="76"/>
      <c r="KP15" s="78">
        <f t="shared" si="40"/>
        <v>3088.4</v>
      </c>
      <c r="KR15" s="321"/>
      <c r="KS15" s="229"/>
      <c r="KT15" s="104"/>
      <c r="KU15" s="31"/>
      <c r="KV15" s="76"/>
      <c r="KW15" s="78">
        <f t="shared" si="41"/>
        <v>45118.299999999996</v>
      </c>
      <c r="KY15" s="321"/>
      <c r="KZ15" s="229"/>
      <c r="LA15" s="104"/>
      <c r="LB15" s="31"/>
      <c r="LC15" s="76"/>
      <c r="LD15" s="78">
        <f t="shared" si="42"/>
        <v>3981.6000000000004</v>
      </c>
      <c r="LF15" s="321">
        <v>41504</v>
      </c>
      <c r="LG15" s="229">
        <v>3540</v>
      </c>
      <c r="LH15" s="975">
        <v>82438.67</v>
      </c>
      <c r="LI15" s="49"/>
      <c r="LJ15" s="139"/>
      <c r="LK15" s="131">
        <f t="shared" si="43"/>
        <v>374758.25</v>
      </c>
      <c r="LM15" s="311"/>
      <c r="LN15" s="311"/>
      <c r="LO15" s="22"/>
      <c r="LP15" s="31"/>
      <c r="LQ15" s="76"/>
      <c r="LR15" s="78">
        <f t="shared" si="44"/>
        <v>0</v>
      </c>
      <c r="LT15" s="311"/>
      <c r="LU15" s="311"/>
      <c r="LV15" s="22"/>
      <c r="LW15" s="31"/>
      <c r="LX15" s="76"/>
      <c r="LY15" s="78">
        <f t="shared" si="45"/>
        <v>0</v>
      </c>
      <c r="MA15" s="406"/>
      <c r="MB15" s="336"/>
      <c r="MC15" s="311"/>
      <c r="MD15" s="22"/>
      <c r="ME15" s="466"/>
      <c r="MF15" s="70"/>
      <c r="MG15" s="78">
        <f t="shared" si="46"/>
        <v>27686.6</v>
      </c>
      <c r="MI15" s="426"/>
      <c r="MJ15" s="302"/>
      <c r="MK15" s="139"/>
      <c r="ML15" s="308"/>
      <c r="MM15" s="389"/>
      <c r="MN15" s="78">
        <f t="shared" si="47"/>
        <v>53000.1</v>
      </c>
      <c r="MP15" s="426"/>
      <c r="MQ15" s="302"/>
      <c r="MR15" s="139"/>
      <c r="MS15" s="308"/>
      <c r="MT15" s="389"/>
      <c r="MU15" s="131">
        <f t="shared" si="48"/>
        <v>149000.25</v>
      </c>
      <c r="MW15" s="31"/>
      <c r="MX15" s="311"/>
      <c r="MY15" s="22"/>
      <c r="MZ15" s="31"/>
      <c r="NA15" s="76"/>
      <c r="NB15" s="78">
        <f t="shared" si="49"/>
        <v>5139.42</v>
      </c>
      <c r="ND15" s="406"/>
      <c r="NE15" s="311"/>
      <c r="NF15" s="22"/>
      <c r="NG15" s="31"/>
      <c r="NH15" s="76"/>
      <c r="NI15" s="78">
        <f t="shared" si="50"/>
        <v>7971.5</v>
      </c>
      <c r="NK15" s="406"/>
      <c r="NL15" s="311"/>
      <c r="NM15" s="22"/>
      <c r="NN15" s="31"/>
      <c r="NO15" s="76"/>
      <c r="NP15" s="78">
        <f t="shared" si="51"/>
        <v>2000</v>
      </c>
      <c r="NR15" s="406"/>
      <c r="NS15" s="311"/>
      <c r="NT15" s="22"/>
      <c r="NU15" s="31"/>
      <c r="NV15" s="76"/>
      <c r="NW15" s="78">
        <f t="shared" si="52"/>
        <v>31296.400000000001</v>
      </c>
      <c r="NY15" s="406">
        <v>41582</v>
      </c>
      <c r="NZ15" s="311">
        <v>3840</v>
      </c>
      <c r="OA15" s="22">
        <v>15301.2</v>
      </c>
      <c r="OB15" s="31"/>
      <c r="OC15" s="76"/>
      <c r="OD15" s="78">
        <f t="shared" si="53"/>
        <v>114079.99999999999</v>
      </c>
      <c r="OF15" s="31"/>
      <c r="OG15" s="311"/>
      <c r="OH15" s="22"/>
      <c r="OI15" s="31"/>
      <c r="OJ15" s="76"/>
      <c r="OK15" s="78">
        <f t="shared" si="54"/>
        <v>21915.99</v>
      </c>
      <c r="OM15" s="31">
        <v>41639</v>
      </c>
      <c r="ON15" s="780" t="s">
        <v>1978</v>
      </c>
      <c r="OO15" s="76">
        <v>5016.5</v>
      </c>
      <c r="OP15" s="258">
        <v>41612</v>
      </c>
      <c r="OQ15" s="67">
        <v>3606</v>
      </c>
      <c r="OR15" s="78">
        <f t="shared" si="55"/>
        <v>19089.189999999999</v>
      </c>
      <c r="OT15" s="49"/>
      <c r="OU15" s="302"/>
      <c r="OV15" s="139"/>
      <c r="OW15" s="49"/>
      <c r="OX15" s="139"/>
      <c r="OY15" s="78">
        <f t="shared" si="56"/>
        <v>0</v>
      </c>
      <c r="PA15" s="31"/>
      <c r="PB15" s="311"/>
      <c r="PC15" s="22"/>
      <c r="PD15" s="31"/>
      <c r="PE15" s="76"/>
      <c r="PF15" s="78">
        <f t="shared" si="57"/>
        <v>0</v>
      </c>
      <c r="PH15" s="322"/>
      <c r="PI15" s="311"/>
      <c r="PJ15" s="22"/>
      <c r="PK15" s="31"/>
      <c r="PL15" s="76"/>
      <c r="PM15" s="78">
        <f t="shared" si="58"/>
        <v>7803.92</v>
      </c>
      <c r="PO15" s="31"/>
      <c r="PP15" s="311"/>
      <c r="PQ15" s="22"/>
      <c r="PR15" s="31"/>
      <c r="PS15" s="76"/>
      <c r="PT15" s="78">
        <f t="shared" si="59"/>
        <v>0</v>
      </c>
      <c r="PV15" s="31">
        <v>41427</v>
      </c>
      <c r="PW15" s="780">
        <v>3182</v>
      </c>
      <c r="PX15" s="76">
        <v>70000</v>
      </c>
      <c r="PY15" s="31"/>
      <c r="PZ15" s="76"/>
      <c r="QA15" s="78">
        <f t="shared" si="60"/>
        <v>775000.36</v>
      </c>
      <c r="QC15" s="31"/>
      <c r="QD15" s="780"/>
      <c r="QE15" s="76"/>
      <c r="QF15" s="31"/>
      <c r="QG15" s="76"/>
      <c r="QH15" s="78">
        <f t="shared" si="61"/>
        <v>0</v>
      </c>
      <c r="QJ15" s="426">
        <v>37252</v>
      </c>
      <c r="QK15" s="229" t="s">
        <v>1957</v>
      </c>
      <c r="QL15" s="104">
        <v>6262.75</v>
      </c>
      <c r="QM15" s="49"/>
      <c r="QN15" s="139"/>
      <c r="QO15" s="78">
        <f t="shared" si="62"/>
        <v>63897.5</v>
      </c>
      <c r="QQ15" s="426"/>
      <c r="QR15" s="229"/>
      <c r="QS15" s="104"/>
      <c r="QT15" s="49"/>
      <c r="QU15" s="139"/>
      <c r="QV15" s="131">
        <f t="shared" si="63"/>
        <v>0</v>
      </c>
      <c r="QX15" s="426"/>
      <c r="QY15" s="229"/>
      <c r="QZ15" s="104"/>
      <c r="RA15" s="49"/>
      <c r="RB15" s="139"/>
      <c r="RC15" s="131">
        <f t="shared" si="64"/>
        <v>0</v>
      </c>
      <c r="RE15" s="31"/>
      <c r="RF15" s="311"/>
      <c r="RG15" s="22"/>
      <c r="RH15" s="31"/>
      <c r="RI15" s="76"/>
      <c r="RJ15" s="78">
        <f t="shared" si="65"/>
        <v>234</v>
      </c>
      <c r="RL15" s="406"/>
      <c r="RM15" s="311"/>
      <c r="RN15" s="22"/>
      <c r="RO15" s="31"/>
      <c r="RP15" s="76"/>
      <c r="RQ15" s="78">
        <f t="shared" si="66"/>
        <v>7744.58</v>
      </c>
      <c r="RS15" s="406"/>
      <c r="RT15" s="311"/>
      <c r="RU15" s="22"/>
      <c r="RV15" s="31"/>
      <c r="RW15" s="76"/>
      <c r="RX15" s="78">
        <f t="shared" si="67"/>
        <v>16000.32</v>
      </c>
      <c r="RZ15" s="426"/>
      <c r="SA15" s="302"/>
      <c r="SB15" s="139"/>
      <c r="SC15" s="426"/>
      <c r="SD15" s="139"/>
      <c r="SE15" s="78">
        <f t="shared" si="68"/>
        <v>39187.58</v>
      </c>
      <c r="SG15" s="321">
        <v>41578</v>
      </c>
      <c r="SH15" s="898">
        <v>3827</v>
      </c>
      <c r="SI15" s="139">
        <v>13341.25</v>
      </c>
      <c r="SJ15" s="49"/>
      <c r="SK15" s="139"/>
      <c r="SL15" s="78">
        <f t="shared" si="69"/>
        <v>175453.95</v>
      </c>
      <c r="SN15" s="321">
        <v>41621</v>
      </c>
      <c r="SO15" s="302" t="s">
        <v>1871</v>
      </c>
      <c r="SP15" s="139">
        <v>15674.85</v>
      </c>
      <c r="SQ15" s="49"/>
      <c r="SR15" s="139"/>
      <c r="SS15" s="131">
        <f t="shared" si="70"/>
        <v>132704.74999999997</v>
      </c>
      <c r="SU15" s="321"/>
      <c r="SV15" s="302"/>
      <c r="SW15" s="139"/>
      <c r="SX15" s="49"/>
      <c r="SY15" s="139"/>
      <c r="SZ15" s="131">
        <f t="shared" si="71"/>
        <v>201197.28</v>
      </c>
      <c r="TB15" s="406"/>
      <c r="TC15" s="311"/>
      <c r="TD15" s="22"/>
      <c r="TE15" s="31"/>
      <c r="TF15" s="76"/>
      <c r="TG15" s="78">
        <f t="shared" si="72"/>
        <v>720.1</v>
      </c>
      <c r="TI15" s="321"/>
      <c r="TJ15" s="229"/>
      <c r="TK15" s="104"/>
      <c r="TL15" s="49"/>
      <c r="TM15" s="139"/>
      <c r="TN15" s="78">
        <f t="shared" si="73"/>
        <v>57552.92</v>
      </c>
      <c r="TP15" s="321"/>
      <c r="TQ15" s="229"/>
      <c r="TR15" s="104"/>
      <c r="TS15" s="49"/>
      <c r="TT15" s="139"/>
      <c r="TU15" s="78">
        <f t="shared" si="74"/>
        <v>215449.9</v>
      </c>
      <c r="TW15" s="321"/>
      <c r="TX15" s="229"/>
      <c r="TY15" s="104"/>
      <c r="TZ15" s="49"/>
      <c r="UA15" s="139"/>
      <c r="UB15" s="78">
        <f t="shared" si="75"/>
        <v>2701.3</v>
      </c>
      <c r="UD15" s="322"/>
      <c r="UE15" s="311"/>
      <c r="UF15" s="22"/>
      <c r="UG15" s="31"/>
      <c r="UH15" s="76"/>
      <c r="UI15" s="78">
        <f t="shared" si="76"/>
        <v>3803.8</v>
      </c>
      <c r="UK15" s="322"/>
      <c r="UL15" s="311"/>
      <c r="UM15" s="22"/>
      <c r="UN15" s="31"/>
      <c r="UO15" s="76"/>
      <c r="UP15" s="78">
        <f t="shared" si="77"/>
        <v>4431</v>
      </c>
    </row>
    <row r="16" spans="1:563" x14ac:dyDescent="0.25">
      <c r="A16" s="321"/>
      <c r="B16" s="1287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1010" t="s">
        <v>1874</v>
      </c>
      <c r="R16" s="783">
        <v>73967.55</v>
      </c>
      <c r="S16" s="336"/>
      <c r="T16" s="432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96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87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87">
        <v>3156</v>
      </c>
      <c r="CM16" s="104">
        <v>84999.88</v>
      </c>
      <c r="CN16" s="203"/>
      <c r="CO16" s="205"/>
      <c r="CP16" s="78">
        <f t="shared" si="11"/>
        <v>607722.25999999989</v>
      </c>
      <c r="CR16" s="426">
        <v>41557</v>
      </c>
      <c r="CS16" s="834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1967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81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6"/>
      <c r="EV16" s="49"/>
      <c r="EW16" s="350"/>
      <c r="EX16" s="78">
        <f t="shared" si="19"/>
        <v>49393.47</v>
      </c>
      <c r="EZ16" s="321"/>
      <c r="FA16" s="229"/>
      <c r="FB16" s="696"/>
      <c r="FC16" s="49"/>
      <c r="FD16" s="350"/>
      <c r="FE16" s="78">
        <f t="shared" si="20"/>
        <v>0</v>
      </c>
      <c r="FG16" s="616">
        <v>41560</v>
      </c>
      <c r="FH16" s="1769">
        <v>3773</v>
      </c>
      <c r="FI16" s="1290">
        <v>96005</v>
      </c>
      <c r="FJ16" s="563"/>
      <c r="FK16" s="350"/>
      <c r="FL16" s="131">
        <f t="shared" si="21"/>
        <v>2089535</v>
      </c>
      <c r="FN16" s="616">
        <v>41536</v>
      </c>
      <c r="FO16" s="1662">
        <v>3642</v>
      </c>
      <c r="FP16" s="1288">
        <v>1712.1</v>
      </c>
      <c r="FQ16" s="563"/>
      <c r="FR16" s="350"/>
      <c r="FS16" s="131">
        <f t="shared" si="22"/>
        <v>169298.44</v>
      </c>
      <c r="FU16" s="616">
        <v>41639</v>
      </c>
      <c r="FV16" s="1287" t="s">
        <v>2008</v>
      </c>
      <c r="FW16" s="1438">
        <v>1998.36</v>
      </c>
      <c r="FX16" s="563"/>
      <c r="FY16" s="350"/>
      <c r="FZ16" s="131">
        <f t="shared" si="23"/>
        <v>532155.38000000012</v>
      </c>
      <c r="GB16" s="901"/>
      <c r="GC16" s="780"/>
      <c r="GD16" s="793"/>
      <c r="GE16" s="563"/>
      <c r="GF16" s="350"/>
      <c r="GG16" s="131">
        <f t="shared" si="24"/>
        <v>587959.0499999997</v>
      </c>
      <c r="GI16" s="616">
        <v>41512</v>
      </c>
      <c r="GJ16" s="1287">
        <v>3576</v>
      </c>
      <c r="GK16" s="1288">
        <v>25000</v>
      </c>
      <c r="GL16" s="563"/>
      <c r="GM16" s="350"/>
      <c r="GN16" s="131">
        <f t="shared" si="25"/>
        <v>281500.2</v>
      </c>
      <c r="GP16" s="616"/>
      <c r="GQ16" s="1287"/>
      <c r="GR16" s="1288"/>
      <c r="GS16" s="563"/>
      <c r="GT16" s="350"/>
      <c r="GU16" s="131">
        <f t="shared" si="26"/>
        <v>3872.54</v>
      </c>
      <c r="GW16" s="616"/>
      <c r="GX16" s="1287"/>
      <c r="GY16" s="1288"/>
      <c r="GZ16" s="563"/>
      <c r="HA16" s="350"/>
      <c r="HB16" s="131">
        <f t="shared" si="27"/>
        <v>121575.74</v>
      </c>
      <c r="HD16" s="616"/>
      <c r="HE16" s="1287"/>
      <c r="HF16" s="1288"/>
      <c r="HG16" s="563"/>
      <c r="HH16" s="350"/>
      <c r="HI16" s="131">
        <f t="shared" si="28"/>
        <v>2469.64</v>
      </c>
      <c r="HK16" s="311"/>
      <c r="HL16" s="311"/>
      <c r="HM16" s="783"/>
      <c r="HN16" s="31"/>
      <c r="HO16" s="793"/>
      <c r="HP16" s="78">
        <f t="shared" si="29"/>
        <v>0</v>
      </c>
      <c r="HR16" s="996"/>
      <c r="HS16" s="311"/>
      <c r="HT16" s="783"/>
      <c r="HU16" s="31"/>
      <c r="HV16" s="793"/>
      <c r="HW16" s="78">
        <f t="shared" si="30"/>
        <v>13569.66</v>
      </c>
      <c r="HY16" s="311"/>
      <c r="HZ16" s="311"/>
      <c r="IA16" s="783"/>
      <c r="IB16" s="31"/>
      <c r="IC16" s="793"/>
      <c r="ID16" s="78">
        <f t="shared" si="31"/>
        <v>0</v>
      </c>
      <c r="IF16" s="321"/>
      <c r="IG16" s="244"/>
      <c r="IH16" s="1460"/>
      <c r="II16" s="139"/>
      <c r="IJ16" s="321"/>
      <c r="IK16" s="350"/>
      <c r="IL16" s="78">
        <f t="shared" si="32"/>
        <v>20831.8</v>
      </c>
      <c r="IN16" s="311"/>
      <c r="IO16" s="311"/>
      <c r="IP16" s="783"/>
      <c r="IQ16" s="31"/>
      <c r="IR16" s="793"/>
      <c r="IS16" s="78">
        <f t="shared" si="33"/>
        <v>25000.2</v>
      </c>
      <c r="IU16" s="311"/>
      <c r="IV16" s="311"/>
      <c r="IW16" s="783"/>
      <c r="IX16" s="31"/>
      <c r="IY16" s="793"/>
      <c r="IZ16" s="78">
        <f t="shared" si="34"/>
        <v>38688.400000000001</v>
      </c>
      <c r="JB16" s="406">
        <v>41333</v>
      </c>
      <c r="JC16" s="1460">
        <v>2774</v>
      </c>
      <c r="JD16" s="807">
        <v>8045.52</v>
      </c>
      <c r="JE16" s="810">
        <v>41335</v>
      </c>
      <c r="JF16" s="793">
        <v>4333</v>
      </c>
      <c r="JG16" s="811">
        <f t="shared" si="35"/>
        <v>24955.45</v>
      </c>
      <c r="JI16" s="426"/>
      <c r="JJ16" s="1460"/>
      <c r="JK16" s="805"/>
      <c r="JL16" s="97"/>
      <c r="JM16" s="350"/>
      <c r="JN16" s="811">
        <f t="shared" si="36"/>
        <v>33536.400000000001</v>
      </c>
      <c r="JP16" s="426"/>
      <c r="JQ16" s="229"/>
      <c r="JR16" s="104"/>
      <c r="JS16" s="49"/>
      <c r="JT16" s="139"/>
      <c r="JU16" s="78">
        <f t="shared" si="37"/>
        <v>19222.190000000002</v>
      </c>
      <c r="JW16" s="322"/>
      <c r="JX16" s="311"/>
      <c r="JY16" s="22"/>
      <c r="JZ16" s="31"/>
      <c r="KA16" s="76"/>
      <c r="KB16" s="78">
        <f t="shared" si="38"/>
        <v>25300</v>
      </c>
      <c r="KD16" s="322"/>
      <c r="KE16" s="311"/>
      <c r="KF16" s="783"/>
      <c r="KG16" s="31"/>
      <c r="KH16" s="76"/>
      <c r="KI16" s="78">
        <f t="shared" si="39"/>
        <v>65228.52</v>
      </c>
      <c r="KK16" s="322"/>
      <c r="KL16" s="311"/>
      <c r="KM16" s="22"/>
      <c r="KN16" s="31"/>
      <c r="KO16" s="76"/>
      <c r="KP16" s="78">
        <f t="shared" si="40"/>
        <v>3088.4</v>
      </c>
      <c r="KR16" s="322"/>
      <c r="KS16" s="311"/>
      <c r="KT16" s="22"/>
      <c r="KU16" s="31"/>
      <c r="KV16" s="76"/>
      <c r="KW16" s="78">
        <f t="shared" si="41"/>
        <v>45118.299999999996</v>
      </c>
      <c r="KY16" s="322"/>
      <c r="KZ16" s="311"/>
      <c r="LA16" s="22"/>
      <c r="LB16" s="31"/>
      <c r="LC16" s="76"/>
      <c r="LD16" s="78">
        <f t="shared" si="42"/>
        <v>3981.6000000000004</v>
      </c>
      <c r="LF16" s="321">
        <v>41506</v>
      </c>
      <c r="LG16" s="229">
        <v>3559</v>
      </c>
      <c r="LH16" s="975">
        <v>58688.78</v>
      </c>
      <c r="LI16" s="49"/>
      <c r="LJ16" s="139"/>
      <c r="LK16" s="131">
        <f t="shared" si="43"/>
        <v>433447.03</v>
      </c>
      <c r="LM16" s="311"/>
      <c r="LN16" s="311"/>
      <c r="LO16" s="22"/>
      <c r="LP16" s="31"/>
      <c r="LQ16" s="76"/>
      <c r="LR16" s="78">
        <f t="shared" si="44"/>
        <v>0</v>
      </c>
      <c r="LT16" s="311"/>
      <c r="LU16" s="311"/>
      <c r="LV16" s="22"/>
      <c r="LW16" s="31"/>
      <c r="LX16" s="76"/>
      <c r="LY16" s="78">
        <f t="shared" si="45"/>
        <v>0</v>
      </c>
      <c r="MA16" s="406"/>
      <c r="MB16" s="336"/>
      <c r="MC16" s="311"/>
      <c r="MD16" s="22"/>
      <c r="ME16" s="61"/>
      <c r="MF16" s="67"/>
      <c r="MG16" s="78">
        <f t="shared" si="46"/>
        <v>27686.6</v>
      </c>
      <c r="MI16" s="406"/>
      <c r="MJ16" s="780"/>
      <c r="MK16" s="139"/>
      <c r="ML16" s="336"/>
      <c r="MM16" s="432"/>
      <c r="MN16" s="78">
        <f t="shared" si="47"/>
        <v>53000.1</v>
      </c>
      <c r="MP16" s="426"/>
      <c r="MQ16" s="302"/>
      <c r="MR16" s="139"/>
      <c r="MS16" s="308"/>
      <c r="MT16" s="389"/>
      <c r="MU16" s="131">
        <f t="shared" si="48"/>
        <v>149000.25</v>
      </c>
      <c r="MW16" s="31"/>
      <c r="MX16" s="311"/>
      <c r="MY16" s="22"/>
      <c r="MZ16" s="31"/>
      <c r="NA16" s="76"/>
      <c r="NB16" s="78">
        <f t="shared" si="49"/>
        <v>5139.42</v>
      </c>
      <c r="ND16" s="406"/>
      <c r="NE16" s="311"/>
      <c r="NF16" s="22"/>
      <c r="NG16" s="31"/>
      <c r="NH16" s="76"/>
      <c r="NI16" s="78">
        <f t="shared" si="50"/>
        <v>7971.5</v>
      </c>
      <c r="NK16" s="406"/>
      <c r="NL16" s="311"/>
      <c r="NM16" s="22"/>
      <c r="NN16" s="31"/>
      <c r="NO16" s="76"/>
      <c r="NP16" s="78">
        <f t="shared" si="51"/>
        <v>2000</v>
      </c>
      <c r="NR16" s="406"/>
      <c r="NS16" s="311"/>
      <c r="NT16" s="22"/>
      <c r="NU16" s="31"/>
      <c r="NV16" s="76"/>
      <c r="NW16" s="78">
        <f t="shared" si="52"/>
        <v>31296.400000000001</v>
      </c>
      <c r="NY16" s="406">
        <v>41593</v>
      </c>
      <c r="NZ16" s="311">
        <v>3914</v>
      </c>
      <c r="OA16" s="22">
        <v>19171.599999999999</v>
      </c>
      <c r="OB16" s="31"/>
      <c r="OC16" s="76"/>
      <c r="OD16" s="78">
        <f t="shared" si="53"/>
        <v>133251.59999999998</v>
      </c>
      <c r="OF16" s="31"/>
      <c r="OG16" s="311"/>
      <c r="OH16" s="22"/>
      <c r="OI16" s="31"/>
      <c r="OJ16" s="76"/>
      <c r="OK16" s="78">
        <f t="shared" si="54"/>
        <v>21915.99</v>
      </c>
      <c r="OM16" s="49"/>
      <c r="ON16" s="302"/>
      <c r="OO16" s="719"/>
      <c r="OP16" s="1843"/>
      <c r="OQ16" s="67"/>
      <c r="OR16" s="78">
        <f t="shared" si="55"/>
        <v>19089.189999999999</v>
      </c>
      <c r="OT16" s="49"/>
      <c r="OU16" s="302"/>
      <c r="OV16" s="139"/>
      <c r="OW16" s="49"/>
      <c r="OX16" s="139"/>
      <c r="OY16" s="78">
        <f t="shared" si="56"/>
        <v>0</v>
      </c>
      <c r="PA16" s="31"/>
      <c r="PB16" s="311"/>
      <c r="PC16" s="22"/>
      <c r="PD16" s="31"/>
      <c r="PE16" s="76"/>
      <c r="PF16" s="78">
        <f t="shared" si="57"/>
        <v>0</v>
      </c>
      <c r="PH16" s="322"/>
      <c r="PI16" s="311"/>
      <c r="PJ16" s="22"/>
      <c r="PK16" s="31"/>
      <c r="PL16" s="76"/>
      <c r="PM16" s="78">
        <f t="shared" si="58"/>
        <v>7803.92</v>
      </c>
      <c r="PO16" s="31"/>
      <c r="PP16" s="311"/>
      <c r="PQ16" s="22"/>
      <c r="PR16" s="31"/>
      <c r="PS16" s="76"/>
      <c r="PT16" s="78">
        <f t="shared" si="59"/>
        <v>0</v>
      </c>
      <c r="PV16" s="31">
        <v>41449</v>
      </c>
      <c r="PW16" s="780">
        <v>3294</v>
      </c>
      <c r="PX16" s="76">
        <v>95000</v>
      </c>
      <c r="PY16" s="31"/>
      <c r="PZ16" s="76"/>
      <c r="QA16" s="78">
        <f t="shared" si="60"/>
        <v>870000.36</v>
      </c>
      <c r="QC16" s="31"/>
      <c r="QD16" s="780"/>
      <c r="QE16" s="76"/>
      <c r="QF16" s="31"/>
      <c r="QG16" s="76"/>
      <c r="QH16" s="78">
        <f t="shared" si="61"/>
        <v>0</v>
      </c>
      <c r="QJ16" s="426">
        <v>41639</v>
      </c>
      <c r="QK16" s="229" t="s">
        <v>1972</v>
      </c>
      <c r="QL16" s="104">
        <v>6301.5</v>
      </c>
      <c r="QM16" s="49"/>
      <c r="QN16" s="139"/>
      <c r="QO16" s="78">
        <f t="shared" si="62"/>
        <v>70199</v>
      </c>
      <c r="QQ16" s="426"/>
      <c r="QR16" s="229"/>
      <c r="QS16" s="104"/>
      <c r="QT16" s="49"/>
      <c r="QU16" s="139"/>
      <c r="QV16" s="131">
        <f t="shared" si="63"/>
        <v>0</v>
      </c>
      <c r="QX16" s="426"/>
      <c r="QY16" s="229"/>
      <c r="QZ16" s="104"/>
      <c r="RA16" s="49"/>
      <c r="RB16" s="139"/>
      <c r="RC16" s="131">
        <f t="shared" si="64"/>
        <v>0</v>
      </c>
      <c r="RE16" s="31"/>
      <c r="RF16" s="311"/>
      <c r="RG16" s="22"/>
      <c r="RH16" s="31"/>
      <c r="RI16" s="76"/>
      <c r="RJ16" s="78">
        <f t="shared" si="65"/>
        <v>234</v>
      </c>
      <c r="RL16" s="406"/>
      <c r="RM16" s="311"/>
      <c r="RN16" s="22"/>
      <c r="RO16" s="31"/>
      <c r="RP16" s="76"/>
      <c r="RQ16" s="78">
        <f t="shared" si="66"/>
        <v>7744.58</v>
      </c>
      <c r="RS16" s="406"/>
      <c r="RT16" s="311"/>
      <c r="RU16" s="22"/>
      <c r="RV16" s="31"/>
      <c r="RW16" s="76"/>
      <c r="RX16" s="78">
        <f t="shared" si="67"/>
        <v>16000.32</v>
      </c>
      <c r="RZ16" s="426"/>
      <c r="SA16" s="229"/>
      <c r="SB16" s="104"/>
      <c r="SC16" s="426"/>
      <c r="SD16" s="139"/>
      <c r="SE16" s="78">
        <f t="shared" si="68"/>
        <v>39187.58</v>
      </c>
      <c r="SG16" s="321">
        <v>41585</v>
      </c>
      <c r="SH16" s="302">
        <v>3864</v>
      </c>
      <c r="SI16" s="139">
        <v>29653.599999999999</v>
      </c>
      <c r="SJ16" s="49"/>
      <c r="SK16" s="139"/>
      <c r="SL16" s="78">
        <f t="shared" si="69"/>
        <v>205107.55000000002</v>
      </c>
      <c r="SN16" s="321">
        <v>41631</v>
      </c>
      <c r="SO16" s="302" t="s">
        <v>1944</v>
      </c>
      <c r="SP16" s="139">
        <v>10755</v>
      </c>
      <c r="SQ16" s="49"/>
      <c r="SR16" s="139"/>
      <c r="SS16" s="131">
        <f t="shared" si="70"/>
        <v>143459.74999999997</v>
      </c>
      <c r="SU16" s="321"/>
      <c r="SV16" s="302"/>
      <c r="SW16" s="139"/>
      <c r="SX16" s="49"/>
      <c r="SY16" s="139"/>
      <c r="SZ16" s="131">
        <f t="shared" si="71"/>
        <v>201197.28</v>
      </c>
      <c r="TB16" s="31"/>
      <c r="TC16" s="311"/>
      <c r="TD16" s="22"/>
      <c r="TE16" s="31"/>
      <c r="TF16" s="76"/>
      <c r="TG16" s="78">
        <f t="shared" si="72"/>
        <v>720.1</v>
      </c>
      <c r="TI16" s="321"/>
      <c r="TJ16" s="302"/>
      <c r="TK16" s="139"/>
      <c r="TL16" s="258"/>
      <c r="TM16" s="66"/>
      <c r="TN16" s="78">
        <f t="shared" si="73"/>
        <v>57552.92</v>
      </c>
      <c r="TP16" s="321"/>
      <c r="TQ16" s="302"/>
      <c r="TR16" s="139"/>
      <c r="TS16" s="258"/>
      <c r="TT16" s="66"/>
      <c r="TU16" s="78">
        <f t="shared" si="74"/>
        <v>215449.9</v>
      </c>
      <c r="TW16" s="321"/>
      <c r="TX16" s="302"/>
      <c r="TY16" s="139"/>
      <c r="TZ16" s="258"/>
      <c r="UA16" s="66"/>
      <c r="UB16" s="78">
        <f t="shared" si="75"/>
        <v>2701.3</v>
      </c>
      <c r="UD16" s="322"/>
      <c r="UE16" s="311"/>
      <c r="UF16" s="22"/>
      <c r="UG16" s="31"/>
      <c r="UH16" s="76"/>
      <c r="UI16" s="78">
        <f t="shared" si="76"/>
        <v>3803.8</v>
      </c>
      <c r="UK16" s="31"/>
      <c r="UL16" s="311"/>
      <c r="UM16" s="22"/>
      <c r="UN16" s="31"/>
      <c r="UO16" s="76"/>
      <c r="UP16" s="78">
        <f t="shared" si="77"/>
        <v>4431</v>
      </c>
    </row>
    <row r="17" spans="1:562" x14ac:dyDescent="0.25">
      <c r="A17" s="321"/>
      <c r="B17" s="1287"/>
      <c r="C17" s="104"/>
      <c r="D17" s="49"/>
      <c r="E17" s="139"/>
      <c r="F17" s="78">
        <f t="shared" si="0"/>
        <v>135559.94</v>
      </c>
      <c r="H17" s="322">
        <v>41485</v>
      </c>
      <c r="J17" s="780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1010" t="s">
        <v>1959</v>
      </c>
      <c r="R17" s="783">
        <v>671.92</v>
      </c>
      <c r="S17" s="336"/>
      <c r="T17" s="432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96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87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87">
        <v>3204</v>
      </c>
      <c r="CM17" s="104">
        <v>99875.1</v>
      </c>
      <c r="CN17" s="49"/>
      <c r="CO17" s="139"/>
      <c r="CP17" s="78">
        <f t="shared" si="11"/>
        <v>707597.35999999987</v>
      </c>
      <c r="CR17" s="426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81"/>
      <c r="DO17" s="317"/>
      <c r="DP17" s="104"/>
      <c r="DQ17" s="308"/>
      <c r="DR17" s="389"/>
      <c r="DS17" s="78">
        <f t="shared" si="15"/>
        <v>178224.63999999998</v>
      </c>
      <c r="DU17" s="322"/>
      <c r="DV17" s="736"/>
      <c r="DW17" s="311"/>
      <c r="DX17" s="22"/>
      <c r="DY17" s="31"/>
      <c r="DZ17" s="76"/>
      <c r="EA17" s="78">
        <f t="shared" si="16"/>
        <v>24729.120000000003</v>
      </c>
      <c r="EC17" s="322"/>
      <c r="ED17" s="736"/>
      <c r="EE17" s="311"/>
      <c r="EF17" s="22"/>
      <c r="EG17" s="31"/>
      <c r="EH17" s="76"/>
      <c r="EI17" s="78">
        <f t="shared" si="17"/>
        <v>760.2</v>
      </c>
      <c r="EK17" s="322"/>
      <c r="EL17" s="736"/>
      <c r="EM17" s="311"/>
      <c r="EN17" s="22"/>
      <c r="EO17" s="31"/>
      <c r="EP17" s="76"/>
      <c r="EQ17" s="78">
        <f t="shared" si="18"/>
        <v>0</v>
      </c>
      <c r="ES17" s="420">
        <v>41425</v>
      </c>
      <c r="ET17" s="229">
        <v>3171</v>
      </c>
      <c r="EU17" s="696">
        <v>13127.1</v>
      </c>
      <c r="EV17" s="49"/>
      <c r="EW17" s="350"/>
      <c r="EX17" s="78">
        <f t="shared" si="19"/>
        <v>62520.57</v>
      </c>
      <c r="EZ17" s="420"/>
      <c r="FA17" s="229"/>
      <c r="FB17" s="696"/>
      <c r="FC17" s="49"/>
      <c r="FD17" s="350"/>
      <c r="FE17" s="78">
        <f t="shared" si="20"/>
        <v>0</v>
      </c>
      <c r="FG17" s="616">
        <v>41592</v>
      </c>
      <c r="FH17" s="1287">
        <v>3902</v>
      </c>
      <c r="FI17" s="1288">
        <v>61110</v>
      </c>
      <c r="FJ17" s="563"/>
      <c r="FK17" s="350"/>
      <c r="FL17" s="131">
        <f t="shared" si="21"/>
        <v>2150645</v>
      </c>
      <c r="FN17" s="616">
        <v>41538</v>
      </c>
      <c r="FO17" s="1835">
        <v>3676</v>
      </c>
      <c r="FP17" s="1841">
        <v>55956.639999999999</v>
      </c>
      <c r="FQ17" s="563">
        <v>41544</v>
      </c>
      <c r="FR17" s="350">
        <v>22563</v>
      </c>
      <c r="FS17" s="131">
        <f t="shared" si="22"/>
        <v>202692.08000000002</v>
      </c>
      <c r="FU17" s="616">
        <v>41639</v>
      </c>
      <c r="FV17" s="1287" t="s">
        <v>2009</v>
      </c>
      <c r="FW17" s="1438">
        <v>1718.22</v>
      </c>
      <c r="FX17" s="563"/>
      <c r="FY17" s="350"/>
      <c r="FZ17" s="131">
        <f t="shared" si="23"/>
        <v>533873.60000000009</v>
      </c>
      <c r="GB17" s="901"/>
      <c r="GC17" s="780"/>
      <c r="GD17" s="793"/>
      <c r="GE17" s="563"/>
      <c r="GF17" s="350"/>
      <c r="GG17" s="131">
        <f t="shared" si="24"/>
        <v>587959.0499999997</v>
      </c>
      <c r="GI17" s="616">
        <v>41536</v>
      </c>
      <c r="GJ17" s="1662">
        <v>3665</v>
      </c>
      <c r="GK17" s="1288">
        <v>29000.16</v>
      </c>
      <c r="GL17" s="563"/>
      <c r="GM17" s="350"/>
      <c r="GN17" s="131">
        <f t="shared" si="25"/>
        <v>310500.36</v>
      </c>
      <c r="GP17" s="616"/>
      <c r="GQ17" s="1287"/>
      <c r="GR17" s="1288"/>
      <c r="GS17" s="563"/>
      <c r="GT17" s="350"/>
      <c r="GU17" s="131">
        <f t="shared" si="26"/>
        <v>3872.54</v>
      </c>
      <c r="GW17" s="616"/>
      <c r="GX17" s="1287"/>
      <c r="GY17" s="1288"/>
      <c r="GZ17" s="563"/>
      <c r="HA17" s="350"/>
      <c r="HB17" s="131">
        <f t="shared" si="27"/>
        <v>121575.74</v>
      </c>
      <c r="HD17" s="616"/>
      <c r="HE17" s="1287"/>
      <c r="HF17" s="1288"/>
      <c r="HG17" s="563"/>
      <c r="HH17" s="350"/>
      <c r="HI17" s="131">
        <f t="shared" si="28"/>
        <v>2469.64</v>
      </c>
      <c r="HK17" s="311"/>
      <c r="HL17" s="311"/>
      <c r="HM17" s="783"/>
      <c r="HN17" s="31"/>
      <c r="HO17" s="793"/>
      <c r="HP17" s="78">
        <f t="shared" si="29"/>
        <v>0</v>
      </c>
      <c r="HR17" s="996"/>
      <c r="HS17" s="311"/>
      <c r="HT17" s="783"/>
      <c r="HU17" s="31"/>
      <c r="HV17" s="793"/>
      <c r="HW17" s="78">
        <f t="shared" si="30"/>
        <v>13569.66</v>
      </c>
      <c r="HY17" s="311"/>
      <c r="HZ17" s="311"/>
      <c r="IA17" s="783"/>
      <c r="IB17" s="31"/>
      <c r="IC17" s="793"/>
      <c r="ID17" s="78">
        <f t="shared" si="31"/>
        <v>0</v>
      </c>
      <c r="IF17" s="321"/>
      <c r="IG17" s="258"/>
      <c r="IH17" s="229"/>
      <c r="II17" s="104"/>
      <c r="IJ17" s="321"/>
      <c r="IK17" s="350"/>
      <c r="IL17" s="78">
        <f t="shared" si="32"/>
        <v>20831.8</v>
      </c>
      <c r="IN17" s="311"/>
      <c r="IO17" s="311"/>
      <c r="IP17" s="783"/>
      <c r="IQ17" s="31"/>
      <c r="IR17" s="793"/>
      <c r="IS17" s="78">
        <f t="shared" si="33"/>
        <v>25000.2</v>
      </c>
      <c r="IU17" s="311"/>
      <c r="IV17" s="311"/>
      <c r="IW17" s="783"/>
      <c r="IX17" s="31"/>
      <c r="IY17" s="793"/>
      <c r="IZ17" s="78">
        <f t="shared" si="34"/>
        <v>38688.400000000001</v>
      </c>
      <c r="JB17" s="406"/>
      <c r="JC17" s="311"/>
      <c r="JD17" s="1436"/>
      <c r="JE17" s="1286"/>
      <c r="JF17" s="1284"/>
      <c r="JG17" s="811">
        <f t="shared" si="35"/>
        <v>24955.45</v>
      </c>
      <c r="JI17" s="426"/>
      <c r="JJ17" s="229"/>
      <c r="JK17" s="806"/>
      <c r="JL17" s="97"/>
      <c r="JM17" s="350"/>
      <c r="JN17" s="811">
        <f t="shared" si="36"/>
        <v>33536.400000000001</v>
      </c>
      <c r="JP17" s="406"/>
      <c r="JQ17" s="311"/>
      <c r="JR17" s="22"/>
      <c r="JS17" s="31"/>
      <c r="JT17" s="76"/>
      <c r="JU17" s="78">
        <f t="shared" si="37"/>
        <v>19222.190000000002</v>
      </c>
      <c r="JW17" s="322"/>
      <c r="JX17" s="311"/>
      <c r="JY17" s="22"/>
      <c r="JZ17" s="31"/>
      <c r="KA17" s="76"/>
      <c r="KB17" s="78">
        <f t="shared" si="38"/>
        <v>25300</v>
      </c>
      <c r="KD17" s="322"/>
      <c r="KE17" s="311"/>
      <c r="KF17" s="783"/>
      <c r="KG17" s="31"/>
      <c r="KH17" s="76"/>
      <c r="KI17" s="78">
        <f t="shared" si="39"/>
        <v>65228.52</v>
      </c>
      <c r="KK17" s="322"/>
      <c r="KL17" s="311"/>
      <c r="KM17" s="22"/>
      <c r="KN17" s="31"/>
      <c r="KO17" s="76"/>
      <c r="KP17" s="78">
        <f t="shared" si="40"/>
        <v>3088.4</v>
      </c>
      <c r="KR17" s="322"/>
      <c r="KS17" s="311"/>
      <c r="KT17" s="22"/>
      <c r="KU17" s="31"/>
      <c r="KV17" s="76"/>
      <c r="KW17" s="78">
        <f t="shared" si="41"/>
        <v>45118.299999999996</v>
      </c>
      <c r="KY17" s="322"/>
      <c r="KZ17" s="311"/>
      <c r="LA17" s="22"/>
      <c r="LB17" s="31"/>
      <c r="LC17" s="76"/>
      <c r="LD17" s="78">
        <f t="shared" si="42"/>
        <v>3981.6000000000004</v>
      </c>
      <c r="LF17" s="321">
        <v>41506</v>
      </c>
      <c r="LG17" s="229">
        <v>3560</v>
      </c>
      <c r="LH17" s="975">
        <v>96480.7</v>
      </c>
      <c r="LI17" s="49"/>
      <c r="LJ17" s="139"/>
      <c r="LK17" s="131">
        <f t="shared" si="43"/>
        <v>529927.73</v>
      </c>
      <c r="LM17" s="311"/>
      <c r="LN17" s="311"/>
      <c r="LO17" s="22"/>
      <c r="LP17" s="31"/>
      <c r="LQ17" s="76"/>
      <c r="LR17" s="78">
        <f t="shared" si="44"/>
        <v>0</v>
      </c>
      <c r="LT17" s="311"/>
      <c r="LU17" s="311"/>
      <c r="LV17" s="22"/>
      <c r="LW17" s="31"/>
      <c r="LX17" s="76"/>
      <c r="LY17" s="78">
        <f t="shared" si="45"/>
        <v>0</v>
      </c>
      <c r="MA17" s="406"/>
      <c r="MB17" s="336"/>
      <c r="MC17" s="780"/>
      <c r="MD17" s="76"/>
      <c r="ME17" s="31"/>
      <c r="MF17" s="76"/>
      <c r="MG17" s="78">
        <f t="shared" si="46"/>
        <v>27686.6</v>
      </c>
      <c r="MI17" s="406"/>
      <c r="MJ17" s="780"/>
      <c r="MK17" s="139"/>
      <c r="ML17" s="61"/>
      <c r="MM17" s="67"/>
      <c r="MN17" s="78">
        <f t="shared" si="47"/>
        <v>53000.1</v>
      </c>
      <c r="MP17" s="426"/>
      <c r="MQ17" s="302"/>
      <c r="MR17" s="139"/>
      <c r="MS17" s="258"/>
      <c r="MT17" s="66"/>
      <c r="MU17" s="131">
        <f t="shared" si="48"/>
        <v>149000.25</v>
      </c>
      <c r="MW17" s="31"/>
      <c r="MX17" s="780"/>
      <c r="MY17" s="76"/>
      <c r="MZ17" s="31"/>
      <c r="NA17" s="76"/>
      <c r="NB17" s="78">
        <f t="shared" si="49"/>
        <v>5139.42</v>
      </c>
      <c r="ND17" s="406"/>
      <c r="NE17" s="780"/>
      <c r="NF17" s="76"/>
      <c r="NG17" s="31"/>
      <c r="NH17" s="76"/>
      <c r="NI17" s="78">
        <f t="shared" si="50"/>
        <v>7971.5</v>
      </c>
      <c r="NK17" s="406"/>
      <c r="NL17" s="780"/>
      <c r="NM17" s="76"/>
      <c r="NN17" s="31"/>
      <c r="NO17" s="76"/>
      <c r="NP17" s="78">
        <f t="shared" si="51"/>
        <v>2000</v>
      </c>
      <c r="NR17" s="406"/>
      <c r="NS17" s="780"/>
      <c r="NT17" s="76"/>
      <c r="NU17" s="31"/>
      <c r="NV17" s="76"/>
      <c r="NW17" s="78">
        <f t="shared" si="52"/>
        <v>31296.400000000001</v>
      </c>
      <c r="NY17" s="406"/>
      <c r="NZ17" s="311"/>
      <c r="OA17" s="22"/>
      <c r="OB17" s="31"/>
      <c r="OC17" s="76"/>
      <c r="OD17" s="78">
        <f t="shared" si="53"/>
        <v>133251.59999999998</v>
      </c>
      <c r="OF17" s="31"/>
      <c r="OG17" s="780"/>
      <c r="OH17" s="76"/>
      <c r="OI17" s="31"/>
      <c r="OJ17" s="76"/>
      <c r="OK17" s="78">
        <f t="shared" si="54"/>
        <v>21915.99</v>
      </c>
      <c r="OM17" s="49"/>
      <c r="ON17" s="302"/>
      <c r="OO17" s="139"/>
      <c r="OP17" s="258"/>
      <c r="OQ17" s="67"/>
      <c r="OR17" s="78">
        <f t="shared" si="55"/>
        <v>19089.189999999999</v>
      </c>
      <c r="OT17" s="49"/>
      <c r="OU17" s="302"/>
      <c r="OV17" s="139"/>
      <c r="OW17" s="49"/>
      <c r="OX17" s="139"/>
      <c r="OY17" s="78">
        <f t="shared" si="56"/>
        <v>0</v>
      </c>
      <c r="PA17" s="31"/>
      <c r="PB17" s="780"/>
      <c r="PC17" s="76"/>
      <c r="PD17" s="31"/>
      <c r="PE17" s="76"/>
      <c r="PF17" s="78">
        <f t="shared" si="57"/>
        <v>0</v>
      </c>
      <c r="PH17" s="31"/>
      <c r="PI17" s="780"/>
      <c r="PJ17" s="76"/>
      <c r="PK17" s="31"/>
      <c r="PL17" s="76"/>
      <c r="PM17" s="78">
        <f t="shared" si="58"/>
        <v>7803.92</v>
      </c>
      <c r="PO17" s="31"/>
      <c r="PP17" s="780"/>
      <c r="PQ17" s="76"/>
      <c r="PR17" s="31"/>
      <c r="PS17" s="76"/>
      <c r="PT17" s="78">
        <f t="shared" si="59"/>
        <v>0</v>
      </c>
      <c r="PV17" s="31"/>
      <c r="PW17" s="780"/>
      <c r="PX17" s="76"/>
      <c r="PY17" s="31"/>
      <c r="PZ17" s="76"/>
      <c r="QA17" s="78">
        <f t="shared" si="60"/>
        <v>870000.36</v>
      </c>
      <c r="QC17" s="31"/>
      <c r="QD17" s="780"/>
      <c r="QE17" s="76"/>
      <c r="QF17" s="31"/>
      <c r="QG17" s="76"/>
      <c r="QH17" s="78">
        <f t="shared" si="61"/>
        <v>0</v>
      </c>
      <c r="QJ17" s="406"/>
      <c r="QK17" s="311"/>
      <c r="QL17" s="22"/>
      <c r="QM17" s="31"/>
      <c r="QN17" s="76"/>
      <c r="QO17" s="78">
        <f t="shared" si="62"/>
        <v>70199</v>
      </c>
      <c r="QQ17" s="426"/>
      <c r="QR17" s="302"/>
      <c r="QS17" s="139"/>
      <c r="QT17" s="49"/>
      <c r="QU17" s="139"/>
      <c r="QV17" s="131">
        <f t="shared" si="63"/>
        <v>0</v>
      </c>
      <c r="QX17" s="426"/>
      <c r="QY17" s="302"/>
      <c r="QZ17" s="139"/>
      <c r="RA17" s="49"/>
      <c r="RB17" s="139"/>
      <c r="RC17" s="131">
        <f t="shared" si="64"/>
        <v>0</v>
      </c>
      <c r="RE17" s="31"/>
      <c r="RF17" s="780"/>
      <c r="RG17" s="76"/>
      <c r="RH17" s="31"/>
      <c r="RI17" s="76"/>
      <c r="RJ17" s="78">
        <f t="shared" si="65"/>
        <v>234</v>
      </c>
      <c r="RL17" s="406"/>
      <c r="RM17" s="780"/>
      <c r="RN17" s="76"/>
      <c r="RO17" s="31"/>
      <c r="RP17" s="76"/>
      <c r="RQ17" s="78">
        <f t="shared" si="66"/>
        <v>7744.58</v>
      </c>
      <c r="RS17" s="406"/>
      <c r="RT17" s="780"/>
      <c r="RU17" s="76"/>
      <c r="RV17" s="31"/>
      <c r="RW17" s="76"/>
      <c r="RX17" s="78">
        <f t="shared" si="67"/>
        <v>16000.32</v>
      </c>
      <c r="RZ17" s="426"/>
      <c r="SA17" s="229"/>
      <c r="SB17" s="104"/>
      <c r="SC17" s="426"/>
      <c r="SD17" s="139"/>
      <c r="SE17" s="78">
        <f t="shared" si="68"/>
        <v>39187.58</v>
      </c>
      <c r="SG17" s="321">
        <v>41585</v>
      </c>
      <c r="SH17" s="302">
        <v>3866</v>
      </c>
      <c r="SI17" s="139">
        <v>34538.1</v>
      </c>
      <c r="SJ17" s="49"/>
      <c r="SK17" s="139"/>
      <c r="SL17" s="78">
        <f t="shared" si="69"/>
        <v>239645.65000000002</v>
      </c>
      <c r="SN17" s="321">
        <v>41631</v>
      </c>
      <c r="SO17" s="302" t="s">
        <v>1949</v>
      </c>
      <c r="SP17" s="139">
        <v>17625.2</v>
      </c>
      <c r="SQ17" s="49"/>
      <c r="SR17" s="139"/>
      <c r="SS17" s="131">
        <f t="shared" si="70"/>
        <v>161084.94999999998</v>
      </c>
      <c r="SU17" s="321"/>
      <c r="SV17" s="302"/>
      <c r="SW17" s="139"/>
      <c r="SX17" s="49"/>
      <c r="SY17" s="139"/>
      <c r="SZ17" s="131">
        <f t="shared" si="71"/>
        <v>201197.28</v>
      </c>
      <c r="TB17" s="31"/>
      <c r="TC17" s="780"/>
      <c r="TD17" s="76"/>
      <c r="TE17" s="31"/>
      <c r="TF17" s="76"/>
      <c r="TG17" s="78">
        <f t="shared" si="72"/>
        <v>720.1</v>
      </c>
      <c r="TI17" s="321"/>
      <c r="TJ17" s="302"/>
      <c r="TK17" s="139"/>
      <c r="TL17" s="49"/>
      <c r="TM17" s="139"/>
      <c r="TN17" s="78">
        <f t="shared" si="73"/>
        <v>57552.92</v>
      </c>
      <c r="TP17" s="321"/>
      <c r="TQ17" s="302"/>
      <c r="TR17" s="139"/>
      <c r="TS17" s="49"/>
      <c r="TT17" s="139"/>
      <c r="TU17" s="78">
        <f t="shared" si="74"/>
        <v>215449.9</v>
      </c>
      <c r="TW17" s="321"/>
      <c r="TX17" s="302"/>
      <c r="TY17" s="139"/>
      <c r="TZ17" s="49"/>
      <c r="UA17" s="139"/>
      <c r="UB17" s="78">
        <f t="shared" si="75"/>
        <v>2701.3</v>
      </c>
      <c r="UD17" s="31"/>
      <c r="UE17" s="780"/>
      <c r="UF17" s="76"/>
      <c r="UG17" s="31"/>
      <c r="UH17" s="76"/>
      <c r="UI17" s="78">
        <f t="shared" si="76"/>
        <v>3803.8</v>
      </c>
      <c r="UK17" s="31"/>
      <c r="UL17" s="780"/>
      <c r="UM17" s="76"/>
      <c r="UN17" s="31"/>
      <c r="UO17" s="76"/>
      <c r="UP17" s="78">
        <f t="shared" si="77"/>
        <v>4431</v>
      </c>
    </row>
    <row r="18" spans="1:562" x14ac:dyDescent="0.25">
      <c r="A18" s="322"/>
      <c r="B18" s="1010"/>
      <c r="C18" s="22"/>
      <c r="D18" s="31"/>
      <c r="E18" s="76"/>
      <c r="F18" s="78">
        <f t="shared" si="0"/>
        <v>135559.94</v>
      </c>
      <c r="H18" s="322">
        <v>41496</v>
      </c>
      <c r="J18" s="780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1973</v>
      </c>
      <c r="R18" s="783">
        <v>66594</v>
      </c>
      <c r="S18" s="336"/>
      <c r="T18" s="432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96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87"/>
      <c r="BK18" s="104"/>
      <c r="BL18" s="49"/>
      <c r="BM18" s="835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87">
        <v>3274</v>
      </c>
      <c r="CM18" s="104">
        <v>92352</v>
      </c>
      <c r="CN18" s="49"/>
      <c r="CO18" s="139"/>
      <c r="CP18" s="78">
        <f t="shared" si="11"/>
        <v>799949.35999999987</v>
      </c>
      <c r="CR18" s="426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6"/>
      <c r="DW18" s="311"/>
      <c r="DX18" s="22"/>
      <c r="DY18" s="31"/>
      <c r="DZ18" s="76"/>
      <c r="EA18" s="78">
        <f t="shared" si="16"/>
        <v>24729.120000000003</v>
      </c>
      <c r="EC18" s="322"/>
      <c r="ED18" s="736"/>
      <c r="EE18" s="311"/>
      <c r="EF18" s="22"/>
      <c r="EG18" s="31"/>
      <c r="EH18" s="76"/>
      <c r="EI18" s="78">
        <f t="shared" si="17"/>
        <v>760.2</v>
      </c>
      <c r="EK18" s="322"/>
      <c r="EL18" s="736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6">
        <v>14000</v>
      </c>
      <c r="EV18" s="49"/>
      <c r="EW18" s="350"/>
      <c r="EX18" s="78">
        <f t="shared" si="19"/>
        <v>76520.570000000007</v>
      </c>
      <c r="EZ18" s="321"/>
      <c r="FA18" s="229"/>
      <c r="FB18" s="696"/>
      <c r="FC18" s="49"/>
      <c r="FD18" s="350"/>
      <c r="FE18" s="78">
        <f t="shared" si="20"/>
        <v>0</v>
      </c>
      <c r="FG18" s="616">
        <v>41608</v>
      </c>
      <c r="FH18" s="1287">
        <v>3995</v>
      </c>
      <c r="FI18" s="1288">
        <v>78435</v>
      </c>
      <c r="FJ18" s="563"/>
      <c r="FK18" s="350"/>
      <c r="FL18" s="131">
        <f t="shared" si="21"/>
        <v>2229080</v>
      </c>
      <c r="FN18" s="616"/>
      <c r="FO18" s="1287"/>
      <c r="FP18" s="1664"/>
      <c r="FQ18" s="1665"/>
      <c r="FR18" s="350"/>
      <c r="FS18" s="131">
        <f t="shared" si="22"/>
        <v>202692.08000000002</v>
      </c>
      <c r="FU18" s="901">
        <v>41639</v>
      </c>
      <c r="FV18" s="780" t="s">
        <v>2010</v>
      </c>
      <c r="FW18" s="793">
        <v>1997.94</v>
      </c>
      <c r="FX18" s="563"/>
      <c r="FY18" s="350"/>
      <c r="FZ18" s="131">
        <f t="shared" si="23"/>
        <v>535871.54</v>
      </c>
      <c r="GB18" s="901"/>
      <c r="GC18" s="780"/>
      <c r="GD18" s="793"/>
      <c r="GE18" s="563"/>
      <c r="GF18" s="350"/>
      <c r="GG18" s="131">
        <f t="shared" si="24"/>
        <v>587959.0499999997</v>
      </c>
      <c r="GI18" s="616">
        <v>41543</v>
      </c>
      <c r="GJ18" s="1662">
        <v>3697</v>
      </c>
      <c r="GK18" s="1288">
        <v>25000.15</v>
      </c>
      <c r="GL18" s="563"/>
      <c r="GM18" s="350"/>
      <c r="GN18" s="131">
        <f t="shared" si="25"/>
        <v>335500.51</v>
      </c>
      <c r="GP18" s="616"/>
      <c r="GQ18" s="1287"/>
      <c r="GR18" s="1288"/>
      <c r="GS18" s="563"/>
      <c r="GT18" s="350"/>
      <c r="GU18" s="131">
        <f t="shared" si="26"/>
        <v>3872.54</v>
      </c>
      <c r="GW18" s="616"/>
      <c r="GX18" s="1287"/>
      <c r="GY18" s="1288"/>
      <c r="GZ18" s="563"/>
      <c r="HA18" s="350"/>
      <c r="HB18" s="131">
        <f t="shared" si="27"/>
        <v>121575.74</v>
      </c>
      <c r="HD18" s="616"/>
      <c r="HE18" s="1287"/>
      <c r="HF18" s="1288"/>
      <c r="HG18" s="563"/>
      <c r="HH18" s="350"/>
      <c r="HI18" s="131">
        <f t="shared" si="28"/>
        <v>2469.64</v>
      </c>
      <c r="HK18" s="311"/>
      <c r="HL18" s="311"/>
      <c r="HM18" s="783"/>
      <c r="HN18" s="31"/>
      <c r="HO18" s="793"/>
      <c r="HP18" s="78">
        <f t="shared" si="29"/>
        <v>0</v>
      </c>
      <c r="HR18" s="31"/>
      <c r="HS18" s="311"/>
      <c r="HT18" s="783"/>
      <c r="HU18" s="31"/>
      <c r="HV18" s="793"/>
      <c r="HW18" s="78">
        <f t="shared" si="30"/>
        <v>13569.66</v>
      </c>
      <c r="HY18" s="311"/>
      <c r="HZ18" s="311"/>
      <c r="IA18" s="783"/>
      <c r="IB18" s="31"/>
      <c r="IC18" s="793"/>
      <c r="ID18" s="78">
        <f t="shared" si="31"/>
        <v>0</v>
      </c>
      <c r="IF18" s="321"/>
      <c r="IG18" s="258"/>
      <c r="IH18" s="229"/>
      <c r="II18" s="104"/>
      <c r="IJ18" s="321"/>
      <c r="IK18" s="350"/>
      <c r="IL18" s="78">
        <f t="shared" si="32"/>
        <v>20831.8</v>
      </c>
      <c r="IN18" s="311"/>
      <c r="IO18" s="311"/>
      <c r="IP18" s="783"/>
      <c r="IQ18" s="31"/>
      <c r="IR18" s="793"/>
      <c r="IS18" s="78">
        <f t="shared" si="33"/>
        <v>25000.2</v>
      </c>
      <c r="IU18" s="311"/>
      <c r="IV18" s="311"/>
      <c r="IW18" s="783"/>
      <c r="IX18" s="31"/>
      <c r="IY18" s="793"/>
      <c r="IZ18" s="78">
        <f t="shared" si="34"/>
        <v>38688.400000000001</v>
      </c>
      <c r="JB18" s="426"/>
      <c r="JC18" s="229"/>
      <c r="JD18" s="805"/>
      <c r="JE18" s="97"/>
      <c r="JF18" s="350"/>
      <c r="JG18" s="811">
        <f t="shared" si="35"/>
        <v>24955.45</v>
      </c>
      <c r="JI18" s="426"/>
      <c r="JJ18" s="229"/>
      <c r="JK18" s="805"/>
      <c r="JL18" s="97"/>
      <c r="JM18" s="350"/>
      <c r="JN18" s="811">
        <f t="shared" si="36"/>
        <v>33536.400000000001</v>
      </c>
      <c r="JP18" s="406"/>
      <c r="JQ18" s="311"/>
      <c r="JR18" s="22"/>
      <c r="JS18" s="31"/>
      <c r="JT18" s="76"/>
      <c r="JU18" s="78">
        <f t="shared" si="37"/>
        <v>19222.190000000002</v>
      </c>
      <c r="JW18" s="311"/>
      <c r="JX18" s="311"/>
      <c r="JY18" s="22"/>
      <c r="JZ18" s="31"/>
      <c r="KA18" s="76"/>
      <c r="KB18" s="78">
        <f t="shared" si="38"/>
        <v>25300</v>
      </c>
      <c r="KD18" s="311"/>
      <c r="KE18" s="311"/>
      <c r="KF18" s="783"/>
      <c r="KG18" s="31"/>
      <c r="KH18" s="76"/>
      <c r="KI18" s="78">
        <f t="shared" si="39"/>
        <v>65228.52</v>
      </c>
      <c r="KK18" s="311"/>
      <c r="KL18" s="311"/>
      <c r="KM18" s="22"/>
      <c r="KN18" s="31"/>
      <c r="KO18" s="76"/>
      <c r="KP18" s="78">
        <f t="shared" si="40"/>
        <v>3088.4</v>
      </c>
      <c r="KR18" s="311"/>
      <c r="KS18" s="311"/>
      <c r="KT18" s="22"/>
      <c r="KU18" s="31"/>
      <c r="KV18" s="76"/>
      <c r="KW18" s="78">
        <f t="shared" si="41"/>
        <v>45118.299999999996</v>
      </c>
      <c r="KY18" s="311"/>
      <c r="KZ18" s="311"/>
      <c r="LA18" s="22"/>
      <c r="LB18" s="31"/>
      <c r="LC18" s="76"/>
      <c r="LD18" s="78">
        <f t="shared" si="42"/>
        <v>3981.6000000000004</v>
      </c>
      <c r="LF18" s="321">
        <v>41509</v>
      </c>
      <c r="LG18" s="229">
        <v>3570</v>
      </c>
      <c r="LH18" s="975">
        <v>64032.33</v>
      </c>
      <c r="LI18" s="49"/>
      <c r="LJ18" s="139"/>
      <c r="LK18" s="131">
        <f t="shared" si="43"/>
        <v>593960.05999999994</v>
      </c>
      <c r="LM18" s="311"/>
      <c r="LN18" s="311"/>
      <c r="LO18" s="22"/>
      <c r="LP18" s="31"/>
      <c r="LQ18" s="76"/>
      <c r="LR18" s="78">
        <f t="shared" si="44"/>
        <v>0</v>
      </c>
      <c r="LT18" s="311"/>
      <c r="LU18" s="311"/>
      <c r="LV18" s="22"/>
      <c r="LW18" s="31"/>
      <c r="LX18" s="76"/>
      <c r="LY18" s="78">
        <f t="shared" si="45"/>
        <v>0</v>
      </c>
      <c r="MA18" s="406"/>
      <c r="MB18" s="31"/>
      <c r="MC18" s="780"/>
      <c r="MD18" s="139"/>
      <c r="ME18" s="61"/>
      <c r="MF18" s="67"/>
      <c r="MG18" s="78">
        <f t="shared" si="46"/>
        <v>27686.6</v>
      </c>
      <c r="MI18" s="406"/>
      <c r="MJ18" s="780"/>
      <c r="MK18" s="76"/>
      <c r="ML18" s="31"/>
      <c r="MM18" s="76"/>
      <c r="MN18" s="78">
        <f t="shared" si="47"/>
        <v>53000.1</v>
      </c>
      <c r="MP18" s="426"/>
      <c r="MQ18" s="302"/>
      <c r="MR18" s="139"/>
      <c r="MS18" s="49"/>
      <c r="MT18" s="139"/>
      <c r="MU18" s="131">
        <f t="shared" si="48"/>
        <v>149000.25</v>
      </c>
      <c r="MW18" s="31"/>
      <c r="MX18" s="780"/>
      <c r="MY18" s="139"/>
      <c r="MZ18" s="61"/>
      <c r="NA18" s="67"/>
      <c r="NB18" s="78">
        <f t="shared" si="49"/>
        <v>5139.42</v>
      </c>
      <c r="ND18" s="406"/>
      <c r="NE18" s="780"/>
      <c r="NF18" s="139"/>
      <c r="NG18" s="61"/>
      <c r="NH18" s="67"/>
      <c r="NI18" s="78">
        <f t="shared" si="50"/>
        <v>7971.5</v>
      </c>
      <c r="NK18" s="406"/>
      <c r="NL18" s="780"/>
      <c r="NM18" s="139"/>
      <c r="NN18" s="61"/>
      <c r="NO18" s="67"/>
      <c r="NP18" s="78">
        <f t="shared" si="51"/>
        <v>2000</v>
      </c>
      <c r="NR18" s="406"/>
      <c r="NS18" s="780"/>
      <c r="NT18" s="139"/>
      <c r="NU18" s="61"/>
      <c r="NV18" s="67"/>
      <c r="NW18" s="78">
        <f t="shared" si="52"/>
        <v>31296.400000000001</v>
      </c>
      <c r="NY18" s="406"/>
      <c r="NZ18" s="780"/>
      <c r="OA18" s="139"/>
      <c r="OB18" s="61"/>
      <c r="OC18" s="67"/>
      <c r="OD18" s="78">
        <f t="shared" si="53"/>
        <v>133251.59999999998</v>
      </c>
      <c r="OF18" s="31"/>
      <c r="OG18" s="780"/>
      <c r="OH18" s="139"/>
      <c r="OI18" s="61"/>
      <c r="OJ18" s="67"/>
      <c r="OK18" s="78">
        <f t="shared" si="54"/>
        <v>21915.99</v>
      </c>
      <c r="OM18" s="49"/>
      <c r="ON18" s="302"/>
      <c r="OO18" s="139"/>
      <c r="OP18" s="258"/>
      <c r="OQ18" s="66"/>
      <c r="OR18" s="78">
        <f t="shared" si="55"/>
        <v>19089.189999999999</v>
      </c>
      <c r="OT18" s="49"/>
      <c r="OU18" s="302"/>
      <c r="OV18" s="139"/>
      <c r="OW18" s="258"/>
      <c r="OX18" s="67"/>
      <c r="OY18" s="78">
        <f t="shared" si="56"/>
        <v>0</v>
      </c>
      <c r="PA18" s="31"/>
      <c r="PB18" s="780"/>
      <c r="PC18" s="139"/>
      <c r="PD18" s="61"/>
      <c r="PE18" s="67"/>
      <c r="PF18" s="78">
        <f t="shared" si="57"/>
        <v>0</v>
      </c>
      <c r="PH18" s="31"/>
      <c r="PI18" s="780"/>
      <c r="PJ18" s="139"/>
      <c r="PK18" s="61"/>
      <c r="PL18" s="67"/>
      <c r="PM18" s="78">
        <f t="shared" si="58"/>
        <v>7803.92</v>
      </c>
      <c r="PO18" s="31"/>
      <c r="PP18" s="780"/>
      <c r="PQ18" s="139"/>
      <c r="PR18" s="61"/>
      <c r="PS18" s="67"/>
      <c r="PT18" s="78">
        <f t="shared" si="59"/>
        <v>0</v>
      </c>
      <c r="PV18" s="31"/>
      <c r="PW18" s="780"/>
      <c r="PX18" s="139"/>
      <c r="PY18" s="61"/>
      <c r="PZ18" s="67"/>
      <c r="QA18" s="78">
        <f t="shared" si="60"/>
        <v>870000.36</v>
      </c>
      <c r="QC18" s="31"/>
      <c r="QD18" s="780"/>
      <c r="QE18" s="139"/>
      <c r="QF18" s="61"/>
      <c r="QG18" s="67"/>
      <c r="QH18" s="78">
        <f t="shared" si="61"/>
        <v>0</v>
      </c>
      <c r="QJ18" s="406"/>
      <c r="QK18" s="780"/>
      <c r="QL18" s="139"/>
      <c r="QM18" s="61"/>
      <c r="QN18" s="67"/>
      <c r="QO18" s="78">
        <f t="shared" si="62"/>
        <v>70199</v>
      </c>
      <c r="QQ18" s="426"/>
      <c r="QR18" s="302"/>
      <c r="QS18" s="139"/>
      <c r="QT18" s="258"/>
      <c r="QU18" s="66"/>
      <c r="QV18" s="131">
        <f t="shared" si="63"/>
        <v>0</v>
      </c>
      <c r="QX18" s="426"/>
      <c r="QY18" s="302"/>
      <c r="QZ18" s="139"/>
      <c r="RA18" s="258"/>
      <c r="RB18" s="66"/>
      <c r="RC18" s="131">
        <f t="shared" si="64"/>
        <v>0</v>
      </c>
      <c r="RE18" s="31"/>
      <c r="RF18" s="780"/>
      <c r="RG18" s="139"/>
      <c r="RH18" s="61"/>
      <c r="RI18" s="67"/>
      <c r="RJ18" s="78">
        <f t="shared" si="65"/>
        <v>234</v>
      </c>
      <c r="RL18" s="406"/>
      <c r="RM18" s="780"/>
      <c r="RN18" s="139"/>
      <c r="RO18" s="61"/>
      <c r="RP18" s="67"/>
      <c r="RQ18" s="78">
        <f t="shared" si="66"/>
        <v>7744.58</v>
      </c>
      <c r="RS18" s="406"/>
      <c r="RT18" s="780"/>
      <c r="RU18" s="139"/>
      <c r="RV18" s="61"/>
      <c r="RW18" s="67"/>
      <c r="RX18" s="78">
        <f t="shared" si="67"/>
        <v>16000.32</v>
      </c>
      <c r="RZ18" s="426"/>
      <c r="SA18" s="229"/>
      <c r="SB18" s="104"/>
      <c r="SC18" s="426"/>
      <c r="SD18" s="139"/>
      <c r="SE18" s="78">
        <f t="shared" si="68"/>
        <v>39187.58</v>
      </c>
      <c r="SG18" s="321">
        <v>41585</v>
      </c>
      <c r="SH18" s="302">
        <v>3867</v>
      </c>
      <c r="SI18" s="139">
        <v>16212.6</v>
      </c>
      <c r="SJ18" s="49"/>
      <c r="SK18" s="139"/>
      <c r="SL18" s="78">
        <f t="shared" si="69"/>
        <v>255858.25000000003</v>
      </c>
      <c r="SN18" s="321">
        <v>41639</v>
      </c>
      <c r="SO18" s="302" t="s">
        <v>1965</v>
      </c>
      <c r="SP18" s="139">
        <v>25240.6</v>
      </c>
      <c r="SQ18" s="49"/>
      <c r="SR18" s="139"/>
      <c r="SS18" s="131">
        <f t="shared" si="70"/>
        <v>186325.55</v>
      </c>
      <c r="SU18" s="321"/>
      <c r="SV18" s="302"/>
      <c r="SW18" s="139"/>
      <c r="SX18" s="49"/>
      <c r="SY18" s="139"/>
      <c r="SZ18" s="131">
        <f t="shared" si="71"/>
        <v>201197.28</v>
      </c>
      <c r="TB18" s="31"/>
      <c r="TC18" s="780"/>
      <c r="TD18" s="139"/>
      <c r="TE18" s="61"/>
      <c r="TF18" s="67"/>
      <c r="TG18" s="78">
        <f t="shared" si="72"/>
        <v>720.1</v>
      </c>
      <c r="TI18" s="321"/>
      <c r="TJ18" s="302"/>
      <c r="TK18" s="139"/>
      <c r="TL18" s="49"/>
      <c r="TM18" s="139"/>
      <c r="TN18" s="78">
        <f t="shared" si="73"/>
        <v>57552.92</v>
      </c>
      <c r="TP18" s="321"/>
      <c r="TQ18" s="302"/>
      <c r="TR18" s="139"/>
      <c r="TS18" s="49"/>
      <c r="TT18" s="139"/>
      <c r="TU18" s="78">
        <f t="shared" si="74"/>
        <v>215449.9</v>
      </c>
      <c r="TW18" s="321"/>
      <c r="TX18" s="302"/>
      <c r="TY18" s="139"/>
      <c r="TZ18" s="49"/>
      <c r="UA18" s="139"/>
      <c r="UB18" s="78">
        <f t="shared" si="75"/>
        <v>2701.3</v>
      </c>
      <c r="UD18" s="31"/>
      <c r="UE18" s="780"/>
      <c r="UF18" s="139"/>
      <c r="UG18" s="61"/>
      <c r="UH18" s="67"/>
      <c r="UI18" s="78">
        <f t="shared" si="76"/>
        <v>3803.8</v>
      </c>
      <c r="UK18" s="31"/>
      <c r="UL18" s="780"/>
      <c r="UM18" s="139"/>
      <c r="UN18" s="61"/>
      <c r="UO18" s="67"/>
      <c r="UP18" s="78">
        <f t="shared" si="77"/>
        <v>4431</v>
      </c>
    </row>
    <row r="19" spans="1:562" x14ac:dyDescent="0.25">
      <c r="A19" s="322"/>
      <c r="B19" s="1010"/>
      <c r="C19" s="22"/>
      <c r="D19" s="31"/>
      <c r="E19" s="76"/>
      <c r="F19" s="78">
        <f t="shared" si="0"/>
        <v>135559.94</v>
      </c>
      <c r="H19" s="322">
        <v>41579</v>
      </c>
      <c r="J19" s="780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1974</v>
      </c>
      <c r="R19" s="783">
        <v>22070.66</v>
      </c>
      <c r="S19" s="336"/>
      <c r="T19" s="432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96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6"/>
      <c r="BJ19" s="1287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87">
        <v>3309</v>
      </c>
      <c r="CM19" s="104">
        <v>29381.4</v>
      </c>
      <c r="CN19" s="49"/>
      <c r="CO19" s="139"/>
      <c r="CP19" s="78">
        <f t="shared" si="11"/>
        <v>829330.75999999989</v>
      </c>
      <c r="CR19" s="426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6"/>
      <c r="DW19" s="311"/>
      <c r="DX19" s="22"/>
      <c r="DY19" s="31"/>
      <c r="DZ19" s="76"/>
      <c r="EA19" s="78">
        <f t="shared" si="16"/>
        <v>24729.120000000003</v>
      </c>
      <c r="EC19" s="322"/>
      <c r="ED19" s="736"/>
      <c r="EE19" s="311"/>
      <c r="EF19" s="22"/>
      <c r="EG19" s="31"/>
      <c r="EH19" s="76"/>
      <c r="EI19" s="78">
        <f t="shared" si="17"/>
        <v>760.2</v>
      </c>
      <c r="EK19" s="322"/>
      <c r="EL19" s="736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6">
        <v>2229.5</v>
      </c>
      <c r="EV19" s="49"/>
      <c r="EW19" s="350"/>
      <c r="EX19" s="78">
        <f t="shared" si="19"/>
        <v>78750.070000000007</v>
      </c>
      <c r="EZ19" s="321"/>
      <c r="FA19" s="229"/>
      <c r="FB19" s="696"/>
      <c r="FC19" s="49"/>
      <c r="FD19" s="350"/>
      <c r="FE19" s="78">
        <f t="shared" si="20"/>
        <v>0</v>
      </c>
      <c r="FG19" s="322">
        <v>41670</v>
      </c>
      <c r="FH19" s="311">
        <v>546</v>
      </c>
      <c r="FI19" s="702">
        <v>96250</v>
      </c>
      <c r="FJ19" s="563"/>
      <c r="FK19" s="350"/>
      <c r="FL19" s="131">
        <f t="shared" si="21"/>
        <v>2325330</v>
      </c>
      <c r="FN19" s="616">
        <v>41560</v>
      </c>
      <c r="FO19" s="1287">
        <v>3769</v>
      </c>
      <c r="FP19" s="1771">
        <v>226975</v>
      </c>
      <c r="FQ19" s="1772"/>
      <c r="FR19" s="1284"/>
      <c r="FS19" s="131">
        <f t="shared" si="22"/>
        <v>429667.08</v>
      </c>
      <c r="FU19" s="901">
        <v>41639</v>
      </c>
      <c r="FV19" s="780" t="s">
        <v>2011</v>
      </c>
      <c r="FW19" s="793">
        <v>1997.94</v>
      </c>
      <c r="FX19" s="563"/>
      <c r="FY19" s="350"/>
      <c r="FZ19" s="131">
        <f t="shared" si="23"/>
        <v>537869.48</v>
      </c>
      <c r="GB19" s="901"/>
      <c r="GC19" s="780"/>
      <c r="GD19" s="793"/>
      <c r="GE19" s="563"/>
      <c r="GF19" s="350"/>
      <c r="GG19" s="131">
        <f t="shared" si="24"/>
        <v>587959.0499999997</v>
      </c>
      <c r="GI19" s="616">
        <v>41552</v>
      </c>
      <c r="GJ19" s="1287">
        <v>3737</v>
      </c>
      <c r="GK19" s="1288">
        <v>25000</v>
      </c>
      <c r="GL19" s="563"/>
      <c r="GM19" s="350"/>
      <c r="GN19" s="131">
        <f t="shared" si="25"/>
        <v>360500.51</v>
      </c>
      <c r="GP19" s="616"/>
      <c r="GQ19" s="1287"/>
      <c r="GR19" s="1288"/>
      <c r="GS19" s="563"/>
      <c r="GT19" s="350"/>
      <c r="GU19" s="131">
        <f t="shared" si="26"/>
        <v>3872.54</v>
      </c>
      <c r="GW19" s="616"/>
      <c r="GX19" s="1287"/>
      <c r="GY19" s="1288"/>
      <c r="GZ19" s="563"/>
      <c r="HA19" s="350"/>
      <c r="HB19" s="131">
        <f t="shared" si="27"/>
        <v>121575.74</v>
      </c>
      <c r="HD19" s="616"/>
      <c r="HE19" s="1287"/>
      <c r="HF19" s="1288"/>
      <c r="HG19" s="563"/>
      <c r="HH19" s="350"/>
      <c r="HI19" s="131">
        <f t="shared" si="28"/>
        <v>2469.64</v>
      </c>
      <c r="HK19" s="311"/>
      <c r="HL19" s="311"/>
      <c r="HM19" s="783"/>
      <c r="HN19" s="31"/>
      <c r="HO19" s="793"/>
      <c r="HP19" s="78">
        <f t="shared" si="29"/>
        <v>0</v>
      </c>
      <c r="HR19" s="31"/>
      <c r="HS19" s="311"/>
      <c r="HT19" s="783"/>
      <c r="HU19" s="31"/>
      <c r="HV19" s="793"/>
      <c r="HW19" s="78">
        <f t="shared" si="30"/>
        <v>13569.66</v>
      </c>
      <c r="HY19" s="311"/>
      <c r="HZ19" s="311"/>
      <c r="IA19" s="783"/>
      <c r="IB19" s="31"/>
      <c r="IC19" s="793"/>
      <c r="ID19" s="78">
        <f t="shared" si="31"/>
        <v>0</v>
      </c>
      <c r="IF19" s="321"/>
      <c r="IG19" s="244"/>
      <c r="IH19" s="1460"/>
      <c r="II19" s="261"/>
      <c r="IJ19" s="321"/>
      <c r="IK19" s="350"/>
      <c r="IL19" s="78">
        <f t="shared" si="32"/>
        <v>20831.8</v>
      </c>
      <c r="IN19" s="311"/>
      <c r="IO19" s="311"/>
      <c r="IP19" s="783"/>
      <c r="IQ19" s="31"/>
      <c r="IR19" s="793"/>
      <c r="IS19" s="78">
        <f t="shared" si="33"/>
        <v>25000.2</v>
      </c>
      <c r="IU19" s="311"/>
      <c r="IV19" s="311"/>
      <c r="IW19" s="783"/>
      <c r="IX19" s="31"/>
      <c r="IY19" s="793"/>
      <c r="IZ19" s="78">
        <f t="shared" si="34"/>
        <v>38688.400000000001</v>
      </c>
      <c r="JB19" s="426">
        <v>41377</v>
      </c>
      <c r="JC19" s="1460">
        <v>2960</v>
      </c>
      <c r="JD19" s="805">
        <v>4482.0200000000004</v>
      </c>
      <c r="JE19" s="97"/>
      <c r="JF19" s="350"/>
      <c r="JG19" s="811">
        <f t="shared" si="35"/>
        <v>29437.47</v>
      </c>
      <c r="JI19" s="426"/>
      <c r="JJ19" s="1460"/>
      <c r="JK19" s="805"/>
      <c r="JL19" s="97"/>
      <c r="JM19" s="350"/>
      <c r="JN19" s="811">
        <f t="shared" si="36"/>
        <v>33536.400000000001</v>
      </c>
      <c r="JP19" s="31"/>
      <c r="JQ19" s="311"/>
      <c r="JR19" s="22"/>
      <c r="JS19" s="31"/>
      <c r="JT19" s="76"/>
      <c r="JU19" s="78">
        <f t="shared" si="37"/>
        <v>19222.190000000002</v>
      </c>
      <c r="JW19" s="311"/>
      <c r="JX19" s="311"/>
      <c r="JY19" s="22"/>
      <c r="JZ19" s="31"/>
      <c r="KA19" s="76"/>
      <c r="KB19" s="78">
        <f t="shared" si="38"/>
        <v>25300</v>
      </c>
      <c r="KD19" s="311"/>
      <c r="KE19" s="311"/>
      <c r="KF19" s="783"/>
      <c r="KG19" s="31"/>
      <c r="KH19" s="76"/>
      <c r="KI19" s="78">
        <f t="shared" si="39"/>
        <v>65228.52</v>
      </c>
      <c r="KK19" s="311"/>
      <c r="KL19" s="311"/>
      <c r="KM19" s="22"/>
      <c r="KN19" s="31"/>
      <c r="KO19" s="76"/>
      <c r="KP19" s="78">
        <f t="shared" si="40"/>
        <v>3088.4</v>
      </c>
      <c r="KR19" s="311"/>
      <c r="KS19" s="311"/>
      <c r="KT19" s="22"/>
      <c r="KU19" s="31"/>
      <c r="KV19" s="76"/>
      <c r="KW19" s="78">
        <f t="shared" si="41"/>
        <v>45118.299999999996</v>
      </c>
      <c r="KY19" s="311"/>
      <c r="KZ19" s="311"/>
      <c r="LA19" s="22"/>
      <c r="LB19" s="31"/>
      <c r="LC19" s="76"/>
      <c r="LD19" s="78">
        <f t="shared" si="42"/>
        <v>3981.6000000000004</v>
      </c>
      <c r="LF19" s="321">
        <v>41516</v>
      </c>
      <c r="LG19" s="229">
        <v>3579</v>
      </c>
      <c r="LH19" s="975">
        <v>118571.54</v>
      </c>
      <c r="LI19" s="49"/>
      <c r="LJ19" s="139"/>
      <c r="LK19" s="131">
        <f t="shared" si="43"/>
        <v>712531.6</v>
      </c>
      <c r="LM19" s="311"/>
      <c r="LN19" s="311"/>
      <c r="LO19" s="22"/>
      <c r="LP19" s="31"/>
      <c r="LQ19" s="76"/>
      <c r="LR19" s="78">
        <f t="shared" si="44"/>
        <v>0</v>
      </c>
      <c r="LT19" s="311"/>
      <c r="LU19" s="311"/>
      <c r="LV19" s="22"/>
      <c r="LW19" s="31"/>
      <c r="LX19" s="76"/>
      <c r="LY19" s="78">
        <f t="shared" si="45"/>
        <v>0</v>
      </c>
      <c r="MA19" s="406"/>
      <c r="MB19" s="31"/>
      <c r="MC19" s="780"/>
      <c r="MD19" s="76"/>
      <c r="ME19" s="258"/>
      <c r="MF19" s="67"/>
      <c r="MG19" s="78">
        <f t="shared" si="46"/>
        <v>27686.6</v>
      </c>
      <c r="MI19" s="406"/>
      <c r="MJ19" s="780"/>
      <c r="MK19" s="139"/>
      <c r="ML19" s="61"/>
      <c r="MM19" s="67"/>
      <c r="MN19" s="78">
        <f t="shared" si="47"/>
        <v>53000.1</v>
      </c>
      <c r="MP19" s="426"/>
      <c r="MQ19" s="302"/>
      <c r="MR19" s="139"/>
      <c r="MS19" s="258"/>
      <c r="MT19" s="66"/>
      <c r="MU19" s="131">
        <f t="shared" si="48"/>
        <v>149000.25</v>
      </c>
      <c r="MW19" s="31"/>
      <c r="MX19" s="780"/>
      <c r="MY19" s="76"/>
      <c r="MZ19" s="258"/>
      <c r="NA19" s="67"/>
      <c r="NB19" s="78">
        <f t="shared" si="49"/>
        <v>5139.42</v>
      </c>
      <c r="ND19" s="406"/>
      <c r="NE19" s="780"/>
      <c r="NF19" s="76"/>
      <c r="NG19" s="258"/>
      <c r="NH19" s="67"/>
      <c r="NI19" s="78">
        <f t="shared" si="50"/>
        <v>7971.5</v>
      </c>
      <c r="NK19" s="406"/>
      <c r="NL19" s="780"/>
      <c r="NM19" s="76"/>
      <c r="NN19" s="258"/>
      <c r="NO19" s="67"/>
      <c r="NP19" s="78">
        <f t="shared" si="51"/>
        <v>2000</v>
      </c>
      <c r="NR19" s="406"/>
      <c r="NS19" s="780"/>
      <c r="NT19" s="76"/>
      <c r="NU19" s="258"/>
      <c r="NV19" s="67"/>
      <c r="NW19" s="78">
        <f t="shared" si="52"/>
        <v>31296.400000000001</v>
      </c>
      <c r="NY19" s="406"/>
      <c r="NZ19" s="780"/>
      <c r="OA19" s="139"/>
      <c r="OB19" s="258"/>
      <c r="OC19" s="67"/>
      <c r="OD19" s="78">
        <f t="shared" si="53"/>
        <v>133251.59999999998</v>
      </c>
      <c r="OF19" s="31"/>
      <c r="OG19" s="780"/>
      <c r="OH19" s="76"/>
      <c r="OI19" s="258"/>
      <c r="OJ19" s="67"/>
      <c r="OK19" s="78">
        <f t="shared" si="54"/>
        <v>21915.99</v>
      </c>
      <c r="OM19" s="49"/>
      <c r="ON19" s="302"/>
      <c r="OO19" s="139"/>
      <c r="OP19" s="258"/>
      <c r="OQ19" s="66"/>
      <c r="OR19" s="78">
        <f t="shared" si="55"/>
        <v>19089.189999999999</v>
      </c>
      <c r="OT19" s="49"/>
      <c r="OU19" s="302"/>
      <c r="OV19" s="139"/>
      <c r="OW19" s="258"/>
      <c r="OX19" s="67"/>
      <c r="OY19" s="78">
        <f t="shared" si="56"/>
        <v>0</v>
      </c>
      <c r="PA19" s="31"/>
      <c r="PB19" s="780"/>
      <c r="PC19" s="76"/>
      <c r="PD19" s="258"/>
      <c r="PE19" s="67"/>
      <c r="PF19" s="78">
        <f t="shared" si="57"/>
        <v>0</v>
      </c>
      <c r="PH19" s="31"/>
      <c r="PI19" s="780"/>
      <c r="PJ19" s="76"/>
      <c r="PK19" s="258"/>
      <c r="PL19" s="67"/>
      <c r="PM19" s="78">
        <f t="shared" si="58"/>
        <v>7803.92</v>
      </c>
      <c r="PO19" s="31"/>
      <c r="PP19" s="780"/>
      <c r="PQ19" s="76"/>
      <c r="PR19" s="258"/>
      <c r="PS19" s="67"/>
      <c r="PT19" s="78">
        <f t="shared" si="59"/>
        <v>0</v>
      </c>
      <c r="PV19" s="31"/>
      <c r="PW19" s="780"/>
      <c r="PX19" s="76"/>
      <c r="PY19" s="258"/>
      <c r="PZ19" s="67"/>
      <c r="QA19" s="78">
        <f t="shared" si="60"/>
        <v>870000.36</v>
      </c>
      <c r="QC19" s="31"/>
      <c r="QD19" s="780"/>
      <c r="QE19" s="76"/>
      <c r="QF19" s="258"/>
      <c r="QG19" s="67"/>
      <c r="QH19" s="78">
        <f t="shared" si="61"/>
        <v>0</v>
      </c>
      <c r="QJ19" s="406"/>
      <c r="QK19" s="780"/>
      <c r="QL19" s="76"/>
      <c r="QM19" s="258"/>
      <c r="QN19" s="67"/>
      <c r="QO19" s="78">
        <f t="shared" si="62"/>
        <v>70199</v>
      </c>
      <c r="QQ19" s="426"/>
      <c r="QR19" s="302"/>
      <c r="QS19" s="139"/>
      <c r="QT19" s="258"/>
      <c r="QU19" s="66"/>
      <c r="QV19" s="131">
        <f t="shared" si="63"/>
        <v>0</v>
      </c>
      <c r="QX19" s="426"/>
      <c r="QY19" s="302"/>
      <c r="QZ19" s="139"/>
      <c r="RA19" s="258"/>
      <c r="RB19" s="66"/>
      <c r="RC19" s="131">
        <f t="shared" si="64"/>
        <v>0</v>
      </c>
      <c r="RE19" s="31"/>
      <c r="RF19" s="780"/>
      <c r="RG19" s="76"/>
      <c r="RH19" s="258"/>
      <c r="RI19" s="67"/>
      <c r="RJ19" s="78">
        <f t="shared" si="65"/>
        <v>234</v>
      </c>
      <c r="RL19" s="406"/>
      <c r="RM19" s="780"/>
      <c r="RN19" s="76"/>
      <c r="RO19" s="258"/>
      <c r="RP19" s="67"/>
      <c r="RQ19" s="78">
        <f t="shared" si="66"/>
        <v>7744.58</v>
      </c>
      <c r="RS19" s="406"/>
      <c r="RT19" s="780"/>
      <c r="RU19" s="76"/>
      <c r="RV19" s="258"/>
      <c r="RW19" s="67"/>
      <c r="RX19" s="78">
        <f t="shared" si="67"/>
        <v>16000.32</v>
      </c>
      <c r="RZ19" s="426"/>
      <c r="SA19" s="302"/>
      <c r="SB19" s="139"/>
      <c r="SC19" s="426"/>
      <c r="SD19" s="139"/>
      <c r="SE19" s="78">
        <f t="shared" si="68"/>
        <v>39187.58</v>
      </c>
      <c r="SG19" s="321">
        <v>41592</v>
      </c>
      <c r="SH19" s="302">
        <v>3894</v>
      </c>
      <c r="SI19" s="139">
        <v>34743.9</v>
      </c>
      <c r="SJ19" s="49"/>
      <c r="SK19" s="139"/>
      <c r="SL19" s="78">
        <f t="shared" si="69"/>
        <v>290602.15000000002</v>
      </c>
      <c r="SN19" s="321">
        <v>41639</v>
      </c>
      <c r="SO19" s="302" t="s">
        <v>1970</v>
      </c>
      <c r="SP19" s="139">
        <v>24681.599999999999</v>
      </c>
      <c r="SQ19" s="49"/>
      <c r="SR19" s="139"/>
      <c r="SS19" s="131">
        <f t="shared" si="70"/>
        <v>211007.15</v>
      </c>
      <c r="SU19" s="321"/>
      <c r="SV19" s="302"/>
      <c r="SW19" s="139"/>
      <c r="SX19" s="49"/>
      <c r="SY19" s="139"/>
      <c r="SZ19" s="131">
        <f t="shared" si="71"/>
        <v>201197.28</v>
      </c>
      <c r="TB19" s="31"/>
      <c r="TC19" s="780"/>
      <c r="TD19" s="76"/>
      <c r="TE19" s="258"/>
      <c r="TF19" s="67"/>
      <c r="TG19" s="78">
        <f t="shared" si="72"/>
        <v>720.1</v>
      </c>
      <c r="TI19" s="322"/>
      <c r="TJ19" s="780"/>
      <c r="TK19" s="76"/>
      <c r="TL19" s="258"/>
      <c r="TM19" s="67"/>
      <c r="TN19" s="78">
        <f t="shared" si="73"/>
        <v>57552.92</v>
      </c>
      <c r="TP19" s="322"/>
      <c r="TQ19" s="780"/>
      <c r="TR19" s="76"/>
      <c r="TS19" s="258"/>
      <c r="TT19" s="67"/>
      <c r="TU19" s="78">
        <f t="shared" si="74"/>
        <v>215449.9</v>
      </c>
      <c r="TW19" s="322"/>
      <c r="TX19" s="780"/>
      <c r="TY19" s="76"/>
      <c r="TZ19" s="258"/>
      <c r="UA19" s="67"/>
      <c r="UB19" s="78">
        <f t="shared" si="75"/>
        <v>2701.3</v>
      </c>
      <c r="UD19" s="31"/>
      <c r="UE19" s="780"/>
      <c r="UF19" s="76"/>
      <c r="UG19" s="258"/>
      <c r="UH19" s="67"/>
      <c r="UI19" s="78">
        <f t="shared" si="76"/>
        <v>3803.8</v>
      </c>
      <c r="UK19" s="31"/>
      <c r="UL19" s="780"/>
      <c r="UM19" s="76"/>
      <c r="UN19" s="258"/>
      <c r="UO19" s="67"/>
      <c r="UP19" s="78">
        <f t="shared" si="77"/>
        <v>4431</v>
      </c>
    </row>
    <row r="20" spans="1:562" x14ac:dyDescent="0.25">
      <c r="A20" s="322"/>
      <c r="B20" s="1010"/>
      <c r="C20" s="22"/>
      <c r="D20" s="31"/>
      <c r="E20" s="76"/>
      <c r="F20" s="78">
        <f t="shared" si="0"/>
        <v>135559.94</v>
      </c>
      <c r="H20" s="322"/>
      <c r="J20" s="780"/>
      <c r="K20" s="52"/>
      <c r="L20" s="49"/>
      <c r="M20" s="104"/>
      <c r="N20" s="78">
        <f t="shared" si="78"/>
        <v>2111724.02</v>
      </c>
      <c r="P20" s="322"/>
      <c r="Q20" s="1003"/>
      <c r="R20" s="783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96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6"/>
      <c r="BJ20" s="1287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87">
        <v>3329</v>
      </c>
      <c r="CM20" s="104">
        <v>21000</v>
      </c>
      <c r="CN20" s="49"/>
      <c r="CO20" s="139"/>
      <c r="CP20" s="78">
        <f t="shared" si="11"/>
        <v>850330.75999999989</v>
      </c>
      <c r="CR20" s="426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6"/>
      <c r="DW20" s="311"/>
      <c r="DX20" s="22"/>
      <c r="DY20" s="31"/>
      <c r="DZ20" s="76"/>
      <c r="EA20" s="78">
        <f t="shared" si="16"/>
        <v>24729.120000000003</v>
      </c>
      <c r="EC20" s="322"/>
      <c r="ED20" s="736"/>
      <c r="EE20" s="311"/>
      <c r="EF20" s="22"/>
      <c r="EG20" s="31"/>
      <c r="EH20" s="76"/>
      <c r="EI20" s="78">
        <f t="shared" si="17"/>
        <v>760.2</v>
      </c>
      <c r="EK20" s="322"/>
      <c r="EL20" s="736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6">
        <v>9623.16</v>
      </c>
      <c r="EV20" s="49"/>
      <c r="EW20" s="350"/>
      <c r="EX20" s="78">
        <f t="shared" si="19"/>
        <v>88373.23000000001</v>
      </c>
      <c r="EZ20" s="321"/>
      <c r="FA20" s="229"/>
      <c r="FB20" s="696"/>
      <c r="FC20" s="49"/>
      <c r="FD20" s="350"/>
      <c r="FE20" s="78">
        <f t="shared" si="20"/>
        <v>0</v>
      </c>
      <c r="FG20" s="322">
        <v>41670</v>
      </c>
      <c r="FH20" s="311">
        <v>547</v>
      </c>
      <c r="FI20" s="702">
        <v>139930</v>
      </c>
      <c r="FJ20" s="563"/>
      <c r="FK20" s="350"/>
      <c r="FL20" s="131">
        <f t="shared" si="21"/>
        <v>2465260</v>
      </c>
      <c r="FN20" s="616">
        <v>41639</v>
      </c>
      <c r="FO20" s="1287" t="s">
        <v>1975</v>
      </c>
      <c r="FP20" s="1288">
        <v>18174.240000000002</v>
      </c>
      <c r="FQ20" s="563"/>
      <c r="FR20" s="350"/>
      <c r="FS20" s="131">
        <f t="shared" si="22"/>
        <v>447841.32</v>
      </c>
      <c r="FU20" s="901">
        <v>41639</v>
      </c>
      <c r="FV20" s="780" t="s">
        <v>2012</v>
      </c>
      <c r="FW20" s="793">
        <v>1998.78</v>
      </c>
      <c r="FX20" s="563"/>
      <c r="FY20" s="350"/>
      <c r="FZ20" s="131">
        <f t="shared" si="23"/>
        <v>539868.26</v>
      </c>
      <c r="GB20" s="901"/>
      <c r="GC20" s="780"/>
      <c r="GD20" s="793"/>
      <c r="GE20" s="563"/>
      <c r="GF20" s="350"/>
      <c r="GG20" s="131">
        <f t="shared" si="24"/>
        <v>587959.0499999997</v>
      </c>
      <c r="GI20" s="616">
        <v>41565</v>
      </c>
      <c r="GJ20" s="1287">
        <v>3776</v>
      </c>
      <c r="GK20" s="1288">
        <v>25000</v>
      </c>
      <c r="GL20" s="563"/>
      <c r="GM20" s="350"/>
      <c r="GN20" s="131">
        <f t="shared" si="25"/>
        <v>385500.51</v>
      </c>
      <c r="GP20" s="616"/>
      <c r="GQ20" s="1287"/>
      <c r="GR20" s="1288"/>
      <c r="GS20" s="563"/>
      <c r="GT20" s="350"/>
      <c r="GU20" s="131">
        <f t="shared" si="26"/>
        <v>3872.54</v>
      </c>
      <c r="GW20" s="616"/>
      <c r="GX20" s="1287"/>
      <c r="GY20" s="1288"/>
      <c r="GZ20" s="563"/>
      <c r="HA20" s="350"/>
      <c r="HB20" s="131">
        <f t="shared" si="27"/>
        <v>121575.74</v>
      </c>
      <c r="HD20" s="616"/>
      <c r="HE20" s="1287"/>
      <c r="HF20" s="1288"/>
      <c r="HG20" s="563"/>
      <c r="HH20" s="350"/>
      <c r="HI20" s="131">
        <f t="shared" si="28"/>
        <v>2469.64</v>
      </c>
      <c r="HK20" s="311"/>
      <c r="HL20" s="311"/>
      <c r="HM20" s="783"/>
      <c r="HN20" s="31"/>
      <c r="HO20" s="793"/>
      <c r="HP20" s="78">
        <f t="shared" si="29"/>
        <v>0</v>
      </c>
      <c r="HR20" s="31"/>
      <c r="HS20" s="311"/>
      <c r="HT20" s="783"/>
      <c r="HU20" s="31"/>
      <c r="HV20" s="793"/>
      <c r="HW20" s="78">
        <f t="shared" si="30"/>
        <v>13569.66</v>
      </c>
      <c r="HY20" s="311"/>
      <c r="HZ20" s="311"/>
      <c r="IA20" s="783"/>
      <c r="IB20" s="31"/>
      <c r="IC20" s="793"/>
      <c r="ID20" s="78">
        <f t="shared" si="31"/>
        <v>0</v>
      </c>
      <c r="IF20" s="321"/>
      <c r="IG20" s="229"/>
      <c r="IH20" s="229"/>
      <c r="II20" s="104"/>
      <c r="IJ20" s="321"/>
      <c r="IK20" s="350"/>
      <c r="IL20" s="78">
        <f t="shared" si="32"/>
        <v>20831.8</v>
      </c>
      <c r="IN20" s="311"/>
      <c r="IO20" s="311"/>
      <c r="IP20" s="783"/>
      <c r="IQ20" s="31"/>
      <c r="IR20" s="793"/>
      <c r="IS20" s="78">
        <f t="shared" si="33"/>
        <v>25000.2</v>
      </c>
      <c r="IU20" s="311"/>
      <c r="IV20" s="311"/>
      <c r="IW20" s="783"/>
      <c r="IX20" s="31"/>
      <c r="IY20" s="793"/>
      <c r="IZ20" s="78">
        <f t="shared" si="34"/>
        <v>38688.400000000001</v>
      </c>
      <c r="JB20" s="426"/>
      <c r="JC20" s="229"/>
      <c r="JD20" s="806"/>
      <c r="JE20" s="97"/>
      <c r="JF20" s="350"/>
      <c r="JG20" s="811">
        <f t="shared" si="35"/>
        <v>29437.47</v>
      </c>
      <c r="JI20" s="426"/>
      <c r="JJ20" s="229"/>
      <c r="JK20" s="806"/>
      <c r="JL20" s="97"/>
      <c r="JM20" s="350"/>
      <c r="JN20" s="811">
        <f t="shared" si="36"/>
        <v>33536.400000000001</v>
      </c>
      <c r="JP20" s="31"/>
      <c r="JQ20" s="311"/>
      <c r="JR20" s="22"/>
      <c r="JS20" s="31"/>
      <c r="JT20" s="76"/>
      <c r="JU20" s="78">
        <f t="shared" si="37"/>
        <v>19222.190000000002</v>
      </c>
      <c r="JW20" s="311"/>
      <c r="JX20" s="311"/>
      <c r="JY20" s="22"/>
      <c r="JZ20" s="31"/>
      <c r="KA20" s="76"/>
      <c r="KB20" s="78">
        <f t="shared" si="38"/>
        <v>25300</v>
      </c>
      <c r="KD20" s="311"/>
      <c r="KE20" s="311"/>
      <c r="KF20" s="783"/>
      <c r="KG20" s="31"/>
      <c r="KH20" s="76"/>
      <c r="KI20" s="78">
        <f t="shared" si="39"/>
        <v>65228.52</v>
      </c>
      <c r="KK20" s="311"/>
      <c r="KL20" s="311"/>
      <c r="KM20" s="22"/>
      <c r="KN20" s="31"/>
      <c r="KO20" s="76"/>
      <c r="KP20" s="78">
        <f t="shared" si="40"/>
        <v>3088.4</v>
      </c>
      <c r="KR20" s="311"/>
      <c r="KS20" s="311"/>
      <c r="KT20" s="22"/>
      <c r="KU20" s="31"/>
      <c r="KV20" s="76"/>
      <c r="KW20" s="78">
        <f t="shared" si="41"/>
        <v>45118.299999999996</v>
      </c>
      <c r="KY20" s="311"/>
      <c r="KZ20" s="311"/>
      <c r="LA20" s="22"/>
      <c r="LB20" s="31"/>
      <c r="LC20" s="76"/>
      <c r="LD20" s="78">
        <f t="shared" si="42"/>
        <v>3981.6000000000004</v>
      </c>
      <c r="LF20" s="321">
        <v>41516</v>
      </c>
      <c r="LG20" s="229">
        <v>3580</v>
      </c>
      <c r="LH20" s="975">
        <v>16547.580000000002</v>
      </c>
      <c r="LI20" s="49"/>
      <c r="LJ20" s="139"/>
      <c r="LK20" s="131">
        <f t="shared" si="43"/>
        <v>729079.17999999993</v>
      </c>
      <c r="LM20" s="311"/>
      <c r="LN20" s="311"/>
      <c r="LO20" s="22"/>
      <c r="LP20" s="31"/>
      <c r="LQ20" s="76"/>
      <c r="LR20" s="78">
        <f t="shared" si="44"/>
        <v>0</v>
      </c>
      <c r="LT20" s="311"/>
      <c r="LU20" s="311"/>
      <c r="LV20" s="22"/>
      <c r="LW20" s="31"/>
      <c r="LX20" s="76"/>
      <c r="LY20" s="78">
        <f t="shared" si="45"/>
        <v>0</v>
      </c>
      <c r="MA20" s="406"/>
      <c r="MB20" s="31"/>
      <c r="MC20" s="780"/>
      <c r="MD20" s="139"/>
      <c r="ME20" s="61"/>
      <c r="MF20" s="67"/>
      <c r="MG20" s="78">
        <f t="shared" si="46"/>
        <v>27686.6</v>
      </c>
      <c r="MI20" s="406"/>
      <c r="MJ20" s="780"/>
      <c r="MK20" s="76"/>
      <c r="ML20" s="258"/>
      <c r="MM20" s="67"/>
      <c r="MN20" s="78">
        <f t="shared" si="47"/>
        <v>53000.1</v>
      </c>
      <c r="MP20" s="426"/>
      <c r="MQ20" s="302"/>
      <c r="MR20" s="139"/>
      <c r="MS20" s="258"/>
      <c r="MT20" s="66"/>
      <c r="MU20" s="131">
        <f t="shared" si="48"/>
        <v>149000.25</v>
      </c>
      <c r="MW20" s="31"/>
      <c r="MX20" s="780"/>
      <c r="MY20" s="139"/>
      <c r="MZ20" s="61"/>
      <c r="NA20" s="67"/>
      <c r="NB20" s="78">
        <f t="shared" si="49"/>
        <v>5139.42</v>
      </c>
      <c r="ND20" s="31"/>
      <c r="NE20" s="780"/>
      <c r="NF20" s="139"/>
      <c r="NG20" s="61"/>
      <c r="NH20" s="67"/>
      <c r="NI20" s="78">
        <f t="shared" si="50"/>
        <v>7971.5</v>
      </c>
      <c r="NK20" s="406"/>
      <c r="NL20" s="780"/>
      <c r="NM20" s="139"/>
      <c r="NN20" s="61"/>
      <c r="NO20" s="67"/>
      <c r="NP20" s="78">
        <f t="shared" si="51"/>
        <v>2000</v>
      </c>
      <c r="NR20" s="406"/>
      <c r="NS20" s="780"/>
      <c r="NT20" s="139"/>
      <c r="NU20" s="61"/>
      <c r="NV20" s="67"/>
      <c r="NW20" s="78">
        <f t="shared" si="52"/>
        <v>31296.400000000001</v>
      </c>
      <c r="NY20" s="406"/>
      <c r="NZ20" s="1009"/>
      <c r="OA20" s="139"/>
      <c r="OB20" s="61"/>
      <c r="OC20" s="67"/>
      <c r="OD20" s="78">
        <f t="shared" si="53"/>
        <v>133251.59999999998</v>
      </c>
      <c r="OF20" s="31"/>
      <c r="OG20" s="780"/>
      <c r="OH20" s="139"/>
      <c r="OI20" s="61"/>
      <c r="OJ20" s="67"/>
      <c r="OK20" s="78">
        <f t="shared" si="54"/>
        <v>21915.99</v>
      </c>
      <c r="OM20" s="49"/>
      <c r="ON20" s="302"/>
      <c r="OO20" s="139"/>
      <c r="OP20" s="258"/>
      <c r="OQ20" s="66"/>
      <c r="OR20" s="78">
        <f t="shared" si="55"/>
        <v>19089.189999999999</v>
      </c>
      <c r="OT20" s="31"/>
      <c r="OU20" s="780"/>
      <c r="OV20" s="76"/>
      <c r="OW20" s="61"/>
      <c r="OX20" s="67"/>
      <c r="OY20" s="78">
        <f t="shared" si="56"/>
        <v>0</v>
      </c>
      <c r="PA20" s="31"/>
      <c r="PB20" s="780"/>
      <c r="PC20" s="139"/>
      <c r="PD20" s="61"/>
      <c r="PE20" s="67"/>
      <c r="PF20" s="78">
        <f t="shared" si="57"/>
        <v>0</v>
      </c>
      <c r="PH20" s="31"/>
      <c r="PI20" s="780"/>
      <c r="PJ20" s="139"/>
      <c r="PK20" s="61"/>
      <c r="PL20" s="67"/>
      <c r="PM20" s="78">
        <f t="shared" si="58"/>
        <v>7803.92</v>
      </c>
      <c r="PO20" s="31"/>
      <c r="PP20" s="780"/>
      <c r="PQ20" s="139"/>
      <c r="PR20" s="61"/>
      <c r="PS20" s="67"/>
      <c r="PT20" s="78">
        <f t="shared" si="59"/>
        <v>0</v>
      </c>
      <c r="PV20" s="31"/>
      <c r="PW20" s="780"/>
      <c r="PX20" s="139"/>
      <c r="PY20" s="61"/>
      <c r="PZ20" s="67"/>
      <c r="QA20" s="78">
        <f t="shared" si="60"/>
        <v>870000.36</v>
      </c>
      <c r="QC20" s="31"/>
      <c r="QD20" s="780"/>
      <c r="QE20" s="139"/>
      <c r="QF20" s="61"/>
      <c r="QG20" s="67"/>
      <c r="QH20" s="78">
        <f t="shared" si="61"/>
        <v>0</v>
      </c>
      <c r="QJ20" s="406"/>
      <c r="QK20" s="780"/>
      <c r="QL20" s="139"/>
      <c r="QM20" s="61"/>
      <c r="QN20" s="67"/>
      <c r="QO20" s="78">
        <f t="shared" si="62"/>
        <v>70199</v>
      </c>
      <c r="QQ20" s="426"/>
      <c r="QR20" s="302"/>
      <c r="QS20" s="139"/>
      <c r="QT20" s="258"/>
      <c r="QU20" s="66"/>
      <c r="QV20" s="131">
        <f t="shared" si="63"/>
        <v>0</v>
      </c>
      <c r="QX20" s="426"/>
      <c r="QY20" s="302"/>
      <c r="QZ20" s="139"/>
      <c r="RA20" s="258"/>
      <c r="RB20" s="66"/>
      <c r="RC20" s="131">
        <f t="shared" si="64"/>
        <v>0</v>
      </c>
      <c r="RE20" s="31"/>
      <c r="RF20" s="780"/>
      <c r="RG20" s="139"/>
      <c r="RH20" s="61"/>
      <c r="RI20" s="67"/>
      <c r="RJ20" s="78">
        <f t="shared" si="65"/>
        <v>234</v>
      </c>
      <c r="RL20" s="406"/>
      <c r="RM20" s="780"/>
      <c r="RN20" s="139"/>
      <c r="RO20" s="61"/>
      <c r="RP20" s="67"/>
      <c r="RQ20" s="78">
        <f t="shared" si="66"/>
        <v>7744.58</v>
      </c>
      <c r="RS20" s="406"/>
      <c r="RT20" s="780"/>
      <c r="RU20" s="139"/>
      <c r="RV20" s="61"/>
      <c r="RW20" s="67"/>
      <c r="RX20" s="78">
        <f t="shared" si="67"/>
        <v>16000.32</v>
      </c>
      <c r="RZ20" s="426"/>
      <c r="SA20" s="302"/>
      <c r="SB20" s="139"/>
      <c r="SC20" s="426"/>
      <c r="SD20" s="139"/>
      <c r="SE20" s="78">
        <f t="shared" si="68"/>
        <v>39187.58</v>
      </c>
      <c r="SG20" s="321">
        <v>41592</v>
      </c>
      <c r="SH20" s="302">
        <v>3896</v>
      </c>
      <c r="SI20" s="139">
        <v>21580.3</v>
      </c>
      <c r="SJ20" s="49"/>
      <c r="SK20" s="139"/>
      <c r="SL20" s="78">
        <f t="shared" si="69"/>
        <v>312182.45</v>
      </c>
      <c r="SN20" s="321"/>
      <c r="SO20" s="302"/>
      <c r="SP20" s="139"/>
      <c r="SQ20" s="49"/>
      <c r="SR20" s="139"/>
      <c r="SS20" s="131">
        <f t="shared" si="70"/>
        <v>211007.15</v>
      </c>
      <c r="SU20" s="321"/>
      <c r="SV20" s="302"/>
      <c r="SW20" s="139"/>
      <c r="SX20" s="49"/>
      <c r="SY20" s="139"/>
      <c r="SZ20" s="131">
        <f t="shared" si="71"/>
        <v>201197.28</v>
      </c>
      <c r="TB20" s="31"/>
      <c r="TC20" s="780"/>
      <c r="TD20" s="139"/>
      <c r="TE20" s="61"/>
      <c r="TF20" s="67"/>
      <c r="TG20" s="78">
        <f t="shared" si="72"/>
        <v>720.1</v>
      </c>
      <c r="TI20" s="322"/>
      <c r="TJ20" s="780"/>
      <c r="TK20" s="139"/>
      <c r="TL20" s="61"/>
      <c r="TM20" s="67"/>
      <c r="TN20" s="78">
        <f t="shared" si="73"/>
        <v>57552.92</v>
      </c>
      <c r="TP20" s="322"/>
      <c r="TQ20" s="780"/>
      <c r="TR20" s="139"/>
      <c r="TS20" s="61"/>
      <c r="TT20" s="67"/>
      <c r="TU20" s="78">
        <f t="shared" si="74"/>
        <v>215449.9</v>
      </c>
      <c r="TW20" s="322"/>
      <c r="TX20" s="780"/>
      <c r="TY20" s="139"/>
      <c r="TZ20" s="61"/>
      <c r="UA20" s="67"/>
      <c r="UB20" s="78">
        <f t="shared" si="75"/>
        <v>2701.3</v>
      </c>
      <c r="UD20" s="31"/>
      <c r="UE20" s="780"/>
      <c r="UF20" s="139"/>
      <c r="UG20" s="61"/>
      <c r="UH20" s="67"/>
      <c r="UI20" s="78">
        <f t="shared" si="76"/>
        <v>3803.8</v>
      </c>
      <c r="UK20" s="31"/>
      <c r="UL20" s="780"/>
      <c r="UM20" s="139"/>
      <c r="UN20" s="61"/>
      <c r="UO20" s="67"/>
      <c r="UP20" s="78">
        <f t="shared" si="77"/>
        <v>4431</v>
      </c>
    </row>
    <row r="21" spans="1:562" x14ac:dyDescent="0.25">
      <c r="A21" s="322"/>
      <c r="B21" s="1010"/>
      <c r="C21" s="22"/>
      <c r="D21" s="31"/>
      <c r="E21" s="77"/>
      <c r="F21" s="78">
        <f t="shared" si="0"/>
        <v>135559.94</v>
      </c>
      <c r="H21" s="322"/>
      <c r="I21" s="311"/>
      <c r="J21" s="780"/>
      <c r="K21" s="76"/>
      <c r="L21" s="49"/>
      <c r="M21" s="104"/>
      <c r="N21" s="78">
        <f t="shared" si="78"/>
        <v>2111724.02</v>
      </c>
      <c r="P21" s="322"/>
      <c r="Q21" s="1003"/>
      <c r="R21" s="783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96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6"/>
      <c r="BJ21" s="1287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87">
        <v>3384</v>
      </c>
      <c r="CM21" s="104">
        <v>66000</v>
      </c>
      <c r="CN21" s="49"/>
      <c r="CO21" s="139"/>
      <c r="CP21" s="78">
        <f t="shared" si="11"/>
        <v>916330.75999999989</v>
      </c>
      <c r="CR21" s="426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81"/>
      <c r="DO21" s="317"/>
      <c r="DP21" s="104"/>
      <c r="DQ21" s="308"/>
      <c r="DR21" s="389"/>
      <c r="DS21" s="78">
        <f t="shared" si="15"/>
        <v>178224.63999999998</v>
      </c>
      <c r="DU21" s="322"/>
      <c r="DV21" s="736"/>
      <c r="DW21" s="311"/>
      <c r="DX21" s="22"/>
      <c r="DY21" s="31"/>
      <c r="DZ21" s="76"/>
      <c r="EA21" s="78">
        <f t="shared" si="16"/>
        <v>24729.120000000003</v>
      </c>
      <c r="EC21" s="322"/>
      <c r="ED21" s="736"/>
      <c r="EE21" s="311"/>
      <c r="EF21" s="22"/>
      <c r="EG21" s="31"/>
      <c r="EH21" s="76"/>
      <c r="EI21" s="78">
        <f t="shared" si="17"/>
        <v>760.2</v>
      </c>
      <c r="EK21" s="322"/>
      <c r="EL21" s="736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6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6"/>
      <c r="FC21" s="49"/>
      <c r="FD21" s="350"/>
      <c r="FE21" s="78">
        <f t="shared" si="20"/>
        <v>0</v>
      </c>
      <c r="FG21" s="322">
        <v>41670</v>
      </c>
      <c r="FH21" s="311">
        <v>548</v>
      </c>
      <c r="FI21" s="702">
        <v>183575</v>
      </c>
      <c r="FJ21" s="563"/>
      <c r="FK21" s="350"/>
      <c r="FL21" s="131">
        <f t="shared" si="21"/>
        <v>2648835</v>
      </c>
      <c r="FN21" s="616">
        <v>41639</v>
      </c>
      <c r="FO21" s="1835" t="s">
        <v>1976</v>
      </c>
      <c r="FP21" s="1841">
        <v>14192.22</v>
      </c>
      <c r="FQ21" s="1842" t="s">
        <v>2087</v>
      </c>
      <c r="FR21" s="1833"/>
      <c r="FS21" s="131">
        <f t="shared" si="22"/>
        <v>462033.54</v>
      </c>
      <c r="FU21" s="901">
        <v>41639</v>
      </c>
      <c r="FV21" s="780" t="s">
        <v>2013</v>
      </c>
      <c r="FW21" s="793">
        <v>1999.2</v>
      </c>
      <c r="FX21" s="563"/>
      <c r="FY21" s="350"/>
      <c r="FZ21" s="131">
        <f t="shared" si="23"/>
        <v>541867.46</v>
      </c>
      <c r="GB21" s="901"/>
      <c r="GC21" s="780"/>
      <c r="GD21" s="793"/>
      <c r="GE21" s="563"/>
      <c r="GF21" s="350"/>
      <c r="GG21" s="131">
        <f t="shared" si="24"/>
        <v>587959.0499999997</v>
      </c>
      <c r="GI21" s="616">
        <v>41574</v>
      </c>
      <c r="GJ21" s="1287">
        <v>3804</v>
      </c>
      <c r="GK21" s="1288">
        <v>25000</v>
      </c>
      <c r="GL21" s="563"/>
      <c r="GM21" s="350"/>
      <c r="GN21" s="131">
        <f t="shared" si="25"/>
        <v>410500.51</v>
      </c>
      <c r="GP21" s="616"/>
      <c r="GQ21" s="1287"/>
      <c r="GR21" s="1288"/>
      <c r="GS21" s="563"/>
      <c r="GT21" s="350"/>
      <c r="GU21" s="131">
        <f t="shared" si="26"/>
        <v>3872.54</v>
      </c>
      <c r="GW21" s="616"/>
      <c r="GX21" s="1287"/>
      <c r="GY21" s="1288"/>
      <c r="GZ21" s="563"/>
      <c r="HA21" s="350"/>
      <c r="HB21" s="131">
        <f t="shared" si="27"/>
        <v>121575.74</v>
      </c>
      <c r="HD21" s="616"/>
      <c r="HE21" s="1287"/>
      <c r="HF21" s="1288"/>
      <c r="HG21" s="563"/>
      <c r="HH21" s="350"/>
      <c r="HI21" s="131">
        <f t="shared" si="28"/>
        <v>2469.64</v>
      </c>
      <c r="HK21" s="311"/>
      <c r="HL21" s="311"/>
      <c r="HM21" s="783"/>
      <c r="HN21" s="31"/>
      <c r="HO21" s="793"/>
      <c r="HP21" s="78">
        <f t="shared" si="29"/>
        <v>0</v>
      </c>
      <c r="HR21" s="31"/>
      <c r="HS21" s="311"/>
      <c r="HT21" s="783"/>
      <c r="HU21" s="31"/>
      <c r="HV21" s="793"/>
      <c r="HW21" s="78">
        <f t="shared" si="30"/>
        <v>13569.66</v>
      </c>
      <c r="HY21" s="311"/>
      <c r="HZ21" s="311"/>
      <c r="IA21" s="783"/>
      <c r="IB21" s="31"/>
      <c r="IC21" s="793"/>
      <c r="ID21" s="78">
        <f t="shared" si="31"/>
        <v>0</v>
      </c>
      <c r="IF21" s="321"/>
      <c r="IG21" s="229"/>
      <c r="IH21" s="229"/>
      <c r="II21" s="104"/>
      <c r="IJ21" s="321"/>
      <c r="IK21" s="350"/>
      <c r="IL21" s="78">
        <f t="shared" si="32"/>
        <v>20831.8</v>
      </c>
      <c r="IN21" s="311"/>
      <c r="IO21" s="311"/>
      <c r="IP21" s="783"/>
      <c r="IQ21" s="31"/>
      <c r="IR21" s="793"/>
      <c r="IS21" s="78">
        <f t="shared" si="33"/>
        <v>25000.2</v>
      </c>
      <c r="IU21" s="311"/>
      <c r="IV21" s="311"/>
      <c r="IW21" s="783"/>
      <c r="IX21" s="31"/>
      <c r="IY21" s="793"/>
      <c r="IZ21" s="78">
        <f t="shared" si="34"/>
        <v>38688.400000000001</v>
      </c>
      <c r="JB21" s="426">
        <v>41395</v>
      </c>
      <c r="JC21" s="229">
        <v>3024</v>
      </c>
      <c r="JD21" s="806">
        <v>10168.4</v>
      </c>
      <c r="JE21" s="97"/>
      <c r="JF21" s="350"/>
      <c r="JG21" s="811">
        <f t="shared" si="35"/>
        <v>39605.870000000003</v>
      </c>
      <c r="JI21" s="426"/>
      <c r="JJ21" s="229"/>
      <c r="JK21" s="806"/>
      <c r="JL21" s="97"/>
      <c r="JM21" s="350"/>
      <c r="JN21" s="811">
        <f t="shared" si="36"/>
        <v>33536.400000000001</v>
      </c>
      <c r="JP21" s="31"/>
      <c r="JQ21" s="311"/>
      <c r="JR21" s="22"/>
      <c r="JS21" s="31"/>
      <c r="JT21" s="76"/>
      <c r="JU21" s="78">
        <f t="shared" si="37"/>
        <v>19222.190000000002</v>
      </c>
      <c r="JW21" s="311"/>
      <c r="JX21" s="311"/>
      <c r="JY21" s="22"/>
      <c r="JZ21" s="31"/>
      <c r="KA21" s="76"/>
      <c r="KB21" s="78">
        <f t="shared" si="38"/>
        <v>25300</v>
      </c>
      <c r="KD21" s="311"/>
      <c r="KE21" s="311"/>
      <c r="KF21" s="783"/>
      <c r="KG21" s="31"/>
      <c r="KH21" s="76"/>
      <c r="KI21" s="78">
        <f t="shared" si="39"/>
        <v>65228.52</v>
      </c>
      <c r="KK21" s="311"/>
      <c r="KL21" s="311"/>
      <c r="KM21" s="22"/>
      <c r="KN21" s="31"/>
      <c r="KO21" s="76"/>
      <c r="KP21" s="78">
        <f t="shared" si="40"/>
        <v>3088.4</v>
      </c>
      <c r="KR21" s="311"/>
      <c r="KS21" s="311"/>
      <c r="KT21" s="22"/>
      <c r="KU21" s="31"/>
      <c r="KV21" s="76"/>
      <c r="KW21" s="78">
        <f t="shared" si="41"/>
        <v>45118.299999999996</v>
      </c>
      <c r="KY21" s="311"/>
      <c r="KZ21" s="311"/>
      <c r="LA21" s="22"/>
      <c r="LB21" s="31"/>
      <c r="LC21" s="76"/>
      <c r="LD21" s="78">
        <f t="shared" si="42"/>
        <v>3981.6000000000004</v>
      </c>
      <c r="LF21" s="321">
        <v>41516</v>
      </c>
      <c r="LG21" s="229">
        <v>3581</v>
      </c>
      <c r="LH21" s="975">
        <v>120997.28</v>
      </c>
      <c r="LI21" s="49"/>
      <c r="LJ21" s="139"/>
      <c r="LK21" s="131">
        <f t="shared" si="43"/>
        <v>850076.46</v>
      </c>
      <c r="LM21" s="311"/>
      <c r="LN21" s="311"/>
      <c r="LO21" s="22"/>
      <c r="LP21" s="31"/>
      <c r="LQ21" s="76"/>
      <c r="LR21" s="78">
        <f t="shared" si="44"/>
        <v>0</v>
      </c>
      <c r="LT21" s="311"/>
      <c r="LU21" s="311"/>
      <c r="LV21" s="22"/>
      <c r="LW21" s="31"/>
      <c r="LX21" s="76"/>
      <c r="LY21" s="78">
        <f t="shared" si="45"/>
        <v>0</v>
      </c>
      <c r="MA21" s="406"/>
      <c r="MB21" s="31"/>
      <c r="MC21" s="780"/>
      <c r="MD21" s="139"/>
      <c r="ME21" s="258"/>
      <c r="MF21" s="67"/>
      <c r="MG21" s="78">
        <f t="shared" si="46"/>
        <v>27686.6</v>
      </c>
      <c r="MI21" s="406"/>
      <c r="MJ21" s="780"/>
      <c r="MK21" s="139"/>
      <c r="ML21" s="258"/>
      <c r="MM21" s="67"/>
      <c r="MN21" s="78">
        <f t="shared" si="47"/>
        <v>53000.1</v>
      </c>
      <c r="MP21" s="426"/>
      <c r="MQ21" s="302"/>
      <c r="MR21" s="139"/>
      <c r="MS21" s="258"/>
      <c r="MT21" s="66"/>
      <c r="MU21" s="131">
        <f t="shared" si="48"/>
        <v>149000.25</v>
      </c>
      <c r="MW21" s="31"/>
      <c r="MX21" s="780"/>
      <c r="MY21" s="139"/>
      <c r="MZ21" s="258"/>
      <c r="NA21" s="67"/>
      <c r="NB21" s="78">
        <f t="shared" si="49"/>
        <v>5139.42</v>
      </c>
      <c r="ND21" s="31"/>
      <c r="NE21" s="780"/>
      <c r="NF21" s="139"/>
      <c r="NG21" s="258"/>
      <c r="NH21" s="67"/>
      <c r="NI21" s="78">
        <f t="shared" si="50"/>
        <v>7971.5</v>
      </c>
      <c r="NK21" s="406"/>
      <c r="NL21" s="780"/>
      <c r="NM21" s="139"/>
      <c r="NN21" s="258"/>
      <c r="NO21" s="67"/>
      <c r="NP21" s="78">
        <f t="shared" si="51"/>
        <v>2000</v>
      </c>
      <c r="NR21" s="406"/>
      <c r="NS21" s="780"/>
      <c r="NT21" s="139"/>
      <c r="NU21" s="258"/>
      <c r="NV21" s="67"/>
      <c r="NW21" s="78">
        <f t="shared" si="52"/>
        <v>31296.400000000001</v>
      </c>
      <c r="NY21" s="406"/>
      <c r="NZ21" s="1009"/>
      <c r="OA21" s="139"/>
      <c r="OB21" s="258"/>
      <c r="OC21" s="67"/>
      <c r="OD21" s="78">
        <f t="shared" si="53"/>
        <v>133251.59999999998</v>
      </c>
      <c r="OF21" s="31"/>
      <c r="OG21" s="780"/>
      <c r="OH21" s="139"/>
      <c r="OI21" s="258"/>
      <c r="OJ21" s="67"/>
      <c r="OK21" s="78">
        <f t="shared" si="54"/>
        <v>21915.99</v>
      </c>
      <c r="OM21" s="31"/>
      <c r="ON21" s="780"/>
      <c r="OO21" s="139"/>
      <c r="OP21" s="258"/>
      <c r="OQ21" s="67"/>
      <c r="OR21" s="78">
        <f t="shared" si="55"/>
        <v>19089.189999999999</v>
      </c>
      <c r="OT21" s="31"/>
      <c r="OU21" s="780"/>
      <c r="OV21" s="139"/>
      <c r="OW21" s="258"/>
      <c r="OX21" s="67"/>
      <c r="OY21" s="78">
        <f t="shared" si="56"/>
        <v>0</v>
      </c>
      <c r="PA21" s="31"/>
      <c r="PB21" s="780"/>
      <c r="PC21" s="139"/>
      <c r="PD21" s="258"/>
      <c r="PE21" s="67"/>
      <c r="PF21" s="78">
        <f t="shared" si="57"/>
        <v>0</v>
      </c>
      <c r="PH21" s="31"/>
      <c r="PI21" s="780"/>
      <c r="PJ21" s="139"/>
      <c r="PK21" s="258"/>
      <c r="PL21" s="67"/>
      <c r="PM21" s="78">
        <f t="shared" si="58"/>
        <v>7803.92</v>
      </c>
      <c r="PO21" s="31"/>
      <c r="PP21" s="780"/>
      <c r="PQ21" s="139"/>
      <c r="PR21" s="258"/>
      <c r="PS21" s="67"/>
      <c r="PT21" s="78">
        <f t="shared" si="59"/>
        <v>0</v>
      </c>
      <c r="PV21" s="31"/>
      <c r="PW21" s="780"/>
      <c r="PX21" s="139"/>
      <c r="PY21" s="258"/>
      <c r="PZ21" s="67"/>
      <c r="QA21" s="78">
        <f t="shared" si="60"/>
        <v>870000.36</v>
      </c>
      <c r="QC21" s="31"/>
      <c r="QD21" s="780"/>
      <c r="QE21" s="139"/>
      <c r="QF21" s="258"/>
      <c r="QG21" s="67"/>
      <c r="QH21" s="78">
        <f t="shared" si="61"/>
        <v>0</v>
      </c>
      <c r="QJ21" s="31"/>
      <c r="QK21" s="780"/>
      <c r="QL21" s="139"/>
      <c r="QM21" s="258"/>
      <c r="QN21" s="67"/>
      <c r="QO21" s="78">
        <f t="shared" si="62"/>
        <v>70199</v>
      </c>
      <c r="QQ21" s="49"/>
      <c r="QR21" s="302"/>
      <c r="QS21" s="139"/>
      <c r="QT21" s="258"/>
      <c r="QU21" s="66"/>
      <c r="QV21" s="131">
        <f t="shared" si="63"/>
        <v>0</v>
      </c>
      <c r="QX21" s="49"/>
      <c r="QY21" s="302"/>
      <c r="QZ21" s="139"/>
      <c r="RA21" s="258"/>
      <c r="RB21" s="66"/>
      <c r="RC21" s="131">
        <f t="shared" si="64"/>
        <v>0</v>
      </c>
      <c r="RE21" s="31"/>
      <c r="RF21" s="780"/>
      <c r="RG21" s="139"/>
      <c r="RH21" s="258"/>
      <c r="RI21" s="67"/>
      <c r="RJ21" s="78">
        <f t="shared" si="65"/>
        <v>234</v>
      </c>
      <c r="RL21" s="406"/>
      <c r="RM21" s="780"/>
      <c r="RN21" s="139"/>
      <c r="RO21" s="258"/>
      <c r="RP21" s="67"/>
      <c r="RQ21" s="78">
        <f t="shared" si="66"/>
        <v>7744.58</v>
      </c>
      <c r="RS21" s="406"/>
      <c r="RT21" s="780"/>
      <c r="RU21" s="139"/>
      <c r="RV21" s="258"/>
      <c r="RW21" s="67"/>
      <c r="RX21" s="78">
        <f t="shared" si="67"/>
        <v>16000.32</v>
      </c>
      <c r="RZ21" s="426"/>
      <c r="SA21" s="302"/>
      <c r="SB21" s="139"/>
      <c r="SC21" s="426"/>
      <c r="SD21" s="139"/>
      <c r="SE21" s="78">
        <f t="shared" si="68"/>
        <v>39187.58</v>
      </c>
      <c r="SG21" s="321">
        <v>41631</v>
      </c>
      <c r="SH21" s="302" t="s">
        <v>1943</v>
      </c>
      <c r="SI21" s="139">
        <v>51088.9</v>
      </c>
      <c r="SJ21" s="49"/>
      <c r="SK21" s="139"/>
      <c r="SL21" s="78">
        <f t="shared" si="69"/>
        <v>363271.35000000003</v>
      </c>
      <c r="SN21" s="321"/>
      <c r="SO21" s="302"/>
      <c r="SP21" s="139"/>
      <c r="SQ21" s="49"/>
      <c r="SR21" s="139"/>
      <c r="SS21" s="131">
        <f t="shared" si="70"/>
        <v>211007.15</v>
      </c>
      <c r="SU21" s="321"/>
      <c r="SV21" s="302"/>
      <c r="SW21" s="139"/>
      <c r="SX21" s="49"/>
      <c r="SY21" s="139"/>
      <c r="SZ21" s="131">
        <f t="shared" si="71"/>
        <v>201197.28</v>
      </c>
      <c r="TB21" s="31"/>
      <c r="TC21" s="780"/>
      <c r="TD21" s="139"/>
      <c r="TE21" s="258"/>
      <c r="TF21" s="67"/>
      <c r="TG21" s="78">
        <f t="shared" si="72"/>
        <v>720.1</v>
      </c>
      <c r="TI21" s="322"/>
      <c r="TJ21" s="780"/>
      <c r="TK21" s="139"/>
      <c r="TL21" s="258"/>
      <c r="TM21" s="67"/>
      <c r="TN21" s="78">
        <f t="shared" si="73"/>
        <v>57552.92</v>
      </c>
      <c r="TP21" s="322"/>
      <c r="TQ21" s="780"/>
      <c r="TR21" s="139"/>
      <c r="TS21" s="258"/>
      <c r="TT21" s="67"/>
      <c r="TU21" s="78">
        <f t="shared" si="74"/>
        <v>215449.9</v>
      </c>
      <c r="TW21" s="322"/>
      <c r="TX21" s="780"/>
      <c r="TY21" s="139"/>
      <c r="TZ21" s="258"/>
      <c r="UA21" s="67"/>
      <c r="UB21" s="78">
        <f t="shared" si="75"/>
        <v>2701.3</v>
      </c>
      <c r="UD21" s="31"/>
      <c r="UE21" s="780"/>
      <c r="UF21" s="139"/>
      <c r="UG21" s="258"/>
      <c r="UH21" s="67"/>
      <c r="UI21" s="78">
        <f t="shared" si="76"/>
        <v>3803.8</v>
      </c>
      <c r="UK21" s="31"/>
      <c r="UL21" s="780"/>
      <c r="UM21" s="139"/>
      <c r="UN21" s="258"/>
      <c r="UO21" s="67"/>
      <c r="UP21" s="78">
        <f t="shared" si="77"/>
        <v>4431</v>
      </c>
    </row>
    <row r="22" spans="1:562" x14ac:dyDescent="0.25">
      <c r="A22" s="322"/>
      <c r="B22" s="1010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1003"/>
      <c r="R22" s="783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96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6"/>
      <c r="BJ22" s="1010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87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6">
        <v>41621</v>
      </c>
      <c r="CS22" s="229" t="s">
        <v>1863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6"/>
      <c r="DW22" s="311"/>
      <c r="DX22" s="22"/>
      <c r="DY22" s="31"/>
      <c r="DZ22" s="76"/>
      <c r="EA22" s="78">
        <f t="shared" si="16"/>
        <v>24729.120000000003</v>
      </c>
      <c r="EC22" s="322"/>
      <c r="ED22" s="736"/>
      <c r="EE22" s="311"/>
      <c r="EF22" s="22"/>
      <c r="EG22" s="31"/>
      <c r="EH22" s="76"/>
      <c r="EI22" s="78">
        <f t="shared" si="17"/>
        <v>760.2</v>
      </c>
      <c r="EK22" s="322"/>
      <c r="EL22" s="736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6">
        <v>3621.2</v>
      </c>
      <c r="EV22" s="49"/>
      <c r="EW22" s="350"/>
      <c r="EX22" s="78">
        <f t="shared" si="19"/>
        <v>94361.63</v>
      </c>
      <c r="EZ22" s="321"/>
      <c r="FA22" s="229"/>
      <c r="FB22" s="696"/>
      <c r="FC22" s="49"/>
      <c r="FD22" s="350"/>
      <c r="FE22" s="78">
        <f t="shared" si="20"/>
        <v>0</v>
      </c>
      <c r="FG22" s="322">
        <v>41670</v>
      </c>
      <c r="FH22" s="311">
        <v>549</v>
      </c>
      <c r="FI22" s="702">
        <v>235725</v>
      </c>
      <c r="FJ22" s="563"/>
      <c r="FK22" s="350"/>
      <c r="FL22" s="131">
        <f t="shared" si="21"/>
        <v>2884560</v>
      </c>
      <c r="FN22" s="616">
        <v>41639</v>
      </c>
      <c r="FO22" s="1835" t="s">
        <v>1977</v>
      </c>
      <c r="FP22" s="1841">
        <v>10016.16</v>
      </c>
      <c r="FQ22" s="1842" t="s">
        <v>2088</v>
      </c>
      <c r="FR22" s="1833"/>
      <c r="FS22" s="131">
        <f t="shared" si="22"/>
        <v>472049.69999999995</v>
      </c>
      <c r="FU22" s="901">
        <v>41639</v>
      </c>
      <c r="FV22" s="780" t="s">
        <v>2014</v>
      </c>
      <c r="FW22" s="793">
        <v>1999.62</v>
      </c>
      <c r="FX22" s="563"/>
      <c r="FY22" s="350"/>
      <c r="FZ22" s="131">
        <f t="shared" si="23"/>
        <v>543867.07999999996</v>
      </c>
      <c r="GB22" s="901"/>
      <c r="GC22" s="780"/>
      <c r="GD22" s="793"/>
      <c r="GE22" s="563"/>
      <c r="GF22" s="350"/>
      <c r="GG22" s="131">
        <f t="shared" si="24"/>
        <v>587959.0499999997</v>
      </c>
      <c r="GI22" s="616">
        <v>41582</v>
      </c>
      <c r="GJ22" s="1287">
        <v>3841</v>
      </c>
      <c r="GK22" s="1288">
        <v>25000</v>
      </c>
      <c r="GL22" s="563"/>
      <c r="GM22" s="350"/>
      <c r="GN22" s="131">
        <f t="shared" si="25"/>
        <v>435500.51</v>
      </c>
      <c r="GP22" s="616"/>
      <c r="GQ22" s="1287"/>
      <c r="GR22" s="1288"/>
      <c r="GS22" s="563"/>
      <c r="GT22" s="350"/>
      <c r="GU22" s="131">
        <f t="shared" si="26"/>
        <v>3872.54</v>
      </c>
      <c r="GW22" s="616"/>
      <c r="GX22" s="1287"/>
      <c r="GY22" s="1288"/>
      <c r="GZ22" s="563"/>
      <c r="HA22" s="350"/>
      <c r="HB22" s="131">
        <f t="shared" si="27"/>
        <v>121575.74</v>
      </c>
      <c r="HD22" s="616"/>
      <c r="HE22" s="1287"/>
      <c r="HF22" s="1288"/>
      <c r="HG22" s="563"/>
      <c r="HH22" s="350"/>
      <c r="HI22" s="131">
        <f t="shared" si="28"/>
        <v>2469.64</v>
      </c>
      <c r="HK22" s="311"/>
      <c r="HL22" s="311"/>
      <c r="HM22" s="783"/>
      <c r="HN22" s="31"/>
      <c r="HO22" s="793"/>
      <c r="HP22" s="78">
        <f t="shared" si="29"/>
        <v>0</v>
      </c>
      <c r="HR22" s="31"/>
      <c r="HS22" s="311"/>
      <c r="HT22" s="783"/>
      <c r="HU22" s="31"/>
      <c r="HV22" s="793"/>
      <c r="HW22" s="78">
        <f t="shared" si="30"/>
        <v>13569.66</v>
      </c>
      <c r="HY22" s="311"/>
      <c r="HZ22" s="311"/>
      <c r="IA22" s="783"/>
      <c r="IB22" s="31"/>
      <c r="IC22" s="793"/>
      <c r="ID22" s="78">
        <f t="shared" si="31"/>
        <v>0</v>
      </c>
      <c r="IF22" s="321"/>
      <c r="IG22" s="229"/>
      <c r="IH22" s="229"/>
      <c r="II22" s="104"/>
      <c r="IJ22" s="321"/>
      <c r="IK22" s="350"/>
      <c r="IL22" s="78">
        <f t="shared" si="32"/>
        <v>20831.8</v>
      </c>
      <c r="IN22" s="311"/>
      <c r="IO22" s="311"/>
      <c r="IP22" s="783"/>
      <c r="IQ22" s="31"/>
      <c r="IR22" s="793"/>
      <c r="IS22" s="78">
        <f t="shared" si="33"/>
        <v>25000.2</v>
      </c>
      <c r="IU22" s="311"/>
      <c r="IV22" s="311"/>
      <c r="IW22" s="783"/>
      <c r="IX22" s="31"/>
      <c r="IY22" s="793"/>
      <c r="IZ22" s="78">
        <f t="shared" si="34"/>
        <v>38688.400000000001</v>
      </c>
      <c r="JB22" s="322">
        <v>41403</v>
      </c>
      <c r="JC22" s="311">
        <v>3063</v>
      </c>
      <c r="JD22" s="831">
        <v>4031.02</v>
      </c>
      <c r="JE22" s="810"/>
      <c r="JF22" s="793"/>
      <c r="JG22" s="811">
        <f t="shared" si="35"/>
        <v>43636.89</v>
      </c>
      <c r="JI22" s="321"/>
      <c r="JJ22" s="229"/>
      <c r="JK22" s="806"/>
      <c r="JL22" s="97"/>
      <c r="JM22" s="350"/>
      <c r="JN22" s="811">
        <f t="shared" si="36"/>
        <v>33536.400000000001</v>
      </c>
      <c r="JP22" s="31"/>
      <c r="JQ22" s="311"/>
      <c r="JR22" s="22"/>
      <c r="JS22" s="31"/>
      <c r="JT22" s="76"/>
      <c r="JU22" s="78">
        <f t="shared" si="37"/>
        <v>19222.190000000002</v>
      </c>
      <c r="JW22" s="311"/>
      <c r="JX22" s="311"/>
      <c r="JY22" s="22"/>
      <c r="JZ22" s="31"/>
      <c r="KA22" s="76"/>
      <c r="KB22" s="78">
        <f t="shared" si="38"/>
        <v>25300</v>
      </c>
      <c r="KD22" s="311"/>
      <c r="KE22" s="311"/>
      <c r="KF22" s="783"/>
      <c r="KG22" s="31"/>
      <c r="KH22" s="76"/>
      <c r="KI22" s="78">
        <f t="shared" si="39"/>
        <v>65228.52</v>
      </c>
      <c r="KK22" s="311"/>
      <c r="KL22" s="311"/>
      <c r="KM22" s="22"/>
      <c r="KN22" s="31"/>
      <c r="KO22" s="76"/>
      <c r="KP22" s="78">
        <f t="shared" si="40"/>
        <v>3088.4</v>
      </c>
      <c r="KR22" s="311"/>
      <c r="KS22" s="311"/>
      <c r="KT22" s="22"/>
      <c r="KU22" s="31"/>
      <c r="KV22" s="76"/>
      <c r="KW22" s="78">
        <f t="shared" si="41"/>
        <v>45118.299999999996</v>
      </c>
      <c r="KY22" s="311"/>
      <c r="KZ22" s="311"/>
      <c r="LA22" s="22"/>
      <c r="LB22" s="31"/>
      <c r="LC22" s="76"/>
      <c r="LD22" s="78">
        <f t="shared" si="42"/>
        <v>3981.6000000000004</v>
      </c>
      <c r="LF22" s="321">
        <v>41542</v>
      </c>
      <c r="LG22" s="834">
        <v>3694</v>
      </c>
      <c r="LH22" s="975">
        <v>105209.02</v>
      </c>
      <c r="LI22" s="49">
        <v>41552</v>
      </c>
      <c r="LJ22" s="139">
        <v>102534</v>
      </c>
      <c r="LK22" s="131">
        <f t="shared" si="43"/>
        <v>852751.48</v>
      </c>
      <c r="LM22" s="311"/>
      <c r="LN22" s="311"/>
      <c r="LO22" s="22"/>
      <c r="LP22" s="31"/>
      <c r="LQ22" s="76"/>
      <c r="LR22" s="78">
        <f t="shared" si="44"/>
        <v>0</v>
      </c>
      <c r="LT22" s="311"/>
      <c r="LU22" s="311"/>
      <c r="LV22" s="22"/>
      <c r="LW22" s="31"/>
      <c r="LX22" s="76"/>
      <c r="LY22" s="78">
        <f t="shared" si="45"/>
        <v>0</v>
      </c>
      <c r="MA22" s="406"/>
      <c r="MB22" s="31"/>
      <c r="MC22" s="780"/>
      <c r="MD22" s="139"/>
      <c r="ME22" s="61"/>
      <c r="MF22" s="66"/>
      <c r="MG22" s="78">
        <f t="shared" si="46"/>
        <v>27686.6</v>
      </c>
      <c r="MI22" s="406"/>
      <c r="MJ22" s="780"/>
      <c r="MK22" s="139"/>
      <c r="ML22" s="61"/>
      <c r="MM22" s="66"/>
      <c r="MN22" s="78">
        <f t="shared" si="47"/>
        <v>53000.1</v>
      </c>
      <c r="MP22" s="426"/>
      <c r="MQ22" s="302"/>
      <c r="MR22" s="139"/>
      <c r="MS22" s="258"/>
      <c r="MT22" s="66"/>
      <c r="MU22" s="131">
        <f t="shared" si="48"/>
        <v>149000.25</v>
      </c>
      <c r="MW22" s="31"/>
      <c r="MX22" s="780"/>
      <c r="MY22" s="139"/>
      <c r="MZ22" s="61"/>
      <c r="NA22" s="66"/>
      <c r="NB22" s="78">
        <f t="shared" si="49"/>
        <v>5139.42</v>
      </c>
      <c r="ND22" s="31"/>
      <c r="NE22" s="780"/>
      <c r="NF22" s="139"/>
      <c r="NG22" s="61"/>
      <c r="NH22" s="66"/>
      <c r="NI22" s="78">
        <f t="shared" si="50"/>
        <v>7971.5</v>
      </c>
      <c r="NK22" s="406"/>
      <c r="NL22" s="780"/>
      <c r="NM22" s="139"/>
      <c r="NN22" s="61"/>
      <c r="NO22" s="66"/>
      <c r="NP22" s="78">
        <f t="shared" si="51"/>
        <v>2000</v>
      </c>
      <c r="NR22" s="406"/>
      <c r="NS22" s="780"/>
      <c r="NT22" s="139"/>
      <c r="NU22" s="61"/>
      <c r="NV22" s="66"/>
      <c r="NW22" s="78">
        <f t="shared" si="52"/>
        <v>31296.400000000001</v>
      </c>
      <c r="NY22" s="406"/>
      <c r="NZ22" s="1009"/>
      <c r="OA22" s="139"/>
      <c r="OB22" s="61"/>
      <c r="OC22" s="66"/>
      <c r="OD22" s="78">
        <f t="shared" si="53"/>
        <v>133251.59999999998</v>
      </c>
      <c r="OF22" s="31"/>
      <c r="OG22" s="780"/>
      <c r="OH22" s="139"/>
      <c r="OI22" s="61"/>
      <c r="OJ22" s="66"/>
      <c r="OK22" s="78">
        <f t="shared" si="54"/>
        <v>21915.99</v>
      </c>
      <c r="OM22" s="31"/>
      <c r="ON22" s="780"/>
      <c r="OO22" s="139"/>
      <c r="OP22" s="61"/>
      <c r="OQ22" s="66"/>
      <c r="OR22" s="78">
        <f t="shared" si="55"/>
        <v>19089.189999999999</v>
      </c>
      <c r="OT22" s="31"/>
      <c r="OU22" s="780"/>
      <c r="OV22" s="139"/>
      <c r="OW22" s="61"/>
      <c r="OX22" s="66"/>
      <c r="OY22" s="78">
        <f t="shared" si="56"/>
        <v>0</v>
      </c>
      <c r="PA22" s="31"/>
      <c r="PB22" s="780"/>
      <c r="PC22" s="139"/>
      <c r="PD22" s="61"/>
      <c r="PE22" s="66"/>
      <c r="PF22" s="78">
        <f t="shared" si="57"/>
        <v>0</v>
      </c>
      <c r="PH22" s="31"/>
      <c r="PI22" s="780"/>
      <c r="PJ22" s="139"/>
      <c r="PK22" s="61"/>
      <c r="PL22" s="66"/>
      <c r="PM22" s="78">
        <f t="shared" si="58"/>
        <v>7803.92</v>
      </c>
      <c r="PO22" s="31"/>
      <c r="PP22" s="780"/>
      <c r="PQ22" s="139"/>
      <c r="PR22" s="61"/>
      <c r="PS22" s="66"/>
      <c r="PT22" s="78">
        <f t="shared" si="59"/>
        <v>0</v>
      </c>
      <c r="PV22" s="31"/>
      <c r="PW22" s="780"/>
      <c r="PX22" s="139"/>
      <c r="PY22" s="61"/>
      <c r="PZ22" s="66"/>
      <c r="QA22" s="78">
        <f t="shared" si="60"/>
        <v>870000.36</v>
      </c>
      <c r="QC22" s="31"/>
      <c r="QD22" s="780"/>
      <c r="QE22" s="139"/>
      <c r="QF22" s="61"/>
      <c r="QG22" s="66"/>
      <c r="QH22" s="78">
        <f t="shared" si="61"/>
        <v>0</v>
      </c>
      <c r="QJ22" s="31"/>
      <c r="QK22" s="780"/>
      <c r="QL22" s="139"/>
      <c r="QM22" s="61"/>
      <c r="QN22" s="66"/>
      <c r="QO22" s="78">
        <f t="shared" si="62"/>
        <v>70199</v>
      </c>
      <c r="QQ22" s="49"/>
      <c r="QR22" s="302"/>
      <c r="QS22" s="139"/>
      <c r="QT22" s="258"/>
      <c r="QU22" s="66"/>
      <c r="QV22" s="131">
        <f t="shared" si="63"/>
        <v>0</v>
      </c>
      <c r="QX22" s="49"/>
      <c r="QY22" s="302"/>
      <c r="QZ22" s="139"/>
      <c r="RA22" s="258"/>
      <c r="RB22" s="66"/>
      <c r="RC22" s="131">
        <f t="shared" si="64"/>
        <v>0</v>
      </c>
      <c r="RE22" s="31"/>
      <c r="RF22" s="780"/>
      <c r="RG22" s="139"/>
      <c r="RH22" s="61"/>
      <c r="RI22" s="66"/>
      <c r="RJ22" s="78">
        <f t="shared" si="65"/>
        <v>234</v>
      </c>
      <c r="RL22" s="406"/>
      <c r="RM22" s="780"/>
      <c r="RN22" s="139"/>
      <c r="RO22" s="61"/>
      <c r="RP22" s="66"/>
      <c r="RQ22" s="78">
        <f t="shared" si="66"/>
        <v>7744.58</v>
      </c>
      <c r="RS22" s="406"/>
      <c r="RT22" s="780"/>
      <c r="RU22" s="139"/>
      <c r="RV22" s="61"/>
      <c r="RW22" s="66"/>
      <c r="RX22" s="78">
        <f t="shared" si="67"/>
        <v>16000.32</v>
      </c>
      <c r="RZ22" s="426"/>
      <c r="SA22" s="302"/>
      <c r="SB22" s="139"/>
      <c r="SC22" s="426"/>
      <c r="SD22" s="139"/>
      <c r="SE22" s="78">
        <f t="shared" si="68"/>
        <v>39187.58</v>
      </c>
      <c r="SG22" s="321">
        <v>41639</v>
      </c>
      <c r="SH22" s="302" t="s">
        <v>1966</v>
      </c>
      <c r="SI22" s="139">
        <v>77709</v>
      </c>
      <c r="SJ22" s="49"/>
      <c r="SK22" s="139"/>
      <c r="SL22" s="78">
        <f t="shared" si="69"/>
        <v>440980.35000000003</v>
      </c>
      <c r="SN22" s="321"/>
      <c r="SO22" s="302"/>
      <c r="SP22" s="139"/>
      <c r="SQ22" s="49"/>
      <c r="SR22" s="139"/>
      <c r="SS22" s="131">
        <f t="shared" si="70"/>
        <v>211007.15</v>
      </c>
      <c r="SU22" s="321"/>
      <c r="SV22" s="302"/>
      <c r="SW22" s="139"/>
      <c r="SX22" s="49"/>
      <c r="SY22" s="139"/>
      <c r="SZ22" s="131">
        <f t="shared" si="71"/>
        <v>201197.28</v>
      </c>
      <c r="TB22" s="31"/>
      <c r="TC22" s="780"/>
      <c r="TD22" s="139"/>
      <c r="TE22" s="61"/>
      <c r="TF22" s="66"/>
      <c r="TG22" s="78">
        <f t="shared" si="72"/>
        <v>720.1</v>
      </c>
      <c r="TI22" s="322"/>
      <c r="TJ22" s="780"/>
      <c r="TK22" s="139"/>
      <c r="TL22" s="61"/>
      <c r="TM22" s="66"/>
      <c r="TN22" s="78">
        <f t="shared" si="73"/>
        <v>57552.92</v>
      </c>
      <c r="TP22" s="322"/>
      <c r="TQ22" s="780"/>
      <c r="TR22" s="139"/>
      <c r="TS22" s="61"/>
      <c r="TT22" s="66"/>
      <c r="TU22" s="78">
        <f t="shared" si="74"/>
        <v>215449.9</v>
      </c>
      <c r="TW22" s="322"/>
      <c r="TX22" s="780"/>
      <c r="TY22" s="139"/>
      <c r="TZ22" s="61"/>
      <c r="UA22" s="66"/>
      <c r="UB22" s="78">
        <f t="shared" si="75"/>
        <v>2701.3</v>
      </c>
      <c r="UD22" s="31"/>
      <c r="UE22" s="780"/>
      <c r="UF22" s="139"/>
      <c r="UG22" s="61"/>
      <c r="UH22" s="66"/>
      <c r="UI22" s="78">
        <f t="shared" si="76"/>
        <v>3803.8</v>
      </c>
      <c r="UK22" s="31"/>
      <c r="UL22" s="780"/>
      <c r="UM22" s="139"/>
      <c r="UN22" s="61"/>
      <c r="UO22" s="66"/>
      <c r="UP22" s="78">
        <f t="shared" si="77"/>
        <v>4431</v>
      </c>
    </row>
    <row r="23" spans="1:562" x14ac:dyDescent="0.25">
      <c r="A23" s="322"/>
      <c r="B23" s="1010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1003"/>
      <c r="R23" s="783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96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6"/>
      <c r="BJ23" s="1010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87">
        <v>3417</v>
      </c>
      <c r="CM23" s="104">
        <v>8000.1</v>
      </c>
      <c r="CN23" s="49"/>
      <c r="CO23" s="139"/>
      <c r="CP23" s="78">
        <f t="shared" si="11"/>
        <v>1022856.6199999999</v>
      </c>
      <c r="CR23" s="426">
        <v>41621</v>
      </c>
      <c r="CS23" s="229" t="s">
        <v>1864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81"/>
      <c r="DO23" s="317"/>
      <c r="DP23" s="104"/>
      <c r="DQ23" s="308"/>
      <c r="DR23" s="389"/>
      <c r="DS23" s="78">
        <f t="shared" si="15"/>
        <v>178224.63999999998</v>
      </c>
      <c r="DU23" s="322"/>
      <c r="DV23" s="736"/>
      <c r="DW23" s="311"/>
      <c r="DX23" s="22"/>
      <c r="DY23" s="31"/>
      <c r="DZ23" s="76"/>
      <c r="EA23" s="78">
        <f t="shared" si="16"/>
        <v>24729.120000000003</v>
      </c>
      <c r="EC23" s="322"/>
      <c r="ED23" s="736"/>
      <c r="EE23" s="311"/>
      <c r="EF23" s="22"/>
      <c r="EG23" s="31"/>
      <c r="EH23" s="76"/>
      <c r="EI23" s="78">
        <f t="shared" si="17"/>
        <v>760.2</v>
      </c>
      <c r="EK23" s="322"/>
      <c r="EL23" s="736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4">
        <v>3572</v>
      </c>
      <c r="EU23" s="783">
        <v>12850.22</v>
      </c>
      <c r="EV23" s="49"/>
      <c r="EW23" s="350"/>
      <c r="EX23" s="78">
        <f t="shared" si="19"/>
        <v>107211.85</v>
      </c>
      <c r="EZ23" s="321"/>
      <c r="FA23" s="229"/>
      <c r="FB23" s="696"/>
      <c r="FC23" s="49"/>
      <c r="FD23" s="350"/>
      <c r="FE23" s="78">
        <f t="shared" si="20"/>
        <v>0</v>
      </c>
      <c r="FG23" s="322">
        <v>41670</v>
      </c>
      <c r="FH23" s="311">
        <v>550</v>
      </c>
      <c r="FI23" s="702">
        <v>100000</v>
      </c>
      <c r="FJ23" s="563"/>
      <c r="FK23" s="350"/>
      <c r="FL23" s="131">
        <f t="shared" si="21"/>
        <v>2984560</v>
      </c>
      <c r="FN23" s="616">
        <v>41639</v>
      </c>
      <c r="FO23" s="1287" t="s">
        <v>1979</v>
      </c>
      <c r="FP23" s="1288">
        <v>1974</v>
      </c>
      <c r="FQ23" s="563"/>
      <c r="FR23" s="350"/>
      <c r="FS23" s="131">
        <f t="shared" si="22"/>
        <v>474023.69999999995</v>
      </c>
      <c r="FU23" s="901">
        <v>41639</v>
      </c>
      <c r="FV23" s="780" t="s">
        <v>2015</v>
      </c>
      <c r="FW23" s="793">
        <v>1999.2</v>
      </c>
      <c r="FX23" s="563"/>
      <c r="FY23" s="350"/>
      <c r="FZ23" s="131">
        <f t="shared" si="23"/>
        <v>545866.27999999991</v>
      </c>
      <c r="GB23" s="901"/>
      <c r="GC23" s="780"/>
      <c r="GD23" s="793"/>
      <c r="GE23" s="563"/>
      <c r="GF23" s="350"/>
      <c r="GG23" s="131">
        <f t="shared" si="24"/>
        <v>587959.0499999997</v>
      </c>
      <c r="GI23" s="616">
        <v>41585</v>
      </c>
      <c r="GJ23" s="1287">
        <v>3865</v>
      </c>
      <c r="GK23" s="1288">
        <v>24000</v>
      </c>
      <c r="GL23" s="563"/>
      <c r="GM23" s="350"/>
      <c r="GN23" s="131">
        <f t="shared" si="25"/>
        <v>459500.51</v>
      </c>
      <c r="GP23" s="616"/>
      <c r="GQ23" s="1287"/>
      <c r="GR23" s="1288"/>
      <c r="GS23" s="563"/>
      <c r="GT23" s="350"/>
      <c r="GU23" s="131">
        <f t="shared" si="26"/>
        <v>3872.54</v>
      </c>
      <c r="GW23" s="616"/>
      <c r="GX23" s="1287"/>
      <c r="GY23" s="1288"/>
      <c r="GZ23" s="563"/>
      <c r="HA23" s="350"/>
      <c r="HB23" s="131">
        <f t="shared" si="27"/>
        <v>121575.74</v>
      </c>
      <c r="HD23" s="616"/>
      <c r="HE23" s="1287"/>
      <c r="HF23" s="1288"/>
      <c r="HG23" s="563"/>
      <c r="HH23" s="350"/>
      <c r="HI23" s="131">
        <f t="shared" si="28"/>
        <v>2469.64</v>
      </c>
      <c r="HK23" s="311"/>
      <c r="HL23" s="311"/>
      <c r="HM23" s="783"/>
      <c r="HN23" s="31"/>
      <c r="HO23" s="793"/>
      <c r="HP23" s="78">
        <f t="shared" si="29"/>
        <v>0</v>
      </c>
      <c r="HR23" s="311"/>
      <c r="HS23" s="311"/>
      <c r="HT23" s="783"/>
      <c r="HU23" s="31"/>
      <c r="HV23" s="793"/>
      <c r="HW23" s="78">
        <f t="shared" si="30"/>
        <v>13569.66</v>
      </c>
      <c r="HY23" s="311"/>
      <c r="HZ23" s="311"/>
      <c r="IA23" s="783"/>
      <c r="IB23" s="31"/>
      <c r="IC23" s="793"/>
      <c r="ID23" s="78">
        <f t="shared" si="31"/>
        <v>0</v>
      </c>
      <c r="IF23" s="321"/>
      <c r="IG23" s="229"/>
      <c r="IH23" s="229"/>
      <c r="II23" s="104"/>
      <c r="IJ23" s="321"/>
      <c r="IK23" s="350"/>
      <c r="IL23" s="78">
        <f t="shared" si="32"/>
        <v>20831.8</v>
      </c>
      <c r="IN23" s="311"/>
      <c r="IO23" s="311"/>
      <c r="IP23" s="783"/>
      <c r="IQ23" s="31"/>
      <c r="IR23" s="793"/>
      <c r="IS23" s="78">
        <f t="shared" si="33"/>
        <v>25000.2</v>
      </c>
      <c r="IU23" s="311"/>
      <c r="IV23" s="311"/>
      <c r="IW23" s="783"/>
      <c r="IX23" s="31"/>
      <c r="IY23" s="793"/>
      <c r="IZ23" s="78">
        <f t="shared" si="34"/>
        <v>38688.400000000001</v>
      </c>
      <c r="JB23" s="322">
        <v>41414</v>
      </c>
      <c r="JC23" s="311">
        <v>3117</v>
      </c>
      <c r="JD23" s="831">
        <v>7540.5</v>
      </c>
      <c r="JE23" s="810"/>
      <c r="JF23" s="793"/>
      <c r="JG23" s="811">
        <f t="shared" si="35"/>
        <v>51177.39</v>
      </c>
      <c r="JI23" s="321"/>
      <c r="JJ23" s="229"/>
      <c r="JK23" s="806"/>
      <c r="JL23" s="97"/>
      <c r="JM23" s="350"/>
      <c r="JN23" s="811">
        <f t="shared" si="36"/>
        <v>33536.400000000001</v>
      </c>
      <c r="JP23" s="31"/>
      <c r="JQ23" s="311"/>
      <c r="JR23" s="22"/>
      <c r="JS23" s="31"/>
      <c r="JT23" s="76"/>
      <c r="JU23" s="78">
        <f t="shared" si="37"/>
        <v>19222.190000000002</v>
      </c>
      <c r="JW23" s="311"/>
      <c r="JX23" s="311"/>
      <c r="JY23" s="22"/>
      <c r="JZ23" s="31"/>
      <c r="KA23" s="76"/>
      <c r="KB23" s="78">
        <f t="shared" si="38"/>
        <v>25300</v>
      </c>
      <c r="KD23" s="311"/>
      <c r="KE23" s="311"/>
      <c r="KF23" s="783"/>
      <c r="KG23" s="31"/>
      <c r="KH23" s="76"/>
      <c r="KI23" s="78">
        <f t="shared" si="39"/>
        <v>65228.52</v>
      </c>
      <c r="KK23" s="311"/>
      <c r="KL23" s="311"/>
      <c r="KM23" s="22"/>
      <c r="KN23" s="31"/>
      <c r="KO23" s="76"/>
      <c r="KP23" s="78">
        <f t="shared" si="40"/>
        <v>3088.4</v>
      </c>
      <c r="KR23" s="311"/>
      <c r="KS23" s="311"/>
      <c r="KT23" s="22"/>
      <c r="KU23" s="31"/>
      <c r="KV23" s="76"/>
      <c r="KW23" s="78">
        <f t="shared" si="41"/>
        <v>45118.299999999996</v>
      </c>
      <c r="KY23" s="311"/>
      <c r="KZ23" s="311"/>
      <c r="LA23" s="22"/>
      <c r="LB23" s="31"/>
      <c r="LC23" s="76"/>
      <c r="LD23" s="78">
        <f t="shared" si="42"/>
        <v>3981.6000000000004</v>
      </c>
      <c r="LF23" s="321"/>
      <c r="LG23" s="229"/>
      <c r="LH23" s="1754"/>
      <c r="LI23" s="803"/>
      <c r="LJ23" s="139"/>
      <c r="LK23" s="131">
        <f t="shared" si="43"/>
        <v>852751.48</v>
      </c>
      <c r="LM23" s="311"/>
      <c r="LN23" s="311"/>
      <c r="LO23" s="22"/>
      <c r="LP23" s="31"/>
      <c r="LQ23" s="76"/>
      <c r="LR23" s="78">
        <f t="shared" si="44"/>
        <v>0</v>
      </c>
      <c r="LT23" s="311"/>
      <c r="LU23" s="311"/>
      <c r="LV23" s="22"/>
      <c r="LW23" s="31"/>
      <c r="LX23" s="76"/>
      <c r="LY23" s="78">
        <f t="shared" si="45"/>
        <v>0</v>
      </c>
      <c r="MA23" s="406"/>
      <c r="MB23" s="31"/>
      <c r="MC23" s="780"/>
      <c r="MD23" s="139"/>
      <c r="ME23" s="49"/>
      <c r="MF23" s="139"/>
      <c r="MG23" s="78">
        <f t="shared" si="46"/>
        <v>27686.6</v>
      </c>
      <c r="MI23" s="406"/>
      <c r="MJ23" s="780"/>
      <c r="MK23" s="139"/>
      <c r="ML23" s="49"/>
      <c r="MM23" s="139"/>
      <c r="MN23" s="78">
        <f t="shared" si="47"/>
        <v>53000.1</v>
      </c>
      <c r="MP23" s="426"/>
      <c r="MQ23" s="302"/>
      <c r="MR23" s="139"/>
      <c r="MS23" s="49"/>
      <c r="MT23" s="139"/>
      <c r="MU23" s="131">
        <f t="shared" si="48"/>
        <v>149000.25</v>
      </c>
      <c r="MW23" s="31"/>
      <c r="MX23" s="780"/>
      <c r="MY23" s="139"/>
      <c r="MZ23" s="49"/>
      <c r="NA23" s="139"/>
      <c r="NB23" s="78">
        <f t="shared" si="49"/>
        <v>5139.42</v>
      </c>
      <c r="ND23" s="31"/>
      <c r="NE23" s="780"/>
      <c r="NF23" s="139"/>
      <c r="NG23" s="49"/>
      <c r="NH23" s="139"/>
      <c r="NI23" s="78">
        <f t="shared" si="50"/>
        <v>7971.5</v>
      </c>
      <c r="NK23" s="406"/>
      <c r="NL23" s="780"/>
      <c r="NM23" s="139"/>
      <c r="NN23" s="49"/>
      <c r="NO23" s="139"/>
      <c r="NP23" s="78">
        <f t="shared" si="51"/>
        <v>2000</v>
      </c>
      <c r="NR23" s="406"/>
      <c r="NS23" s="780"/>
      <c r="NT23" s="139"/>
      <c r="NU23" s="49"/>
      <c r="NV23" s="139"/>
      <c r="NW23" s="78">
        <f t="shared" si="52"/>
        <v>31296.400000000001</v>
      </c>
      <c r="NY23" s="406"/>
      <c r="NZ23" s="1009"/>
      <c r="OA23" s="139"/>
      <c r="OB23" s="49"/>
      <c r="OC23" s="139"/>
      <c r="OD23" s="78">
        <f t="shared" si="53"/>
        <v>133251.59999999998</v>
      </c>
      <c r="OF23" s="31"/>
      <c r="OG23" s="780"/>
      <c r="OH23" s="139"/>
      <c r="OI23" s="49"/>
      <c r="OJ23" s="139"/>
      <c r="OK23" s="78">
        <f t="shared" si="54"/>
        <v>21915.99</v>
      </c>
      <c r="OM23" s="31"/>
      <c r="ON23" s="780"/>
      <c r="OO23" s="139"/>
      <c r="OP23" s="49"/>
      <c r="OQ23" s="139"/>
      <c r="OR23" s="78">
        <f t="shared" si="55"/>
        <v>19089.189999999999</v>
      </c>
      <c r="OT23" s="31"/>
      <c r="OU23" s="780"/>
      <c r="OV23" s="139"/>
      <c r="OW23" s="49"/>
      <c r="OX23" s="139"/>
      <c r="OY23" s="78">
        <f t="shared" si="56"/>
        <v>0</v>
      </c>
      <c r="PA23" s="31"/>
      <c r="PB23" s="780"/>
      <c r="PC23" s="139"/>
      <c r="PD23" s="49"/>
      <c r="PE23" s="139"/>
      <c r="PF23" s="78">
        <f t="shared" si="57"/>
        <v>0</v>
      </c>
      <c r="PH23" s="31"/>
      <c r="PI23" s="780"/>
      <c r="PJ23" s="139"/>
      <c r="PK23" s="49"/>
      <c r="PL23" s="139"/>
      <c r="PM23" s="78">
        <f t="shared" si="58"/>
        <v>7803.92</v>
      </c>
      <c r="PO23" s="31"/>
      <c r="PP23" s="780"/>
      <c r="PQ23" s="139"/>
      <c r="PR23" s="49"/>
      <c r="PS23" s="139"/>
      <c r="PT23" s="78">
        <f t="shared" si="59"/>
        <v>0</v>
      </c>
      <c r="PV23" s="31"/>
      <c r="PW23" s="780"/>
      <c r="PX23" s="139"/>
      <c r="PY23" s="49"/>
      <c r="PZ23" s="139"/>
      <c r="QA23" s="78">
        <f t="shared" si="60"/>
        <v>870000.36</v>
      </c>
      <c r="QC23" s="31"/>
      <c r="QD23" s="780"/>
      <c r="QE23" s="139"/>
      <c r="QF23" s="49"/>
      <c r="QG23" s="139"/>
      <c r="QH23" s="78">
        <f t="shared" si="61"/>
        <v>0</v>
      </c>
      <c r="QJ23" s="31"/>
      <c r="QK23" s="780"/>
      <c r="QL23" s="139"/>
      <c r="QM23" s="49"/>
      <c r="QN23" s="139"/>
      <c r="QO23" s="78">
        <f t="shared" si="62"/>
        <v>70199</v>
      </c>
      <c r="QQ23" s="49"/>
      <c r="QR23" s="302"/>
      <c r="QS23" s="139"/>
      <c r="QT23" s="49"/>
      <c r="QU23" s="139"/>
      <c r="QV23" s="131">
        <f t="shared" si="63"/>
        <v>0</v>
      </c>
      <c r="QX23" s="49"/>
      <c r="QY23" s="302"/>
      <c r="QZ23" s="139"/>
      <c r="RA23" s="49"/>
      <c r="RB23" s="139"/>
      <c r="RC23" s="131">
        <f t="shared" si="64"/>
        <v>0</v>
      </c>
      <c r="RE23" s="31"/>
      <c r="RF23" s="780"/>
      <c r="RG23" s="139"/>
      <c r="RH23" s="49"/>
      <c r="RI23" s="139"/>
      <c r="RJ23" s="78">
        <f t="shared" si="65"/>
        <v>234</v>
      </c>
      <c r="RL23" s="406"/>
      <c r="RM23" s="780"/>
      <c r="RN23" s="139"/>
      <c r="RO23" s="49"/>
      <c r="RP23" s="139"/>
      <c r="RQ23" s="78">
        <f t="shared" si="66"/>
        <v>7744.58</v>
      </c>
      <c r="RS23" s="406"/>
      <c r="RT23" s="780"/>
      <c r="RU23" s="139"/>
      <c r="RV23" s="49"/>
      <c r="RW23" s="139"/>
      <c r="RX23" s="78">
        <f t="shared" si="67"/>
        <v>16000.32</v>
      </c>
      <c r="RZ23" s="406"/>
      <c r="SA23" s="780"/>
      <c r="SB23" s="139"/>
      <c r="SC23" s="426"/>
      <c r="SD23" s="139"/>
      <c r="SE23" s="78">
        <f t="shared" si="68"/>
        <v>39187.58</v>
      </c>
      <c r="SG23" s="321">
        <v>41639</v>
      </c>
      <c r="SH23" s="302" t="s">
        <v>1971</v>
      </c>
      <c r="SI23" s="139">
        <v>43877.2</v>
      </c>
      <c r="SJ23" s="49"/>
      <c r="SK23" s="139"/>
      <c r="SL23" s="78">
        <f t="shared" si="69"/>
        <v>484857.55000000005</v>
      </c>
      <c r="SN23" s="321"/>
      <c r="SO23" s="302"/>
      <c r="SP23" s="139"/>
      <c r="SQ23" s="49"/>
      <c r="SR23" s="139"/>
      <c r="SS23" s="131">
        <f t="shared" si="70"/>
        <v>211007.15</v>
      </c>
      <c r="SU23" s="321"/>
      <c r="SV23" s="302"/>
      <c r="SW23" s="139"/>
      <c r="SX23" s="49"/>
      <c r="SY23" s="139"/>
      <c r="SZ23" s="131">
        <f t="shared" si="71"/>
        <v>201197.28</v>
      </c>
      <c r="TB23" s="31"/>
      <c r="TC23" s="780"/>
      <c r="TD23" s="139"/>
      <c r="TE23" s="49"/>
      <c r="TF23" s="139"/>
      <c r="TG23" s="78">
        <f t="shared" si="72"/>
        <v>720.1</v>
      </c>
      <c r="TI23" s="322"/>
      <c r="TJ23" s="780"/>
      <c r="TK23" s="139"/>
      <c r="TL23" s="49"/>
      <c r="TM23" s="139"/>
      <c r="TN23" s="78">
        <f t="shared" si="73"/>
        <v>57552.92</v>
      </c>
      <c r="TP23" s="322"/>
      <c r="TQ23" s="780"/>
      <c r="TR23" s="139"/>
      <c r="TS23" s="49"/>
      <c r="TT23" s="139"/>
      <c r="TU23" s="78">
        <f t="shared" si="74"/>
        <v>215449.9</v>
      </c>
      <c r="TW23" s="322"/>
      <c r="TX23" s="780"/>
      <c r="TY23" s="139"/>
      <c r="TZ23" s="49"/>
      <c r="UA23" s="139"/>
      <c r="UB23" s="78">
        <f t="shared" si="75"/>
        <v>2701.3</v>
      </c>
      <c r="UD23" s="31"/>
      <c r="UE23" s="780"/>
      <c r="UF23" s="139"/>
      <c r="UG23" s="49"/>
      <c r="UH23" s="139"/>
      <c r="UI23" s="78">
        <f t="shared" si="76"/>
        <v>3803.8</v>
      </c>
      <c r="UK23" s="31"/>
      <c r="UL23" s="780"/>
      <c r="UM23" s="139"/>
      <c r="UN23" s="49"/>
      <c r="UO23" s="139"/>
      <c r="UP23" s="78">
        <f t="shared" si="77"/>
        <v>4431</v>
      </c>
    </row>
    <row r="24" spans="1:562" x14ac:dyDescent="0.25">
      <c r="A24" s="322"/>
      <c r="B24" s="1010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1003"/>
      <c r="R24" s="783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96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6"/>
      <c r="BJ24" s="1010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87">
        <v>3418</v>
      </c>
      <c r="CM24" s="104">
        <v>80000.100000000006</v>
      </c>
      <c r="CN24" s="49"/>
      <c r="CO24" s="139"/>
      <c r="CP24" s="78">
        <f t="shared" si="11"/>
        <v>1102856.72</v>
      </c>
      <c r="CR24" s="426">
        <v>41621</v>
      </c>
      <c r="CS24" s="229" t="s">
        <v>1865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81"/>
      <c r="DO24" s="894"/>
      <c r="DP24" s="139"/>
      <c r="DQ24" s="308"/>
      <c r="DR24" s="389"/>
      <c r="DS24" s="78">
        <f t="shared" si="15"/>
        <v>178224.63999999998</v>
      </c>
      <c r="DU24" s="322"/>
      <c r="DV24" s="736"/>
      <c r="DW24" s="311"/>
      <c r="DX24" s="22"/>
      <c r="DY24" s="31"/>
      <c r="DZ24" s="76"/>
      <c r="EA24" s="78">
        <f t="shared" si="16"/>
        <v>24729.120000000003</v>
      </c>
      <c r="EC24" s="322"/>
      <c r="ED24" s="736"/>
      <c r="EE24" s="311"/>
      <c r="EF24" s="22"/>
      <c r="EG24" s="31"/>
      <c r="EH24" s="76"/>
      <c r="EI24" s="78">
        <f t="shared" si="17"/>
        <v>760.2</v>
      </c>
      <c r="EK24" s="322"/>
      <c r="EL24" s="736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6">
        <v>7413.2</v>
      </c>
      <c r="EV24" s="31">
        <v>41527</v>
      </c>
      <c r="EW24" s="793">
        <v>2646.5</v>
      </c>
      <c r="EX24" s="78">
        <f t="shared" si="19"/>
        <v>111978.55</v>
      </c>
      <c r="EZ24" s="321"/>
      <c r="FA24" s="229"/>
      <c r="FB24" s="696"/>
      <c r="FC24" s="49"/>
      <c r="FD24" s="350"/>
      <c r="FE24" s="78">
        <f t="shared" si="20"/>
        <v>0</v>
      </c>
      <c r="FG24" s="322">
        <v>41684</v>
      </c>
      <c r="FH24" s="311">
        <v>721</v>
      </c>
      <c r="FI24" s="702">
        <v>120680</v>
      </c>
      <c r="FJ24" s="563"/>
      <c r="FK24" s="350"/>
      <c r="FL24" s="131">
        <f t="shared" si="21"/>
        <v>3105240</v>
      </c>
      <c r="FN24" s="616">
        <v>41639</v>
      </c>
      <c r="FO24" s="1287" t="s">
        <v>1980</v>
      </c>
      <c r="FP24" s="1288">
        <v>1995</v>
      </c>
      <c r="FQ24" s="563"/>
      <c r="FR24" s="350"/>
      <c r="FS24" s="131">
        <f t="shared" si="22"/>
        <v>476018.69999999995</v>
      </c>
      <c r="FU24" s="901">
        <v>41639</v>
      </c>
      <c r="FV24" s="780" t="s">
        <v>2016</v>
      </c>
      <c r="FW24" s="793">
        <v>1464.96</v>
      </c>
      <c r="FX24" s="563"/>
      <c r="FY24" s="350"/>
      <c r="FZ24" s="131">
        <f t="shared" si="23"/>
        <v>547331.23999999987</v>
      </c>
      <c r="GB24" s="901"/>
      <c r="GC24" s="780"/>
      <c r="GD24" s="793"/>
      <c r="GE24" s="563"/>
      <c r="GF24" s="350"/>
      <c r="GG24" s="131">
        <f t="shared" si="24"/>
        <v>587959.0499999997</v>
      </c>
      <c r="GI24" s="616">
        <v>41597</v>
      </c>
      <c r="GJ24" s="1287">
        <v>3927</v>
      </c>
      <c r="GK24" s="1288">
        <v>25000</v>
      </c>
      <c r="GL24" s="563"/>
      <c r="GM24" s="350"/>
      <c r="GN24" s="131">
        <f t="shared" si="25"/>
        <v>484500.51</v>
      </c>
      <c r="GP24" s="616"/>
      <c r="GQ24" s="1287"/>
      <c r="GR24" s="1288"/>
      <c r="GS24" s="563"/>
      <c r="GT24" s="350"/>
      <c r="GU24" s="131">
        <f t="shared" si="26"/>
        <v>3872.54</v>
      </c>
      <c r="GW24" s="616"/>
      <c r="GX24" s="1287"/>
      <c r="GY24" s="1288"/>
      <c r="GZ24" s="563"/>
      <c r="HA24" s="350"/>
      <c r="HB24" s="131">
        <f t="shared" si="27"/>
        <v>121575.74</v>
      </c>
      <c r="HD24" s="616"/>
      <c r="HE24" s="1287"/>
      <c r="HF24" s="1288"/>
      <c r="HG24" s="563"/>
      <c r="HH24" s="350"/>
      <c r="HI24" s="131">
        <f t="shared" si="28"/>
        <v>2469.64</v>
      </c>
      <c r="HK24" s="311"/>
      <c r="HL24" s="311"/>
      <c r="HM24" s="783"/>
      <c r="HN24" s="31"/>
      <c r="HO24" s="793"/>
      <c r="HP24" s="78">
        <f t="shared" si="29"/>
        <v>0</v>
      </c>
      <c r="HR24" s="311"/>
      <c r="HS24" s="311"/>
      <c r="HT24" s="783"/>
      <c r="HU24" s="31"/>
      <c r="HV24" s="793"/>
      <c r="HW24" s="78">
        <f t="shared" si="30"/>
        <v>13569.66</v>
      </c>
      <c r="HY24" s="311"/>
      <c r="HZ24" s="311"/>
      <c r="IA24" s="783"/>
      <c r="IB24" s="31"/>
      <c r="IC24" s="793"/>
      <c r="ID24" s="78">
        <f t="shared" si="31"/>
        <v>0</v>
      </c>
      <c r="IF24" s="322"/>
      <c r="IG24" s="311"/>
      <c r="IH24" s="311"/>
      <c r="II24" s="22"/>
      <c r="IJ24" s="322"/>
      <c r="IK24" s="793"/>
      <c r="IL24" s="78">
        <f t="shared" si="32"/>
        <v>20831.8</v>
      </c>
      <c r="IN24" s="311"/>
      <c r="IO24" s="311"/>
      <c r="IP24" s="783"/>
      <c r="IQ24" s="31"/>
      <c r="IR24" s="793"/>
      <c r="IS24" s="78">
        <f t="shared" si="33"/>
        <v>25000.2</v>
      </c>
      <c r="IU24" s="311"/>
      <c r="IV24" s="311"/>
      <c r="IW24" s="783"/>
      <c r="IX24" s="31"/>
      <c r="IY24" s="793"/>
      <c r="IZ24" s="78">
        <f t="shared" si="34"/>
        <v>38688.400000000001</v>
      </c>
      <c r="JB24" s="322">
        <v>41424</v>
      </c>
      <c r="JC24" s="311">
        <v>3165</v>
      </c>
      <c r="JD24" s="831">
        <v>5869.12</v>
      </c>
      <c r="JE24" s="810"/>
      <c r="JF24" s="793"/>
      <c r="JG24" s="811">
        <f t="shared" si="35"/>
        <v>57046.51</v>
      </c>
      <c r="JI24" s="321"/>
      <c r="JJ24" s="229"/>
      <c r="JK24" s="806"/>
      <c r="JL24" s="97"/>
      <c r="JM24" s="350"/>
      <c r="JN24" s="811">
        <f t="shared" si="36"/>
        <v>33536.400000000001</v>
      </c>
      <c r="JP24" s="311"/>
      <c r="JQ24" s="311"/>
      <c r="JR24" s="22"/>
      <c r="JS24" s="31"/>
      <c r="JT24" s="76"/>
      <c r="JU24" s="78">
        <f t="shared" si="37"/>
        <v>19222.190000000002</v>
      </c>
      <c r="JW24" s="311"/>
      <c r="JX24" s="311"/>
      <c r="JY24" s="22"/>
      <c r="JZ24" s="31"/>
      <c r="KA24" s="76"/>
      <c r="KB24" s="78">
        <f t="shared" si="38"/>
        <v>25300</v>
      </c>
      <c r="KD24" s="311"/>
      <c r="KE24" s="311"/>
      <c r="KF24" s="783"/>
      <c r="KG24" s="31"/>
      <c r="KH24" s="76"/>
      <c r="KI24" s="78">
        <f t="shared" si="39"/>
        <v>65228.52</v>
      </c>
      <c r="KK24" s="311"/>
      <c r="KL24" s="311"/>
      <c r="KM24" s="22"/>
      <c r="KN24" s="31"/>
      <c r="KO24" s="76"/>
      <c r="KP24" s="78">
        <f t="shared" si="40"/>
        <v>3088.4</v>
      </c>
      <c r="KR24" s="311"/>
      <c r="KS24" s="311"/>
      <c r="KT24" s="22"/>
      <c r="KU24" s="31"/>
      <c r="KV24" s="76"/>
      <c r="KW24" s="78">
        <f t="shared" si="41"/>
        <v>45118.299999999996</v>
      </c>
      <c r="KY24" s="311"/>
      <c r="KZ24" s="311"/>
      <c r="LA24" s="22"/>
      <c r="LB24" s="31"/>
      <c r="LC24" s="76"/>
      <c r="LD24" s="78">
        <f t="shared" si="42"/>
        <v>3981.6000000000004</v>
      </c>
      <c r="LF24" s="321">
        <v>41582</v>
      </c>
      <c r="LG24" s="229">
        <v>3843</v>
      </c>
      <c r="LH24" s="975">
        <v>60789.66</v>
      </c>
      <c r="LI24" s="49"/>
      <c r="LJ24" s="139"/>
      <c r="LK24" s="131">
        <f t="shared" si="43"/>
        <v>913541.14</v>
      </c>
      <c r="LM24" s="311"/>
      <c r="LN24" s="311"/>
      <c r="LO24" s="22"/>
      <c r="LP24" s="31"/>
      <c r="LQ24" s="76"/>
      <c r="LR24" s="78">
        <f t="shared" si="44"/>
        <v>0</v>
      </c>
      <c r="LT24" s="311"/>
      <c r="LU24" s="311"/>
      <c r="LV24" s="22"/>
      <c r="LW24" s="31"/>
      <c r="LX24" s="76"/>
      <c r="LY24" s="78">
        <f t="shared" si="45"/>
        <v>0</v>
      </c>
      <c r="MA24" s="406"/>
      <c r="MB24" s="31"/>
      <c r="MC24" s="780"/>
      <c r="MD24" s="139"/>
      <c r="ME24" s="49"/>
      <c r="MF24" s="139"/>
      <c r="MG24" s="78">
        <f t="shared" si="46"/>
        <v>27686.6</v>
      </c>
      <c r="MI24" s="406"/>
      <c r="MJ24" s="780"/>
      <c r="MK24" s="139"/>
      <c r="ML24" s="49"/>
      <c r="MM24" s="139"/>
      <c r="MN24" s="78">
        <f t="shared" si="47"/>
        <v>53000.1</v>
      </c>
      <c r="MP24" s="426"/>
      <c r="MQ24" s="302"/>
      <c r="MR24" s="139"/>
      <c r="MS24" s="49"/>
      <c r="MT24" s="139"/>
      <c r="MU24" s="131">
        <f t="shared" si="48"/>
        <v>149000.25</v>
      </c>
      <c r="MW24" s="31"/>
      <c r="MX24" s="780"/>
      <c r="MY24" s="139"/>
      <c r="MZ24" s="49"/>
      <c r="NA24" s="139"/>
      <c r="NB24" s="78">
        <f t="shared" si="49"/>
        <v>5139.42</v>
      </c>
      <c r="ND24" s="31"/>
      <c r="NE24" s="780"/>
      <c r="NF24" s="139"/>
      <c r="NG24" s="49"/>
      <c r="NH24" s="139"/>
      <c r="NI24" s="78">
        <f t="shared" si="50"/>
        <v>7971.5</v>
      </c>
      <c r="NK24" s="406"/>
      <c r="NL24" s="780"/>
      <c r="NM24" s="139"/>
      <c r="NN24" s="49"/>
      <c r="NO24" s="139"/>
      <c r="NP24" s="78">
        <f t="shared" si="51"/>
        <v>2000</v>
      </c>
      <c r="NR24" s="406"/>
      <c r="NS24" s="780"/>
      <c r="NT24" s="139"/>
      <c r="NU24" s="49"/>
      <c r="NV24" s="139"/>
      <c r="NW24" s="78">
        <f t="shared" si="52"/>
        <v>31296.400000000001</v>
      </c>
      <c r="NY24" s="406"/>
      <c r="NZ24" s="1009"/>
      <c r="OA24" s="139"/>
      <c r="OB24" s="49"/>
      <c r="OC24" s="139"/>
      <c r="OD24" s="78">
        <f t="shared" si="53"/>
        <v>133251.59999999998</v>
      </c>
      <c r="OF24" s="31"/>
      <c r="OG24" s="780"/>
      <c r="OH24" s="139"/>
      <c r="OI24" s="49"/>
      <c r="OJ24" s="139"/>
      <c r="OK24" s="78">
        <f t="shared" si="54"/>
        <v>21915.99</v>
      </c>
      <c r="OM24" s="31"/>
      <c r="ON24" s="780"/>
      <c r="OO24" s="139"/>
      <c r="OP24" s="49"/>
      <c r="OQ24" s="139"/>
      <c r="OR24" s="78">
        <f t="shared" si="55"/>
        <v>19089.189999999999</v>
      </c>
      <c r="OT24" s="31"/>
      <c r="OU24" s="780"/>
      <c r="OV24" s="139"/>
      <c r="OW24" s="49"/>
      <c r="OX24" s="139"/>
      <c r="OY24" s="78">
        <f t="shared" si="56"/>
        <v>0</v>
      </c>
      <c r="PA24" s="31"/>
      <c r="PB24" s="780"/>
      <c r="PC24" s="139"/>
      <c r="PD24" s="49"/>
      <c r="PE24" s="139"/>
      <c r="PF24" s="78">
        <f t="shared" si="57"/>
        <v>0</v>
      </c>
      <c r="PH24" s="31"/>
      <c r="PI24" s="780"/>
      <c r="PJ24" s="139"/>
      <c r="PK24" s="49"/>
      <c r="PL24" s="139"/>
      <c r="PM24" s="78">
        <f t="shared" si="58"/>
        <v>7803.92</v>
      </c>
      <c r="PO24" s="31"/>
      <c r="PP24" s="780"/>
      <c r="PQ24" s="139"/>
      <c r="PR24" s="49"/>
      <c r="PS24" s="139"/>
      <c r="PT24" s="78">
        <f t="shared" si="59"/>
        <v>0</v>
      </c>
      <c r="PV24" s="31"/>
      <c r="PW24" s="780"/>
      <c r="PX24" s="139"/>
      <c r="PY24" s="49"/>
      <c r="PZ24" s="139"/>
      <c r="QA24" s="78">
        <f t="shared" si="60"/>
        <v>870000.36</v>
      </c>
      <c r="QC24" s="31"/>
      <c r="QD24" s="780"/>
      <c r="QE24" s="139"/>
      <c r="QF24" s="49"/>
      <c r="QG24" s="139"/>
      <c r="QH24" s="78">
        <f t="shared" si="61"/>
        <v>0</v>
      </c>
      <c r="QJ24" s="31"/>
      <c r="QK24" s="780"/>
      <c r="QL24" s="139"/>
      <c r="QM24" s="49"/>
      <c r="QN24" s="139"/>
      <c r="QO24" s="78">
        <f t="shared" si="62"/>
        <v>70199</v>
      </c>
      <c r="QQ24" s="49"/>
      <c r="QR24" s="302"/>
      <c r="QS24" s="139"/>
      <c r="QT24" s="49"/>
      <c r="QU24" s="139"/>
      <c r="QV24" s="131">
        <f t="shared" si="63"/>
        <v>0</v>
      </c>
      <c r="QX24" s="49"/>
      <c r="QY24" s="302"/>
      <c r="QZ24" s="139"/>
      <c r="RA24" s="49"/>
      <c r="RB24" s="139"/>
      <c r="RC24" s="131">
        <f t="shared" si="64"/>
        <v>0</v>
      </c>
      <c r="RE24" s="31"/>
      <c r="RF24" s="780"/>
      <c r="RG24" s="139"/>
      <c r="RH24" s="49"/>
      <c r="RI24" s="139"/>
      <c r="RJ24" s="78">
        <f t="shared" si="65"/>
        <v>234</v>
      </c>
      <c r="RL24" s="406"/>
      <c r="RM24" s="780"/>
      <c r="RN24" s="139"/>
      <c r="RO24" s="49"/>
      <c r="RP24" s="139"/>
      <c r="RQ24" s="78">
        <f t="shared" si="66"/>
        <v>7744.58</v>
      </c>
      <c r="RS24" s="406"/>
      <c r="RT24" s="780"/>
      <c r="RU24" s="139"/>
      <c r="RV24" s="49"/>
      <c r="RW24" s="139"/>
      <c r="RX24" s="78">
        <f t="shared" si="67"/>
        <v>16000.32</v>
      </c>
      <c r="RZ24" s="406"/>
      <c r="SA24" s="780"/>
      <c r="SB24" s="139"/>
      <c r="SC24" s="426"/>
      <c r="SD24" s="139"/>
      <c r="SE24" s="78">
        <f t="shared" si="68"/>
        <v>39187.58</v>
      </c>
      <c r="SG24" s="321"/>
      <c r="SH24" s="302"/>
      <c r="SI24" s="139"/>
      <c r="SJ24" s="49"/>
      <c r="SK24" s="139"/>
      <c r="SL24" s="78">
        <f t="shared" si="69"/>
        <v>484857.55000000005</v>
      </c>
      <c r="SN24" s="321"/>
      <c r="SO24" s="302"/>
      <c r="SP24" s="139"/>
      <c r="SQ24" s="49"/>
      <c r="SR24" s="139"/>
      <c r="SS24" s="131">
        <f t="shared" si="70"/>
        <v>211007.15</v>
      </c>
      <c r="SU24" s="321"/>
      <c r="SV24" s="302"/>
      <c r="SW24" s="139"/>
      <c r="SX24" s="49"/>
      <c r="SY24" s="139"/>
      <c r="SZ24" s="131">
        <f t="shared" si="71"/>
        <v>201197.28</v>
      </c>
      <c r="TB24" s="31"/>
      <c r="TC24" s="780"/>
      <c r="TD24" s="139"/>
      <c r="TE24" s="49"/>
      <c r="TF24" s="139"/>
      <c r="TG24" s="78">
        <f t="shared" si="72"/>
        <v>720.1</v>
      </c>
      <c r="TI24" s="322"/>
      <c r="TJ24" s="780"/>
      <c r="TK24" s="139"/>
      <c r="TL24" s="49"/>
      <c r="TM24" s="139"/>
      <c r="TN24" s="78">
        <f t="shared" si="73"/>
        <v>57552.92</v>
      </c>
      <c r="TP24" s="322"/>
      <c r="TQ24" s="780"/>
      <c r="TR24" s="139"/>
      <c r="TS24" s="49"/>
      <c r="TT24" s="139"/>
      <c r="TU24" s="78">
        <f t="shared" si="74"/>
        <v>215449.9</v>
      </c>
      <c r="TW24" s="322"/>
      <c r="TX24" s="780"/>
      <c r="TY24" s="139"/>
      <c r="TZ24" s="49"/>
      <c r="UA24" s="139"/>
      <c r="UB24" s="78">
        <f t="shared" si="75"/>
        <v>2701.3</v>
      </c>
      <c r="UD24" s="31"/>
      <c r="UE24" s="780"/>
      <c r="UF24" s="139"/>
      <c r="UG24" s="49"/>
      <c r="UH24" s="139"/>
      <c r="UI24" s="78">
        <f t="shared" si="76"/>
        <v>3803.8</v>
      </c>
      <c r="UK24" s="31"/>
      <c r="UL24" s="780"/>
      <c r="UM24" s="139"/>
      <c r="UN24" s="49"/>
      <c r="UO24" s="139"/>
      <c r="UP24" s="78">
        <f t="shared" si="77"/>
        <v>4431</v>
      </c>
    </row>
    <row r="25" spans="1:562" x14ac:dyDescent="0.25">
      <c r="A25" s="322"/>
      <c r="B25" s="1010"/>
      <c r="C25" s="22"/>
      <c r="D25" s="31"/>
      <c r="E25" s="76"/>
      <c r="F25" s="78">
        <f t="shared" si="0"/>
        <v>135559.94</v>
      </c>
      <c r="H25" s="322"/>
      <c r="J25" s="780"/>
      <c r="K25" s="139"/>
      <c r="L25" s="49"/>
      <c r="M25" s="104"/>
      <c r="N25" s="78">
        <f t="shared" si="78"/>
        <v>2111724.02</v>
      </c>
      <c r="P25" s="322"/>
      <c r="Q25" s="1003"/>
      <c r="R25" s="783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96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6"/>
      <c r="BJ25" s="1010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87">
        <v>3419</v>
      </c>
      <c r="CM25" s="104">
        <v>40000.199999999997</v>
      </c>
      <c r="CN25" s="49"/>
      <c r="CO25" s="139"/>
      <c r="CP25" s="78">
        <f t="shared" si="11"/>
        <v>1142856.92</v>
      </c>
      <c r="CR25" s="426">
        <v>41621</v>
      </c>
      <c r="CS25" s="229" t="s">
        <v>1866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94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637"/>
      <c r="EV25" s="803"/>
      <c r="EW25" s="793"/>
      <c r="EX25" s="78">
        <f t="shared" si="19"/>
        <v>111978.55</v>
      </c>
      <c r="EZ25" s="321"/>
      <c r="FA25" s="229"/>
      <c r="FB25" s="696"/>
      <c r="FC25" s="49"/>
      <c r="FD25" s="350"/>
      <c r="FE25" s="78">
        <f t="shared" si="20"/>
        <v>0</v>
      </c>
      <c r="FG25" s="796"/>
      <c r="FH25" s="311"/>
      <c r="FI25" s="702"/>
      <c r="FJ25" s="563"/>
      <c r="FK25" s="350"/>
      <c r="FL25" s="131">
        <f t="shared" si="21"/>
        <v>3105240</v>
      </c>
      <c r="FN25" s="616">
        <v>41639</v>
      </c>
      <c r="FO25" s="1287" t="s">
        <v>1981</v>
      </c>
      <c r="FP25" s="1288">
        <v>1999.2</v>
      </c>
      <c r="FQ25" s="563"/>
      <c r="FR25" s="350"/>
      <c r="FS25" s="131">
        <f t="shared" si="22"/>
        <v>478017.89999999997</v>
      </c>
      <c r="FU25" s="901">
        <v>41639</v>
      </c>
      <c r="FV25" s="780" t="s">
        <v>2017</v>
      </c>
      <c r="FW25" s="793">
        <v>1890</v>
      </c>
      <c r="FX25" s="563"/>
      <c r="FY25" s="350"/>
      <c r="FZ25" s="131">
        <f t="shared" si="23"/>
        <v>549221.23999999987</v>
      </c>
      <c r="GB25" s="901"/>
      <c r="GC25" s="780"/>
      <c r="GD25" s="793"/>
      <c r="GE25" s="563"/>
      <c r="GF25" s="350"/>
      <c r="GG25" s="131">
        <f t="shared" si="24"/>
        <v>587959.0499999997</v>
      </c>
      <c r="GI25" s="616">
        <v>41608</v>
      </c>
      <c r="GJ25" s="1287">
        <v>3994</v>
      </c>
      <c r="GK25" s="1288">
        <v>25000</v>
      </c>
      <c r="GL25" s="563"/>
      <c r="GM25" s="350"/>
      <c r="GN25" s="131">
        <f t="shared" si="25"/>
        <v>509500.51</v>
      </c>
      <c r="GP25" s="321"/>
      <c r="GQ25" s="229"/>
      <c r="GR25" s="696"/>
      <c r="GS25" s="49"/>
      <c r="GT25" s="350"/>
      <c r="GU25" s="131">
        <f t="shared" si="26"/>
        <v>3872.54</v>
      </c>
      <c r="GW25" s="321"/>
      <c r="GX25" s="229"/>
      <c r="GY25" s="696"/>
      <c r="GZ25" s="49"/>
      <c r="HA25" s="350"/>
      <c r="HB25" s="131">
        <f t="shared" si="27"/>
        <v>121575.74</v>
      </c>
      <c r="HD25" s="321"/>
      <c r="HE25" s="229"/>
      <c r="HF25" s="696"/>
      <c r="HG25" s="49"/>
      <c r="HH25" s="350"/>
      <c r="HI25" s="131">
        <f t="shared" si="28"/>
        <v>2469.64</v>
      </c>
      <c r="HK25" s="311"/>
      <c r="HL25" s="311"/>
      <c r="HM25" s="783"/>
      <c r="HN25" s="31"/>
      <c r="HO25" s="793"/>
      <c r="HP25" s="78">
        <f t="shared" si="29"/>
        <v>0</v>
      </c>
      <c r="HR25" s="311"/>
      <c r="HS25" s="311"/>
      <c r="HT25" s="783"/>
      <c r="HU25" s="31"/>
      <c r="HV25" s="793"/>
      <c r="HW25" s="78">
        <f t="shared" si="30"/>
        <v>13569.66</v>
      </c>
      <c r="HY25" s="311"/>
      <c r="HZ25" s="311"/>
      <c r="IA25" s="783"/>
      <c r="IB25" s="31"/>
      <c r="IC25" s="793"/>
      <c r="ID25" s="78">
        <f t="shared" si="31"/>
        <v>0</v>
      </c>
      <c r="IF25" s="322"/>
      <c r="IG25" s="311"/>
      <c r="IH25" s="311"/>
      <c r="II25" s="22"/>
      <c r="IJ25" s="322"/>
      <c r="IK25" s="793"/>
      <c r="IL25" s="78">
        <f t="shared" si="32"/>
        <v>20831.8</v>
      </c>
      <c r="IN25" s="311"/>
      <c r="IO25" s="311"/>
      <c r="IP25" s="783"/>
      <c r="IQ25" s="31"/>
      <c r="IR25" s="793"/>
      <c r="IS25" s="78">
        <f t="shared" si="33"/>
        <v>25000.2</v>
      </c>
      <c r="IU25" s="311"/>
      <c r="IV25" s="311"/>
      <c r="IW25" s="783"/>
      <c r="IX25" s="31"/>
      <c r="IY25" s="793"/>
      <c r="IZ25" s="78">
        <f t="shared" si="34"/>
        <v>38688.400000000001</v>
      </c>
      <c r="JB25" s="322">
        <v>41452</v>
      </c>
      <c r="JC25" s="311">
        <v>3314</v>
      </c>
      <c r="JD25" s="831">
        <v>7767.28</v>
      </c>
      <c r="JE25" s="810"/>
      <c r="JF25" s="793"/>
      <c r="JG25" s="811">
        <f t="shared" si="35"/>
        <v>64813.79</v>
      </c>
      <c r="JI25" s="321"/>
      <c r="JJ25" s="229"/>
      <c r="JK25" s="806"/>
      <c r="JL25" s="97"/>
      <c r="JM25" s="350"/>
      <c r="JN25" s="811">
        <f t="shared" si="36"/>
        <v>33536.400000000001</v>
      </c>
      <c r="JP25" s="311"/>
      <c r="JQ25" s="311"/>
      <c r="JR25" s="22"/>
      <c r="JS25" s="31"/>
      <c r="JT25" s="76"/>
      <c r="JU25" s="78">
        <f t="shared" si="37"/>
        <v>19222.190000000002</v>
      </c>
      <c r="JW25" s="311"/>
      <c r="JX25" s="311"/>
      <c r="JY25" s="22"/>
      <c r="JZ25" s="31"/>
      <c r="KA25" s="76"/>
      <c r="KB25" s="78">
        <f t="shared" si="38"/>
        <v>25300</v>
      </c>
      <c r="KD25" s="311"/>
      <c r="KE25" s="311"/>
      <c r="KF25" s="783"/>
      <c r="KG25" s="31"/>
      <c r="KH25" s="76"/>
      <c r="KI25" s="78">
        <f t="shared" si="39"/>
        <v>65228.52</v>
      </c>
      <c r="KK25" s="311"/>
      <c r="KL25" s="311"/>
      <c r="KM25" s="22"/>
      <c r="KN25" s="31"/>
      <c r="KO25" s="76"/>
      <c r="KP25" s="78">
        <f t="shared" si="40"/>
        <v>3088.4</v>
      </c>
      <c r="KR25" s="311"/>
      <c r="KS25" s="311"/>
      <c r="KT25" s="22"/>
      <c r="KU25" s="31"/>
      <c r="KV25" s="76"/>
      <c r="KW25" s="78">
        <f t="shared" si="41"/>
        <v>45118.299999999996</v>
      </c>
      <c r="KY25" s="311"/>
      <c r="KZ25" s="311"/>
      <c r="LA25" s="22"/>
      <c r="LB25" s="31"/>
      <c r="LC25" s="76"/>
      <c r="LD25" s="78">
        <f t="shared" si="42"/>
        <v>3981.6000000000004</v>
      </c>
      <c r="LF25" s="321">
        <v>41582</v>
      </c>
      <c r="LG25" s="229">
        <v>3844</v>
      </c>
      <c r="LH25" s="975">
        <v>84199.782000000007</v>
      </c>
      <c r="LI25" s="49"/>
      <c r="LJ25" s="139"/>
      <c r="LK25" s="131">
        <f t="shared" si="43"/>
        <v>997740.92200000002</v>
      </c>
      <c r="LM25" s="311"/>
      <c r="LN25" s="311"/>
      <c r="LO25" s="22"/>
      <c r="LP25" s="31"/>
      <c r="LQ25" s="76"/>
      <c r="LR25" s="78">
        <f t="shared" si="44"/>
        <v>0</v>
      </c>
      <c r="LT25" s="311"/>
      <c r="LU25" s="311"/>
      <c r="LV25" s="22"/>
      <c r="LW25" s="31"/>
      <c r="LX25" s="76"/>
      <c r="LY25" s="78">
        <f t="shared" si="45"/>
        <v>0</v>
      </c>
      <c r="MA25" s="406"/>
      <c r="MB25" s="31"/>
      <c r="MC25" s="780"/>
      <c r="MD25" s="139"/>
      <c r="ME25" s="49"/>
      <c r="MF25" s="139"/>
      <c r="MG25" s="78">
        <f t="shared" si="46"/>
        <v>27686.6</v>
      </c>
      <c r="MI25" s="406"/>
      <c r="MJ25" s="780"/>
      <c r="MK25" s="139"/>
      <c r="ML25" s="49"/>
      <c r="MM25" s="139"/>
      <c r="MN25" s="78">
        <f t="shared" si="47"/>
        <v>53000.1</v>
      </c>
      <c r="MP25" s="426"/>
      <c r="MQ25" s="302"/>
      <c r="MR25" s="139"/>
      <c r="MS25" s="49"/>
      <c r="MT25" s="139"/>
      <c r="MU25" s="131">
        <f t="shared" si="48"/>
        <v>149000.25</v>
      </c>
      <c r="MW25" s="31"/>
      <c r="MX25" s="780"/>
      <c r="MY25" s="139"/>
      <c r="MZ25" s="49"/>
      <c r="NA25" s="139"/>
      <c r="NB25" s="78">
        <f t="shared" si="49"/>
        <v>5139.42</v>
      </c>
      <c r="ND25" s="31"/>
      <c r="NE25" s="780"/>
      <c r="NF25" s="139"/>
      <c r="NG25" s="49"/>
      <c r="NH25" s="139"/>
      <c r="NI25" s="78">
        <f t="shared" si="50"/>
        <v>7971.5</v>
      </c>
      <c r="NK25" s="406"/>
      <c r="NL25" s="780"/>
      <c r="NM25" s="139"/>
      <c r="NN25" s="49"/>
      <c r="NO25" s="139"/>
      <c r="NP25" s="78">
        <f t="shared" si="51"/>
        <v>2000</v>
      </c>
      <c r="NR25" s="406"/>
      <c r="NS25" s="780"/>
      <c r="NT25" s="139"/>
      <c r="NU25" s="49"/>
      <c r="NV25" s="139"/>
      <c r="NW25" s="78">
        <f t="shared" si="52"/>
        <v>31296.400000000001</v>
      </c>
      <c r="NY25" s="406"/>
      <c r="NZ25" s="1009"/>
      <c r="OA25" s="139"/>
      <c r="OB25" s="49"/>
      <c r="OC25" s="139"/>
      <c r="OD25" s="78">
        <f t="shared" si="53"/>
        <v>133251.59999999998</v>
      </c>
      <c r="OF25" s="31"/>
      <c r="OG25" s="780"/>
      <c r="OH25" s="139"/>
      <c r="OI25" s="49"/>
      <c r="OJ25" s="139"/>
      <c r="OK25" s="78">
        <f t="shared" si="54"/>
        <v>21915.99</v>
      </c>
      <c r="OM25" s="31"/>
      <c r="ON25" s="780"/>
      <c r="OO25" s="139"/>
      <c r="OP25" s="49"/>
      <c r="OQ25" s="139"/>
      <c r="OR25" s="78">
        <f t="shared" si="55"/>
        <v>19089.189999999999</v>
      </c>
      <c r="OT25" s="31"/>
      <c r="OU25" s="780"/>
      <c r="OV25" s="139"/>
      <c r="OW25" s="49"/>
      <c r="OX25" s="139"/>
      <c r="OY25" s="78">
        <f t="shared" si="56"/>
        <v>0</v>
      </c>
      <c r="PA25" s="31"/>
      <c r="PB25" s="780"/>
      <c r="PC25" s="139"/>
      <c r="PD25" s="49"/>
      <c r="PE25" s="139"/>
      <c r="PF25" s="78">
        <f t="shared" si="57"/>
        <v>0</v>
      </c>
      <c r="PH25" s="31"/>
      <c r="PI25" s="780"/>
      <c r="PJ25" s="139"/>
      <c r="PK25" s="49"/>
      <c r="PL25" s="139"/>
      <c r="PM25" s="78">
        <f t="shared" si="58"/>
        <v>7803.92</v>
      </c>
      <c r="PO25" s="31"/>
      <c r="PP25" s="780"/>
      <c r="PQ25" s="139"/>
      <c r="PR25" s="49"/>
      <c r="PS25" s="139"/>
      <c r="PT25" s="78">
        <f t="shared" si="59"/>
        <v>0</v>
      </c>
      <c r="PV25" s="31"/>
      <c r="PW25" s="780"/>
      <c r="PX25" s="139"/>
      <c r="PY25" s="49"/>
      <c r="PZ25" s="139"/>
      <c r="QA25" s="78">
        <f t="shared" si="60"/>
        <v>870000.36</v>
      </c>
      <c r="QC25" s="31"/>
      <c r="QD25" s="780"/>
      <c r="QE25" s="139"/>
      <c r="QF25" s="49"/>
      <c r="QG25" s="139"/>
      <c r="QH25" s="78">
        <f t="shared" si="61"/>
        <v>0</v>
      </c>
      <c r="QJ25" s="31"/>
      <c r="QK25" s="780"/>
      <c r="QL25" s="139"/>
      <c r="QM25" s="49"/>
      <c r="QN25" s="139"/>
      <c r="QO25" s="78">
        <f t="shared" si="62"/>
        <v>70199</v>
      </c>
      <c r="QQ25" s="49"/>
      <c r="QR25" s="302"/>
      <c r="QS25" s="139"/>
      <c r="QT25" s="49"/>
      <c r="QU25" s="139"/>
      <c r="QV25" s="131">
        <f t="shared" si="63"/>
        <v>0</v>
      </c>
      <c r="QX25" s="49"/>
      <c r="QY25" s="302"/>
      <c r="QZ25" s="139"/>
      <c r="RA25" s="49"/>
      <c r="RB25" s="139"/>
      <c r="RC25" s="131">
        <f t="shared" si="64"/>
        <v>0</v>
      </c>
      <c r="RE25" s="31"/>
      <c r="RF25" s="780"/>
      <c r="RG25" s="139"/>
      <c r="RH25" s="49"/>
      <c r="RI25" s="139"/>
      <c r="RJ25" s="78">
        <f t="shared" si="65"/>
        <v>234</v>
      </c>
      <c r="RL25" s="406"/>
      <c r="RM25" s="780"/>
      <c r="RN25" s="139"/>
      <c r="RO25" s="49"/>
      <c r="RP25" s="139"/>
      <c r="RQ25" s="78">
        <f t="shared" si="66"/>
        <v>7744.58</v>
      </c>
      <c r="RS25" s="406"/>
      <c r="RT25" s="780"/>
      <c r="RU25" s="139"/>
      <c r="RV25" s="49"/>
      <c r="RW25" s="139"/>
      <c r="RX25" s="78">
        <f t="shared" si="67"/>
        <v>16000.32</v>
      </c>
      <c r="RZ25" s="406"/>
      <c r="SA25" s="780"/>
      <c r="SB25" s="139"/>
      <c r="SC25" s="426"/>
      <c r="SD25" s="139"/>
      <c r="SE25" s="78">
        <f t="shared" si="68"/>
        <v>39187.58</v>
      </c>
      <c r="SG25" s="321"/>
      <c r="SH25" s="302"/>
      <c r="SI25" s="139"/>
      <c r="SJ25" s="49"/>
      <c r="SK25" s="139"/>
      <c r="SL25" s="78">
        <f t="shared" si="69"/>
        <v>484857.55000000005</v>
      </c>
      <c r="SN25" s="321"/>
      <c r="SO25" s="302"/>
      <c r="SP25" s="139"/>
      <c r="SQ25" s="49"/>
      <c r="SR25" s="139"/>
      <c r="SS25" s="131">
        <f t="shared" si="70"/>
        <v>211007.15</v>
      </c>
      <c r="SU25" s="321"/>
      <c r="SV25" s="302"/>
      <c r="SW25" s="139"/>
      <c r="SX25" s="49"/>
      <c r="SY25" s="139"/>
      <c r="SZ25" s="131">
        <f t="shared" si="71"/>
        <v>201197.28</v>
      </c>
      <c r="TB25" s="31"/>
      <c r="TC25" s="780"/>
      <c r="TD25" s="139"/>
      <c r="TE25" s="49"/>
      <c r="TF25" s="139"/>
      <c r="TG25" s="78">
        <f t="shared" si="72"/>
        <v>720.1</v>
      </c>
      <c r="TI25" s="322"/>
      <c r="TJ25" s="780"/>
      <c r="TK25" s="139"/>
      <c r="TL25" s="49"/>
      <c r="TM25" s="139"/>
      <c r="TN25" s="78">
        <f t="shared" si="73"/>
        <v>57552.92</v>
      </c>
      <c r="TP25" s="322"/>
      <c r="TQ25" s="780"/>
      <c r="TR25" s="139"/>
      <c r="TS25" s="49"/>
      <c r="TT25" s="139"/>
      <c r="TU25" s="78">
        <f t="shared" si="74"/>
        <v>215449.9</v>
      </c>
      <c r="TW25" s="322"/>
      <c r="TX25" s="780"/>
      <c r="TY25" s="139"/>
      <c r="TZ25" s="49"/>
      <c r="UA25" s="139"/>
      <c r="UB25" s="78">
        <f t="shared" si="75"/>
        <v>2701.3</v>
      </c>
      <c r="UD25" s="31"/>
      <c r="UE25" s="780"/>
      <c r="UF25" s="139"/>
      <c r="UG25" s="49"/>
      <c r="UH25" s="139"/>
      <c r="UI25" s="78">
        <f t="shared" si="76"/>
        <v>3803.8</v>
      </c>
      <c r="UK25" s="31"/>
      <c r="UL25" s="780"/>
      <c r="UM25" s="139"/>
      <c r="UN25" s="49"/>
      <c r="UO25" s="139"/>
      <c r="UP25" s="78">
        <f t="shared" si="77"/>
        <v>4431</v>
      </c>
    </row>
    <row r="26" spans="1:562" ht="15.75" x14ac:dyDescent="0.25">
      <c r="A26" s="322"/>
      <c r="B26" s="1010"/>
      <c r="C26" s="22"/>
      <c r="D26" s="31"/>
      <c r="E26" s="76"/>
      <c r="F26" s="78">
        <f t="shared" si="0"/>
        <v>135559.94</v>
      </c>
      <c r="H26" s="322"/>
      <c r="J26" s="780"/>
      <c r="K26" s="139"/>
      <c r="L26" s="49"/>
      <c r="M26" s="104"/>
      <c r="N26" s="78">
        <f t="shared" si="78"/>
        <v>2111724.02</v>
      </c>
      <c r="P26" s="322"/>
      <c r="Q26" s="1003"/>
      <c r="R26" s="783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96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406"/>
      <c r="BJ26" s="1010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87">
        <v>3528</v>
      </c>
      <c r="CM26" s="104">
        <v>110000.15</v>
      </c>
      <c r="CN26" s="896"/>
      <c r="CO26" s="139"/>
      <c r="CP26" s="78">
        <f t="shared" si="11"/>
        <v>1252857.0699999998</v>
      </c>
      <c r="CR26" s="426">
        <v>41621</v>
      </c>
      <c r="CS26" s="229" t="s">
        <v>1867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81"/>
      <c r="DO26" s="1004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4">
        <v>3700</v>
      </c>
      <c r="EU26" s="783">
        <v>5965.2</v>
      </c>
      <c r="EV26" s="31"/>
      <c r="EW26" s="793"/>
      <c r="EX26" s="78">
        <f t="shared" si="19"/>
        <v>117943.75</v>
      </c>
      <c r="EZ26" s="322"/>
      <c r="FA26" s="311"/>
      <c r="FC26" s="1283"/>
      <c r="FD26" s="350"/>
      <c r="FE26" s="78">
        <f t="shared" si="20"/>
        <v>0</v>
      </c>
      <c r="FG26" s="322"/>
      <c r="FH26" s="311"/>
      <c r="FI26" s="702"/>
      <c r="FJ26" s="563"/>
      <c r="FK26" s="350"/>
      <c r="FL26" s="131">
        <f t="shared" si="21"/>
        <v>3105240</v>
      </c>
      <c r="FN26" s="616">
        <v>41639</v>
      </c>
      <c r="FO26" s="1287" t="s">
        <v>1982</v>
      </c>
      <c r="FP26" s="1288">
        <v>1999.62</v>
      </c>
      <c r="FQ26" s="563"/>
      <c r="FR26" s="350"/>
      <c r="FS26" s="131">
        <f t="shared" si="22"/>
        <v>480017.51999999996</v>
      </c>
      <c r="FU26" s="901">
        <v>41639</v>
      </c>
      <c r="FV26" s="780" t="s">
        <v>2018</v>
      </c>
      <c r="FW26" s="793">
        <v>261.24</v>
      </c>
      <c r="FX26" s="563"/>
      <c r="FY26" s="350"/>
      <c r="FZ26" s="131">
        <f t="shared" si="23"/>
        <v>549482.47999999986</v>
      </c>
      <c r="GB26" s="901"/>
      <c r="GC26" s="780"/>
      <c r="GD26" s="793"/>
      <c r="GE26" s="563"/>
      <c r="GF26" s="350"/>
      <c r="GG26" s="131">
        <f t="shared" si="24"/>
        <v>587959.0499999997</v>
      </c>
      <c r="GI26" s="616">
        <v>41626</v>
      </c>
      <c r="GJ26" s="1287" t="s">
        <v>1940</v>
      </c>
      <c r="GK26" s="1288">
        <v>25000</v>
      </c>
      <c r="GL26" s="563"/>
      <c r="GM26" s="350"/>
      <c r="GN26" s="131">
        <f t="shared" si="25"/>
        <v>534500.51</v>
      </c>
      <c r="GP26" s="321"/>
      <c r="GQ26" s="229"/>
      <c r="GR26" s="696"/>
      <c r="GS26" s="49"/>
      <c r="GT26" s="350"/>
      <c r="GU26" s="131">
        <f t="shared" si="26"/>
        <v>3872.54</v>
      </c>
      <c r="GW26" s="321"/>
      <c r="GX26" s="229"/>
      <c r="GY26" s="696"/>
      <c r="GZ26" s="49"/>
      <c r="HA26" s="350"/>
      <c r="HB26" s="131">
        <f t="shared" si="27"/>
        <v>121575.74</v>
      </c>
      <c r="HD26" s="321"/>
      <c r="HE26" s="229"/>
      <c r="HF26" s="696"/>
      <c r="HG26" s="49"/>
      <c r="HH26" s="350"/>
      <c r="HI26" s="131">
        <f t="shared" si="28"/>
        <v>2469.64</v>
      </c>
      <c r="HK26" s="311"/>
      <c r="HL26" s="311"/>
      <c r="HM26" s="783"/>
      <c r="HN26" s="31"/>
      <c r="HO26" s="793"/>
      <c r="HP26" s="78">
        <f t="shared" si="29"/>
        <v>0</v>
      </c>
      <c r="HR26" s="311"/>
      <c r="HS26" s="311"/>
      <c r="HT26" s="783"/>
      <c r="HU26" s="31"/>
      <c r="HV26" s="793"/>
      <c r="HW26" s="78">
        <f t="shared" si="30"/>
        <v>13569.66</v>
      </c>
      <c r="HY26" s="311"/>
      <c r="HZ26" s="311"/>
      <c r="IA26" s="783"/>
      <c r="IB26" s="31"/>
      <c r="IC26" s="793"/>
      <c r="ID26" s="78">
        <f t="shared" si="31"/>
        <v>0</v>
      </c>
      <c r="IF26" s="792"/>
      <c r="IG26" s="311"/>
      <c r="IH26" s="311"/>
      <c r="II26" s="22"/>
      <c r="IJ26" s="31"/>
      <c r="IK26" s="793"/>
      <c r="IL26" s="78">
        <f t="shared" si="32"/>
        <v>20831.8</v>
      </c>
      <c r="IN26" s="311"/>
      <c r="IO26" s="311"/>
      <c r="IP26" s="783"/>
      <c r="IQ26" s="31"/>
      <c r="IR26" s="793"/>
      <c r="IS26" s="78">
        <f t="shared" si="33"/>
        <v>25000.2</v>
      </c>
      <c r="IU26" s="311"/>
      <c r="IV26" s="311"/>
      <c r="IW26" s="783"/>
      <c r="IX26" s="31"/>
      <c r="IY26" s="793"/>
      <c r="IZ26" s="78">
        <f t="shared" si="34"/>
        <v>38688.400000000001</v>
      </c>
      <c r="JB26" s="322">
        <v>41458</v>
      </c>
      <c r="JC26" s="311">
        <v>3348</v>
      </c>
      <c r="JD26" s="831">
        <v>4138.6000000000004</v>
      </c>
      <c r="JE26" s="810"/>
      <c r="JF26" s="793"/>
      <c r="JG26" s="811">
        <f t="shared" si="35"/>
        <v>68952.39</v>
      </c>
      <c r="JI26" s="321"/>
      <c r="JJ26" s="229"/>
      <c r="JK26" s="806"/>
      <c r="JL26" s="97"/>
      <c r="JM26" s="350"/>
      <c r="JN26" s="811">
        <f t="shared" si="36"/>
        <v>33536.400000000001</v>
      </c>
      <c r="JP26" s="311"/>
      <c r="JQ26" s="311"/>
      <c r="JR26" s="22"/>
      <c r="JS26" s="31"/>
      <c r="JT26" s="76"/>
      <c r="JU26" s="78">
        <f t="shared" si="37"/>
        <v>19222.190000000002</v>
      </c>
      <c r="JW26" s="311"/>
      <c r="JX26" s="311"/>
      <c r="JY26" s="22"/>
      <c r="JZ26" s="31"/>
      <c r="KA26" s="76"/>
      <c r="KB26" s="78">
        <f t="shared" si="38"/>
        <v>25300</v>
      </c>
      <c r="KD26" s="311"/>
      <c r="KE26" s="311"/>
      <c r="KF26" s="783"/>
      <c r="KG26" s="31"/>
      <c r="KH26" s="76"/>
      <c r="KI26" s="78">
        <f t="shared" si="39"/>
        <v>65228.52</v>
      </c>
      <c r="KK26" s="311"/>
      <c r="KL26" s="311"/>
      <c r="KM26" s="22"/>
      <c r="KN26" s="31"/>
      <c r="KO26" s="76"/>
      <c r="KP26" s="78">
        <f t="shared" si="40"/>
        <v>3088.4</v>
      </c>
      <c r="KR26" s="311"/>
      <c r="KS26" s="311"/>
      <c r="KT26" s="22"/>
      <c r="KU26" s="31"/>
      <c r="KV26" s="76"/>
      <c r="KW26" s="78">
        <f t="shared" si="41"/>
        <v>45118.299999999996</v>
      </c>
      <c r="KY26" s="311"/>
      <c r="KZ26" s="311"/>
      <c r="LA26" s="22"/>
      <c r="LB26" s="31"/>
      <c r="LC26" s="76"/>
      <c r="LD26" s="78">
        <f t="shared" si="42"/>
        <v>3981.6000000000004</v>
      </c>
      <c r="LF26" s="321">
        <v>41582</v>
      </c>
      <c r="LG26" s="229">
        <v>3846</v>
      </c>
      <c r="LH26" s="975">
        <v>43</v>
      </c>
      <c r="LI26" s="1804"/>
      <c r="LJ26" s="139"/>
      <c r="LK26" s="131">
        <f t="shared" si="43"/>
        <v>997783.92200000002</v>
      </c>
      <c r="LM26" s="311"/>
      <c r="LN26" s="311"/>
      <c r="LO26" s="22"/>
      <c r="LP26" s="31"/>
      <c r="LQ26" s="76"/>
      <c r="LR26" s="78">
        <f t="shared" si="44"/>
        <v>0</v>
      </c>
      <c r="LT26" s="311"/>
      <c r="LU26" s="311"/>
      <c r="LV26" s="22"/>
      <c r="LW26" s="31"/>
      <c r="LX26" s="76"/>
      <c r="LY26" s="78">
        <f t="shared" si="45"/>
        <v>0</v>
      </c>
      <c r="MA26" s="406"/>
      <c r="MB26" s="31"/>
      <c r="MC26" s="780"/>
      <c r="MD26" s="139"/>
      <c r="ME26" s="49"/>
      <c r="MF26" s="139"/>
      <c r="MG26" s="78">
        <f t="shared" si="46"/>
        <v>27686.6</v>
      </c>
      <c r="MI26" s="406"/>
      <c r="MJ26" s="780"/>
      <c r="MK26" s="139"/>
      <c r="ML26" s="49"/>
      <c r="MM26" s="139"/>
      <c r="MN26" s="78">
        <f t="shared" si="47"/>
        <v>53000.1</v>
      </c>
      <c r="MP26" s="426"/>
      <c r="MQ26" s="302"/>
      <c r="MR26" s="139"/>
      <c r="MS26" s="49"/>
      <c r="MT26" s="139"/>
      <c r="MU26" s="131">
        <f t="shared" si="48"/>
        <v>149000.25</v>
      </c>
      <c r="MW26" s="31"/>
      <c r="MX26" s="780"/>
      <c r="MY26" s="139"/>
      <c r="MZ26" s="49"/>
      <c r="NA26" s="139"/>
      <c r="NB26" s="78">
        <f t="shared" si="49"/>
        <v>5139.42</v>
      </c>
      <c r="ND26" s="31"/>
      <c r="NE26" s="780"/>
      <c r="NF26" s="139"/>
      <c r="NG26" s="49"/>
      <c r="NH26" s="139"/>
      <c r="NI26" s="78">
        <f t="shared" si="50"/>
        <v>7971.5</v>
      </c>
      <c r="NK26" s="406"/>
      <c r="NL26" s="780"/>
      <c r="NM26" s="139"/>
      <c r="NN26" s="49"/>
      <c r="NO26" s="139"/>
      <c r="NP26" s="78">
        <f t="shared" si="51"/>
        <v>2000</v>
      </c>
      <c r="NR26" s="406"/>
      <c r="NS26" s="780"/>
      <c r="NT26" s="139"/>
      <c r="NU26" s="49"/>
      <c r="NV26" s="139"/>
      <c r="NW26" s="78">
        <f t="shared" si="52"/>
        <v>31296.400000000001</v>
      </c>
      <c r="NY26" s="406"/>
      <c r="NZ26" s="1009"/>
      <c r="OA26" s="139"/>
      <c r="OB26" s="49"/>
      <c r="OC26" s="139"/>
      <c r="OD26" s="78">
        <f t="shared" si="53"/>
        <v>133251.59999999998</v>
      </c>
      <c r="OF26" s="31"/>
      <c r="OG26" s="780"/>
      <c r="OH26" s="139"/>
      <c r="OI26" s="49"/>
      <c r="OJ26" s="139"/>
      <c r="OK26" s="78">
        <f t="shared" si="54"/>
        <v>21915.99</v>
      </c>
      <c r="OM26" s="31"/>
      <c r="ON26" s="780"/>
      <c r="OO26" s="139"/>
      <c r="OP26" s="49"/>
      <c r="OQ26" s="139"/>
      <c r="OR26" s="78">
        <f t="shared" si="55"/>
        <v>19089.189999999999</v>
      </c>
      <c r="OT26" s="31"/>
      <c r="OU26" s="780"/>
      <c r="OV26" s="139"/>
      <c r="OW26" s="49"/>
      <c r="OX26" s="139"/>
      <c r="OY26" s="78">
        <f t="shared" si="56"/>
        <v>0</v>
      </c>
      <c r="PA26" s="31"/>
      <c r="PB26" s="780"/>
      <c r="PC26" s="139"/>
      <c r="PD26" s="49"/>
      <c r="PE26" s="139"/>
      <c r="PF26" s="78">
        <f t="shared" si="57"/>
        <v>0</v>
      </c>
      <c r="PH26" s="31"/>
      <c r="PI26" s="780"/>
      <c r="PJ26" s="139"/>
      <c r="PK26" s="49"/>
      <c r="PL26" s="139"/>
      <c r="PM26" s="78">
        <f t="shared" si="58"/>
        <v>7803.92</v>
      </c>
      <c r="PO26" s="31"/>
      <c r="PP26" s="780"/>
      <c r="PQ26" s="139"/>
      <c r="PR26" s="49"/>
      <c r="PS26" s="139"/>
      <c r="PT26" s="78">
        <f t="shared" si="59"/>
        <v>0</v>
      </c>
      <c r="PV26" s="31"/>
      <c r="PW26" s="780"/>
      <c r="PX26" s="139"/>
      <c r="PY26" s="49"/>
      <c r="PZ26" s="139"/>
      <c r="QA26" s="78">
        <f t="shared" si="60"/>
        <v>870000.36</v>
      </c>
      <c r="QC26" s="31"/>
      <c r="QD26" s="780"/>
      <c r="QE26" s="139"/>
      <c r="QF26" s="49"/>
      <c r="QG26" s="139"/>
      <c r="QH26" s="78">
        <f t="shared" si="61"/>
        <v>0</v>
      </c>
      <c r="QJ26" s="31"/>
      <c r="QK26" s="780"/>
      <c r="QL26" s="139"/>
      <c r="QM26" s="49"/>
      <c r="QN26" s="139"/>
      <c r="QO26" s="78">
        <f t="shared" si="62"/>
        <v>70199</v>
      </c>
      <c r="QQ26" s="49"/>
      <c r="QR26" s="302"/>
      <c r="QS26" s="139"/>
      <c r="QT26" s="49"/>
      <c r="QU26" s="139"/>
      <c r="QV26" s="131">
        <f t="shared" si="63"/>
        <v>0</v>
      </c>
      <c r="QX26" s="49"/>
      <c r="QY26" s="302"/>
      <c r="QZ26" s="139"/>
      <c r="RA26" s="49"/>
      <c r="RB26" s="139"/>
      <c r="RC26" s="131">
        <f t="shared" si="64"/>
        <v>0</v>
      </c>
      <c r="RE26" s="31"/>
      <c r="RF26" s="780"/>
      <c r="RG26" s="139"/>
      <c r="RH26" s="49"/>
      <c r="RI26" s="139"/>
      <c r="RJ26" s="78">
        <f t="shared" si="65"/>
        <v>234</v>
      </c>
      <c r="RL26" s="406"/>
      <c r="RM26" s="780"/>
      <c r="RN26" s="139"/>
      <c r="RO26" s="49"/>
      <c r="RP26" s="139"/>
      <c r="RQ26" s="78">
        <f t="shared" si="66"/>
        <v>7744.58</v>
      </c>
      <c r="RS26" s="406"/>
      <c r="RT26" s="780"/>
      <c r="RU26" s="139"/>
      <c r="RV26" s="49"/>
      <c r="RW26" s="139"/>
      <c r="RX26" s="78">
        <f t="shared" si="67"/>
        <v>16000.32</v>
      </c>
      <c r="RZ26" s="406"/>
      <c r="SA26" s="780"/>
      <c r="SB26" s="139"/>
      <c r="SC26" s="426"/>
      <c r="SD26" s="139"/>
      <c r="SE26" s="78">
        <f t="shared" si="68"/>
        <v>39187.58</v>
      </c>
      <c r="SG26" s="321"/>
      <c r="SH26" s="302"/>
      <c r="SI26" s="139"/>
      <c r="SJ26" s="49"/>
      <c r="SK26" s="139"/>
      <c r="SL26" s="78">
        <f t="shared" si="69"/>
        <v>484857.55000000005</v>
      </c>
      <c r="SN26" s="321"/>
      <c r="SO26" s="302"/>
      <c r="SP26" s="139"/>
      <c r="SQ26" s="49"/>
      <c r="SR26" s="139"/>
      <c r="SS26" s="131">
        <f t="shared" si="70"/>
        <v>211007.15</v>
      </c>
      <c r="SU26" s="321"/>
      <c r="SV26" s="302"/>
      <c r="SW26" s="139"/>
      <c r="SX26" s="49"/>
      <c r="SY26" s="139"/>
      <c r="SZ26" s="131">
        <f t="shared" si="71"/>
        <v>201197.28</v>
      </c>
      <c r="TB26" s="31"/>
      <c r="TC26" s="780"/>
      <c r="TD26" s="139"/>
      <c r="TE26" s="49"/>
      <c r="TF26" s="139"/>
      <c r="TG26" s="78">
        <f t="shared" si="72"/>
        <v>720.1</v>
      </c>
      <c r="TI26" s="322"/>
      <c r="TJ26" s="780"/>
      <c r="TK26" s="139"/>
      <c r="TL26" s="49"/>
      <c r="TM26" s="139"/>
      <c r="TN26" s="78">
        <f t="shared" si="73"/>
        <v>57552.92</v>
      </c>
      <c r="TP26" s="322"/>
      <c r="TQ26" s="780"/>
      <c r="TR26" s="139"/>
      <c r="TS26" s="49"/>
      <c r="TT26" s="139"/>
      <c r="TU26" s="78">
        <f t="shared" si="74"/>
        <v>215449.9</v>
      </c>
      <c r="TW26" s="322"/>
      <c r="TX26" s="780"/>
      <c r="TY26" s="139"/>
      <c r="TZ26" s="49"/>
      <c r="UA26" s="139"/>
      <c r="UB26" s="78">
        <f t="shared" si="75"/>
        <v>2701.3</v>
      </c>
      <c r="UD26" s="31"/>
      <c r="UE26" s="780"/>
      <c r="UF26" s="139"/>
      <c r="UG26" s="49"/>
      <c r="UH26" s="139"/>
      <c r="UI26" s="78">
        <f t="shared" si="76"/>
        <v>3803.8</v>
      </c>
      <c r="UK26" s="31"/>
      <c r="UL26" s="780"/>
      <c r="UM26" s="139"/>
      <c r="UN26" s="49"/>
      <c r="UO26" s="139"/>
      <c r="UP26" s="78">
        <f t="shared" si="77"/>
        <v>4431</v>
      </c>
    </row>
    <row r="27" spans="1:562" ht="15.75" x14ac:dyDescent="0.25">
      <c r="A27" s="322"/>
      <c r="B27" s="1010"/>
      <c r="C27" s="22"/>
      <c r="D27" s="31"/>
      <c r="E27" s="76"/>
      <c r="F27" s="78">
        <f t="shared" si="0"/>
        <v>135559.94</v>
      </c>
      <c r="H27" s="322"/>
      <c r="J27" s="780"/>
      <c r="K27" s="139"/>
      <c r="L27" s="49"/>
      <c r="M27" s="104"/>
      <c r="N27" s="78">
        <f t="shared" si="78"/>
        <v>2111724.02</v>
      </c>
      <c r="P27" s="322"/>
      <c r="Q27" s="1003"/>
      <c r="R27" s="783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96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406"/>
      <c r="BJ27" s="1010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87">
        <v>3578</v>
      </c>
      <c r="CM27" s="104">
        <v>84192</v>
      </c>
      <c r="CN27" s="49"/>
      <c r="CO27" s="139"/>
      <c r="CP27" s="78">
        <f t="shared" si="11"/>
        <v>1337049.0699999998</v>
      </c>
      <c r="CR27" s="426">
        <v>41625</v>
      </c>
      <c r="CS27" s="229" t="s">
        <v>1938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1004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3">
        <v>10479.200000000001</v>
      </c>
      <c r="EV27" s="31"/>
      <c r="EW27" s="793"/>
      <c r="EX27" s="78">
        <f t="shared" si="19"/>
        <v>128422.95</v>
      </c>
      <c r="EZ27" s="322"/>
      <c r="FA27" s="311"/>
      <c r="FC27" s="1283"/>
      <c r="FD27" s="350"/>
      <c r="FE27" s="78">
        <f t="shared" si="20"/>
        <v>0</v>
      </c>
      <c r="FG27" s="322"/>
      <c r="FH27" s="311"/>
      <c r="FI27" s="702"/>
      <c r="FJ27" s="563"/>
      <c r="FK27" s="350"/>
      <c r="FL27" s="131">
        <f t="shared" si="21"/>
        <v>3105240</v>
      </c>
      <c r="FN27" s="616">
        <v>41639</v>
      </c>
      <c r="FO27" s="1287" t="s">
        <v>1983</v>
      </c>
      <c r="FP27" s="1288">
        <v>1998.36</v>
      </c>
      <c r="FQ27" s="563"/>
      <c r="FR27" s="350"/>
      <c r="FS27" s="131">
        <f t="shared" si="22"/>
        <v>482015.87999999995</v>
      </c>
      <c r="FU27" s="901">
        <v>41639</v>
      </c>
      <c r="FV27" s="780" t="s">
        <v>2019</v>
      </c>
      <c r="FW27" s="793">
        <v>1974</v>
      </c>
      <c r="FX27" s="563"/>
      <c r="FY27" s="350"/>
      <c r="FZ27" s="131">
        <f t="shared" si="23"/>
        <v>551456.47999999986</v>
      </c>
      <c r="GB27" s="901"/>
      <c r="GC27" s="780"/>
      <c r="GD27" s="793"/>
      <c r="GE27" s="563"/>
      <c r="GF27" s="350"/>
      <c r="GG27" s="131">
        <f t="shared" si="24"/>
        <v>587959.0499999997</v>
      </c>
      <c r="GI27" s="616"/>
      <c r="GJ27" s="1287"/>
      <c r="GK27" s="1288"/>
      <c r="GL27" s="563"/>
      <c r="GM27" s="350"/>
      <c r="GN27" s="131">
        <f t="shared" si="25"/>
        <v>534500.51</v>
      </c>
      <c r="GP27" s="321"/>
      <c r="GQ27" s="229"/>
      <c r="GR27" s="696"/>
      <c r="GS27" s="49"/>
      <c r="GT27" s="350"/>
      <c r="GU27" s="131">
        <f t="shared" si="26"/>
        <v>3872.54</v>
      </c>
      <c r="GW27" s="321"/>
      <c r="GX27" s="229"/>
      <c r="GY27" s="696"/>
      <c r="GZ27" s="49"/>
      <c r="HA27" s="350"/>
      <c r="HB27" s="131">
        <f t="shared" si="27"/>
        <v>121575.74</v>
      </c>
      <c r="HD27" s="321"/>
      <c r="HE27" s="229"/>
      <c r="HF27" s="696"/>
      <c r="HG27" s="49"/>
      <c r="HH27" s="350"/>
      <c r="HI27" s="131">
        <f t="shared" si="28"/>
        <v>2469.64</v>
      </c>
      <c r="HK27" s="311"/>
      <c r="HL27" s="311"/>
      <c r="HM27" s="783"/>
      <c r="HN27" s="31"/>
      <c r="HO27" s="793"/>
      <c r="HP27" s="78">
        <f t="shared" si="29"/>
        <v>0</v>
      </c>
      <c r="HR27" s="311"/>
      <c r="HS27" s="311"/>
      <c r="HT27" s="783"/>
      <c r="HU27" s="31"/>
      <c r="HV27" s="793"/>
      <c r="HW27" s="78">
        <f t="shared" si="30"/>
        <v>13569.66</v>
      </c>
      <c r="HY27" s="311"/>
      <c r="HZ27" s="311"/>
      <c r="IA27" s="783"/>
      <c r="IB27" s="31"/>
      <c r="IC27" s="793"/>
      <c r="ID27" s="78">
        <f t="shared" si="31"/>
        <v>0</v>
      </c>
      <c r="IF27" s="792"/>
      <c r="IG27" s="311"/>
      <c r="IH27" s="311"/>
      <c r="II27" s="22"/>
      <c r="IJ27" s="31"/>
      <c r="IK27" s="793"/>
      <c r="IL27" s="78">
        <f t="shared" si="32"/>
        <v>20831.8</v>
      </c>
      <c r="IN27" s="311"/>
      <c r="IO27" s="311"/>
      <c r="IP27" s="783"/>
      <c r="IQ27" s="31"/>
      <c r="IR27" s="793"/>
      <c r="IS27" s="78">
        <f t="shared" si="33"/>
        <v>25000.2</v>
      </c>
      <c r="IU27" s="311"/>
      <c r="IV27" s="311"/>
      <c r="IW27" s="783"/>
      <c r="IX27" s="31"/>
      <c r="IY27" s="793"/>
      <c r="IZ27" s="78">
        <f t="shared" si="34"/>
        <v>38688.400000000001</v>
      </c>
      <c r="JB27" s="322">
        <v>41492</v>
      </c>
      <c r="JC27" s="311">
        <v>3490</v>
      </c>
      <c r="JD27" s="831">
        <v>5777.04</v>
      </c>
      <c r="JE27" s="1562">
        <v>41493</v>
      </c>
      <c r="JF27" s="1658">
        <v>2997</v>
      </c>
      <c r="JG27" s="811">
        <f t="shared" si="35"/>
        <v>71732.429999999993</v>
      </c>
      <c r="JI27" s="321"/>
      <c r="JJ27" s="229"/>
      <c r="JK27" s="806"/>
      <c r="JL27" s="97"/>
      <c r="JM27" s="350"/>
      <c r="JN27" s="811">
        <f t="shared" si="36"/>
        <v>33536.400000000001</v>
      </c>
      <c r="JP27" s="311"/>
      <c r="JQ27" s="311"/>
      <c r="JR27" s="22"/>
      <c r="JS27" s="31"/>
      <c r="JT27" s="76"/>
      <c r="JU27" s="78">
        <f t="shared" si="37"/>
        <v>19222.190000000002</v>
      </c>
      <c r="JW27" s="311"/>
      <c r="JX27" s="311"/>
      <c r="JY27" s="22"/>
      <c r="JZ27" s="31"/>
      <c r="KA27" s="76"/>
      <c r="KB27" s="78">
        <f t="shared" si="38"/>
        <v>25300</v>
      </c>
      <c r="KD27" s="311"/>
      <c r="KE27" s="311"/>
      <c r="KF27" s="783"/>
      <c r="KG27" s="31"/>
      <c r="KH27" s="76"/>
      <c r="KI27" s="78">
        <f t="shared" si="39"/>
        <v>65228.52</v>
      </c>
      <c r="KK27" s="311"/>
      <c r="KL27" s="311"/>
      <c r="KM27" s="22"/>
      <c r="KN27" s="31"/>
      <c r="KO27" s="76"/>
      <c r="KP27" s="78">
        <f t="shared" si="40"/>
        <v>3088.4</v>
      </c>
      <c r="KR27" s="311"/>
      <c r="KS27" s="311"/>
      <c r="KT27" s="22"/>
      <c r="KU27" s="31"/>
      <c r="KV27" s="76"/>
      <c r="KW27" s="78">
        <f t="shared" si="41"/>
        <v>45118.299999999996</v>
      </c>
      <c r="KY27" s="311"/>
      <c r="KZ27" s="311"/>
      <c r="LA27" s="22"/>
      <c r="LB27" s="31"/>
      <c r="LC27" s="76"/>
      <c r="LD27" s="78">
        <f t="shared" si="42"/>
        <v>3981.6000000000004</v>
      </c>
      <c r="LF27" s="321">
        <v>41634</v>
      </c>
      <c r="LG27" s="229" t="s">
        <v>1950</v>
      </c>
      <c r="LH27" s="975">
        <v>125004.24</v>
      </c>
      <c r="LI27" s="49"/>
      <c r="LJ27" s="139"/>
      <c r="LK27" s="131">
        <f t="shared" si="43"/>
        <v>1122788.162</v>
      </c>
      <c r="LM27" s="311"/>
      <c r="LN27" s="311"/>
      <c r="LO27" s="22"/>
      <c r="LP27" s="31"/>
      <c r="LQ27" s="76"/>
      <c r="LR27" s="78">
        <f t="shared" si="44"/>
        <v>0</v>
      </c>
      <c r="LT27" s="311"/>
      <c r="LU27" s="311"/>
      <c r="LV27" s="22"/>
      <c r="LW27" s="31"/>
      <c r="LX27" s="76"/>
      <c r="LY27" s="78">
        <f t="shared" si="45"/>
        <v>0</v>
      </c>
      <c r="MA27" s="406"/>
      <c r="MB27" s="31"/>
      <c r="MC27" s="780"/>
      <c r="MD27" s="139"/>
      <c r="ME27" s="61"/>
      <c r="MF27" s="139"/>
      <c r="MG27" s="78">
        <f t="shared" si="46"/>
        <v>27686.6</v>
      </c>
      <c r="MI27" s="406"/>
      <c r="MJ27" s="780"/>
      <c r="MK27" s="139"/>
      <c r="ML27" s="61"/>
      <c r="MM27" s="139"/>
      <c r="MN27" s="78">
        <f t="shared" si="47"/>
        <v>53000.1</v>
      </c>
      <c r="MP27" s="426"/>
      <c r="MQ27" s="302"/>
      <c r="MR27" s="139"/>
      <c r="MS27" s="258"/>
      <c r="MT27" s="139"/>
      <c r="MU27" s="131">
        <f t="shared" si="48"/>
        <v>149000.25</v>
      </c>
      <c r="MW27" s="31"/>
      <c r="MX27" s="780"/>
      <c r="MY27" s="139"/>
      <c r="MZ27" s="61"/>
      <c r="NA27" s="139"/>
      <c r="NB27" s="78">
        <f t="shared" si="49"/>
        <v>5139.42</v>
      </c>
      <c r="ND27" s="31"/>
      <c r="NE27" s="780"/>
      <c r="NF27" s="139"/>
      <c r="NG27" s="61"/>
      <c r="NH27" s="139"/>
      <c r="NI27" s="78">
        <f t="shared" si="50"/>
        <v>7971.5</v>
      </c>
      <c r="NK27" s="406"/>
      <c r="NL27" s="780"/>
      <c r="NM27" s="139"/>
      <c r="NN27" s="61"/>
      <c r="NO27" s="139"/>
      <c r="NP27" s="78">
        <f t="shared" si="51"/>
        <v>2000</v>
      </c>
      <c r="NR27" s="406"/>
      <c r="NS27" s="780"/>
      <c r="NT27" s="139"/>
      <c r="NU27" s="61"/>
      <c r="NV27" s="139"/>
      <c r="NW27" s="78">
        <f t="shared" si="52"/>
        <v>31296.400000000001</v>
      </c>
      <c r="NY27" s="31"/>
      <c r="NZ27" s="1009"/>
      <c r="OA27" s="139"/>
      <c r="OB27" s="61"/>
      <c r="OC27" s="139"/>
      <c r="OD27" s="78">
        <f t="shared" si="53"/>
        <v>133251.59999999998</v>
      </c>
      <c r="OF27" s="31"/>
      <c r="OG27" s="780"/>
      <c r="OH27" s="139"/>
      <c r="OI27" s="61"/>
      <c r="OJ27" s="139"/>
      <c r="OK27" s="78">
        <f t="shared" si="54"/>
        <v>21915.99</v>
      </c>
      <c r="OM27" s="31"/>
      <c r="ON27" s="780"/>
      <c r="OO27" s="139"/>
      <c r="OP27" s="61"/>
      <c r="OQ27" s="139"/>
      <c r="OR27" s="78">
        <f t="shared" si="55"/>
        <v>19089.189999999999</v>
      </c>
      <c r="OT27" s="31"/>
      <c r="OU27" s="780"/>
      <c r="OV27" s="139"/>
      <c r="OW27" s="61"/>
      <c r="OX27" s="139"/>
      <c r="OY27" s="78">
        <f t="shared" si="56"/>
        <v>0</v>
      </c>
      <c r="PA27" s="31"/>
      <c r="PB27" s="780"/>
      <c r="PC27" s="139"/>
      <c r="PD27" s="61"/>
      <c r="PE27" s="139"/>
      <c r="PF27" s="78">
        <f t="shared" si="57"/>
        <v>0</v>
      </c>
      <c r="PH27" s="31"/>
      <c r="PI27" s="780"/>
      <c r="PJ27" s="139"/>
      <c r="PK27" s="61"/>
      <c r="PL27" s="139"/>
      <c r="PM27" s="78">
        <f t="shared" si="58"/>
        <v>7803.92</v>
      </c>
      <c r="PO27" s="31"/>
      <c r="PP27" s="780"/>
      <c r="PQ27" s="139"/>
      <c r="PR27" s="61"/>
      <c r="PS27" s="139"/>
      <c r="PT27" s="78">
        <f t="shared" si="59"/>
        <v>0</v>
      </c>
      <c r="PV27" s="31"/>
      <c r="PW27" s="780"/>
      <c r="PX27" s="139"/>
      <c r="PY27" s="61"/>
      <c r="PZ27" s="139"/>
      <c r="QA27" s="78">
        <f t="shared" si="60"/>
        <v>870000.36</v>
      </c>
      <c r="QC27" s="31"/>
      <c r="QD27" s="780"/>
      <c r="QE27" s="139"/>
      <c r="QF27" s="61"/>
      <c r="QG27" s="139"/>
      <c r="QH27" s="78">
        <f t="shared" si="61"/>
        <v>0</v>
      </c>
      <c r="QJ27" s="31"/>
      <c r="QK27" s="780"/>
      <c r="QL27" s="139"/>
      <c r="QM27" s="61"/>
      <c r="QN27" s="139"/>
      <c r="QO27" s="78">
        <f t="shared" si="62"/>
        <v>70199</v>
      </c>
      <c r="QQ27" s="49"/>
      <c r="QR27" s="302"/>
      <c r="QS27" s="139"/>
      <c r="QT27" s="258"/>
      <c r="QU27" s="139"/>
      <c r="QV27" s="131">
        <f t="shared" si="63"/>
        <v>0</v>
      </c>
      <c r="QX27" s="49"/>
      <c r="QY27" s="302"/>
      <c r="QZ27" s="139"/>
      <c r="RA27" s="258"/>
      <c r="RB27" s="139"/>
      <c r="RC27" s="131">
        <f t="shared" si="64"/>
        <v>0</v>
      </c>
      <c r="RE27" s="31"/>
      <c r="RF27" s="780"/>
      <c r="RG27" s="139"/>
      <c r="RH27" s="61"/>
      <c r="RI27" s="139"/>
      <c r="RJ27" s="78">
        <f t="shared" si="65"/>
        <v>234</v>
      </c>
      <c r="RL27" s="406"/>
      <c r="RM27" s="780"/>
      <c r="RN27" s="139"/>
      <c r="RO27" s="61"/>
      <c r="RP27" s="139"/>
      <c r="RQ27" s="78">
        <f t="shared" si="66"/>
        <v>7744.58</v>
      </c>
      <c r="RS27" s="406"/>
      <c r="RT27" s="780"/>
      <c r="RU27" s="139"/>
      <c r="RV27" s="61"/>
      <c r="RW27" s="139"/>
      <c r="RX27" s="78">
        <f t="shared" si="67"/>
        <v>16000.32</v>
      </c>
      <c r="RZ27" s="406"/>
      <c r="SA27" s="780"/>
      <c r="SB27" s="139"/>
      <c r="SC27" s="493"/>
      <c r="SD27" s="139"/>
      <c r="SE27" s="78">
        <f t="shared" si="68"/>
        <v>39187.58</v>
      </c>
      <c r="SG27" s="321"/>
      <c r="SH27" s="302"/>
      <c r="SI27" s="139"/>
      <c r="SJ27" s="49"/>
      <c r="SK27" s="139"/>
      <c r="SL27" s="78">
        <f t="shared" si="69"/>
        <v>484857.55000000005</v>
      </c>
      <c r="SN27" s="321"/>
      <c r="SO27" s="302"/>
      <c r="SP27" s="139"/>
      <c r="SQ27" s="49"/>
      <c r="SR27" s="139"/>
      <c r="SS27" s="131">
        <f t="shared" si="70"/>
        <v>211007.15</v>
      </c>
      <c r="SU27" s="321"/>
      <c r="SV27" s="302"/>
      <c r="SW27" s="139"/>
      <c r="SX27" s="49"/>
      <c r="SY27" s="139"/>
      <c r="SZ27" s="131">
        <f t="shared" si="71"/>
        <v>201197.28</v>
      </c>
      <c r="TB27" s="31"/>
      <c r="TC27" s="780"/>
      <c r="TD27" s="139"/>
      <c r="TE27" s="61"/>
      <c r="TF27" s="139"/>
      <c r="TG27" s="78">
        <f t="shared" si="72"/>
        <v>720.1</v>
      </c>
      <c r="TI27" s="322"/>
      <c r="TJ27" s="780"/>
      <c r="TK27" s="139"/>
      <c r="TL27" s="61"/>
      <c r="TM27" s="139"/>
      <c r="TN27" s="78">
        <f t="shared" si="73"/>
        <v>57552.92</v>
      </c>
      <c r="TP27" s="322"/>
      <c r="TQ27" s="780"/>
      <c r="TR27" s="139"/>
      <c r="TS27" s="61"/>
      <c r="TT27" s="139"/>
      <c r="TU27" s="78">
        <f t="shared" si="74"/>
        <v>215449.9</v>
      </c>
      <c r="TW27" s="322"/>
      <c r="TX27" s="780"/>
      <c r="TY27" s="139"/>
      <c r="TZ27" s="61"/>
      <c r="UA27" s="139"/>
      <c r="UB27" s="78">
        <f t="shared" si="75"/>
        <v>2701.3</v>
      </c>
      <c r="UD27" s="31"/>
      <c r="UE27" s="780"/>
      <c r="UF27" s="139"/>
      <c r="UG27" s="61"/>
      <c r="UH27" s="139"/>
      <c r="UI27" s="78">
        <f t="shared" si="76"/>
        <v>3803.8</v>
      </c>
      <c r="UK27" s="31"/>
      <c r="UL27" s="780"/>
      <c r="UM27" s="139"/>
      <c r="UN27" s="61"/>
      <c r="UO27" s="139"/>
      <c r="UP27" s="78">
        <f t="shared" si="77"/>
        <v>4431</v>
      </c>
    </row>
    <row r="28" spans="1:562" ht="15.75" x14ac:dyDescent="0.25">
      <c r="A28" s="322"/>
      <c r="B28" s="1010"/>
      <c r="C28" s="22"/>
      <c r="D28" s="31"/>
      <c r="E28" s="76"/>
      <c r="F28" s="78">
        <f t="shared" si="0"/>
        <v>135559.94</v>
      </c>
      <c r="H28" s="322"/>
      <c r="J28" s="780"/>
      <c r="K28" s="139"/>
      <c r="L28" s="49"/>
      <c r="M28" s="104"/>
      <c r="N28" s="78">
        <f t="shared" si="78"/>
        <v>2111724.02</v>
      </c>
      <c r="P28" s="322"/>
      <c r="Q28" s="1003"/>
      <c r="R28" s="783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96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406"/>
      <c r="BJ28" s="1010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662">
        <v>3679</v>
      </c>
      <c r="CM28" s="104">
        <v>74560</v>
      </c>
      <c r="CN28" s="49"/>
      <c r="CO28" s="139"/>
      <c r="CP28" s="78">
        <f t="shared" si="11"/>
        <v>1411609.0699999998</v>
      </c>
      <c r="CR28" s="426">
        <v>41625</v>
      </c>
      <c r="CS28" s="229" t="s">
        <v>1939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81"/>
      <c r="DO28" s="1004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3">
        <v>6041.2</v>
      </c>
      <c r="EV28" s="31"/>
      <c r="EW28" s="793"/>
      <c r="EX28" s="78">
        <f t="shared" si="19"/>
        <v>134464.15</v>
      </c>
      <c r="EZ28" s="322"/>
      <c r="FA28" s="311"/>
      <c r="FC28" s="1283"/>
      <c r="FD28" s="350"/>
      <c r="FE28" s="78">
        <f t="shared" si="20"/>
        <v>0</v>
      </c>
      <c r="FG28" s="322"/>
      <c r="FH28" s="311"/>
      <c r="FI28" s="702"/>
      <c r="FJ28" s="563"/>
      <c r="FK28" s="350"/>
      <c r="FL28" s="131">
        <f t="shared" si="21"/>
        <v>3105240</v>
      </c>
      <c r="FN28" s="616">
        <v>41639</v>
      </c>
      <c r="FO28" s="1287" t="s">
        <v>1984</v>
      </c>
      <c r="FP28" s="1288">
        <v>1999.62</v>
      </c>
      <c r="FQ28" s="563"/>
      <c r="FR28" s="350"/>
      <c r="FS28" s="131">
        <f t="shared" si="22"/>
        <v>484015.49999999994</v>
      </c>
      <c r="FU28" s="901">
        <v>41639</v>
      </c>
      <c r="FV28" s="780" t="s">
        <v>2020</v>
      </c>
      <c r="FW28" s="793">
        <v>1982.4</v>
      </c>
      <c r="FX28" s="563"/>
      <c r="FY28" s="350"/>
      <c r="FZ28" s="131">
        <f t="shared" si="23"/>
        <v>553438.87999999989</v>
      </c>
      <c r="GB28" s="901"/>
      <c r="GC28" s="780"/>
      <c r="GD28" s="793"/>
      <c r="GE28" s="563"/>
      <c r="GF28" s="350"/>
      <c r="GG28" s="131">
        <f t="shared" si="24"/>
        <v>587959.0499999997</v>
      </c>
      <c r="GI28" s="616"/>
      <c r="GJ28" s="1287"/>
      <c r="GK28" s="1288"/>
      <c r="GL28" s="563"/>
      <c r="GM28" s="350"/>
      <c r="GN28" s="131">
        <f t="shared" si="25"/>
        <v>534500.51</v>
      </c>
      <c r="GP28" s="321"/>
      <c r="GQ28" s="229"/>
      <c r="GR28" s="696"/>
      <c r="GS28" s="49"/>
      <c r="GT28" s="350"/>
      <c r="GU28" s="131">
        <f t="shared" si="26"/>
        <v>3872.54</v>
      </c>
      <c r="GW28" s="321"/>
      <c r="GX28" s="229"/>
      <c r="GY28" s="696"/>
      <c r="GZ28" s="49"/>
      <c r="HA28" s="350"/>
      <c r="HB28" s="131">
        <f t="shared" si="27"/>
        <v>121575.74</v>
      </c>
      <c r="HD28" s="321"/>
      <c r="HE28" s="229"/>
      <c r="HF28" s="696"/>
      <c r="HG28" s="49"/>
      <c r="HH28" s="350"/>
      <c r="HI28" s="131">
        <f t="shared" si="28"/>
        <v>2469.64</v>
      </c>
      <c r="HK28" s="311"/>
      <c r="HL28" s="311"/>
      <c r="HM28" s="783"/>
      <c r="HN28" s="31"/>
      <c r="HO28" s="793"/>
      <c r="HP28" s="78">
        <f t="shared" si="29"/>
        <v>0</v>
      </c>
      <c r="HR28" s="311"/>
      <c r="HS28" s="311"/>
      <c r="HT28" s="783"/>
      <c r="HU28" s="31"/>
      <c r="HV28" s="793"/>
      <c r="HW28" s="78">
        <f t="shared" si="30"/>
        <v>13569.66</v>
      </c>
      <c r="HY28" s="311"/>
      <c r="HZ28" s="311"/>
      <c r="IA28" s="783"/>
      <c r="IB28" s="31"/>
      <c r="IC28" s="793"/>
      <c r="ID28" s="78">
        <f t="shared" si="31"/>
        <v>0</v>
      </c>
      <c r="IF28" s="792"/>
      <c r="IG28" s="311"/>
      <c r="IH28" s="311"/>
      <c r="II28" s="22"/>
      <c r="IJ28" s="31"/>
      <c r="IK28" s="793"/>
      <c r="IL28" s="78">
        <f t="shared" si="32"/>
        <v>20831.8</v>
      </c>
      <c r="IN28" s="311"/>
      <c r="IO28" s="311"/>
      <c r="IP28" s="783"/>
      <c r="IQ28" s="31"/>
      <c r="IR28" s="793"/>
      <c r="IS28" s="78">
        <f t="shared" si="33"/>
        <v>25000.2</v>
      </c>
      <c r="IU28" s="311"/>
      <c r="IV28" s="311"/>
      <c r="IW28" s="783"/>
      <c r="IX28" s="31"/>
      <c r="IY28" s="793"/>
      <c r="IZ28" s="78">
        <f t="shared" si="34"/>
        <v>38688.400000000001</v>
      </c>
      <c r="JB28" s="322"/>
      <c r="JC28" s="311"/>
      <c r="JD28" s="831"/>
      <c r="JE28" s="1562"/>
      <c r="JF28" s="1658"/>
      <c r="JG28" s="811">
        <f t="shared" si="35"/>
        <v>71732.429999999993</v>
      </c>
      <c r="JI28" s="321"/>
      <c r="JJ28" s="229"/>
      <c r="JK28" s="806"/>
      <c r="JL28" s="97"/>
      <c r="JM28" s="350"/>
      <c r="JN28" s="811">
        <f t="shared" si="36"/>
        <v>33536.400000000001</v>
      </c>
      <c r="JP28" s="311"/>
      <c r="JQ28" s="311"/>
      <c r="JR28" s="22"/>
      <c r="JS28" s="31"/>
      <c r="JT28" s="76"/>
      <c r="JU28" s="78">
        <f t="shared" si="37"/>
        <v>19222.190000000002</v>
      </c>
      <c r="JW28" s="311"/>
      <c r="JX28" s="311"/>
      <c r="JY28" s="22"/>
      <c r="JZ28" s="31"/>
      <c r="KA28" s="76"/>
      <c r="KB28" s="78">
        <f t="shared" si="38"/>
        <v>25300</v>
      </c>
      <c r="KD28" s="311"/>
      <c r="KE28" s="311"/>
      <c r="KF28" s="783"/>
      <c r="KG28" s="31"/>
      <c r="KH28" s="76"/>
      <c r="KI28" s="78">
        <f t="shared" si="39"/>
        <v>65228.52</v>
      </c>
      <c r="KK28" s="311"/>
      <c r="KL28" s="311"/>
      <c r="KM28" s="22"/>
      <c r="KN28" s="31"/>
      <c r="KO28" s="76"/>
      <c r="KP28" s="78">
        <f t="shared" si="40"/>
        <v>3088.4</v>
      </c>
      <c r="KR28" s="311"/>
      <c r="KS28" s="311"/>
      <c r="KT28" s="22"/>
      <c r="KU28" s="31"/>
      <c r="KV28" s="76"/>
      <c r="KW28" s="78">
        <f t="shared" si="41"/>
        <v>45118.299999999996</v>
      </c>
      <c r="KY28" s="311"/>
      <c r="KZ28" s="311"/>
      <c r="LA28" s="22"/>
      <c r="LB28" s="31"/>
      <c r="LC28" s="76"/>
      <c r="LD28" s="78">
        <f t="shared" si="42"/>
        <v>3981.6000000000004</v>
      </c>
      <c r="LF28" s="321">
        <v>41634</v>
      </c>
      <c r="LG28" s="229" t="s">
        <v>1951</v>
      </c>
      <c r="LH28" s="975">
        <v>40675</v>
      </c>
      <c r="LI28" s="49"/>
      <c r="LJ28" s="139"/>
      <c r="LK28" s="131">
        <f t="shared" si="43"/>
        <v>1163463.162</v>
      </c>
      <c r="LM28" s="311"/>
      <c r="LN28" s="311"/>
      <c r="LO28" s="22"/>
      <c r="LP28" s="31"/>
      <c r="LQ28" s="76"/>
      <c r="LR28" s="78">
        <f t="shared" si="44"/>
        <v>0</v>
      </c>
      <c r="LT28" s="311"/>
      <c r="LU28" s="311"/>
      <c r="LV28" s="22"/>
      <c r="LW28" s="31"/>
      <c r="LX28" s="76"/>
      <c r="LY28" s="78">
        <f t="shared" si="45"/>
        <v>0</v>
      </c>
      <c r="MA28" s="406"/>
      <c r="MB28" s="31"/>
      <c r="MC28" s="780"/>
      <c r="MD28" s="76"/>
      <c r="ME28" s="61"/>
      <c r="MF28" s="76"/>
      <c r="MG28" s="78">
        <f t="shared" si="46"/>
        <v>27686.6</v>
      </c>
      <c r="MI28" s="406"/>
      <c r="MJ28" s="780"/>
      <c r="MK28" s="76"/>
      <c r="ML28" s="61"/>
      <c r="MM28" s="76"/>
      <c r="MN28" s="78">
        <f t="shared" si="47"/>
        <v>53000.1</v>
      </c>
      <c r="MP28" s="426"/>
      <c r="MQ28" s="302"/>
      <c r="MR28" s="139"/>
      <c r="MS28" s="258"/>
      <c r="MT28" s="139"/>
      <c r="MU28" s="131">
        <f t="shared" si="48"/>
        <v>149000.25</v>
      </c>
      <c r="MW28" s="31"/>
      <c r="MX28" s="780"/>
      <c r="MY28" s="76"/>
      <c r="MZ28" s="61"/>
      <c r="NA28" s="76"/>
      <c r="NB28" s="78">
        <f t="shared" si="49"/>
        <v>5139.42</v>
      </c>
      <c r="ND28" s="31"/>
      <c r="NE28" s="780"/>
      <c r="NF28" s="76"/>
      <c r="NG28" s="61"/>
      <c r="NH28" s="76"/>
      <c r="NI28" s="78">
        <f t="shared" si="50"/>
        <v>7971.5</v>
      </c>
      <c r="NK28" s="406"/>
      <c r="NL28" s="780"/>
      <c r="NM28" s="76"/>
      <c r="NN28" s="61"/>
      <c r="NO28" s="76"/>
      <c r="NP28" s="78">
        <f t="shared" si="51"/>
        <v>2000</v>
      </c>
      <c r="NR28" s="406"/>
      <c r="NS28" s="780"/>
      <c r="NT28" s="76"/>
      <c r="NU28" s="61"/>
      <c r="NV28" s="76"/>
      <c r="NW28" s="78">
        <f t="shared" si="52"/>
        <v>31296.400000000001</v>
      </c>
      <c r="NY28" s="31"/>
      <c r="NZ28" s="1009"/>
      <c r="OA28" s="76"/>
      <c r="OB28" s="61"/>
      <c r="OC28" s="76"/>
      <c r="OD28" s="78">
        <f t="shared" si="53"/>
        <v>133251.59999999998</v>
      </c>
      <c r="OF28" s="31"/>
      <c r="OG28" s="780"/>
      <c r="OH28" s="76"/>
      <c r="OI28" s="61"/>
      <c r="OJ28" s="76"/>
      <c r="OK28" s="78">
        <f t="shared" si="54"/>
        <v>21915.99</v>
      </c>
      <c r="OM28" s="31"/>
      <c r="ON28" s="780"/>
      <c r="OO28" s="76"/>
      <c r="OP28" s="61"/>
      <c r="OQ28" s="76"/>
      <c r="OR28" s="78">
        <f t="shared" si="55"/>
        <v>19089.189999999999</v>
      </c>
      <c r="OT28" s="31"/>
      <c r="OU28" s="780"/>
      <c r="OV28" s="76"/>
      <c r="OW28" s="61"/>
      <c r="OX28" s="76"/>
      <c r="OY28" s="78">
        <f t="shared" si="56"/>
        <v>0</v>
      </c>
      <c r="PA28" s="31"/>
      <c r="PB28" s="780"/>
      <c r="PC28" s="76"/>
      <c r="PD28" s="61"/>
      <c r="PE28" s="76"/>
      <c r="PF28" s="78">
        <f t="shared" si="57"/>
        <v>0</v>
      </c>
      <c r="PH28" s="31"/>
      <c r="PI28" s="780"/>
      <c r="PJ28" s="76"/>
      <c r="PK28" s="61"/>
      <c r="PL28" s="76"/>
      <c r="PM28" s="78">
        <f t="shared" si="58"/>
        <v>7803.92</v>
      </c>
      <c r="PO28" s="31"/>
      <c r="PP28" s="780"/>
      <c r="PQ28" s="76"/>
      <c r="PR28" s="61"/>
      <c r="PS28" s="76"/>
      <c r="PT28" s="78">
        <f t="shared" si="59"/>
        <v>0</v>
      </c>
      <c r="PV28" s="31"/>
      <c r="PW28" s="780"/>
      <c r="PX28" s="76"/>
      <c r="PY28" s="61"/>
      <c r="PZ28" s="76"/>
      <c r="QA28" s="78">
        <f t="shared" si="60"/>
        <v>870000.36</v>
      </c>
      <c r="QC28" s="31"/>
      <c r="QD28" s="780"/>
      <c r="QE28" s="76"/>
      <c r="QF28" s="61"/>
      <c r="QG28" s="76"/>
      <c r="QH28" s="78">
        <f t="shared" si="61"/>
        <v>0</v>
      </c>
      <c r="QJ28" s="31"/>
      <c r="QK28" s="780"/>
      <c r="QL28" s="76"/>
      <c r="QM28" s="61"/>
      <c r="QN28" s="76"/>
      <c r="QO28" s="78">
        <f t="shared" si="62"/>
        <v>70199</v>
      </c>
      <c r="QQ28" s="49"/>
      <c r="QR28" s="302"/>
      <c r="QS28" s="139"/>
      <c r="QT28" s="258"/>
      <c r="QU28" s="139"/>
      <c r="QV28" s="131">
        <f t="shared" si="63"/>
        <v>0</v>
      </c>
      <c r="QX28" s="49"/>
      <c r="QY28" s="302"/>
      <c r="QZ28" s="139"/>
      <c r="RA28" s="258"/>
      <c r="RB28" s="139"/>
      <c r="RC28" s="131">
        <f t="shared" si="64"/>
        <v>0</v>
      </c>
      <c r="RE28" s="31"/>
      <c r="RF28" s="780"/>
      <c r="RG28" s="76"/>
      <c r="RH28" s="61"/>
      <c r="RI28" s="76"/>
      <c r="RJ28" s="78">
        <f t="shared" si="65"/>
        <v>234</v>
      </c>
      <c r="RL28" s="406"/>
      <c r="RM28" s="780"/>
      <c r="RN28" s="76"/>
      <c r="RO28" s="61"/>
      <c r="RP28" s="76"/>
      <c r="RQ28" s="78">
        <f t="shared" si="66"/>
        <v>7744.58</v>
      </c>
      <c r="RS28" s="406"/>
      <c r="RT28" s="780"/>
      <c r="RU28" s="76"/>
      <c r="RV28" s="61"/>
      <c r="RW28" s="76"/>
      <c r="RX28" s="78">
        <f t="shared" si="67"/>
        <v>16000.32</v>
      </c>
      <c r="RZ28" s="406"/>
      <c r="SA28" s="780"/>
      <c r="SB28" s="76"/>
      <c r="SC28" s="493"/>
      <c r="SD28" s="76"/>
      <c r="SE28" s="78">
        <f t="shared" si="68"/>
        <v>39187.58</v>
      </c>
      <c r="SG28" s="321"/>
      <c r="SH28" s="302"/>
      <c r="SI28" s="139"/>
      <c r="SJ28" s="49"/>
      <c r="SK28" s="76"/>
      <c r="SL28" s="78">
        <f t="shared" si="69"/>
        <v>484857.55000000005</v>
      </c>
      <c r="SN28" s="321"/>
      <c r="SO28" s="302"/>
      <c r="SP28" s="139"/>
      <c r="SQ28" s="49"/>
      <c r="SR28" s="139"/>
      <c r="SS28" s="131">
        <f t="shared" si="70"/>
        <v>211007.15</v>
      </c>
      <c r="SU28" s="321"/>
      <c r="SV28" s="302"/>
      <c r="SW28" s="139"/>
      <c r="SX28" s="49"/>
      <c r="SY28" s="139"/>
      <c r="SZ28" s="131">
        <f t="shared" si="71"/>
        <v>201197.28</v>
      </c>
      <c r="TB28" s="31"/>
      <c r="TC28" s="780"/>
      <c r="TD28" s="76"/>
      <c r="TE28" s="61"/>
      <c r="TF28" s="76"/>
      <c r="TG28" s="78">
        <f t="shared" si="72"/>
        <v>720.1</v>
      </c>
      <c r="TI28" s="322"/>
      <c r="TJ28" s="780"/>
      <c r="TK28" s="76"/>
      <c r="TL28" s="61"/>
      <c r="TM28" s="76"/>
      <c r="TN28" s="78">
        <f t="shared" si="73"/>
        <v>57552.92</v>
      </c>
      <c r="TP28" s="322"/>
      <c r="TQ28" s="780"/>
      <c r="TR28" s="76"/>
      <c r="TS28" s="61"/>
      <c r="TT28" s="76"/>
      <c r="TU28" s="78">
        <f t="shared" si="74"/>
        <v>215449.9</v>
      </c>
      <c r="TW28" s="322"/>
      <c r="TX28" s="780"/>
      <c r="TY28" s="76"/>
      <c r="TZ28" s="61"/>
      <c r="UA28" s="76"/>
      <c r="UB28" s="78">
        <f t="shared" si="75"/>
        <v>2701.3</v>
      </c>
      <c r="UD28" s="31"/>
      <c r="UE28" s="780"/>
      <c r="UF28" s="76"/>
      <c r="UG28" s="61"/>
      <c r="UH28" s="76"/>
      <c r="UI28" s="78">
        <f t="shared" si="76"/>
        <v>3803.8</v>
      </c>
      <c r="UK28" s="31"/>
      <c r="UL28" s="780"/>
      <c r="UM28" s="76"/>
      <c r="UN28" s="61"/>
      <c r="UO28" s="76"/>
      <c r="UP28" s="78">
        <f t="shared" si="77"/>
        <v>4431</v>
      </c>
    </row>
    <row r="29" spans="1:562" ht="15.75" x14ac:dyDescent="0.25">
      <c r="A29" s="322"/>
      <c r="B29" s="1010"/>
      <c r="C29" s="22"/>
      <c r="D29" s="31"/>
      <c r="E29" s="76"/>
      <c r="F29" s="78">
        <f t="shared" si="0"/>
        <v>135559.94</v>
      </c>
      <c r="H29" s="322"/>
      <c r="J29" s="780"/>
      <c r="K29" s="139"/>
      <c r="L29" s="49"/>
      <c r="M29" s="104"/>
      <c r="N29" s="78">
        <f t="shared" si="78"/>
        <v>2111724.02</v>
      </c>
      <c r="P29" s="322"/>
      <c r="Q29" s="1003"/>
      <c r="R29" s="783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96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406"/>
      <c r="BJ29" s="1010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662">
        <v>3702</v>
      </c>
      <c r="CM29" s="104">
        <v>29500.1</v>
      </c>
      <c r="CN29" s="49"/>
      <c r="CO29" s="139"/>
      <c r="CP29" s="78">
        <f t="shared" si="11"/>
        <v>1441109.17</v>
      </c>
      <c r="CR29" s="426">
        <v>41627</v>
      </c>
      <c r="CS29" s="229" t="s">
        <v>1941</v>
      </c>
      <c r="CT29" s="104">
        <v>31645.599999999999</v>
      </c>
      <c r="CU29" s="542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81"/>
      <c r="DO29" s="1004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3">
        <v>4810</v>
      </c>
      <c r="EV29" s="31"/>
      <c r="EW29" s="793"/>
      <c r="EX29" s="78">
        <f t="shared" si="19"/>
        <v>139274.15</v>
      </c>
      <c r="EZ29" s="322"/>
      <c r="FA29" s="311"/>
      <c r="FC29" s="1283"/>
      <c r="FD29" s="350"/>
      <c r="FE29" s="78">
        <f t="shared" si="20"/>
        <v>0</v>
      </c>
      <c r="FG29" s="322"/>
      <c r="FH29" s="311"/>
      <c r="FI29" s="702"/>
      <c r="FJ29" s="563"/>
      <c r="FK29" s="350"/>
      <c r="FL29" s="131">
        <f t="shared" si="21"/>
        <v>3105240</v>
      </c>
      <c r="FN29" s="616">
        <v>41639</v>
      </c>
      <c r="FO29" s="1287" t="s">
        <v>1985</v>
      </c>
      <c r="FP29" s="1288">
        <v>1999.62</v>
      </c>
      <c r="FQ29" s="563"/>
      <c r="FR29" s="350"/>
      <c r="FS29" s="131">
        <f t="shared" si="22"/>
        <v>486015.11999999994</v>
      </c>
      <c r="FU29" s="901">
        <v>41639</v>
      </c>
      <c r="FV29" s="780" t="s">
        <v>2021</v>
      </c>
      <c r="FW29" s="793">
        <v>1986.6</v>
      </c>
      <c r="FX29" s="563"/>
      <c r="FY29" s="350"/>
      <c r="FZ29" s="131">
        <f t="shared" si="23"/>
        <v>555425.47999999986</v>
      </c>
      <c r="GB29" s="901"/>
      <c r="GC29" s="780"/>
      <c r="GD29" s="793"/>
      <c r="GE29" s="563"/>
      <c r="GF29" s="350"/>
      <c r="GG29" s="131">
        <f t="shared" si="24"/>
        <v>587959.0499999997</v>
      </c>
      <c r="GI29" s="616"/>
      <c r="GJ29" s="1287"/>
      <c r="GK29" s="1288"/>
      <c r="GL29" s="563"/>
      <c r="GM29" s="350"/>
      <c r="GN29" s="131">
        <f t="shared" si="25"/>
        <v>534500.51</v>
      </c>
      <c r="GP29" s="321"/>
      <c r="GQ29" s="229"/>
      <c r="GR29" s="696"/>
      <c r="GS29" s="49"/>
      <c r="GT29" s="350"/>
      <c r="GU29" s="131">
        <f t="shared" si="26"/>
        <v>3872.54</v>
      </c>
      <c r="GW29" s="321"/>
      <c r="GX29" s="229"/>
      <c r="GY29" s="696"/>
      <c r="GZ29" s="49"/>
      <c r="HA29" s="350"/>
      <c r="HB29" s="131">
        <f t="shared" si="27"/>
        <v>121575.74</v>
      </c>
      <c r="HD29" s="321"/>
      <c r="HE29" s="229"/>
      <c r="HF29" s="696"/>
      <c r="HG29" s="49"/>
      <c r="HH29" s="350"/>
      <c r="HI29" s="131">
        <f t="shared" si="28"/>
        <v>2469.64</v>
      </c>
      <c r="HK29" s="311"/>
      <c r="HL29" s="311"/>
      <c r="HM29" s="783"/>
      <c r="HN29" s="31"/>
      <c r="HO29" s="793"/>
      <c r="HP29" s="78">
        <f t="shared" si="29"/>
        <v>0</v>
      </c>
      <c r="HR29" s="311"/>
      <c r="HS29" s="311"/>
      <c r="HT29" s="783"/>
      <c r="HU29" s="31"/>
      <c r="HV29" s="793"/>
      <c r="HW29" s="78">
        <f t="shared" si="30"/>
        <v>13569.66</v>
      </c>
      <c r="HY29" s="311"/>
      <c r="HZ29" s="311"/>
      <c r="IA29" s="783"/>
      <c r="IB29" s="31"/>
      <c r="IC29" s="793"/>
      <c r="ID29" s="78">
        <f t="shared" si="31"/>
        <v>0</v>
      </c>
      <c r="IF29" s="792"/>
      <c r="IG29" s="311"/>
      <c r="IH29" s="311"/>
      <c r="II29" s="22"/>
      <c r="IJ29" s="31"/>
      <c r="IK29" s="793"/>
      <c r="IL29" s="78">
        <f t="shared" si="32"/>
        <v>20831.8</v>
      </c>
      <c r="IN29" s="311"/>
      <c r="IO29" s="311"/>
      <c r="IP29" s="783"/>
      <c r="IQ29" s="31"/>
      <c r="IR29" s="793"/>
      <c r="IS29" s="78">
        <f t="shared" si="33"/>
        <v>25000.2</v>
      </c>
      <c r="IU29" s="311"/>
      <c r="IV29" s="311"/>
      <c r="IW29" s="783"/>
      <c r="IX29" s="31"/>
      <c r="IY29" s="793"/>
      <c r="IZ29" s="78">
        <f t="shared" si="34"/>
        <v>38688.400000000001</v>
      </c>
      <c r="JB29" s="322">
        <v>41509</v>
      </c>
      <c r="JC29" s="311">
        <v>3567</v>
      </c>
      <c r="JD29" s="831">
        <v>13161.82</v>
      </c>
      <c r="JE29" s="810"/>
      <c r="JF29" s="793"/>
      <c r="JG29" s="811">
        <f t="shared" si="35"/>
        <v>84894.25</v>
      </c>
      <c r="JI29" s="321"/>
      <c r="JJ29" s="229"/>
      <c r="JK29" s="806"/>
      <c r="JL29" s="97"/>
      <c r="JM29" s="350"/>
      <c r="JN29" s="811">
        <f t="shared" si="36"/>
        <v>33536.400000000001</v>
      </c>
      <c r="JP29" s="311"/>
      <c r="JQ29" s="311"/>
      <c r="JR29" s="22"/>
      <c r="JS29" s="31"/>
      <c r="JT29" s="76"/>
      <c r="JU29" s="78">
        <f t="shared" si="37"/>
        <v>19222.190000000002</v>
      </c>
      <c r="JW29" s="311"/>
      <c r="JX29" s="311"/>
      <c r="JY29" s="22"/>
      <c r="JZ29" s="31"/>
      <c r="KA29" s="76"/>
      <c r="KB29" s="78">
        <f t="shared" si="38"/>
        <v>25300</v>
      </c>
      <c r="KD29" s="311"/>
      <c r="KE29" s="311"/>
      <c r="KF29" s="783"/>
      <c r="KG29" s="31"/>
      <c r="KH29" s="76"/>
      <c r="KI29" s="78">
        <f t="shared" si="39"/>
        <v>65228.52</v>
      </c>
      <c r="KK29" s="311"/>
      <c r="KL29" s="311"/>
      <c r="KM29" s="22"/>
      <c r="KN29" s="31"/>
      <c r="KO29" s="76"/>
      <c r="KP29" s="78">
        <f t="shared" si="40"/>
        <v>3088.4</v>
      </c>
      <c r="KR29" s="311"/>
      <c r="KS29" s="311"/>
      <c r="KT29" s="22"/>
      <c r="KU29" s="31"/>
      <c r="KV29" s="76"/>
      <c r="KW29" s="78">
        <f t="shared" si="41"/>
        <v>45118.299999999996</v>
      </c>
      <c r="KY29" s="311"/>
      <c r="KZ29" s="311"/>
      <c r="LA29" s="22"/>
      <c r="LB29" s="31"/>
      <c r="LC29" s="76"/>
      <c r="LD29" s="78">
        <f t="shared" si="42"/>
        <v>3981.6000000000004</v>
      </c>
      <c r="LF29" s="321">
        <v>41634</v>
      </c>
      <c r="LG29" s="229" t="s">
        <v>1952</v>
      </c>
      <c r="LH29" s="975">
        <v>89845</v>
      </c>
      <c r="LI29" s="49"/>
      <c r="LJ29" s="139"/>
      <c r="LK29" s="131">
        <f t="shared" si="43"/>
        <v>1253308.162</v>
      </c>
      <c r="LM29" s="311"/>
      <c r="LN29" s="311"/>
      <c r="LO29" s="22"/>
      <c r="LP29" s="31"/>
      <c r="LQ29" s="76"/>
      <c r="LR29" s="78">
        <f t="shared" si="44"/>
        <v>0</v>
      </c>
      <c r="LT29" s="311"/>
      <c r="LU29" s="311"/>
      <c r="LV29" s="22"/>
      <c r="LW29" s="31"/>
      <c r="LX29" s="76"/>
      <c r="LY29" s="78">
        <f t="shared" si="45"/>
        <v>0</v>
      </c>
      <c r="MA29" s="406"/>
      <c r="MB29" s="31"/>
      <c r="MC29" s="780"/>
      <c r="MD29" s="76"/>
      <c r="ME29" s="61"/>
      <c r="MF29" s="76"/>
      <c r="MG29" s="78">
        <f t="shared" si="46"/>
        <v>27686.6</v>
      </c>
      <c r="MI29" s="406"/>
      <c r="MJ29" s="780"/>
      <c r="MK29" s="76"/>
      <c r="ML29" s="61"/>
      <c r="MM29" s="76"/>
      <c r="MN29" s="78">
        <f t="shared" si="47"/>
        <v>53000.1</v>
      </c>
      <c r="MP29" s="426"/>
      <c r="MQ29" s="302"/>
      <c r="MR29" s="139"/>
      <c r="MS29" s="258"/>
      <c r="MT29" s="139"/>
      <c r="MU29" s="131">
        <f t="shared" si="48"/>
        <v>149000.25</v>
      </c>
      <c r="MW29" s="31"/>
      <c r="MX29" s="780"/>
      <c r="MY29" s="76"/>
      <c r="MZ29" s="61"/>
      <c r="NA29" s="76"/>
      <c r="NB29" s="78">
        <f t="shared" si="49"/>
        <v>5139.42</v>
      </c>
      <c r="ND29" s="31"/>
      <c r="NE29" s="780"/>
      <c r="NF29" s="76"/>
      <c r="NG29" s="61"/>
      <c r="NH29" s="76"/>
      <c r="NI29" s="78">
        <f t="shared" si="50"/>
        <v>7971.5</v>
      </c>
      <c r="NK29" s="406"/>
      <c r="NL29" s="780"/>
      <c r="NM29" s="76"/>
      <c r="NN29" s="61"/>
      <c r="NO29" s="76"/>
      <c r="NP29" s="78">
        <f t="shared" si="51"/>
        <v>2000</v>
      </c>
      <c r="NR29" s="406"/>
      <c r="NS29" s="780"/>
      <c r="NT29" s="76"/>
      <c r="NU29" s="61"/>
      <c r="NV29" s="76"/>
      <c r="NW29" s="78">
        <f t="shared" si="52"/>
        <v>31296.400000000001</v>
      </c>
      <c r="NY29" s="31"/>
      <c r="NZ29" s="1009"/>
      <c r="OA29" s="76"/>
      <c r="OB29" s="61"/>
      <c r="OC29" s="76"/>
      <c r="OD29" s="78">
        <f t="shared" si="53"/>
        <v>133251.59999999998</v>
      </c>
      <c r="OF29" s="31"/>
      <c r="OG29" s="780"/>
      <c r="OH29" s="76"/>
      <c r="OI29" s="61"/>
      <c r="OJ29" s="76"/>
      <c r="OK29" s="78">
        <f t="shared" si="54"/>
        <v>21915.99</v>
      </c>
      <c r="OM29" s="31"/>
      <c r="ON29" s="780"/>
      <c r="OO29" s="76"/>
      <c r="OP29" s="61"/>
      <c r="OQ29" s="76"/>
      <c r="OR29" s="78">
        <f t="shared" si="55"/>
        <v>19089.189999999999</v>
      </c>
      <c r="OT29" s="31"/>
      <c r="OU29" s="780"/>
      <c r="OV29" s="76"/>
      <c r="OW29" s="61"/>
      <c r="OX29" s="76"/>
      <c r="OY29" s="78">
        <f t="shared" si="56"/>
        <v>0</v>
      </c>
      <c r="PA29" s="31"/>
      <c r="PB29" s="780"/>
      <c r="PC29" s="76"/>
      <c r="PD29" s="61"/>
      <c r="PE29" s="76"/>
      <c r="PF29" s="78">
        <f t="shared" si="57"/>
        <v>0</v>
      </c>
      <c r="PH29" s="31"/>
      <c r="PI29" s="780"/>
      <c r="PJ29" s="76"/>
      <c r="PK29" s="61"/>
      <c r="PL29" s="76"/>
      <c r="PM29" s="78">
        <f t="shared" si="58"/>
        <v>7803.92</v>
      </c>
      <c r="PO29" s="31"/>
      <c r="PP29" s="780"/>
      <c r="PQ29" s="76"/>
      <c r="PR29" s="61"/>
      <c r="PS29" s="76"/>
      <c r="PT29" s="78">
        <f t="shared" si="59"/>
        <v>0</v>
      </c>
      <c r="PV29" s="31"/>
      <c r="PW29" s="780"/>
      <c r="PX29" s="76"/>
      <c r="PY29" s="61"/>
      <c r="PZ29" s="76"/>
      <c r="QA29" s="78">
        <f t="shared" si="60"/>
        <v>870000.36</v>
      </c>
      <c r="QC29" s="31"/>
      <c r="QD29" s="780"/>
      <c r="QE29" s="76"/>
      <c r="QF29" s="61"/>
      <c r="QG29" s="76"/>
      <c r="QH29" s="78">
        <f t="shared" si="61"/>
        <v>0</v>
      </c>
      <c r="QJ29" s="31"/>
      <c r="QK29" s="780"/>
      <c r="QL29" s="76"/>
      <c r="QM29" s="61"/>
      <c r="QN29" s="76"/>
      <c r="QO29" s="78">
        <f t="shared" si="62"/>
        <v>70199</v>
      </c>
      <c r="QQ29" s="49"/>
      <c r="QR29" s="302"/>
      <c r="QS29" s="139"/>
      <c r="QT29" s="258"/>
      <c r="QU29" s="139"/>
      <c r="QV29" s="131">
        <f t="shared" si="63"/>
        <v>0</v>
      </c>
      <c r="QX29" s="49"/>
      <c r="QY29" s="302"/>
      <c r="QZ29" s="139"/>
      <c r="RA29" s="258"/>
      <c r="RB29" s="139"/>
      <c r="RC29" s="131">
        <f t="shared" si="64"/>
        <v>0</v>
      </c>
      <c r="RE29" s="31"/>
      <c r="RF29" s="780"/>
      <c r="RG29" s="76"/>
      <c r="RH29" s="61"/>
      <c r="RI29" s="76"/>
      <c r="RJ29" s="78">
        <f t="shared" si="65"/>
        <v>234</v>
      </c>
      <c r="RL29" s="406"/>
      <c r="RM29" s="780"/>
      <c r="RN29" s="76"/>
      <c r="RO29" s="61"/>
      <c r="RP29" s="76"/>
      <c r="RQ29" s="78">
        <f t="shared" si="66"/>
        <v>7744.58</v>
      </c>
      <c r="RS29" s="406"/>
      <c r="RT29" s="780"/>
      <c r="RU29" s="76"/>
      <c r="RV29" s="61"/>
      <c r="RW29" s="76"/>
      <c r="RX29" s="78">
        <f t="shared" si="67"/>
        <v>16000.32</v>
      </c>
      <c r="RZ29" s="406"/>
      <c r="SA29" s="780"/>
      <c r="SB29" s="76"/>
      <c r="SC29" s="493"/>
      <c r="SD29" s="76"/>
      <c r="SE29" s="78">
        <f t="shared" si="68"/>
        <v>39187.58</v>
      </c>
      <c r="SG29" s="321"/>
      <c r="SH29" s="302"/>
      <c r="SI29" s="139"/>
      <c r="SJ29" s="49"/>
      <c r="SK29" s="76"/>
      <c r="SL29" s="78">
        <f t="shared" si="69"/>
        <v>484857.55000000005</v>
      </c>
      <c r="SN29" s="321"/>
      <c r="SO29" s="302"/>
      <c r="SP29" s="139"/>
      <c r="SQ29" s="49"/>
      <c r="SR29" s="139"/>
      <c r="SS29" s="131">
        <f t="shared" si="70"/>
        <v>211007.15</v>
      </c>
      <c r="SU29" s="321"/>
      <c r="SV29" s="302"/>
      <c r="SW29" s="139"/>
      <c r="SX29" s="49"/>
      <c r="SY29" s="139"/>
      <c r="SZ29" s="131">
        <f t="shared" si="71"/>
        <v>201197.28</v>
      </c>
      <c r="TB29" s="31"/>
      <c r="TC29" s="780"/>
      <c r="TD29" s="76"/>
      <c r="TE29" s="61"/>
      <c r="TF29" s="76"/>
      <c r="TG29" s="78">
        <f t="shared" si="72"/>
        <v>720.1</v>
      </c>
      <c r="TI29" s="322"/>
      <c r="TJ29" s="780"/>
      <c r="TK29" s="76"/>
      <c r="TL29" s="61"/>
      <c r="TM29" s="76"/>
      <c r="TN29" s="78">
        <f t="shared" si="73"/>
        <v>57552.92</v>
      </c>
      <c r="TP29" s="322"/>
      <c r="TQ29" s="780"/>
      <c r="TR29" s="76"/>
      <c r="TS29" s="61"/>
      <c r="TT29" s="76"/>
      <c r="TU29" s="78">
        <f t="shared" si="74"/>
        <v>215449.9</v>
      </c>
      <c r="TW29" s="322"/>
      <c r="TX29" s="780"/>
      <c r="TY29" s="76"/>
      <c r="TZ29" s="61"/>
      <c r="UA29" s="76"/>
      <c r="UB29" s="78">
        <f t="shared" si="75"/>
        <v>2701.3</v>
      </c>
      <c r="UD29" s="31"/>
      <c r="UE29" s="780"/>
      <c r="UF29" s="76"/>
      <c r="UG29" s="61"/>
      <c r="UH29" s="76"/>
      <c r="UI29" s="78">
        <f t="shared" si="76"/>
        <v>3803.8</v>
      </c>
      <c r="UK29" s="31"/>
      <c r="UL29" s="780"/>
      <c r="UM29" s="76"/>
      <c r="UN29" s="61"/>
      <c r="UO29" s="76"/>
      <c r="UP29" s="78">
        <f t="shared" si="77"/>
        <v>4431</v>
      </c>
    </row>
    <row r="30" spans="1:562" ht="15.75" x14ac:dyDescent="0.25">
      <c r="A30" s="322"/>
      <c r="B30" s="1010"/>
      <c r="C30" s="22"/>
      <c r="D30" s="31"/>
      <c r="E30" s="76"/>
      <c r="F30" s="78">
        <f t="shared" si="0"/>
        <v>135559.94</v>
      </c>
      <c r="H30" s="322"/>
      <c r="I30" s="311"/>
      <c r="J30" s="780"/>
      <c r="K30" s="76"/>
      <c r="L30" s="49"/>
      <c r="M30" s="139"/>
      <c r="N30" s="78">
        <f t="shared" si="78"/>
        <v>2111724.02</v>
      </c>
      <c r="P30" s="322"/>
      <c r="Q30" s="1003"/>
      <c r="R30" s="783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96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406"/>
      <c r="BJ30" s="1010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662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6">
        <v>41631</v>
      </c>
      <c r="CS30" s="229" t="s">
        <v>1942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81"/>
      <c r="DO30" s="1004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3">
        <v>11994.14</v>
      </c>
      <c r="EV30" s="31"/>
      <c r="EW30" s="793"/>
      <c r="EX30" s="78">
        <f t="shared" si="19"/>
        <v>151268.28999999998</v>
      </c>
      <c r="EZ30" s="322"/>
      <c r="FA30" s="311"/>
      <c r="FC30" s="1283"/>
      <c r="FD30" s="350"/>
      <c r="FE30" s="78">
        <f t="shared" si="20"/>
        <v>0</v>
      </c>
      <c r="FG30" s="616"/>
      <c r="FH30" s="1287"/>
      <c r="FI30" s="49"/>
      <c r="FJ30" s="563"/>
      <c r="FK30" s="350"/>
      <c r="FL30" s="131">
        <f t="shared" si="21"/>
        <v>3105240</v>
      </c>
      <c r="FN30" s="616">
        <v>41639</v>
      </c>
      <c r="FO30" s="1287" t="s">
        <v>753</v>
      </c>
      <c r="FP30" s="1288">
        <v>1999.2</v>
      </c>
      <c r="FQ30" s="563"/>
      <c r="FR30" s="350"/>
      <c r="FS30" s="131">
        <f t="shared" si="22"/>
        <v>488014.31999999995</v>
      </c>
      <c r="FU30" s="901">
        <v>41639</v>
      </c>
      <c r="FV30" s="780" t="s">
        <v>2022</v>
      </c>
      <c r="FW30" s="793">
        <v>1990.8</v>
      </c>
      <c r="FX30" s="563"/>
      <c r="FY30" s="350"/>
      <c r="FZ30" s="131">
        <f t="shared" si="23"/>
        <v>557416.27999999991</v>
      </c>
      <c r="GB30" s="901"/>
      <c r="GC30" s="780"/>
      <c r="GD30" s="793"/>
      <c r="GE30" s="563"/>
      <c r="GF30" s="350"/>
      <c r="GG30" s="131">
        <f t="shared" si="24"/>
        <v>587959.0499999997</v>
      </c>
      <c r="GI30" s="616"/>
      <c r="GJ30" s="1287"/>
      <c r="GK30" s="1288"/>
      <c r="GL30" s="563"/>
      <c r="GM30" s="350"/>
      <c r="GN30" s="131">
        <f t="shared" si="25"/>
        <v>534500.51</v>
      </c>
      <c r="GP30" s="321"/>
      <c r="GQ30" s="229"/>
      <c r="GR30" s="696"/>
      <c r="GS30" s="49"/>
      <c r="GT30" s="350"/>
      <c r="GU30" s="131">
        <f t="shared" si="26"/>
        <v>3872.54</v>
      </c>
      <c r="GW30" s="321"/>
      <c r="GX30" s="229"/>
      <c r="GY30" s="696"/>
      <c r="GZ30" s="49"/>
      <c r="HA30" s="350"/>
      <c r="HB30" s="131">
        <f t="shared" si="27"/>
        <v>121575.74</v>
      </c>
      <c r="HD30" s="321"/>
      <c r="HE30" s="229"/>
      <c r="HF30" s="696"/>
      <c r="HG30" s="49"/>
      <c r="HH30" s="350"/>
      <c r="HI30" s="131">
        <f t="shared" si="28"/>
        <v>2469.64</v>
      </c>
      <c r="HK30" s="311"/>
      <c r="HL30" s="311"/>
      <c r="HM30" s="783"/>
      <c r="HN30" s="31"/>
      <c r="HO30" s="793"/>
      <c r="HP30" s="78">
        <f t="shared" si="29"/>
        <v>0</v>
      </c>
      <c r="HR30" s="311"/>
      <c r="HS30" s="311"/>
      <c r="HT30" s="783"/>
      <c r="HU30" s="31"/>
      <c r="HV30" s="793"/>
      <c r="HW30" s="78">
        <f t="shared" si="30"/>
        <v>13569.66</v>
      </c>
      <c r="HY30" s="311"/>
      <c r="HZ30" s="311"/>
      <c r="IA30" s="783"/>
      <c r="IB30" s="31"/>
      <c r="IC30" s="793"/>
      <c r="ID30" s="78">
        <f t="shared" si="31"/>
        <v>0</v>
      </c>
      <c r="IF30" s="792"/>
      <c r="IG30" s="311"/>
      <c r="IH30" s="311"/>
      <c r="II30" s="22"/>
      <c r="IJ30" s="31"/>
      <c r="IK30" s="793"/>
      <c r="IL30" s="78">
        <f t="shared" si="32"/>
        <v>20831.8</v>
      </c>
      <c r="IN30" s="311"/>
      <c r="IO30" s="311"/>
      <c r="IP30" s="783"/>
      <c r="IQ30" s="31"/>
      <c r="IR30" s="793"/>
      <c r="IS30" s="78">
        <f t="shared" si="33"/>
        <v>25000.2</v>
      </c>
      <c r="IU30" s="311"/>
      <c r="IV30" s="311"/>
      <c r="IW30" s="783"/>
      <c r="IX30" s="31"/>
      <c r="IY30" s="793"/>
      <c r="IZ30" s="78">
        <f t="shared" si="34"/>
        <v>38688.400000000001</v>
      </c>
      <c r="JB30" s="322">
        <v>41604</v>
      </c>
      <c r="JC30" s="311">
        <v>3972</v>
      </c>
      <c r="JD30" s="831">
        <v>6120.04</v>
      </c>
      <c r="JE30" s="810"/>
      <c r="JF30" s="793"/>
      <c r="JG30" s="811">
        <f t="shared" si="35"/>
        <v>91014.29</v>
      </c>
      <c r="JI30" s="321"/>
      <c r="JJ30" s="229"/>
      <c r="JK30" s="806"/>
      <c r="JL30" s="97"/>
      <c r="JM30" s="350"/>
      <c r="JN30" s="811">
        <f t="shared" si="36"/>
        <v>33536.400000000001</v>
      </c>
      <c r="JP30" s="311"/>
      <c r="JQ30" s="311"/>
      <c r="JR30" s="22"/>
      <c r="JS30" s="31"/>
      <c r="JT30" s="76"/>
      <c r="JU30" s="78">
        <f t="shared" si="37"/>
        <v>19222.190000000002</v>
      </c>
      <c r="JW30" s="311"/>
      <c r="JX30" s="311"/>
      <c r="JY30" s="22"/>
      <c r="JZ30" s="31"/>
      <c r="KA30" s="76"/>
      <c r="KB30" s="78">
        <f t="shared" si="38"/>
        <v>25300</v>
      </c>
      <c r="KD30" s="311"/>
      <c r="KE30" s="311"/>
      <c r="KF30" s="783"/>
      <c r="KG30" s="31"/>
      <c r="KH30" s="76"/>
      <c r="KI30" s="78">
        <f t="shared" si="39"/>
        <v>65228.52</v>
      </c>
      <c r="KK30" s="311"/>
      <c r="KL30" s="311"/>
      <c r="KM30" s="22"/>
      <c r="KN30" s="31"/>
      <c r="KO30" s="76"/>
      <c r="KP30" s="78">
        <f t="shared" si="40"/>
        <v>3088.4</v>
      </c>
      <c r="KR30" s="311"/>
      <c r="KS30" s="311"/>
      <c r="KT30" s="22"/>
      <c r="KU30" s="31"/>
      <c r="KV30" s="76"/>
      <c r="KW30" s="78">
        <f t="shared" si="41"/>
        <v>45118.299999999996</v>
      </c>
      <c r="KY30" s="311"/>
      <c r="KZ30" s="311"/>
      <c r="LA30" s="22"/>
      <c r="LB30" s="31"/>
      <c r="LC30" s="76"/>
      <c r="LD30" s="78">
        <f t="shared" si="42"/>
        <v>3981.6000000000004</v>
      </c>
      <c r="LF30" s="321">
        <v>41634</v>
      </c>
      <c r="LG30" s="229" t="s">
        <v>1953</v>
      </c>
      <c r="LH30" s="975">
        <v>84762.12</v>
      </c>
      <c r="LI30" s="49"/>
      <c r="LJ30" s="139"/>
      <c r="LK30" s="131">
        <f t="shared" si="43"/>
        <v>1338070.2820000001</v>
      </c>
      <c r="LM30" s="311"/>
      <c r="LN30" s="311"/>
      <c r="LO30" s="22"/>
      <c r="LP30" s="31"/>
      <c r="LQ30" s="76"/>
      <c r="LR30" s="78">
        <f t="shared" si="44"/>
        <v>0</v>
      </c>
      <c r="LT30" s="311"/>
      <c r="LU30" s="311"/>
      <c r="LV30" s="22"/>
      <c r="LW30" s="31"/>
      <c r="LX30" s="76"/>
      <c r="LY30" s="78">
        <f t="shared" si="45"/>
        <v>0</v>
      </c>
      <c r="MA30" s="406"/>
      <c r="MB30" s="31"/>
      <c r="MC30" s="311"/>
      <c r="MD30" s="22"/>
      <c r="ME30" s="61"/>
      <c r="MF30" s="76"/>
      <c r="MG30" s="78">
        <f t="shared" si="46"/>
        <v>27686.6</v>
      </c>
      <c r="MI30" s="406"/>
      <c r="MJ30" s="311"/>
      <c r="MK30" s="22"/>
      <c r="ML30" s="61"/>
      <c r="MM30" s="76"/>
      <c r="MN30" s="78">
        <f t="shared" si="47"/>
        <v>53000.1</v>
      </c>
      <c r="MP30" s="426"/>
      <c r="MQ30" s="229"/>
      <c r="MR30" s="104"/>
      <c r="MS30" s="258"/>
      <c r="MT30" s="139"/>
      <c r="MU30" s="131">
        <f t="shared" si="48"/>
        <v>149000.25</v>
      </c>
      <c r="MW30" s="31"/>
      <c r="MX30" s="311"/>
      <c r="MY30" s="22"/>
      <c r="MZ30" s="61"/>
      <c r="NA30" s="76"/>
      <c r="NB30" s="78">
        <f t="shared" si="49"/>
        <v>5139.42</v>
      </c>
      <c r="ND30" s="31"/>
      <c r="NE30" s="311"/>
      <c r="NF30" s="22"/>
      <c r="NG30" s="61"/>
      <c r="NH30" s="76"/>
      <c r="NI30" s="78">
        <f t="shared" si="50"/>
        <v>7971.5</v>
      </c>
      <c r="NK30" s="406"/>
      <c r="NL30" s="311"/>
      <c r="NM30" s="22"/>
      <c r="NN30" s="61"/>
      <c r="NO30" s="76"/>
      <c r="NP30" s="78">
        <f t="shared" si="51"/>
        <v>2000</v>
      </c>
      <c r="NR30" s="406"/>
      <c r="NS30" s="311"/>
      <c r="NT30" s="22"/>
      <c r="NU30" s="61"/>
      <c r="NV30" s="76"/>
      <c r="NW30" s="78">
        <f t="shared" si="52"/>
        <v>31296.400000000001</v>
      </c>
      <c r="NY30" s="31"/>
      <c r="NZ30" s="1003"/>
      <c r="OA30" s="22"/>
      <c r="OB30" s="61"/>
      <c r="OC30" s="76"/>
      <c r="OD30" s="78">
        <f t="shared" si="53"/>
        <v>133251.59999999998</v>
      </c>
      <c r="OF30" s="31"/>
      <c r="OG30" s="311"/>
      <c r="OH30" s="22"/>
      <c r="OI30" s="61"/>
      <c r="OJ30" s="76"/>
      <c r="OK30" s="78">
        <f t="shared" si="54"/>
        <v>21915.99</v>
      </c>
      <c r="OM30" s="31"/>
      <c r="ON30" s="311"/>
      <c r="OO30" s="22"/>
      <c r="OP30" s="61"/>
      <c r="OQ30" s="76"/>
      <c r="OR30" s="78">
        <f t="shared" si="55"/>
        <v>19089.189999999999</v>
      </c>
      <c r="OT30" s="31"/>
      <c r="OU30" s="311"/>
      <c r="OV30" s="22"/>
      <c r="OW30" s="61"/>
      <c r="OX30" s="76"/>
      <c r="OY30" s="78">
        <f t="shared" si="56"/>
        <v>0</v>
      </c>
      <c r="PA30" s="31"/>
      <c r="PB30" s="311"/>
      <c r="PC30" s="22"/>
      <c r="PD30" s="61"/>
      <c r="PE30" s="76"/>
      <c r="PF30" s="78">
        <f t="shared" si="57"/>
        <v>0</v>
      </c>
      <c r="PH30" s="31"/>
      <c r="PI30" s="311"/>
      <c r="PJ30" s="22"/>
      <c r="PK30" s="61"/>
      <c r="PL30" s="76"/>
      <c r="PM30" s="78">
        <f t="shared" si="58"/>
        <v>7803.92</v>
      </c>
      <c r="PO30" s="31"/>
      <c r="PP30" s="311"/>
      <c r="PQ30" s="22"/>
      <c r="PR30" s="61"/>
      <c r="PS30" s="76"/>
      <c r="PT30" s="78">
        <f t="shared" si="59"/>
        <v>0</v>
      </c>
      <c r="PV30" s="31"/>
      <c r="PW30" s="311"/>
      <c r="PX30" s="22"/>
      <c r="PY30" s="61"/>
      <c r="PZ30" s="76"/>
      <c r="QA30" s="78">
        <f t="shared" si="60"/>
        <v>870000.36</v>
      </c>
      <c r="QC30" s="31"/>
      <c r="QD30" s="311"/>
      <c r="QE30" s="22"/>
      <c r="QF30" s="61"/>
      <c r="QG30" s="76"/>
      <c r="QH30" s="78">
        <f t="shared" si="61"/>
        <v>0</v>
      </c>
      <c r="QJ30" s="31"/>
      <c r="QK30" s="311"/>
      <c r="QL30" s="22"/>
      <c r="QM30" s="61"/>
      <c r="QN30" s="76"/>
      <c r="QO30" s="78">
        <f t="shared" si="62"/>
        <v>70199</v>
      </c>
      <c r="QQ30" s="49"/>
      <c r="QR30" s="229"/>
      <c r="QS30" s="104"/>
      <c r="QT30" s="258"/>
      <c r="QU30" s="139"/>
      <c r="QV30" s="131">
        <f t="shared" si="63"/>
        <v>0</v>
      </c>
      <c r="QX30" s="49"/>
      <c r="QY30" s="229"/>
      <c r="QZ30" s="104"/>
      <c r="RA30" s="258"/>
      <c r="RB30" s="139"/>
      <c r="RC30" s="131">
        <f t="shared" si="64"/>
        <v>0</v>
      </c>
      <c r="RE30" s="31"/>
      <c r="RF30" s="311"/>
      <c r="RG30" s="22"/>
      <c r="RH30" s="61"/>
      <c r="RI30" s="76"/>
      <c r="RJ30" s="78">
        <f t="shared" si="65"/>
        <v>234</v>
      </c>
      <c r="RL30" s="406"/>
      <c r="RM30" s="311"/>
      <c r="RN30" s="22"/>
      <c r="RO30" s="61"/>
      <c r="RP30" s="76"/>
      <c r="RQ30" s="78">
        <f t="shared" si="66"/>
        <v>7744.58</v>
      </c>
      <c r="RS30" s="406"/>
      <c r="RT30" s="311"/>
      <c r="RU30" s="22"/>
      <c r="RV30" s="61"/>
      <c r="RW30" s="76"/>
      <c r="RX30" s="78">
        <f t="shared" si="67"/>
        <v>16000.32</v>
      </c>
      <c r="RZ30" s="406"/>
      <c r="SA30" s="311"/>
      <c r="SB30" s="22"/>
      <c r="SC30" s="493"/>
      <c r="SD30" s="76"/>
      <c r="SE30" s="78">
        <f t="shared" si="68"/>
        <v>39187.58</v>
      </c>
      <c r="SG30" s="321"/>
      <c r="SH30" s="302"/>
      <c r="SI30" s="139"/>
      <c r="SJ30" s="49"/>
      <c r="SK30" s="76"/>
      <c r="SL30" s="78">
        <f t="shared" si="69"/>
        <v>484857.55000000005</v>
      </c>
      <c r="SN30" s="321"/>
      <c r="SO30" s="229"/>
      <c r="SP30" s="104"/>
      <c r="SQ30" s="49"/>
      <c r="SR30" s="139"/>
      <c r="SS30" s="131">
        <f t="shared" si="70"/>
        <v>211007.15</v>
      </c>
      <c r="SU30" s="321"/>
      <c r="SV30" s="229"/>
      <c r="SW30" s="104"/>
      <c r="SX30" s="49"/>
      <c r="SY30" s="139"/>
      <c r="SZ30" s="131">
        <f t="shared" si="71"/>
        <v>201197.28</v>
      </c>
      <c r="TB30" s="31"/>
      <c r="TC30" s="311"/>
      <c r="TD30" s="22"/>
      <c r="TE30" s="61"/>
      <c r="TF30" s="76"/>
      <c r="TG30" s="78">
        <f t="shared" si="72"/>
        <v>720.1</v>
      </c>
      <c r="TI30" s="322"/>
      <c r="TJ30" s="311"/>
      <c r="TK30" s="22"/>
      <c r="TL30" s="61"/>
      <c r="TM30" s="76"/>
      <c r="TN30" s="78">
        <f t="shared" si="73"/>
        <v>57552.92</v>
      </c>
      <c r="TP30" s="322"/>
      <c r="TQ30" s="311"/>
      <c r="TR30" s="22"/>
      <c r="TS30" s="61"/>
      <c r="TT30" s="76"/>
      <c r="TU30" s="78">
        <f t="shared" si="74"/>
        <v>215449.9</v>
      </c>
      <c r="TW30" s="322"/>
      <c r="TX30" s="311"/>
      <c r="TY30" s="22"/>
      <c r="TZ30" s="61"/>
      <c r="UA30" s="76"/>
      <c r="UB30" s="78">
        <f t="shared" si="75"/>
        <v>2701.3</v>
      </c>
      <c r="UD30" s="31"/>
      <c r="UE30" s="311"/>
      <c r="UF30" s="22"/>
      <c r="UG30" s="61"/>
      <c r="UH30" s="76"/>
      <c r="UI30" s="78">
        <f t="shared" si="76"/>
        <v>3803.8</v>
      </c>
      <c r="UK30" s="31"/>
      <c r="UL30" s="311"/>
      <c r="UM30" s="22"/>
      <c r="UN30" s="61"/>
      <c r="UO30" s="76"/>
      <c r="UP30" s="78">
        <f t="shared" si="77"/>
        <v>4431</v>
      </c>
    </row>
    <row r="31" spans="1:562" x14ac:dyDescent="0.25">
      <c r="A31" s="322"/>
      <c r="B31" s="1010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1003"/>
      <c r="R31" s="783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96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406"/>
      <c r="BJ31" s="1010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87"/>
      <c r="CM31" s="802"/>
      <c r="CN31" s="803"/>
      <c r="CO31" s="76"/>
      <c r="CP31" s="78">
        <f t="shared" si="11"/>
        <v>1519003.8199999998</v>
      </c>
      <c r="CR31" s="426">
        <v>41639</v>
      </c>
      <c r="CS31" s="229" t="s">
        <v>1964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81"/>
      <c r="DO31" s="1004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1861</v>
      </c>
      <c r="EU31" s="783">
        <v>6771.2</v>
      </c>
      <c r="EV31" s="31"/>
      <c r="EW31" s="793"/>
      <c r="EX31" s="78">
        <f t="shared" si="19"/>
        <v>158039.49</v>
      </c>
      <c r="EZ31" s="321"/>
      <c r="FA31" s="229"/>
      <c r="FB31" s="696"/>
      <c r="FC31" s="49"/>
      <c r="FD31" s="350"/>
      <c r="FE31" s="78">
        <f t="shared" si="20"/>
        <v>0</v>
      </c>
      <c r="FG31" s="796"/>
      <c r="FH31" s="311"/>
      <c r="FI31" s="702"/>
      <c r="FJ31" s="702"/>
      <c r="FK31" s="350"/>
      <c r="FL31" s="131">
        <f t="shared" si="21"/>
        <v>3105240</v>
      </c>
      <c r="FN31" s="616">
        <v>41639</v>
      </c>
      <c r="FO31" s="1287" t="s">
        <v>1986</v>
      </c>
      <c r="FP31" s="1288">
        <v>1998.78</v>
      </c>
      <c r="FQ31" s="563"/>
      <c r="FR31" s="350"/>
      <c r="FS31" s="131">
        <f t="shared" si="22"/>
        <v>490013.1</v>
      </c>
      <c r="FU31" s="901">
        <v>41639</v>
      </c>
      <c r="FV31" s="780" t="s">
        <v>2023</v>
      </c>
      <c r="FW31" s="793">
        <v>1279.32</v>
      </c>
      <c r="FX31" s="563"/>
      <c r="FY31" s="350"/>
      <c r="FZ31" s="131">
        <f t="shared" si="23"/>
        <v>558695.59999999986</v>
      </c>
      <c r="GB31" s="901"/>
      <c r="GC31" s="780"/>
      <c r="GD31" s="793"/>
      <c r="GE31" s="563"/>
      <c r="GF31" s="350"/>
      <c r="GG31" s="131">
        <f t="shared" si="24"/>
        <v>587959.0499999997</v>
      </c>
      <c r="GI31" s="616"/>
      <c r="GJ31" s="1287"/>
      <c r="GK31" s="1288"/>
      <c r="GL31" s="563"/>
      <c r="GM31" s="350"/>
      <c r="GN31" s="131">
        <f t="shared" si="25"/>
        <v>534500.51</v>
      </c>
      <c r="GP31" s="321"/>
      <c r="GQ31" s="229"/>
      <c r="GR31" s="696"/>
      <c r="GS31" s="49"/>
      <c r="GT31" s="350"/>
      <c r="GU31" s="131">
        <f t="shared" si="26"/>
        <v>3872.54</v>
      </c>
      <c r="GW31" s="321"/>
      <c r="GX31" s="229"/>
      <c r="GY31" s="696"/>
      <c r="GZ31" s="49"/>
      <c r="HA31" s="350"/>
      <c r="HB31" s="131">
        <f t="shared" si="27"/>
        <v>121575.74</v>
      </c>
      <c r="HD31" s="321"/>
      <c r="HE31" s="229"/>
      <c r="HF31" s="696"/>
      <c r="HG31" s="49"/>
      <c r="HH31" s="350"/>
      <c r="HI31" s="131">
        <f t="shared" si="28"/>
        <v>2469.64</v>
      </c>
      <c r="HK31" s="311"/>
      <c r="HL31" s="311"/>
      <c r="HM31" s="783"/>
      <c r="HN31" s="31"/>
      <c r="HO31" s="793"/>
      <c r="HP31" s="78">
        <f t="shared" si="29"/>
        <v>0</v>
      </c>
      <c r="HR31" s="311"/>
      <c r="HS31" s="311"/>
      <c r="HT31" s="783"/>
      <c r="HU31" s="31"/>
      <c r="HV31" s="793"/>
      <c r="HW31" s="78">
        <f t="shared" si="30"/>
        <v>13569.66</v>
      </c>
      <c r="HY31" s="311"/>
      <c r="HZ31" s="311"/>
      <c r="IA31" s="783"/>
      <c r="IB31" s="31"/>
      <c r="IC31" s="793"/>
      <c r="ID31" s="78">
        <f t="shared" si="31"/>
        <v>0</v>
      </c>
      <c r="IF31" s="792"/>
      <c r="IG31" s="311"/>
      <c r="IH31" s="311"/>
      <c r="II31" s="22"/>
      <c r="IJ31" s="31"/>
      <c r="IK31" s="793"/>
      <c r="IL31" s="78">
        <f t="shared" si="32"/>
        <v>20831.8</v>
      </c>
      <c r="IN31" s="311"/>
      <c r="IO31" s="311"/>
      <c r="IP31" s="783"/>
      <c r="IQ31" s="31"/>
      <c r="IR31" s="793"/>
      <c r="IS31" s="78">
        <f t="shared" si="33"/>
        <v>25000.2</v>
      </c>
      <c r="IU31" s="311"/>
      <c r="IV31" s="311"/>
      <c r="IW31" s="783"/>
      <c r="IX31" s="31"/>
      <c r="IY31" s="793"/>
      <c r="IZ31" s="78">
        <f t="shared" si="34"/>
        <v>38688.400000000001</v>
      </c>
      <c r="JB31" s="322">
        <v>41638</v>
      </c>
      <c r="JC31" s="311" t="s">
        <v>1962</v>
      </c>
      <c r="JD31" s="831">
        <v>7083.6</v>
      </c>
      <c r="JE31" s="810"/>
      <c r="JF31" s="793"/>
      <c r="JG31" s="811">
        <f t="shared" si="35"/>
        <v>98097.89</v>
      </c>
      <c r="JI31" s="321"/>
      <c r="JJ31" s="229"/>
      <c r="JK31" s="806"/>
      <c r="JL31" s="97"/>
      <c r="JM31" s="350"/>
      <c r="JN31" s="811">
        <f t="shared" si="36"/>
        <v>33536.400000000001</v>
      </c>
      <c r="JP31" s="311"/>
      <c r="JQ31" s="311"/>
      <c r="JR31" s="22"/>
      <c r="JS31" s="31"/>
      <c r="JT31" s="76"/>
      <c r="JU31" s="78">
        <f t="shared" si="37"/>
        <v>19222.190000000002</v>
      </c>
      <c r="JW31" s="311"/>
      <c r="JX31" s="311"/>
      <c r="JY31" s="22"/>
      <c r="JZ31" s="31"/>
      <c r="KA31" s="76"/>
      <c r="KB31" s="78">
        <f t="shared" si="38"/>
        <v>25300</v>
      </c>
      <c r="KD31" s="311"/>
      <c r="KE31" s="311"/>
      <c r="KF31" s="783"/>
      <c r="KG31" s="31"/>
      <c r="KH31" s="76"/>
      <c r="KI31" s="78">
        <f t="shared" si="39"/>
        <v>65228.52</v>
      </c>
      <c r="KK31" s="311"/>
      <c r="KL31" s="311"/>
      <c r="KM31" s="22"/>
      <c r="KN31" s="31"/>
      <c r="KO31" s="76"/>
      <c r="KP31" s="78">
        <f t="shared" si="40"/>
        <v>3088.4</v>
      </c>
      <c r="KR31" s="311"/>
      <c r="KS31" s="311"/>
      <c r="KT31" s="22"/>
      <c r="KU31" s="31"/>
      <c r="KV31" s="76"/>
      <c r="KW31" s="78">
        <f t="shared" si="41"/>
        <v>45118.299999999996</v>
      </c>
      <c r="KY31" s="311"/>
      <c r="KZ31" s="311"/>
      <c r="LA31" s="22"/>
      <c r="LB31" s="31"/>
      <c r="LC31" s="76"/>
      <c r="LD31" s="78">
        <f t="shared" si="42"/>
        <v>3981.6000000000004</v>
      </c>
      <c r="LF31" s="321">
        <v>41634</v>
      </c>
      <c r="LG31" s="229" t="s">
        <v>888</v>
      </c>
      <c r="LH31" s="975">
        <v>101953</v>
      </c>
      <c r="LI31" s="49"/>
      <c r="LJ31" s="139"/>
      <c r="LK31" s="131">
        <f t="shared" si="43"/>
        <v>1440023.2820000001</v>
      </c>
      <c r="LM31" s="311"/>
      <c r="LN31" s="311"/>
      <c r="LO31" s="22"/>
      <c r="LP31" s="31"/>
      <c r="LQ31" s="76"/>
      <c r="LR31" s="78">
        <f t="shared" si="44"/>
        <v>0</v>
      </c>
      <c r="LT31" s="311"/>
      <c r="LU31" s="311"/>
      <c r="LV31" s="22"/>
      <c r="LW31" s="31"/>
      <c r="LX31" s="76"/>
      <c r="LY31" s="78">
        <f t="shared" si="45"/>
        <v>0</v>
      </c>
      <c r="MA31" s="406"/>
      <c r="MB31" s="31"/>
      <c r="MC31" s="311"/>
      <c r="MD31" s="22"/>
      <c r="ME31" s="61"/>
      <c r="MF31" s="76"/>
      <c r="MG31" s="78">
        <f t="shared" si="46"/>
        <v>27686.6</v>
      </c>
      <c r="MI31" s="406"/>
      <c r="MJ31" s="311"/>
      <c r="MK31" s="22"/>
      <c r="ML31" s="61"/>
      <c r="MM31" s="76"/>
      <c r="MN31" s="78">
        <f t="shared" si="47"/>
        <v>53000.1</v>
      </c>
      <c r="MP31" s="426"/>
      <c r="MQ31" s="229"/>
      <c r="MR31" s="104"/>
      <c r="MS31" s="258"/>
      <c r="MT31" s="139"/>
      <c r="MU31" s="131">
        <f t="shared" si="48"/>
        <v>149000.25</v>
      </c>
      <c r="MW31" s="31"/>
      <c r="MX31" s="311"/>
      <c r="MY31" s="22"/>
      <c r="MZ31" s="61"/>
      <c r="NA31" s="76"/>
      <c r="NB31" s="78">
        <f t="shared" si="49"/>
        <v>5139.42</v>
      </c>
      <c r="ND31" s="31"/>
      <c r="NE31" s="311"/>
      <c r="NF31" s="22"/>
      <c r="NG31" s="61"/>
      <c r="NH31" s="76"/>
      <c r="NI31" s="78">
        <f t="shared" si="50"/>
        <v>7971.5</v>
      </c>
      <c r="NK31" s="406"/>
      <c r="NL31" s="311"/>
      <c r="NM31" s="22"/>
      <c r="NN31" s="61"/>
      <c r="NO31" s="76"/>
      <c r="NP31" s="78">
        <f t="shared" si="51"/>
        <v>2000</v>
      </c>
      <c r="NR31" s="406"/>
      <c r="NS31" s="311"/>
      <c r="NT31" s="22"/>
      <c r="NU31" s="61"/>
      <c r="NV31" s="76"/>
      <c r="NW31" s="78">
        <f t="shared" si="52"/>
        <v>31296.400000000001</v>
      </c>
      <c r="NY31" s="31"/>
      <c r="NZ31" s="1003"/>
      <c r="OA31" s="22"/>
      <c r="OB31" s="61"/>
      <c r="OC31" s="76"/>
      <c r="OD31" s="78">
        <f t="shared" si="53"/>
        <v>133251.59999999998</v>
      </c>
      <c r="OF31" s="31"/>
      <c r="OG31" s="311"/>
      <c r="OH31" s="22"/>
      <c r="OI31" s="61"/>
      <c r="OJ31" s="76"/>
      <c r="OK31" s="78">
        <f t="shared" si="54"/>
        <v>21915.99</v>
      </c>
      <c r="OM31" s="31"/>
      <c r="ON31" s="311"/>
      <c r="OO31" s="22"/>
      <c r="OP31" s="61"/>
      <c r="OQ31" s="76"/>
      <c r="OR31" s="78">
        <f t="shared" si="55"/>
        <v>19089.189999999999</v>
      </c>
      <c r="OT31" s="31"/>
      <c r="OU31" s="311"/>
      <c r="OV31" s="22"/>
      <c r="OW31" s="61"/>
      <c r="OX31" s="76"/>
      <c r="OY31" s="78">
        <f t="shared" si="56"/>
        <v>0</v>
      </c>
      <c r="PA31" s="31"/>
      <c r="PB31" s="311"/>
      <c r="PC31" s="22"/>
      <c r="PD31" s="61"/>
      <c r="PE31" s="76"/>
      <c r="PF31" s="78">
        <f t="shared" si="57"/>
        <v>0</v>
      </c>
      <c r="PH31" s="31"/>
      <c r="PI31" s="311"/>
      <c r="PJ31" s="22"/>
      <c r="PK31" s="61"/>
      <c r="PL31" s="76"/>
      <c r="PM31" s="78">
        <f t="shared" si="58"/>
        <v>7803.92</v>
      </c>
      <c r="PO31" s="31"/>
      <c r="PP31" s="311"/>
      <c r="PQ31" s="22"/>
      <c r="PR31" s="61"/>
      <c r="PS31" s="76"/>
      <c r="PT31" s="78">
        <f t="shared" si="59"/>
        <v>0</v>
      </c>
      <c r="PV31" s="31"/>
      <c r="PW31" s="311"/>
      <c r="PX31" s="22"/>
      <c r="PY31" s="61"/>
      <c r="PZ31" s="76"/>
      <c r="QA31" s="78">
        <f t="shared" si="60"/>
        <v>870000.36</v>
      </c>
      <c r="QC31" s="31"/>
      <c r="QD31" s="311"/>
      <c r="QE31" s="22"/>
      <c r="QF31" s="61"/>
      <c r="QG31" s="76"/>
      <c r="QH31" s="78">
        <f t="shared" si="61"/>
        <v>0</v>
      </c>
      <c r="QJ31" s="31"/>
      <c r="QK31" s="311"/>
      <c r="QL31" s="22"/>
      <c r="QM31" s="61"/>
      <c r="QN31" s="76"/>
      <c r="QO31" s="78">
        <f t="shared" si="62"/>
        <v>70199</v>
      </c>
      <c r="QQ31" s="49"/>
      <c r="QR31" s="229"/>
      <c r="QS31" s="104"/>
      <c r="QT31" s="258"/>
      <c r="QU31" s="139"/>
      <c r="QV31" s="131">
        <f t="shared" si="63"/>
        <v>0</v>
      </c>
      <c r="QX31" s="49"/>
      <c r="QY31" s="229"/>
      <c r="QZ31" s="104"/>
      <c r="RA31" s="258"/>
      <c r="RB31" s="139"/>
      <c r="RC31" s="131">
        <f t="shared" si="64"/>
        <v>0</v>
      </c>
      <c r="RE31" s="31"/>
      <c r="RF31" s="311"/>
      <c r="RG31" s="22"/>
      <c r="RH31" s="61"/>
      <c r="RI31" s="76"/>
      <c r="RJ31" s="78">
        <f t="shared" si="65"/>
        <v>234</v>
      </c>
      <c r="RL31" s="406"/>
      <c r="RM31" s="311"/>
      <c r="RN31" s="22"/>
      <c r="RO31" s="61"/>
      <c r="RP31" s="76"/>
      <c r="RQ31" s="78">
        <f t="shared" si="66"/>
        <v>7744.58</v>
      </c>
      <c r="RS31" s="406"/>
      <c r="RT31" s="311"/>
      <c r="RU31" s="22"/>
      <c r="RV31" s="61"/>
      <c r="RW31" s="76"/>
      <c r="RX31" s="78">
        <f t="shared" si="67"/>
        <v>16000.32</v>
      </c>
      <c r="RZ31" s="406"/>
      <c r="SA31" s="311"/>
      <c r="SB31" s="22"/>
      <c r="SC31" s="493"/>
      <c r="SD31" s="76"/>
      <c r="SE31" s="78">
        <f t="shared" si="68"/>
        <v>39187.58</v>
      </c>
      <c r="SG31" s="321"/>
      <c r="SH31" s="302"/>
      <c r="SI31" s="139"/>
      <c r="SJ31" s="49"/>
      <c r="SK31" s="76"/>
      <c r="SL31" s="78">
        <f t="shared" si="69"/>
        <v>484857.55000000005</v>
      </c>
      <c r="SN31" s="321"/>
      <c r="SO31" s="229"/>
      <c r="SP31" s="104"/>
      <c r="SQ31" s="49"/>
      <c r="SR31" s="139"/>
      <c r="SS31" s="131">
        <f t="shared" si="70"/>
        <v>211007.15</v>
      </c>
      <c r="SU31" s="321"/>
      <c r="SV31" s="229"/>
      <c r="SW31" s="104"/>
      <c r="SX31" s="49"/>
      <c r="SY31" s="139"/>
      <c r="SZ31" s="131">
        <f t="shared" si="71"/>
        <v>201197.28</v>
      </c>
      <c r="TB31" s="31"/>
      <c r="TC31" s="311"/>
      <c r="TD31" s="22"/>
      <c r="TE31" s="61"/>
      <c r="TF31" s="76"/>
      <c r="TG31" s="78">
        <f t="shared" si="72"/>
        <v>720.1</v>
      </c>
      <c r="TI31" s="322"/>
      <c r="TJ31" s="311"/>
      <c r="TK31" s="22"/>
      <c r="TL31" s="61"/>
      <c r="TM31" s="76"/>
      <c r="TN31" s="78">
        <f t="shared" si="73"/>
        <v>57552.92</v>
      </c>
      <c r="TP31" s="322"/>
      <c r="TQ31" s="311"/>
      <c r="TR31" s="22"/>
      <c r="TS31" s="61"/>
      <c r="TT31" s="76"/>
      <c r="TU31" s="78">
        <f t="shared" si="74"/>
        <v>215449.9</v>
      </c>
      <c r="TW31" s="322"/>
      <c r="TX31" s="311"/>
      <c r="TY31" s="22"/>
      <c r="TZ31" s="61"/>
      <c r="UA31" s="76"/>
      <c r="UB31" s="78">
        <f t="shared" si="75"/>
        <v>2701.3</v>
      </c>
      <c r="UD31" s="31"/>
      <c r="UE31" s="311"/>
      <c r="UF31" s="22"/>
      <c r="UG31" s="61"/>
      <c r="UH31" s="76"/>
      <c r="UI31" s="78">
        <f t="shared" si="76"/>
        <v>3803.8</v>
      </c>
      <c r="UK31" s="31"/>
      <c r="UL31" s="311"/>
      <c r="UM31" s="22"/>
      <c r="UN31" s="61"/>
      <c r="UO31" s="76"/>
      <c r="UP31" s="78">
        <f t="shared" si="77"/>
        <v>4431</v>
      </c>
    </row>
    <row r="32" spans="1:562" x14ac:dyDescent="0.25">
      <c r="A32" s="322"/>
      <c r="B32" s="1010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1003"/>
      <c r="R32" s="783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96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406"/>
      <c r="BJ32" s="1010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662">
        <v>3791</v>
      </c>
      <c r="CM32" s="22">
        <v>75600</v>
      </c>
      <c r="CN32" s="49"/>
      <c r="CO32" s="76"/>
      <c r="CP32" s="78">
        <f t="shared" si="11"/>
        <v>1594603.8199999998</v>
      </c>
      <c r="CR32" s="426">
        <v>41639</v>
      </c>
      <c r="CS32" s="229" t="s">
        <v>1969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81"/>
      <c r="DO32" s="1004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1937</v>
      </c>
      <c r="EU32" s="783">
        <v>4459.1400000000003</v>
      </c>
      <c r="EV32" s="31"/>
      <c r="EW32" s="793"/>
      <c r="EX32" s="78">
        <f t="shared" si="19"/>
        <v>162498.63</v>
      </c>
      <c r="EZ32" s="321"/>
      <c r="FA32" s="229"/>
      <c r="FB32" s="696"/>
      <c r="FC32" s="49"/>
      <c r="FD32" s="350"/>
      <c r="FE32" s="78">
        <f t="shared" si="20"/>
        <v>0</v>
      </c>
      <c r="FG32" s="616"/>
      <c r="FH32" s="1287"/>
      <c r="FI32" s="1288"/>
      <c r="FJ32" s="563"/>
      <c r="FK32" s="350"/>
      <c r="FL32" s="131">
        <f t="shared" si="21"/>
        <v>3105240</v>
      </c>
      <c r="FN32" s="616">
        <v>41639</v>
      </c>
      <c r="FO32" s="1287" t="s">
        <v>1987</v>
      </c>
      <c r="FP32" s="1288">
        <v>1998.78</v>
      </c>
      <c r="FQ32" s="563"/>
      <c r="FR32" s="350"/>
      <c r="FS32" s="131">
        <f t="shared" si="22"/>
        <v>492011.88</v>
      </c>
      <c r="FU32" s="901">
        <v>41639</v>
      </c>
      <c r="FV32" s="780" t="s">
        <v>2024</v>
      </c>
      <c r="FW32" s="793">
        <v>1978.2</v>
      </c>
      <c r="FX32" s="563"/>
      <c r="FY32" s="350"/>
      <c r="FZ32" s="131">
        <f t="shared" si="23"/>
        <v>560673.79999999981</v>
      </c>
      <c r="GB32" s="901"/>
      <c r="GC32" s="780"/>
      <c r="GD32" s="793"/>
      <c r="GE32" s="563"/>
      <c r="GF32" s="350"/>
      <c r="GG32" s="131">
        <f t="shared" si="24"/>
        <v>587959.0499999997</v>
      </c>
      <c r="GI32" s="616"/>
      <c r="GJ32" s="1287"/>
      <c r="GK32" s="1288"/>
      <c r="GL32" s="563"/>
      <c r="GM32" s="350"/>
      <c r="GN32" s="131">
        <f t="shared" si="25"/>
        <v>534500.51</v>
      </c>
      <c r="GP32" s="321"/>
      <c r="GQ32" s="229"/>
      <c r="GR32" s="696"/>
      <c r="GS32" s="49"/>
      <c r="GT32" s="350"/>
      <c r="GU32" s="131">
        <f t="shared" si="26"/>
        <v>3872.54</v>
      </c>
      <c r="GW32" s="321"/>
      <c r="GX32" s="229"/>
      <c r="GY32" s="696"/>
      <c r="GZ32" s="49"/>
      <c r="HA32" s="350"/>
      <c r="HB32" s="131">
        <f t="shared" si="27"/>
        <v>121575.74</v>
      </c>
      <c r="HD32" s="321"/>
      <c r="HE32" s="229"/>
      <c r="HF32" s="696"/>
      <c r="HG32" s="49"/>
      <c r="HH32" s="350"/>
      <c r="HI32" s="131">
        <f t="shared" si="28"/>
        <v>2469.64</v>
      </c>
      <c r="HK32" s="311"/>
      <c r="HL32" s="311"/>
      <c r="HM32" s="783"/>
      <c r="HN32" s="31"/>
      <c r="HO32" s="793"/>
      <c r="HP32" s="78">
        <f t="shared" si="29"/>
        <v>0</v>
      </c>
      <c r="HR32" s="311"/>
      <c r="HS32" s="311"/>
      <c r="HT32" s="783"/>
      <c r="HU32" s="31"/>
      <c r="HV32" s="793"/>
      <c r="HW32" s="78">
        <f t="shared" si="30"/>
        <v>13569.66</v>
      </c>
      <c r="HY32" s="311"/>
      <c r="HZ32" s="311"/>
      <c r="IA32" s="783"/>
      <c r="IB32" s="31"/>
      <c r="IC32" s="793"/>
      <c r="ID32" s="78">
        <f t="shared" si="31"/>
        <v>0</v>
      </c>
      <c r="IF32" s="792"/>
      <c r="IG32" s="311"/>
      <c r="IH32" s="311"/>
      <c r="II32" s="22"/>
      <c r="IJ32" s="31"/>
      <c r="IK32" s="793"/>
      <c r="IL32" s="78">
        <f t="shared" si="32"/>
        <v>20831.8</v>
      </c>
      <c r="IN32" s="311"/>
      <c r="IO32" s="311"/>
      <c r="IP32" s="783"/>
      <c r="IQ32" s="31"/>
      <c r="IR32" s="793"/>
      <c r="IS32" s="78">
        <f t="shared" si="33"/>
        <v>25000.2</v>
      </c>
      <c r="IU32" s="311"/>
      <c r="IV32" s="311"/>
      <c r="IW32" s="783"/>
      <c r="IX32" s="31"/>
      <c r="IY32" s="793"/>
      <c r="IZ32" s="78">
        <f t="shared" si="34"/>
        <v>38688.400000000001</v>
      </c>
      <c r="JB32" s="322"/>
      <c r="JC32" s="311"/>
      <c r="JD32" s="831"/>
      <c r="JE32" s="810"/>
      <c r="JF32" s="793"/>
      <c r="JG32" s="811">
        <f t="shared" si="35"/>
        <v>98097.89</v>
      </c>
      <c r="JI32" s="321"/>
      <c r="JJ32" s="229"/>
      <c r="JK32" s="806"/>
      <c r="JL32" s="97"/>
      <c r="JM32" s="350"/>
      <c r="JN32" s="811">
        <f t="shared" si="36"/>
        <v>33536.400000000001</v>
      </c>
      <c r="JP32" s="311"/>
      <c r="JQ32" s="311"/>
      <c r="JR32" s="22"/>
      <c r="JS32" s="31"/>
      <c r="JT32" s="76"/>
      <c r="JU32" s="78">
        <f t="shared" si="37"/>
        <v>19222.190000000002</v>
      </c>
      <c r="JW32" s="311"/>
      <c r="JX32" s="311"/>
      <c r="JY32" s="22"/>
      <c r="JZ32" s="31"/>
      <c r="KA32" s="76"/>
      <c r="KB32" s="78">
        <f t="shared" si="38"/>
        <v>25300</v>
      </c>
      <c r="KD32" s="311"/>
      <c r="KE32" s="311"/>
      <c r="KF32" s="783"/>
      <c r="KG32" s="31"/>
      <c r="KH32" s="76"/>
      <c r="KI32" s="78">
        <f t="shared" si="39"/>
        <v>65228.52</v>
      </c>
      <c r="KK32" s="311"/>
      <c r="KL32" s="311"/>
      <c r="KM32" s="22"/>
      <c r="KN32" s="31"/>
      <c r="KO32" s="76"/>
      <c r="KP32" s="78">
        <f t="shared" si="40"/>
        <v>3088.4</v>
      </c>
      <c r="KR32" s="311"/>
      <c r="KS32" s="311"/>
      <c r="KT32" s="22"/>
      <c r="KU32" s="31"/>
      <c r="KV32" s="76"/>
      <c r="KW32" s="78">
        <f t="shared" si="41"/>
        <v>45118.299999999996</v>
      </c>
      <c r="KY32" s="311"/>
      <c r="KZ32" s="311"/>
      <c r="LA32" s="22"/>
      <c r="LB32" s="31"/>
      <c r="LC32" s="76"/>
      <c r="LD32" s="78">
        <f t="shared" si="42"/>
        <v>3981.6000000000004</v>
      </c>
      <c r="LF32" s="321"/>
      <c r="LG32" s="229"/>
      <c r="LH32" s="975"/>
      <c r="LI32" s="49"/>
      <c r="LJ32" s="139"/>
      <c r="LK32" s="131">
        <f t="shared" si="43"/>
        <v>1440023.2820000001</v>
      </c>
      <c r="LM32" s="311"/>
      <c r="LN32" s="311"/>
      <c r="LO32" s="22"/>
      <c r="LP32" s="31"/>
      <c r="LQ32" s="76"/>
      <c r="LR32" s="78">
        <f t="shared" si="44"/>
        <v>0</v>
      </c>
      <c r="LT32" s="311"/>
      <c r="LU32" s="311"/>
      <c r="LV32" s="22"/>
      <c r="LW32" s="31"/>
      <c r="LX32" s="76"/>
      <c r="LY32" s="78">
        <f t="shared" si="45"/>
        <v>0</v>
      </c>
      <c r="MA32" s="406"/>
      <c r="MB32" s="31"/>
      <c r="MC32" s="311"/>
      <c r="MD32" s="22"/>
      <c r="ME32" s="61"/>
      <c r="MF32" s="76"/>
      <c r="MG32" s="78">
        <f t="shared" si="46"/>
        <v>27686.6</v>
      </c>
      <c r="MI32" s="406"/>
      <c r="MJ32" s="311"/>
      <c r="MK32" s="22"/>
      <c r="ML32" s="61"/>
      <c r="MM32" s="76"/>
      <c r="MN32" s="78">
        <f t="shared" si="47"/>
        <v>53000.1</v>
      </c>
      <c r="MP32" s="426"/>
      <c r="MQ32" s="229"/>
      <c r="MR32" s="104"/>
      <c r="MS32" s="258"/>
      <c r="MT32" s="139"/>
      <c r="MU32" s="131">
        <f t="shared" si="48"/>
        <v>149000.25</v>
      </c>
      <c r="MW32" s="31"/>
      <c r="MX32" s="311"/>
      <c r="MY32" s="22"/>
      <c r="MZ32" s="61"/>
      <c r="NA32" s="76"/>
      <c r="NB32" s="78">
        <f t="shared" si="49"/>
        <v>5139.42</v>
      </c>
      <c r="ND32" s="31"/>
      <c r="NE32" s="311"/>
      <c r="NF32" s="22"/>
      <c r="NG32" s="61"/>
      <c r="NH32" s="76"/>
      <c r="NI32" s="78">
        <f t="shared" si="50"/>
        <v>7971.5</v>
      </c>
      <c r="NK32" s="406"/>
      <c r="NL32" s="311"/>
      <c r="NM32" s="22"/>
      <c r="NN32" s="61"/>
      <c r="NO32" s="76"/>
      <c r="NP32" s="78">
        <f t="shared" si="51"/>
        <v>2000</v>
      </c>
      <c r="NR32" s="406"/>
      <c r="NS32" s="311"/>
      <c r="NT32" s="22"/>
      <c r="NU32" s="61"/>
      <c r="NV32" s="76"/>
      <c r="NW32" s="78">
        <f t="shared" si="52"/>
        <v>31296.400000000001</v>
      </c>
      <c r="NY32" s="31"/>
      <c r="NZ32" s="1003"/>
      <c r="OA32" s="22"/>
      <c r="OB32" s="61"/>
      <c r="OC32" s="76"/>
      <c r="OD32" s="78">
        <f t="shared" si="53"/>
        <v>133251.59999999998</v>
      </c>
      <c r="OF32" s="31"/>
      <c r="OG32" s="311"/>
      <c r="OH32" s="22"/>
      <c r="OI32" s="61"/>
      <c r="OJ32" s="76"/>
      <c r="OK32" s="78">
        <f t="shared" si="54"/>
        <v>21915.99</v>
      </c>
      <c r="OM32" s="31"/>
      <c r="ON32" s="311"/>
      <c r="OO32" s="22"/>
      <c r="OP32" s="61"/>
      <c r="OQ32" s="76"/>
      <c r="OR32" s="78">
        <f t="shared" si="55"/>
        <v>19089.189999999999</v>
      </c>
      <c r="OT32" s="31"/>
      <c r="OU32" s="311"/>
      <c r="OV32" s="22"/>
      <c r="OW32" s="61"/>
      <c r="OX32" s="76"/>
      <c r="OY32" s="78">
        <f t="shared" si="56"/>
        <v>0</v>
      </c>
      <c r="PA32" s="31"/>
      <c r="PB32" s="311"/>
      <c r="PC32" s="22"/>
      <c r="PD32" s="61"/>
      <c r="PE32" s="76"/>
      <c r="PF32" s="78">
        <f t="shared" si="57"/>
        <v>0</v>
      </c>
      <c r="PH32" s="31"/>
      <c r="PI32" s="311"/>
      <c r="PJ32" s="22"/>
      <c r="PK32" s="61"/>
      <c r="PL32" s="76"/>
      <c r="PM32" s="78">
        <f t="shared" si="58"/>
        <v>7803.92</v>
      </c>
      <c r="PO32" s="31"/>
      <c r="PP32" s="311"/>
      <c r="PQ32" s="22"/>
      <c r="PR32" s="61"/>
      <c r="PS32" s="76"/>
      <c r="PT32" s="78">
        <f t="shared" si="59"/>
        <v>0</v>
      </c>
      <c r="PV32" s="31"/>
      <c r="PW32" s="311"/>
      <c r="PX32" s="22"/>
      <c r="PY32" s="61"/>
      <c r="PZ32" s="76"/>
      <c r="QA32" s="78">
        <f t="shared" si="60"/>
        <v>870000.36</v>
      </c>
      <c r="QC32" s="31"/>
      <c r="QD32" s="311"/>
      <c r="QE32" s="22"/>
      <c r="QF32" s="61"/>
      <c r="QG32" s="76"/>
      <c r="QH32" s="78">
        <f t="shared" si="61"/>
        <v>0</v>
      </c>
      <c r="QJ32" s="31"/>
      <c r="QK32" s="311"/>
      <c r="QL32" s="22"/>
      <c r="QM32" s="61"/>
      <c r="QN32" s="76"/>
      <c r="QO32" s="78">
        <f t="shared" si="62"/>
        <v>70199</v>
      </c>
      <c r="QQ32" s="49"/>
      <c r="QR32" s="229"/>
      <c r="QS32" s="104"/>
      <c r="QT32" s="258"/>
      <c r="QU32" s="139"/>
      <c r="QV32" s="131">
        <f t="shared" si="63"/>
        <v>0</v>
      </c>
      <c r="QX32" s="49"/>
      <c r="QY32" s="229"/>
      <c r="QZ32" s="104"/>
      <c r="RA32" s="258"/>
      <c r="RB32" s="139"/>
      <c r="RC32" s="131">
        <f t="shared" si="64"/>
        <v>0</v>
      </c>
      <c r="RE32" s="31"/>
      <c r="RF32" s="311"/>
      <c r="RG32" s="22"/>
      <c r="RH32" s="61"/>
      <c r="RI32" s="76"/>
      <c r="RJ32" s="78">
        <f t="shared" si="65"/>
        <v>234</v>
      </c>
      <c r="RL32" s="406"/>
      <c r="RM32" s="311"/>
      <c r="RN32" s="22"/>
      <c r="RO32" s="61"/>
      <c r="RP32" s="76"/>
      <c r="RQ32" s="78">
        <f t="shared" si="66"/>
        <v>7744.58</v>
      </c>
      <c r="RS32" s="406"/>
      <c r="RT32" s="311"/>
      <c r="RU32" s="22"/>
      <c r="RV32" s="61"/>
      <c r="RW32" s="76"/>
      <c r="RX32" s="78">
        <f t="shared" si="67"/>
        <v>16000.32</v>
      </c>
      <c r="RZ32" s="406"/>
      <c r="SA32" s="311"/>
      <c r="SB32" s="22"/>
      <c r="SC32" s="493"/>
      <c r="SD32" s="76"/>
      <c r="SE32" s="78">
        <f t="shared" si="68"/>
        <v>39187.58</v>
      </c>
      <c r="SG32" s="321"/>
      <c r="SH32" s="302"/>
      <c r="SI32" s="139"/>
      <c r="SJ32" s="49"/>
      <c r="SK32" s="76"/>
      <c r="SL32" s="78">
        <f t="shared" si="69"/>
        <v>484857.55000000005</v>
      </c>
      <c r="SN32" s="321"/>
      <c r="SO32" s="229"/>
      <c r="SP32" s="104"/>
      <c r="SQ32" s="49"/>
      <c r="SR32" s="139"/>
      <c r="SS32" s="131">
        <f t="shared" si="70"/>
        <v>211007.15</v>
      </c>
      <c r="SU32" s="321"/>
      <c r="SV32" s="229"/>
      <c r="SW32" s="104"/>
      <c r="SX32" s="49"/>
      <c r="SY32" s="139"/>
      <c r="SZ32" s="131">
        <f t="shared" si="71"/>
        <v>201197.28</v>
      </c>
      <c r="TB32" s="31"/>
      <c r="TC32" s="311"/>
      <c r="TD32" s="22"/>
      <c r="TE32" s="61"/>
      <c r="TF32" s="76"/>
      <c r="TG32" s="78">
        <f t="shared" si="72"/>
        <v>720.1</v>
      </c>
      <c r="TI32" s="322"/>
      <c r="TJ32" s="311"/>
      <c r="TK32" s="22"/>
      <c r="TL32" s="61"/>
      <c r="TM32" s="76"/>
      <c r="TN32" s="78">
        <f t="shared" si="73"/>
        <v>57552.92</v>
      </c>
      <c r="TP32" s="322"/>
      <c r="TQ32" s="311"/>
      <c r="TR32" s="22"/>
      <c r="TS32" s="61"/>
      <c r="TT32" s="76"/>
      <c r="TU32" s="78">
        <f t="shared" si="74"/>
        <v>215449.9</v>
      </c>
      <c r="TW32" s="322"/>
      <c r="TX32" s="311"/>
      <c r="TY32" s="22"/>
      <c r="TZ32" s="61"/>
      <c r="UA32" s="76"/>
      <c r="UB32" s="78">
        <f t="shared" si="75"/>
        <v>2701.3</v>
      </c>
      <c r="UD32" s="31"/>
      <c r="UE32" s="311"/>
      <c r="UF32" s="22"/>
      <c r="UG32" s="61"/>
      <c r="UH32" s="76"/>
      <c r="UI32" s="78">
        <f t="shared" si="76"/>
        <v>3803.8</v>
      </c>
      <c r="UK32" s="31"/>
      <c r="UL32" s="311"/>
      <c r="UM32" s="22"/>
      <c r="UN32" s="61"/>
      <c r="UO32" s="76"/>
      <c r="UP32" s="78">
        <f t="shared" si="77"/>
        <v>4431</v>
      </c>
    </row>
    <row r="33" spans="1:562" x14ac:dyDescent="0.25">
      <c r="A33" s="322"/>
      <c r="B33" s="1010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1003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96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406"/>
      <c r="BJ33" s="1010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1010">
        <v>3847</v>
      </c>
      <c r="CM33" s="22">
        <v>78000</v>
      </c>
      <c r="CN33" s="31"/>
      <c r="CO33" s="76"/>
      <c r="CP33" s="78">
        <f t="shared" si="11"/>
        <v>1672603.8199999998</v>
      </c>
      <c r="CR33" s="426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81"/>
      <c r="DO33" s="1437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3"/>
      <c r="EV33" s="31"/>
      <c r="EW33" s="793"/>
      <c r="EX33" s="78">
        <f t="shared" si="19"/>
        <v>162498.63</v>
      </c>
      <c r="EZ33" s="321"/>
      <c r="FA33" s="229"/>
      <c r="FB33" s="696"/>
      <c r="FC33" s="49"/>
      <c r="FD33" s="350"/>
      <c r="FE33" s="78">
        <f t="shared" si="20"/>
        <v>0</v>
      </c>
      <c r="FG33" s="616"/>
      <c r="FH33" s="1287"/>
      <c r="FI33" s="1288"/>
      <c r="FJ33" s="563"/>
      <c r="FK33" s="350"/>
      <c r="FL33" s="131">
        <f t="shared" si="21"/>
        <v>3105240</v>
      </c>
      <c r="FN33" s="616">
        <v>41639</v>
      </c>
      <c r="FO33" s="1287" t="s">
        <v>1988</v>
      </c>
      <c r="FP33" s="1288">
        <v>1999.2</v>
      </c>
      <c r="FQ33" s="563"/>
      <c r="FR33" s="350"/>
      <c r="FS33" s="131">
        <f t="shared" si="22"/>
        <v>494011.08</v>
      </c>
      <c r="FU33" s="901">
        <v>41639</v>
      </c>
      <c r="FV33" s="780" t="s">
        <v>2025</v>
      </c>
      <c r="FW33" s="793">
        <v>1982.4</v>
      </c>
      <c r="FX33" s="563"/>
      <c r="FY33" s="350"/>
      <c r="FZ33" s="131">
        <f t="shared" si="23"/>
        <v>562656.19999999984</v>
      </c>
      <c r="GB33" s="901"/>
      <c r="GC33" s="780"/>
      <c r="GD33" s="793"/>
      <c r="GE33" s="563"/>
      <c r="GF33" s="350"/>
      <c r="GG33" s="131">
        <f t="shared" si="24"/>
        <v>587959.0499999997</v>
      </c>
      <c r="GI33" s="616"/>
      <c r="GJ33" s="1287"/>
      <c r="GK33" s="1288"/>
      <c r="GL33" s="563"/>
      <c r="GM33" s="350"/>
      <c r="GN33" s="131">
        <f t="shared" si="25"/>
        <v>534500.51</v>
      </c>
      <c r="GP33" s="321"/>
      <c r="GQ33" s="229"/>
      <c r="GR33" s="696"/>
      <c r="GS33" s="49"/>
      <c r="GT33" s="350"/>
      <c r="GU33" s="131">
        <f t="shared" si="26"/>
        <v>3872.54</v>
      </c>
      <c r="GW33" s="321"/>
      <c r="GX33" s="229"/>
      <c r="GY33" s="696"/>
      <c r="GZ33" s="49"/>
      <c r="HA33" s="350"/>
      <c r="HB33" s="131">
        <f t="shared" si="27"/>
        <v>121575.74</v>
      </c>
      <c r="HD33" s="321"/>
      <c r="HE33" s="229"/>
      <c r="HF33" s="696"/>
      <c r="HG33" s="49"/>
      <c r="HH33" s="350"/>
      <c r="HI33" s="131">
        <f t="shared" si="28"/>
        <v>2469.64</v>
      </c>
      <c r="HK33" s="311"/>
      <c r="HL33" s="311"/>
      <c r="HM33" s="783"/>
      <c r="HN33" s="31"/>
      <c r="HO33" s="793"/>
      <c r="HP33" s="78">
        <f t="shared" si="29"/>
        <v>0</v>
      </c>
      <c r="HR33" s="311"/>
      <c r="HS33" s="311"/>
      <c r="HT33" s="783"/>
      <c r="HU33" s="31"/>
      <c r="HV33" s="793"/>
      <c r="HW33" s="78">
        <f t="shared" si="30"/>
        <v>13569.66</v>
      </c>
      <c r="HY33" s="311"/>
      <c r="HZ33" s="311"/>
      <c r="IA33" s="783"/>
      <c r="IB33" s="31"/>
      <c r="IC33" s="793"/>
      <c r="ID33" s="78">
        <f t="shared" si="31"/>
        <v>0</v>
      </c>
      <c r="IF33" s="792"/>
      <c r="IG33" s="311"/>
      <c r="IH33" s="311"/>
      <c r="II33" s="22"/>
      <c r="IJ33" s="31"/>
      <c r="IK33" s="793"/>
      <c r="IL33" s="78">
        <f t="shared" si="32"/>
        <v>20831.8</v>
      </c>
      <c r="IN33" s="311"/>
      <c r="IO33" s="311"/>
      <c r="IP33" s="783"/>
      <c r="IQ33" s="31"/>
      <c r="IR33" s="793"/>
      <c r="IS33" s="78">
        <f t="shared" si="33"/>
        <v>25000.2</v>
      </c>
      <c r="IU33" s="311"/>
      <c r="IV33" s="311"/>
      <c r="IW33" s="783"/>
      <c r="IX33" s="31"/>
      <c r="IY33" s="793"/>
      <c r="IZ33" s="78">
        <f t="shared" si="34"/>
        <v>38688.400000000001</v>
      </c>
      <c r="JB33" s="322"/>
      <c r="JC33" s="311"/>
      <c r="JD33" s="831"/>
      <c r="JE33" s="810"/>
      <c r="JF33" s="793"/>
      <c r="JG33" s="811">
        <f t="shared" si="35"/>
        <v>98097.89</v>
      </c>
      <c r="JI33" s="321"/>
      <c r="JJ33" s="229"/>
      <c r="JK33" s="806"/>
      <c r="JL33" s="97"/>
      <c r="JM33" s="350"/>
      <c r="JN33" s="811">
        <f t="shared" si="36"/>
        <v>33536.400000000001</v>
      </c>
      <c r="JP33" s="311"/>
      <c r="JQ33" s="311"/>
      <c r="JR33" s="22"/>
      <c r="JS33" s="31"/>
      <c r="JT33" s="76"/>
      <c r="JU33" s="78">
        <f t="shared" si="37"/>
        <v>19222.190000000002</v>
      </c>
      <c r="JW33" s="311"/>
      <c r="JX33" s="311"/>
      <c r="JY33" s="22"/>
      <c r="JZ33" s="31"/>
      <c r="KA33" s="76"/>
      <c r="KB33" s="78">
        <f t="shared" si="38"/>
        <v>25300</v>
      </c>
      <c r="KD33" s="311"/>
      <c r="KE33" s="311"/>
      <c r="KF33" s="783"/>
      <c r="KG33" s="31"/>
      <c r="KH33" s="76"/>
      <c r="KI33" s="78">
        <f t="shared" si="39"/>
        <v>65228.52</v>
      </c>
      <c r="KK33" s="311"/>
      <c r="KL33" s="311"/>
      <c r="KM33" s="22"/>
      <c r="KN33" s="31"/>
      <c r="KO33" s="76"/>
      <c r="KP33" s="78">
        <f t="shared" si="40"/>
        <v>3088.4</v>
      </c>
      <c r="KR33" s="311"/>
      <c r="KS33" s="311"/>
      <c r="KT33" s="22"/>
      <c r="KU33" s="31"/>
      <c r="KV33" s="76"/>
      <c r="KW33" s="78">
        <f t="shared" si="41"/>
        <v>45118.299999999996</v>
      </c>
      <c r="KY33" s="311"/>
      <c r="KZ33" s="311"/>
      <c r="LA33" s="22"/>
      <c r="LB33" s="31"/>
      <c r="LC33" s="76"/>
      <c r="LD33" s="78">
        <f t="shared" si="42"/>
        <v>3981.6000000000004</v>
      </c>
      <c r="LF33" s="321"/>
      <c r="LG33" s="229"/>
      <c r="LH33" s="975"/>
      <c r="LI33" s="49"/>
      <c r="LJ33" s="139"/>
      <c r="LK33" s="131">
        <f t="shared" si="43"/>
        <v>1440023.2820000001</v>
      </c>
      <c r="LM33" s="311"/>
      <c r="LN33" s="311"/>
      <c r="LO33" s="22"/>
      <c r="LP33" s="31"/>
      <c r="LQ33" s="76"/>
      <c r="LR33" s="78">
        <f t="shared" si="44"/>
        <v>0</v>
      </c>
      <c r="LT33" s="311"/>
      <c r="LU33" s="311"/>
      <c r="LV33" s="22"/>
      <c r="LW33" s="31"/>
      <c r="LX33" s="76"/>
      <c r="LY33" s="78">
        <f t="shared" si="45"/>
        <v>0</v>
      </c>
      <c r="MA33" s="406"/>
      <c r="MB33" s="31"/>
      <c r="MC33" s="311"/>
      <c r="MD33" s="22"/>
      <c r="ME33" s="61"/>
      <c r="MF33" s="76"/>
      <c r="MG33" s="78">
        <f t="shared" si="46"/>
        <v>27686.6</v>
      </c>
      <c r="MI33" s="406"/>
      <c r="MJ33" s="311"/>
      <c r="MK33" s="22"/>
      <c r="ML33" s="61"/>
      <c r="MM33" s="76"/>
      <c r="MN33" s="78">
        <f t="shared" si="47"/>
        <v>53000.1</v>
      </c>
      <c r="MP33" s="426"/>
      <c r="MQ33" s="229"/>
      <c r="MR33" s="104"/>
      <c r="MS33" s="258"/>
      <c r="MT33" s="139"/>
      <c r="MU33" s="131">
        <f t="shared" si="48"/>
        <v>149000.25</v>
      </c>
      <c r="MW33" s="31"/>
      <c r="MX33" s="311"/>
      <c r="MY33" s="22"/>
      <c r="MZ33" s="61"/>
      <c r="NA33" s="76"/>
      <c r="NB33" s="78">
        <f t="shared" si="49"/>
        <v>5139.42</v>
      </c>
      <c r="ND33" s="31"/>
      <c r="NE33" s="311"/>
      <c r="NF33" s="22"/>
      <c r="NG33" s="61"/>
      <c r="NH33" s="76"/>
      <c r="NI33" s="78">
        <f t="shared" si="50"/>
        <v>7971.5</v>
      </c>
      <c r="NK33" s="406"/>
      <c r="NL33" s="311"/>
      <c r="NM33" s="22"/>
      <c r="NN33" s="61"/>
      <c r="NO33" s="76"/>
      <c r="NP33" s="78">
        <f t="shared" si="51"/>
        <v>2000</v>
      </c>
      <c r="NR33" s="406"/>
      <c r="NS33" s="311"/>
      <c r="NT33" s="22"/>
      <c r="NU33" s="61"/>
      <c r="NV33" s="76"/>
      <c r="NW33" s="78">
        <f t="shared" si="52"/>
        <v>31296.400000000001</v>
      </c>
      <c r="NY33" s="31"/>
      <c r="NZ33" s="1003"/>
      <c r="OA33" s="22"/>
      <c r="OB33" s="61"/>
      <c r="OC33" s="76"/>
      <c r="OD33" s="78">
        <f t="shared" si="53"/>
        <v>133251.59999999998</v>
      </c>
      <c r="OF33" s="31"/>
      <c r="OG33" s="311"/>
      <c r="OH33" s="22"/>
      <c r="OI33" s="61"/>
      <c r="OJ33" s="76"/>
      <c r="OK33" s="78">
        <f t="shared" si="54"/>
        <v>21915.99</v>
      </c>
      <c r="OM33" s="31"/>
      <c r="ON33" s="311"/>
      <c r="OO33" s="22"/>
      <c r="OP33" s="61"/>
      <c r="OQ33" s="76"/>
      <c r="OR33" s="78">
        <f t="shared" si="55"/>
        <v>19089.189999999999</v>
      </c>
      <c r="OT33" s="31"/>
      <c r="OU33" s="311"/>
      <c r="OV33" s="22"/>
      <c r="OW33" s="61"/>
      <c r="OX33" s="76"/>
      <c r="OY33" s="78">
        <f t="shared" si="56"/>
        <v>0</v>
      </c>
      <c r="PA33" s="31"/>
      <c r="PB33" s="311"/>
      <c r="PC33" s="22"/>
      <c r="PD33" s="61"/>
      <c r="PE33" s="76"/>
      <c r="PF33" s="78">
        <f t="shared" si="57"/>
        <v>0</v>
      </c>
      <c r="PH33" s="31"/>
      <c r="PI33" s="311"/>
      <c r="PJ33" s="22"/>
      <c r="PK33" s="61"/>
      <c r="PL33" s="76"/>
      <c r="PM33" s="78">
        <f t="shared" si="58"/>
        <v>7803.92</v>
      </c>
      <c r="PO33" s="31"/>
      <c r="PP33" s="311"/>
      <c r="PQ33" s="22"/>
      <c r="PR33" s="61"/>
      <c r="PS33" s="76"/>
      <c r="PT33" s="78">
        <f t="shared" si="59"/>
        <v>0</v>
      </c>
      <c r="PV33" s="31"/>
      <c r="PW33" s="311"/>
      <c r="PX33" s="22"/>
      <c r="PY33" s="61"/>
      <c r="PZ33" s="76"/>
      <c r="QA33" s="78">
        <f t="shared" si="60"/>
        <v>870000.36</v>
      </c>
      <c r="QC33" s="31"/>
      <c r="QD33" s="311"/>
      <c r="QE33" s="22"/>
      <c r="QF33" s="61"/>
      <c r="QG33" s="76"/>
      <c r="QH33" s="78">
        <f t="shared" si="61"/>
        <v>0</v>
      </c>
      <c r="QJ33" s="31"/>
      <c r="QK33" s="311"/>
      <c r="QL33" s="22"/>
      <c r="QM33" s="61"/>
      <c r="QN33" s="76"/>
      <c r="QO33" s="78">
        <f t="shared" si="62"/>
        <v>70199</v>
      </c>
      <c r="QQ33" s="49"/>
      <c r="QR33" s="229"/>
      <c r="QS33" s="104"/>
      <c r="QT33" s="258"/>
      <c r="QU33" s="139"/>
      <c r="QV33" s="131">
        <f t="shared" si="63"/>
        <v>0</v>
      </c>
      <c r="QX33" s="49"/>
      <c r="QY33" s="229"/>
      <c r="QZ33" s="104"/>
      <c r="RA33" s="258"/>
      <c r="RB33" s="139"/>
      <c r="RC33" s="131">
        <f t="shared" si="64"/>
        <v>0</v>
      </c>
      <c r="RE33" s="31"/>
      <c r="RF33" s="311"/>
      <c r="RG33" s="22"/>
      <c r="RH33" s="61"/>
      <c r="RI33" s="76"/>
      <c r="RJ33" s="78">
        <f t="shared" si="65"/>
        <v>234</v>
      </c>
      <c r="RL33" s="406"/>
      <c r="RM33" s="311"/>
      <c r="RN33" s="22"/>
      <c r="RO33" s="61"/>
      <c r="RP33" s="76"/>
      <c r="RQ33" s="78">
        <f t="shared" si="66"/>
        <v>7744.58</v>
      </c>
      <c r="RS33" s="406"/>
      <c r="RT33" s="311"/>
      <c r="RU33" s="22"/>
      <c r="RV33" s="61"/>
      <c r="RW33" s="76"/>
      <c r="RX33" s="78">
        <f t="shared" si="67"/>
        <v>16000.32</v>
      </c>
      <c r="RZ33" s="406"/>
      <c r="SA33" s="311"/>
      <c r="SB33" s="22"/>
      <c r="SC33" s="493"/>
      <c r="SD33" s="76"/>
      <c r="SE33" s="78">
        <f t="shared" si="68"/>
        <v>39187.58</v>
      </c>
      <c r="SG33" s="321"/>
      <c r="SH33" s="302"/>
      <c r="SI33" s="139"/>
      <c r="SJ33" s="258"/>
      <c r="SK33" s="76"/>
      <c r="SL33" s="78">
        <f t="shared" si="69"/>
        <v>484857.55000000005</v>
      </c>
      <c r="SN33" s="321"/>
      <c r="SO33" s="229"/>
      <c r="SP33" s="104"/>
      <c r="SQ33" s="258"/>
      <c r="SR33" s="139"/>
      <c r="SS33" s="131">
        <f t="shared" si="70"/>
        <v>211007.15</v>
      </c>
      <c r="SU33" s="321"/>
      <c r="SV33" s="229"/>
      <c r="SW33" s="104"/>
      <c r="SX33" s="258"/>
      <c r="SY33" s="139"/>
      <c r="SZ33" s="131">
        <f t="shared" si="71"/>
        <v>201197.28</v>
      </c>
      <c r="TB33" s="31"/>
      <c r="TC33" s="311"/>
      <c r="TD33" s="22"/>
      <c r="TE33" s="61"/>
      <c r="TF33" s="76"/>
      <c r="TG33" s="78">
        <f t="shared" si="72"/>
        <v>720.1</v>
      </c>
      <c r="TI33" s="322"/>
      <c r="TJ33" s="311"/>
      <c r="TK33" s="22"/>
      <c r="TL33" s="61"/>
      <c r="TM33" s="76"/>
      <c r="TN33" s="78">
        <f t="shared" si="73"/>
        <v>57552.92</v>
      </c>
      <c r="TP33" s="322"/>
      <c r="TQ33" s="311"/>
      <c r="TR33" s="22"/>
      <c r="TS33" s="61"/>
      <c r="TT33" s="76"/>
      <c r="TU33" s="78">
        <f t="shared" si="74"/>
        <v>215449.9</v>
      </c>
      <c r="TW33" s="322"/>
      <c r="TX33" s="311"/>
      <c r="TY33" s="22"/>
      <c r="TZ33" s="61"/>
      <c r="UA33" s="76"/>
      <c r="UB33" s="78">
        <f t="shared" si="75"/>
        <v>2701.3</v>
      </c>
      <c r="UD33" s="31"/>
      <c r="UE33" s="311"/>
      <c r="UF33" s="22"/>
      <c r="UG33" s="61"/>
      <c r="UH33" s="76"/>
      <c r="UI33" s="78">
        <f t="shared" si="76"/>
        <v>3803.8</v>
      </c>
      <c r="UK33" s="31"/>
      <c r="UL33" s="311"/>
      <c r="UM33" s="22"/>
      <c r="UN33" s="61"/>
      <c r="UO33" s="76"/>
      <c r="UP33" s="78">
        <f t="shared" si="77"/>
        <v>4431</v>
      </c>
    </row>
    <row r="34" spans="1:562" x14ac:dyDescent="0.25">
      <c r="A34" s="322"/>
      <c r="B34" s="1010"/>
      <c r="C34" s="22"/>
      <c r="D34" s="31"/>
      <c r="E34" s="76"/>
      <c r="F34" s="78">
        <f t="shared" si="0"/>
        <v>135559.94</v>
      </c>
      <c r="H34" s="322"/>
      <c r="J34" s="780"/>
      <c r="K34" s="139"/>
      <c r="L34" s="49"/>
      <c r="M34" s="139"/>
      <c r="N34" s="78">
        <f t="shared" si="78"/>
        <v>2111724.02</v>
      </c>
      <c r="P34" s="322"/>
      <c r="Q34" s="1003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96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406"/>
      <c r="BJ34" s="1010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1010">
        <v>3869</v>
      </c>
      <c r="CM34" s="22">
        <v>50000</v>
      </c>
      <c r="CN34" s="31"/>
      <c r="CO34" s="76"/>
      <c r="CP34" s="78">
        <f t="shared" si="11"/>
        <v>1722603.8199999998</v>
      </c>
      <c r="CR34" s="426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437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3"/>
      <c r="EV34" s="31"/>
      <c r="EW34" s="76"/>
      <c r="EX34" s="78">
        <f t="shared" si="19"/>
        <v>162498.63</v>
      </c>
      <c r="EZ34" s="321"/>
      <c r="FA34" s="229"/>
      <c r="FB34" s="696"/>
      <c r="FC34" s="49"/>
      <c r="FD34" s="139"/>
      <c r="FE34" s="78">
        <f t="shared" si="20"/>
        <v>0</v>
      </c>
      <c r="FG34" s="616"/>
      <c r="FH34" s="1287"/>
      <c r="FI34" s="1288"/>
      <c r="FJ34" s="563"/>
      <c r="FK34" s="139"/>
      <c r="FL34" s="131">
        <f t="shared" si="21"/>
        <v>3105240</v>
      </c>
      <c r="FN34" s="616">
        <v>41639</v>
      </c>
      <c r="FO34" s="1287" t="s">
        <v>1989</v>
      </c>
      <c r="FP34" s="1288">
        <v>1998.78</v>
      </c>
      <c r="FQ34" s="563"/>
      <c r="FR34" s="350"/>
      <c r="FS34" s="131">
        <f t="shared" si="22"/>
        <v>496009.86000000004</v>
      </c>
      <c r="FU34" s="901">
        <v>41639</v>
      </c>
      <c r="FV34" s="780" t="s">
        <v>2026</v>
      </c>
      <c r="FW34" s="793">
        <v>1986.6</v>
      </c>
      <c r="FX34" s="563"/>
      <c r="FY34" s="139"/>
      <c r="FZ34" s="131">
        <f t="shared" si="23"/>
        <v>564642.79999999981</v>
      </c>
      <c r="GB34" s="901"/>
      <c r="GC34" s="780"/>
      <c r="GD34" s="793"/>
      <c r="GE34" s="563"/>
      <c r="GF34" s="139"/>
      <c r="GG34" s="131">
        <f t="shared" si="24"/>
        <v>587959.0499999997</v>
      </c>
      <c r="GI34" s="616"/>
      <c r="GJ34" s="1287"/>
      <c r="GK34" s="1288"/>
      <c r="GL34" s="563"/>
      <c r="GM34" s="139"/>
      <c r="GN34" s="131">
        <f t="shared" si="25"/>
        <v>534500.51</v>
      </c>
      <c r="GP34" s="321"/>
      <c r="GQ34" s="229"/>
      <c r="GR34" s="696"/>
      <c r="GS34" s="49"/>
      <c r="GT34" s="139"/>
      <c r="GU34" s="131">
        <f t="shared" si="26"/>
        <v>3872.54</v>
      </c>
      <c r="GW34" s="321"/>
      <c r="GX34" s="229"/>
      <c r="GY34" s="696"/>
      <c r="GZ34" s="49"/>
      <c r="HA34" s="139"/>
      <c r="HB34" s="131">
        <f t="shared" si="27"/>
        <v>121575.74</v>
      </c>
      <c r="HD34" s="321"/>
      <c r="HE34" s="229"/>
      <c r="HF34" s="696"/>
      <c r="HG34" s="49"/>
      <c r="HH34" s="139"/>
      <c r="HI34" s="131">
        <f t="shared" si="28"/>
        <v>2469.64</v>
      </c>
      <c r="HK34" s="311"/>
      <c r="HL34" s="311"/>
      <c r="HM34" s="783"/>
      <c r="HN34" s="31"/>
      <c r="HO34" s="76"/>
      <c r="HP34" s="78">
        <f t="shared" si="29"/>
        <v>0</v>
      </c>
      <c r="HR34" s="311"/>
      <c r="HS34" s="311"/>
      <c r="HT34" s="783"/>
      <c r="HU34" s="31"/>
      <c r="HV34" s="76"/>
      <c r="HW34" s="78">
        <f t="shared" si="30"/>
        <v>13569.66</v>
      </c>
      <c r="HY34" s="311"/>
      <c r="HZ34" s="311"/>
      <c r="IA34" s="783"/>
      <c r="IB34" s="31"/>
      <c r="IC34" s="76"/>
      <c r="ID34" s="78">
        <f t="shared" si="31"/>
        <v>0</v>
      </c>
      <c r="IF34" s="792"/>
      <c r="IG34" s="311"/>
      <c r="IH34" s="311"/>
      <c r="II34" s="22"/>
      <c r="IJ34" s="31"/>
      <c r="IK34" s="76"/>
      <c r="IL34" s="78">
        <f t="shared" si="32"/>
        <v>20831.8</v>
      </c>
      <c r="IN34" s="311"/>
      <c r="IO34" s="311"/>
      <c r="IP34" s="783"/>
      <c r="IQ34" s="31"/>
      <c r="IR34" s="76"/>
      <c r="IS34" s="78">
        <f t="shared" si="33"/>
        <v>25000.2</v>
      </c>
      <c r="IU34" s="311"/>
      <c r="IV34" s="311"/>
      <c r="IW34" s="783"/>
      <c r="IX34" s="31"/>
      <c r="IY34" s="76"/>
      <c r="IZ34" s="78">
        <f t="shared" si="34"/>
        <v>38688.400000000001</v>
      </c>
      <c r="JB34" s="322"/>
      <c r="JC34" s="311"/>
      <c r="JD34" s="831"/>
      <c r="JE34" s="810"/>
      <c r="JF34" s="793"/>
      <c r="JG34" s="811">
        <f t="shared" si="35"/>
        <v>98097.89</v>
      </c>
      <c r="JI34" s="321"/>
      <c r="JJ34" s="229"/>
      <c r="JK34" s="806"/>
      <c r="JL34" s="97"/>
      <c r="JM34" s="350"/>
      <c r="JN34" s="811">
        <f t="shared" si="36"/>
        <v>33536.400000000001</v>
      </c>
      <c r="JP34" s="311"/>
      <c r="JQ34" s="311"/>
      <c r="JR34" s="22"/>
      <c r="JS34" s="31"/>
      <c r="JT34" s="76"/>
      <c r="JU34" s="78">
        <f t="shared" si="37"/>
        <v>19222.190000000002</v>
      </c>
      <c r="JW34" s="311"/>
      <c r="JX34" s="311"/>
      <c r="JY34" s="22"/>
      <c r="JZ34" s="31"/>
      <c r="KA34" s="76"/>
      <c r="KB34" s="78">
        <f t="shared" si="38"/>
        <v>25300</v>
      </c>
      <c r="KD34" s="311"/>
      <c r="KE34" s="311"/>
      <c r="KF34" s="783"/>
      <c r="KG34" s="31"/>
      <c r="KH34" s="76"/>
      <c r="KI34" s="78">
        <f t="shared" si="39"/>
        <v>65228.52</v>
      </c>
      <c r="KK34" s="311"/>
      <c r="KL34" s="311"/>
      <c r="KM34" s="22"/>
      <c r="KN34" s="31"/>
      <c r="KO34" s="76"/>
      <c r="KP34" s="78">
        <f t="shared" si="40"/>
        <v>3088.4</v>
      </c>
      <c r="KR34" s="311"/>
      <c r="KS34" s="311"/>
      <c r="KT34" s="22"/>
      <c r="KU34" s="31"/>
      <c r="KV34" s="76"/>
      <c r="KW34" s="78">
        <f t="shared" si="41"/>
        <v>45118.299999999996</v>
      </c>
      <c r="KY34" s="311"/>
      <c r="KZ34" s="311"/>
      <c r="LA34" s="22"/>
      <c r="LB34" s="31"/>
      <c r="LC34" s="76"/>
      <c r="LD34" s="78">
        <f t="shared" si="42"/>
        <v>3981.6000000000004</v>
      </c>
      <c r="LF34" s="321"/>
      <c r="LG34" s="229"/>
      <c r="LH34" s="975"/>
      <c r="LI34" s="49"/>
      <c r="LJ34" s="139"/>
      <c r="LK34" s="131">
        <f t="shared" si="43"/>
        <v>1440023.2820000001</v>
      </c>
      <c r="LM34" s="311"/>
      <c r="LN34" s="311"/>
      <c r="LO34" s="22"/>
      <c r="LP34" s="31"/>
      <c r="LQ34" s="76"/>
      <c r="LR34" s="78">
        <f t="shared" si="44"/>
        <v>0</v>
      </c>
      <c r="LT34" s="311"/>
      <c r="LU34" s="311"/>
      <c r="LV34" s="22"/>
      <c r="LW34" s="31"/>
      <c r="LX34" s="76"/>
      <c r="LY34" s="78">
        <f t="shared" si="45"/>
        <v>0</v>
      </c>
      <c r="MA34" s="493"/>
      <c r="MB34" s="61"/>
      <c r="MC34" s="311"/>
      <c r="MD34" s="22"/>
      <c r="ME34" s="31"/>
      <c r="MF34" s="76"/>
      <c r="MG34" s="78">
        <f t="shared" si="46"/>
        <v>27686.6</v>
      </c>
      <c r="MI34" s="493"/>
      <c r="MJ34" s="311"/>
      <c r="MK34" s="22"/>
      <c r="ML34" s="31"/>
      <c r="MM34" s="76"/>
      <c r="MN34" s="78">
        <f t="shared" si="47"/>
        <v>53000.1</v>
      </c>
      <c r="MP34" s="495"/>
      <c r="MQ34" s="229"/>
      <c r="MR34" s="104"/>
      <c r="MS34" s="49"/>
      <c r="MT34" s="139"/>
      <c r="MU34" s="131">
        <f t="shared" si="48"/>
        <v>149000.25</v>
      </c>
      <c r="MW34" s="61"/>
      <c r="MX34" s="311"/>
      <c r="MY34" s="22"/>
      <c r="MZ34" s="31"/>
      <c r="NA34" s="76"/>
      <c r="NB34" s="78">
        <f t="shared" si="49"/>
        <v>5139.42</v>
      </c>
      <c r="ND34" s="61"/>
      <c r="NE34" s="311"/>
      <c r="NF34" s="22"/>
      <c r="NG34" s="31"/>
      <c r="NH34" s="76"/>
      <c r="NI34" s="78">
        <f t="shared" si="50"/>
        <v>7971.5</v>
      </c>
      <c r="NK34" s="493"/>
      <c r="NL34" s="311"/>
      <c r="NM34" s="22"/>
      <c r="NN34" s="31"/>
      <c r="NO34" s="76"/>
      <c r="NP34" s="78">
        <f t="shared" si="51"/>
        <v>2000</v>
      </c>
      <c r="NR34" s="493"/>
      <c r="NS34" s="311"/>
      <c r="NT34" s="22"/>
      <c r="NU34" s="31"/>
      <c r="NV34" s="76"/>
      <c r="NW34" s="78">
        <f t="shared" si="52"/>
        <v>31296.400000000001</v>
      </c>
      <c r="NY34" s="61"/>
      <c r="NZ34" s="311"/>
      <c r="OA34" s="22"/>
      <c r="OB34" s="31"/>
      <c r="OC34" s="76"/>
      <c r="OD34" s="78">
        <f t="shared" si="53"/>
        <v>133251.59999999998</v>
      </c>
      <c r="OF34" s="61"/>
      <c r="OG34" s="311"/>
      <c r="OH34" s="22"/>
      <c r="OI34" s="31"/>
      <c r="OJ34" s="76"/>
      <c r="OK34" s="78">
        <f t="shared" si="54"/>
        <v>21915.99</v>
      </c>
      <c r="OM34" s="61"/>
      <c r="ON34" s="311"/>
      <c r="OO34" s="22"/>
      <c r="OP34" s="31"/>
      <c r="OQ34" s="76"/>
      <c r="OR34" s="78">
        <f t="shared" si="55"/>
        <v>19089.189999999999</v>
      </c>
      <c r="OT34" s="61"/>
      <c r="OU34" s="311"/>
      <c r="OV34" s="22"/>
      <c r="OW34" s="31"/>
      <c r="OX34" s="76"/>
      <c r="OY34" s="78">
        <f t="shared" si="56"/>
        <v>0</v>
      </c>
      <c r="PA34" s="61"/>
      <c r="PB34" s="311"/>
      <c r="PC34" s="22"/>
      <c r="PD34" s="31"/>
      <c r="PE34" s="76"/>
      <c r="PF34" s="78">
        <f t="shared" si="57"/>
        <v>0</v>
      </c>
      <c r="PH34" s="61"/>
      <c r="PI34" s="311"/>
      <c r="PJ34" s="22"/>
      <c r="PK34" s="31"/>
      <c r="PL34" s="76"/>
      <c r="PM34" s="78">
        <f t="shared" si="58"/>
        <v>7803.92</v>
      </c>
      <c r="PO34" s="61"/>
      <c r="PP34" s="311"/>
      <c r="PQ34" s="22"/>
      <c r="PR34" s="31"/>
      <c r="PS34" s="76"/>
      <c r="PT34" s="78">
        <f t="shared" si="59"/>
        <v>0</v>
      </c>
      <c r="PV34" s="61"/>
      <c r="PW34" s="311"/>
      <c r="PX34" s="22"/>
      <c r="PY34" s="31"/>
      <c r="PZ34" s="76"/>
      <c r="QA34" s="78">
        <f t="shared" si="60"/>
        <v>870000.36</v>
      </c>
      <c r="QC34" s="61"/>
      <c r="QD34" s="311"/>
      <c r="QE34" s="22"/>
      <c r="QF34" s="31"/>
      <c r="QG34" s="76"/>
      <c r="QH34" s="78">
        <f t="shared" si="61"/>
        <v>0</v>
      </c>
      <c r="QJ34" s="61"/>
      <c r="QK34" s="311"/>
      <c r="QL34" s="22"/>
      <c r="QM34" s="31"/>
      <c r="QN34" s="76"/>
      <c r="QO34" s="78">
        <f t="shared" si="62"/>
        <v>70199</v>
      </c>
      <c r="QQ34" s="258"/>
      <c r="QR34" s="229"/>
      <c r="QS34" s="104"/>
      <c r="QT34" s="49"/>
      <c r="QU34" s="139"/>
      <c r="QV34" s="131">
        <f t="shared" si="63"/>
        <v>0</v>
      </c>
      <c r="QX34" s="258"/>
      <c r="QY34" s="229"/>
      <c r="QZ34" s="104"/>
      <c r="RA34" s="49"/>
      <c r="RB34" s="139"/>
      <c r="RC34" s="131">
        <f t="shared" si="64"/>
        <v>0</v>
      </c>
      <c r="RE34" s="61"/>
      <c r="RF34" s="311"/>
      <c r="RG34" s="22"/>
      <c r="RH34" s="31"/>
      <c r="RI34" s="76"/>
      <c r="RJ34" s="78">
        <f t="shared" si="65"/>
        <v>234</v>
      </c>
      <c r="RL34" s="493"/>
      <c r="RM34" s="311"/>
      <c r="RN34" s="22"/>
      <c r="RO34" s="31"/>
      <c r="RP34" s="76"/>
      <c r="RQ34" s="78">
        <f t="shared" si="66"/>
        <v>7744.58</v>
      </c>
      <c r="RS34" s="493"/>
      <c r="RT34" s="311"/>
      <c r="RU34" s="22"/>
      <c r="RV34" s="31"/>
      <c r="RW34" s="76"/>
      <c r="RX34" s="78">
        <f t="shared" si="67"/>
        <v>16000.32</v>
      </c>
      <c r="RZ34" s="493"/>
      <c r="SA34" s="311"/>
      <c r="SB34" s="22"/>
      <c r="SC34" s="406"/>
      <c r="SD34" s="76"/>
      <c r="SE34" s="78">
        <f t="shared" si="68"/>
        <v>39187.58</v>
      </c>
      <c r="SG34" s="321"/>
      <c r="SH34" s="302"/>
      <c r="SI34" s="139"/>
      <c r="SJ34" s="31"/>
      <c r="SK34" s="76"/>
      <c r="SL34" s="78">
        <f t="shared" si="69"/>
        <v>484857.55000000005</v>
      </c>
      <c r="SN34" s="342"/>
      <c r="SO34" s="229"/>
      <c r="SP34" s="104"/>
      <c r="SQ34" s="49"/>
      <c r="SR34" s="139"/>
      <c r="SS34" s="131">
        <f t="shared" si="70"/>
        <v>211007.15</v>
      </c>
      <c r="SU34" s="342"/>
      <c r="SV34" s="229"/>
      <c r="SW34" s="104"/>
      <c r="SX34" s="49"/>
      <c r="SY34" s="139"/>
      <c r="SZ34" s="131">
        <f t="shared" si="71"/>
        <v>201197.28</v>
      </c>
      <c r="TB34" s="61"/>
      <c r="TC34" s="311"/>
      <c r="TD34" s="22"/>
      <c r="TE34" s="31"/>
      <c r="TF34" s="76"/>
      <c r="TG34" s="78">
        <f t="shared" si="72"/>
        <v>720.1</v>
      </c>
      <c r="TI34" s="605"/>
      <c r="TJ34" s="311"/>
      <c r="TK34" s="22"/>
      <c r="TL34" s="31"/>
      <c r="TM34" s="76"/>
      <c r="TN34" s="78">
        <f t="shared" si="73"/>
        <v>57552.92</v>
      </c>
      <c r="TP34" s="605"/>
      <c r="TQ34" s="311"/>
      <c r="TR34" s="22"/>
      <c r="TS34" s="31"/>
      <c r="TT34" s="76"/>
      <c r="TU34" s="78">
        <f t="shared" si="74"/>
        <v>215449.9</v>
      </c>
      <c r="TW34" s="605"/>
      <c r="TX34" s="311"/>
      <c r="TY34" s="22"/>
      <c r="TZ34" s="31"/>
      <c r="UA34" s="76"/>
      <c r="UB34" s="78">
        <f t="shared" si="75"/>
        <v>2701.3</v>
      </c>
      <c r="UD34" s="61"/>
      <c r="UE34" s="311"/>
      <c r="UF34" s="22"/>
      <c r="UG34" s="31"/>
      <c r="UH34" s="76"/>
      <c r="UI34" s="78">
        <f t="shared" si="76"/>
        <v>3803.8</v>
      </c>
      <c r="UK34" s="61"/>
      <c r="UL34" s="311"/>
      <c r="UM34" s="22"/>
      <c r="UN34" s="31"/>
      <c r="UO34" s="76"/>
      <c r="UP34" s="78">
        <f t="shared" si="77"/>
        <v>4431</v>
      </c>
    </row>
    <row r="35" spans="1:562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80"/>
      <c r="K35" s="139"/>
      <c r="L35" s="49"/>
      <c r="M35" s="139"/>
      <c r="N35" s="78">
        <f t="shared" si="78"/>
        <v>2111724.02</v>
      </c>
      <c r="P35" s="322"/>
      <c r="Q35" s="1003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96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406"/>
      <c r="BJ35" s="1010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1010">
        <v>3897</v>
      </c>
      <c r="CM35" s="22">
        <v>35000</v>
      </c>
      <c r="CN35" s="31"/>
      <c r="CO35" s="76"/>
      <c r="CP35" s="78">
        <f t="shared" si="11"/>
        <v>1757603.8199999998</v>
      </c>
      <c r="CR35" s="426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81"/>
      <c r="DO35" s="1437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3"/>
      <c r="EV35" s="31"/>
      <c r="EW35" s="76"/>
      <c r="EX35" s="78">
        <f t="shared" si="19"/>
        <v>162498.63</v>
      </c>
      <c r="EZ35" s="321"/>
      <c r="FA35" s="229"/>
      <c r="FB35" s="696"/>
      <c r="FC35" s="49"/>
      <c r="FD35" s="139"/>
      <c r="FE35" s="78">
        <f t="shared" si="20"/>
        <v>0</v>
      </c>
      <c r="FG35" s="616"/>
      <c r="FH35" s="1287"/>
      <c r="FI35" s="1288"/>
      <c r="FJ35" s="563"/>
      <c r="FK35" s="139"/>
      <c r="FL35" s="131">
        <f t="shared" si="21"/>
        <v>3105240</v>
      </c>
      <c r="FN35" s="616">
        <v>41639</v>
      </c>
      <c r="FO35" s="1287" t="s">
        <v>1990</v>
      </c>
      <c r="FP35" s="1288">
        <v>1998.78</v>
      </c>
      <c r="FQ35" s="563"/>
      <c r="FR35" s="350"/>
      <c r="FS35" s="131">
        <f t="shared" si="22"/>
        <v>498008.64000000007</v>
      </c>
      <c r="FU35" s="901">
        <v>41639</v>
      </c>
      <c r="FV35" s="780" t="s">
        <v>2027</v>
      </c>
      <c r="FW35" s="793">
        <v>1990.8</v>
      </c>
      <c r="FX35" s="563"/>
      <c r="FY35" s="139"/>
      <c r="FZ35" s="131">
        <f t="shared" si="23"/>
        <v>566633.59999999986</v>
      </c>
      <c r="GB35" s="901"/>
      <c r="GC35" s="780"/>
      <c r="GD35" s="793"/>
      <c r="GE35" s="563"/>
      <c r="GF35" s="139"/>
      <c r="GG35" s="131">
        <f t="shared" si="24"/>
        <v>587959.0499999997</v>
      </c>
      <c r="GI35" s="616"/>
      <c r="GJ35" s="1287"/>
      <c r="GK35" s="1288"/>
      <c r="GL35" s="563"/>
      <c r="GM35" s="139"/>
      <c r="GN35" s="131">
        <f t="shared" si="25"/>
        <v>534500.51</v>
      </c>
      <c r="GP35" s="321"/>
      <c r="GQ35" s="229"/>
      <c r="GR35" s="696"/>
      <c r="GS35" s="49"/>
      <c r="GT35" s="139"/>
      <c r="GU35" s="131">
        <f t="shared" si="26"/>
        <v>3872.54</v>
      </c>
      <c r="GW35" s="321"/>
      <c r="GX35" s="229"/>
      <c r="GY35" s="696"/>
      <c r="GZ35" s="49"/>
      <c r="HA35" s="139"/>
      <c r="HB35" s="131">
        <f t="shared" si="27"/>
        <v>121575.74</v>
      </c>
      <c r="HD35" s="321"/>
      <c r="HE35" s="229"/>
      <c r="HF35" s="696"/>
      <c r="HG35" s="49"/>
      <c r="HH35" s="139"/>
      <c r="HI35" s="131">
        <f t="shared" si="28"/>
        <v>2469.64</v>
      </c>
      <c r="HK35" s="311"/>
      <c r="HL35" s="311"/>
      <c r="HM35" s="783"/>
      <c r="HN35" s="31"/>
      <c r="HO35" s="76"/>
      <c r="HP35" s="78">
        <f t="shared" si="29"/>
        <v>0</v>
      </c>
      <c r="HR35" s="311"/>
      <c r="HS35" s="311"/>
      <c r="HT35" s="783"/>
      <c r="HU35" s="31"/>
      <c r="HV35" s="76"/>
      <c r="HW35" s="78">
        <f t="shared" si="30"/>
        <v>13569.66</v>
      </c>
      <c r="HY35" s="311"/>
      <c r="HZ35" s="311"/>
      <c r="IA35" s="783"/>
      <c r="IB35" s="31"/>
      <c r="IC35" s="76"/>
      <c r="ID35" s="78">
        <f t="shared" si="31"/>
        <v>0</v>
      </c>
      <c r="IF35" s="792"/>
      <c r="IG35" s="311"/>
      <c r="IH35" s="311"/>
      <c r="II35" s="22"/>
      <c r="IJ35" s="31"/>
      <c r="IK35" s="76"/>
      <c r="IL35" s="78">
        <f t="shared" si="32"/>
        <v>20831.8</v>
      </c>
      <c r="IN35" s="311"/>
      <c r="IO35" s="311"/>
      <c r="IP35" s="783"/>
      <c r="IQ35" s="31"/>
      <c r="IR35" s="76"/>
      <c r="IS35" s="78">
        <f t="shared" si="33"/>
        <v>25000.2</v>
      </c>
      <c r="IU35" s="311"/>
      <c r="IV35" s="311"/>
      <c r="IW35" s="783"/>
      <c r="IX35" s="31"/>
      <c r="IY35" s="76"/>
      <c r="IZ35" s="78">
        <f t="shared" si="34"/>
        <v>38688.400000000001</v>
      </c>
      <c r="JB35" s="322"/>
      <c r="JC35" s="311"/>
      <c r="JD35" s="831"/>
      <c r="JE35" s="810"/>
      <c r="JF35" s="793"/>
      <c r="JG35" s="811">
        <f t="shared" si="35"/>
        <v>98097.89</v>
      </c>
      <c r="JI35" s="321"/>
      <c r="JJ35" s="229"/>
      <c r="JK35" s="806"/>
      <c r="JL35" s="97"/>
      <c r="JM35" s="350"/>
      <c r="JN35" s="811">
        <f t="shared" si="36"/>
        <v>33536.400000000001</v>
      </c>
      <c r="JP35" s="311"/>
      <c r="JQ35" s="311"/>
      <c r="JR35" s="22"/>
      <c r="JS35" s="31"/>
      <c r="JT35" s="76"/>
      <c r="JU35" s="78">
        <f t="shared" si="37"/>
        <v>19222.190000000002</v>
      </c>
      <c r="JW35" s="311"/>
      <c r="JX35" s="311"/>
      <c r="JY35" s="22"/>
      <c r="JZ35" s="31"/>
      <c r="KA35" s="76"/>
      <c r="KB35" s="78">
        <f t="shared" si="38"/>
        <v>25300</v>
      </c>
      <c r="KD35" s="311"/>
      <c r="KE35" s="311"/>
      <c r="KF35" s="783"/>
      <c r="KG35" s="31"/>
      <c r="KH35" s="76"/>
      <c r="KI35" s="78">
        <f t="shared" si="39"/>
        <v>65228.52</v>
      </c>
      <c r="KK35" s="311"/>
      <c r="KL35" s="311"/>
      <c r="KM35" s="22"/>
      <c r="KN35" s="31"/>
      <c r="KO35" s="76"/>
      <c r="KP35" s="78">
        <f t="shared" si="40"/>
        <v>3088.4</v>
      </c>
      <c r="KR35" s="311"/>
      <c r="KS35" s="311"/>
      <c r="KT35" s="22"/>
      <c r="KU35" s="31"/>
      <c r="KV35" s="76"/>
      <c r="KW35" s="78">
        <f t="shared" si="41"/>
        <v>45118.299999999996</v>
      </c>
      <c r="KY35" s="311"/>
      <c r="KZ35" s="311"/>
      <c r="LA35" s="22"/>
      <c r="LB35" s="31"/>
      <c r="LC35" s="76"/>
      <c r="LD35" s="78">
        <f t="shared" si="42"/>
        <v>3981.6000000000004</v>
      </c>
      <c r="LF35" s="321"/>
      <c r="LG35" s="229"/>
      <c r="LH35" s="975"/>
      <c r="LI35" s="49"/>
      <c r="LJ35" s="139"/>
      <c r="LK35" s="131">
        <f t="shared" si="43"/>
        <v>1440023.2820000001</v>
      </c>
      <c r="LM35" s="311"/>
      <c r="LN35" s="311"/>
      <c r="LO35" s="22"/>
      <c r="LP35" s="31"/>
      <c r="LQ35" s="76"/>
      <c r="LR35" s="78">
        <f t="shared" si="44"/>
        <v>0</v>
      </c>
      <c r="LT35" s="311"/>
      <c r="LU35" s="311"/>
      <c r="LV35" s="22"/>
      <c r="LW35" s="31"/>
      <c r="LX35" s="76"/>
      <c r="LY35" s="78">
        <f t="shared" si="45"/>
        <v>0</v>
      </c>
      <c r="MA35" s="493"/>
      <c r="MB35" s="61"/>
      <c r="MC35" s="311"/>
      <c r="MD35" s="22"/>
      <c r="ME35" s="31"/>
      <c r="MF35" s="76"/>
      <c r="MG35" s="78">
        <f t="shared" si="46"/>
        <v>27686.6</v>
      </c>
      <c r="MI35" s="493"/>
      <c r="MJ35" s="311"/>
      <c r="MK35" s="22"/>
      <c r="ML35" s="31"/>
      <c r="MM35" s="76"/>
      <c r="MN35" s="78">
        <f t="shared" si="47"/>
        <v>53000.1</v>
      </c>
      <c r="MP35" s="495"/>
      <c r="MQ35" s="229"/>
      <c r="MR35" s="104"/>
      <c r="MS35" s="49"/>
      <c r="MT35" s="139"/>
      <c r="MU35" s="131">
        <f t="shared" si="48"/>
        <v>149000.25</v>
      </c>
      <c r="MW35" s="61"/>
      <c r="MX35" s="311"/>
      <c r="MY35" s="22"/>
      <c r="MZ35" s="31"/>
      <c r="NA35" s="76"/>
      <c r="NB35" s="78">
        <f t="shared" si="49"/>
        <v>5139.42</v>
      </c>
      <c r="ND35" s="61"/>
      <c r="NE35" s="311"/>
      <c r="NF35" s="22"/>
      <c r="NG35" s="31"/>
      <c r="NH35" s="76"/>
      <c r="NI35" s="78">
        <f t="shared" si="50"/>
        <v>7971.5</v>
      </c>
      <c r="NK35" s="493"/>
      <c r="NL35" s="311"/>
      <c r="NM35" s="22"/>
      <c r="NN35" s="31"/>
      <c r="NO35" s="76"/>
      <c r="NP35" s="78">
        <f t="shared" si="51"/>
        <v>2000</v>
      </c>
      <c r="NR35" s="493"/>
      <c r="NS35" s="311"/>
      <c r="NT35" s="22"/>
      <c r="NU35" s="31"/>
      <c r="NV35" s="76"/>
      <c r="NW35" s="78">
        <f t="shared" si="52"/>
        <v>31296.400000000001</v>
      </c>
      <c r="NY35" s="61"/>
      <c r="NZ35" s="311"/>
      <c r="OA35" s="22"/>
      <c r="OB35" s="31"/>
      <c r="OC35" s="76"/>
      <c r="OD35" s="78">
        <f t="shared" si="53"/>
        <v>133251.59999999998</v>
      </c>
      <c r="OF35" s="61"/>
      <c r="OG35" s="311"/>
      <c r="OH35" s="22"/>
      <c r="OI35" s="31"/>
      <c r="OJ35" s="76"/>
      <c r="OK35" s="78">
        <f t="shared" si="54"/>
        <v>21915.99</v>
      </c>
      <c r="OM35" s="61"/>
      <c r="ON35" s="311"/>
      <c r="OO35" s="22"/>
      <c r="OP35" s="31"/>
      <c r="OQ35" s="76"/>
      <c r="OR35" s="78">
        <f t="shared" si="55"/>
        <v>19089.189999999999</v>
      </c>
      <c r="OT35" s="61"/>
      <c r="OU35" s="311"/>
      <c r="OV35" s="22"/>
      <c r="OW35" s="31"/>
      <c r="OX35" s="76"/>
      <c r="OY35" s="78">
        <f t="shared" si="56"/>
        <v>0</v>
      </c>
      <c r="PA35" s="61"/>
      <c r="PB35" s="311"/>
      <c r="PC35" s="22"/>
      <c r="PD35" s="31"/>
      <c r="PE35" s="76"/>
      <c r="PF35" s="78">
        <f t="shared" si="57"/>
        <v>0</v>
      </c>
      <c r="PH35" s="61"/>
      <c r="PI35" s="311"/>
      <c r="PJ35" s="22"/>
      <c r="PK35" s="31"/>
      <c r="PL35" s="76"/>
      <c r="PM35" s="78">
        <f t="shared" si="58"/>
        <v>7803.92</v>
      </c>
      <c r="PO35" s="61"/>
      <c r="PP35" s="311"/>
      <c r="PQ35" s="22"/>
      <c r="PR35" s="31"/>
      <c r="PS35" s="76"/>
      <c r="PT35" s="78">
        <f t="shared" si="59"/>
        <v>0</v>
      </c>
      <c r="PV35" s="61"/>
      <c r="PW35" s="311"/>
      <c r="PX35" s="22"/>
      <c r="PY35" s="31"/>
      <c r="PZ35" s="76"/>
      <c r="QA35" s="78">
        <f t="shared" si="60"/>
        <v>870000.36</v>
      </c>
      <c r="QC35" s="61"/>
      <c r="QD35" s="311"/>
      <c r="QE35" s="22"/>
      <c r="QF35" s="31"/>
      <c r="QG35" s="76"/>
      <c r="QH35" s="78">
        <f t="shared" si="61"/>
        <v>0</v>
      </c>
      <c r="QJ35" s="61"/>
      <c r="QK35" s="311"/>
      <c r="QL35" s="22"/>
      <c r="QM35" s="31"/>
      <c r="QN35" s="76"/>
      <c r="QO35" s="78">
        <f t="shared" si="62"/>
        <v>70199</v>
      </c>
      <c r="QQ35" s="258"/>
      <c r="QR35" s="229"/>
      <c r="QS35" s="104"/>
      <c r="QT35" s="49"/>
      <c r="QU35" s="139"/>
      <c r="QV35" s="131">
        <f t="shared" si="63"/>
        <v>0</v>
      </c>
      <c r="QX35" s="258"/>
      <c r="QY35" s="229"/>
      <c r="QZ35" s="104"/>
      <c r="RA35" s="49"/>
      <c r="RB35" s="139"/>
      <c r="RC35" s="131">
        <f t="shared" si="64"/>
        <v>0</v>
      </c>
      <c r="RE35" s="61"/>
      <c r="RF35" s="311"/>
      <c r="RG35" s="22"/>
      <c r="RH35" s="31"/>
      <c r="RI35" s="76"/>
      <c r="RJ35" s="78">
        <f t="shared" si="65"/>
        <v>234</v>
      </c>
      <c r="RL35" s="493"/>
      <c r="RM35" s="311"/>
      <c r="RN35" s="22"/>
      <c r="RO35" s="31"/>
      <c r="RP35" s="76"/>
      <c r="RQ35" s="78">
        <f t="shared" si="66"/>
        <v>7744.58</v>
      </c>
      <c r="RS35" s="493"/>
      <c r="RT35" s="311"/>
      <c r="RU35" s="22"/>
      <c r="RV35" s="31"/>
      <c r="RW35" s="76"/>
      <c r="RX35" s="78">
        <f t="shared" si="67"/>
        <v>16000.32</v>
      </c>
      <c r="RZ35" s="493"/>
      <c r="SA35" s="311"/>
      <c r="SB35" s="22"/>
      <c r="SC35" s="406"/>
      <c r="SD35" s="76"/>
      <c r="SE35" s="78">
        <f t="shared" si="68"/>
        <v>39187.58</v>
      </c>
      <c r="SG35" s="321"/>
      <c r="SH35" s="302"/>
      <c r="SI35" s="139"/>
      <c r="SJ35" s="31"/>
      <c r="SK35" s="76"/>
      <c r="SL35" s="78">
        <f t="shared" si="69"/>
        <v>484857.55000000005</v>
      </c>
      <c r="SN35" s="342"/>
      <c r="SO35" s="229"/>
      <c r="SP35" s="104"/>
      <c r="SQ35" s="49"/>
      <c r="SR35" s="139"/>
      <c r="SS35" s="131">
        <f t="shared" si="70"/>
        <v>211007.15</v>
      </c>
      <c r="SU35" s="342"/>
      <c r="SV35" s="229"/>
      <c r="SW35" s="104"/>
      <c r="SX35" s="49"/>
      <c r="SY35" s="139"/>
      <c r="SZ35" s="131">
        <f t="shared" si="71"/>
        <v>201197.28</v>
      </c>
      <c r="TB35" s="61"/>
      <c r="TC35" s="311"/>
      <c r="TD35" s="22"/>
      <c r="TE35" s="31"/>
      <c r="TF35" s="76"/>
      <c r="TG35" s="78">
        <f t="shared" si="72"/>
        <v>720.1</v>
      </c>
      <c r="TI35" s="605"/>
      <c r="TJ35" s="311"/>
      <c r="TK35" s="22"/>
      <c r="TL35" s="31"/>
      <c r="TM35" s="76"/>
      <c r="TN35" s="78">
        <f t="shared" si="73"/>
        <v>57552.92</v>
      </c>
      <c r="TP35" s="605"/>
      <c r="TQ35" s="311"/>
      <c r="TR35" s="22"/>
      <c r="TS35" s="31"/>
      <c r="TT35" s="76"/>
      <c r="TU35" s="78">
        <f t="shared" si="74"/>
        <v>215449.9</v>
      </c>
      <c r="TW35" s="605"/>
      <c r="TX35" s="311"/>
      <c r="TY35" s="22"/>
      <c r="TZ35" s="31"/>
      <c r="UA35" s="76"/>
      <c r="UB35" s="78">
        <f t="shared" si="75"/>
        <v>2701.3</v>
      </c>
      <c r="UD35" s="61"/>
      <c r="UE35" s="311"/>
      <c r="UF35" s="22"/>
      <c r="UG35" s="31"/>
      <c r="UH35" s="76"/>
      <c r="UI35" s="78">
        <f t="shared" si="76"/>
        <v>3803.8</v>
      </c>
      <c r="UK35" s="61"/>
      <c r="UL35" s="311"/>
      <c r="UM35" s="22"/>
      <c r="UN35" s="31"/>
      <c r="UO35" s="76"/>
      <c r="UP35" s="78">
        <f t="shared" si="77"/>
        <v>4431</v>
      </c>
    </row>
    <row r="36" spans="1:562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80"/>
      <c r="K36" s="139"/>
      <c r="L36" s="49"/>
      <c r="M36" s="139"/>
      <c r="N36" s="78">
        <f t="shared" si="78"/>
        <v>2111724.02</v>
      </c>
      <c r="P36" s="322"/>
      <c r="Q36" s="1003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96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406"/>
      <c r="BJ36" s="1010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1010">
        <v>3957</v>
      </c>
      <c r="CM36" s="22">
        <v>56800</v>
      </c>
      <c r="CN36" s="31"/>
      <c r="CO36" s="76"/>
      <c r="CP36" s="78">
        <f t="shared" si="11"/>
        <v>1814403.8199999998</v>
      </c>
      <c r="CR36" s="406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81"/>
      <c r="DO36" s="1437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6"/>
      <c r="FH36" s="1287"/>
      <c r="FI36" s="1438"/>
      <c r="FJ36" s="563"/>
      <c r="FK36" s="139"/>
      <c r="FL36" s="131">
        <f t="shared" si="21"/>
        <v>3105240</v>
      </c>
      <c r="FN36" s="616">
        <v>41639</v>
      </c>
      <c r="FO36" s="1287" t="s">
        <v>1991</v>
      </c>
      <c r="FP36" s="1288">
        <v>1999.62</v>
      </c>
      <c r="FQ36" s="563"/>
      <c r="FR36" s="350"/>
      <c r="FS36" s="131">
        <f t="shared" si="22"/>
        <v>500008.26000000007</v>
      </c>
      <c r="FU36" s="901">
        <v>41639</v>
      </c>
      <c r="FV36" s="780" t="s">
        <v>2028</v>
      </c>
      <c r="FW36" s="793">
        <v>1995</v>
      </c>
      <c r="FX36" s="563"/>
      <c r="FY36" s="139"/>
      <c r="FZ36" s="131">
        <f t="shared" si="23"/>
        <v>568628.59999999986</v>
      </c>
      <c r="GB36" s="1814"/>
      <c r="GC36" s="1813"/>
      <c r="GD36" s="569"/>
      <c r="GE36" s="563"/>
      <c r="GF36" s="139"/>
      <c r="GG36" s="131">
        <f t="shared" si="24"/>
        <v>587959.0499999997</v>
      </c>
      <c r="GI36" s="616"/>
      <c r="GJ36" s="1287"/>
      <c r="GK36" s="1438"/>
      <c r="GL36" s="563"/>
      <c r="GM36" s="139"/>
      <c r="GN36" s="131">
        <f t="shared" si="25"/>
        <v>534500.51</v>
      </c>
      <c r="GP36" s="321"/>
      <c r="GQ36" s="229"/>
      <c r="GR36" s="104"/>
      <c r="GS36" s="49"/>
      <c r="GT36" s="139"/>
      <c r="GU36" s="131">
        <f t="shared" si="26"/>
        <v>3872.54</v>
      </c>
      <c r="GW36" s="321"/>
      <c r="GX36" s="229"/>
      <c r="GY36" s="104"/>
      <c r="GZ36" s="49"/>
      <c r="HA36" s="139"/>
      <c r="HB36" s="131">
        <f t="shared" si="27"/>
        <v>121575.74</v>
      </c>
      <c r="HD36" s="321"/>
      <c r="HE36" s="229"/>
      <c r="HF36" s="104"/>
      <c r="HG36" s="49"/>
      <c r="HH36" s="139"/>
      <c r="HI36" s="131">
        <f t="shared" si="28"/>
        <v>2469.64</v>
      </c>
      <c r="HK36" s="311"/>
      <c r="HL36" s="311"/>
      <c r="HM36" s="22"/>
      <c r="HN36" s="31"/>
      <c r="HO36" s="76"/>
      <c r="HP36" s="78">
        <f t="shared" si="29"/>
        <v>0</v>
      </c>
      <c r="HR36" s="311"/>
      <c r="HS36" s="311"/>
      <c r="HT36" s="22"/>
      <c r="HU36" s="31"/>
      <c r="HV36" s="76"/>
      <c r="HW36" s="78">
        <f t="shared" si="30"/>
        <v>13569.66</v>
      </c>
      <c r="HY36" s="311"/>
      <c r="HZ36" s="311"/>
      <c r="IA36" s="22"/>
      <c r="IB36" s="31"/>
      <c r="IC36" s="76"/>
      <c r="ID36" s="78">
        <f t="shared" si="31"/>
        <v>0</v>
      </c>
      <c r="IF36" s="792"/>
      <c r="IG36" s="311"/>
      <c r="IH36" s="311"/>
      <c r="II36" s="22"/>
      <c r="IJ36" s="31"/>
      <c r="IK36" s="76"/>
      <c r="IL36" s="78">
        <f t="shared" si="32"/>
        <v>20831.8</v>
      </c>
      <c r="IN36" s="311"/>
      <c r="IO36" s="311"/>
      <c r="IP36" s="22"/>
      <c r="IQ36" s="31"/>
      <c r="IR36" s="76"/>
      <c r="IS36" s="78">
        <f t="shared" si="33"/>
        <v>25000.2</v>
      </c>
      <c r="IU36" s="311"/>
      <c r="IV36" s="311"/>
      <c r="IW36" s="22"/>
      <c r="IX36" s="31"/>
      <c r="IY36" s="76"/>
      <c r="IZ36" s="78">
        <f t="shared" si="34"/>
        <v>38688.400000000001</v>
      </c>
      <c r="JB36" s="311"/>
      <c r="JC36" s="311"/>
      <c r="JD36" s="831"/>
      <c r="JE36" s="810"/>
      <c r="JF36" s="793"/>
      <c r="JG36" s="811">
        <f t="shared" si="35"/>
        <v>98097.89</v>
      </c>
      <c r="JI36" s="229"/>
      <c r="JJ36" s="229"/>
      <c r="JK36" s="806"/>
      <c r="JL36" s="97"/>
      <c r="JM36" s="350"/>
      <c r="JN36" s="811">
        <f t="shared" si="36"/>
        <v>33536.400000000001</v>
      </c>
      <c r="JP36" s="311"/>
      <c r="JQ36" s="311"/>
      <c r="JR36" s="22"/>
      <c r="JS36" s="31"/>
      <c r="JT36" s="76"/>
      <c r="JU36" s="78">
        <f t="shared" si="37"/>
        <v>19222.190000000002</v>
      </c>
      <c r="JW36" s="311"/>
      <c r="JX36" s="311"/>
      <c r="JY36" s="22"/>
      <c r="JZ36" s="31"/>
      <c r="KA36" s="76"/>
      <c r="KB36" s="78">
        <f t="shared" si="38"/>
        <v>25300</v>
      </c>
      <c r="KD36" s="311"/>
      <c r="KE36" s="311"/>
      <c r="KF36" s="783"/>
      <c r="KG36" s="31"/>
      <c r="KH36" s="76"/>
      <c r="KI36" s="78">
        <f t="shared" si="39"/>
        <v>65228.52</v>
      </c>
      <c r="KK36" s="311"/>
      <c r="KL36" s="311"/>
      <c r="KM36" s="22"/>
      <c r="KN36" s="31"/>
      <c r="KO36" s="76"/>
      <c r="KP36" s="78">
        <f t="shared" si="40"/>
        <v>3088.4</v>
      </c>
      <c r="KR36" s="311"/>
      <c r="KS36" s="311"/>
      <c r="KT36" s="22"/>
      <c r="KU36" s="31"/>
      <c r="KV36" s="76"/>
      <c r="KW36" s="78">
        <f t="shared" si="41"/>
        <v>45118.299999999996</v>
      </c>
      <c r="KY36" s="311"/>
      <c r="KZ36" s="311"/>
      <c r="LA36" s="22"/>
      <c r="LB36" s="31"/>
      <c r="LC36" s="76"/>
      <c r="LD36" s="78">
        <f t="shared" si="42"/>
        <v>3981.6000000000004</v>
      </c>
      <c r="LF36" s="321"/>
      <c r="LG36" s="229"/>
      <c r="LH36" s="975"/>
      <c r="LI36" s="49"/>
      <c r="LJ36" s="139"/>
      <c r="LK36" s="131">
        <f t="shared" si="43"/>
        <v>1440023.2820000001</v>
      </c>
      <c r="LM36" s="311"/>
      <c r="LN36" s="311"/>
      <c r="LO36" s="22"/>
      <c r="LP36" s="31"/>
      <c r="LQ36" s="76"/>
      <c r="LR36" s="78">
        <f t="shared" si="44"/>
        <v>0</v>
      </c>
      <c r="LT36" s="311"/>
      <c r="LU36" s="311"/>
      <c r="LV36" s="22"/>
      <c r="LW36" s="31"/>
      <c r="LX36" s="76"/>
      <c r="LY36" s="78">
        <f t="shared" si="45"/>
        <v>0</v>
      </c>
      <c r="MA36" s="406"/>
      <c r="MB36" s="31"/>
      <c r="MC36" s="311"/>
      <c r="MD36" s="22"/>
      <c r="ME36" s="31"/>
      <c r="MF36" s="76"/>
      <c r="MG36" s="78">
        <f t="shared" si="46"/>
        <v>27686.6</v>
      </c>
      <c r="MI36" s="406"/>
      <c r="MJ36" s="311"/>
      <c r="MK36" s="22"/>
      <c r="ML36" s="31"/>
      <c r="MM36" s="76"/>
      <c r="MN36" s="78">
        <f t="shared" si="47"/>
        <v>53000.1</v>
      </c>
      <c r="MP36" s="426"/>
      <c r="MQ36" s="229"/>
      <c r="MR36" s="104"/>
      <c r="MS36" s="49"/>
      <c r="MT36" s="139"/>
      <c r="MU36" s="131">
        <f t="shared" si="48"/>
        <v>149000.25</v>
      </c>
      <c r="MW36" s="31"/>
      <c r="MX36" s="311"/>
      <c r="MY36" s="22"/>
      <c r="MZ36" s="31"/>
      <c r="NA36" s="76"/>
      <c r="NB36" s="78">
        <f t="shared" si="49"/>
        <v>5139.42</v>
      </c>
      <c r="ND36" s="31"/>
      <c r="NE36" s="311"/>
      <c r="NF36" s="22"/>
      <c r="NG36" s="31"/>
      <c r="NH36" s="76"/>
      <c r="NI36" s="78">
        <f t="shared" si="50"/>
        <v>7971.5</v>
      </c>
      <c r="NK36" s="406"/>
      <c r="NL36" s="311"/>
      <c r="NM36" s="22"/>
      <c r="NN36" s="31"/>
      <c r="NO36" s="76"/>
      <c r="NP36" s="78">
        <f t="shared" si="51"/>
        <v>2000</v>
      </c>
      <c r="NR36" s="406"/>
      <c r="NS36" s="311"/>
      <c r="NT36" s="22"/>
      <c r="NU36" s="31"/>
      <c r="NV36" s="76"/>
      <c r="NW36" s="78">
        <f t="shared" si="52"/>
        <v>31296.400000000001</v>
      </c>
      <c r="NY36" s="31"/>
      <c r="NZ36" s="311"/>
      <c r="OA36" s="22"/>
      <c r="OB36" s="31"/>
      <c r="OC36" s="76"/>
      <c r="OD36" s="78">
        <f t="shared" si="53"/>
        <v>133251.59999999998</v>
      </c>
      <c r="OF36" s="31"/>
      <c r="OG36" s="311"/>
      <c r="OH36" s="22"/>
      <c r="OI36" s="31"/>
      <c r="OJ36" s="76"/>
      <c r="OK36" s="78">
        <f t="shared" si="54"/>
        <v>21915.99</v>
      </c>
      <c r="OM36" s="31"/>
      <c r="ON36" s="311"/>
      <c r="OO36" s="22"/>
      <c r="OP36" s="31"/>
      <c r="OQ36" s="76"/>
      <c r="OR36" s="78">
        <f t="shared" si="55"/>
        <v>19089.189999999999</v>
      </c>
      <c r="OT36" s="31"/>
      <c r="OU36" s="311"/>
      <c r="OV36" s="22"/>
      <c r="OW36" s="31"/>
      <c r="OX36" s="76"/>
      <c r="OY36" s="78">
        <f t="shared" si="56"/>
        <v>0</v>
      </c>
      <c r="PA36" s="31"/>
      <c r="PB36" s="311"/>
      <c r="PC36" s="22"/>
      <c r="PD36" s="31"/>
      <c r="PE36" s="76"/>
      <c r="PF36" s="78">
        <f t="shared" si="57"/>
        <v>0</v>
      </c>
      <c r="PH36" s="31"/>
      <c r="PI36" s="311"/>
      <c r="PJ36" s="22"/>
      <c r="PK36" s="31"/>
      <c r="PL36" s="76"/>
      <c r="PM36" s="78">
        <f t="shared" si="58"/>
        <v>7803.92</v>
      </c>
      <c r="PO36" s="31"/>
      <c r="PP36" s="311"/>
      <c r="PQ36" s="22"/>
      <c r="PR36" s="31"/>
      <c r="PS36" s="76"/>
      <c r="PT36" s="78">
        <f t="shared" si="59"/>
        <v>0</v>
      </c>
      <c r="PV36" s="31"/>
      <c r="PW36" s="311"/>
      <c r="PX36" s="22"/>
      <c r="PY36" s="31"/>
      <c r="PZ36" s="76"/>
      <c r="QA36" s="78">
        <f t="shared" si="60"/>
        <v>870000.36</v>
      </c>
      <c r="QC36" s="31"/>
      <c r="QD36" s="311"/>
      <c r="QE36" s="22"/>
      <c r="QF36" s="31"/>
      <c r="QG36" s="76"/>
      <c r="QH36" s="78">
        <f t="shared" si="61"/>
        <v>0</v>
      </c>
      <c r="QJ36" s="31"/>
      <c r="QK36" s="311"/>
      <c r="QL36" s="22"/>
      <c r="QM36" s="31"/>
      <c r="QN36" s="76"/>
      <c r="QO36" s="78">
        <f t="shared" si="62"/>
        <v>70199</v>
      </c>
      <c r="QQ36" s="49"/>
      <c r="QR36" s="229"/>
      <c r="QS36" s="104"/>
      <c r="QT36" s="49"/>
      <c r="QU36" s="139"/>
      <c r="QV36" s="131">
        <f t="shared" si="63"/>
        <v>0</v>
      </c>
      <c r="QX36" s="49"/>
      <c r="QY36" s="229"/>
      <c r="QZ36" s="104"/>
      <c r="RA36" s="49"/>
      <c r="RB36" s="139"/>
      <c r="RC36" s="131">
        <f t="shared" si="64"/>
        <v>0</v>
      </c>
      <c r="RE36" s="31"/>
      <c r="RF36" s="311"/>
      <c r="RG36" s="22"/>
      <c r="RH36" s="31"/>
      <c r="RI36" s="76"/>
      <c r="RJ36" s="78">
        <f t="shared" si="65"/>
        <v>234</v>
      </c>
      <c r="RL36" s="406"/>
      <c r="RM36" s="311"/>
      <c r="RN36" s="22"/>
      <c r="RO36" s="31"/>
      <c r="RP36" s="76"/>
      <c r="RQ36" s="78">
        <f t="shared" si="66"/>
        <v>7744.58</v>
      </c>
      <c r="RS36" s="406"/>
      <c r="RT36" s="311"/>
      <c r="RU36" s="22"/>
      <c r="RV36" s="31"/>
      <c r="RW36" s="76"/>
      <c r="RX36" s="78">
        <f t="shared" si="67"/>
        <v>16000.32</v>
      </c>
      <c r="RZ36" s="406"/>
      <c r="SA36" s="311"/>
      <c r="SB36" s="22"/>
      <c r="SC36" s="406"/>
      <c r="SD36" s="76"/>
      <c r="SE36" s="78">
        <f t="shared" si="68"/>
        <v>39187.58</v>
      </c>
      <c r="SG36" s="31"/>
      <c r="SH36" s="311"/>
      <c r="SI36" s="22"/>
      <c r="SJ36" s="31"/>
      <c r="SK36" s="76"/>
      <c r="SL36" s="78">
        <f t="shared" si="69"/>
        <v>484857.55000000005</v>
      </c>
      <c r="SN36" s="49"/>
      <c r="SO36" s="229"/>
      <c r="SP36" s="104"/>
      <c r="SQ36" s="49"/>
      <c r="SR36" s="139"/>
      <c r="SS36" s="131">
        <f t="shared" si="70"/>
        <v>211007.15</v>
      </c>
      <c r="SU36" s="49"/>
      <c r="SV36" s="229"/>
      <c r="SW36" s="104"/>
      <c r="SX36" s="49"/>
      <c r="SY36" s="139"/>
      <c r="SZ36" s="131">
        <f t="shared" si="71"/>
        <v>201197.28</v>
      </c>
      <c r="TB36" s="31"/>
      <c r="TC36" s="311"/>
      <c r="TD36" s="22"/>
      <c r="TE36" s="31"/>
      <c r="TF36" s="76"/>
      <c r="TG36" s="78">
        <f t="shared" si="72"/>
        <v>720.1</v>
      </c>
      <c r="TI36" s="322"/>
      <c r="TJ36" s="311"/>
      <c r="TK36" s="22"/>
      <c r="TL36" s="31"/>
      <c r="TM36" s="76"/>
      <c r="TN36" s="78">
        <f t="shared" si="73"/>
        <v>57552.92</v>
      </c>
      <c r="TP36" s="322"/>
      <c r="TQ36" s="311"/>
      <c r="TR36" s="22"/>
      <c r="TS36" s="31"/>
      <c r="TT36" s="76"/>
      <c r="TU36" s="78">
        <f t="shared" si="74"/>
        <v>215449.9</v>
      </c>
      <c r="TW36" s="322"/>
      <c r="TX36" s="311"/>
      <c r="TY36" s="22"/>
      <c r="TZ36" s="31"/>
      <c r="UA36" s="76"/>
      <c r="UB36" s="78">
        <f t="shared" si="75"/>
        <v>2701.3</v>
      </c>
      <c r="UD36" s="31"/>
      <c r="UE36" s="311"/>
      <c r="UF36" s="22"/>
      <c r="UG36" s="31"/>
      <c r="UH36" s="76"/>
      <c r="UI36" s="78">
        <f t="shared" si="76"/>
        <v>3803.8</v>
      </c>
      <c r="UK36" s="31"/>
      <c r="UL36" s="311"/>
      <c r="UM36" s="22"/>
      <c r="UN36" s="31"/>
      <c r="UO36" s="76"/>
      <c r="UP36" s="78">
        <f t="shared" si="77"/>
        <v>4431</v>
      </c>
    </row>
    <row r="37" spans="1:562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80"/>
      <c r="K37" s="139"/>
      <c r="L37" s="49"/>
      <c r="M37" s="139"/>
      <c r="N37" s="78">
        <f t="shared" si="78"/>
        <v>2111724.02</v>
      </c>
      <c r="P37" s="322"/>
      <c r="Q37" s="999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96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406"/>
      <c r="BJ37" s="1010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1010">
        <v>3984</v>
      </c>
      <c r="CM37" s="22">
        <v>100000</v>
      </c>
      <c r="CN37" s="31"/>
      <c r="CO37" s="76"/>
      <c r="CP37" s="78">
        <f t="shared" si="11"/>
        <v>1914403.8199999998</v>
      </c>
      <c r="CR37" s="406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81"/>
      <c r="DO37" s="1437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6"/>
      <c r="FH37" s="1287"/>
      <c r="FI37" s="1438"/>
      <c r="FJ37" s="563"/>
      <c r="FK37" s="139"/>
      <c r="FL37" s="131">
        <f t="shared" si="21"/>
        <v>3105240</v>
      </c>
      <c r="FN37" s="616">
        <v>41639</v>
      </c>
      <c r="FO37" s="1287" t="s">
        <v>1992</v>
      </c>
      <c r="FP37" s="1288">
        <v>1999.62</v>
      </c>
      <c r="FQ37" s="563"/>
      <c r="FR37" s="350"/>
      <c r="FS37" s="131">
        <f t="shared" si="22"/>
        <v>502007.88000000006</v>
      </c>
      <c r="FU37" s="901">
        <v>41639</v>
      </c>
      <c r="FV37" s="780" t="s">
        <v>2029</v>
      </c>
      <c r="FW37" s="793">
        <v>1999.2</v>
      </c>
      <c r="FX37" s="563"/>
      <c r="FY37" s="139"/>
      <c r="FZ37" s="131">
        <f t="shared" si="23"/>
        <v>570627.79999999981</v>
      </c>
      <c r="GB37" s="616"/>
      <c r="GC37" s="1813"/>
      <c r="GD37" s="569"/>
      <c r="GE37" s="563"/>
      <c r="GF37" s="139"/>
      <c r="GG37" s="131">
        <f t="shared" si="24"/>
        <v>587959.0499999997</v>
      </c>
      <c r="GI37" s="616"/>
      <c r="GJ37" s="1287"/>
      <c r="GK37" s="1438"/>
      <c r="GL37" s="563"/>
      <c r="GM37" s="139"/>
      <c r="GN37" s="131">
        <f t="shared" si="25"/>
        <v>534500.51</v>
      </c>
      <c r="GP37" s="321"/>
      <c r="GQ37" s="229"/>
      <c r="GR37" s="104"/>
      <c r="GS37" s="49"/>
      <c r="GT37" s="139"/>
      <c r="GU37" s="131">
        <f t="shared" si="26"/>
        <v>3872.54</v>
      </c>
      <c r="GW37" s="321"/>
      <c r="GX37" s="229"/>
      <c r="GY37" s="104"/>
      <c r="GZ37" s="49"/>
      <c r="HA37" s="139"/>
      <c r="HB37" s="131">
        <f t="shared" si="27"/>
        <v>121575.74</v>
      </c>
      <c r="HD37" s="321"/>
      <c r="HE37" s="229"/>
      <c r="HF37" s="104"/>
      <c r="HG37" s="49"/>
      <c r="HH37" s="139"/>
      <c r="HI37" s="131">
        <f t="shared" si="28"/>
        <v>2469.64</v>
      </c>
      <c r="HK37" s="311"/>
      <c r="HL37" s="311"/>
      <c r="HM37" s="22"/>
      <c r="HN37" s="31"/>
      <c r="HO37" s="76"/>
      <c r="HP37" s="78">
        <f t="shared" si="29"/>
        <v>0</v>
      </c>
      <c r="HR37" s="311"/>
      <c r="HS37" s="311"/>
      <c r="HT37" s="22"/>
      <c r="HU37" s="31"/>
      <c r="HV37" s="76"/>
      <c r="HW37" s="78">
        <f t="shared" si="30"/>
        <v>13569.66</v>
      </c>
      <c r="HY37" s="311"/>
      <c r="HZ37" s="311"/>
      <c r="IA37" s="22"/>
      <c r="IB37" s="31"/>
      <c r="IC37" s="76"/>
      <c r="ID37" s="78">
        <f t="shared" si="31"/>
        <v>0</v>
      </c>
      <c r="IF37" s="792"/>
      <c r="IG37" s="311"/>
      <c r="IH37" s="311"/>
      <c r="II37" s="22"/>
      <c r="IJ37" s="31"/>
      <c r="IK37" s="76"/>
      <c r="IL37" s="78">
        <f t="shared" si="32"/>
        <v>20831.8</v>
      </c>
      <c r="IN37" s="311"/>
      <c r="IO37" s="311"/>
      <c r="IP37" s="22"/>
      <c r="IQ37" s="31"/>
      <c r="IR37" s="76"/>
      <c r="IS37" s="78">
        <f t="shared" si="33"/>
        <v>25000.2</v>
      </c>
      <c r="IU37" s="311"/>
      <c r="IV37" s="311"/>
      <c r="IW37" s="22"/>
      <c r="IX37" s="31"/>
      <c r="IY37" s="76"/>
      <c r="IZ37" s="78">
        <f t="shared" si="34"/>
        <v>38688.400000000001</v>
      </c>
      <c r="JB37" s="311"/>
      <c r="JC37" s="311"/>
      <c r="JD37" s="831"/>
      <c r="JE37" s="810"/>
      <c r="JF37" s="793"/>
      <c r="JG37" s="811">
        <f t="shared" si="35"/>
        <v>98097.89</v>
      </c>
      <c r="JI37" s="229"/>
      <c r="JJ37" s="229"/>
      <c r="JK37" s="806"/>
      <c r="JL37" s="97"/>
      <c r="JM37" s="350"/>
      <c r="JN37" s="811">
        <f t="shared" si="36"/>
        <v>33536.400000000001</v>
      </c>
      <c r="JP37" s="311"/>
      <c r="JQ37" s="311"/>
      <c r="JR37" s="22"/>
      <c r="JS37" s="31"/>
      <c r="JT37" s="76"/>
      <c r="JU37" s="78">
        <f t="shared" si="37"/>
        <v>19222.190000000002</v>
      </c>
      <c r="JW37" s="311"/>
      <c r="JX37" s="311"/>
      <c r="JY37" s="22"/>
      <c r="JZ37" s="31"/>
      <c r="KA37" s="76"/>
      <c r="KB37" s="78">
        <f t="shared" si="38"/>
        <v>25300</v>
      </c>
      <c r="KD37" s="311"/>
      <c r="KE37" s="311"/>
      <c r="KF37" s="783"/>
      <c r="KG37" s="31"/>
      <c r="KH37" s="76"/>
      <c r="KI37" s="78">
        <f t="shared" si="39"/>
        <v>65228.52</v>
      </c>
      <c r="KK37" s="311"/>
      <c r="KL37" s="311"/>
      <c r="KM37" s="22"/>
      <c r="KN37" s="31"/>
      <c r="KO37" s="76"/>
      <c r="KP37" s="78">
        <f t="shared" si="40"/>
        <v>3088.4</v>
      </c>
      <c r="KR37" s="311"/>
      <c r="KS37" s="311"/>
      <c r="KT37" s="22"/>
      <c r="KU37" s="31"/>
      <c r="KV37" s="76"/>
      <c r="KW37" s="78">
        <f t="shared" si="41"/>
        <v>45118.299999999996</v>
      </c>
      <c r="KY37" s="311"/>
      <c r="KZ37" s="311"/>
      <c r="LA37" s="22"/>
      <c r="LB37" s="31"/>
      <c r="LC37" s="76"/>
      <c r="LD37" s="78">
        <f t="shared" si="42"/>
        <v>3981.6000000000004</v>
      </c>
      <c r="LF37" s="321"/>
      <c r="LG37" s="229"/>
      <c r="LH37" s="975"/>
      <c r="LI37" s="49"/>
      <c r="LJ37" s="139"/>
      <c r="LK37" s="131">
        <f t="shared" si="43"/>
        <v>1440023.2820000001</v>
      </c>
      <c r="LM37" s="311"/>
      <c r="LN37" s="311"/>
      <c r="LO37" s="22"/>
      <c r="LP37" s="31"/>
      <c r="LQ37" s="76"/>
      <c r="LR37" s="78">
        <f t="shared" si="44"/>
        <v>0</v>
      </c>
      <c r="LT37" s="311"/>
      <c r="LU37" s="311"/>
      <c r="LV37" s="22"/>
      <c r="LW37" s="31"/>
      <c r="LX37" s="76"/>
      <c r="LY37" s="78">
        <f t="shared" si="45"/>
        <v>0</v>
      </c>
      <c r="MA37" s="406"/>
      <c r="MB37" s="31"/>
      <c r="MC37" s="311"/>
      <c r="MD37" s="22"/>
      <c r="ME37" s="31"/>
      <c r="MF37" s="76"/>
      <c r="MG37" s="78">
        <f t="shared" si="46"/>
        <v>27686.6</v>
      </c>
      <c r="MI37" s="406"/>
      <c r="MJ37" s="311"/>
      <c r="MK37" s="22"/>
      <c r="ML37" s="31"/>
      <c r="MM37" s="76"/>
      <c r="MN37" s="78">
        <f t="shared" si="47"/>
        <v>53000.1</v>
      </c>
      <c r="MP37" s="426"/>
      <c r="MQ37" s="229"/>
      <c r="MR37" s="104"/>
      <c r="MS37" s="49"/>
      <c r="MT37" s="139"/>
      <c r="MU37" s="131">
        <f t="shared" si="48"/>
        <v>149000.25</v>
      </c>
      <c r="MW37" s="31"/>
      <c r="MX37" s="311"/>
      <c r="MY37" s="22"/>
      <c r="MZ37" s="31"/>
      <c r="NA37" s="76"/>
      <c r="NB37" s="78">
        <f t="shared" si="49"/>
        <v>5139.42</v>
      </c>
      <c r="ND37" s="31"/>
      <c r="NE37" s="311"/>
      <c r="NF37" s="22"/>
      <c r="NG37" s="31"/>
      <c r="NH37" s="76"/>
      <c r="NI37" s="78">
        <f t="shared" si="50"/>
        <v>7971.5</v>
      </c>
      <c r="NK37" s="406"/>
      <c r="NL37" s="311"/>
      <c r="NM37" s="22"/>
      <c r="NN37" s="31"/>
      <c r="NO37" s="76"/>
      <c r="NP37" s="78">
        <f t="shared" si="51"/>
        <v>2000</v>
      </c>
      <c r="NR37" s="406"/>
      <c r="NS37" s="311"/>
      <c r="NT37" s="22"/>
      <c r="NU37" s="31"/>
      <c r="NV37" s="76"/>
      <c r="NW37" s="78">
        <f t="shared" si="52"/>
        <v>31296.400000000001</v>
      </c>
      <c r="NY37" s="31"/>
      <c r="NZ37" s="311"/>
      <c r="OA37" s="22"/>
      <c r="OB37" s="31"/>
      <c r="OC37" s="76"/>
      <c r="OD37" s="78">
        <f t="shared" si="53"/>
        <v>133251.59999999998</v>
      </c>
      <c r="OF37" s="31"/>
      <c r="OG37" s="311"/>
      <c r="OH37" s="22"/>
      <c r="OI37" s="31"/>
      <c r="OJ37" s="76"/>
      <c r="OK37" s="78">
        <f t="shared" si="54"/>
        <v>21915.99</v>
      </c>
      <c r="OM37" s="31"/>
      <c r="ON37" s="311"/>
      <c r="OO37" s="22"/>
      <c r="OP37" s="31"/>
      <c r="OQ37" s="76"/>
      <c r="OR37" s="78">
        <f t="shared" si="55"/>
        <v>19089.189999999999</v>
      </c>
      <c r="OT37" s="31"/>
      <c r="OU37" s="311"/>
      <c r="OV37" s="22"/>
      <c r="OW37" s="31"/>
      <c r="OX37" s="76"/>
      <c r="OY37" s="78">
        <f t="shared" si="56"/>
        <v>0</v>
      </c>
      <c r="PA37" s="31"/>
      <c r="PB37" s="311"/>
      <c r="PC37" s="22"/>
      <c r="PD37" s="31"/>
      <c r="PE37" s="76"/>
      <c r="PF37" s="78">
        <f t="shared" si="57"/>
        <v>0</v>
      </c>
      <c r="PH37" s="31"/>
      <c r="PI37" s="311"/>
      <c r="PJ37" s="22"/>
      <c r="PK37" s="31"/>
      <c r="PL37" s="76"/>
      <c r="PM37" s="78">
        <f t="shared" si="58"/>
        <v>7803.92</v>
      </c>
      <c r="PO37" s="31"/>
      <c r="PP37" s="311"/>
      <c r="PQ37" s="22"/>
      <c r="PR37" s="31"/>
      <c r="PS37" s="76"/>
      <c r="PT37" s="78">
        <f t="shared" si="59"/>
        <v>0</v>
      </c>
      <c r="PV37" s="31"/>
      <c r="PW37" s="311"/>
      <c r="PX37" s="22"/>
      <c r="PY37" s="31"/>
      <c r="PZ37" s="76"/>
      <c r="QA37" s="78">
        <f t="shared" si="60"/>
        <v>870000.36</v>
      </c>
      <c r="QC37" s="31"/>
      <c r="QD37" s="311"/>
      <c r="QE37" s="22"/>
      <c r="QF37" s="31"/>
      <c r="QG37" s="76"/>
      <c r="QH37" s="78">
        <f t="shared" si="61"/>
        <v>0</v>
      </c>
      <c r="QJ37" s="31"/>
      <c r="QK37" s="311"/>
      <c r="QL37" s="22"/>
      <c r="QM37" s="31"/>
      <c r="QN37" s="76"/>
      <c r="QO37" s="78">
        <f t="shared" si="62"/>
        <v>70199</v>
      </c>
      <c r="QQ37" s="49"/>
      <c r="QR37" s="229"/>
      <c r="QS37" s="104"/>
      <c r="QT37" s="49"/>
      <c r="QU37" s="139"/>
      <c r="QV37" s="131">
        <f t="shared" si="63"/>
        <v>0</v>
      </c>
      <c r="QX37" s="49"/>
      <c r="QY37" s="229"/>
      <c r="QZ37" s="104"/>
      <c r="RA37" s="49"/>
      <c r="RB37" s="139"/>
      <c r="RC37" s="131">
        <f t="shared" si="64"/>
        <v>0</v>
      </c>
      <c r="RE37" s="31"/>
      <c r="RF37" s="311"/>
      <c r="RG37" s="22"/>
      <c r="RH37" s="31"/>
      <c r="RI37" s="76"/>
      <c r="RJ37" s="78">
        <f t="shared" si="65"/>
        <v>234</v>
      </c>
      <c r="RL37" s="406"/>
      <c r="RM37" s="311"/>
      <c r="RN37" s="22"/>
      <c r="RO37" s="31"/>
      <c r="RP37" s="76"/>
      <c r="RQ37" s="78">
        <f t="shared" si="66"/>
        <v>7744.58</v>
      </c>
      <c r="RS37" s="406"/>
      <c r="RT37" s="311"/>
      <c r="RU37" s="22"/>
      <c r="RV37" s="31"/>
      <c r="RW37" s="76"/>
      <c r="RX37" s="78">
        <f t="shared" si="67"/>
        <v>16000.32</v>
      </c>
      <c r="RZ37" s="406"/>
      <c r="SA37" s="311"/>
      <c r="SB37" s="22"/>
      <c r="SC37" s="406"/>
      <c r="SD37" s="76"/>
      <c r="SE37" s="78">
        <f t="shared" si="68"/>
        <v>39187.58</v>
      </c>
      <c r="SG37" s="31"/>
      <c r="SH37" s="311"/>
      <c r="SI37" s="22"/>
      <c r="SJ37" s="31"/>
      <c r="SK37" s="76"/>
      <c r="SL37" s="78">
        <f t="shared" si="69"/>
        <v>484857.55000000005</v>
      </c>
      <c r="SN37" s="49"/>
      <c r="SO37" s="229"/>
      <c r="SP37" s="104"/>
      <c r="SQ37" s="49"/>
      <c r="SR37" s="139"/>
      <c r="SS37" s="131">
        <f t="shared" si="70"/>
        <v>211007.15</v>
      </c>
      <c r="SU37" s="49"/>
      <c r="SV37" s="229"/>
      <c r="SW37" s="104"/>
      <c r="SX37" s="49"/>
      <c r="SY37" s="139"/>
      <c r="SZ37" s="131">
        <f t="shared" si="71"/>
        <v>201197.28</v>
      </c>
      <c r="TB37" s="31"/>
      <c r="TC37" s="311"/>
      <c r="TD37" s="22"/>
      <c r="TE37" s="31"/>
      <c r="TF37" s="76"/>
      <c r="TG37" s="78">
        <f t="shared" si="72"/>
        <v>720.1</v>
      </c>
      <c r="TI37" s="322"/>
      <c r="TJ37" s="311"/>
      <c r="TK37" s="22"/>
      <c r="TL37" s="31"/>
      <c r="TM37" s="76"/>
      <c r="TN37" s="78">
        <f t="shared" si="73"/>
        <v>57552.92</v>
      </c>
      <c r="TP37" s="322"/>
      <c r="TQ37" s="311"/>
      <c r="TR37" s="22"/>
      <c r="TS37" s="31"/>
      <c r="TT37" s="76"/>
      <c r="TU37" s="78">
        <f t="shared" si="74"/>
        <v>215449.9</v>
      </c>
      <c r="TW37" s="322"/>
      <c r="TX37" s="311"/>
      <c r="TY37" s="22"/>
      <c r="TZ37" s="31"/>
      <c r="UA37" s="76"/>
      <c r="UB37" s="78">
        <f t="shared" si="75"/>
        <v>2701.3</v>
      </c>
      <c r="UD37" s="31"/>
      <c r="UE37" s="311"/>
      <c r="UF37" s="22"/>
      <c r="UG37" s="31"/>
      <c r="UH37" s="76"/>
      <c r="UI37" s="78">
        <f t="shared" si="76"/>
        <v>3803.8</v>
      </c>
      <c r="UK37" s="31"/>
      <c r="UL37" s="311"/>
      <c r="UM37" s="22"/>
      <c r="UN37" s="31"/>
      <c r="UO37" s="76"/>
      <c r="UP37" s="78">
        <f t="shared" si="77"/>
        <v>4431</v>
      </c>
    </row>
    <row r="38" spans="1:562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80"/>
      <c r="K38" s="76"/>
      <c r="L38" s="49"/>
      <c r="M38" s="139"/>
      <c r="N38" s="78">
        <f t="shared" si="78"/>
        <v>2111724.02</v>
      </c>
      <c r="P38" s="322"/>
      <c r="Q38" s="999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96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406"/>
      <c r="BJ38" s="1010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1010" t="s">
        <v>1857</v>
      </c>
      <c r="CM38" s="22">
        <v>65000.18</v>
      </c>
      <c r="CN38" s="31"/>
      <c r="CO38" s="76"/>
      <c r="CP38" s="78">
        <f t="shared" si="11"/>
        <v>1979403.9999999998</v>
      </c>
      <c r="CR38" s="406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437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6"/>
      <c r="FH38" s="1287"/>
      <c r="FI38" s="1438"/>
      <c r="FJ38" s="563"/>
      <c r="FK38" s="139"/>
      <c r="FL38" s="131">
        <f t="shared" si="21"/>
        <v>3105240</v>
      </c>
      <c r="FN38" s="616">
        <v>41639</v>
      </c>
      <c r="FO38" s="1287" t="s">
        <v>1993</v>
      </c>
      <c r="FP38" s="1288">
        <v>1939.6</v>
      </c>
      <c r="FQ38" s="563"/>
      <c r="FR38" s="350"/>
      <c r="FS38" s="131">
        <f t="shared" si="22"/>
        <v>503947.48000000004</v>
      </c>
      <c r="FU38" s="901">
        <v>41639</v>
      </c>
      <c r="FV38" s="780" t="s">
        <v>2030</v>
      </c>
      <c r="FW38" s="793">
        <v>1999.2</v>
      </c>
      <c r="FX38" s="563"/>
      <c r="FY38" s="139"/>
      <c r="FZ38" s="131">
        <f t="shared" si="23"/>
        <v>572626.99999999977</v>
      </c>
      <c r="GB38" s="616"/>
      <c r="GC38" s="1813"/>
      <c r="GD38" s="569"/>
      <c r="GE38" s="563"/>
      <c r="GF38" s="139"/>
      <c r="GG38" s="131">
        <f t="shared" si="24"/>
        <v>587959.0499999997</v>
      </c>
      <c r="GI38" s="616"/>
      <c r="GJ38" s="1287"/>
      <c r="GK38" s="1438"/>
      <c r="GL38" s="563"/>
      <c r="GM38" s="139"/>
      <c r="GN38" s="131">
        <f t="shared" si="25"/>
        <v>534500.51</v>
      </c>
      <c r="GP38" s="321"/>
      <c r="GQ38" s="229"/>
      <c r="GR38" s="104"/>
      <c r="GS38" s="49"/>
      <c r="GT38" s="139"/>
      <c r="GU38" s="131">
        <f t="shared" si="26"/>
        <v>3872.54</v>
      </c>
      <c r="GW38" s="321"/>
      <c r="GX38" s="229"/>
      <c r="GY38" s="104"/>
      <c r="GZ38" s="49"/>
      <c r="HA38" s="139"/>
      <c r="HB38" s="131">
        <f t="shared" si="27"/>
        <v>121575.74</v>
      </c>
      <c r="HD38" s="321"/>
      <c r="HE38" s="229"/>
      <c r="HF38" s="104"/>
      <c r="HG38" s="49"/>
      <c r="HH38" s="139"/>
      <c r="HI38" s="131">
        <f t="shared" si="28"/>
        <v>2469.64</v>
      </c>
      <c r="HK38" s="311"/>
      <c r="HL38" s="311"/>
      <c r="HM38" s="22"/>
      <c r="HN38" s="31"/>
      <c r="HO38" s="76"/>
      <c r="HP38" s="78">
        <f t="shared" si="29"/>
        <v>0</v>
      </c>
      <c r="HR38" s="311"/>
      <c r="HS38" s="311"/>
      <c r="HT38" s="22"/>
      <c r="HU38" s="31"/>
      <c r="HV38" s="76"/>
      <c r="HW38" s="78">
        <f t="shared" si="30"/>
        <v>13569.66</v>
      </c>
      <c r="HY38" s="311"/>
      <c r="HZ38" s="311"/>
      <c r="IA38" s="22"/>
      <c r="IB38" s="31"/>
      <c r="IC38" s="76"/>
      <c r="ID38" s="78">
        <f t="shared" si="31"/>
        <v>0</v>
      </c>
      <c r="IF38" s="792"/>
      <c r="IG38" s="311"/>
      <c r="IH38" s="311"/>
      <c r="II38" s="22"/>
      <c r="IJ38" s="31"/>
      <c r="IK38" s="76"/>
      <c r="IL38" s="78">
        <f t="shared" si="32"/>
        <v>20831.8</v>
      </c>
      <c r="IN38" s="311"/>
      <c r="IO38" s="311"/>
      <c r="IP38" s="22"/>
      <c r="IQ38" s="31"/>
      <c r="IR38" s="76"/>
      <c r="IS38" s="78">
        <f t="shared" si="33"/>
        <v>25000.2</v>
      </c>
      <c r="IU38" s="311"/>
      <c r="IV38" s="311"/>
      <c r="IW38" s="22"/>
      <c r="IX38" s="31"/>
      <c r="IY38" s="76"/>
      <c r="IZ38" s="78">
        <f t="shared" si="34"/>
        <v>38688.400000000001</v>
      </c>
      <c r="JB38" s="311"/>
      <c r="JC38" s="311"/>
      <c r="JD38" s="831"/>
      <c r="JE38" s="810"/>
      <c r="JF38" s="793"/>
      <c r="JG38" s="811">
        <f t="shared" si="35"/>
        <v>98097.89</v>
      </c>
      <c r="JI38" s="229"/>
      <c r="JJ38" s="229"/>
      <c r="JK38" s="806"/>
      <c r="JL38" s="97"/>
      <c r="JM38" s="350"/>
      <c r="JN38" s="811">
        <f t="shared" si="36"/>
        <v>33536.400000000001</v>
      </c>
      <c r="JP38" s="311"/>
      <c r="JQ38" s="311"/>
      <c r="JR38" s="22"/>
      <c r="JS38" s="31"/>
      <c r="JT38" s="76"/>
      <c r="JU38" s="78">
        <f t="shared" si="37"/>
        <v>19222.190000000002</v>
      </c>
      <c r="JW38" s="311"/>
      <c r="JX38" s="311"/>
      <c r="JY38" s="22"/>
      <c r="JZ38" s="31"/>
      <c r="KA38" s="76"/>
      <c r="KB38" s="78">
        <f t="shared" si="38"/>
        <v>25300</v>
      </c>
      <c r="KD38" s="311"/>
      <c r="KE38" s="311"/>
      <c r="KF38" s="783"/>
      <c r="KG38" s="31"/>
      <c r="KH38" s="76"/>
      <c r="KI38" s="78">
        <f t="shared" si="39"/>
        <v>65228.52</v>
      </c>
      <c r="KK38" s="311"/>
      <c r="KL38" s="311"/>
      <c r="KM38" s="22"/>
      <c r="KN38" s="31"/>
      <c r="KO38" s="76"/>
      <c r="KP38" s="78">
        <f t="shared" si="40"/>
        <v>3088.4</v>
      </c>
      <c r="KR38" s="311"/>
      <c r="KS38" s="311"/>
      <c r="KT38" s="22"/>
      <c r="KU38" s="31"/>
      <c r="KV38" s="76"/>
      <c r="KW38" s="78">
        <f t="shared" si="41"/>
        <v>45118.299999999996</v>
      </c>
      <c r="KY38" s="311"/>
      <c r="KZ38" s="311"/>
      <c r="LA38" s="22"/>
      <c r="LB38" s="31"/>
      <c r="LC38" s="76"/>
      <c r="LD38" s="78">
        <f t="shared" si="42"/>
        <v>3981.6000000000004</v>
      </c>
      <c r="LF38" s="321"/>
      <c r="LG38" s="229"/>
      <c r="LH38" s="975"/>
      <c r="LI38" s="49"/>
      <c r="LJ38" s="139"/>
      <c r="LK38" s="131">
        <f t="shared" si="43"/>
        <v>1440023.2820000001</v>
      </c>
      <c r="LM38" s="311"/>
      <c r="LN38" s="311"/>
      <c r="LO38" s="22"/>
      <c r="LP38" s="31"/>
      <c r="LQ38" s="76"/>
      <c r="LR38" s="78">
        <f t="shared" si="44"/>
        <v>0</v>
      </c>
      <c r="LT38" s="311"/>
      <c r="LU38" s="311"/>
      <c r="LV38" s="22"/>
      <c r="LW38" s="31"/>
      <c r="LX38" s="76"/>
      <c r="LY38" s="78">
        <f t="shared" si="45"/>
        <v>0</v>
      </c>
      <c r="MA38" s="406"/>
      <c r="MB38" s="31"/>
      <c r="MC38" s="311"/>
      <c r="MD38" s="104"/>
      <c r="ME38" s="31"/>
      <c r="MF38" s="76"/>
      <c r="MG38" s="78">
        <f t="shared" si="46"/>
        <v>27686.6</v>
      </c>
      <c r="MI38" s="406"/>
      <c r="MJ38" s="311"/>
      <c r="MK38" s="104"/>
      <c r="ML38" s="810"/>
      <c r="MM38" s="76"/>
      <c r="MN38" s="78">
        <f t="shared" si="47"/>
        <v>53000.1</v>
      </c>
      <c r="MP38" s="426"/>
      <c r="MQ38" s="229"/>
      <c r="MR38" s="104"/>
      <c r="MS38" s="97"/>
      <c r="MT38" s="139"/>
      <c r="MU38" s="131">
        <f t="shared" si="48"/>
        <v>149000.25</v>
      </c>
      <c r="MW38" s="31"/>
      <c r="MX38" s="311"/>
      <c r="MY38" s="104"/>
      <c r="MZ38" s="810"/>
      <c r="NA38" s="76"/>
      <c r="NB38" s="78">
        <f t="shared" si="49"/>
        <v>5139.42</v>
      </c>
      <c r="ND38" s="31"/>
      <c r="NE38" s="311"/>
      <c r="NF38" s="104"/>
      <c r="NG38" s="810"/>
      <c r="NH38" s="76"/>
      <c r="NI38" s="78">
        <f t="shared" si="50"/>
        <v>7971.5</v>
      </c>
      <c r="NK38" s="406"/>
      <c r="NL38" s="311"/>
      <c r="NM38" s="104"/>
      <c r="NN38" s="810"/>
      <c r="NO38" s="76"/>
      <c r="NP38" s="78">
        <f t="shared" si="51"/>
        <v>2000</v>
      </c>
      <c r="NR38" s="406"/>
      <c r="NS38" s="311"/>
      <c r="NT38" s="104"/>
      <c r="NU38" s="810"/>
      <c r="NV38" s="76"/>
      <c r="NW38" s="78">
        <f t="shared" si="52"/>
        <v>31296.400000000001</v>
      </c>
      <c r="NY38" s="31"/>
      <c r="NZ38" s="311"/>
      <c r="OA38" s="104"/>
      <c r="OB38" s="810"/>
      <c r="OC38" s="76"/>
      <c r="OD38" s="78">
        <f t="shared" si="53"/>
        <v>133251.59999999998</v>
      </c>
      <c r="OF38" s="31"/>
      <c r="OG38" s="311"/>
      <c r="OH38" s="104"/>
      <c r="OI38" s="810"/>
      <c r="OJ38" s="76"/>
      <c r="OK38" s="78">
        <f t="shared" si="54"/>
        <v>21915.99</v>
      </c>
      <c r="OM38" s="31"/>
      <c r="ON38" s="311"/>
      <c r="OO38" s="104"/>
      <c r="OP38" s="810"/>
      <c r="OQ38" s="76"/>
      <c r="OR38" s="78">
        <f t="shared" si="55"/>
        <v>19089.189999999999</v>
      </c>
      <c r="OT38" s="31"/>
      <c r="OU38" s="311"/>
      <c r="OV38" s="104"/>
      <c r="OW38" s="810"/>
      <c r="OX38" s="76"/>
      <c r="OY38" s="78">
        <f t="shared" si="56"/>
        <v>0</v>
      </c>
      <c r="PA38" s="31"/>
      <c r="PB38" s="311"/>
      <c r="PC38" s="104"/>
      <c r="PD38" s="810"/>
      <c r="PE38" s="76"/>
      <c r="PF38" s="78">
        <f t="shared" si="57"/>
        <v>0</v>
      </c>
      <c r="PH38" s="31"/>
      <c r="PI38" s="311"/>
      <c r="PJ38" s="104"/>
      <c r="PK38" s="810"/>
      <c r="PL38" s="76"/>
      <c r="PM38" s="78">
        <f t="shared" si="58"/>
        <v>7803.92</v>
      </c>
      <c r="PO38" s="31"/>
      <c r="PP38" s="311"/>
      <c r="PQ38" s="104"/>
      <c r="PR38" s="810"/>
      <c r="PS38" s="76"/>
      <c r="PT38" s="78">
        <f t="shared" si="59"/>
        <v>0</v>
      </c>
      <c r="PV38" s="31"/>
      <c r="PW38" s="311"/>
      <c r="PX38" s="104"/>
      <c r="PY38" s="810"/>
      <c r="PZ38" s="76"/>
      <c r="QA38" s="78">
        <f t="shared" si="60"/>
        <v>870000.36</v>
      </c>
      <c r="QC38" s="31"/>
      <c r="QD38" s="311"/>
      <c r="QE38" s="104"/>
      <c r="QF38" s="810"/>
      <c r="QG38" s="76"/>
      <c r="QH38" s="78">
        <f t="shared" si="61"/>
        <v>0</v>
      </c>
      <c r="QJ38" s="31"/>
      <c r="QK38" s="311"/>
      <c r="QL38" s="104"/>
      <c r="QM38" s="810"/>
      <c r="QN38" s="76"/>
      <c r="QO38" s="78">
        <f t="shared" si="62"/>
        <v>70199</v>
      </c>
      <c r="QQ38" s="49"/>
      <c r="QR38" s="229"/>
      <c r="QS38" s="104"/>
      <c r="QT38" s="97"/>
      <c r="QU38" s="139"/>
      <c r="QV38" s="131">
        <f t="shared" si="63"/>
        <v>0</v>
      </c>
      <c r="QX38" s="49"/>
      <c r="QY38" s="229"/>
      <c r="QZ38" s="104"/>
      <c r="RA38" s="97"/>
      <c r="RB38" s="139"/>
      <c r="RC38" s="131">
        <f t="shared" si="64"/>
        <v>0</v>
      </c>
      <c r="RE38" s="31"/>
      <c r="RF38" s="311"/>
      <c r="RG38" s="104"/>
      <c r="RH38" s="810"/>
      <c r="RI38" s="76"/>
      <c r="RJ38" s="78">
        <f t="shared" si="65"/>
        <v>234</v>
      </c>
      <c r="RL38" s="406"/>
      <c r="RM38" s="311"/>
      <c r="RN38" s="104"/>
      <c r="RO38" s="810"/>
      <c r="RP38" s="76"/>
      <c r="RQ38" s="78">
        <f t="shared" si="66"/>
        <v>7744.58</v>
      </c>
      <c r="RS38" s="406"/>
      <c r="RT38" s="311"/>
      <c r="RU38" s="104"/>
      <c r="RV38" s="810"/>
      <c r="RW38" s="76"/>
      <c r="RX38" s="78">
        <f t="shared" si="67"/>
        <v>16000.32</v>
      </c>
      <c r="RZ38" s="406"/>
      <c r="SA38" s="311"/>
      <c r="SB38" s="104"/>
      <c r="SC38" s="721"/>
      <c r="SD38" s="76"/>
      <c r="SE38" s="78">
        <f t="shared" si="68"/>
        <v>39187.58</v>
      </c>
      <c r="SG38" s="31"/>
      <c r="SH38" s="311"/>
      <c r="SI38" s="104"/>
      <c r="SJ38" s="810"/>
      <c r="SK38" s="76"/>
      <c r="SL38" s="78">
        <f t="shared" si="69"/>
        <v>484857.55000000005</v>
      </c>
      <c r="SN38" s="49"/>
      <c r="SO38" s="229"/>
      <c r="SP38" s="104"/>
      <c r="SQ38" s="97"/>
      <c r="SR38" s="139"/>
      <c r="SS38" s="131">
        <f t="shared" si="70"/>
        <v>211007.15</v>
      </c>
      <c r="SU38" s="49"/>
      <c r="SV38" s="229"/>
      <c r="SW38" s="104"/>
      <c r="SX38" s="97"/>
      <c r="SY38" s="139"/>
      <c r="SZ38" s="131">
        <f t="shared" si="71"/>
        <v>201197.28</v>
      </c>
      <c r="TB38" s="31"/>
      <c r="TC38" s="311"/>
      <c r="TD38" s="104"/>
      <c r="TE38" s="810"/>
      <c r="TF38" s="76"/>
      <c r="TG38" s="78">
        <f t="shared" si="72"/>
        <v>720.1</v>
      </c>
      <c r="TI38" s="322"/>
      <c r="TJ38" s="311"/>
      <c r="TK38" s="104"/>
      <c r="TL38" s="810"/>
      <c r="TM38" s="76"/>
      <c r="TN38" s="78">
        <f t="shared" si="73"/>
        <v>57552.92</v>
      </c>
      <c r="TP38" s="322"/>
      <c r="TQ38" s="311"/>
      <c r="TR38" s="104"/>
      <c r="TS38" s="810"/>
      <c r="TT38" s="76"/>
      <c r="TU38" s="78">
        <f t="shared" si="74"/>
        <v>215449.9</v>
      </c>
      <c r="TW38" s="322"/>
      <c r="TX38" s="311"/>
      <c r="TY38" s="104"/>
      <c r="TZ38" s="810"/>
      <c r="UA38" s="76"/>
      <c r="UB38" s="78">
        <f t="shared" si="75"/>
        <v>2701.3</v>
      </c>
      <c r="UD38" s="31"/>
      <c r="UE38" s="311"/>
      <c r="UF38" s="104"/>
      <c r="UG38" s="810"/>
      <c r="UH38" s="76"/>
      <c r="UI38" s="78">
        <f t="shared" si="76"/>
        <v>3803.8</v>
      </c>
      <c r="UK38" s="31"/>
      <c r="UL38" s="311"/>
      <c r="UM38" s="104"/>
      <c r="UN38" s="810"/>
      <c r="UO38" s="76"/>
      <c r="UP38" s="78">
        <f t="shared" si="77"/>
        <v>4431</v>
      </c>
    </row>
    <row r="39" spans="1:562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80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96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406"/>
      <c r="BJ39" s="1010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1010" t="s">
        <v>1862</v>
      </c>
      <c r="CM39" s="22">
        <v>117520</v>
      </c>
      <c r="CN39" s="31"/>
      <c r="CO39" s="76"/>
      <c r="CP39" s="78">
        <f t="shared" si="11"/>
        <v>2096923.9999999998</v>
      </c>
      <c r="CR39" s="406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437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6"/>
      <c r="FH39" s="1287"/>
      <c r="FI39" s="1438"/>
      <c r="FJ39" s="563"/>
      <c r="FK39" s="139"/>
      <c r="FL39" s="131">
        <f t="shared" si="21"/>
        <v>3105240</v>
      </c>
      <c r="FN39" s="616">
        <v>41639</v>
      </c>
      <c r="FO39" s="1287" t="s">
        <v>1994</v>
      </c>
      <c r="FP39" s="1288">
        <v>1996.8</v>
      </c>
      <c r="FQ39" s="563"/>
      <c r="FR39" s="350"/>
      <c r="FS39" s="131">
        <f t="shared" si="22"/>
        <v>505944.28</v>
      </c>
      <c r="FU39" s="901">
        <v>41639</v>
      </c>
      <c r="FV39" s="780" t="s">
        <v>2031</v>
      </c>
      <c r="FW39" s="793">
        <v>1534.21</v>
      </c>
      <c r="FX39" s="563"/>
      <c r="FY39" s="139"/>
      <c r="FZ39" s="131">
        <f t="shared" si="23"/>
        <v>574161.20999999973</v>
      </c>
      <c r="GB39" s="616"/>
      <c r="GC39" s="1287"/>
      <c r="GD39" s="1438"/>
      <c r="GE39" s="563"/>
      <c r="GF39" s="139"/>
      <c r="GG39" s="131">
        <f t="shared" si="24"/>
        <v>587959.0499999997</v>
      </c>
      <c r="GI39" s="616"/>
      <c r="GJ39" s="1287"/>
      <c r="GK39" s="1438"/>
      <c r="GL39" s="563"/>
      <c r="GM39" s="139"/>
      <c r="GN39" s="131">
        <f t="shared" si="25"/>
        <v>534500.51</v>
      </c>
      <c r="GP39" s="321"/>
      <c r="GQ39" s="229"/>
      <c r="GR39" s="104"/>
      <c r="GS39" s="49"/>
      <c r="GT39" s="139"/>
      <c r="GU39" s="131">
        <f t="shared" si="26"/>
        <v>3872.54</v>
      </c>
      <c r="GW39" s="321"/>
      <c r="GX39" s="229"/>
      <c r="GY39" s="104"/>
      <c r="GZ39" s="49"/>
      <c r="HA39" s="139"/>
      <c r="HB39" s="131">
        <f t="shared" si="27"/>
        <v>121575.74</v>
      </c>
      <c r="HD39" s="321"/>
      <c r="HE39" s="229"/>
      <c r="HF39" s="104"/>
      <c r="HG39" s="49"/>
      <c r="HH39" s="139"/>
      <c r="HI39" s="131">
        <f t="shared" si="28"/>
        <v>2469.64</v>
      </c>
      <c r="HK39" s="311"/>
      <c r="HL39" s="311"/>
      <c r="HM39" s="22"/>
      <c r="HN39" s="31"/>
      <c r="HO39" s="76"/>
      <c r="HP39" s="78">
        <f t="shared" si="29"/>
        <v>0</v>
      </c>
      <c r="HR39" s="311"/>
      <c r="HS39" s="311"/>
      <c r="HT39" s="22"/>
      <c r="HU39" s="31"/>
      <c r="HV39" s="76"/>
      <c r="HW39" s="78">
        <f t="shared" si="30"/>
        <v>13569.66</v>
      </c>
      <c r="HY39" s="311"/>
      <c r="HZ39" s="311"/>
      <c r="IA39" s="22"/>
      <c r="IB39" s="31"/>
      <c r="IC39" s="76"/>
      <c r="ID39" s="78">
        <f t="shared" si="31"/>
        <v>0</v>
      </c>
      <c r="IF39" s="792"/>
      <c r="IG39" s="311"/>
      <c r="IH39" s="311"/>
      <c r="II39" s="22"/>
      <c r="IJ39" s="31"/>
      <c r="IK39" s="76"/>
      <c r="IL39" s="78">
        <f t="shared" si="32"/>
        <v>20831.8</v>
      </c>
      <c r="IN39" s="311"/>
      <c r="IO39" s="311"/>
      <c r="IP39" s="22"/>
      <c r="IQ39" s="31"/>
      <c r="IR39" s="76"/>
      <c r="IS39" s="78">
        <f t="shared" si="33"/>
        <v>25000.2</v>
      </c>
      <c r="IU39" s="311"/>
      <c r="IV39" s="311"/>
      <c r="IW39" s="22"/>
      <c r="IX39" s="31"/>
      <c r="IY39" s="76"/>
      <c r="IZ39" s="78">
        <f t="shared" si="34"/>
        <v>38688.400000000001</v>
      </c>
      <c r="JB39" s="311"/>
      <c r="JC39" s="311"/>
      <c r="JD39" s="831"/>
      <c r="JE39" s="810"/>
      <c r="JF39" s="793"/>
      <c r="JG39" s="811">
        <f t="shared" si="35"/>
        <v>98097.89</v>
      </c>
      <c r="JI39" s="229"/>
      <c r="JJ39" s="229"/>
      <c r="JK39" s="806"/>
      <c r="JL39" s="97"/>
      <c r="JM39" s="350"/>
      <c r="JN39" s="811">
        <f t="shared" si="36"/>
        <v>33536.400000000001</v>
      </c>
      <c r="JP39" s="311"/>
      <c r="JQ39" s="311"/>
      <c r="JR39" s="22"/>
      <c r="JS39" s="31"/>
      <c r="JT39" s="76"/>
      <c r="JU39" s="78">
        <f t="shared" si="37"/>
        <v>19222.190000000002</v>
      </c>
      <c r="JW39" s="311"/>
      <c r="JX39" s="311"/>
      <c r="JY39" s="22"/>
      <c r="JZ39" s="31"/>
      <c r="KA39" s="76"/>
      <c r="KB39" s="78">
        <f t="shared" si="38"/>
        <v>25300</v>
      </c>
      <c r="KD39" s="311"/>
      <c r="KE39" s="311"/>
      <c r="KF39" s="783"/>
      <c r="KG39" s="31"/>
      <c r="KH39" s="76"/>
      <c r="KI39" s="78">
        <f t="shared" si="39"/>
        <v>65228.52</v>
      </c>
      <c r="KK39" s="311"/>
      <c r="KL39" s="311"/>
      <c r="KM39" s="22"/>
      <c r="KN39" s="31"/>
      <c r="KO39" s="76"/>
      <c r="KP39" s="78">
        <f t="shared" si="40"/>
        <v>3088.4</v>
      </c>
      <c r="KR39" s="311"/>
      <c r="KS39" s="311"/>
      <c r="KT39" s="22"/>
      <c r="KU39" s="31"/>
      <c r="KV39" s="76"/>
      <c r="KW39" s="78">
        <f t="shared" si="41"/>
        <v>45118.299999999996</v>
      </c>
      <c r="KY39" s="311"/>
      <c r="KZ39" s="311"/>
      <c r="LA39" s="22"/>
      <c r="LB39" s="31"/>
      <c r="LC39" s="76"/>
      <c r="LD39" s="78">
        <f t="shared" si="42"/>
        <v>3981.6000000000004</v>
      </c>
      <c r="LF39" s="321"/>
      <c r="LG39" s="229"/>
      <c r="LH39" s="975"/>
      <c r="LI39" s="49"/>
      <c r="LJ39" s="139"/>
      <c r="LK39" s="131">
        <f t="shared" si="43"/>
        <v>1440023.2820000001</v>
      </c>
      <c r="LM39" s="311"/>
      <c r="LN39" s="311"/>
      <c r="LO39" s="22"/>
      <c r="LP39" s="31"/>
      <c r="LQ39" s="76"/>
      <c r="LR39" s="78">
        <f t="shared" si="44"/>
        <v>0</v>
      </c>
      <c r="LT39" s="311"/>
      <c r="LU39" s="311"/>
      <c r="LV39" s="22"/>
      <c r="LW39" s="31"/>
      <c r="LX39" s="76"/>
      <c r="LY39" s="78">
        <f t="shared" si="45"/>
        <v>0</v>
      </c>
      <c r="MA39" s="406"/>
      <c r="MB39" s="311"/>
      <c r="MC39" s="311"/>
      <c r="MD39" s="903"/>
      <c r="ME39" s="810"/>
      <c r="MF39" s="76"/>
      <c r="MG39" s="78">
        <f t="shared" si="46"/>
        <v>27686.6</v>
      </c>
      <c r="MI39" s="406"/>
      <c r="MJ39" s="311"/>
      <c r="MK39" s="903"/>
      <c r="ML39" s="810"/>
      <c r="MM39" s="76"/>
      <c r="MN39" s="78">
        <f t="shared" si="47"/>
        <v>53000.1</v>
      </c>
      <c r="MP39" s="426"/>
      <c r="MQ39" s="229"/>
      <c r="MR39" s="932"/>
      <c r="MS39" s="97"/>
      <c r="MT39" s="139"/>
      <c r="MU39" s="131">
        <f t="shared" si="48"/>
        <v>149000.25</v>
      </c>
      <c r="MW39" s="311"/>
      <c r="MX39" s="311"/>
      <c r="MY39" s="903"/>
      <c r="MZ39" s="810"/>
      <c r="NA39" s="76"/>
      <c r="NB39" s="78">
        <f t="shared" si="49"/>
        <v>5139.42</v>
      </c>
      <c r="ND39" s="311"/>
      <c r="NE39" s="311"/>
      <c r="NF39" s="903"/>
      <c r="NG39" s="810"/>
      <c r="NH39" s="76"/>
      <c r="NI39" s="78">
        <f t="shared" si="50"/>
        <v>7971.5</v>
      </c>
      <c r="NK39" s="406"/>
      <c r="NL39" s="311"/>
      <c r="NM39" s="903"/>
      <c r="NN39" s="810"/>
      <c r="NO39" s="76"/>
      <c r="NP39" s="78">
        <f t="shared" si="51"/>
        <v>2000</v>
      </c>
      <c r="NR39" s="406"/>
      <c r="NS39" s="311"/>
      <c r="NT39" s="903"/>
      <c r="NU39" s="810"/>
      <c r="NV39" s="76"/>
      <c r="NW39" s="78">
        <f t="shared" si="52"/>
        <v>31296.400000000001</v>
      </c>
      <c r="NY39" s="311"/>
      <c r="NZ39" s="311"/>
      <c r="OA39" s="903"/>
      <c r="OB39" s="810"/>
      <c r="OC39" s="76"/>
      <c r="OD39" s="78">
        <f t="shared" si="53"/>
        <v>133251.59999999998</v>
      </c>
      <c r="OF39" s="311"/>
      <c r="OG39" s="311"/>
      <c r="OH39" s="903"/>
      <c r="OI39" s="810"/>
      <c r="OJ39" s="76"/>
      <c r="OK39" s="78">
        <f t="shared" si="54"/>
        <v>21915.99</v>
      </c>
      <c r="OM39" s="311"/>
      <c r="ON39" s="311"/>
      <c r="OO39" s="903"/>
      <c r="OP39" s="810"/>
      <c r="OQ39" s="76"/>
      <c r="OR39" s="78">
        <f t="shared" si="55"/>
        <v>19089.189999999999</v>
      </c>
      <c r="OT39" s="311"/>
      <c r="OU39" s="311"/>
      <c r="OV39" s="903"/>
      <c r="OW39" s="810"/>
      <c r="OX39" s="76"/>
      <c r="OY39" s="78">
        <f t="shared" si="56"/>
        <v>0</v>
      </c>
      <c r="PA39" s="311"/>
      <c r="PB39" s="311"/>
      <c r="PC39" s="903"/>
      <c r="PD39" s="810"/>
      <c r="PE39" s="76"/>
      <c r="PF39" s="78">
        <f t="shared" si="57"/>
        <v>0</v>
      </c>
      <c r="PH39" s="311"/>
      <c r="PI39" s="311"/>
      <c r="PJ39" s="903"/>
      <c r="PK39" s="810"/>
      <c r="PL39" s="76"/>
      <c r="PM39" s="78">
        <f t="shared" si="58"/>
        <v>7803.92</v>
      </c>
      <c r="PO39" s="311"/>
      <c r="PP39" s="311"/>
      <c r="PQ39" s="903"/>
      <c r="PR39" s="810"/>
      <c r="PS39" s="76"/>
      <c r="PT39" s="78">
        <f t="shared" si="59"/>
        <v>0</v>
      </c>
      <c r="PV39" s="311"/>
      <c r="PW39" s="311"/>
      <c r="PX39" s="903"/>
      <c r="PY39" s="810"/>
      <c r="PZ39" s="76"/>
      <c r="QA39" s="78">
        <f t="shared" si="60"/>
        <v>870000.36</v>
      </c>
      <c r="QC39" s="311"/>
      <c r="QD39" s="311"/>
      <c r="QE39" s="903"/>
      <c r="QF39" s="810"/>
      <c r="QG39" s="76"/>
      <c r="QH39" s="78">
        <f t="shared" si="61"/>
        <v>0</v>
      </c>
      <c r="QJ39" s="311"/>
      <c r="QK39" s="311"/>
      <c r="QL39" s="903"/>
      <c r="QM39" s="810"/>
      <c r="QN39" s="76"/>
      <c r="QO39" s="78">
        <f t="shared" si="62"/>
        <v>70199</v>
      </c>
      <c r="QQ39" s="229"/>
      <c r="QR39" s="229"/>
      <c r="QS39" s="932"/>
      <c r="QT39" s="97"/>
      <c r="QU39" s="139"/>
      <c r="QV39" s="131">
        <f t="shared" si="63"/>
        <v>0</v>
      </c>
      <c r="QX39" s="229"/>
      <c r="QY39" s="229"/>
      <c r="QZ39" s="932"/>
      <c r="RA39" s="97"/>
      <c r="RB39" s="139"/>
      <c r="RC39" s="131">
        <f t="shared" si="64"/>
        <v>0</v>
      </c>
      <c r="RE39" s="311"/>
      <c r="RF39" s="311"/>
      <c r="RG39" s="903"/>
      <c r="RH39" s="810"/>
      <c r="RI39" s="76"/>
      <c r="RJ39" s="78">
        <f t="shared" si="65"/>
        <v>234</v>
      </c>
      <c r="RL39" s="406"/>
      <c r="RM39" s="311"/>
      <c r="RN39" s="903"/>
      <c r="RO39" s="810"/>
      <c r="RP39" s="76"/>
      <c r="RQ39" s="78">
        <f t="shared" si="66"/>
        <v>7744.58</v>
      </c>
      <c r="RS39" s="406"/>
      <c r="RT39" s="311"/>
      <c r="RU39" s="903"/>
      <c r="RV39" s="810"/>
      <c r="RW39" s="76"/>
      <c r="RX39" s="78">
        <f t="shared" si="67"/>
        <v>16000.32</v>
      </c>
      <c r="RZ39" s="406"/>
      <c r="SA39" s="311"/>
      <c r="SB39" s="903"/>
      <c r="SC39" s="721"/>
      <c r="SD39" s="76"/>
      <c r="SE39" s="78">
        <f t="shared" si="68"/>
        <v>39187.58</v>
      </c>
      <c r="SG39" s="311"/>
      <c r="SH39" s="311"/>
      <c r="SI39" s="903"/>
      <c r="SJ39" s="810"/>
      <c r="SK39" s="76"/>
      <c r="SL39" s="78">
        <f t="shared" si="69"/>
        <v>484857.55000000005</v>
      </c>
      <c r="SN39" s="229"/>
      <c r="SO39" s="229"/>
      <c r="SP39" s="932"/>
      <c r="SQ39" s="97"/>
      <c r="SR39" s="139"/>
      <c r="SS39" s="131">
        <f t="shared" si="70"/>
        <v>211007.15</v>
      </c>
      <c r="SU39" s="229"/>
      <c r="SV39" s="229"/>
      <c r="SW39" s="932"/>
      <c r="SX39" s="97"/>
      <c r="SY39" s="139"/>
      <c r="SZ39" s="131">
        <f t="shared" si="71"/>
        <v>201197.28</v>
      </c>
      <c r="TB39" s="311"/>
      <c r="TC39" s="311"/>
      <c r="TD39" s="903"/>
      <c r="TE39" s="810"/>
      <c r="TF39" s="76"/>
      <c r="TG39" s="78">
        <f t="shared" si="72"/>
        <v>720.1</v>
      </c>
      <c r="TI39" s="322"/>
      <c r="TJ39" s="311"/>
      <c r="TK39" s="903"/>
      <c r="TL39" s="810"/>
      <c r="TM39" s="76"/>
      <c r="TN39" s="78">
        <f t="shared" si="73"/>
        <v>57552.92</v>
      </c>
      <c r="TP39" s="322"/>
      <c r="TQ39" s="311"/>
      <c r="TR39" s="903"/>
      <c r="TS39" s="810"/>
      <c r="TT39" s="76"/>
      <c r="TU39" s="78">
        <f t="shared" si="74"/>
        <v>215449.9</v>
      </c>
      <c r="TW39" s="322"/>
      <c r="TX39" s="311"/>
      <c r="TY39" s="903"/>
      <c r="TZ39" s="810"/>
      <c r="UA39" s="76"/>
      <c r="UB39" s="78">
        <f t="shared" si="75"/>
        <v>2701.3</v>
      </c>
      <c r="UD39" s="311"/>
      <c r="UE39" s="311"/>
      <c r="UF39" s="903"/>
      <c r="UG39" s="810"/>
      <c r="UH39" s="76"/>
      <c r="UI39" s="78">
        <f t="shared" si="76"/>
        <v>3803.8</v>
      </c>
      <c r="UK39" s="311"/>
      <c r="UL39" s="311"/>
      <c r="UM39" s="903"/>
      <c r="UN39" s="810"/>
      <c r="UO39" s="76"/>
      <c r="UP39" s="78">
        <f t="shared" si="77"/>
        <v>4431</v>
      </c>
    </row>
    <row r="40" spans="1:562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80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96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406"/>
      <c r="BJ40" s="1010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1010" t="s">
        <v>1873</v>
      </c>
      <c r="CM40" s="22">
        <v>81796.86</v>
      </c>
      <c r="CN40" s="31"/>
      <c r="CO40" s="76"/>
      <c r="CP40" s="78">
        <f t="shared" si="11"/>
        <v>2178720.86</v>
      </c>
      <c r="CR40" s="406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437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6"/>
      <c r="FH40" s="1287"/>
      <c r="FI40" s="1438"/>
      <c r="FJ40" s="563"/>
      <c r="FK40" s="139"/>
      <c r="FL40" s="131">
        <f t="shared" si="21"/>
        <v>3105240</v>
      </c>
      <c r="FN40" s="616">
        <v>41639</v>
      </c>
      <c r="FO40" s="1287" t="s">
        <v>1995</v>
      </c>
      <c r="FP40" s="1288">
        <v>1759.12</v>
      </c>
      <c r="FQ40" s="563"/>
      <c r="FR40" s="350"/>
      <c r="FS40" s="131">
        <f t="shared" si="22"/>
        <v>507703.4</v>
      </c>
      <c r="FU40" s="901">
        <v>41639</v>
      </c>
      <c r="FV40" s="780" t="s">
        <v>2032</v>
      </c>
      <c r="FW40" s="793">
        <v>1997.52</v>
      </c>
      <c r="FX40" s="563"/>
      <c r="FY40" s="139"/>
      <c r="FZ40" s="131">
        <f t="shared" si="23"/>
        <v>576158.72999999975</v>
      </c>
      <c r="GB40" s="616"/>
      <c r="GC40" s="1287"/>
      <c r="GD40" s="1438"/>
      <c r="GE40" s="563"/>
      <c r="GF40" s="139"/>
      <c r="GG40" s="131">
        <f t="shared" si="24"/>
        <v>587959.0499999997</v>
      </c>
      <c r="GI40" s="616"/>
      <c r="GJ40" s="1287"/>
      <c r="GK40" s="1438"/>
      <c r="GL40" s="563"/>
      <c r="GM40" s="139"/>
      <c r="GN40" s="131">
        <f t="shared" si="25"/>
        <v>534500.51</v>
      </c>
      <c r="GP40" s="321"/>
      <c r="GQ40" s="229"/>
      <c r="GR40" s="104"/>
      <c r="GS40" s="49"/>
      <c r="GT40" s="139"/>
      <c r="GU40" s="131">
        <f t="shared" si="26"/>
        <v>3872.54</v>
      </c>
      <c r="GW40" s="321"/>
      <c r="GX40" s="229"/>
      <c r="GY40" s="104"/>
      <c r="GZ40" s="49"/>
      <c r="HA40" s="139"/>
      <c r="HB40" s="131">
        <f t="shared" si="27"/>
        <v>121575.74</v>
      </c>
      <c r="HD40" s="321"/>
      <c r="HE40" s="229"/>
      <c r="HF40" s="104"/>
      <c r="HG40" s="49"/>
      <c r="HH40" s="139"/>
      <c r="HI40" s="131">
        <f t="shared" si="28"/>
        <v>2469.64</v>
      </c>
      <c r="HK40" s="311"/>
      <c r="HL40" s="311"/>
      <c r="HM40" s="22"/>
      <c r="HN40" s="31"/>
      <c r="HO40" s="76"/>
      <c r="HP40" s="78">
        <f t="shared" si="29"/>
        <v>0</v>
      </c>
      <c r="HR40" s="311"/>
      <c r="HS40" s="311"/>
      <c r="HT40" s="22"/>
      <c r="HU40" s="31"/>
      <c r="HV40" s="76"/>
      <c r="HW40" s="78">
        <f t="shared" si="30"/>
        <v>13569.66</v>
      </c>
      <c r="HY40" s="311"/>
      <c r="HZ40" s="311"/>
      <c r="IA40" s="22"/>
      <c r="IB40" s="31"/>
      <c r="IC40" s="76"/>
      <c r="ID40" s="78">
        <f t="shared" si="31"/>
        <v>0</v>
      </c>
      <c r="IF40" s="792"/>
      <c r="IG40" s="311"/>
      <c r="IH40" s="311"/>
      <c r="II40" s="22"/>
      <c r="IJ40" s="31"/>
      <c r="IK40" s="76"/>
      <c r="IL40" s="78">
        <f t="shared" si="32"/>
        <v>20831.8</v>
      </c>
      <c r="IN40" s="311"/>
      <c r="IO40" s="311"/>
      <c r="IP40" s="22"/>
      <c r="IQ40" s="31"/>
      <c r="IR40" s="76"/>
      <c r="IS40" s="78">
        <f t="shared" si="33"/>
        <v>25000.2</v>
      </c>
      <c r="IU40" s="311"/>
      <c r="IV40" s="311"/>
      <c r="IW40" s="22"/>
      <c r="IX40" s="31"/>
      <c r="IY40" s="76"/>
      <c r="IZ40" s="78">
        <f t="shared" si="34"/>
        <v>38688.400000000001</v>
      </c>
      <c r="JB40" s="311"/>
      <c r="JC40" s="311"/>
      <c r="JD40" s="831"/>
      <c r="JE40" s="810"/>
      <c r="JF40" s="793"/>
      <c r="JG40" s="811">
        <f t="shared" si="35"/>
        <v>98097.89</v>
      </c>
      <c r="JI40" s="229"/>
      <c r="JJ40" s="229"/>
      <c r="JK40" s="806"/>
      <c r="JL40" s="97"/>
      <c r="JM40" s="350"/>
      <c r="JN40" s="811">
        <f t="shared" si="36"/>
        <v>33536.400000000001</v>
      </c>
      <c r="JP40" s="311"/>
      <c r="JQ40" s="311"/>
      <c r="JR40" s="22"/>
      <c r="JS40" s="31"/>
      <c r="JT40" s="76"/>
      <c r="JU40" s="78">
        <f t="shared" si="37"/>
        <v>19222.190000000002</v>
      </c>
      <c r="JW40" s="311"/>
      <c r="JX40" s="311"/>
      <c r="JY40" s="22"/>
      <c r="JZ40" s="31"/>
      <c r="KA40" s="76"/>
      <c r="KB40" s="78">
        <f t="shared" si="38"/>
        <v>25300</v>
      </c>
      <c r="KD40" s="311"/>
      <c r="KE40" s="311"/>
      <c r="KF40" s="783"/>
      <c r="KG40" s="31"/>
      <c r="KH40" s="76"/>
      <c r="KI40" s="78">
        <f t="shared" si="39"/>
        <v>65228.52</v>
      </c>
      <c r="KK40" s="311"/>
      <c r="KL40" s="311"/>
      <c r="KM40" s="22"/>
      <c r="KN40" s="31"/>
      <c r="KO40" s="76"/>
      <c r="KP40" s="78">
        <f t="shared" si="40"/>
        <v>3088.4</v>
      </c>
      <c r="KR40" s="311"/>
      <c r="KS40" s="311"/>
      <c r="KT40" s="22"/>
      <c r="KU40" s="31"/>
      <c r="KV40" s="76"/>
      <c r="KW40" s="78">
        <f t="shared" si="41"/>
        <v>45118.299999999996</v>
      </c>
      <c r="KY40" s="311"/>
      <c r="KZ40" s="311"/>
      <c r="LA40" s="22"/>
      <c r="LB40" s="31"/>
      <c r="LC40" s="76"/>
      <c r="LD40" s="78">
        <f t="shared" si="42"/>
        <v>3981.6000000000004</v>
      </c>
      <c r="LF40" s="321"/>
      <c r="LG40" s="229"/>
      <c r="LH40" s="975"/>
      <c r="LI40" s="49"/>
      <c r="LJ40" s="139"/>
      <c r="LK40" s="131">
        <f t="shared" si="43"/>
        <v>1440023.2820000001</v>
      </c>
      <c r="LM40" s="311"/>
      <c r="LN40" s="311"/>
      <c r="LO40" s="22"/>
      <c r="LP40" s="31"/>
      <c r="LQ40" s="76"/>
      <c r="LR40" s="78">
        <f t="shared" si="44"/>
        <v>0</v>
      </c>
      <c r="LT40" s="311"/>
      <c r="LU40" s="311"/>
      <c r="LV40" s="22"/>
      <c r="LW40" s="31"/>
      <c r="LX40" s="76"/>
      <c r="LY40" s="78">
        <f t="shared" si="45"/>
        <v>0</v>
      </c>
      <c r="MA40" s="406"/>
      <c r="MB40" s="311"/>
      <c r="MC40" s="311"/>
      <c r="MD40" s="903"/>
      <c r="ME40" s="810"/>
      <c r="MF40" s="76"/>
      <c r="MG40" s="78">
        <f t="shared" si="46"/>
        <v>27686.6</v>
      </c>
      <c r="MI40" s="406"/>
      <c r="MJ40" s="311"/>
      <c r="MK40" s="903"/>
      <c r="ML40" s="810"/>
      <c r="MM40" s="76"/>
      <c r="MN40" s="78">
        <f t="shared" si="47"/>
        <v>53000.1</v>
      </c>
      <c r="MP40" s="426"/>
      <c r="MQ40" s="229"/>
      <c r="MR40" s="932"/>
      <c r="MS40" s="97"/>
      <c r="MT40" s="139"/>
      <c r="MU40" s="131">
        <f t="shared" si="48"/>
        <v>149000.25</v>
      </c>
      <c r="MW40" s="311"/>
      <c r="MX40" s="311"/>
      <c r="MY40" s="903"/>
      <c r="MZ40" s="810"/>
      <c r="NA40" s="76"/>
      <c r="NB40" s="78">
        <f t="shared" si="49"/>
        <v>5139.42</v>
      </c>
      <c r="ND40" s="311"/>
      <c r="NE40" s="311"/>
      <c r="NF40" s="903"/>
      <c r="NG40" s="810"/>
      <c r="NH40" s="76"/>
      <c r="NI40" s="78">
        <f t="shared" si="50"/>
        <v>7971.5</v>
      </c>
      <c r="NK40" s="406"/>
      <c r="NL40" s="311"/>
      <c r="NM40" s="903"/>
      <c r="NN40" s="810"/>
      <c r="NO40" s="76"/>
      <c r="NP40" s="78">
        <f t="shared" si="51"/>
        <v>2000</v>
      </c>
      <c r="NR40" s="406"/>
      <c r="NS40" s="311"/>
      <c r="NT40" s="903"/>
      <c r="NU40" s="810"/>
      <c r="NV40" s="76"/>
      <c r="NW40" s="78">
        <f t="shared" si="52"/>
        <v>31296.400000000001</v>
      </c>
      <c r="NY40" s="311"/>
      <c r="NZ40" s="311"/>
      <c r="OA40" s="903"/>
      <c r="OB40" s="810"/>
      <c r="OC40" s="76"/>
      <c r="OD40" s="78">
        <f t="shared" si="53"/>
        <v>133251.59999999998</v>
      </c>
      <c r="OF40" s="311"/>
      <c r="OG40" s="311"/>
      <c r="OH40" s="903"/>
      <c r="OI40" s="810"/>
      <c r="OJ40" s="76"/>
      <c r="OK40" s="78">
        <f t="shared" si="54"/>
        <v>21915.99</v>
      </c>
      <c r="OM40" s="311"/>
      <c r="ON40" s="311"/>
      <c r="OO40" s="903"/>
      <c r="OP40" s="810"/>
      <c r="OQ40" s="76"/>
      <c r="OR40" s="78">
        <f t="shared" si="55"/>
        <v>19089.189999999999</v>
      </c>
      <c r="OT40" s="311"/>
      <c r="OU40" s="311"/>
      <c r="OV40" s="903"/>
      <c r="OW40" s="810"/>
      <c r="OX40" s="76"/>
      <c r="OY40" s="78">
        <f t="shared" si="56"/>
        <v>0</v>
      </c>
      <c r="PA40" s="311"/>
      <c r="PB40" s="311"/>
      <c r="PC40" s="903"/>
      <c r="PD40" s="810"/>
      <c r="PE40" s="76"/>
      <c r="PF40" s="78">
        <f t="shared" si="57"/>
        <v>0</v>
      </c>
      <c r="PH40" s="311"/>
      <c r="PI40" s="311"/>
      <c r="PJ40" s="903"/>
      <c r="PK40" s="810"/>
      <c r="PL40" s="76"/>
      <c r="PM40" s="78">
        <f t="shared" si="58"/>
        <v>7803.92</v>
      </c>
      <c r="PO40" s="311"/>
      <c r="PP40" s="311"/>
      <c r="PQ40" s="903"/>
      <c r="PR40" s="810"/>
      <c r="PS40" s="76"/>
      <c r="PT40" s="78">
        <f t="shared" si="59"/>
        <v>0</v>
      </c>
      <c r="PV40" s="311"/>
      <c r="PW40" s="311"/>
      <c r="PX40" s="903"/>
      <c r="PY40" s="810"/>
      <c r="PZ40" s="76"/>
      <c r="QA40" s="78">
        <f t="shared" si="60"/>
        <v>870000.36</v>
      </c>
      <c r="QC40" s="311"/>
      <c r="QD40" s="311"/>
      <c r="QE40" s="903"/>
      <c r="QF40" s="810"/>
      <c r="QG40" s="76"/>
      <c r="QH40" s="78">
        <f t="shared" si="61"/>
        <v>0</v>
      </c>
      <c r="QJ40" s="311"/>
      <c r="QK40" s="311"/>
      <c r="QL40" s="903"/>
      <c r="QM40" s="810"/>
      <c r="QN40" s="76"/>
      <c r="QO40" s="78">
        <f t="shared" si="62"/>
        <v>70199</v>
      </c>
      <c r="QQ40" s="229"/>
      <c r="QR40" s="229"/>
      <c r="QS40" s="932"/>
      <c r="QT40" s="97"/>
      <c r="QU40" s="139"/>
      <c r="QV40" s="131">
        <f t="shared" si="63"/>
        <v>0</v>
      </c>
      <c r="QX40" s="229"/>
      <c r="QY40" s="229"/>
      <c r="QZ40" s="932"/>
      <c r="RA40" s="97"/>
      <c r="RB40" s="139"/>
      <c r="RC40" s="131">
        <f t="shared" si="64"/>
        <v>0</v>
      </c>
      <c r="RE40" s="311"/>
      <c r="RF40" s="311"/>
      <c r="RG40" s="903"/>
      <c r="RH40" s="810"/>
      <c r="RI40" s="76"/>
      <c r="RJ40" s="78">
        <f t="shared" si="65"/>
        <v>234</v>
      </c>
      <c r="RL40" s="406"/>
      <c r="RM40" s="311"/>
      <c r="RN40" s="903"/>
      <c r="RO40" s="810"/>
      <c r="RP40" s="76"/>
      <c r="RQ40" s="78">
        <f t="shared" si="66"/>
        <v>7744.58</v>
      </c>
      <c r="RS40" s="406"/>
      <c r="RT40" s="311"/>
      <c r="RU40" s="903"/>
      <c r="RV40" s="810"/>
      <c r="RW40" s="76"/>
      <c r="RX40" s="78">
        <f t="shared" si="67"/>
        <v>16000.32</v>
      </c>
      <c r="RZ40" s="406"/>
      <c r="SA40" s="311"/>
      <c r="SB40" s="903"/>
      <c r="SC40" s="721"/>
      <c r="SD40" s="76"/>
      <c r="SE40" s="78">
        <f t="shared" si="68"/>
        <v>39187.58</v>
      </c>
      <c r="SG40" s="311"/>
      <c r="SH40" s="311"/>
      <c r="SI40" s="903"/>
      <c r="SJ40" s="810"/>
      <c r="SK40" s="76"/>
      <c r="SL40" s="78">
        <f t="shared" si="69"/>
        <v>484857.55000000005</v>
      </c>
      <c r="SN40" s="229"/>
      <c r="SO40" s="229"/>
      <c r="SP40" s="932"/>
      <c r="SQ40" s="97"/>
      <c r="SR40" s="139"/>
      <c r="SS40" s="131">
        <f t="shared" si="70"/>
        <v>211007.15</v>
      </c>
      <c r="SU40" s="229"/>
      <c r="SV40" s="229"/>
      <c r="SW40" s="932"/>
      <c r="SX40" s="97"/>
      <c r="SY40" s="139"/>
      <c r="SZ40" s="131">
        <f t="shared" si="71"/>
        <v>201197.28</v>
      </c>
      <c r="TB40" s="311"/>
      <c r="TC40" s="311"/>
      <c r="TD40" s="903"/>
      <c r="TE40" s="810"/>
      <c r="TF40" s="76"/>
      <c r="TG40" s="78">
        <f t="shared" si="72"/>
        <v>720.1</v>
      </c>
      <c r="TI40" s="322"/>
      <c r="TJ40" s="311"/>
      <c r="TK40" s="903"/>
      <c r="TL40" s="810"/>
      <c r="TM40" s="76"/>
      <c r="TN40" s="78">
        <f t="shared" si="73"/>
        <v>57552.92</v>
      </c>
      <c r="TP40" s="322"/>
      <c r="TQ40" s="311"/>
      <c r="TR40" s="903"/>
      <c r="TS40" s="810"/>
      <c r="TT40" s="76"/>
      <c r="TU40" s="78">
        <f t="shared" si="74"/>
        <v>215449.9</v>
      </c>
      <c r="TW40" s="322"/>
      <c r="TX40" s="311"/>
      <c r="TY40" s="903"/>
      <c r="TZ40" s="810"/>
      <c r="UA40" s="76"/>
      <c r="UB40" s="78">
        <f t="shared" si="75"/>
        <v>2701.3</v>
      </c>
      <c r="UD40" s="311"/>
      <c r="UE40" s="311"/>
      <c r="UF40" s="903"/>
      <c r="UG40" s="810"/>
      <c r="UH40" s="76"/>
      <c r="UI40" s="78">
        <f t="shared" si="76"/>
        <v>3803.8</v>
      </c>
      <c r="UK40" s="311"/>
      <c r="UL40" s="311"/>
      <c r="UM40" s="903"/>
      <c r="UN40" s="810"/>
      <c r="UO40" s="76"/>
      <c r="UP40" s="78">
        <f t="shared" si="77"/>
        <v>4431</v>
      </c>
    </row>
    <row r="41" spans="1:562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80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96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406"/>
      <c r="BJ41" s="1010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1010" t="s">
        <v>1954</v>
      </c>
      <c r="CM41" s="22">
        <v>100000</v>
      </c>
      <c r="CN41" s="31"/>
      <c r="CO41" s="76"/>
      <c r="CP41" s="78">
        <f t="shared" si="11"/>
        <v>2278720.86</v>
      </c>
      <c r="CR41" s="406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437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6"/>
      <c r="FH41" s="1287"/>
      <c r="FI41" s="1438"/>
      <c r="FJ41" s="563"/>
      <c r="FK41" s="139"/>
      <c r="FL41" s="131">
        <f t="shared" si="21"/>
        <v>3105240</v>
      </c>
      <c r="FN41" s="616">
        <v>41639</v>
      </c>
      <c r="FO41" s="1287" t="s">
        <v>1996</v>
      </c>
      <c r="FP41" s="1288">
        <v>1999.62</v>
      </c>
      <c r="FQ41" s="563"/>
      <c r="FR41" s="350"/>
      <c r="FS41" s="131">
        <f t="shared" si="22"/>
        <v>509703.02</v>
      </c>
      <c r="FU41" s="901">
        <v>41639</v>
      </c>
      <c r="FV41" s="780" t="s">
        <v>2033</v>
      </c>
      <c r="FW41" s="793">
        <v>1997.94</v>
      </c>
      <c r="FX41" s="563"/>
      <c r="FY41" s="139"/>
      <c r="FZ41" s="131">
        <f t="shared" si="23"/>
        <v>578156.66999999969</v>
      </c>
      <c r="GB41" s="616"/>
      <c r="GC41" s="1287"/>
      <c r="GD41" s="1438"/>
      <c r="GE41" s="563"/>
      <c r="GF41" s="139"/>
      <c r="GG41" s="131">
        <f t="shared" si="24"/>
        <v>587959.0499999997</v>
      </c>
      <c r="GI41" s="616"/>
      <c r="GJ41" s="1287"/>
      <c r="GK41" s="1438"/>
      <c r="GL41" s="563"/>
      <c r="GM41" s="139"/>
      <c r="GN41" s="131">
        <f t="shared" si="25"/>
        <v>534500.51</v>
      </c>
      <c r="GP41" s="321"/>
      <c r="GQ41" s="229"/>
      <c r="GR41" s="104"/>
      <c r="GS41" s="49"/>
      <c r="GT41" s="139"/>
      <c r="GU41" s="131">
        <f t="shared" si="26"/>
        <v>3872.54</v>
      </c>
      <c r="GW41" s="321"/>
      <c r="GX41" s="229"/>
      <c r="GY41" s="104"/>
      <c r="GZ41" s="49"/>
      <c r="HA41" s="139"/>
      <c r="HB41" s="131">
        <f t="shared" si="27"/>
        <v>121575.74</v>
      </c>
      <c r="HD41" s="321"/>
      <c r="HE41" s="229"/>
      <c r="HF41" s="104"/>
      <c r="HG41" s="49"/>
      <c r="HH41" s="139"/>
      <c r="HI41" s="131">
        <f t="shared" si="28"/>
        <v>2469.64</v>
      </c>
      <c r="HK41" s="311"/>
      <c r="HL41" s="311"/>
      <c r="HM41" s="22"/>
      <c r="HN41" s="31"/>
      <c r="HO41" s="76"/>
      <c r="HP41" s="78">
        <f t="shared" si="29"/>
        <v>0</v>
      </c>
      <c r="HR41" s="311"/>
      <c r="HS41" s="311"/>
      <c r="HT41" s="22"/>
      <c r="HU41" s="31"/>
      <c r="HV41" s="76"/>
      <c r="HW41" s="78">
        <f t="shared" si="30"/>
        <v>13569.66</v>
      </c>
      <c r="HY41" s="311"/>
      <c r="HZ41" s="311"/>
      <c r="IA41" s="22"/>
      <c r="IB41" s="31"/>
      <c r="IC41" s="76"/>
      <c r="ID41" s="78">
        <f t="shared" si="31"/>
        <v>0</v>
      </c>
      <c r="IF41" s="792"/>
      <c r="IG41" s="311"/>
      <c r="IH41" s="311"/>
      <c r="II41" s="22"/>
      <c r="IJ41" s="31"/>
      <c r="IK41" s="76"/>
      <c r="IL41" s="78">
        <f t="shared" si="32"/>
        <v>20831.8</v>
      </c>
      <c r="IN41" s="311"/>
      <c r="IO41" s="311"/>
      <c r="IP41" s="22"/>
      <c r="IQ41" s="31"/>
      <c r="IR41" s="76"/>
      <c r="IS41" s="78">
        <f t="shared" si="33"/>
        <v>25000.2</v>
      </c>
      <c r="IU41" s="311"/>
      <c r="IV41" s="311"/>
      <c r="IW41" s="22"/>
      <c r="IX41" s="31"/>
      <c r="IY41" s="76"/>
      <c r="IZ41" s="78">
        <f t="shared" si="34"/>
        <v>38688.400000000001</v>
      </c>
      <c r="JB41" s="311"/>
      <c r="JC41" s="311"/>
      <c r="JD41" s="831"/>
      <c r="JE41" s="810"/>
      <c r="JF41" s="793"/>
      <c r="JG41" s="811">
        <f t="shared" si="35"/>
        <v>98097.89</v>
      </c>
      <c r="JI41" s="229"/>
      <c r="JJ41" s="229"/>
      <c r="JK41" s="806"/>
      <c r="JL41" s="97"/>
      <c r="JM41" s="350"/>
      <c r="JN41" s="811">
        <f t="shared" si="36"/>
        <v>33536.400000000001</v>
      </c>
      <c r="JP41" s="311"/>
      <c r="JQ41" s="311"/>
      <c r="JR41" s="22"/>
      <c r="JS41" s="31"/>
      <c r="JT41" s="76"/>
      <c r="JU41" s="78">
        <f t="shared" si="37"/>
        <v>19222.190000000002</v>
      </c>
      <c r="JW41" s="311"/>
      <c r="JX41" s="311"/>
      <c r="JY41" s="22"/>
      <c r="JZ41" s="31"/>
      <c r="KA41" s="76"/>
      <c r="KB41" s="78">
        <f t="shared" si="38"/>
        <v>25300</v>
      </c>
      <c r="KD41" s="311"/>
      <c r="KE41" s="311"/>
      <c r="KF41" s="783"/>
      <c r="KG41" s="31"/>
      <c r="KH41" s="76"/>
      <c r="KI41" s="78">
        <f t="shared" si="39"/>
        <v>65228.52</v>
      </c>
      <c r="KK41" s="311"/>
      <c r="KL41" s="311"/>
      <c r="KM41" s="22"/>
      <c r="KN41" s="31"/>
      <c r="KO41" s="76"/>
      <c r="KP41" s="78">
        <f t="shared" si="40"/>
        <v>3088.4</v>
      </c>
      <c r="KR41" s="311"/>
      <c r="KS41" s="311"/>
      <c r="KT41" s="22"/>
      <c r="KU41" s="31"/>
      <c r="KV41" s="76"/>
      <c r="KW41" s="78">
        <f t="shared" si="41"/>
        <v>45118.299999999996</v>
      </c>
      <c r="KY41" s="311"/>
      <c r="KZ41" s="311"/>
      <c r="LA41" s="22"/>
      <c r="LB41" s="31"/>
      <c r="LC41" s="76"/>
      <c r="LD41" s="78">
        <f t="shared" si="42"/>
        <v>3981.6000000000004</v>
      </c>
      <c r="LF41" s="321"/>
      <c r="LG41" s="229"/>
      <c r="LH41" s="975"/>
      <c r="LI41" s="49"/>
      <c r="LJ41" s="139"/>
      <c r="LK41" s="131">
        <f t="shared" si="43"/>
        <v>1440023.2820000001</v>
      </c>
      <c r="LM41" s="311"/>
      <c r="LN41" s="311"/>
      <c r="LO41" s="22"/>
      <c r="LP41" s="31"/>
      <c r="LQ41" s="76"/>
      <c r="LR41" s="78">
        <f t="shared" si="44"/>
        <v>0</v>
      </c>
      <c r="LT41" s="311"/>
      <c r="LU41" s="311"/>
      <c r="LV41" s="22"/>
      <c r="LW41" s="31"/>
      <c r="LX41" s="76"/>
      <c r="LY41" s="78">
        <f t="shared" si="45"/>
        <v>0</v>
      </c>
      <c r="MA41" s="406"/>
      <c r="MB41" s="311"/>
      <c r="MC41" s="311"/>
      <c r="MD41" s="903"/>
      <c r="ME41" s="810"/>
      <c r="MF41" s="76"/>
      <c r="MG41" s="78">
        <f t="shared" si="46"/>
        <v>27686.6</v>
      </c>
      <c r="MI41" s="406"/>
      <c r="MJ41" s="311"/>
      <c r="MK41" s="903"/>
      <c r="ML41" s="810"/>
      <c r="MM41" s="76"/>
      <c r="MN41" s="78">
        <f t="shared" si="47"/>
        <v>53000.1</v>
      </c>
      <c r="MP41" s="426"/>
      <c r="MQ41" s="229"/>
      <c r="MR41" s="932"/>
      <c r="MS41" s="97"/>
      <c r="MT41" s="139"/>
      <c r="MU41" s="131">
        <f t="shared" si="48"/>
        <v>149000.25</v>
      </c>
      <c r="MW41" s="311"/>
      <c r="MX41" s="311"/>
      <c r="MY41" s="903"/>
      <c r="MZ41" s="810"/>
      <c r="NA41" s="76"/>
      <c r="NB41" s="78">
        <f t="shared" si="49"/>
        <v>5139.42</v>
      </c>
      <c r="ND41" s="311"/>
      <c r="NE41" s="311"/>
      <c r="NF41" s="903"/>
      <c r="NG41" s="810"/>
      <c r="NH41" s="76"/>
      <c r="NI41" s="78">
        <f t="shared" si="50"/>
        <v>7971.5</v>
      </c>
      <c r="NK41" s="406"/>
      <c r="NL41" s="311"/>
      <c r="NM41" s="903"/>
      <c r="NN41" s="810"/>
      <c r="NO41" s="76"/>
      <c r="NP41" s="78">
        <f t="shared" si="51"/>
        <v>2000</v>
      </c>
      <c r="NR41" s="406"/>
      <c r="NS41" s="311"/>
      <c r="NT41" s="903"/>
      <c r="NU41" s="810"/>
      <c r="NV41" s="76"/>
      <c r="NW41" s="78">
        <f t="shared" si="52"/>
        <v>31296.400000000001</v>
      </c>
      <c r="NY41" s="311"/>
      <c r="NZ41" s="311"/>
      <c r="OA41" s="903"/>
      <c r="OB41" s="810"/>
      <c r="OC41" s="76"/>
      <c r="OD41" s="78">
        <f t="shared" si="53"/>
        <v>133251.59999999998</v>
      </c>
      <c r="OF41" s="311"/>
      <c r="OG41" s="311"/>
      <c r="OH41" s="903"/>
      <c r="OI41" s="810"/>
      <c r="OJ41" s="76"/>
      <c r="OK41" s="78">
        <f t="shared" si="54"/>
        <v>21915.99</v>
      </c>
      <c r="OM41" s="311"/>
      <c r="ON41" s="311"/>
      <c r="OO41" s="903"/>
      <c r="OP41" s="810"/>
      <c r="OQ41" s="76"/>
      <c r="OR41" s="78">
        <f t="shared" si="55"/>
        <v>19089.189999999999</v>
      </c>
      <c r="OT41" s="311"/>
      <c r="OU41" s="311"/>
      <c r="OV41" s="903"/>
      <c r="OW41" s="810"/>
      <c r="OX41" s="76"/>
      <c r="OY41" s="78">
        <f t="shared" si="56"/>
        <v>0</v>
      </c>
      <c r="PA41" s="311"/>
      <c r="PB41" s="311"/>
      <c r="PC41" s="903"/>
      <c r="PD41" s="810"/>
      <c r="PE41" s="76"/>
      <c r="PF41" s="78">
        <f t="shared" si="57"/>
        <v>0</v>
      </c>
      <c r="PH41" s="311"/>
      <c r="PI41" s="311"/>
      <c r="PJ41" s="903"/>
      <c r="PK41" s="810"/>
      <c r="PL41" s="76"/>
      <c r="PM41" s="78">
        <f t="shared" si="58"/>
        <v>7803.92</v>
      </c>
      <c r="PO41" s="311"/>
      <c r="PP41" s="311"/>
      <c r="PQ41" s="903"/>
      <c r="PR41" s="810"/>
      <c r="PS41" s="76"/>
      <c r="PT41" s="78">
        <f t="shared" si="59"/>
        <v>0</v>
      </c>
      <c r="PV41" s="311"/>
      <c r="PW41" s="311"/>
      <c r="PX41" s="903"/>
      <c r="PY41" s="810"/>
      <c r="PZ41" s="76"/>
      <c r="QA41" s="78">
        <f t="shared" si="60"/>
        <v>870000.36</v>
      </c>
      <c r="QC41" s="311"/>
      <c r="QD41" s="311"/>
      <c r="QE41" s="903"/>
      <c r="QF41" s="810"/>
      <c r="QG41" s="76"/>
      <c r="QH41" s="78">
        <f t="shared" si="61"/>
        <v>0</v>
      </c>
      <c r="QJ41" s="311"/>
      <c r="QK41" s="311"/>
      <c r="QL41" s="903"/>
      <c r="QM41" s="810"/>
      <c r="QN41" s="76"/>
      <c r="QO41" s="78">
        <f t="shared" si="62"/>
        <v>70199</v>
      </c>
      <c r="QQ41" s="229"/>
      <c r="QR41" s="229"/>
      <c r="QS41" s="932"/>
      <c r="QT41" s="97"/>
      <c r="QU41" s="139"/>
      <c r="QV41" s="131">
        <f t="shared" si="63"/>
        <v>0</v>
      </c>
      <c r="QX41" s="229"/>
      <c r="QY41" s="229"/>
      <c r="QZ41" s="932"/>
      <c r="RA41" s="97"/>
      <c r="RB41" s="139"/>
      <c r="RC41" s="131">
        <f t="shared" si="64"/>
        <v>0</v>
      </c>
      <c r="RE41" s="311"/>
      <c r="RF41" s="311"/>
      <c r="RG41" s="903"/>
      <c r="RH41" s="810"/>
      <c r="RI41" s="76"/>
      <c r="RJ41" s="78">
        <f t="shared" si="65"/>
        <v>234</v>
      </c>
      <c r="RL41" s="406"/>
      <c r="RM41" s="311"/>
      <c r="RN41" s="903"/>
      <c r="RO41" s="810"/>
      <c r="RP41" s="76"/>
      <c r="RQ41" s="78">
        <f t="shared" si="66"/>
        <v>7744.58</v>
      </c>
      <c r="RS41" s="406"/>
      <c r="RT41" s="311"/>
      <c r="RU41" s="903"/>
      <c r="RV41" s="810"/>
      <c r="RW41" s="76"/>
      <c r="RX41" s="78">
        <f t="shared" si="67"/>
        <v>16000.32</v>
      </c>
      <c r="RZ41" s="406"/>
      <c r="SA41" s="311"/>
      <c r="SB41" s="903"/>
      <c r="SC41" s="721"/>
      <c r="SD41" s="76"/>
      <c r="SE41" s="78">
        <f t="shared" si="68"/>
        <v>39187.58</v>
      </c>
      <c r="SG41" s="311"/>
      <c r="SH41" s="311"/>
      <c r="SI41" s="903"/>
      <c r="SJ41" s="810"/>
      <c r="SK41" s="76"/>
      <c r="SL41" s="78">
        <f t="shared" si="69"/>
        <v>484857.55000000005</v>
      </c>
      <c r="SN41" s="229"/>
      <c r="SO41" s="229"/>
      <c r="SP41" s="932"/>
      <c r="SQ41" s="97"/>
      <c r="SR41" s="139"/>
      <c r="SS41" s="131">
        <f t="shared" si="70"/>
        <v>211007.15</v>
      </c>
      <c r="SU41" s="229"/>
      <c r="SV41" s="229"/>
      <c r="SW41" s="932"/>
      <c r="SX41" s="97"/>
      <c r="SY41" s="139"/>
      <c r="SZ41" s="131">
        <f t="shared" si="71"/>
        <v>201197.28</v>
      </c>
      <c r="TB41" s="311"/>
      <c r="TC41" s="311"/>
      <c r="TD41" s="903"/>
      <c r="TE41" s="810"/>
      <c r="TF41" s="76"/>
      <c r="TG41" s="78">
        <f t="shared" si="72"/>
        <v>720.1</v>
      </c>
      <c r="TI41" s="322"/>
      <c r="TJ41" s="311"/>
      <c r="TK41" s="903"/>
      <c r="TL41" s="810"/>
      <c r="TM41" s="76"/>
      <c r="TN41" s="78">
        <f t="shared" si="73"/>
        <v>57552.92</v>
      </c>
      <c r="TP41" s="322"/>
      <c r="TQ41" s="311"/>
      <c r="TR41" s="903"/>
      <c r="TS41" s="810"/>
      <c r="TT41" s="76"/>
      <c r="TU41" s="78">
        <f t="shared" si="74"/>
        <v>215449.9</v>
      </c>
      <c r="TW41" s="322"/>
      <c r="TX41" s="311"/>
      <c r="TY41" s="903"/>
      <c r="TZ41" s="810"/>
      <c r="UA41" s="76"/>
      <c r="UB41" s="78">
        <f t="shared" si="75"/>
        <v>2701.3</v>
      </c>
      <c r="UD41" s="311"/>
      <c r="UE41" s="311"/>
      <c r="UF41" s="903"/>
      <c r="UG41" s="810"/>
      <c r="UH41" s="76"/>
      <c r="UI41" s="78">
        <f t="shared" si="76"/>
        <v>3803.8</v>
      </c>
      <c r="UK41" s="311"/>
      <c r="UL41" s="311"/>
      <c r="UM41" s="903"/>
      <c r="UN41" s="810"/>
      <c r="UO41" s="76"/>
      <c r="UP41" s="78">
        <f t="shared" si="77"/>
        <v>4431</v>
      </c>
    </row>
    <row r="42" spans="1:562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80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96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406"/>
      <c r="BJ42" s="1010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1010" t="s">
        <v>1955</v>
      </c>
      <c r="CM42" s="22">
        <v>120000.32000000001</v>
      </c>
      <c r="CN42" s="31"/>
      <c r="CO42" s="76"/>
      <c r="CP42" s="78">
        <f t="shared" si="11"/>
        <v>2398721.1799999997</v>
      </c>
      <c r="CR42" s="406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439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6"/>
      <c r="FH42" s="1287"/>
      <c r="FI42" s="1438"/>
      <c r="FJ42" s="563"/>
      <c r="FK42" s="139"/>
      <c r="FL42" s="131">
        <f t="shared" si="21"/>
        <v>3105240</v>
      </c>
      <c r="FN42" s="616">
        <v>41639</v>
      </c>
      <c r="FO42" s="1287" t="s">
        <v>1997</v>
      </c>
      <c r="FP42" s="1288">
        <v>1999.2</v>
      </c>
      <c r="FQ42" s="563"/>
      <c r="FR42" s="1438"/>
      <c r="FS42" s="131">
        <f t="shared" si="22"/>
        <v>511702.22000000003</v>
      </c>
      <c r="FU42" s="901">
        <v>41639</v>
      </c>
      <c r="FV42" s="780" t="s">
        <v>2034</v>
      </c>
      <c r="FW42" s="793">
        <v>1998.36</v>
      </c>
      <c r="FX42" s="563"/>
      <c r="FY42" s="139"/>
      <c r="FZ42" s="131">
        <f t="shared" si="23"/>
        <v>580155.02999999968</v>
      </c>
      <c r="GB42" s="616"/>
      <c r="GC42" s="1287"/>
      <c r="GD42" s="1438"/>
      <c r="GE42" s="563"/>
      <c r="GF42" s="139"/>
      <c r="GG42" s="131">
        <f t="shared" si="24"/>
        <v>587959.0499999997</v>
      </c>
      <c r="GI42" s="616"/>
      <c r="GJ42" s="1287"/>
      <c r="GK42" s="1438"/>
      <c r="GL42" s="563"/>
      <c r="GM42" s="139"/>
      <c r="GN42" s="131">
        <f t="shared" si="25"/>
        <v>534500.51</v>
      </c>
      <c r="GP42" s="321"/>
      <c r="GQ42" s="229"/>
      <c r="GR42" s="104"/>
      <c r="GS42" s="49"/>
      <c r="GT42" s="139"/>
      <c r="GU42" s="131">
        <f t="shared" si="26"/>
        <v>3872.54</v>
      </c>
      <c r="GW42" s="321"/>
      <c r="GX42" s="229"/>
      <c r="GY42" s="104"/>
      <c r="GZ42" s="49"/>
      <c r="HA42" s="139"/>
      <c r="HB42" s="131">
        <f t="shared" si="27"/>
        <v>121575.74</v>
      </c>
      <c r="HD42" s="321"/>
      <c r="HE42" s="229"/>
      <c r="HF42" s="104"/>
      <c r="HG42" s="49"/>
      <c r="HH42" s="139"/>
      <c r="HI42" s="131">
        <f t="shared" si="28"/>
        <v>2469.64</v>
      </c>
      <c r="HK42" s="311"/>
      <c r="HL42" s="311"/>
      <c r="HM42" s="22"/>
      <c r="HN42" s="31"/>
      <c r="HO42" s="76"/>
      <c r="HP42" s="78">
        <f t="shared" si="29"/>
        <v>0</v>
      </c>
      <c r="HR42" s="311"/>
      <c r="HS42" s="311"/>
      <c r="HT42" s="22"/>
      <c r="HU42" s="31"/>
      <c r="HV42" s="76"/>
      <c r="HW42" s="78">
        <f t="shared" si="30"/>
        <v>13569.66</v>
      </c>
      <c r="HY42" s="311"/>
      <c r="HZ42" s="311"/>
      <c r="IA42" s="22"/>
      <c r="IB42" s="31"/>
      <c r="IC42" s="76"/>
      <c r="ID42" s="78">
        <f t="shared" si="31"/>
        <v>0</v>
      </c>
      <c r="IF42" s="792"/>
      <c r="IG42" s="311"/>
      <c r="IH42" s="311"/>
      <c r="II42" s="22"/>
      <c r="IJ42" s="31"/>
      <c r="IK42" s="76"/>
      <c r="IL42" s="78">
        <f t="shared" si="32"/>
        <v>20831.8</v>
      </c>
      <c r="IN42" s="311"/>
      <c r="IO42" s="311"/>
      <c r="IP42" s="22"/>
      <c r="IQ42" s="31"/>
      <c r="IR42" s="76"/>
      <c r="IS42" s="78">
        <f t="shared" si="33"/>
        <v>25000.2</v>
      </c>
      <c r="IU42" s="311"/>
      <c r="IV42" s="311"/>
      <c r="IW42" s="22"/>
      <c r="IX42" s="31"/>
      <c r="IY42" s="76"/>
      <c r="IZ42" s="78">
        <f t="shared" si="34"/>
        <v>38688.400000000001</v>
      </c>
      <c r="JB42" s="311"/>
      <c r="JC42" s="311"/>
      <c r="JD42" s="831"/>
      <c r="JE42" s="810"/>
      <c r="JF42" s="793"/>
      <c r="JG42" s="811">
        <f t="shared" si="35"/>
        <v>98097.89</v>
      </c>
      <c r="JI42" s="229"/>
      <c r="JJ42" s="229"/>
      <c r="JK42" s="806"/>
      <c r="JL42" s="97"/>
      <c r="JM42" s="350"/>
      <c r="JN42" s="811">
        <f t="shared" si="36"/>
        <v>33536.400000000001</v>
      </c>
      <c r="JP42" s="311"/>
      <c r="JQ42" s="311"/>
      <c r="JR42" s="22"/>
      <c r="JS42" s="31"/>
      <c r="JT42" s="76"/>
      <c r="JU42" s="78">
        <f t="shared" si="37"/>
        <v>19222.190000000002</v>
      </c>
      <c r="JW42" s="311"/>
      <c r="JX42" s="311"/>
      <c r="JY42" s="22"/>
      <c r="JZ42" s="31"/>
      <c r="KA42" s="76"/>
      <c r="KB42" s="78">
        <f t="shared" si="38"/>
        <v>25300</v>
      </c>
      <c r="KD42" s="311"/>
      <c r="KE42" s="311"/>
      <c r="KF42" s="783"/>
      <c r="KG42" s="31"/>
      <c r="KH42" s="76"/>
      <c r="KI42" s="78">
        <f t="shared" si="39"/>
        <v>65228.52</v>
      </c>
      <c r="KK42" s="311"/>
      <c r="KL42" s="311"/>
      <c r="KM42" s="22"/>
      <c r="KN42" s="31"/>
      <c r="KO42" s="76"/>
      <c r="KP42" s="78">
        <f t="shared" si="40"/>
        <v>3088.4</v>
      </c>
      <c r="KR42" s="311"/>
      <c r="KS42" s="311"/>
      <c r="KT42" s="22"/>
      <c r="KU42" s="31"/>
      <c r="KV42" s="76"/>
      <c r="KW42" s="78">
        <f t="shared" si="41"/>
        <v>45118.299999999996</v>
      </c>
      <c r="KY42" s="311"/>
      <c r="KZ42" s="311"/>
      <c r="LA42" s="22"/>
      <c r="LB42" s="31"/>
      <c r="LC42" s="76"/>
      <c r="LD42" s="78">
        <f t="shared" si="42"/>
        <v>3981.6000000000004</v>
      </c>
      <c r="LF42" s="321"/>
      <c r="LG42" s="229"/>
      <c r="LH42" s="975"/>
      <c r="LI42" s="49"/>
      <c r="LJ42" s="139"/>
      <c r="LK42" s="131">
        <f t="shared" si="43"/>
        <v>1440023.2820000001</v>
      </c>
      <c r="LM42" s="311"/>
      <c r="LN42" s="311"/>
      <c r="LO42" s="22"/>
      <c r="LP42" s="31"/>
      <c r="LQ42" s="76"/>
      <c r="LR42" s="78">
        <f t="shared" si="44"/>
        <v>0</v>
      </c>
      <c r="LT42" s="311"/>
      <c r="LU42" s="311"/>
      <c r="LV42" s="22"/>
      <c r="LW42" s="31"/>
      <c r="LX42" s="76"/>
      <c r="LY42" s="78">
        <f t="shared" si="45"/>
        <v>0</v>
      </c>
      <c r="MA42" s="406"/>
      <c r="MB42" s="311"/>
      <c r="MC42" s="311"/>
      <c r="MD42" s="903"/>
      <c r="ME42" s="810"/>
      <c r="MF42" s="76"/>
      <c r="MG42" s="78">
        <f t="shared" si="46"/>
        <v>27686.6</v>
      </c>
      <c r="MI42" s="406"/>
      <c r="MJ42" s="311"/>
      <c r="MK42" s="903"/>
      <c r="ML42" s="810"/>
      <c r="MM42" s="76"/>
      <c r="MN42" s="78">
        <f t="shared" si="47"/>
        <v>53000.1</v>
      </c>
      <c r="MP42" s="426"/>
      <c r="MQ42" s="229"/>
      <c r="MR42" s="932"/>
      <c r="MS42" s="97"/>
      <c r="MT42" s="139"/>
      <c r="MU42" s="131">
        <f t="shared" si="48"/>
        <v>149000.25</v>
      </c>
      <c r="MW42" s="311"/>
      <c r="MX42" s="311"/>
      <c r="MY42" s="903"/>
      <c r="MZ42" s="810"/>
      <c r="NA42" s="76"/>
      <c r="NB42" s="78">
        <f t="shared" si="49"/>
        <v>5139.42</v>
      </c>
      <c r="ND42" s="311"/>
      <c r="NE42" s="311"/>
      <c r="NF42" s="903"/>
      <c r="NG42" s="810"/>
      <c r="NH42" s="76"/>
      <c r="NI42" s="78">
        <f t="shared" si="50"/>
        <v>7971.5</v>
      </c>
      <c r="NK42" s="406"/>
      <c r="NL42" s="311"/>
      <c r="NM42" s="903"/>
      <c r="NN42" s="810"/>
      <c r="NO42" s="76"/>
      <c r="NP42" s="78">
        <f t="shared" si="51"/>
        <v>2000</v>
      </c>
      <c r="NR42" s="406"/>
      <c r="NS42" s="311"/>
      <c r="NT42" s="903"/>
      <c r="NU42" s="810"/>
      <c r="NV42" s="76"/>
      <c r="NW42" s="78">
        <f t="shared" si="52"/>
        <v>31296.400000000001</v>
      </c>
      <c r="NY42" s="311"/>
      <c r="NZ42" s="311"/>
      <c r="OA42" s="903"/>
      <c r="OB42" s="810"/>
      <c r="OC42" s="76"/>
      <c r="OD42" s="78">
        <f t="shared" si="53"/>
        <v>133251.59999999998</v>
      </c>
      <c r="OF42" s="311"/>
      <c r="OG42" s="311"/>
      <c r="OH42" s="903"/>
      <c r="OI42" s="810"/>
      <c r="OJ42" s="76"/>
      <c r="OK42" s="78">
        <f t="shared" si="54"/>
        <v>21915.99</v>
      </c>
      <c r="OM42" s="311"/>
      <c r="ON42" s="311"/>
      <c r="OO42" s="903"/>
      <c r="OP42" s="810"/>
      <c r="OQ42" s="76"/>
      <c r="OR42" s="78">
        <f t="shared" si="55"/>
        <v>19089.189999999999</v>
      </c>
      <c r="OT42" s="311"/>
      <c r="OU42" s="311"/>
      <c r="OV42" s="903"/>
      <c r="OW42" s="810"/>
      <c r="OX42" s="76"/>
      <c r="OY42" s="78">
        <f t="shared" si="56"/>
        <v>0</v>
      </c>
      <c r="PA42" s="311"/>
      <c r="PB42" s="311"/>
      <c r="PC42" s="903"/>
      <c r="PD42" s="810"/>
      <c r="PE42" s="76"/>
      <c r="PF42" s="78">
        <f t="shared" si="57"/>
        <v>0</v>
      </c>
      <c r="PH42" s="311"/>
      <c r="PI42" s="311"/>
      <c r="PJ42" s="903"/>
      <c r="PK42" s="810"/>
      <c r="PL42" s="76"/>
      <c r="PM42" s="78">
        <f t="shared" si="58"/>
        <v>7803.92</v>
      </c>
      <c r="PO42" s="311"/>
      <c r="PP42" s="311"/>
      <c r="PQ42" s="903"/>
      <c r="PR42" s="810"/>
      <c r="PS42" s="76"/>
      <c r="PT42" s="78">
        <f t="shared" si="59"/>
        <v>0</v>
      </c>
      <c r="PV42" s="311"/>
      <c r="PW42" s="311"/>
      <c r="PX42" s="903"/>
      <c r="PY42" s="810"/>
      <c r="PZ42" s="76"/>
      <c r="QA42" s="78">
        <f t="shared" si="60"/>
        <v>870000.36</v>
      </c>
      <c r="QC42" s="311"/>
      <c r="QD42" s="311"/>
      <c r="QE42" s="903"/>
      <c r="QF42" s="810"/>
      <c r="QG42" s="76"/>
      <c r="QH42" s="78">
        <f t="shared" si="61"/>
        <v>0</v>
      </c>
      <c r="QJ42" s="311"/>
      <c r="QK42" s="311"/>
      <c r="QL42" s="903"/>
      <c r="QM42" s="810"/>
      <c r="QN42" s="76"/>
      <c r="QO42" s="78">
        <f t="shared" si="62"/>
        <v>70199</v>
      </c>
      <c r="QQ42" s="229"/>
      <c r="QR42" s="229"/>
      <c r="QS42" s="932"/>
      <c r="QT42" s="97"/>
      <c r="QU42" s="139"/>
      <c r="QV42" s="131">
        <f t="shared" si="63"/>
        <v>0</v>
      </c>
      <c r="QX42" s="229"/>
      <c r="QY42" s="229"/>
      <c r="QZ42" s="932"/>
      <c r="RA42" s="97"/>
      <c r="RB42" s="139"/>
      <c r="RC42" s="131">
        <f t="shared" si="64"/>
        <v>0</v>
      </c>
      <c r="RE42" s="311"/>
      <c r="RF42" s="311"/>
      <c r="RG42" s="903"/>
      <c r="RH42" s="810"/>
      <c r="RI42" s="76"/>
      <c r="RJ42" s="78">
        <f t="shared" si="65"/>
        <v>234</v>
      </c>
      <c r="RL42" s="406"/>
      <c r="RM42" s="311"/>
      <c r="RN42" s="903"/>
      <c r="RO42" s="810"/>
      <c r="RP42" s="76"/>
      <c r="RQ42" s="78">
        <f t="shared" si="66"/>
        <v>7744.58</v>
      </c>
      <c r="RS42" s="406"/>
      <c r="RT42" s="311"/>
      <c r="RU42" s="903"/>
      <c r="RV42" s="810"/>
      <c r="RW42" s="76"/>
      <c r="RX42" s="78">
        <f t="shared" si="67"/>
        <v>16000.32</v>
      </c>
      <c r="RZ42" s="406"/>
      <c r="SA42" s="311"/>
      <c r="SB42" s="903"/>
      <c r="SC42" s="721"/>
      <c r="SD42" s="76"/>
      <c r="SE42" s="78">
        <f t="shared" si="68"/>
        <v>39187.58</v>
      </c>
      <c r="SG42" s="311"/>
      <c r="SH42" s="311"/>
      <c r="SI42" s="903"/>
      <c r="SJ42" s="810"/>
      <c r="SK42" s="76"/>
      <c r="SL42" s="78">
        <f t="shared" si="69"/>
        <v>484857.55000000005</v>
      </c>
      <c r="SN42" s="229"/>
      <c r="SO42" s="229"/>
      <c r="SP42" s="932"/>
      <c r="SQ42" s="97"/>
      <c r="SR42" s="139"/>
      <c r="SS42" s="131">
        <f t="shared" si="70"/>
        <v>211007.15</v>
      </c>
      <c r="SU42" s="229"/>
      <c r="SV42" s="229"/>
      <c r="SW42" s="932"/>
      <c r="SX42" s="97"/>
      <c r="SY42" s="139"/>
      <c r="SZ42" s="131">
        <f t="shared" si="71"/>
        <v>201197.28</v>
      </c>
      <c r="TB42" s="311"/>
      <c r="TC42" s="311"/>
      <c r="TD42" s="903"/>
      <c r="TE42" s="810"/>
      <c r="TF42" s="76"/>
      <c r="TG42" s="78">
        <f t="shared" si="72"/>
        <v>720.1</v>
      </c>
      <c r="TI42" s="322"/>
      <c r="TJ42" s="311"/>
      <c r="TK42" s="903"/>
      <c r="TL42" s="810"/>
      <c r="TM42" s="76"/>
      <c r="TN42" s="78">
        <f t="shared" si="73"/>
        <v>57552.92</v>
      </c>
      <c r="TP42" s="322"/>
      <c r="TQ42" s="311"/>
      <c r="TR42" s="903"/>
      <c r="TS42" s="810"/>
      <c r="TT42" s="76"/>
      <c r="TU42" s="78">
        <f t="shared" si="74"/>
        <v>215449.9</v>
      </c>
      <c r="TW42" s="322"/>
      <c r="TX42" s="311"/>
      <c r="TY42" s="903"/>
      <c r="TZ42" s="810"/>
      <c r="UA42" s="76"/>
      <c r="UB42" s="78">
        <f t="shared" si="75"/>
        <v>2701.3</v>
      </c>
      <c r="UD42" s="311"/>
      <c r="UE42" s="311"/>
      <c r="UF42" s="903"/>
      <c r="UG42" s="810"/>
      <c r="UH42" s="76"/>
      <c r="UI42" s="78">
        <f t="shared" si="76"/>
        <v>3803.8</v>
      </c>
      <c r="UK42" s="311"/>
      <c r="UL42" s="311"/>
      <c r="UM42" s="903"/>
      <c r="UN42" s="810"/>
      <c r="UO42" s="76"/>
      <c r="UP42" s="78">
        <f t="shared" si="77"/>
        <v>4431</v>
      </c>
    </row>
    <row r="43" spans="1:562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80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96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406"/>
      <c r="BJ43" s="1010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1010"/>
      <c r="CM43" s="22"/>
      <c r="CN43" s="31"/>
      <c r="CO43" s="76"/>
      <c r="CP43" s="78">
        <f t="shared" si="11"/>
        <v>2398721.1799999997</v>
      </c>
      <c r="CR43" s="406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6"/>
      <c r="FH43" s="1287"/>
      <c r="FI43" s="1438"/>
      <c r="FJ43" s="563"/>
      <c r="FK43" s="139"/>
      <c r="FL43" s="131">
        <f t="shared" si="21"/>
        <v>3105240</v>
      </c>
      <c r="FN43" s="616">
        <v>41639</v>
      </c>
      <c r="FO43" s="1287" t="s">
        <v>1998</v>
      </c>
      <c r="FP43" s="1288">
        <v>1998.78</v>
      </c>
      <c r="FQ43" s="563"/>
      <c r="FR43" s="1438"/>
      <c r="FS43" s="131">
        <f t="shared" si="22"/>
        <v>513701.00000000006</v>
      </c>
      <c r="FU43" s="901">
        <v>41639</v>
      </c>
      <c r="FV43" s="780" t="s">
        <v>2035</v>
      </c>
      <c r="FW43" s="793">
        <v>1923.18</v>
      </c>
      <c r="FX43" s="1884"/>
      <c r="FY43" s="139"/>
      <c r="FZ43" s="131">
        <f t="shared" si="23"/>
        <v>582078.20999999973</v>
      </c>
      <c r="GB43" s="616"/>
      <c r="GC43" s="1287"/>
      <c r="GD43" s="1438"/>
      <c r="GE43" s="563"/>
      <c r="GF43" s="139"/>
      <c r="GG43" s="131">
        <f t="shared" si="24"/>
        <v>587959.0499999997</v>
      </c>
      <c r="GI43" s="616"/>
      <c r="GJ43" s="1287"/>
      <c r="GK43" s="1438"/>
      <c r="GL43" s="563"/>
      <c r="GM43" s="139"/>
      <c r="GN43" s="131">
        <f t="shared" si="25"/>
        <v>534500.51</v>
      </c>
      <c r="GP43" s="321"/>
      <c r="GQ43" s="229"/>
      <c r="GR43" s="104"/>
      <c r="GS43" s="49"/>
      <c r="GT43" s="139"/>
      <c r="GU43" s="131">
        <f t="shared" si="26"/>
        <v>3872.54</v>
      </c>
      <c r="GW43" s="321"/>
      <c r="GX43" s="229"/>
      <c r="GY43" s="104"/>
      <c r="GZ43" s="49"/>
      <c r="HA43" s="139"/>
      <c r="HB43" s="131">
        <f t="shared" si="27"/>
        <v>121575.74</v>
      </c>
      <c r="HD43" s="321"/>
      <c r="HE43" s="229"/>
      <c r="HF43" s="104"/>
      <c r="HG43" s="49"/>
      <c r="HH43" s="139"/>
      <c r="HI43" s="131">
        <f t="shared" si="28"/>
        <v>2469.64</v>
      </c>
      <c r="HK43" s="311"/>
      <c r="HL43" s="311"/>
      <c r="HM43" s="22"/>
      <c r="HN43" s="31"/>
      <c r="HO43" s="76"/>
      <c r="HP43" s="78">
        <f t="shared" si="29"/>
        <v>0</v>
      </c>
      <c r="HR43" s="311"/>
      <c r="HS43" s="311"/>
      <c r="HT43" s="22"/>
      <c r="HU43" s="31"/>
      <c r="HV43" s="76"/>
      <c r="HW43" s="78">
        <f t="shared" si="30"/>
        <v>13569.66</v>
      </c>
      <c r="HY43" s="311"/>
      <c r="HZ43" s="311"/>
      <c r="IA43" s="22"/>
      <c r="IB43" s="31"/>
      <c r="IC43" s="76"/>
      <c r="ID43" s="78">
        <f t="shared" si="31"/>
        <v>0</v>
      </c>
      <c r="IF43" s="792"/>
      <c r="IG43" s="311"/>
      <c r="IH43" s="311"/>
      <c r="II43" s="22"/>
      <c r="IJ43" s="31"/>
      <c r="IK43" s="76"/>
      <c r="IL43" s="78">
        <f t="shared" si="32"/>
        <v>20831.8</v>
      </c>
      <c r="IN43" s="311"/>
      <c r="IO43" s="311"/>
      <c r="IP43" s="22"/>
      <c r="IQ43" s="31"/>
      <c r="IR43" s="76"/>
      <c r="IS43" s="78">
        <f t="shared" si="33"/>
        <v>25000.2</v>
      </c>
      <c r="IU43" s="311"/>
      <c r="IV43" s="311"/>
      <c r="IW43" s="22"/>
      <c r="IX43" s="31"/>
      <c r="IY43" s="76"/>
      <c r="IZ43" s="78">
        <f t="shared" si="34"/>
        <v>38688.400000000001</v>
      </c>
      <c r="JB43" s="311"/>
      <c r="JC43" s="311"/>
      <c r="JD43" s="831"/>
      <c r="JE43" s="810"/>
      <c r="JF43" s="793"/>
      <c r="JG43" s="811">
        <f t="shared" si="35"/>
        <v>98097.89</v>
      </c>
      <c r="JI43" s="229"/>
      <c r="JJ43" s="229"/>
      <c r="JK43" s="806"/>
      <c r="JL43" s="97"/>
      <c r="JM43" s="350"/>
      <c r="JN43" s="811">
        <f t="shared" si="36"/>
        <v>33536.400000000001</v>
      </c>
      <c r="JP43" s="311"/>
      <c r="JQ43" s="311"/>
      <c r="JR43" s="22"/>
      <c r="JS43" s="31"/>
      <c r="JT43" s="76"/>
      <c r="JU43" s="78">
        <f t="shared" si="37"/>
        <v>19222.190000000002</v>
      </c>
      <c r="JW43" s="311"/>
      <c r="JX43" s="311"/>
      <c r="JY43" s="22"/>
      <c r="JZ43" s="31"/>
      <c r="KA43" s="76"/>
      <c r="KB43" s="78">
        <f t="shared" si="38"/>
        <v>25300</v>
      </c>
      <c r="KD43" s="311"/>
      <c r="KE43" s="311"/>
      <c r="KF43" s="783"/>
      <c r="KG43" s="31"/>
      <c r="KH43" s="76"/>
      <c r="KI43" s="78">
        <f t="shared" si="39"/>
        <v>65228.52</v>
      </c>
      <c r="KK43" s="311"/>
      <c r="KL43" s="311"/>
      <c r="KM43" s="22"/>
      <c r="KN43" s="31"/>
      <c r="KO43" s="76"/>
      <c r="KP43" s="78">
        <f t="shared" si="40"/>
        <v>3088.4</v>
      </c>
      <c r="KR43" s="311"/>
      <c r="KS43" s="311"/>
      <c r="KT43" s="22"/>
      <c r="KU43" s="31"/>
      <c r="KV43" s="76"/>
      <c r="KW43" s="78">
        <f t="shared" si="41"/>
        <v>45118.299999999996</v>
      </c>
      <c r="KY43" s="311"/>
      <c r="KZ43" s="311"/>
      <c r="LA43" s="22"/>
      <c r="LB43" s="31"/>
      <c r="LC43" s="76"/>
      <c r="LD43" s="78">
        <f t="shared" si="42"/>
        <v>3981.6000000000004</v>
      </c>
      <c r="LF43" s="321"/>
      <c r="LG43" s="229"/>
      <c r="LH43" s="696"/>
      <c r="LI43" s="49"/>
      <c r="LJ43" s="139"/>
      <c r="LK43" s="131">
        <f t="shared" si="43"/>
        <v>1440023.2820000001</v>
      </c>
      <c r="LM43" s="311"/>
      <c r="LN43" s="311"/>
      <c r="LO43" s="22"/>
      <c r="LP43" s="31"/>
      <c r="LQ43" s="76"/>
      <c r="LR43" s="78">
        <f t="shared" si="44"/>
        <v>0</v>
      </c>
      <c r="LT43" s="311"/>
      <c r="LU43" s="311"/>
      <c r="LV43" s="22"/>
      <c r="LW43" s="31"/>
      <c r="LX43" s="76"/>
      <c r="LY43" s="78">
        <f t="shared" si="45"/>
        <v>0</v>
      </c>
      <c r="MA43" s="406"/>
      <c r="MB43" s="31"/>
      <c r="MC43" s="311"/>
      <c r="MD43" s="22"/>
      <c r="ME43" s="810"/>
      <c r="MF43" s="76"/>
      <c r="MG43" s="78">
        <f t="shared" si="46"/>
        <v>27686.6</v>
      </c>
      <c r="MI43" s="406"/>
      <c r="MJ43" s="311"/>
      <c r="MK43" s="22"/>
      <c r="ML43" s="810"/>
      <c r="MM43" s="76"/>
      <c r="MN43" s="78">
        <f t="shared" si="47"/>
        <v>53000.1</v>
      </c>
      <c r="MP43" s="426"/>
      <c r="MQ43" s="229"/>
      <c r="MR43" s="104"/>
      <c r="MS43" s="97"/>
      <c r="MT43" s="139"/>
      <c r="MU43" s="131">
        <f t="shared" si="48"/>
        <v>149000.25</v>
      </c>
      <c r="MW43" s="31"/>
      <c r="MX43" s="311"/>
      <c r="MY43" s="22"/>
      <c r="MZ43" s="810"/>
      <c r="NA43" s="76"/>
      <c r="NB43" s="78">
        <f t="shared" si="49"/>
        <v>5139.42</v>
      </c>
      <c r="ND43" s="31"/>
      <c r="NE43" s="311"/>
      <c r="NF43" s="22"/>
      <c r="NG43" s="810"/>
      <c r="NH43" s="76"/>
      <c r="NI43" s="78">
        <f t="shared" si="50"/>
        <v>7971.5</v>
      </c>
      <c r="NK43" s="406"/>
      <c r="NL43" s="311"/>
      <c r="NM43" s="22"/>
      <c r="NN43" s="810"/>
      <c r="NO43" s="76"/>
      <c r="NP43" s="78">
        <f t="shared" si="51"/>
        <v>2000</v>
      </c>
      <c r="NR43" s="406"/>
      <c r="NS43" s="311"/>
      <c r="NT43" s="22"/>
      <c r="NU43" s="810"/>
      <c r="NV43" s="76"/>
      <c r="NW43" s="78">
        <f t="shared" si="52"/>
        <v>31296.400000000001</v>
      </c>
      <c r="NY43" s="31"/>
      <c r="NZ43" s="311"/>
      <c r="OA43" s="22"/>
      <c r="OB43" s="810"/>
      <c r="OC43" s="76"/>
      <c r="OD43" s="78">
        <f t="shared" si="53"/>
        <v>133251.59999999998</v>
      </c>
      <c r="OF43" s="31"/>
      <c r="OG43" s="311"/>
      <c r="OH43" s="22"/>
      <c r="OI43" s="810"/>
      <c r="OJ43" s="76"/>
      <c r="OK43" s="78">
        <f t="shared" si="54"/>
        <v>21915.99</v>
      </c>
      <c r="OM43" s="31"/>
      <c r="ON43" s="311"/>
      <c r="OO43" s="22"/>
      <c r="OP43" s="810"/>
      <c r="OQ43" s="76"/>
      <c r="OR43" s="78">
        <f t="shared" si="55"/>
        <v>19089.189999999999</v>
      </c>
      <c r="OT43" s="31"/>
      <c r="OU43" s="311"/>
      <c r="OV43" s="22"/>
      <c r="OW43" s="810"/>
      <c r="OX43" s="76"/>
      <c r="OY43" s="78">
        <f t="shared" si="56"/>
        <v>0</v>
      </c>
      <c r="PA43" s="31"/>
      <c r="PB43" s="311"/>
      <c r="PC43" s="22"/>
      <c r="PD43" s="810"/>
      <c r="PE43" s="76"/>
      <c r="PF43" s="78">
        <f t="shared" si="57"/>
        <v>0</v>
      </c>
      <c r="PH43" s="31"/>
      <c r="PI43" s="311"/>
      <c r="PJ43" s="22"/>
      <c r="PK43" s="810"/>
      <c r="PL43" s="76"/>
      <c r="PM43" s="78">
        <f t="shared" si="58"/>
        <v>7803.92</v>
      </c>
      <c r="PO43" s="31"/>
      <c r="PP43" s="311"/>
      <c r="PQ43" s="22"/>
      <c r="PR43" s="810"/>
      <c r="PS43" s="76"/>
      <c r="PT43" s="78">
        <f t="shared" si="59"/>
        <v>0</v>
      </c>
      <c r="PV43" s="31"/>
      <c r="PW43" s="311"/>
      <c r="PX43" s="22"/>
      <c r="PY43" s="810"/>
      <c r="PZ43" s="76"/>
      <c r="QA43" s="78">
        <f t="shared" si="60"/>
        <v>870000.36</v>
      </c>
      <c r="QC43" s="31"/>
      <c r="QD43" s="311"/>
      <c r="QE43" s="22"/>
      <c r="QF43" s="810"/>
      <c r="QG43" s="76"/>
      <c r="QH43" s="78">
        <f t="shared" si="61"/>
        <v>0</v>
      </c>
      <c r="QJ43" s="31"/>
      <c r="QK43" s="311"/>
      <c r="QL43" s="22"/>
      <c r="QM43" s="810"/>
      <c r="QN43" s="76"/>
      <c r="QO43" s="78">
        <f t="shared" si="62"/>
        <v>70199</v>
      </c>
      <c r="QQ43" s="49"/>
      <c r="QR43" s="229"/>
      <c r="QS43" s="104"/>
      <c r="QT43" s="97"/>
      <c r="QU43" s="139"/>
      <c r="QV43" s="131">
        <f t="shared" si="63"/>
        <v>0</v>
      </c>
      <c r="QX43" s="49"/>
      <c r="QY43" s="229"/>
      <c r="QZ43" s="104"/>
      <c r="RA43" s="97"/>
      <c r="RB43" s="139"/>
      <c r="RC43" s="131">
        <f t="shared" si="64"/>
        <v>0</v>
      </c>
      <c r="RE43" s="31"/>
      <c r="RF43" s="311"/>
      <c r="RG43" s="22"/>
      <c r="RH43" s="810"/>
      <c r="RI43" s="76"/>
      <c r="RJ43" s="78">
        <f t="shared" si="65"/>
        <v>234</v>
      </c>
      <c r="RL43" s="406"/>
      <c r="RM43" s="311"/>
      <c r="RN43" s="22"/>
      <c r="RO43" s="810"/>
      <c r="RP43" s="76"/>
      <c r="RQ43" s="78">
        <f t="shared" si="66"/>
        <v>7744.58</v>
      </c>
      <c r="RS43" s="406"/>
      <c r="RT43" s="311"/>
      <c r="RU43" s="22"/>
      <c r="RV43" s="810"/>
      <c r="RW43" s="76"/>
      <c r="RX43" s="78">
        <f t="shared" si="67"/>
        <v>16000.32</v>
      </c>
      <c r="RZ43" s="406"/>
      <c r="SA43" s="311"/>
      <c r="SB43" s="22"/>
      <c r="SC43" s="721"/>
      <c r="SD43" s="76"/>
      <c r="SE43" s="78">
        <f t="shared" si="68"/>
        <v>39187.58</v>
      </c>
      <c r="SG43" s="31"/>
      <c r="SH43" s="311"/>
      <c r="SI43" s="22"/>
      <c r="SJ43" s="810"/>
      <c r="SK43" s="76"/>
      <c r="SL43" s="78">
        <f t="shared" si="69"/>
        <v>484857.55000000005</v>
      </c>
      <c r="SN43" s="49"/>
      <c r="SO43" s="229"/>
      <c r="SP43" s="104"/>
      <c r="SQ43" s="97"/>
      <c r="SR43" s="139"/>
      <c r="SS43" s="131">
        <f t="shared" si="70"/>
        <v>211007.15</v>
      </c>
      <c r="SU43" s="49"/>
      <c r="SV43" s="229"/>
      <c r="SW43" s="104"/>
      <c r="SX43" s="97"/>
      <c r="SY43" s="139"/>
      <c r="SZ43" s="131">
        <f t="shared" si="71"/>
        <v>201197.28</v>
      </c>
      <c r="TB43" s="31"/>
      <c r="TC43" s="311"/>
      <c r="TD43" s="22"/>
      <c r="TE43" s="810"/>
      <c r="TF43" s="76"/>
      <c r="TG43" s="78">
        <f t="shared" si="72"/>
        <v>720.1</v>
      </c>
      <c r="TI43" s="322"/>
      <c r="TJ43" s="311"/>
      <c r="TK43" s="22"/>
      <c r="TL43" s="810"/>
      <c r="TM43" s="76"/>
      <c r="TN43" s="78">
        <f t="shared" si="73"/>
        <v>57552.92</v>
      </c>
      <c r="TP43" s="322"/>
      <c r="TQ43" s="311"/>
      <c r="TR43" s="22"/>
      <c r="TS43" s="810"/>
      <c r="TT43" s="76"/>
      <c r="TU43" s="78">
        <f t="shared" si="74"/>
        <v>215449.9</v>
      </c>
      <c r="TW43" s="322"/>
      <c r="TX43" s="311"/>
      <c r="TY43" s="22"/>
      <c r="TZ43" s="810"/>
      <c r="UA43" s="76"/>
      <c r="UB43" s="78">
        <f t="shared" si="75"/>
        <v>2701.3</v>
      </c>
      <c r="UD43" s="31"/>
      <c r="UE43" s="311"/>
      <c r="UF43" s="22"/>
      <c r="UG43" s="810"/>
      <c r="UH43" s="76"/>
      <c r="UI43" s="78">
        <f t="shared" si="76"/>
        <v>3803.8</v>
      </c>
      <c r="UK43" s="31"/>
      <c r="UL43" s="311"/>
      <c r="UM43" s="22"/>
      <c r="UN43" s="810"/>
      <c r="UO43" s="76"/>
      <c r="UP43" s="78">
        <f t="shared" si="77"/>
        <v>4431</v>
      </c>
    </row>
    <row r="44" spans="1:562" ht="15.75" thickBot="1" x14ac:dyDescent="0.3">
      <c r="A44" s="322"/>
      <c r="B44" s="311"/>
      <c r="C44" s="905"/>
      <c r="D44" s="906"/>
      <c r="E44" s="906"/>
      <c r="F44" s="907"/>
      <c r="H44" s="322"/>
      <c r="J44" s="780"/>
      <c r="K44" s="139"/>
      <c r="L44" s="49"/>
      <c r="M44" s="139"/>
      <c r="N44" s="78">
        <f t="shared" si="78"/>
        <v>2111724.02</v>
      </c>
      <c r="P44" s="322"/>
      <c r="Q44" s="311"/>
      <c r="R44" s="905"/>
      <c r="S44" s="906"/>
      <c r="T44" s="906"/>
      <c r="U44" s="907"/>
      <c r="W44" s="311"/>
      <c r="X44" s="311"/>
      <c r="Y44" s="905"/>
      <c r="Z44" s="906"/>
      <c r="AA44" s="906"/>
      <c r="AB44" s="907"/>
      <c r="AD44" s="311"/>
      <c r="AE44" s="311"/>
      <c r="AF44" s="311"/>
      <c r="AG44" s="905"/>
      <c r="AH44" s="906"/>
      <c r="AI44" s="906"/>
      <c r="AJ44" s="907"/>
      <c r="AL44" s="996"/>
      <c r="AM44" s="311"/>
      <c r="AN44" s="311"/>
      <c r="AO44" s="905"/>
      <c r="AP44" s="906"/>
      <c r="AQ44" s="906"/>
      <c r="AR44" s="907"/>
      <c r="AT44" s="311"/>
      <c r="AU44" s="311"/>
      <c r="AV44" s="311"/>
      <c r="AW44" s="905"/>
      <c r="AX44" s="906"/>
      <c r="AY44" s="906"/>
      <c r="AZ44" s="907"/>
      <c r="BB44" s="311"/>
      <c r="BC44" s="311"/>
      <c r="BD44" s="905"/>
      <c r="BE44" s="906"/>
      <c r="BF44" s="906"/>
      <c r="BG44" s="907"/>
      <c r="BI44" s="1406"/>
      <c r="BJ44" s="1010"/>
      <c r="BK44" s="905"/>
      <c r="BL44" s="906"/>
      <c r="BM44" s="906"/>
      <c r="BN44" s="907"/>
      <c r="BP44" s="311"/>
      <c r="BQ44" s="311"/>
      <c r="BR44" s="905"/>
      <c r="BS44" s="906"/>
      <c r="BT44" s="906"/>
      <c r="BU44" s="907"/>
      <c r="BW44" s="311"/>
      <c r="BX44" s="311"/>
      <c r="BY44" s="905"/>
      <c r="BZ44" s="906"/>
      <c r="CA44" s="906"/>
      <c r="CB44" s="907"/>
      <c r="CD44" s="229"/>
      <c r="CE44" s="229"/>
      <c r="CF44" s="922"/>
      <c r="CG44" s="463"/>
      <c r="CH44" s="463"/>
      <c r="CI44" s="959"/>
      <c r="CK44" s="322"/>
      <c r="CL44" s="1010"/>
      <c r="CM44" s="905"/>
      <c r="CN44" s="906"/>
      <c r="CO44" s="906"/>
      <c r="CP44" s="907"/>
      <c r="CR44" s="406"/>
      <c r="CS44" s="311"/>
      <c r="CT44" s="905"/>
      <c r="CU44" s="906"/>
      <c r="CV44" s="906"/>
      <c r="CW44" s="907"/>
      <c r="CY44" s="311"/>
      <c r="CZ44" s="311"/>
      <c r="DA44" s="905"/>
      <c r="DB44" s="906"/>
      <c r="DC44" s="906"/>
      <c r="DD44" s="907"/>
      <c r="DF44" s="311"/>
      <c r="DG44" s="311"/>
      <c r="DH44" s="905"/>
      <c r="DI44" s="906"/>
      <c r="DJ44" s="906"/>
      <c r="DK44" s="907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905"/>
      <c r="DY44" s="906"/>
      <c r="DZ44" s="906"/>
      <c r="EA44" s="907"/>
      <c r="EC44" s="322"/>
      <c r="ED44" s="311"/>
      <c r="EE44" s="311"/>
      <c r="EF44" s="905"/>
      <c r="EG44" s="906"/>
      <c r="EH44" s="906"/>
      <c r="EI44" s="907"/>
      <c r="EK44" s="322"/>
      <c r="EL44" s="311"/>
      <c r="EM44" s="311"/>
      <c r="EN44" s="905"/>
      <c r="EO44" s="906"/>
      <c r="EP44" s="906"/>
      <c r="EQ44" s="907"/>
      <c r="ES44" s="322"/>
      <c r="ET44" s="311"/>
      <c r="EU44" s="905"/>
      <c r="EV44" s="906"/>
      <c r="EW44" s="906"/>
      <c r="EX44" s="907"/>
      <c r="EZ44" s="322"/>
      <c r="FA44" s="311"/>
      <c r="FB44" s="905"/>
      <c r="FC44" s="906"/>
      <c r="FD44" s="906"/>
      <c r="FE44" s="907"/>
      <c r="FG44" s="321"/>
      <c r="FH44" s="229"/>
      <c r="FI44" s="922"/>
      <c r="FJ44" s="463"/>
      <c r="FK44" s="463"/>
      <c r="FL44" s="959"/>
      <c r="FN44" s="321"/>
      <c r="FO44" s="229"/>
      <c r="FP44" s="922"/>
      <c r="FQ44" s="463"/>
      <c r="FR44" s="463"/>
      <c r="FS44" s="959"/>
      <c r="FU44" s="901">
        <v>41639</v>
      </c>
      <c r="FV44" s="780" t="s">
        <v>2036</v>
      </c>
      <c r="FW44" s="793">
        <v>1998.78</v>
      </c>
      <c r="FX44" s="139"/>
      <c r="FY44" s="139"/>
      <c r="FZ44" s="131">
        <f t="shared" si="23"/>
        <v>584076.98999999976</v>
      </c>
      <c r="GB44" s="321"/>
      <c r="GC44" s="229"/>
      <c r="GD44" s="922"/>
      <c r="GE44" s="463"/>
      <c r="GF44" s="463"/>
      <c r="GG44" s="959"/>
      <c r="GI44" s="321"/>
      <c r="GJ44" s="229"/>
      <c r="GK44" s="922"/>
      <c r="GL44" s="463"/>
      <c r="GM44" s="463"/>
      <c r="GN44" s="959"/>
      <c r="GP44" s="321"/>
      <c r="GQ44" s="229"/>
      <c r="GR44" s="922"/>
      <c r="GS44" s="463"/>
      <c r="GT44" s="463"/>
      <c r="GU44" s="959"/>
      <c r="GW44" s="321"/>
      <c r="GX44" s="229"/>
      <c r="GY44" s="922"/>
      <c r="GZ44" s="463"/>
      <c r="HA44" s="463"/>
      <c r="HB44" s="959"/>
      <c r="HD44" s="321"/>
      <c r="HE44" s="229"/>
      <c r="HF44" s="922"/>
      <c r="HG44" s="463"/>
      <c r="HH44" s="463"/>
      <c r="HI44" s="959"/>
      <c r="HK44" s="311"/>
      <c r="HL44" s="311"/>
      <c r="HM44" s="905"/>
      <c r="HN44" s="906"/>
      <c r="HO44" s="906"/>
      <c r="HP44" s="907"/>
      <c r="HR44" s="311"/>
      <c r="HS44" s="311"/>
      <c r="HT44" s="905"/>
      <c r="HU44" s="906"/>
      <c r="HV44" s="906"/>
      <c r="HW44" s="907"/>
      <c r="HY44" s="311"/>
      <c r="HZ44" s="311"/>
      <c r="IA44" s="905"/>
      <c r="IB44" s="906"/>
      <c r="IC44" s="906"/>
      <c r="ID44" s="907"/>
      <c r="IF44" s="792"/>
      <c r="IG44" s="311"/>
      <c r="IH44" s="311"/>
      <c r="II44" s="905"/>
      <c r="IJ44" s="5"/>
      <c r="IK44" s="906"/>
      <c r="IL44" s="907"/>
      <c r="IN44" s="311"/>
      <c r="IO44" s="311"/>
      <c r="IP44" s="905"/>
      <c r="IQ44" s="906"/>
      <c r="IR44" s="906"/>
      <c r="IS44" s="907"/>
      <c r="IU44" s="311"/>
      <c r="IV44" s="311"/>
      <c r="IW44" s="905"/>
      <c r="IX44" s="906"/>
      <c r="IY44" s="906"/>
      <c r="IZ44" s="907"/>
      <c r="JB44" s="311"/>
      <c r="JC44" s="311"/>
      <c r="JD44" s="914"/>
      <c r="JE44" s="915"/>
      <c r="JF44" s="978"/>
      <c r="JG44" s="916"/>
      <c r="JI44" s="229"/>
      <c r="JJ44" s="229"/>
      <c r="JK44" s="1667"/>
      <c r="JL44" s="1668"/>
      <c r="JM44" s="1669"/>
      <c r="JN44" s="916"/>
      <c r="JP44" s="311"/>
      <c r="JQ44" s="311"/>
      <c r="JR44" s="905"/>
      <c r="JS44" s="906"/>
      <c r="JT44" s="906"/>
      <c r="JU44" s="907"/>
      <c r="JW44" s="311"/>
      <c r="JX44" s="311"/>
      <c r="JY44" s="905"/>
      <c r="JZ44" s="906"/>
      <c r="KA44" s="906"/>
      <c r="KB44" s="907"/>
      <c r="KD44" s="311"/>
      <c r="KE44" s="311"/>
      <c r="KF44" s="905"/>
      <c r="KG44" s="906"/>
      <c r="KH44" s="906"/>
      <c r="KI44" s="907"/>
      <c r="KK44" s="311"/>
      <c r="KL44" s="311"/>
      <c r="KM44" s="905"/>
      <c r="KN44" s="906"/>
      <c r="KO44" s="906"/>
      <c r="KP44" s="907"/>
      <c r="KR44" s="311"/>
      <c r="KS44" s="311"/>
      <c r="KT44" s="905"/>
      <c r="KU44" s="906"/>
      <c r="KV44" s="906"/>
      <c r="KW44" s="907"/>
      <c r="KY44" s="311"/>
      <c r="KZ44" s="311"/>
      <c r="LA44" s="905"/>
      <c r="LB44" s="906"/>
      <c r="LC44" s="906"/>
      <c r="LD44" s="907"/>
      <c r="LF44" s="321"/>
      <c r="LG44" s="229"/>
      <c r="LH44" s="1670"/>
      <c r="LI44" s="463"/>
      <c r="LJ44" s="463"/>
      <c r="LK44" s="959"/>
      <c r="LM44" s="311"/>
      <c r="LN44" s="311"/>
      <c r="LO44" s="905"/>
      <c r="LP44" s="906"/>
      <c r="LQ44" s="906"/>
      <c r="LR44" s="907"/>
      <c r="LT44" s="311"/>
      <c r="LU44" s="311"/>
      <c r="LV44" s="905"/>
      <c r="LW44" s="906"/>
      <c r="LX44" s="906"/>
      <c r="LY44" s="907"/>
      <c r="MA44" s="406"/>
      <c r="MB44" s="311"/>
      <c r="MC44" s="311"/>
      <c r="MD44" s="923"/>
      <c r="ME44" s="924"/>
      <c r="MF44" s="924"/>
      <c r="MG44" s="925"/>
      <c r="MI44" s="406"/>
      <c r="MJ44" s="311"/>
      <c r="MK44" s="923"/>
      <c r="ML44" s="924"/>
      <c r="MM44" s="924"/>
      <c r="MN44" s="925"/>
      <c r="MP44" s="426"/>
      <c r="MQ44" s="229"/>
      <c r="MR44" s="1440"/>
      <c r="MS44" s="1441"/>
      <c r="MT44" s="1441"/>
      <c r="MU44" s="1442"/>
      <c r="MW44" s="311"/>
      <c r="MX44" s="311"/>
      <c r="MY44" s="923"/>
      <c r="MZ44" s="924"/>
      <c r="NA44" s="924"/>
      <c r="NB44" s="925"/>
      <c r="ND44" s="311"/>
      <c r="NE44" s="311"/>
      <c r="NF44" s="923"/>
      <c r="NG44" s="924"/>
      <c r="NH44" s="924"/>
      <c r="NI44" s="925"/>
      <c r="NK44" s="406"/>
      <c r="NL44" s="311"/>
      <c r="NM44" s="923"/>
      <c r="NN44" s="924"/>
      <c r="NO44" s="924"/>
      <c r="NP44" s="925"/>
      <c r="NR44" s="406"/>
      <c r="NS44" s="311"/>
      <c r="NT44" s="923"/>
      <c r="NU44" s="924"/>
      <c r="NV44" s="924"/>
      <c r="NW44" s="925"/>
      <c r="NY44" s="311"/>
      <c r="NZ44" s="311"/>
      <c r="OA44" s="923"/>
      <c r="OB44" s="924"/>
      <c r="OC44" s="924"/>
      <c r="OD44" s="925"/>
      <c r="OF44" s="311"/>
      <c r="OG44" s="311"/>
      <c r="OH44" s="923"/>
      <c r="OI44" s="924"/>
      <c r="OJ44" s="924"/>
      <c r="OK44" s="925"/>
      <c r="OM44" s="311"/>
      <c r="ON44" s="311"/>
      <c r="OO44" s="923"/>
      <c r="OP44" s="924"/>
      <c r="OQ44" s="924"/>
      <c r="OR44" s="925"/>
      <c r="OT44" s="311"/>
      <c r="OU44" s="311"/>
      <c r="OV44" s="923"/>
      <c r="OW44" s="924"/>
      <c r="OX44" s="924"/>
      <c r="OY44" s="925"/>
      <c r="PA44" s="311"/>
      <c r="PB44" s="311"/>
      <c r="PC44" s="923"/>
      <c r="PD44" s="924"/>
      <c r="PE44" s="924"/>
      <c r="PF44" s="925"/>
      <c r="PH44" s="311"/>
      <c r="PI44" s="311"/>
      <c r="PJ44" s="923"/>
      <c r="PK44" s="924"/>
      <c r="PL44" s="924"/>
      <c r="PM44" s="925"/>
      <c r="PO44" s="311"/>
      <c r="PP44" s="311"/>
      <c r="PQ44" s="923"/>
      <c r="PR44" s="924"/>
      <c r="PS44" s="924"/>
      <c r="PT44" s="925"/>
      <c r="PV44" s="311"/>
      <c r="PW44" s="311"/>
      <c r="PX44" s="923"/>
      <c r="PY44" s="924"/>
      <c r="PZ44" s="924"/>
      <c r="QA44" s="925"/>
      <c r="QC44" s="311"/>
      <c r="QD44" s="311"/>
      <c r="QE44" s="923"/>
      <c r="QF44" s="924"/>
      <c r="QG44" s="924"/>
      <c r="QH44" s="925"/>
      <c r="QJ44" s="311"/>
      <c r="QK44" s="311"/>
      <c r="QL44" s="923"/>
      <c r="QM44" s="924"/>
      <c r="QN44" s="924"/>
      <c r="QO44" s="925"/>
      <c r="QQ44" s="229"/>
      <c r="QR44" s="229"/>
      <c r="QS44" s="1440"/>
      <c r="QT44" s="1441"/>
      <c r="QU44" s="1441"/>
      <c r="QV44" s="1442"/>
      <c r="QX44" s="229"/>
      <c r="QY44" s="229"/>
      <c r="QZ44" s="1440"/>
      <c r="RA44" s="1441"/>
      <c r="RB44" s="1441"/>
      <c r="RC44" s="1442"/>
      <c r="RE44" s="311"/>
      <c r="RF44" s="311"/>
      <c r="RG44" s="923"/>
      <c r="RH44" s="924"/>
      <c r="RI44" s="924"/>
      <c r="RJ44" s="925"/>
      <c r="RL44" s="406"/>
      <c r="RM44" s="311"/>
      <c r="RN44" s="923"/>
      <c r="RO44" s="924"/>
      <c r="RP44" s="924"/>
      <c r="RQ44" s="925"/>
      <c r="RS44" s="406"/>
      <c r="RT44" s="311"/>
      <c r="RU44" s="923"/>
      <c r="RV44" s="924"/>
      <c r="RW44" s="924"/>
      <c r="RX44" s="925"/>
      <c r="RZ44" s="406"/>
      <c r="SA44" s="311"/>
      <c r="SB44" s="923"/>
      <c r="SC44" s="926"/>
      <c r="SD44" s="924"/>
      <c r="SE44" s="925"/>
      <c r="SG44" s="311"/>
      <c r="SH44" s="311"/>
      <c r="SI44" s="923"/>
      <c r="SJ44" s="924"/>
      <c r="SK44" s="924"/>
      <c r="SL44" s="925"/>
      <c r="SN44" s="229"/>
      <c r="SO44" s="229"/>
      <c r="SP44" s="1440"/>
      <c r="SQ44" s="1441"/>
      <c r="SR44" s="1441"/>
      <c r="SS44" s="1442"/>
      <c r="SU44" s="229"/>
      <c r="SV44" s="229"/>
      <c r="SW44" s="1440"/>
      <c r="SX44" s="1441"/>
      <c r="SY44" s="1441"/>
      <c r="SZ44" s="1442"/>
      <c r="TB44" s="311"/>
      <c r="TC44" s="311"/>
      <c r="TD44" s="923"/>
      <c r="TE44" s="924"/>
      <c r="TF44" s="924"/>
      <c r="TG44" s="925"/>
      <c r="TI44" s="322"/>
      <c r="TJ44" s="311"/>
      <c r="TK44" s="923"/>
      <c r="TL44" s="924"/>
      <c r="TM44" s="924"/>
      <c r="TN44" s="925"/>
      <c r="TP44" s="322"/>
      <c r="TQ44" s="311"/>
      <c r="TR44" s="923"/>
      <c r="TS44" s="924"/>
      <c r="TT44" s="924"/>
      <c r="TU44" s="925"/>
      <c r="TW44" s="322"/>
      <c r="TX44" s="311"/>
      <c r="TY44" s="923"/>
      <c r="TZ44" s="924"/>
      <c r="UA44" s="924"/>
      <c r="UB44" s="925"/>
      <c r="UD44" s="311"/>
      <c r="UE44" s="311"/>
      <c r="UF44" s="923"/>
      <c r="UG44" s="924"/>
      <c r="UH44" s="924"/>
      <c r="UI44" s="925"/>
      <c r="UK44" s="311"/>
      <c r="UL44" s="311"/>
      <c r="UM44" s="923"/>
      <c r="UN44" s="924"/>
      <c r="UO44" s="924"/>
      <c r="UP44" s="925"/>
    </row>
    <row r="45" spans="1:562" ht="15.75" thickTop="1" x14ac:dyDescent="0.25">
      <c r="A45" s="322"/>
      <c r="B45" s="311"/>
      <c r="H45" s="322"/>
      <c r="J45" s="780"/>
      <c r="K45" s="139"/>
      <c r="L45" s="31"/>
      <c r="M45" s="793"/>
      <c r="N45" s="78">
        <f t="shared" si="78"/>
        <v>2111724.02</v>
      </c>
      <c r="CL45" s="1445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6"/>
      <c r="EK45" s="796"/>
      <c r="ES45" s="322"/>
      <c r="ET45" s="311"/>
      <c r="EZ45" s="322"/>
      <c r="FA45" s="311"/>
      <c r="FG45" s="321"/>
      <c r="FH45" s="229"/>
      <c r="FN45" s="321"/>
      <c r="FO45" s="229"/>
      <c r="FU45" s="901">
        <v>41639</v>
      </c>
      <c r="FV45" s="780" t="s">
        <v>2037</v>
      </c>
      <c r="FW45" s="793">
        <v>1999.2</v>
      </c>
      <c r="FX45" s="520"/>
      <c r="FY45" s="520"/>
      <c r="FZ45" s="131">
        <f t="shared" si="23"/>
        <v>586076.18999999971</v>
      </c>
      <c r="GB45" s="321"/>
      <c r="GC45" s="229"/>
      <c r="GI45" s="321"/>
      <c r="GJ45" s="229"/>
      <c r="GP45" s="321"/>
      <c r="GQ45" s="229"/>
      <c r="GW45" s="321"/>
      <c r="GX45" s="229"/>
      <c r="HD45" s="321"/>
      <c r="HE45" s="229"/>
      <c r="HK45" s="311"/>
      <c r="HL45" s="311"/>
      <c r="HR45" s="311"/>
      <c r="HS45" s="311"/>
      <c r="HY45" s="311"/>
      <c r="HZ45" s="311"/>
      <c r="IF45" s="792"/>
      <c r="IG45" s="311"/>
      <c r="IH45" s="311"/>
      <c r="IN45" s="311"/>
      <c r="IO45" s="311"/>
      <c r="IU45" s="311"/>
      <c r="IV45" s="311"/>
      <c r="LH45" s="390"/>
      <c r="LT45" s="311"/>
      <c r="LU45" s="311"/>
      <c r="MA45" s="406"/>
      <c r="MB45" s="31"/>
      <c r="MC45" s="311"/>
      <c r="MD45" s="139"/>
      <c r="ME45" s="31"/>
      <c r="MF45" s="778"/>
      <c r="MG45" s="933"/>
      <c r="MI45" s="406"/>
      <c r="MJ45" s="311"/>
      <c r="MK45" s="139"/>
      <c r="ML45" s="31"/>
      <c r="MM45" s="778"/>
      <c r="MN45" s="76"/>
      <c r="MP45" s="426"/>
      <c r="MQ45" s="229"/>
      <c r="MR45" s="139"/>
      <c r="MS45" s="49"/>
      <c r="MT45" s="261"/>
      <c r="MU45" s="139"/>
      <c r="MW45" s="31"/>
      <c r="MX45" s="311"/>
      <c r="MY45" s="139"/>
      <c r="MZ45" s="31"/>
      <c r="NA45" s="778"/>
      <c r="NB45" s="76"/>
      <c r="ND45" s="31"/>
      <c r="NE45" s="311"/>
      <c r="NF45" s="139"/>
      <c r="NG45" s="31"/>
      <c r="NH45" s="778"/>
      <c r="NI45" s="76"/>
      <c r="NK45" s="406"/>
      <c r="NL45" s="311"/>
      <c r="NM45" s="139"/>
      <c r="NN45" s="31"/>
      <c r="NO45" s="778"/>
      <c r="NP45" s="76"/>
      <c r="NR45" s="406"/>
      <c r="NS45" s="311"/>
      <c r="NT45" s="139"/>
      <c r="NU45" s="31"/>
      <c r="NV45" s="778"/>
      <c r="NW45" s="76"/>
      <c r="NY45" s="31"/>
      <c r="NZ45" s="311"/>
      <c r="OA45" s="139"/>
      <c r="OB45" s="31"/>
      <c r="OC45" s="778"/>
      <c r="OD45" s="76"/>
      <c r="OF45" s="31"/>
      <c r="OG45" s="311"/>
      <c r="OH45" s="139"/>
      <c r="OI45" s="31"/>
      <c r="OJ45" s="778"/>
      <c r="OK45" s="76"/>
      <c r="OM45" s="31"/>
      <c r="ON45" s="311"/>
      <c r="OO45" s="139"/>
      <c r="OP45" s="31"/>
      <c r="OQ45" s="778"/>
      <c r="OR45" s="76"/>
      <c r="OT45" s="31"/>
      <c r="OU45" s="311"/>
      <c r="OV45" s="139"/>
      <c r="OW45" s="31"/>
      <c r="OX45" s="778"/>
      <c r="OY45" s="76"/>
      <c r="PA45" s="31"/>
      <c r="PB45" s="311"/>
      <c r="PC45" s="139"/>
      <c r="PD45" s="31"/>
      <c r="PE45" s="778"/>
      <c r="PF45" s="76"/>
      <c r="PH45" s="31"/>
      <c r="PI45" s="311"/>
      <c r="PJ45" s="139"/>
      <c r="PK45" s="31"/>
      <c r="PL45" s="778"/>
      <c r="PM45" s="76"/>
      <c r="PO45" s="31"/>
      <c r="PP45" s="311"/>
      <c r="PQ45" s="139"/>
      <c r="PR45" s="31"/>
      <c r="PS45" s="778"/>
      <c r="PT45" s="76"/>
      <c r="PV45" s="31"/>
      <c r="PW45" s="311"/>
      <c r="PX45" s="139"/>
      <c r="PY45" s="31"/>
      <c r="PZ45" s="778"/>
      <c r="QA45" s="76"/>
      <c r="QC45" s="31"/>
      <c r="QD45" s="311"/>
      <c r="QE45" s="139"/>
      <c r="QF45" s="31"/>
      <c r="QG45" s="778"/>
      <c r="QH45" s="76"/>
      <c r="QJ45" s="31"/>
      <c r="QK45" s="311"/>
      <c r="QL45" s="139"/>
      <c r="QM45" s="31"/>
      <c r="QN45" s="778"/>
      <c r="QO45" s="76"/>
      <c r="QQ45" s="49"/>
      <c r="QR45" s="229"/>
      <c r="QS45" s="139"/>
      <c r="QT45" s="49"/>
      <c r="QU45" s="261"/>
      <c r="QV45" s="139"/>
      <c r="QX45" s="49"/>
      <c r="QY45" s="229"/>
      <c r="QZ45" s="139"/>
      <c r="RA45" s="49"/>
      <c r="RB45" s="261"/>
      <c r="RC45" s="139"/>
      <c r="RE45" s="31"/>
      <c r="RF45" s="311"/>
      <c r="RG45" s="139"/>
      <c r="RH45" s="31"/>
      <c r="RI45" s="778"/>
      <c r="RJ45" s="76"/>
      <c r="RL45" s="406"/>
      <c r="RM45" s="311"/>
      <c r="RN45" s="139"/>
      <c r="RO45" s="31"/>
      <c r="RP45" s="778"/>
      <c r="RQ45" s="76"/>
      <c r="RS45" s="406"/>
      <c r="RT45" s="311"/>
      <c r="RU45" s="139"/>
      <c r="RV45" s="31"/>
      <c r="RW45" s="778"/>
      <c r="RX45" s="76"/>
      <c r="RZ45" s="406"/>
      <c r="SA45" s="311"/>
      <c r="SB45" s="139"/>
      <c r="SC45" s="406"/>
      <c r="SD45" s="778"/>
      <c r="SE45" s="76"/>
      <c r="SG45" s="31"/>
      <c r="SH45" s="311"/>
      <c r="SI45" s="139"/>
      <c r="SJ45" s="31"/>
      <c r="SK45" s="778"/>
      <c r="SL45" s="76"/>
      <c r="SN45" s="49"/>
      <c r="SO45" s="229"/>
      <c r="SP45" s="139"/>
      <c r="SQ45" s="49"/>
      <c r="SR45" s="261"/>
      <c r="SS45" s="139"/>
      <c r="SU45" s="49"/>
      <c r="SV45" s="229"/>
      <c r="SW45" s="139"/>
      <c r="SX45" s="49"/>
      <c r="SY45" s="261"/>
      <c r="SZ45" s="139"/>
      <c r="TB45" s="31"/>
      <c r="TC45" s="311"/>
      <c r="TD45" s="139"/>
      <c r="TE45" s="31"/>
      <c r="TF45" s="778"/>
      <c r="TG45" s="76"/>
      <c r="TI45" s="322"/>
      <c r="TJ45" s="311"/>
      <c r="TK45" s="139"/>
      <c r="TL45" s="31"/>
      <c r="TM45" s="778"/>
      <c r="TN45" s="76"/>
      <c r="TP45" s="322"/>
      <c r="TQ45" s="311"/>
      <c r="TR45" s="139"/>
      <c r="TS45" s="31"/>
      <c r="TT45" s="778"/>
      <c r="TU45" s="76"/>
      <c r="TW45" s="322"/>
      <c r="TX45" s="311"/>
      <c r="TY45" s="139"/>
      <c r="TZ45" s="31"/>
      <c r="UA45" s="778"/>
      <c r="UB45" s="76"/>
      <c r="UD45" s="31"/>
      <c r="UE45" s="311"/>
      <c r="UF45" s="139"/>
      <c r="UG45" s="31"/>
      <c r="UH45" s="778"/>
      <c r="UI45" s="76"/>
      <c r="UK45" s="31"/>
      <c r="UL45" s="311"/>
      <c r="UM45" s="139"/>
      <c r="UN45" s="31"/>
      <c r="UO45" s="778"/>
      <c r="UP45" s="76"/>
    </row>
    <row r="46" spans="1:562" x14ac:dyDescent="0.25">
      <c r="H46" s="322"/>
      <c r="J46" s="780"/>
      <c r="K46" s="139"/>
      <c r="L46" s="31"/>
      <c r="M46" s="702"/>
      <c r="N46" s="78">
        <f t="shared" si="78"/>
        <v>2111724.02</v>
      </c>
      <c r="CL46" s="1445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229"/>
      <c r="FN46" s="321"/>
      <c r="FO46" s="229"/>
      <c r="FU46" s="901">
        <v>41639</v>
      </c>
      <c r="FV46" s="780" t="s">
        <v>2038</v>
      </c>
      <c r="FW46" s="793">
        <v>1882.86</v>
      </c>
      <c r="FX46" s="520"/>
      <c r="FY46" s="520"/>
      <c r="FZ46" s="131">
        <f t="shared" si="23"/>
        <v>587959.0499999997</v>
      </c>
      <c r="GB46" s="321"/>
      <c r="GC46" s="229"/>
      <c r="GI46" s="321"/>
      <c r="GJ46" s="229"/>
      <c r="GP46" s="321"/>
      <c r="GQ46" s="229"/>
      <c r="GW46" s="321"/>
      <c r="GX46" s="229"/>
      <c r="HD46" s="321"/>
      <c r="HE46" s="229"/>
      <c r="HK46" s="311"/>
      <c r="HL46" s="311"/>
      <c r="HR46" s="311"/>
      <c r="HS46" s="311"/>
      <c r="HY46" s="311"/>
      <c r="HZ46" s="311"/>
      <c r="IF46" s="792"/>
      <c r="IG46" s="311"/>
      <c r="IH46" s="311"/>
      <c r="IN46" s="311"/>
      <c r="IO46" s="311"/>
      <c r="IU46" s="311"/>
      <c r="IV46" s="311"/>
      <c r="LH46" s="390"/>
      <c r="LT46" s="311"/>
      <c r="LU46" s="311"/>
      <c r="MA46" s="406"/>
      <c r="MB46" s="311"/>
      <c r="MC46" s="311"/>
      <c r="MF46" s="778"/>
      <c r="MG46" s="76"/>
      <c r="MI46" s="406"/>
      <c r="MJ46" s="311"/>
      <c r="MM46" s="778"/>
      <c r="MN46" s="76"/>
      <c r="MP46" s="426"/>
      <c r="MQ46" s="229"/>
      <c r="MT46" s="261"/>
      <c r="MU46" s="139"/>
      <c r="MW46" s="311"/>
      <c r="MX46" s="311"/>
      <c r="NA46" s="778"/>
      <c r="NB46" s="76"/>
      <c r="ND46" s="311"/>
      <c r="NE46" s="311"/>
      <c r="NH46" s="778"/>
      <c r="NI46" s="76"/>
      <c r="NY46" s="311"/>
      <c r="NZ46" s="311"/>
      <c r="OC46" s="778"/>
      <c r="OD46" s="76"/>
      <c r="PA46" s="311"/>
      <c r="PB46" s="311"/>
      <c r="PE46" s="778"/>
      <c r="PF46" s="76"/>
      <c r="PH46" s="311"/>
      <c r="PI46" s="311"/>
      <c r="PL46" s="778"/>
      <c r="PM46" s="76"/>
      <c r="PO46" s="311"/>
      <c r="PP46" s="311"/>
      <c r="PS46" s="778"/>
      <c r="PT46" s="76"/>
      <c r="PV46" s="311"/>
      <c r="PW46" s="311"/>
      <c r="PZ46" s="778"/>
      <c r="QA46" s="76"/>
      <c r="QC46" s="311"/>
      <c r="QD46" s="311"/>
      <c r="QG46" s="778"/>
      <c r="QH46" s="76"/>
      <c r="QJ46" s="311"/>
      <c r="QK46" s="311"/>
      <c r="QN46" s="778"/>
      <c r="QO46" s="76"/>
      <c r="QQ46" s="229"/>
      <c r="QR46" s="229"/>
      <c r="QU46" s="261"/>
      <c r="QV46" s="139"/>
      <c r="QX46" s="229"/>
      <c r="QY46" s="229"/>
      <c r="RB46" s="261"/>
      <c r="RC46" s="139"/>
      <c r="RE46" s="311"/>
      <c r="RF46" s="311"/>
      <c r="RI46" s="778"/>
      <c r="RJ46" s="76"/>
      <c r="RL46" s="406"/>
      <c r="RM46" s="311"/>
      <c r="RP46" s="778"/>
      <c r="RQ46" s="76"/>
      <c r="RS46" s="406"/>
      <c r="RT46" s="311"/>
      <c r="RW46" s="778"/>
      <c r="RX46" s="76"/>
      <c r="RZ46" s="406"/>
      <c r="SA46" s="311"/>
      <c r="SD46" s="778"/>
      <c r="SE46" s="76"/>
      <c r="SG46" s="311"/>
      <c r="SH46" s="311"/>
      <c r="SK46" s="778"/>
      <c r="SL46" s="76"/>
      <c r="SN46" s="229"/>
      <c r="SO46" s="229"/>
      <c r="SR46" s="261"/>
      <c r="SS46" s="139"/>
      <c r="SU46" s="229"/>
      <c r="SV46" s="229"/>
      <c r="SY46" s="261"/>
      <c r="SZ46" s="139"/>
      <c r="TB46" s="311"/>
      <c r="TC46" s="311"/>
      <c r="TF46" s="778"/>
      <c r="TG46" s="76"/>
      <c r="UD46" s="311"/>
      <c r="UE46" s="311"/>
      <c r="UH46" s="778"/>
      <c r="UI46" s="76"/>
      <c r="UK46" s="311"/>
      <c r="UL46" s="311"/>
      <c r="UO46" s="778"/>
      <c r="UP46" s="76"/>
    </row>
    <row r="47" spans="1:562" x14ac:dyDescent="0.25">
      <c r="H47" s="322"/>
      <c r="J47" s="780"/>
      <c r="K47" s="139"/>
      <c r="L47" s="31"/>
      <c r="M47" s="702"/>
      <c r="N47" s="78">
        <f t="shared" si="78"/>
        <v>2111724.02</v>
      </c>
      <c r="CL47" s="1445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FZ47" s="131">
        <f t="shared" si="23"/>
        <v>587959.0499999997</v>
      </c>
      <c r="MA47" s="406"/>
      <c r="MB47" s="31"/>
      <c r="MC47" s="1460"/>
      <c r="MD47" s="139"/>
      <c r="ME47" s="865"/>
      <c r="MF47" s="778"/>
      <c r="MG47" s="76"/>
      <c r="MI47" s="406"/>
      <c r="MJ47" s="1460"/>
      <c r="MK47" s="139"/>
      <c r="ML47" s="865"/>
      <c r="MM47" s="778"/>
      <c r="MN47" s="76"/>
      <c r="MP47" s="426"/>
      <c r="MQ47" s="1460"/>
      <c r="MR47" s="139"/>
      <c r="MS47" s="304"/>
      <c r="MT47" s="261"/>
      <c r="MU47" s="139"/>
      <c r="RS47" s="545"/>
    </row>
    <row r="48" spans="1:562" x14ac:dyDescent="0.25">
      <c r="H48" s="322"/>
      <c r="J48" s="780"/>
      <c r="K48" s="139"/>
      <c r="L48" s="31"/>
      <c r="M48" s="390"/>
      <c r="N48" s="78">
        <f t="shared" si="78"/>
        <v>2111724.02</v>
      </c>
      <c r="CL48" s="1445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FZ48" s="131">
        <f t="shared" si="23"/>
        <v>587959.0499999997</v>
      </c>
      <c r="MA48" s="406"/>
      <c r="MB48" s="311"/>
      <c r="MC48" s="311"/>
      <c r="MF48" s="778"/>
      <c r="MG48" s="76"/>
      <c r="MI48" s="406"/>
      <c r="MJ48" s="311"/>
      <c r="MM48" s="778"/>
      <c r="MN48" s="76"/>
      <c r="MP48" s="426"/>
      <c r="MQ48" s="229"/>
      <c r="MT48" s="261"/>
      <c r="MU48" s="139"/>
    </row>
    <row r="49" spans="8:521" s="32" customFormat="1" x14ac:dyDescent="0.25">
      <c r="H49" s="322"/>
      <c r="J49" s="780"/>
      <c r="K49" s="139"/>
      <c r="L49" s="31"/>
      <c r="M49" s="390"/>
      <c r="N49" s="78">
        <f t="shared" si="78"/>
        <v>2111724.02</v>
      </c>
      <c r="P49" s="796"/>
      <c r="AL49" s="1443"/>
      <c r="BI49" s="1444"/>
      <c r="CD49" s="244"/>
      <c r="CE49" s="244"/>
      <c r="CF49" s="244"/>
      <c r="CG49" s="244"/>
      <c r="CH49" s="244"/>
      <c r="CI49" s="244"/>
      <c r="CJ49" s="244"/>
      <c r="CK49" s="796"/>
      <c r="CR49" s="545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6"/>
      <c r="ES49" s="796"/>
      <c r="FG49" s="400"/>
      <c r="FH49" s="244"/>
      <c r="FI49" s="244"/>
      <c r="FJ49" s="244"/>
      <c r="FK49" s="244"/>
      <c r="FL49" s="244"/>
      <c r="FM49" s="244"/>
      <c r="FN49" s="400"/>
      <c r="FO49" s="244"/>
      <c r="FP49" s="244"/>
      <c r="FQ49" s="244"/>
      <c r="FR49" s="244"/>
      <c r="FS49" s="244"/>
      <c r="FT49" s="244"/>
      <c r="FU49" s="400"/>
      <c r="FV49" s="244"/>
      <c r="FW49" s="244"/>
      <c r="FX49" s="244"/>
      <c r="FY49" s="244"/>
      <c r="FZ49" s="131">
        <f t="shared" si="23"/>
        <v>587959.0499999997</v>
      </c>
      <c r="GA49" s="244"/>
      <c r="GB49" s="400"/>
      <c r="GC49" s="244"/>
      <c r="GD49" s="244"/>
      <c r="GE49" s="244"/>
      <c r="GF49" s="244"/>
      <c r="GG49" s="244"/>
      <c r="GH49" s="244"/>
      <c r="GI49" s="400"/>
      <c r="GJ49" s="244"/>
      <c r="GK49" s="244"/>
      <c r="GL49" s="244"/>
      <c r="GM49" s="244"/>
      <c r="GN49" s="244"/>
      <c r="GO49" s="244"/>
      <c r="GP49" s="400"/>
      <c r="GQ49" s="244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400"/>
      <c r="HE49" s="244"/>
      <c r="HF49" s="244"/>
      <c r="HG49" s="244"/>
      <c r="HH49" s="244"/>
      <c r="HI49" s="244"/>
      <c r="HJ49" s="244"/>
      <c r="IF49" s="960"/>
      <c r="II49" s="778"/>
      <c r="IJ49" s="311"/>
      <c r="JF49" s="702"/>
      <c r="JM49" s="702"/>
      <c r="LF49" s="244"/>
      <c r="LG49" s="244"/>
      <c r="LH49" s="244"/>
      <c r="LI49" s="244"/>
      <c r="LJ49" s="244"/>
      <c r="LK49" s="244"/>
      <c r="LL49" s="244"/>
      <c r="MA49" s="406"/>
      <c r="MB49" s="311"/>
      <c r="MC49" s="311"/>
      <c r="MF49" s="778"/>
      <c r="MG49" s="76"/>
      <c r="MI49" s="406"/>
      <c r="MJ49" s="311"/>
      <c r="MM49" s="778"/>
      <c r="MN49" s="76"/>
      <c r="MP49" s="426"/>
      <c r="MQ49" s="229"/>
      <c r="MR49" s="244"/>
      <c r="MS49" s="244"/>
      <c r="MT49" s="261"/>
      <c r="MU49" s="139"/>
      <c r="MV49" s="244"/>
      <c r="NK49" s="545"/>
      <c r="NR49" s="545"/>
      <c r="QQ49" s="2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L49" s="545"/>
      <c r="SC49" s="545"/>
      <c r="SN49" s="2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</row>
    <row r="50" spans="8:521" s="32" customFormat="1" ht="15.75" thickBot="1" x14ac:dyDescent="0.3">
      <c r="H50" s="322"/>
      <c r="J50" s="780"/>
      <c r="K50" s="139"/>
      <c r="L50" s="31"/>
      <c r="M50" s="793"/>
      <c r="N50" s="78">
        <f t="shared" si="78"/>
        <v>2111724.02</v>
      </c>
      <c r="P50" s="796"/>
      <c r="AL50" s="1443"/>
      <c r="BI50" s="1444"/>
      <c r="CD50" s="244"/>
      <c r="CE50" s="244"/>
      <c r="CF50" s="244"/>
      <c r="CG50" s="244"/>
      <c r="CH50" s="244"/>
      <c r="CI50" s="244"/>
      <c r="CJ50" s="244"/>
      <c r="CK50" s="796"/>
      <c r="CR50" s="545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6"/>
      <c r="ES50" s="796"/>
      <c r="FG50" s="400"/>
      <c r="FH50" s="244"/>
      <c r="FI50" s="244"/>
      <c r="FJ50" s="244"/>
      <c r="FK50" s="244"/>
      <c r="FL50" s="244"/>
      <c r="FM50" s="244"/>
      <c r="FN50" s="400"/>
      <c r="FO50" s="244"/>
      <c r="FP50" s="244"/>
      <c r="FQ50" s="244"/>
      <c r="FR50" s="244"/>
      <c r="FS50" s="244"/>
      <c r="FT50" s="244"/>
      <c r="FU50" s="1885"/>
      <c r="FV50" s="462"/>
      <c r="FW50" s="462"/>
      <c r="FX50" s="462"/>
      <c r="FY50" s="462"/>
      <c r="FZ50" s="959">
        <f t="shared" si="23"/>
        <v>587959.0499999997</v>
      </c>
      <c r="GA50" s="244"/>
      <c r="GB50" s="400"/>
      <c r="GC50" s="244"/>
      <c r="GD50" s="244"/>
      <c r="GE50" s="244"/>
      <c r="GF50" s="244"/>
      <c r="GG50" s="244"/>
      <c r="GH50" s="244"/>
      <c r="GI50" s="400"/>
      <c r="GJ50" s="244"/>
      <c r="GK50" s="244"/>
      <c r="GL50" s="244"/>
      <c r="GM50" s="244"/>
      <c r="GN50" s="244"/>
      <c r="GO50" s="244"/>
      <c r="GP50" s="400"/>
      <c r="GQ50" s="244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400"/>
      <c r="HE50" s="244"/>
      <c r="HF50" s="244"/>
      <c r="HG50" s="244"/>
      <c r="HH50" s="244"/>
      <c r="HI50" s="244"/>
      <c r="HJ50" s="244"/>
      <c r="IF50" s="960"/>
      <c r="II50" s="778"/>
      <c r="IJ50" s="311"/>
      <c r="JF50" s="702"/>
      <c r="JM50" s="702"/>
      <c r="LF50" s="244"/>
      <c r="LG50" s="244"/>
      <c r="LH50" s="244"/>
      <c r="LI50" s="244"/>
      <c r="LJ50" s="244"/>
      <c r="LK50" s="244"/>
      <c r="LL50" s="244"/>
      <c r="MA50" s="406"/>
      <c r="MB50" s="311"/>
      <c r="MC50" s="311"/>
      <c r="MF50" s="778"/>
      <c r="MG50" s="76"/>
      <c r="MI50" s="406"/>
      <c r="MJ50" s="311"/>
      <c r="MM50" s="778"/>
      <c r="MN50" s="76"/>
      <c r="MP50" s="426"/>
      <c r="MQ50" s="229"/>
      <c r="MR50" s="244"/>
      <c r="MS50" s="244"/>
      <c r="MT50" s="261"/>
      <c r="MU50" s="139"/>
      <c r="MV50" s="244"/>
      <c r="NK50" s="545"/>
      <c r="NR50" s="545"/>
      <c r="QQ50" s="2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L50" s="545"/>
      <c r="SC50" s="545"/>
      <c r="SN50" s="2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</row>
    <row r="51" spans="8:521" s="32" customFormat="1" ht="15.75" thickTop="1" x14ac:dyDescent="0.25">
      <c r="H51" s="322"/>
      <c r="J51" s="780"/>
      <c r="K51" s="139"/>
      <c r="L51" s="31"/>
      <c r="M51" s="793"/>
      <c r="N51" s="78">
        <f t="shared" si="78"/>
        <v>2111724.02</v>
      </c>
      <c r="P51" s="796"/>
      <c r="AL51" s="1443"/>
      <c r="BI51" s="1444"/>
      <c r="CD51" s="244"/>
      <c r="CE51" s="244"/>
      <c r="CF51" s="244"/>
      <c r="CG51" s="244"/>
      <c r="CH51" s="244"/>
      <c r="CI51" s="244"/>
      <c r="CJ51" s="244"/>
      <c r="CK51" s="796"/>
      <c r="CR51" s="545"/>
      <c r="DM51" s="321"/>
      <c r="DN51" s="244"/>
      <c r="DO51" s="302"/>
      <c r="DP51" s="139"/>
      <c r="DS51" s="78">
        <f t="shared" si="15"/>
        <v>178224.63999999998</v>
      </c>
      <c r="DU51" s="796"/>
      <c r="ES51" s="796"/>
      <c r="FG51" s="400"/>
      <c r="FH51" s="244"/>
      <c r="FI51" s="244"/>
      <c r="FJ51" s="244"/>
      <c r="FK51" s="244"/>
      <c r="FL51" s="244"/>
      <c r="FM51" s="244"/>
      <c r="FN51" s="400"/>
      <c r="FO51" s="244"/>
      <c r="FP51" s="244"/>
      <c r="FQ51" s="244"/>
      <c r="FR51" s="244"/>
      <c r="FS51" s="244"/>
      <c r="FT51" s="244"/>
      <c r="FU51" s="400"/>
      <c r="FV51" s="244"/>
      <c r="FW51" s="244"/>
      <c r="FX51" s="244"/>
      <c r="FY51" s="244"/>
      <c r="FZ51" s="244"/>
      <c r="GA51" s="244"/>
      <c r="GB51" s="400"/>
      <c r="GC51" s="244"/>
      <c r="GD51" s="244"/>
      <c r="GE51" s="244"/>
      <c r="GF51" s="244"/>
      <c r="GG51" s="244"/>
      <c r="GH51" s="244"/>
      <c r="GI51" s="400"/>
      <c r="GJ51" s="244"/>
      <c r="GK51" s="244"/>
      <c r="GL51" s="244"/>
      <c r="GM51" s="244"/>
      <c r="GN51" s="244"/>
      <c r="GO51" s="244"/>
      <c r="GP51" s="400"/>
      <c r="GQ51" s="244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400"/>
      <c r="HE51" s="244"/>
      <c r="HF51" s="244"/>
      <c r="HG51" s="244"/>
      <c r="HH51" s="244"/>
      <c r="HI51" s="244"/>
      <c r="HJ51" s="244"/>
      <c r="IF51" s="960"/>
      <c r="II51" s="778"/>
      <c r="IJ51" s="311"/>
      <c r="JF51" s="702"/>
      <c r="JM51" s="702"/>
      <c r="LF51" s="244"/>
      <c r="LG51" s="244"/>
      <c r="LH51" s="244"/>
      <c r="LI51" s="244"/>
      <c r="LJ51" s="244"/>
      <c r="LK51" s="244"/>
      <c r="LL51" s="244"/>
      <c r="MA51" s="406"/>
      <c r="MB51" s="311"/>
      <c r="MC51" s="311"/>
      <c r="MF51" s="778"/>
      <c r="MG51" s="76"/>
      <c r="MI51" s="406"/>
      <c r="MJ51" s="311"/>
      <c r="MM51" s="778"/>
      <c r="MN51" s="76"/>
      <c r="MP51" s="426"/>
      <c r="MQ51" s="229"/>
      <c r="MR51" s="244"/>
      <c r="MS51" s="244"/>
      <c r="MT51" s="261"/>
      <c r="MU51" s="139"/>
      <c r="MV51" s="244"/>
      <c r="NK51" s="545"/>
      <c r="NR51" s="545"/>
      <c r="QQ51" s="2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L51" s="545"/>
      <c r="SC51" s="545"/>
      <c r="SN51" s="2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</row>
    <row r="52" spans="8:521" s="32" customFormat="1" x14ac:dyDescent="0.25">
      <c r="H52" s="322"/>
      <c r="J52" s="780"/>
      <c r="K52" s="139"/>
      <c r="L52" s="31"/>
      <c r="M52" s="793"/>
      <c r="N52" s="78">
        <f t="shared" si="78"/>
        <v>2111724.02</v>
      </c>
      <c r="P52" s="796"/>
      <c r="AL52" s="1443"/>
      <c r="BI52" s="1444"/>
      <c r="CD52" s="244"/>
      <c r="CE52" s="244"/>
      <c r="CF52" s="244"/>
      <c r="CG52" s="244"/>
      <c r="CH52" s="244"/>
      <c r="CI52" s="244"/>
      <c r="CJ52" s="244"/>
      <c r="CK52" s="796"/>
      <c r="CR52" s="545"/>
      <c r="DM52" s="321"/>
      <c r="DN52" s="244"/>
      <c r="DO52" s="302"/>
      <c r="DP52" s="139"/>
      <c r="DS52" s="78">
        <f t="shared" si="15"/>
        <v>178224.63999999998</v>
      </c>
      <c r="DU52" s="796"/>
      <c r="ES52" s="796"/>
      <c r="FG52" s="400"/>
      <c r="FH52" s="244"/>
      <c r="FI52" s="244"/>
      <c r="FJ52" s="244"/>
      <c r="FK52" s="244"/>
      <c r="FL52" s="244"/>
      <c r="FM52" s="244"/>
      <c r="FN52" s="400"/>
      <c r="FO52" s="244"/>
      <c r="FP52" s="244"/>
      <c r="FQ52" s="244"/>
      <c r="FR52" s="244"/>
      <c r="FS52" s="244"/>
      <c r="FT52" s="244"/>
      <c r="FU52" s="400"/>
      <c r="FV52" s="244"/>
      <c r="FW52" s="244"/>
      <c r="FX52" s="244"/>
      <c r="FY52" s="244"/>
      <c r="FZ52" s="244"/>
      <c r="GA52" s="244"/>
      <c r="GB52" s="400"/>
      <c r="GC52" s="244"/>
      <c r="GD52" s="244"/>
      <c r="GE52" s="244"/>
      <c r="GF52" s="244"/>
      <c r="GG52" s="244"/>
      <c r="GH52" s="244"/>
      <c r="GI52" s="400"/>
      <c r="GJ52" s="244"/>
      <c r="GK52" s="244"/>
      <c r="GL52" s="244"/>
      <c r="GM52" s="244"/>
      <c r="GN52" s="244"/>
      <c r="GO52" s="244"/>
      <c r="GP52" s="400"/>
      <c r="GQ52" s="244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400"/>
      <c r="HE52" s="244"/>
      <c r="HF52" s="244"/>
      <c r="HG52" s="244"/>
      <c r="HH52" s="244"/>
      <c r="HI52" s="244"/>
      <c r="HJ52" s="244"/>
      <c r="IF52" s="960"/>
      <c r="II52" s="778"/>
      <c r="IJ52" s="311"/>
      <c r="JF52" s="702"/>
      <c r="JM52" s="702"/>
      <c r="LF52" s="244"/>
      <c r="LG52" s="244"/>
      <c r="LH52" s="244"/>
      <c r="LI52" s="244"/>
      <c r="LJ52" s="244"/>
      <c r="LK52" s="244"/>
      <c r="LL52" s="244"/>
      <c r="MA52" s="406"/>
      <c r="MB52" s="311"/>
      <c r="MC52" s="311"/>
      <c r="MF52" s="778"/>
      <c r="MG52" s="76"/>
      <c r="MI52" s="406"/>
      <c r="MJ52" s="311"/>
      <c r="MM52" s="778"/>
      <c r="MN52" s="76"/>
      <c r="MP52" s="426"/>
      <c r="MQ52" s="229"/>
      <c r="MR52" s="244"/>
      <c r="MS52" s="244"/>
      <c r="MT52" s="261"/>
      <c r="MU52" s="139"/>
      <c r="MV52" s="244"/>
      <c r="NK52" s="545"/>
      <c r="NR52" s="545"/>
      <c r="QQ52" s="2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L52" s="545"/>
      <c r="SC52" s="545"/>
      <c r="SN52" s="2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</row>
    <row r="53" spans="8:521" s="32" customFormat="1" x14ac:dyDescent="0.25">
      <c r="H53" s="322"/>
      <c r="J53" s="780"/>
      <c r="K53" s="139"/>
      <c r="L53" s="31"/>
      <c r="M53" s="702"/>
      <c r="N53" s="78">
        <f t="shared" si="78"/>
        <v>2111724.02</v>
      </c>
      <c r="P53" s="796"/>
      <c r="AL53" s="1443"/>
      <c r="BI53" s="1444"/>
      <c r="CD53" s="244"/>
      <c r="CE53" s="244"/>
      <c r="CF53" s="244"/>
      <c r="CG53" s="244"/>
      <c r="CH53" s="244"/>
      <c r="CI53" s="244"/>
      <c r="CJ53" s="244"/>
      <c r="CK53" s="796"/>
      <c r="CR53" s="545"/>
      <c r="DM53" s="322"/>
      <c r="DO53" s="780"/>
      <c r="DS53" s="78">
        <f t="shared" si="15"/>
        <v>178224.63999999998</v>
      </c>
      <c r="DU53" s="796"/>
      <c r="ES53" s="796"/>
      <c r="FG53" s="400"/>
      <c r="FH53" s="244"/>
      <c r="FI53" s="244"/>
      <c r="FJ53" s="244"/>
      <c r="FK53" s="244"/>
      <c r="FL53" s="244"/>
      <c r="FM53" s="244"/>
      <c r="FN53" s="400"/>
      <c r="FO53" s="244"/>
      <c r="FP53" s="244"/>
      <c r="FQ53" s="244"/>
      <c r="FR53" s="244"/>
      <c r="FS53" s="244"/>
      <c r="FT53" s="244"/>
      <c r="FU53" s="400"/>
      <c r="FV53" s="244"/>
      <c r="FW53" s="244"/>
      <c r="FX53" s="244"/>
      <c r="FY53" s="244"/>
      <c r="FZ53" s="244"/>
      <c r="GA53" s="244"/>
      <c r="GB53" s="400"/>
      <c r="GC53" s="244"/>
      <c r="GD53" s="244"/>
      <c r="GE53" s="244"/>
      <c r="GF53" s="244"/>
      <c r="GG53" s="244"/>
      <c r="GH53" s="244"/>
      <c r="GI53" s="400"/>
      <c r="GJ53" s="244"/>
      <c r="GK53" s="244"/>
      <c r="GL53" s="244"/>
      <c r="GM53" s="244"/>
      <c r="GN53" s="244"/>
      <c r="GO53" s="244"/>
      <c r="GP53" s="400"/>
      <c r="GQ53" s="244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400"/>
      <c r="HE53" s="244"/>
      <c r="HF53" s="244"/>
      <c r="HG53" s="244"/>
      <c r="HH53" s="244"/>
      <c r="HI53" s="244"/>
      <c r="HJ53" s="244"/>
      <c r="IF53" s="960"/>
      <c r="II53" s="778"/>
      <c r="IJ53" s="311"/>
      <c r="JF53" s="702"/>
      <c r="JM53" s="702"/>
      <c r="LF53" s="244"/>
      <c r="LG53" s="244"/>
      <c r="LH53" s="244"/>
      <c r="LI53" s="244"/>
      <c r="LJ53" s="244"/>
      <c r="LK53" s="244"/>
      <c r="LL53" s="244"/>
      <c r="MA53" s="406"/>
      <c r="MB53" s="311"/>
      <c r="MC53" s="311"/>
      <c r="MF53" s="778"/>
      <c r="MG53" s="76"/>
      <c r="MI53" s="406"/>
      <c r="MJ53" s="311"/>
      <c r="MM53" s="778"/>
      <c r="MN53" s="76"/>
      <c r="MP53" s="426"/>
      <c r="MQ53" s="229"/>
      <c r="MR53" s="244"/>
      <c r="MS53" s="244"/>
      <c r="MT53" s="261"/>
      <c r="MU53" s="139"/>
      <c r="MV53" s="244"/>
      <c r="NK53" s="545"/>
      <c r="NR53" s="545"/>
      <c r="QQ53" s="2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L53" s="545"/>
      <c r="SC53" s="545"/>
      <c r="SN53" s="2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</row>
    <row r="54" spans="8:521" s="32" customFormat="1" x14ac:dyDescent="0.25">
      <c r="H54" s="322"/>
      <c r="J54" s="780"/>
      <c r="K54" s="139"/>
      <c r="L54" s="31"/>
      <c r="M54" s="793"/>
      <c r="N54" s="78">
        <f t="shared" si="78"/>
        <v>2111724.02</v>
      </c>
      <c r="P54" s="796"/>
      <c r="AL54" s="1443"/>
      <c r="BI54" s="1444"/>
      <c r="CD54" s="244"/>
      <c r="CE54" s="244"/>
      <c r="CF54" s="244"/>
      <c r="CG54" s="244"/>
      <c r="CH54" s="244"/>
      <c r="CI54" s="244"/>
      <c r="CJ54" s="244"/>
      <c r="CK54" s="796"/>
      <c r="CR54" s="545"/>
      <c r="DM54" s="322" t="s">
        <v>170</v>
      </c>
      <c r="DO54" s="780"/>
      <c r="DS54" s="78">
        <f t="shared" si="15"/>
        <v>178224.63999999998</v>
      </c>
      <c r="DU54" s="796"/>
      <c r="ES54" s="796"/>
      <c r="FG54" s="400"/>
      <c r="FH54" s="244"/>
      <c r="FI54" s="244"/>
      <c r="FJ54" s="244"/>
      <c r="FK54" s="244"/>
      <c r="FL54" s="244"/>
      <c r="FM54" s="244"/>
      <c r="FN54" s="400"/>
      <c r="FO54" s="244"/>
      <c r="FP54" s="244"/>
      <c r="FQ54" s="244"/>
      <c r="FR54" s="244"/>
      <c r="FS54" s="244"/>
      <c r="FT54" s="244"/>
      <c r="FU54" s="400"/>
      <c r="FV54" s="244"/>
      <c r="FW54" s="244"/>
      <c r="FX54" s="244"/>
      <c r="FY54" s="244"/>
      <c r="FZ54" s="244"/>
      <c r="GA54" s="244"/>
      <c r="GB54" s="400"/>
      <c r="GC54" s="244"/>
      <c r="GD54" s="244"/>
      <c r="GE54" s="244"/>
      <c r="GF54" s="244"/>
      <c r="GG54" s="244"/>
      <c r="GH54" s="244"/>
      <c r="GI54" s="400"/>
      <c r="GJ54" s="244"/>
      <c r="GK54" s="244"/>
      <c r="GL54" s="244"/>
      <c r="GM54" s="244"/>
      <c r="GN54" s="244"/>
      <c r="GO54" s="244"/>
      <c r="GP54" s="400"/>
      <c r="GQ54" s="244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400"/>
      <c r="HE54" s="244"/>
      <c r="HF54" s="244"/>
      <c r="HG54" s="244"/>
      <c r="HH54" s="244"/>
      <c r="HI54" s="244"/>
      <c r="HJ54" s="244"/>
      <c r="IF54" s="960"/>
      <c r="II54" s="778"/>
      <c r="IJ54" s="311"/>
      <c r="JF54" s="702"/>
      <c r="JM54" s="702"/>
      <c r="LF54" s="244"/>
      <c r="LG54" s="244"/>
      <c r="LH54" s="244"/>
      <c r="LI54" s="244"/>
      <c r="LJ54" s="244"/>
      <c r="LK54" s="244"/>
      <c r="LL54" s="244"/>
      <c r="MA54" s="406"/>
      <c r="MB54" s="311"/>
      <c r="MC54" s="311"/>
      <c r="MF54" s="778"/>
      <c r="MG54" s="76"/>
      <c r="MI54" s="406"/>
      <c r="MJ54" s="311"/>
      <c r="MM54" s="778"/>
      <c r="MN54" s="76"/>
      <c r="MP54" s="426"/>
      <c r="MQ54" s="229"/>
      <c r="MR54" s="244"/>
      <c r="MS54" s="244"/>
      <c r="MT54" s="261"/>
      <c r="MU54" s="139"/>
      <c r="MV54" s="244"/>
      <c r="NK54" s="545"/>
      <c r="NR54" s="545"/>
      <c r="QQ54" s="2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L54" s="545"/>
      <c r="SC54" s="545"/>
      <c r="SN54" s="2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</row>
    <row r="55" spans="8:521" s="32" customFormat="1" x14ac:dyDescent="0.25">
      <c r="H55" s="322"/>
      <c r="J55" s="780"/>
      <c r="K55" s="139"/>
      <c r="L55" s="31"/>
      <c r="M55" s="702"/>
      <c r="N55" s="78">
        <f t="shared" si="78"/>
        <v>2111724.02</v>
      </c>
      <c r="P55" s="796"/>
      <c r="AL55" s="1443"/>
      <c r="BI55" s="1444"/>
      <c r="CD55" s="244"/>
      <c r="CE55" s="244"/>
      <c r="CF55" s="244"/>
      <c r="CG55" s="244"/>
      <c r="CH55" s="244"/>
      <c r="CI55" s="244"/>
      <c r="CJ55" s="244"/>
      <c r="CK55" s="796"/>
      <c r="CR55" s="545"/>
      <c r="DM55" s="322"/>
      <c r="DO55" s="780"/>
      <c r="DS55" s="78">
        <f t="shared" si="15"/>
        <v>178224.63999999998</v>
      </c>
      <c r="DU55" s="796"/>
      <c r="ES55" s="796"/>
      <c r="FG55" s="400"/>
      <c r="FH55" s="244"/>
      <c r="FI55" s="244"/>
      <c r="FJ55" s="244"/>
      <c r="FK55" s="244"/>
      <c r="FL55" s="244"/>
      <c r="FM55" s="244"/>
      <c r="FN55" s="400"/>
      <c r="FO55" s="244"/>
      <c r="FP55" s="244"/>
      <c r="FQ55" s="244"/>
      <c r="FR55" s="244"/>
      <c r="FS55" s="244"/>
      <c r="FT55" s="244"/>
      <c r="FU55" s="400"/>
      <c r="FV55" s="244"/>
      <c r="FW55" s="244"/>
      <c r="FX55" s="244"/>
      <c r="FY55" s="244"/>
      <c r="FZ55" s="244"/>
      <c r="GA55" s="244"/>
      <c r="GB55" s="400"/>
      <c r="GC55" s="244"/>
      <c r="GD55" s="244"/>
      <c r="GE55" s="244"/>
      <c r="GF55" s="244"/>
      <c r="GG55" s="244"/>
      <c r="GH55" s="244"/>
      <c r="GI55" s="400"/>
      <c r="GJ55" s="244"/>
      <c r="GK55" s="244"/>
      <c r="GL55" s="244"/>
      <c r="GM55" s="244"/>
      <c r="GN55" s="244"/>
      <c r="GO55" s="244"/>
      <c r="GP55" s="400"/>
      <c r="GQ55" s="244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400"/>
      <c r="HE55" s="244"/>
      <c r="HF55" s="244"/>
      <c r="HG55" s="244"/>
      <c r="HH55" s="244"/>
      <c r="HI55" s="244"/>
      <c r="HJ55" s="244"/>
      <c r="IF55" s="960"/>
      <c r="II55" s="778"/>
      <c r="IJ55" s="311"/>
      <c r="JF55" s="702"/>
      <c r="JM55" s="702"/>
      <c r="LF55" s="244"/>
      <c r="LG55" s="244"/>
      <c r="LH55" s="244"/>
      <c r="LI55" s="244"/>
      <c r="LJ55" s="244"/>
      <c r="LK55" s="244"/>
      <c r="LL55" s="244"/>
      <c r="MA55" s="406"/>
      <c r="MB55" s="311"/>
      <c r="MC55" s="311"/>
      <c r="MF55" s="778"/>
      <c r="MG55" s="76"/>
      <c r="MI55" s="406"/>
      <c r="MJ55" s="311"/>
      <c r="MM55" s="778"/>
      <c r="MN55" s="76"/>
      <c r="MP55" s="426"/>
      <c r="MQ55" s="229"/>
      <c r="MR55" s="244"/>
      <c r="MS55" s="244"/>
      <c r="MT55" s="261"/>
      <c r="MU55" s="139"/>
      <c r="MV55" s="244"/>
      <c r="NK55" s="545"/>
      <c r="NR55" s="545"/>
      <c r="QQ55" s="2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L55" s="545"/>
      <c r="SC55" s="545"/>
      <c r="SN55" s="2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</row>
    <row r="56" spans="8:521" s="32" customFormat="1" x14ac:dyDescent="0.25">
      <c r="H56" s="322"/>
      <c r="J56" s="780"/>
      <c r="K56" s="139"/>
      <c r="L56" s="31"/>
      <c r="M56" s="702"/>
      <c r="N56" s="78">
        <f t="shared" si="78"/>
        <v>2111724.02</v>
      </c>
      <c r="P56" s="796"/>
      <c r="AL56" s="1443"/>
      <c r="BI56" s="1444"/>
      <c r="CD56" s="244"/>
      <c r="CE56" s="244"/>
      <c r="CF56" s="244"/>
      <c r="CG56" s="244"/>
      <c r="CH56" s="244"/>
      <c r="CI56" s="244"/>
      <c r="CJ56" s="244"/>
      <c r="CK56" s="796"/>
      <c r="CR56" s="545"/>
      <c r="DM56" s="322"/>
      <c r="DO56" s="780"/>
      <c r="DS56" s="78">
        <f t="shared" si="15"/>
        <v>178224.63999999998</v>
      </c>
      <c r="DU56" s="796"/>
      <c r="ES56" s="796"/>
      <c r="FG56" s="400"/>
      <c r="FH56" s="244"/>
      <c r="FI56" s="244"/>
      <c r="FJ56" s="244"/>
      <c r="FK56" s="244"/>
      <c r="FL56" s="244"/>
      <c r="FM56" s="244"/>
      <c r="FN56" s="400"/>
      <c r="FO56" s="244"/>
      <c r="FP56" s="244"/>
      <c r="FQ56" s="244"/>
      <c r="FR56" s="244"/>
      <c r="FS56" s="244"/>
      <c r="FT56" s="244"/>
      <c r="FU56" s="400"/>
      <c r="FV56" s="244"/>
      <c r="FW56" s="244"/>
      <c r="FX56" s="244"/>
      <c r="FY56" s="244"/>
      <c r="FZ56" s="244"/>
      <c r="GA56" s="244"/>
      <c r="GB56" s="400"/>
      <c r="GC56" s="244"/>
      <c r="GD56" s="244"/>
      <c r="GE56" s="244"/>
      <c r="GF56" s="244"/>
      <c r="GG56" s="244"/>
      <c r="GH56" s="244"/>
      <c r="GI56" s="400"/>
      <c r="GJ56" s="244"/>
      <c r="GK56" s="244"/>
      <c r="GL56" s="244"/>
      <c r="GM56" s="244"/>
      <c r="GN56" s="244"/>
      <c r="GO56" s="244"/>
      <c r="GP56" s="400"/>
      <c r="GQ56" s="244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400"/>
      <c r="HE56" s="244"/>
      <c r="HF56" s="244"/>
      <c r="HG56" s="244"/>
      <c r="HH56" s="244"/>
      <c r="HI56" s="244"/>
      <c r="HJ56" s="244"/>
      <c r="IF56" s="960"/>
      <c r="II56" s="778"/>
      <c r="IJ56" s="311"/>
      <c r="JF56" s="702"/>
      <c r="JM56" s="702"/>
      <c r="LF56" s="244"/>
      <c r="LG56" s="244"/>
      <c r="LH56" s="244"/>
      <c r="LI56" s="244"/>
      <c r="LJ56" s="244"/>
      <c r="LK56" s="244"/>
      <c r="LL56" s="244"/>
      <c r="MA56" s="406"/>
      <c r="MB56" s="311"/>
      <c r="MC56" s="311"/>
      <c r="MF56" s="778"/>
      <c r="MG56" s="76"/>
      <c r="MI56" s="406"/>
      <c r="MJ56" s="311"/>
      <c r="MM56" s="778"/>
      <c r="MN56" s="76"/>
      <c r="MP56" s="426"/>
      <c r="MQ56" s="229"/>
      <c r="MR56" s="244"/>
      <c r="MS56" s="244"/>
      <c r="MT56" s="261"/>
      <c r="MU56" s="139"/>
      <c r="MV56" s="244"/>
      <c r="NK56" s="545"/>
      <c r="NR56" s="545"/>
      <c r="QQ56" s="2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L56" s="545"/>
      <c r="SC56" s="545"/>
      <c r="SN56" s="2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</row>
    <row r="57" spans="8:521" s="32" customFormat="1" x14ac:dyDescent="0.25">
      <c r="H57" s="322"/>
      <c r="J57" s="780"/>
      <c r="K57" s="139"/>
      <c r="L57" s="31"/>
      <c r="M57" s="702"/>
      <c r="N57" s="78">
        <f t="shared" si="78"/>
        <v>2111724.02</v>
      </c>
      <c r="P57" s="796"/>
      <c r="AL57" s="1443"/>
      <c r="BI57" s="1444"/>
      <c r="CD57" s="244"/>
      <c r="CE57" s="244"/>
      <c r="CF57" s="244"/>
      <c r="CG57" s="244"/>
      <c r="CH57" s="244"/>
      <c r="CI57" s="244"/>
      <c r="CJ57" s="244"/>
      <c r="CK57" s="796"/>
      <c r="CR57" s="545"/>
      <c r="DM57" s="322"/>
      <c r="DO57" s="815"/>
      <c r="DS57" s="78">
        <f t="shared" si="15"/>
        <v>178224.63999999998</v>
      </c>
      <c r="DU57" s="796"/>
      <c r="ES57" s="796"/>
      <c r="FG57" s="400"/>
      <c r="FH57" s="244"/>
      <c r="FI57" s="244"/>
      <c r="FJ57" s="244"/>
      <c r="FK57" s="244"/>
      <c r="FL57" s="244"/>
      <c r="FM57" s="244"/>
      <c r="FN57" s="400"/>
      <c r="FO57" s="244"/>
      <c r="FP57" s="244"/>
      <c r="FQ57" s="244"/>
      <c r="FR57" s="244"/>
      <c r="FS57" s="244"/>
      <c r="FT57" s="244"/>
      <c r="FU57" s="400"/>
      <c r="FV57" s="244"/>
      <c r="FW57" s="244"/>
      <c r="FX57" s="244"/>
      <c r="FY57" s="244"/>
      <c r="FZ57" s="244"/>
      <c r="GA57" s="244"/>
      <c r="GB57" s="400"/>
      <c r="GC57" s="244"/>
      <c r="GD57" s="244"/>
      <c r="GE57" s="244"/>
      <c r="GF57" s="244"/>
      <c r="GG57" s="244"/>
      <c r="GH57" s="244"/>
      <c r="GI57" s="400"/>
      <c r="GJ57" s="244"/>
      <c r="GK57" s="244"/>
      <c r="GL57" s="244"/>
      <c r="GM57" s="244"/>
      <c r="GN57" s="244"/>
      <c r="GO57" s="244"/>
      <c r="GP57" s="400"/>
      <c r="GQ57" s="244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400"/>
      <c r="HE57" s="244"/>
      <c r="HF57" s="244"/>
      <c r="HG57" s="244"/>
      <c r="HH57" s="244"/>
      <c r="HI57" s="244"/>
      <c r="HJ57" s="244"/>
      <c r="IF57" s="960"/>
      <c r="II57" s="778"/>
      <c r="IJ57" s="311"/>
      <c r="JF57" s="702"/>
      <c r="JM57" s="702"/>
      <c r="LF57" s="244"/>
      <c r="LG57" s="244"/>
      <c r="LH57" s="244"/>
      <c r="LI57" s="244"/>
      <c r="LJ57" s="244"/>
      <c r="LK57" s="244"/>
      <c r="LL57" s="244"/>
      <c r="MA57" s="406"/>
      <c r="MB57" s="311"/>
      <c r="MC57" s="311"/>
      <c r="MF57" s="778"/>
      <c r="MG57" s="76"/>
      <c r="MI57" s="406"/>
      <c r="MJ57" s="311"/>
      <c r="MM57" s="778"/>
      <c r="MN57" s="76"/>
      <c r="MP57" s="426"/>
      <c r="MQ57" s="229"/>
      <c r="MR57" s="244"/>
      <c r="MS57" s="244"/>
      <c r="MT57" s="261"/>
      <c r="MU57" s="139"/>
      <c r="MV57" s="244"/>
      <c r="NK57" s="545"/>
      <c r="NR57" s="545"/>
      <c r="QQ57" s="2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L57" s="545"/>
      <c r="SC57" s="545"/>
      <c r="SN57" s="2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</row>
    <row r="58" spans="8:521" s="32" customFormat="1" x14ac:dyDescent="0.25">
      <c r="H58" s="322"/>
      <c r="J58" s="780"/>
      <c r="K58" s="139"/>
      <c r="L58" s="31"/>
      <c r="M58" s="702"/>
      <c r="N58" s="78">
        <f t="shared" si="78"/>
        <v>2111724.02</v>
      </c>
      <c r="P58" s="796"/>
      <c r="AL58" s="1443"/>
      <c r="BI58" s="1444"/>
      <c r="CD58" s="244"/>
      <c r="CE58" s="244"/>
      <c r="CF58" s="244"/>
      <c r="CG58" s="244"/>
      <c r="CH58" s="244"/>
      <c r="CI58" s="244"/>
      <c r="CJ58" s="244"/>
      <c r="CK58" s="796"/>
      <c r="CR58" s="545"/>
      <c r="DM58" s="322"/>
      <c r="DO58" s="815"/>
      <c r="DS58" s="78">
        <f t="shared" si="15"/>
        <v>178224.63999999998</v>
      </c>
      <c r="DU58" s="796"/>
      <c r="ES58" s="796"/>
      <c r="FG58" s="400"/>
      <c r="FH58" s="244"/>
      <c r="FI58" s="244"/>
      <c r="FJ58" s="244"/>
      <c r="FK58" s="244"/>
      <c r="FL58" s="244"/>
      <c r="FM58" s="244"/>
      <c r="FN58" s="400"/>
      <c r="FO58" s="244"/>
      <c r="FP58" s="244"/>
      <c r="FQ58" s="244"/>
      <c r="FR58" s="244"/>
      <c r="FS58" s="244"/>
      <c r="FT58" s="244"/>
      <c r="FU58" s="400"/>
      <c r="FV58" s="244"/>
      <c r="FW58" s="244"/>
      <c r="FX58" s="244"/>
      <c r="FY58" s="244"/>
      <c r="FZ58" s="244"/>
      <c r="GA58" s="244"/>
      <c r="GB58" s="400"/>
      <c r="GC58" s="244"/>
      <c r="GD58" s="244"/>
      <c r="GE58" s="244"/>
      <c r="GF58" s="244"/>
      <c r="GG58" s="244"/>
      <c r="GH58" s="244"/>
      <c r="GI58" s="400"/>
      <c r="GJ58" s="244"/>
      <c r="GK58" s="244"/>
      <c r="GL58" s="244"/>
      <c r="GM58" s="244"/>
      <c r="GN58" s="244"/>
      <c r="GO58" s="244"/>
      <c r="GP58" s="400"/>
      <c r="GQ58" s="244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400"/>
      <c r="HE58" s="244"/>
      <c r="HF58" s="244"/>
      <c r="HG58" s="244"/>
      <c r="HH58" s="244"/>
      <c r="HI58" s="244"/>
      <c r="HJ58" s="244"/>
      <c r="IF58" s="960"/>
      <c r="II58" s="778"/>
      <c r="IJ58" s="311"/>
      <c r="JF58" s="702"/>
      <c r="JM58" s="702"/>
      <c r="LF58" s="244"/>
      <c r="LG58" s="244"/>
      <c r="LH58" s="244"/>
      <c r="LI58" s="244"/>
      <c r="LJ58" s="244"/>
      <c r="LK58" s="244"/>
      <c r="LL58" s="244"/>
      <c r="MA58" s="406"/>
      <c r="MB58" s="311"/>
      <c r="MC58" s="311"/>
      <c r="MF58" s="778"/>
      <c r="MG58" s="76"/>
      <c r="MI58" s="406"/>
      <c r="MJ58" s="311"/>
      <c r="MM58" s="778"/>
      <c r="MN58" s="76"/>
      <c r="MP58" s="426"/>
      <c r="MQ58" s="229"/>
      <c r="MR58" s="244"/>
      <c r="MS58" s="244"/>
      <c r="MT58" s="261"/>
      <c r="MU58" s="139"/>
      <c r="MV58" s="244"/>
      <c r="NK58" s="545"/>
      <c r="NR58" s="545"/>
      <c r="QQ58" s="2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L58" s="545"/>
      <c r="SC58" s="545"/>
      <c r="SN58" s="2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</row>
    <row r="59" spans="8:521" s="32" customFormat="1" x14ac:dyDescent="0.25">
      <c r="H59" s="322"/>
      <c r="J59" s="780"/>
      <c r="K59" s="139"/>
      <c r="L59" s="31"/>
      <c r="M59" s="702"/>
      <c r="N59" s="78">
        <f t="shared" si="78"/>
        <v>2111724.02</v>
      </c>
      <c r="P59" s="796"/>
      <c r="AL59" s="1443"/>
      <c r="BI59" s="1444"/>
      <c r="CD59" s="244"/>
      <c r="CE59" s="244"/>
      <c r="CF59" s="244"/>
      <c r="CG59" s="244"/>
      <c r="CH59" s="244"/>
      <c r="CI59" s="244"/>
      <c r="CJ59" s="244"/>
      <c r="CK59" s="796"/>
      <c r="CR59" s="545"/>
      <c r="DM59" s="322"/>
      <c r="DO59" s="815"/>
      <c r="DS59" s="78">
        <f t="shared" si="15"/>
        <v>178224.63999999998</v>
      </c>
      <c r="DU59" s="796"/>
      <c r="ES59" s="796"/>
      <c r="FG59" s="400"/>
      <c r="FH59" s="244"/>
      <c r="FI59" s="244"/>
      <c r="FJ59" s="244"/>
      <c r="FK59" s="244"/>
      <c r="FL59" s="244"/>
      <c r="FM59" s="244"/>
      <c r="FN59" s="400"/>
      <c r="FO59" s="244"/>
      <c r="FP59" s="244"/>
      <c r="FQ59" s="244"/>
      <c r="FR59" s="244"/>
      <c r="FS59" s="244"/>
      <c r="FT59" s="244"/>
      <c r="FU59" s="400"/>
      <c r="FV59" s="244"/>
      <c r="FW59" s="244"/>
      <c r="FX59" s="244"/>
      <c r="FY59" s="244"/>
      <c r="FZ59" s="244"/>
      <c r="GA59" s="244"/>
      <c r="GB59" s="400"/>
      <c r="GC59" s="244"/>
      <c r="GD59" s="244"/>
      <c r="GE59" s="244"/>
      <c r="GF59" s="244"/>
      <c r="GG59" s="244"/>
      <c r="GH59" s="244"/>
      <c r="GI59" s="400"/>
      <c r="GJ59" s="244"/>
      <c r="GK59" s="244"/>
      <c r="GL59" s="244"/>
      <c r="GM59" s="244"/>
      <c r="GN59" s="244"/>
      <c r="GO59" s="244"/>
      <c r="GP59" s="400"/>
      <c r="GQ59" s="244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400"/>
      <c r="HE59" s="244"/>
      <c r="HF59" s="244"/>
      <c r="HG59" s="244"/>
      <c r="HH59" s="244"/>
      <c r="HI59" s="244"/>
      <c r="HJ59" s="244"/>
      <c r="IF59" s="960"/>
      <c r="II59" s="778"/>
      <c r="IJ59" s="311"/>
      <c r="JF59" s="702"/>
      <c r="JM59" s="702"/>
      <c r="LF59" s="244"/>
      <c r="LG59" s="244"/>
      <c r="LH59" s="244"/>
      <c r="LI59" s="244"/>
      <c r="LJ59" s="244"/>
      <c r="LK59" s="244"/>
      <c r="LL59" s="244"/>
      <c r="MA59" s="406"/>
      <c r="MB59" s="311"/>
      <c r="MC59" s="311"/>
      <c r="MF59" s="778"/>
      <c r="MG59" s="76"/>
      <c r="MI59" s="406"/>
      <c r="MJ59" s="311"/>
      <c r="MM59" s="778"/>
      <c r="MN59" s="76"/>
      <c r="MP59" s="426"/>
      <c r="MQ59" s="229"/>
      <c r="MR59" s="244"/>
      <c r="MS59" s="244"/>
      <c r="MT59" s="261"/>
      <c r="MU59" s="139"/>
      <c r="MV59" s="244"/>
      <c r="NK59" s="545"/>
      <c r="NR59" s="545"/>
      <c r="QQ59" s="2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L59" s="545"/>
      <c r="SC59" s="545"/>
      <c r="SN59" s="2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</row>
    <row r="60" spans="8:521" s="32" customFormat="1" x14ac:dyDescent="0.25">
      <c r="H60" s="322"/>
      <c r="J60" s="780"/>
      <c r="K60" s="139"/>
      <c r="L60" s="31"/>
      <c r="M60" s="702"/>
      <c r="N60" s="78">
        <f t="shared" si="78"/>
        <v>2111724.02</v>
      </c>
      <c r="P60" s="796"/>
      <c r="AL60" s="1443"/>
      <c r="BI60" s="1444"/>
      <c r="CD60" s="244"/>
      <c r="CE60" s="244"/>
      <c r="CF60" s="244"/>
      <c r="CG60" s="244"/>
      <c r="CH60" s="244"/>
      <c r="CI60" s="244"/>
      <c r="CJ60" s="244"/>
      <c r="CK60" s="796"/>
      <c r="CR60" s="545"/>
      <c r="DM60" s="322"/>
      <c r="DO60" s="815"/>
      <c r="DS60" s="78">
        <f t="shared" si="15"/>
        <v>178224.63999999998</v>
      </c>
      <c r="DU60" s="796"/>
      <c r="ES60" s="796"/>
      <c r="FG60" s="400"/>
      <c r="FH60" s="244"/>
      <c r="FI60" s="244"/>
      <c r="FJ60" s="244"/>
      <c r="FK60" s="244"/>
      <c r="FL60" s="244"/>
      <c r="FM60" s="244"/>
      <c r="FN60" s="400"/>
      <c r="FO60" s="244"/>
      <c r="FP60" s="244"/>
      <c r="FQ60" s="244"/>
      <c r="FR60" s="244"/>
      <c r="FS60" s="244"/>
      <c r="FT60" s="244"/>
      <c r="FU60" s="400"/>
      <c r="FV60" s="244"/>
      <c r="FW60" s="244"/>
      <c r="FX60" s="244"/>
      <c r="FY60" s="244"/>
      <c r="FZ60" s="244"/>
      <c r="GA60" s="244"/>
      <c r="GB60" s="400"/>
      <c r="GC60" s="244"/>
      <c r="GD60" s="244"/>
      <c r="GE60" s="244"/>
      <c r="GF60" s="244"/>
      <c r="GG60" s="244"/>
      <c r="GH60" s="244"/>
      <c r="GI60" s="400"/>
      <c r="GJ60" s="244"/>
      <c r="GK60" s="244"/>
      <c r="GL60" s="244"/>
      <c r="GM60" s="244"/>
      <c r="GN60" s="244"/>
      <c r="GO60" s="244"/>
      <c r="GP60" s="400"/>
      <c r="GQ60" s="244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400"/>
      <c r="HE60" s="244"/>
      <c r="HF60" s="244"/>
      <c r="HG60" s="244"/>
      <c r="HH60" s="244"/>
      <c r="HI60" s="244"/>
      <c r="HJ60" s="244"/>
      <c r="IF60" s="960"/>
      <c r="II60" s="778"/>
      <c r="IJ60" s="311"/>
      <c r="JF60" s="702"/>
      <c r="JM60" s="702"/>
      <c r="LF60" s="244"/>
      <c r="LG60" s="244"/>
      <c r="LH60" s="244"/>
      <c r="LI60" s="244"/>
      <c r="LJ60" s="244"/>
      <c r="LK60" s="244"/>
      <c r="LL60" s="244"/>
      <c r="MA60" s="406"/>
      <c r="MB60" s="311"/>
      <c r="MC60" s="311"/>
      <c r="MF60" s="778"/>
      <c r="MG60" s="76"/>
      <c r="MI60" s="406"/>
      <c r="MJ60" s="311"/>
      <c r="MM60" s="778"/>
      <c r="MN60" s="76"/>
      <c r="MP60" s="426"/>
      <c r="MQ60" s="229"/>
      <c r="MR60" s="244"/>
      <c r="MS60" s="244"/>
      <c r="MT60" s="261"/>
      <c r="MU60" s="139"/>
      <c r="MV60" s="244"/>
      <c r="NK60" s="545"/>
      <c r="NR60" s="545"/>
      <c r="QQ60" s="2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L60" s="545"/>
      <c r="SC60" s="545"/>
      <c r="SN60" s="2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</row>
    <row r="61" spans="8:521" s="32" customFormat="1" x14ac:dyDescent="0.25">
      <c r="H61" s="322"/>
      <c r="J61" s="780"/>
      <c r="K61" s="139"/>
      <c r="L61" s="31"/>
      <c r="M61" s="702"/>
      <c r="N61" s="78">
        <f t="shared" si="78"/>
        <v>2111724.02</v>
      </c>
      <c r="P61" s="796"/>
      <c r="AL61" s="1443"/>
      <c r="BI61" s="1444"/>
      <c r="CD61" s="244"/>
      <c r="CE61" s="244"/>
      <c r="CF61" s="244"/>
      <c r="CG61" s="244"/>
      <c r="CH61" s="244"/>
      <c r="CI61" s="244"/>
      <c r="CJ61" s="244"/>
      <c r="CK61" s="796"/>
      <c r="CR61" s="545"/>
      <c r="DM61" s="322"/>
      <c r="DO61" s="815"/>
      <c r="DS61" s="78">
        <f t="shared" si="15"/>
        <v>178224.63999999998</v>
      </c>
      <c r="DU61" s="796"/>
      <c r="ES61" s="796"/>
      <c r="FG61" s="400"/>
      <c r="FH61" s="244"/>
      <c r="FI61" s="244"/>
      <c r="FJ61" s="244"/>
      <c r="FK61" s="244"/>
      <c r="FL61" s="244"/>
      <c r="FM61" s="244"/>
      <c r="FN61" s="400"/>
      <c r="FO61" s="244"/>
      <c r="FP61" s="244"/>
      <c r="FQ61" s="244"/>
      <c r="FR61" s="244"/>
      <c r="FS61" s="244"/>
      <c r="FT61" s="244"/>
      <c r="FU61" s="400"/>
      <c r="FV61" s="244"/>
      <c r="FW61" s="244"/>
      <c r="FX61" s="244"/>
      <c r="FY61" s="244"/>
      <c r="FZ61" s="244"/>
      <c r="GA61" s="244"/>
      <c r="GB61" s="400"/>
      <c r="GC61" s="244"/>
      <c r="GD61" s="244"/>
      <c r="GE61" s="244"/>
      <c r="GF61" s="244"/>
      <c r="GG61" s="244"/>
      <c r="GH61" s="244"/>
      <c r="GI61" s="400"/>
      <c r="GJ61" s="244"/>
      <c r="GK61" s="244"/>
      <c r="GL61" s="244"/>
      <c r="GM61" s="244"/>
      <c r="GN61" s="244"/>
      <c r="GO61" s="244"/>
      <c r="GP61" s="400"/>
      <c r="GQ61" s="244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400"/>
      <c r="HE61" s="244"/>
      <c r="HF61" s="244"/>
      <c r="HG61" s="244"/>
      <c r="HH61" s="244"/>
      <c r="HI61" s="244"/>
      <c r="HJ61" s="244"/>
      <c r="IF61" s="960"/>
      <c r="II61" s="778"/>
      <c r="IJ61" s="311"/>
      <c r="JF61" s="702"/>
      <c r="JM61" s="702"/>
      <c r="LF61" s="244"/>
      <c r="LG61" s="244"/>
      <c r="LH61" s="244"/>
      <c r="LI61" s="244"/>
      <c r="LJ61" s="244"/>
      <c r="LK61" s="244"/>
      <c r="LL61" s="244"/>
      <c r="MA61" s="406"/>
      <c r="MB61" s="311"/>
      <c r="MC61" s="311"/>
      <c r="MF61" s="778"/>
      <c r="MG61" s="76"/>
      <c r="MI61" s="406"/>
      <c r="MJ61" s="311"/>
      <c r="MM61" s="778"/>
      <c r="MN61" s="76"/>
      <c r="MP61" s="426"/>
      <c r="MQ61" s="229"/>
      <c r="MR61" s="244"/>
      <c r="MS61" s="244"/>
      <c r="MT61" s="261"/>
      <c r="MU61" s="139"/>
      <c r="MV61" s="244"/>
      <c r="NK61" s="545"/>
      <c r="NR61" s="545"/>
      <c r="QQ61" s="2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L61" s="545"/>
      <c r="SC61" s="545"/>
      <c r="SN61" s="2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</row>
    <row r="62" spans="8:521" s="32" customFormat="1" x14ac:dyDescent="0.25">
      <c r="H62" s="322"/>
      <c r="J62" s="780"/>
      <c r="K62" s="139"/>
      <c r="L62" s="31"/>
      <c r="M62" s="702"/>
      <c r="N62" s="78">
        <f t="shared" si="78"/>
        <v>2111724.02</v>
      </c>
      <c r="P62" s="796"/>
      <c r="AL62" s="1443"/>
      <c r="BI62" s="1444"/>
      <c r="CD62" s="244"/>
      <c r="CE62" s="244"/>
      <c r="CF62" s="244"/>
      <c r="CG62" s="244"/>
      <c r="CH62" s="244"/>
      <c r="CI62" s="244"/>
      <c r="CJ62" s="244"/>
      <c r="CK62" s="796"/>
      <c r="CR62" s="545"/>
      <c r="DM62" s="322"/>
      <c r="DO62" s="815"/>
      <c r="DS62" s="78">
        <f t="shared" si="15"/>
        <v>178224.63999999998</v>
      </c>
      <c r="DU62" s="796"/>
      <c r="ES62" s="796"/>
      <c r="FG62" s="400"/>
      <c r="FH62" s="244"/>
      <c r="FI62" s="244"/>
      <c r="FJ62" s="244"/>
      <c r="FK62" s="244"/>
      <c r="FL62" s="244"/>
      <c r="FM62" s="244"/>
      <c r="FN62" s="400"/>
      <c r="FO62" s="244"/>
      <c r="FP62" s="244"/>
      <c r="FQ62" s="244"/>
      <c r="FR62" s="244"/>
      <c r="FS62" s="244"/>
      <c r="FT62" s="244"/>
      <c r="FU62" s="400"/>
      <c r="FV62" s="244"/>
      <c r="FW62" s="244"/>
      <c r="FX62" s="244"/>
      <c r="FY62" s="244"/>
      <c r="FZ62" s="244"/>
      <c r="GA62" s="244"/>
      <c r="GB62" s="400"/>
      <c r="GC62" s="244"/>
      <c r="GD62" s="244"/>
      <c r="GE62" s="244"/>
      <c r="GF62" s="244"/>
      <c r="GG62" s="244"/>
      <c r="GH62" s="244"/>
      <c r="GI62" s="400"/>
      <c r="GJ62" s="244"/>
      <c r="GK62" s="244"/>
      <c r="GL62" s="244"/>
      <c r="GM62" s="244"/>
      <c r="GN62" s="244"/>
      <c r="GO62" s="244"/>
      <c r="GP62" s="400"/>
      <c r="GQ62" s="244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400"/>
      <c r="HE62" s="244"/>
      <c r="HF62" s="244"/>
      <c r="HG62" s="244"/>
      <c r="HH62" s="244"/>
      <c r="HI62" s="244"/>
      <c r="HJ62" s="244"/>
      <c r="IF62" s="960"/>
      <c r="II62" s="778"/>
      <c r="IJ62" s="311"/>
      <c r="JF62" s="702"/>
      <c r="JM62" s="702"/>
      <c r="LF62" s="244"/>
      <c r="LG62" s="244"/>
      <c r="LH62" s="244"/>
      <c r="LI62" s="244"/>
      <c r="LJ62" s="244"/>
      <c r="LK62" s="244"/>
      <c r="LL62" s="244"/>
      <c r="MA62" s="406"/>
      <c r="MB62" s="311"/>
      <c r="MC62" s="311"/>
      <c r="MF62" s="778"/>
      <c r="MG62" s="76"/>
      <c r="MI62" s="406"/>
      <c r="MJ62" s="311"/>
      <c r="MM62" s="778"/>
      <c r="MN62" s="76"/>
      <c r="MP62" s="426"/>
      <c r="MQ62" s="229"/>
      <c r="MR62" s="244"/>
      <c r="MS62" s="244"/>
      <c r="MT62" s="261"/>
      <c r="MU62" s="139"/>
      <c r="MV62" s="244"/>
      <c r="NK62" s="545"/>
      <c r="NR62" s="545"/>
      <c r="QQ62" s="2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L62" s="545"/>
      <c r="SC62" s="545"/>
      <c r="SN62" s="2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</row>
    <row r="63" spans="8:521" s="32" customFormat="1" x14ac:dyDescent="0.25">
      <c r="H63" s="322"/>
      <c r="J63" s="780"/>
      <c r="K63" s="139"/>
      <c r="L63" s="31"/>
      <c r="M63" s="702"/>
      <c r="N63" s="78">
        <f t="shared" si="78"/>
        <v>2111724.02</v>
      </c>
      <c r="P63" s="796"/>
      <c r="AL63" s="1443"/>
      <c r="BI63" s="1444"/>
      <c r="CD63" s="244"/>
      <c r="CE63" s="244"/>
      <c r="CF63" s="244"/>
      <c r="CG63" s="244"/>
      <c r="CH63" s="244"/>
      <c r="CI63" s="244"/>
      <c r="CJ63" s="244"/>
      <c r="CK63" s="796"/>
      <c r="CR63" s="545"/>
      <c r="DM63" s="796"/>
      <c r="DO63" s="815"/>
      <c r="DS63" s="78">
        <f t="shared" si="15"/>
        <v>178224.63999999998</v>
      </c>
      <c r="DU63" s="796"/>
      <c r="ES63" s="796"/>
      <c r="FG63" s="400"/>
      <c r="FH63" s="244"/>
      <c r="FI63" s="244"/>
      <c r="FJ63" s="244"/>
      <c r="FK63" s="244"/>
      <c r="FL63" s="244"/>
      <c r="FM63" s="244"/>
      <c r="FN63" s="400"/>
      <c r="FO63" s="244"/>
      <c r="FP63" s="244"/>
      <c r="FQ63" s="244"/>
      <c r="FR63" s="244"/>
      <c r="FS63" s="244"/>
      <c r="FT63" s="244"/>
      <c r="FU63" s="400"/>
      <c r="FV63" s="244"/>
      <c r="FW63" s="244"/>
      <c r="FX63" s="244"/>
      <c r="FY63" s="244"/>
      <c r="FZ63" s="244"/>
      <c r="GA63" s="244"/>
      <c r="GB63" s="400"/>
      <c r="GC63" s="244"/>
      <c r="GD63" s="244"/>
      <c r="GE63" s="244"/>
      <c r="GF63" s="244"/>
      <c r="GG63" s="244"/>
      <c r="GH63" s="244"/>
      <c r="GI63" s="400"/>
      <c r="GJ63" s="244"/>
      <c r="GK63" s="244"/>
      <c r="GL63" s="244"/>
      <c r="GM63" s="244"/>
      <c r="GN63" s="244"/>
      <c r="GO63" s="244"/>
      <c r="GP63" s="400"/>
      <c r="GQ63" s="244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400"/>
      <c r="HE63" s="244"/>
      <c r="HF63" s="244"/>
      <c r="HG63" s="244"/>
      <c r="HH63" s="244"/>
      <c r="HI63" s="244"/>
      <c r="HJ63" s="244"/>
      <c r="IF63" s="960"/>
      <c r="II63" s="778"/>
      <c r="IJ63" s="311"/>
      <c r="JF63" s="702"/>
      <c r="JM63" s="702"/>
      <c r="LF63" s="244"/>
      <c r="LG63" s="244"/>
      <c r="LH63" s="244"/>
      <c r="LI63" s="244"/>
      <c r="LJ63" s="244"/>
      <c r="LK63" s="244"/>
      <c r="LL63" s="244"/>
      <c r="MA63" s="406"/>
      <c r="MB63" s="311"/>
      <c r="MC63" s="311"/>
      <c r="MF63" s="778"/>
      <c r="MG63" s="76"/>
      <c r="MI63" s="406"/>
      <c r="MJ63" s="311"/>
      <c r="MM63" s="778"/>
      <c r="MN63" s="76"/>
      <c r="MP63" s="426"/>
      <c r="MQ63" s="229"/>
      <c r="MR63" s="244"/>
      <c r="MS63" s="244"/>
      <c r="MT63" s="261"/>
      <c r="MU63" s="139"/>
      <c r="MV63" s="244"/>
      <c r="NK63" s="545"/>
      <c r="NR63" s="545"/>
      <c r="QQ63" s="2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L63" s="545"/>
      <c r="SC63" s="545"/>
      <c r="SN63" s="2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</row>
    <row r="64" spans="8:521" s="32" customFormat="1" x14ac:dyDescent="0.25">
      <c r="H64" s="322"/>
      <c r="J64" s="780"/>
      <c r="K64" s="139"/>
      <c r="L64" s="31"/>
      <c r="M64" s="702"/>
      <c r="N64" s="78">
        <f t="shared" si="78"/>
        <v>2111724.02</v>
      </c>
      <c r="P64" s="796"/>
      <c r="AL64" s="1443"/>
      <c r="BI64" s="1444"/>
      <c r="CD64" s="244"/>
      <c r="CE64" s="244"/>
      <c r="CF64" s="244"/>
      <c r="CG64" s="244"/>
      <c r="CH64" s="244"/>
      <c r="CI64" s="244"/>
      <c r="CJ64" s="244"/>
      <c r="CK64" s="796"/>
      <c r="CR64" s="545"/>
      <c r="DM64" s="796"/>
      <c r="DO64" s="815"/>
      <c r="DS64" s="78">
        <f t="shared" si="15"/>
        <v>178224.63999999998</v>
      </c>
      <c r="DU64" s="796"/>
      <c r="ES64" s="796"/>
      <c r="FG64" s="400"/>
      <c r="FH64" s="244"/>
      <c r="FI64" s="244"/>
      <c r="FJ64" s="244"/>
      <c r="FK64" s="244"/>
      <c r="FL64" s="244"/>
      <c r="FM64" s="244"/>
      <c r="FN64" s="400"/>
      <c r="FO64" s="244"/>
      <c r="FP64" s="244"/>
      <c r="FQ64" s="244"/>
      <c r="FR64" s="244"/>
      <c r="FS64" s="244"/>
      <c r="FT64" s="244"/>
      <c r="FU64" s="400"/>
      <c r="FV64" s="244"/>
      <c r="FW64" s="244"/>
      <c r="FX64" s="244"/>
      <c r="FY64" s="244"/>
      <c r="FZ64" s="244"/>
      <c r="GA64" s="244"/>
      <c r="GB64" s="400"/>
      <c r="GC64" s="244"/>
      <c r="GD64" s="244"/>
      <c r="GE64" s="244"/>
      <c r="GF64" s="244"/>
      <c r="GG64" s="244"/>
      <c r="GH64" s="244"/>
      <c r="GI64" s="400"/>
      <c r="GJ64" s="244"/>
      <c r="GK64" s="244"/>
      <c r="GL64" s="244"/>
      <c r="GM64" s="244"/>
      <c r="GN64" s="244"/>
      <c r="GO64" s="244"/>
      <c r="GP64" s="400"/>
      <c r="GQ64" s="244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400"/>
      <c r="HE64" s="244"/>
      <c r="HF64" s="244"/>
      <c r="HG64" s="244"/>
      <c r="HH64" s="244"/>
      <c r="HI64" s="244"/>
      <c r="HJ64" s="244"/>
      <c r="IF64" s="960"/>
      <c r="II64" s="778"/>
      <c r="IJ64" s="311"/>
      <c r="JF64" s="702"/>
      <c r="JM64" s="702"/>
      <c r="LF64" s="244"/>
      <c r="LG64" s="244"/>
      <c r="LH64" s="244"/>
      <c r="LI64" s="244"/>
      <c r="LJ64" s="244"/>
      <c r="LK64" s="244"/>
      <c r="LL64" s="244"/>
      <c r="MA64" s="406"/>
      <c r="MB64" s="311"/>
      <c r="MC64" s="311"/>
      <c r="MF64" s="778"/>
      <c r="MG64" s="76"/>
      <c r="MI64" s="406"/>
      <c r="MJ64" s="311"/>
      <c r="MM64" s="778"/>
      <c r="MN64" s="76"/>
      <c r="MP64" s="426"/>
      <c r="MQ64" s="229"/>
      <c r="MR64" s="244"/>
      <c r="MS64" s="244"/>
      <c r="MT64" s="261"/>
      <c r="MU64" s="139"/>
      <c r="MV64" s="244"/>
      <c r="NK64" s="545"/>
      <c r="NR64" s="545"/>
      <c r="QQ64" s="2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L64" s="545"/>
      <c r="SC64" s="545"/>
      <c r="SN64" s="2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</row>
    <row r="65" spans="1:536" ht="19.5" thickBot="1" x14ac:dyDescent="0.35">
      <c r="F65" s="2225">
        <f>F43+N80+DK43+DS65+EX43+JG43+JU43+LY43+MG43+MN43+PM43+PT43+QA43+QO43+SE43+TG43+UI43+PF43+ID43+KB43+IL43+BG43+BN43+AZ43+DD43+OD43+NI43+LR43+RQ43+U43+EA43+UP43+CP43+HW43+HP43+HI43+SS43+TN43+IS43+IZ43+NB43+CW43+SL43+AB43+BU43+OK43+NP43+RJ43+KI43+AJ43+AR43+OR43+QH43+KP43+CI43+GU43+LK43+MU43+QV43+RC43+FL43+GN43+EI43+NW43+KW43+JN43+SZ43+LD43+TU43+UB43+OY43+CB43+EQ43+FE43+GG43</f>
        <v>14946223.101999998</v>
      </c>
      <c r="G65" s="2225"/>
      <c r="H65" s="322"/>
      <c r="J65" s="780"/>
      <c r="K65" s="139"/>
      <c r="L65" s="31"/>
      <c r="M65" s="702"/>
      <c r="N65" s="78">
        <f t="shared" si="78"/>
        <v>2111724.02</v>
      </c>
      <c r="DN65" s="941"/>
      <c r="DO65" s="944"/>
      <c r="DP65" s="941"/>
      <c r="DQ65" s="941"/>
      <c r="DR65" s="941"/>
      <c r="DS65" s="907">
        <f t="shared" si="15"/>
        <v>178224.63999999998</v>
      </c>
      <c r="MA65" s="406"/>
      <c r="MB65" s="311"/>
      <c r="MC65" s="311"/>
      <c r="MF65" s="778"/>
      <c r="MG65" s="76"/>
      <c r="MI65" s="406"/>
      <c r="MJ65" s="311"/>
      <c r="MM65" s="778"/>
      <c r="MN65" s="76"/>
      <c r="MP65" s="426"/>
      <c r="MQ65" s="229"/>
      <c r="MT65" s="261"/>
      <c r="MU65" s="139"/>
      <c r="RZ65" s="32"/>
      <c r="TI65" s="32"/>
      <c r="TP65" s="32"/>
    </row>
    <row r="66" spans="1:536" ht="15.75" thickTop="1" x14ac:dyDescent="0.25">
      <c r="H66" s="322"/>
      <c r="J66" s="780"/>
      <c r="K66" s="139"/>
      <c r="L66" s="31"/>
      <c r="M66" s="702"/>
      <c r="N66" s="78">
        <f t="shared" si="78"/>
        <v>2111724.02</v>
      </c>
      <c r="DS66" s="78"/>
      <c r="EW66" s="32" t="s">
        <v>49</v>
      </c>
      <c r="FK66" s="244" t="s">
        <v>49</v>
      </c>
      <c r="FR66" s="244" t="s">
        <v>49</v>
      </c>
      <c r="FY66" s="244" t="s">
        <v>49</v>
      </c>
      <c r="GF66" s="244" t="s">
        <v>49</v>
      </c>
      <c r="GM66" s="244" t="s">
        <v>49</v>
      </c>
      <c r="GT66" s="244" t="s">
        <v>49</v>
      </c>
      <c r="HH66" s="244" t="s">
        <v>49</v>
      </c>
      <c r="MA66" s="406"/>
      <c r="MB66" s="311"/>
      <c r="MC66" s="311"/>
      <c r="MF66" s="778"/>
      <c r="MG66" s="76"/>
      <c r="MI66" s="406"/>
      <c r="MJ66" s="311"/>
      <c r="MM66" s="778"/>
      <c r="MN66" s="76"/>
      <c r="MP66" s="426"/>
      <c r="MQ66" s="229"/>
      <c r="MT66" s="261"/>
      <c r="MU66" s="139"/>
      <c r="RZ66" s="32"/>
      <c r="TI66" s="32"/>
      <c r="TP66" s="32"/>
    </row>
    <row r="67" spans="1:536" x14ac:dyDescent="0.25">
      <c r="H67" s="322"/>
      <c r="J67" s="780"/>
      <c r="K67" s="139"/>
      <c r="M67" s="702"/>
      <c r="N67" s="78">
        <f t="shared" si="78"/>
        <v>2111724.02</v>
      </c>
      <c r="MA67" s="406"/>
      <c r="MB67" s="311"/>
      <c r="MC67" s="311"/>
      <c r="MF67" s="778"/>
      <c r="MG67" s="76"/>
      <c r="MI67" s="406"/>
      <c r="MJ67" s="311"/>
      <c r="MM67" s="778"/>
      <c r="MN67" s="76"/>
      <c r="MP67" s="426"/>
      <c r="MQ67" s="229"/>
      <c r="MT67" s="261"/>
      <c r="MU67" s="139"/>
      <c r="RZ67" s="32"/>
      <c r="TI67" s="32"/>
      <c r="TP67" s="32"/>
    </row>
    <row r="68" spans="1:536" x14ac:dyDescent="0.25">
      <c r="H68" s="322"/>
      <c r="J68" s="780"/>
      <c r="K68" s="139"/>
      <c r="M68" s="702"/>
      <c r="N68" s="78">
        <f t="shared" si="78"/>
        <v>2111724.02</v>
      </c>
      <c r="MA68" s="406"/>
      <c r="MB68" s="311"/>
      <c r="MC68" s="311"/>
      <c r="MF68" s="778"/>
      <c r="MG68" s="76"/>
      <c r="MI68" s="406"/>
      <c r="MJ68" s="311"/>
      <c r="MM68" s="778"/>
      <c r="MN68" s="76"/>
      <c r="MP68" s="426"/>
      <c r="MQ68" s="229"/>
      <c r="MT68" s="261"/>
      <c r="MU68" s="139"/>
      <c r="RZ68" s="32"/>
      <c r="TI68" s="32"/>
      <c r="TP68" s="32"/>
    </row>
    <row r="69" spans="1:536" x14ac:dyDescent="0.25">
      <c r="H69" s="322"/>
      <c r="J69" s="780"/>
      <c r="K69" s="139"/>
      <c r="M69" s="702"/>
      <c r="N69" s="78">
        <f t="shared" si="78"/>
        <v>2111724.02</v>
      </c>
      <c r="MF69" s="778"/>
      <c r="MG69" s="76"/>
      <c r="MM69" s="778"/>
      <c r="MN69" s="76"/>
      <c r="MT69" s="261"/>
      <c r="MU69" s="139"/>
      <c r="RZ69" s="32"/>
      <c r="TI69" s="32"/>
      <c r="TP69" s="32"/>
    </row>
    <row r="70" spans="1:536" ht="15.75" thickBot="1" x14ac:dyDescent="0.3">
      <c r="H70" s="322"/>
      <c r="J70" s="780"/>
      <c r="K70" s="139"/>
      <c r="M70" s="702"/>
      <c r="N70" s="78">
        <f t="shared" si="78"/>
        <v>2111724.02</v>
      </c>
      <c r="MG70" s="76"/>
      <c r="MN70" s="76"/>
      <c r="MU70" s="139"/>
      <c r="RZ70" s="32"/>
      <c r="TI70" s="32"/>
      <c r="TP70" s="32"/>
    </row>
    <row r="71" spans="1:536" ht="15.75" thickBot="1" x14ac:dyDescent="0.3">
      <c r="B71" s="1446" t="s">
        <v>78</v>
      </c>
      <c r="C71" s="1447"/>
      <c r="D71" s="1447"/>
      <c r="E71" s="1448"/>
      <c r="H71" s="322"/>
      <c r="J71" s="780"/>
      <c r="K71" s="139"/>
      <c r="M71" s="702"/>
      <c r="N71" s="78">
        <f t="shared" si="78"/>
        <v>2111724.02</v>
      </c>
      <c r="RZ71" s="32"/>
      <c r="TI71" s="32"/>
      <c r="TP71" s="32"/>
    </row>
    <row r="72" spans="1:536" x14ac:dyDescent="0.25">
      <c r="B72" s="32" t="s">
        <v>403</v>
      </c>
      <c r="H72" s="322"/>
      <c r="J72" s="780"/>
      <c r="K72" s="139"/>
      <c r="M72" s="702"/>
      <c r="N72" s="78">
        <f t="shared" ref="N72:N80" si="79">N71+K72-M72</f>
        <v>2111724.02</v>
      </c>
      <c r="RZ72" s="32"/>
      <c r="TI72" s="32"/>
      <c r="TP72" s="32"/>
    </row>
    <row r="73" spans="1:536" x14ac:dyDescent="0.25">
      <c r="B73" s="32" t="s">
        <v>95</v>
      </c>
      <c r="H73" s="322"/>
      <c r="J73" s="780"/>
      <c r="K73" s="104"/>
      <c r="M73" s="702"/>
      <c r="N73" s="78">
        <f t="shared" si="79"/>
        <v>2111724.02</v>
      </c>
      <c r="RZ73" s="32"/>
      <c r="TI73" s="32"/>
      <c r="TP73" s="32"/>
    </row>
    <row r="74" spans="1:536" x14ac:dyDescent="0.25">
      <c r="A74" s="400"/>
      <c r="B74" s="32" t="s">
        <v>451</v>
      </c>
      <c r="H74" s="322"/>
      <c r="J74" s="780"/>
      <c r="K74" s="778"/>
      <c r="M74" s="702"/>
      <c r="N74" s="78">
        <f t="shared" si="79"/>
        <v>2111724.02</v>
      </c>
      <c r="RZ74" s="32"/>
      <c r="TI74" s="32"/>
      <c r="TP74" s="32"/>
    </row>
    <row r="75" spans="1:536" x14ac:dyDescent="0.25">
      <c r="A75" s="400"/>
      <c r="B75" s="32" t="s">
        <v>442</v>
      </c>
      <c r="H75" s="322"/>
      <c r="J75" s="780"/>
      <c r="K75" s="778"/>
      <c r="M75" s="702"/>
      <c r="N75" s="78">
        <f t="shared" si="79"/>
        <v>2111724.02</v>
      </c>
      <c r="RZ75" s="32"/>
      <c r="TI75" s="32"/>
      <c r="TP75" s="32"/>
    </row>
    <row r="76" spans="1:536" x14ac:dyDescent="0.25">
      <c r="A76" s="400"/>
      <c r="B76" s="32" t="s">
        <v>518</v>
      </c>
      <c r="H76" s="322"/>
      <c r="J76" s="780"/>
      <c r="K76" s="778"/>
      <c r="M76" s="702"/>
      <c r="N76" s="78">
        <f t="shared" si="79"/>
        <v>2111724.02</v>
      </c>
      <c r="RZ76" s="32"/>
      <c r="TI76" s="32"/>
      <c r="TP76" s="32"/>
    </row>
    <row r="77" spans="1:536" x14ac:dyDescent="0.25">
      <c r="A77" s="400"/>
      <c r="B77" s="32" t="s">
        <v>432</v>
      </c>
      <c r="H77" s="322"/>
      <c r="J77" s="780"/>
      <c r="K77" s="778"/>
      <c r="M77" s="702"/>
      <c r="N77" s="78">
        <f t="shared" si="79"/>
        <v>2111724.02</v>
      </c>
      <c r="RZ77" s="32"/>
      <c r="TI77" s="32"/>
      <c r="TP77" s="32"/>
    </row>
    <row r="78" spans="1:536" x14ac:dyDescent="0.25">
      <c r="A78" s="400"/>
      <c r="B78" s="32" t="s">
        <v>406</v>
      </c>
      <c r="H78" s="322"/>
      <c r="J78" s="780"/>
      <c r="K78" s="778"/>
      <c r="M78" s="702"/>
      <c r="N78" s="78">
        <f t="shared" si="79"/>
        <v>2111724.02</v>
      </c>
      <c r="RZ78" s="32"/>
      <c r="TI78" s="32"/>
      <c r="TP78" s="32"/>
    </row>
    <row r="79" spans="1:536" x14ac:dyDescent="0.25">
      <c r="A79" s="400"/>
      <c r="B79" s="32" t="s">
        <v>83</v>
      </c>
      <c r="H79" s="322"/>
      <c r="J79" s="780"/>
      <c r="K79" s="778"/>
      <c r="M79" s="702"/>
      <c r="N79" s="78">
        <f t="shared" si="79"/>
        <v>2111724.02</v>
      </c>
      <c r="RZ79" s="32"/>
      <c r="TI79" s="32"/>
      <c r="TP79" s="32"/>
    </row>
    <row r="80" spans="1:536" ht="15.75" thickBot="1" x14ac:dyDescent="0.3">
      <c r="A80" s="400"/>
      <c r="B80" s="32" t="s">
        <v>272</v>
      </c>
      <c r="H80" s="395"/>
      <c r="I80" s="941"/>
      <c r="J80" s="944"/>
      <c r="K80" s="941"/>
      <c r="L80" s="941"/>
      <c r="M80" s="941"/>
      <c r="N80" s="78">
        <f t="shared" si="79"/>
        <v>2111724.02</v>
      </c>
      <c r="RZ80" s="32"/>
      <c r="TI80" s="32"/>
      <c r="TP80" s="32"/>
    </row>
    <row r="81" spans="1:536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N81" s="244"/>
      <c r="FU81" s="244"/>
      <c r="GB81" s="244"/>
      <c r="GI81" s="244"/>
      <c r="GP81" s="244"/>
      <c r="HD81" s="244"/>
      <c r="JF81" s="32"/>
      <c r="JM81" s="32"/>
      <c r="MA81" s="32"/>
      <c r="MI81" s="32"/>
      <c r="MP81" s="244"/>
      <c r="RZ81" s="32"/>
      <c r="TI81" s="32"/>
      <c r="TP81" s="32"/>
    </row>
    <row r="82" spans="1:536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N82" s="244"/>
      <c r="FU82" s="244"/>
      <c r="GB82" s="244"/>
      <c r="GI82" s="244"/>
      <c r="GP82" s="244"/>
      <c r="HD82" s="244"/>
      <c r="JF82" s="32"/>
      <c r="JM82" s="32"/>
      <c r="MA82" s="32"/>
      <c r="MI82" s="32"/>
      <c r="MP82" s="244"/>
      <c r="RZ82" s="32"/>
      <c r="TI82" s="32"/>
      <c r="TP82" s="32"/>
    </row>
    <row r="83" spans="1:536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N83" s="244"/>
      <c r="FU83" s="244"/>
      <c r="GB83" s="244"/>
      <c r="GI83" s="244"/>
      <c r="GP83" s="244"/>
      <c r="HD83" s="244"/>
      <c r="JF83" s="32"/>
      <c r="JM83" s="32"/>
      <c r="MA83" s="32"/>
      <c r="MI83" s="32"/>
      <c r="MP83" s="244"/>
      <c r="RZ83" s="32"/>
      <c r="TI83" s="32"/>
      <c r="TP83" s="32"/>
    </row>
    <row r="84" spans="1:536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N84" s="244"/>
      <c r="FU84" s="244"/>
      <c r="GB84" s="244"/>
      <c r="GI84" s="244"/>
      <c r="GP84" s="244"/>
      <c r="HD84" s="244"/>
      <c r="JF84" s="32"/>
      <c r="JM84" s="32"/>
      <c r="MA84" s="32"/>
      <c r="MI84" s="32"/>
      <c r="MP84" s="244"/>
      <c r="RZ84" s="32"/>
      <c r="TI84" s="32"/>
      <c r="TP84" s="32"/>
    </row>
    <row r="85" spans="1:536" x14ac:dyDescent="0.25">
      <c r="A85" s="400"/>
      <c r="B85" s="32" t="s">
        <v>1311</v>
      </c>
      <c r="N85" s="244"/>
      <c r="P85" s="32"/>
      <c r="AL85" s="32"/>
      <c r="BI85" s="32"/>
      <c r="CK85" s="32"/>
      <c r="DU85" s="32"/>
      <c r="ES85" s="32"/>
      <c r="FG85" s="244"/>
      <c r="FN85" s="244"/>
      <c r="FU85" s="244"/>
      <c r="GB85" s="244"/>
      <c r="GI85" s="244"/>
      <c r="GP85" s="244"/>
      <c r="HD85" s="244"/>
      <c r="JF85" s="32"/>
      <c r="JM85" s="32"/>
      <c r="MA85" s="32"/>
      <c r="MI85" s="32"/>
      <c r="MP85" s="244"/>
      <c r="RZ85" s="32"/>
      <c r="TI85" s="32"/>
      <c r="TP85" s="32"/>
    </row>
    <row r="86" spans="1:536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N86" s="244"/>
      <c r="FU86" s="244"/>
      <c r="GB86" s="244"/>
      <c r="GI86" s="244"/>
      <c r="GP86" s="244"/>
      <c r="HD86" s="244"/>
      <c r="JF86" s="32"/>
      <c r="JM86" s="32"/>
      <c r="MA86" s="32"/>
      <c r="MI86" s="32"/>
      <c r="MP86" s="244"/>
      <c r="RZ86" s="32"/>
      <c r="TI86" s="32"/>
      <c r="TP86" s="32"/>
    </row>
    <row r="87" spans="1:536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N87" s="244"/>
      <c r="FU87" s="244"/>
      <c r="GB87" s="244"/>
      <c r="GI87" s="244"/>
      <c r="GP87" s="244"/>
      <c r="HD87" s="244"/>
      <c r="JF87" s="32"/>
      <c r="JM87" s="32"/>
      <c r="MA87" s="32"/>
      <c r="MI87" s="32"/>
      <c r="MP87" s="244"/>
      <c r="RZ87" s="32"/>
      <c r="TI87" s="32"/>
      <c r="TP87" s="32"/>
    </row>
    <row r="88" spans="1:536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N88" s="244"/>
      <c r="FU88" s="244"/>
      <c r="GB88" s="244"/>
      <c r="GI88" s="244"/>
      <c r="GP88" s="244"/>
      <c r="HD88" s="244"/>
      <c r="JF88" s="32"/>
      <c r="JM88" s="32"/>
      <c r="MA88" s="32"/>
      <c r="MI88" s="32"/>
      <c r="MP88" s="244"/>
      <c r="RZ88" s="32"/>
      <c r="TI88" s="32"/>
      <c r="TP88" s="32"/>
    </row>
    <row r="89" spans="1:536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N89" s="244"/>
      <c r="FU89" s="244"/>
      <c r="GB89" s="244"/>
      <c r="GI89" s="244"/>
      <c r="GP89" s="244"/>
      <c r="HD89" s="244"/>
      <c r="JF89" s="32"/>
      <c r="JM89" s="32"/>
      <c r="MA89" s="32"/>
      <c r="MI89" s="32"/>
      <c r="MP89" s="244"/>
      <c r="RZ89" s="32"/>
      <c r="TI89" s="32"/>
      <c r="TP89" s="32"/>
    </row>
    <row r="90" spans="1:536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N90" s="244"/>
      <c r="FU90" s="244"/>
      <c r="GB90" s="244"/>
      <c r="GI90" s="244"/>
      <c r="GP90" s="244"/>
      <c r="HD90" s="244"/>
      <c r="JF90" s="32"/>
      <c r="JM90" s="32"/>
      <c r="MA90" s="32"/>
      <c r="MI90" s="32"/>
      <c r="MP90" s="244"/>
      <c r="RZ90" s="32"/>
      <c r="TI90" s="32"/>
      <c r="TP90" s="32"/>
    </row>
    <row r="91" spans="1:536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N91" s="244"/>
      <c r="FU91" s="244"/>
      <c r="GB91" s="244"/>
      <c r="GI91" s="244"/>
      <c r="GP91" s="244"/>
      <c r="HD91" s="244"/>
      <c r="JF91" s="32"/>
      <c r="JM91" s="32"/>
      <c r="MA91" s="32"/>
      <c r="MI91" s="32"/>
      <c r="MP91" s="244"/>
      <c r="RZ91" s="32"/>
      <c r="TI91" s="32"/>
      <c r="TP91" s="32"/>
    </row>
    <row r="92" spans="1:536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N92" s="244"/>
      <c r="FU92" s="244"/>
      <c r="GB92" s="244"/>
      <c r="GI92" s="244"/>
      <c r="GP92" s="244"/>
      <c r="HD92" s="244"/>
      <c r="JF92" s="32"/>
      <c r="JM92" s="32"/>
      <c r="MA92" s="32"/>
      <c r="MI92" s="32"/>
      <c r="MP92" s="244"/>
      <c r="RZ92" s="32"/>
      <c r="TI92" s="32"/>
      <c r="TP92" s="32"/>
    </row>
    <row r="93" spans="1:536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N93" s="244"/>
      <c r="FU93" s="244"/>
      <c r="GB93" s="244"/>
      <c r="GI93" s="244"/>
      <c r="GP93" s="244"/>
      <c r="HD93" s="244"/>
      <c r="JF93" s="32"/>
      <c r="JM93" s="32"/>
      <c r="MA93" s="32"/>
      <c r="MI93" s="32"/>
      <c r="MP93" s="244"/>
      <c r="RZ93" s="32"/>
      <c r="TI93" s="32"/>
      <c r="TP93" s="32"/>
    </row>
    <row r="94" spans="1:536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N94" s="244"/>
      <c r="FU94" s="244"/>
      <c r="GB94" s="244"/>
      <c r="GI94" s="244"/>
      <c r="GP94" s="244"/>
      <c r="HD94" s="244"/>
      <c r="JF94" s="32"/>
      <c r="JM94" s="32"/>
      <c r="MA94" s="32"/>
      <c r="MI94" s="32"/>
      <c r="MP94" s="244"/>
      <c r="RZ94" s="32"/>
      <c r="TI94" s="32"/>
      <c r="TP94" s="32"/>
    </row>
    <row r="95" spans="1:536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N95" s="244"/>
      <c r="FU95" s="244"/>
      <c r="GB95" s="244"/>
      <c r="GI95" s="244"/>
      <c r="GP95" s="244"/>
      <c r="HD95" s="244"/>
      <c r="JF95" s="32"/>
      <c r="JM95" s="32"/>
      <c r="MA95" s="32"/>
      <c r="MI95" s="32"/>
      <c r="MP95" s="244"/>
      <c r="RZ95" s="32"/>
      <c r="TI95" s="32"/>
      <c r="TP95" s="32"/>
    </row>
    <row r="96" spans="1:536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N96" s="244"/>
      <c r="FU96" s="244"/>
      <c r="GB96" s="244"/>
      <c r="GI96" s="244"/>
      <c r="GP96" s="244"/>
      <c r="HD96" s="244"/>
      <c r="JF96" s="32"/>
      <c r="JM96" s="32"/>
      <c r="MA96" s="32"/>
      <c r="MI96" s="32"/>
      <c r="MP96" s="244"/>
      <c r="RZ96" s="32"/>
      <c r="TI96" s="32"/>
      <c r="TP96" s="32"/>
    </row>
    <row r="97" spans="1:536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N97" s="244"/>
      <c r="FU97" s="244"/>
      <c r="GB97" s="244"/>
      <c r="GI97" s="244"/>
      <c r="GP97" s="244"/>
      <c r="HD97" s="244"/>
      <c r="JF97" s="32"/>
      <c r="JM97" s="32"/>
      <c r="MA97" s="32"/>
      <c r="MI97" s="32"/>
      <c r="MP97" s="244"/>
      <c r="RZ97" s="32"/>
      <c r="TI97" s="32"/>
      <c r="TP97" s="32"/>
    </row>
    <row r="98" spans="1:536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N98" s="244"/>
      <c r="FU98" s="244"/>
      <c r="GB98" s="244"/>
      <c r="GI98" s="244"/>
      <c r="GP98" s="244"/>
      <c r="HD98" s="244"/>
      <c r="JF98" s="32"/>
      <c r="JM98" s="32"/>
      <c r="MA98" s="32"/>
      <c r="MI98" s="32"/>
      <c r="MP98" s="244"/>
      <c r="RZ98" s="32"/>
      <c r="TI98" s="32"/>
      <c r="TP98" s="32"/>
    </row>
    <row r="99" spans="1:536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N99" s="244"/>
      <c r="FU99" s="244"/>
      <c r="GB99" s="244"/>
      <c r="GI99" s="244"/>
      <c r="GP99" s="244"/>
      <c r="HD99" s="244"/>
      <c r="JF99" s="32"/>
      <c r="JM99" s="32"/>
      <c r="MA99" s="32"/>
      <c r="MI99" s="32"/>
      <c r="MP99" s="244"/>
      <c r="RZ99" s="32"/>
      <c r="TI99" s="32"/>
      <c r="TP99" s="32"/>
    </row>
    <row r="100" spans="1:536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N100" s="244"/>
      <c r="FU100" s="244"/>
      <c r="GB100" s="244"/>
      <c r="GI100" s="244"/>
      <c r="GP100" s="244"/>
      <c r="HD100" s="244"/>
      <c r="JF100" s="32"/>
      <c r="JM100" s="32"/>
      <c r="MA100" s="32"/>
      <c r="MI100" s="32"/>
      <c r="MP100" s="244"/>
      <c r="RZ100" s="32"/>
      <c r="TI100" s="32"/>
      <c r="TP100" s="32"/>
    </row>
    <row r="101" spans="1:536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N101" s="244"/>
      <c r="FU101" s="244"/>
      <c r="GB101" s="244"/>
      <c r="GI101" s="244"/>
      <c r="GP101" s="244"/>
      <c r="HD101" s="244"/>
      <c r="JF101" s="32"/>
      <c r="JM101" s="32"/>
      <c r="MA101" s="32"/>
      <c r="MI101" s="32"/>
      <c r="MP101" s="244"/>
      <c r="RZ101" s="32"/>
      <c r="TI101" s="32"/>
      <c r="TP101" s="32"/>
    </row>
    <row r="102" spans="1:536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N102" s="244"/>
      <c r="FU102" s="244"/>
      <c r="GB102" s="244"/>
      <c r="GI102" s="244"/>
      <c r="GP102" s="244"/>
      <c r="HD102" s="244"/>
      <c r="JF102" s="32"/>
      <c r="JM102" s="32"/>
      <c r="MA102" s="32"/>
      <c r="MI102" s="32"/>
      <c r="MP102" s="244"/>
      <c r="RZ102" s="32"/>
      <c r="TI102" s="32"/>
      <c r="TP102" s="32"/>
    </row>
    <row r="103" spans="1:536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N103" s="244"/>
      <c r="FU103" s="244"/>
      <c r="GB103" s="244"/>
      <c r="GI103" s="244"/>
      <c r="GP103" s="244"/>
      <c r="HD103" s="244"/>
      <c r="JF103" s="32"/>
      <c r="JM103" s="32"/>
      <c r="MA103" s="32"/>
      <c r="MI103" s="32"/>
      <c r="MP103" s="244"/>
      <c r="RZ103" s="32"/>
      <c r="TI103" s="32"/>
      <c r="TP103" s="32"/>
    </row>
    <row r="104" spans="1:536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N104" s="244"/>
      <c r="FU104" s="244"/>
      <c r="GB104" s="244"/>
      <c r="GI104" s="244"/>
      <c r="GP104" s="244"/>
      <c r="HD104" s="244"/>
      <c r="JF104" s="32"/>
      <c r="JM104" s="32"/>
      <c r="MA104" s="32"/>
      <c r="MI104" s="32"/>
      <c r="MP104" s="244"/>
      <c r="RZ104" s="32"/>
      <c r="TI104" s="32"/>
      <c r="TP104" s="32"/>
    </row>
    <row r="105" spans="1:536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N105" s="244"/>
      <c r="FU105" s="244"/>
      <c r="GB105" s="244"/>
      <c r="GI105" s="244"/>
      <c r="GP105" s="244"/>
      <c r="HD105" s="244"/>
      <c r="JF105" s="32"/>
      <c r="JM105" s="32"/>
      <c r="MA105" s="32"/>
      <c r="MI105" s="32"/>
      <c r="MP105" s="244"/>
      <c r="RZ105" s="32"/>
      <c r="TI105" s="32"/>
      <c r="TP105" s="32"/>
    </row>
    <row r="106" spans="1:536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N106" s="244"/>
      <c r="FU106" s="244"/>
      <c r="GB106" s="244"/>
      <c r="GI106" s="244"/>
      <c r="GP106" s="244"/>
      <c r="HD106" s="244"/>
      <c r="JF106" s="32"/>
      <c r="JM106" s="32"/>
      <c r="MA106" s="32"/>
      <c r="MI106" s="32"/>
      <c r="MP106" s="244"/>
      <c r="RZ106" s="32"/>
      <c r="TI106" s="32"/>
      <c r="TP106" s="32"/>
    </row>
  </sheetData>
  <mergeCells count="244">
    <mergeCell ref="MD3:MG3"/>
    <mergeCell ref="UK1:UP1"/>
    <mergeCell ref="UL2:UP2"/>
    <mergeCell ref="UM3:UP3"/>
    <mergeCell ref="I6:I7"/>
    <mergeCell ref="LI6:LJ7"/>
    <mergeCell ref="F65:G65"/>
    <mergeCell ref="RN3:RQ3"/>
    <mergeCell ref="SB3:SE3"/>
    <mergeCell ref="SI3:SL3"/>
    <mergeCell ref="SP3:SS3"/>
    <mergeCell ref="SW3:SZ3"/>
    <mergeCell ref="TD3:TG3"/>
    <mergeCell ref="MK3:MN3"/>
    <mergeCell ref="MR3:MU3"/>
    <mergeCell ref="MY3:NB3"/>
    <mergeCell ref="NF3:NI3"/>
    <mergeCell ref="NM3:NP3"/>
    <mergeCell ref="NT3:NW3"/>
    <mergeCell ref="OA3:OD3"/>
    <mergeCell ref="OH3:OK3"/>
    <mergeCell ref="OO3:OR3"/>
    <mergeCell ref="RS1:RX1"/>
    <mergeCell ref="RT2:RX2"/>
    <mergeCell ref="TK3:TN3"/>
    <mergeCell ref="TR3:TU3"/>
    <mergeCell ref="UF3:UI3"/>
    <mergeCell ref="PC3:PF3"/>
    <mergeCell ref="PJ3:PM3"/>
    <mergeCell ref="PQ3:PT3"/>
    <mergeCell ref="PX3:QA3"/>
    <mergeCell ref="QE3:QH3"/>
    <mergeCell ref="QL3:QO3"/>
    <mergeCell ref="QS3:QV3"/>
    <mergeCell ref="QZ3:RC3"/>
    <mergeCell ref="RG3:RJ3"/>
    <mergeCell ref="RU3:RX3"/>
    <mergeCell ref="GK3:GN3"/>
    <mergeCell ref="GR3:GU3"/>
    <mergeCell ref="LO3:LR3"/>
    <mergeCell ref="LV3:LY3"/>
    <mergeCell ref="HF3:HI3"/>
    <mergeCell ref="HM3:HP3"/>
    <mergeCell ref="HT3:HW3"/>
    <mergeCell ref="IA3:ID3"/>
    <mergeCell ref="II3:IL3"/>
    <mergeCell ref="IP3:IS3"/>
    <mergeCell ref="IW3:IZ3"/>
    <mergeCell ref="JD3:JG3"/>
    <mergeCell ref="JK3:JN3"/>
    <mergeCell ref="KM3:KP3"/>
    <mergeCell ref="KT3:KW3"/>
    <mergeCell ref="LH3:LK3"/>
    <mergeCell ref="KF3:KI3"/>
    <mergeCell ref="JR3:JU3"/>
    <mergeCell ref="JY3:KB3"/>
    <mergeCell ref="LA3:LD3"/>
    <mergeCell ref="TQ2:TU2"/>
    <mergeCell ref="UE2:UI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Y2:RC2"/>
    <mergeCell ref="RF2:RJ2"/>
    <mergeCell ref="RM2:RQ2"/>
    <mergeCell ref="SA2:SE2"/>
    <mergeCell ref="SH2:SL2"/>
    <mergeCell ref="SO2:SS2"/>
    <mergeCell ref="SV2:SZ2"/>
    <mergeCell ref="TC2:TG2"/>
    <mergeCell ref="TJ2:TN2"/>
    <mergeCell ref="OG2:OK2"/>
    <mergeCell ref="ON2:OR2"/>
    <mergeCell ref="PB2:PF2"/>
    <mergeCell ref="PI2:PM2"/>
    <mergeCell ref="PP2:PT2"/>
    <mergeCell ref="PW2:QA2"/>
    <mergeCell ref="QD2:QH2"/>
    <mergeCell ref="QK2:QO2"/>
    <mergeCell ref="QR2:QV2"/>
    <mergeCell ref="LT2:LX2"/>
    <mergeCell ref="MC2:MG2"/>
    <mergeCell ref="MJ2:MN2"/>
    <mergeCell ref="MQ2:MU2"/>
    <mergeCell ref="MX2:NB2"/>
    <mergeCell ref="NE2:NI2"/>
    <mergeCell ref="NL2:NP2"/>
    <mergeCell ref="NS2:NW2"/>
    <mergeCell ref="NZ2:OD2"/>
    <mergeCell ref="JB2:JF2"/>
    <mergeCell ref="JI2:JM2"/>
    <mergeCell ref="JP2:JT2"/>
    <mergeCell ref="JW2:KA2"/>
    <mergeCell ref="KD2:KH2"/>
    <mergeCell ref="KK2:KO2"/>
    <mergeCell ref="KR2:KV2"/>
    <mergeCell ref="LF2:LJ2"/>
    <mergeCell ref="LM2:LQ2"/>
    <mergeCell ref="KY2:LC2"/>
    <mergeCell ref="TI1:TN1"/>
    <mergeCell ref="TP1:TU1"/>
    <mergeCell ref="UD1:UI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Y2:IC2"/>
    <mergeCell ref="IF2:IK2"/>
    <mergeCell ref="IN2:IR2"/>
    <mergeCell ref="IU2:IY2"/>
    <mergeCell ref="QQ1:QV1"/>
    <mergeCell ref="QX1:RC1"/>
    <mergeCell ref="RE1:RJ1"/>
    <mergeCell ref="RL1:RQ1"/>
    <mergeCell ref="RZ1:SE1"/>
    <mergeCell ref="SG1:SL1"/>
    <mergeCell ref="SN1:SS1"/>
    <mergeCell ref="SU1:SZ1"/>
    <mergeCell ref="TB1:TG1"/>
    <mergeCell ref="NY1:OD1"/>
    <mergeCell ref="OF1:OK1"/>
    <mergeCell ref="OM1:OR1"/>
    <mergeCell ref="PA1:PF1"/>
    <mergeCell ref="PH1:PM1"/>
    <mergeCell ref="PO1:PT1"/>
    <mergeCell ref="PV1:QA1"/>
    <mergeCell ref="QC1:QH1"/>
    <mergeCell ref="QJ1:QO1"/>
    <mergeCell ref="LT1:LY1"/>
    <mergeCell ref="MA1:MG1"/>
    <mergeCell ref="MI1:MN1"/>
    <mergeCell ref="MP1:MU1"/>
    <mergeCell ref="MW1:NB1"/>
    <mergeCell ref="ND1:NI1"/>
    <mergeCell ref="KY1:LD1"/>
    <mergeCell ref="NK1:NP1"/>
    <mergeCell ref="NR1:NW1"/>
    <mergeCell ref="JB1:JG1"/>
    <mergeCell ref="JI1:JN1"/>
    <mergeCell ref="JP1:JU1"/>
    <mergeCell ref="JW1:KB1"/>
    <mergeCell ref="KD1:KI1"/>
    <mergeCell ref="KK1:KP1"/>
    <mergeCell ref="KR1:KW1"/>
    <mergeCell ref="LF1:LK1"/>
    <mergeCell ref="LM1:LR1"/>
    <mergeCell ref="GI1:GN1"/>
    <mergeCell ref="GP1:GU1"/>
    <mergeCell ref="HD1:HI1"/>
    <mergeCell ref="HK1:HP1"/>
    <mergeCell ref="HR1:HW1"/>
    <mergeCell ref="HY1:ID1"/>
    <mergeCell ref="IF1:IL1"/>
    <mergeCell ref="IN1:IS1"/>
    <mergeCell ref="IU1:IZ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W1:UB1"/>
    <mergeCell ref="TX2:UB2"/>
    <mergeCell ref="TY3:UB3"/>
    <mergeCell ref="OT1:OY1"/>
    <mergeCell ref="OU2:OY2"/>
    <mergeCell ref="OV3:OY3"/>
    <mergeCell ref="BW1:CB1"/>
    <mergeCell ref="BW2:CA2"/>
    <mergeCell ref="BY3:CB3"/>
    <mergeCell ref="GW1:HB1"/>
    <mergeCell ref="GW2:HA2"/>
    <mergeCell ref="GY3:HB3"/>
    <mergeCell ref="FN2:FR2"/>
    <mergeCell ref="GI2:GM2"/>
    <mergeCell ref="GP2:GT2"/>
    <mergeCell ref="HD2:HH2"/>
    <mergeCell ref="HK2:HO2"/>
    <mergeCell ref="HR2:HV2"/>
    <mergeCell ref="EC2:EH2"/>
    <mergeCell ref="ES2:EW2"/>
    <mergeCell ref="FG2:FK2"/>
    <mergeCell ref="ES1:EX1"/>
    <mergeCell ref="FG1:FL1"/>
    <mergeCell ref="FN1:FS1"/>
    <mergeCell ref="GB1:GG1"/>
    <mergeCell ref="GB2:GF2"/>
    <mergeCell ref="GD3:GG3"/>
    <mergeCell ref="EK1:EQ1"/>
    <mergeCell ref="EK2:EP2"/>
    <mergeCell ref="EN3:EQ3"/>
    <mergeCell ref="EZ1:FE1"/>
    <mergeCell ref="EZ2:FD2"/>
    <mergeCell ref="FB3:FE3"/>
    <mergeCell ref="FU1:FZ1"/>
    <mergeCell ref="FU2:FY2"/>
    <mergeCell ref="FW3:FZ3"/>
    <mergeCell ref="EU3:EX3"/>
    <mergeCell ref="FI3:FL3"/>
    <mergeCell ref="FP3:FS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50"/>
    <col min="2" max="2" width="32.28515625" style="550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50" customWidth="1"/>
    <col min="10" max="10" width="14.28515625" style="550" customWidth="1"/>
    <col min="11" max="16384" width="11.42578125" style="550"/>
  </cols>
  <sheetData>
    <row r="1" spans="1:10" ht="25.5" customHeight="1" x14ac:dyDescent="0.3">
      <c r="A1" s="37"/>
      <c r="B1" s="2385" t="s">
        <v>1312</v>
      </c>
      <c r="C1" s="2385"/>
      <c r="D1" s="2385"/>
      <c r="E1" s="2385"/>
      <c r="F1" s="2385"/>
      <c r="G1" s="2385"/>
      <c r="H1" s="1011" t="s">
        <v>1313</v>
      </c>
      <c r="I1" s="1012"/>
      <c r="J1" s="1013"/>
    </row>
    <row r="2" spans="1:10" ht="19.5" customHeight="1" thickBot="1" x14ac:dyDescent="0.3">
      <c r="A2" s="37"/>
      <c r="B2" s="2386" t="s">
        <v>1314</v>
      </c>
      <c r="C2" s="2386"/>
      <c r="D2" s="2386"/>
      <c r="E2" s="2386"/>
      <c r="F2" s="2386"/>
      <c r="G2" s="2386"/>
      <c r="H2" s="2386"/>
      <c r="J2" s="2387" t="s">
        <v>1315</v>
      </c>
    </row>
    <row r="3" spans="1:10" ht="15.75" customHeight="1" thickTop="1" thickBot="1" x14ac:dyDescent="0.35">
      <c r="A3" s="1014"/>
      <c r="B3" s="1015"/>
      <c r="C3" s="1016"/>
      <c r="D3" s="1017" t="s">
        <v>1316</v>
      </c>
      <c r="E3" s="520"/>
      <c r="F3" s="2389" t="s">
        <v>1317</v>
      </c>
      <c r="G3" s="1018"/>
      <c r="H3" s="2377" t="s">
        <v>1318</v>
      </c>
      <c r="J3" s="2388"/>
    </row>
    <row r="4" spans="1:10" ht="19.5" thickBot="1" x14ac:dyDescent="0.35">
      <c r="A4" s="1019" t="s">
        <v>1</v>
      </c>
      <c r="B4" s="1020" t="s">
        <v>1319</v>
      </c>
      <c r="C4" s="1021"/>
      <c r="D4" s="1022" t="s">
        <v>2</v>
      </c>
      <c r="E4" s="462"/>
      <c r="F4" s="2390"/>
      <c r="G4" s="1023"/>
      <c r="H4" s="2378"/>
      <c r="J4" s="55"/>
    </row>
    <row r="5" spans="1:10" ht="16.5" thickTop="1" x14ac:dyDescent="0.25">
      <c r="A5" s="1024">
        <v>1</v>
      </c>
      <c r="B5" s="1025" t="s">
        <v>1320</v>
      </c>
      <c r="C5" s="1026"/>
      <c r="D5" s="1027">
        <v>2720</v>
      </c>
      <c r="F5" s="1028"/>
      <c r="H5" s="1029">
        <f t="shared" ref="H5:H43" si="0">F5+D5</f>
        <v>2720</v>
      </c>
      <c r="J5" s="55"/>
    </row>
    <row r="6" spans="1:10" ht="15.75" x14ac:dyDescent="0.25">
      <c r="A6" s="1030">
        <v>2</v>
      </c>
      <c r="B6" s="1031" t="s">
        <v>45</v>
      </c>
      <c r="C6" s="1026"/>
      <c r="D6" s="1032">
        <v>639137</v>
      </c>
      <c r="F6" s="1033">
        <v>1753666.58</v>
      </c>
      <c r="H6" s="1034">
        <f t="shared" si="0"/>
        <v>2392803.58</v>
      </c>
      <c r="J6" s="55"/>
    </row>
    <row r="7" spans="1:10" ht="15.75" x14ac:dyDescent="0.25">
      <c r="A7" s="1030">
        <v>3</v>
      </c>
      <c r="B7" s="1031" t="s">
        <v>1321</v>
      </c>
      <c r="C7" s="1035"/>
      <c r="D7" s="1036"/>
      <c r="F7" s="1037">
        <v>946.5</v>
      </c>
      <c r="H7" s="1034">
        <f t="shared" si="0"/>
        <v>946.5</v>
      </c>
      <c r="J7" s="55"/>
    </row>
    <row r="8" spans="1:10" ht="15.75" x14ac:dyDescent="0.25">
      <c r="A8" s="1030">
        <v>4</v>
      </c>
      <c r="B8" s="1031" t="s">
        <v>980</v>
      </c>
      <c r="C8" s="1026"/>
      <c r="D8" s="1038"/>
      <c r="F8" s="1037">
        <v>210</v>
      </c>
      <c r="H8" s="1034">
        <f t="shared" si="0"/>
        <v>210</v>
      </c>
      <c r="J8" s="55"/>
    </row>
    <row r="9" spans="1:10" ht="15.75" x14ac:dyDescent="0.25">
      <c r="A9" s="1030">
        <v>5</v>
      </c>
      <c r="B9" s="1039" t="s">
        <v>1322</v>
      </c>
      <c r="C9" s="1026"/>
      <c r="D9" s="1036"/>
      <c r="F9" s="1037">
        <v>26228</v>
      </c>
      <c r="G9" s="1040" t="s">
        <v>1323</v>
      </c>
      <c r="H9" s="1034">
        <f t="shared" si="0"/>
        <v>26228</v>
      </c>
      <c r="J9" s="55"/>
    </row>
    <row r="10" spans="1:10" ht="15.75" x14ac:dyDescent="0.25">
      <c r="A10" s="1030">
        <v>6</v>
      </c>
      <c r="B10" s="1031" t="s">
        <v>946</v>
      </c>
      <c r="C10" s="1026"/>
      <c r="D10" s="1036"/>
      <c r="F10" s="1037">
        <v>653.02</v>
      </c>
      <c r="H10" s="1034">
        <f t="shared" si="0"/>
        <v>653.02</v>
      </c>
      <c r="J10" s="55"/>
    </row>
    <row r="11" spans="1:10" ht="15.75" x14ac:dyDescent="0.25">
      <c r="A11" s="1030">
        <v>7</v>
      </c>
      <c r="B11" s="1031" t="s">
        <v>71</v>
      </c>
      <c r="C11" s="1041"/>
      <c r="D11" s="1032">
        <v>28678.5</v>
      </c>
      <c r="F11" s="1037"/>
      <c r="H11" s="1034">
        <f t="shared" si="0"/>
        <v>28678.5</v>
      </c>
      <c r="J11" s="55"/>
    </row>
    <row r="12" spans="1:10" ht="15.75" x14ac:dyDescent="0.25">
      <c r="A12" s="1030">
        <v>8</v>
      </c>
      <c r="B12" s="1031" t="s">
        <v>996</v>
      </c>
      <c r="C12" s="1026"/>
      <c r="D12" s="1032"/>
      <c r="F12" s="1037">
        <v>2642</v>
      </c>
      <c r="H12" s="1034">
        <f t="shared" si="0"/>
        <v>2642</v>
      </c>
      <c r="J12" s="55"/>
    </row>
    <row r="13" spans="1:10" ht="15.75" x14ac:dyDescent="0.25">
      <c r="A13" s="1030">
        <v>9</v>
      </c>
      <c r="B13" s="1031" t="s">
        <v>404</v>
      </c>
      <c r="C13" s="1026"/>
      <c r="D13" s="1036"/>
      <c r="F13" s="1037">
        <v>157793</v>
      </c>
      <c r="H13" s="1034">
        <f t="shared" si="0"/>
        <v>157793</v>
      </c>
      <c r="J13" s="55"/>
    </row>
    <row r="14" spans="1:10" ht="15.75" x14ac:dyDescent="0.25">
      <c r="A14" s="1030">
        <v>10</v>
      </c>
      <c r="B14" s="1031" t="s">
        <v>447</v>
      </c>
      <c r="C14" s="1026"/>
      <c r="D14" s="1038"/>
      <c r="F14" s="1037">
        <v>2278.5</v>
      </c>
      <c r="G14" s="1042" t="s">
        <v>1324</v>
      </c>
      <c r="H14" s="1034">
        <f t="shared" si="0"/>
        <v>2278.5</v>
      </c>
      <c r="J14" s="55"/>
    </row>
    <row r="15" spans="1:10" ht="15.75" x14ac:dyDescent="0.25">
      <c r="A15" s="1030">
        <v>11</v>
      </c>
      <c r="B15" s="1031" t="s">
        <v>1008</v>
      </c>
      <c r="C15" s="1043"/>
      <c r="D15" s="1038"/>
      <c r="F15" s="1037">
        <v>169201.28</v>
      </c>
      <c r="G15" s="1044" t="s">
        <v>1325</v>
      </c>
      <c r="H15" s="1034">
        <f t="shared" si="0"/>
        <v>169201.28</v>
      </c>
      <c r="J15" s="55"/>
    </row>
    <row r="16" spans="1:10" ht="15.75" x14ac:dyDescent="0.25">
      <c r="A16" s="1030">
        <v>12</v>
      </c>
      <c r="B16" s="1031" t="s">
        <v>994</v>
      </c>
      <c r="C16" s="1026"/>
      <c r="D16" s="1045"/>
      <c r="F16" s="1037">
        <v>2127</v>
      </c>
      <c r="H16" s="1034">
        <f t="shared" si="0"/>
        <v>2127</v>
      </c>
      <c r="J16" s="55"/>
    </row>
    <row r="17" spans="1:10" ht="15.75" x14ac:dyDescent="0.25">
      <c r="A17" s="1030">
        <v>13</v>
      </c>
      <c r="B17" s="1031" t="s">
        <v>67</v>
      </c>
      <c r="C17" s="1026"/>
      <c r="D17" s="1036"/>
      <c r="F17" s="1037">
        <v>108876</v>
      </c>
      <c r="H17" s="1034">
        <f t="shared" si="0"/>
        <v>108876</v>
      </c>
      <c r="J17" s="55"/>
    </row>
    <row r="18" spans="1:10" ht="15.75" x14ac:dyDescent="0.25">
      <c r="A18" s="1030">
        <v>14</v>
      </c>
      <c r="B18" s="1031" t="s">
        <v>615</v>
      </c>
      <c r="C18" s="1046"/>
      <c r="D18" s="1032">
        <v>476</v>
      </c>
      <c r="E18" s="1047" t="s">
        <v>1326</v>
      </c>
      <c r="F18" s="1037"/>
      <c r="H18" s="1034">
        <f t="shared" si="0"/>
        <v>476</v>
      </c>
      <c r="J18" s="55"/>
    </row>
    <row r="19" spans="1:10" ht="15.75" x14ac:dyDescent="0.25">
      <c r="A19" s="1030">
        <v>15</v>
      </c>
      <c r="B19" s="1031" t="s">
        <v>827</v>
      </c>
      <c r="C19" s="1026"/>
      <c r="D19" s="1036"/>
      <c r="F19" s="1037">
        <v>4273</v>
      </c>
      <c r="H19" s="1034">
        <f t="shared" si="0"/>
        <v>4273</v>
      </c>
      <c r="J19" s="55"/>
    </row>
    <row r="20" spans="1:10" ht="15.75" x14ac:dyDescent="0.25">
      <c r="A20" s="1030">
        <v>16</v>
      </c>
      <c r="B20" s="1031" t="s">
        <v>10</v>
      </c>
      <c r="C20" s="1041"/>
      <c r="D20" s="1036"/>
      <c r="F20" s="1037">
        <v>23186.5</v>
      </c>
      <c r="H20" s="1034">
        <f t="shared" si="0"/>
        <v>23186.5</v>
      </c>
      <c r="J20" s="55"/>
    </row>
    <row r="21" spans="1:10" ht="15.75" x14ac:dyDescent="0.25">
      <c r="A21" s="1030">
        <v>17</v>
      </c>
      <c r="B21" s="1031" t="s">
        <v>186</v>
      </c>
      <c r="C21" s="1041"/>
      <c r="D21" s="1032"/>
      <c r="F21" s="1037">
        <v>4155</v>
      </c>
      <c r="H21" s="1034">
        <f t="shared" si="0"/>
        <v>4155</v>
      </c>
      <c r="J21" s="55"/>
    </row>
    <row r="22" spans="1:10" ht="15.75" x14ac:dyDescent="0.25">
      <c r="A22" s="1030">
        <v>18</v>
      </c>
      <c r="B22" s="1031" t="s">
        <v>511</v>
      </c>
      <c r="C22" s="1041"/>
      <c r="D22" s="1036"/>
      <c r="F22" s="1037">
        <v>2773</v>
      </c>
      <c r="H22" s="1034">
        <f t="shared" si="0"/>
        <v>2773</v>
      </c>
      <c r="J22" s="55"/>
    </row>
    <row r="23" spans="1:10" ht="15.75" x14ac:dyDescent="0.25">
      <c r="A23" s="1030">
        <v>19</v>
      </c>
      <c r="B23" s="1031" t="s">
        <v>679</v>
      </c>
      <c r="C23" s="1026"/>
      <c r="D23" s="1036"/>
      <c r="F23" s="1037">
        <v>1138.5</v>
      </c>
      <c r="H23" s="1034">
        <f t="shared" si="0"/>
        <v>1138.5</v>
      </c>
      <c r="J23" s="55"/>
    </row>
    <row r="24" spans="1:10" ht="15.75" x14ac:dyDescent="0.25">
      <c r="A24" s="1030">
        <v>20</v>
      </c>
      <c r="B24" s="1031" t="s">
        <v>603</v>
      </c>
      <c r="C24" s="1026"/>
      <c r="D24" s="1032"/>
      <c r="F24" s="1033">
        <v>5858</v>
      </c>
      <c r="H24" s="1034">
        <f t="shared" si="0"/>
        <v>5858</v>
      </c>
      <c r="J24" s="55"/>
    </row>
    <row r="25" spans="1:10" ht="15.75" x14ac:dyDescent="0.25">
      <c r="A25" s="1030">
        <v>21</v>
      </c>
      <c r="B25" s="1031" t="s">
        <v>22</v>
      </c>
      <c r="C25" s="1048" t="s">
        <v>1327</v>
      </c>
      <c r="D25" s="1049">
        <v>28483.5</v>
      </c>
      <c r="F25" s="1033">
        <v>4037</v>
      </c>
      <c r="H25" s="1034">
        <f t="shared" si="0"/>
        <v>32520.5</v>
      </c>
      <c r="J25" s="55"/>
    </row>
    <row r="26" spans="1:10" ht="15.75" x14ac:dyDescent="0.25">
      <c r="A26" s="1030">
        <v>22</v>
      </c>
      <c r="B26" s="1031" t="s">
        <v>693</v>
      </c>
      <c r="C26" s="1041" t="s">
        <v>170</v>
      </c>
      <c r="D26" s="1038">
        <v>1585</v>
      </c>
      <c r="F26" s="1037"/>
      <c r="H26" s="1034">
        <f t="shared" si="0"/>
        <v>1585</v>
      </c>
      <c r="J26" s="55"/>
    </row>
    <row r="27" spans="1:10" ht="15.75" x14ac:dyDescent="0.25">
      <c r="A27" s="1030">
        <v>23</v>
      </c>
      <c r="B27" s="1031" t="s">
        <v>64</v>
      </c>
      <c r="C27" s="1026"/>
      <c r="D27" s="1050"/>
      <c r="E27" s="937"/>
      <c r="F27" s="1037">
        <v>24897</v>
      </c>
      <c r="H27" s="1034">
        <f t="shared" si="0"/>
        <v>24897</v>
      </c>
      <c r="J27" s="55"/>
    </row>
    <row r="28" spans="1:10" ht="15.75" x14ac:dyDescent="0.25">
      <c r="A28" s="1030">
        <v>24</v>
      </c>
      <c r="B28" s="1031" t="s">
        <v>1328</v>
      </c>
      <c r="C28" s="1026"/>
      <c r="D28" s="1051">
        <v>10177</v>
      </c>
      <c r="E28" s="937"/>
      <c r="F28" s="1033"/>
      <c r="H28" s="1034">
        <f t="shared" si="0"/>
        <v>10177</v>
      </c>
      <c r="J28" s="55"/>
    </row>
    <row r="29" spans="1:10" ht="15.75" x14ac:dyDescent="0.25">
      <c r="A29" s="1030">
        <v>25</v>
      </c>
      <c r="B29" s="1031" t="s">
        <v>1018</v>
      </c>
      <c r="C29" s="1041"/>
      <c r="D29" s="1032"/>
      <c r="F29" s="1037">
        <v>70699</v>
      </c>
      <c r="G29" s="1042" t="s">
        <v>1329</v>
      </c>
      <c r="H29" s="1034">
        <f t="shared" si="0"/>
        <v>70699</v>
      </c>
      <c r="J29" s="55"/>
    </row>
    <row r="30" spans="1:10" ht="15.75" x14ac:dyDescent="0.25">
      <c r="A30" s="1030">
        <v>26</v>
      </c>
      <c r="B30" s="1031" t="s">
        <v>1330</v>
      </c>
      <c r="C30" s="1052" t="s">
        <v>1331</v>
      </c>
      <c r="D30" s="1036">
        <v>274.5</v>
      </c>
      <c r="F30" s="1037"/>
      <c r="H30" s="1034">
        <f t="shared" si="0"/>
        <v>274.5</v>
      </c>
      <c r="J30" s="55"/>
    </row>
    <row r="31" spans="1:10" ht="15.75" x14ac:dyDescent="0.25">
      <c r="A31" s="1030">
        <v>27</v>
      </c>
      <c r="B31" s="1031" t="s">
        <v>346</v>
      </c>
      <c r="C31" s="1053" t="s">
        <v>1332</v>
      </c>
      <c r="D31" s="1036">
        <v>47775</v>
      </c>
      <c r="F31" s="1037"/>
      <c r="G31" s="244"/>
      <c r="H31" s="1034">
        <f t="shared" si="0"/>
        <v>47775</v>
      </c>
      <c r="J31" s="55"/>
    </row>
    <row r="32" spans="1:10" ht="15.75" x14ac:dyDescent="0.25">
      <c r="A32" s="1030">
        <v>28</v>
      </c>
      <c r="B32" s="1031" t="s">
        <v>950</v>
      </c>
      <c r="C32" s="1026"/>
      <c r="D32" s="1049"/>
      <c r="F32" s="1033">
        <v>4555</v>
      </c>
      <c r="G32" s="244" t="s">
        <v>1333</v>
      </c>
      <c r="H32" s="1034">
        <f t="shared" si="0"/>
        <v>4555</v>
      </c>
      <c r="J32" s="55"/>
    </row>
    <row r="33" spans="1:10" ht="15.75" x14ac:dyDescent="0.25">
      <c r="A33" s="1030">
        <v>29</v>
      </c>
      <c r="B33" s="1031" t="s">
        <v>1334</v>
      </c>
      <c r="C33" s="1026"/>
      <c r="D33" s="1054"/>
      <c r="F33" s="1037">
        <v>3953</v>
      </c>
      <c r="G33" s="244"/>
      <c r="H33" s="1034">
        <f t="shared" si="0"/>
        <v>3953</v>
      </c>
      <c r="J33" s="55"/>
    </row>
    <row r="34" spans="1:10" ht="15.75" x14ac:dyDescent="0.25">
      <c r="A34" s="1030">
        <v>30</v>
      </c>
      <c r="B34" s="1031" t="s">
        <v>1194</v>
      </c>
      <c r="C34" s="1026"/>
      <c r="D34" s="1038"/>
      <c r="F34" s="1037">
        <v>32167</v>
      </c>
      <c r="G34" s="244"/>
      <c r="H34" s="1034">
        <f t="shared" si="0"/>
        <v>32167</v>
      </c>
      <c r="J34" s="55"/>
    </row>
    <row r="35" spans="1:10" ht="15.75" x14ac:dyDescent="0.25">
      <c r="A35" s="1030">
        <v>31</v>
      </c>
      <c r="B35" s="1031" t="s">
        <v>844</v>
      </c>
      <c r="C35" s="1026"/>
      <c r="D35" s="1049"/>
      <c r="F35" s="1037">
        <v>37351</v>
      </c>
      <c r="G35" s="244"/>
      <c r="H35" s="1034">
        <f t="shared" si="0"/>
        <v>37351</v>
      </c>
      <c r="J35" s="55"/>
    </row>
    <row r="36" spans="1:10" ht="15.75" x14ac:dyDescent="0.25">
      <c r="A36" s="1030">
        <v>32</v>
      </c>
      <c r="B36" s="1031" t="s">
        <v>41</v>
      </c>
      <c r="C36" s="1026"/>
      <c r="D36" s="1032"/>
      <c r="F36" s="1037">
        <v>47522</v>
      </c>
      <c r="H36" s="1034">
        <f t="shared" si="0"/>
        <v>47522</v>
      </c>
      <c r="J36" s="55"/>
    </row>
    <row r="37" spans="1:10" ht="15.75" x14ac:dyDescent="0.25">
      <c r="A37" s="1030">
        <v>33</v>
      </c>
      <c r="B37" s="1031" t="s">
        <v>676</v>
      </c>
      <c r="C37" s="1026"/>
      <c r="D37" s="1036"/>
      <c r="F37" s="1037">
        <v>3255</v>
      </c>
      <c r="G37" s="1055"/>
      <c r="H37" s="1034">
        <f t="shared" si="0"/>
        <v>3255</v>
      </c>
      <c r="J37" s="55"/>
    </row>
    <row r="38" spans="1:10" ht="15.75" x14ac:dyDescent="0.25">
      <c r="A38" s="1030">
        <v>34</v>
      </c>
      <c r="B38" s="1031" t="s">
        <v>849</v>
      </c>
      <c r="C38" s="1041"/>
      <c r="D38" s="1036"/>
      <c r="F38" s="1037">
        <v>1953.5</v>
      </c>
      <c r="G38" s="244"/>
      <c r="H38" s="1034">
        <f t="shared" si="0"/>
        <v>1953.5</v>
      </c>
      <c r="J38" s="55"/>
    </row>
    <row r="39" spans="1:10" ht="15.75" x14ac:dyDescent="0.25">
      <c r="A39" s="1030">
        <v>35</v>
      </c>
      <c r="B39" s="1031" t="s">
        <v>604</v>
      </c>
      <c r="C39" s="1041"/>
      <c r="D39" s="1036"/>
      <c r="F39" s="1037">
        <v>14681.5</v>
      </c>
      <c r="G39" s="244"/>
      <c r="H39" s="1034">
        <f t="shared" si="0"/>
        <v>14681.5</v>
      </c>
      <c r="J39" s="55"/>
    </row>
    <row r="40" spans="1:10" ht="15.75" x14ac:dyDescent="0.25">
      <c r="A40" s="1030">
        <v>36</v>
      </c>
      <c r="B40" s="1031" t="s">
        <v>32</v>
      </c>
      <c r="C40" s="1046"/>
      <c r="D40" s="1056"/>
      <c r="F40" s="1057">
        <v>10285</v>
      </c>
      <c r="H40" s="1034">
        <f t="shared" si="0"/>
        <v>10285</v>
      </c>
      <c r="J40" s="55"/>
    </row>
    <row r="41" spans="1:10" ht="15.75" x14ac:dyDescent="0.25">
      <c r="A41" s="1030">
        <v>37</v>
      </c>
      <c r="B41" s="1025" t="s">
        <v>515</v>
      </c>
      <c r="C41" s="1043"/>
      <c r="D41" s="1032"/>
      <c r="F41" s="1033">
        <v>4865</v>
      </c>
      <c r="H41" s="1034">
        <f t="shared" si="0"/>
        <v>4865</v>
      </c>
      <c r="J41" s="55"/>
    </row>
    <row r="42" spans="1:10" ht="16.5" thickBot="1" x14ac:dyDescent="0.3">
      <c r="A42" s="1030">
        <v>38</v>
      </c>
      <c r="B42" s="1025" t="s">
        <v>671</v>
      </c>
      <c r="C42" s="1026"/>
      <c r="D42" s="1045"/>
      <c r="F42" s="1037">
        <v>1559</v>
      </c>
      <c r="H42" s="1034">
        <f t="shared" si="0"/>
        <v>1559</v>
      </c>
      <c r="J42" s="55"/>
    </row>
    <row r="43" spans="1:10" ht="17.25" thickTop="1" thickBot="1" x14ac:dyDescent="0.3">
      <c r="A43" s="1058"/>
      <c r="B43" s="1059"/>
      <c r="C43" s="1060"/>
      <c r="D43" s="1061"/>
      <c r="F43" s="1062"/>
      <c r="H43" s="1063">
        <f t="shared" si="0"/>
        <v>0</v>
      </c>
      <c r="J43" s="55"/>
    </row>
    <row r="44" spans="1:10" ht="19.5" customHeight="1" thickTop="1" x14ac:dyDescent="0.3">
      <c r="A44" s="1064"/>
      <c r="B44" s="1065"/>
      <c r="C44" s="1066"/>
      <c r="D44" s="1067" t="s">
        <v>1316</v>
      </c>
      <c r="E44" s="1068"/>
      <c r="F44" s="2391" t="s">
        <v>1317</v>
      </c>
      <c r="G44" s="1069"/>
      <c r="H44" s="2393" t="s">
        <v>1318</v>
      </c>
      <c r="J44" s="2395" t="s">
        <v>1335</v>
      </c>
    </row>
    <row r="45" spans="1:10" ht="19.5" customHeight="1" thickBot="1" x14ac:dyDescent="0.35">
      <c r="A45" s="1070" t="s">
        <v>1</v>
      </c>
      <c r="B45" s="1071" t="s">
        <v>1319</v>
      </c>
      <c r="C45" s="1072"/>
      <c r="D45" s="1073" t="s">
        <v>2</v>
      </c>
      <c r="E45" s="1074"/>
      <c r="F45" s="2392"/>
      <c r="G45" s="1075"/>
      <c r="H45" s="2394"/>
      <c r="J45" s="2388"/>
    </row>
    <row r="46" spans="1:10" ht="16.5" thickTop="1" x14ac:dyDescent="0.25">
      <c r="A46" s="1076">
        <v>39</v>
      </c>
      <c r="B46" s="1031" t="s">
        <v>638</v>
      </c>
      <c r="C46" s="1077" t="s">
        <v>1336</v>
      </c>
      <c r="D46" s="1056">
        <v>5592</v>
      </c>
      <c r="F46" s="1057"/>
      <c r="H46" s="1029">
        <f t="shared" ref="H46:H80" si="1">F46+D46</f>
        <v>5592</v>
      </c>
      <c r="J46" s="55"/>
    </row>
    <row r="47" spans="1:10" ht="15.75" x14ac:dyDescent="0.25">
      <c r="A47" s="1078">
        <v>40</v>
      </c>
      <c r="B47" s="1031" t="s">
        <v>463</v>
      </c>
      <c r="C47" s="1026"/>
      <c r="D47" s="1036"/>
      <c r="F47" s="1037">
        <v>4862</v>
      </c>
      <c r="H47" s="1034">
        <f t="shared" si="1"/>
        <v>4862</v>
      </c>
      <c r="J47" s="55"/>
    </row>
    <row r="48" spans="1:10" ht="15.75" x14ac:dyDescent="0.25">
      <c r="A48" s="1078">
        <v>41</v>
      </c>
      <c r="B48" s="1031" t="s">
        <v>630</v>
      </c>
      <c r="C48" s="1052" t="s">
        <v>1337</v>
      </c>
      <c r="D48" s="1036">
        <v>7383.5</v>
      </c>
      <c r="F48" s="1037"/>
      <c r="G48" s="937"/>
      <c r="H48" s="1034">
        <f t="shared" si="1"/>
        <v>7383.5</v>
      </c>
      <c r="J48" s="55"/>
    </row>
    <row r="49" spans="1:10" ht="15.75" x14ac:dyDescent="0.25">
      <c r="A49" s="1078">
        <v>42</v>
      </c>
      <c r="B49" s="1031" t="s">
        <v>1338</v>
      </c>
      <c r="C49" s="1079" t="s">
        <v>1339</v>
      </c>
      <c r="D49" s="1032">
        <v>2000</v>
      </c>
      <c r="F49" s="1037">
        <v>17164.5</v>
      </c>
      <c r="G49" s="1044" t="s">
        <v>1325</v>
      </c>
      <c r="H49" s="1034">
        <f t="shared" si="1"/>
        <v>19164.5</v>
      </c>
      <c r="J49" s="55"/>
    </row>
    <row r="50" spans="1:10" ht="15.75" x14ac:dyDescent="0.25">
      <c r="A50" s="1078">
        <v>43</v>
      </c>
      <c r="B50" s="1031" t="s">
        <v>974</v>
      </c>
      <c r="C50" s="1026"/>
      <c r="D50" s="1036"/>
      <c r="F50" s="1037">
        <v>64172.5</v>
      </c>
      <c r="G50" s="1044" t="s">
        <v>1325</v>
      </c>
      <c r="H50" s="1034">
        <f t="shared" si="1"/>
        <v>64172.5</v>
      </c>
      <c r="J50" s="55"/>
    </row>
    <row r="51" spans="1:10" ht="15.75" x14ac:dyDescent="0.25">
      <c r="A51" s="1078">
        <v>44</v>
      </c>
      <c r="B51" s="1031" t="s">
        <v>863</v>
      </c>
      <c r="C51" s="1041"/>
      <c r="D51" s="1036"/>
      <c r="F51" s="1037">
        <v>1052.5</v>
      </c>
      <c r="G51" s="244"/>
      <c r="H51" s="1034">
        <f t="shared" si="1"/>
        <v>1052.5</v>
      </c>
      <c r="J51" s="55"/>
    </row>
    <row r="52" spans="1:10" ht="15.75" x14ac:dyDescent="0.25">
      <c r="A52" s="1078">
        <v>45</v>
      </c>
      <c r="B52" s="1031" t="s">
        <v>28</v>
      </c>
      <c r="C52" s="1041"/>
      <c r="D52" s="1051"/>
      <c r="F52" s="1033">
        <v>24249</v>
      </c>
      <c r="H52" s="1034">
        <f t="shared" si="1"/>
        <v>24249</v>
      </c>
      <c r="J52" s="55"/>
    </row>
    <row r="53" spans="1:10" ht="15.75" x14ac:dyDescent="0.25">
      <c r="A53" s="1078">
        <v>46</v>
      </c>
      <c r="B53" s="1031" t="s">
        <v>525</v>
      </c>
      <c r="C53" s="1026"/>
      <c r="D53" s="1056"/>
      <c r="F53" s="1080">
        <v>76594.5</v>
      </c>
      <c r="G53" s="244"/>
      <c r="H53" s="1034">
        <f t="shared" si="1"/>
        <v>76594.5</v>
      </c>
      <c r="J53" s="55"/>
    </row>
    <row r="54" spans="1:10" ht="15.75" x14ac:dyDescent="0.25">
      <c r="A54" s="1078">
        <v>47</v>
      </c>
      <c r="B54" s="1025" t="s">
        <v>433</v>
      </c>
      <c r="C54" s="1081" t="s">
        <v>1340</v>
      </c>
      <c r="D54" s="460">
        <v>7612</v>
      </c>
      <c r="E54" s="352"/>
      <c r="F54" s="1082">
        <v>2119</v>
      </c>
      <c r="G54" s="352"/>
      <c r="H54" s="1034">
        <f t="shared" si="1"/>
        <v>9731</v>
      </c>
      <c r="J54" s="55"/>
    </row>
    <row r="55" spans="1:10" ht="15.75" x14ac:dyDescent="0.25">
      <c r="A55" s="1078">
        <v>48</v>
      </c>
      <c r="B55" s="1025" t="s">
        <v>54</v>
      </c>
      <c r="C55" s="1041"/>
      <c r="D55" s="1036"/>
      <c r="F55" s="1037">
        <v>2944</v>
      </c>
      <c r="H55" s="1034">
        <f t="shared" si="1"/>
        <v>2944</v>
      </c>
      <c r="J55" s="55"/>
    </row>
    <row r="56" spans="1:10" ht="18.75" hidden="1" x14ac:dyDescent="0.3">
      <c r="A56" s="1078">
        <v>49</v>
      </c>
      <c r="B56" s="1031"/>
      <c r="C56" s="1083"/>
      <c r="D56" s="1032"/>
      <c r="F56" s="1033"/>
      <c r="H56" s="1034">
        <f t="shared" si="1"/>
        <v>0</v>
      </c>
      <c r="J56" s="55"/>
    </row>
    <row r="57" spans="1:10" ht="15.75" hidden="1" x14ac:dyDescent="0.25">
      <c r="A57" s="1078">
        <v>50</v>
      </c>
      <c r="B57" s="1025"/>
      <c r="C57" s="1026"/>
      <c r="D57" s="1032"/>
      <c r="F57" s="1037"/>
      <c r="H57" s="1034">
        <f t="shared" si="1"/>
        <v>0</v>
      </c>
      <c r="J57" s="55"/>
    </row>
    <row r="58" spans="1:10" ht="15.75" hidden="1" x14ac:dyDescent="0.25">
      <c r="A58" s="1078">
        <v>51</v>
      </c>
      <c r="B58" s="1031"/>
      <c r="C58" s="1026"/>
      <c r="D58" s="1032"/>
      <c r="F58" s="1037"/>
      <c r="H58" s="1034">
        <f t="shared" si="1"/>
        <v>0</v>
      </c>
      <c r="J58" s="55"/>
    </row>
    <row r="59" spans="1:10" ht="15.75" hidden="1" x14ac:dyDescent="0.25">
      <c r="A59" s="1078">
        <v>52</v>
      </c>
      <c r="B59" s="1031"/>
      <c r="C59" s="1026"/>
      <c r="D59" s="1036"/>
      <c r="F59" s="1037"/>
      <c r="G59" s="1084"/>
      <c r="H59" s="1034">
        <f t="shared" si="1"/>
        <v>0</v>
      </c>
      <c r="J59" s="55"/>
    </row>
    <row r="60" spans="1:10" ht="15.75" hidden="1" x14ac:dyDescent="0.25">
      <c r="A60" s="1078">
        <v>53</v>
      </c>
      <c r="B60" s="1031"/>
      <c r="C60" s="1043"/>
      <c r="D60" s="1032"/>
      <c r="F60" s="1037"/>
      <c r="H60" s="1034">
        <f t="shared" si="1"/>
        <v>0</v>
      </c>
      <c r="J60" s="55"/>
    </row>
    <row r="61" spans="1:10" ht="15.75" hidden="1" x14ac:dyDescent="0.25">
      <c r="A61" s="1078">
        <v>54</v>
      </c>
      <c r="B61" s="1031"/>
      <c r="C61" s="1026"/>
      <c r="D61" s="1036"/>
      <c r="F61" s="1037"/>
      <c r="H61" s="1034">
        <f t="shared" si="1"/>
        <v>0</v>
      </c>
      <c r="J61" s="55"/>
    </row>
    <row r="62" spans="1:10" ht="15.75" hidden="1" x14ac:dyDescent="0.25">
      <c r="A62" s="1078">
        <v>55</v>
      </c>
      <c r="B62" s="1031"/>
      <c r="C62" s="1041"/>
      <c r="D62" s="1032"/>
      <c r="F62" s="1037"/>
      <c r="H62" s="1034">
        <f t="shared" si="1"/>
        <v>0</v>
      </c>
      <c r="J62" s="55"/>
    </row>
    <row r="63" spans="1:10" ht="15.75" hidden="1" x14ac:dyDescent="0.25">
      <c r="A63" s="1078">
        <v>56</v>
      </c>
      <c r="B63" s="1031"/>
      <c r="C63" s="1026"/>
      <c r="D63" s="1036"/>
      <c r="F63" s="1037"/>
      <c r="H63" s="1034">
        <f t="shared" si="1"/>
        <v>0</v>
      </c>
      <c r="J63" s="55"/>
    </row>
    <row r="64" spans="1:10" ht="15.75" hidden="1" x14ac:dyDescent="0.25">
      <c r="A64" s="1078">
        <v>57</v>
      </c>
      <c r="B64" s="1031"/>
      <c r="C64" s="1035"/>
      <c r="D64" s="1036"/>
      <c r="F64" s="1037"/>
      <c r="G64" s="1085"/>
      <c r="H64" s="1034">
        <f t="shared" si="1"/>
        <v>0</v>
      </c>
      <c r="J64" s="55"/>
    </row>
    <row r="65" spans="1:10" ht="15.75" hidden="1" x14ac:dyDescent="0.25">
      <c r="A65" s="1078">
        <v>58</v>
      </c>
      <c r="B65" s="1031"/>
      <c r="C65" s="1086"/>
      <c r="D65" s="1032"/>
      <c r="F65" s="1033"/>
      <c r="H65" s="1034">
        <f t="shared" si="1"/>
        <v>0</v>
      </c>
      <c r="J65" s="55"/>
    </row>
    <row r="66" spans="1:10" ht="15.75" hidden="1" x14ac:dyDescent="0.25">
      <c r="A66" s="1078">
        <v>59</v>
      </c>
      <c r="B66" s="1031"/>
      <c r="C66" s="1043"/>
      <c r="D66" s="1036"/>
      <c r="F66" s="1037"/>
      <c r="G66" s="244"/>
      <c r="H66" s="1034">
        <f t="shared" si="1"/>
        <v>0</v>
      </c>
      <c r="J66" s="55"/>
    </row>
    <row r="67" spans="1:10" ht="15.75" hidden="1" x14ac:dyDescent="0.25">
      <c r="A67" s="1078">
        <v>60</v>
      </c>
      <c r="B67" s="1031"/>
      <c r="C67" s="1041"/>
      <c r="D67" s="1032"/>
      <c r="F67" s="1037"/>
      <c r="H67" s="1034">
        <f t="shared" si="1"/>
        <v>0</v>
      </c>
      <c r="J67" s="55"/>
    </row>
    <row r="68" spans="1:10" ht="15.75" hidden="1" x14ac:dyDescent="0.25">
      <c r="A68" s="1078">
        <v>61</v>
      </c>
      <c r="B68" s="1031"/>
      <c r="C68" s="1026"/>
      <c r="D68" s="460"/>
      <c r="E68" s="352"/>
      <c r="F68" s="1082"/>
      <c r="G68" s="352"/>
      <c r="H68" s="1034">
        <f t="shared" si="1"/>
        <v>0</v>
      </c>
      <c r="J68" s="55"/>
    </row>
    <row r="69" spans="1:10" ht="15.75" hidden="1" x14ac:dyDescent="0.25">
      <c r="A69" s="1078">
        <v>62</v>
      </c>
      <c r="B69" s="1031"/>
      <c r="C69" s="1041"/>
      <c r="D69" s="1032"/>
      <c r="F69" s="1037"/>
      <c r="G69" s="1087"/>
      <c r="H69" s="1034">
        <f t="shared" si="1"/>
        <v>0</v>
      </c>
      <c r="J69" s="55"/>
    </row>
    <row r="70" spans="1:10" ht="15.75" hidden="1" x14ac:dyDescent="0.25">
      <c r="A70" s="1078">
        <v>63</v>
      </c>
      <c r="B70" s="1031"/>
      <c r="C70" s="1043"/>
      <c r="D70" s="1032"/>
      <c r="F70" s="1037"/>
      <c r="H70" s="1034">
        <f t="shared" si="1"/>
        <v>0</v>
      </c>
      <c r="J70" s="55"/>
    </row>
    <row r="71" spans="1:10" ht="15.75" hidden="1" x14ac:dyDescent="0.25">
      <c r="A71" s="1078">
        <v>64</v>
      </c>
      <c r="B71" s="1031"/>
      <c r="C71" s="1043"/>
      <c r="D71" s="1036"/>
      <c r="F71" s="1037"/>
      <c r="G71" s="244"/>
      <c r="H71" s="1034">
        <f t="shared" si="1"/>
        <v>0</v>
      </c>
      <c r="J71" s="55"/>
    </row>
    <row r="72" spans="1:10" ht="15.75" hidden="1" x14ac:dyDescent="0.25">
      <c r="A72" s="1078">
        <v>65</v>
      </c>
      <c r="B72" s="1031"/>
      <c r="C72" s="1041"/>
      <c r="D72" s="1036"/>
      <c r="F72" s="1037"/>
      <c r="H72" s="1034">
        <f t="shared" si="1"/>
        <v>0</v>
      </c>
      <c r="J72" s="55"/>
    </row>
    <row r="73" spans="1:10" ht="15.75" hidden="1" x14ac:dyDescent="0.25">
      <c r="A73" s="1078">
        <v>66</v>
      </c>
      <c r="B73" s="1031"/>
      <c r="C73" s="1041"/>
      <c r="D73" s="1036"/>
      <c r="F73" s="1037"/>
      <c r="H73" s="1034">
        <f t="shared" si="1"/>
        <v>0</v>
      </c>
      <c r="J73" s="55"/>
    </row>
    <row r="74" spans="1:10" ht="15.75" hidden="1" x14ac:dyDescent="0.25">
      <c r="A74" s="1078">
        <v>67</v>
      </c>
      <c r="B74" s="1031"/>
      <c r="C74" s="1026"/>
      <c r="D74" s="1051"/>
      <c r="F74" s="1033"/>
      <c r="H74" s="1034">
        <f t="shared" si="1"/>
        <v>0</v>
      </c>
      <c r="J74" s="55"/>
    </row>
    <row r="75" spans="1:10" ht="15.75" hidden="1" x14ac:dyDescent="0.25">
      <c r="A75" s="1078">
        <v>68</v>
      </c>
      <c r="B75" s="1031"/>
      <c r="C75" s="1041"/>
      <c r="D75" s="1088"/>
      <c r="F75" s="1089"/>
      <c r="G75" s="244"/>
      <c r="H75" s="1034">
        <f t="shared" si="1"/>
        <v>0</v>
      </c>
      <c r="J75" s="55"/>
    </row>
    <row r="76" spans="1:10" ht="15.75" hidden="1" x14ac:dyDescent="0.25">
      <c r="A76" s="1078">
        <v>69</v>
      </c>
      <c r="B76" s="1031"/>
      <c r="C76" s="1026"/>
      <c r="D76" s="583"/>
      <c r="E76" s="352"/>
      <c r="F76" s="1090"/>
      <c r="G76" s="244"/>
      <c r="H76" s="1034">
        <f t="shared" si="1"/>
        <v>0</v>
      </c>
      <c r="J76" s="55"/>
    </row>
    <row r="77" spans="1:10" ht="15.75" hidden="1" x14ac:dyDescent="0.25">
      <c r="A77" s="1078">
        <v>70</v>
      </c>
      <c r="B77" s="1031"/>
      <c r="C77" s="1041"/>
      <c r="D77" s="1091"/>
      <c r="F77" s="1092"/>
      <c r="H77" s="1034">
        <f t="shared" si="1"/>
        <v>0</v>
      </c>
      <c r="J77" s="55"/>
    </row>
    <row r="78" spans="1:10" ht="15.75" hidden="1" x14ac:dyDescent="0.25">
      <c r="A78" s="1078">
        <v>71</v>
      </c>
      <c r="B78" s="1031"/>
      <c r="C78" s="1041"/>
      <c r="D78" s="1093"/>
      <c r="F78" s="1089"/>
      <c r="H78" s="1034">
        <f t="shared" si="1"/>
        <v>0</v>
      </c>
      <c r="J78" s="55"/>
    </row>
    <row r="79" spans="1:10" ht="15.75" hidden="1" x14ac:dyDescent="0.25">
      <c r="A79" s="1078">
        <v>72</v>
      </c>
      <c r="B79" s="1031"/>
      <c r="C79" s="1041"/>
      <c r="D79" s="1050"/>
      <c r="F79" s="1033"/>
      <c r="H79" s="1034">
        <f t="shared" si="1"/>
        <v>0</v>
      </c>
      <c r="J79" s="55"/>
    </row>
    <row r="80" spans="1:10" ht="15.75" hidden="1" x14ac:dyDescent="0.25">
      <c r="A80" s="1078">
        <v>73</v>
      </c>
      <c r="B80" s="1031"/>
      <c r="C80" s="1043"/>
      <c r="D80" s="1036"/>
      <c r="E80" s="352"/>
      <c r="F80" s="1094"/>
      <c r="G80" s="352"/>
      <c r="H80" s="1034">
        <f t="shared" si="1"/>
        <v>0</v>
      </c>
      <c r="J80" s="55"/>
    </row>
    <row r="81" spans="1:10" ht="16.5" thickBot="1" x14ac:dyDescent="0.3">
      <c r="A81" s="55"/>
      <c r="B81" s="55"/>
      <c r="C81" s="1095" t="s">
        <v>1341</v>
      </c>
      <c r="D81" s="1096">
        <f>SUM(D5:D80)</f>
        <v>781894</v>
      </c>
      <c r="E81" s="1096"/>
      <c r="F81" s="1096">
        <f>SUM(F5:F80)</f>
        <v>2720943.88</v>
      </c>
      <c r="H81" s="1097">
        <v>0</v>
      </c>
      <c r="J81" s="55"/>
    </row>
    <row r="82" spans="1:10" ht="16.5" thickBot="1" x14ac:dyDescent="0.3">
      <c r="A82" s="55"/>
      <c r="B82" s="55"/>
      <c r="C82" s="1095"/>
      <c r="D82" s="1098"/>
      <c r="F82" s="702"/>
      <c r="H82" s="1099">
        <v>0</v>
      </c>
      <c r="J82" s="55"/>
    </row>
    <row r="83" spans="1:10" ht="23.25" customHeight="1" thickBot="1" x14ac:dyDescent="0.3">
      <c r="A83" s="55"/>
      <c r="B83" s="55"/>
      <c r="C83" s="1095"/>
      <c r="D83" s="1098"/>
      <c r="F83" s="2374" t="s">
        <v>1342</v>
      </c>
      <c r="G83" s="2374"/>
      <c r="H83" s="1100">
        <f>SUM(H5:H82)</f>
        <v>3502837.88</v>
      </c>
      <c r="J83" s="55"/>
    </row>
    <row r="84" spans="1:10" ht="15.75" hidden="1" x14ac:dyDescent="0.25">
      <c r="A84" s="55"/>
      <c r="B84" s="55"/>
      <c r="C84" s="1095"/>
      <c r="D84" s="1098"/>
      <c r="F84" s="702"/>
      <c r="H84" s="702"/>
      <c r="J84" s="55"/>
    </row>
    <row r="85" spans="1:10" ht="16.5" thickBot="1" x14ac:dyDescent="0.3">
      <c r="A85" s="55"/>
      <c r="B85" s="55"/>
      <c r="C85" s="1095"/>
      <c r="D85" s="1098"/>
      <c r="F85" s="702"/>
      <c r="J85" s="55"/>
    </row>
    <row r="86" spans="1:10" ht="20.25" customHeight="1" thickTop="1" thickBot="1" x14ac:dyDescent="0.35">
      <c r="A86" s="1014"/>
      <c r="B86" s="1015"/>
      <c r="C86" s="1016"/>
      <c r="D86" s="1101" t="s">
        <v>1316</v>
      </c>
      <c r="E86" s="352"/>
      <c r="F86" s="2375" t="s">
        <v>1317</v>
      </c>
      <c r="G86" s="1018"/>
      <c r="H86" s="2377" t="s">
        <v>1318</v>
      </c>
    </row>
    <row r="87" spans="1:10" ht="19.5" customHeight="1" thickBot="1" x14ac:dyDescent="0.35">
      <c r="A87" s="1019" t="s">
        <v>1</v>
      </c>
      <c r="B87" s="1020" t="s">
        <v>1319</v>
      </c>
      <c r="C87" s="1102"/>
      <c r="D87" s="1103" t="s">
        <v>2</v>
      </c>
      <c r="E87" s="941"/>
      <c r="F87" s="2376"/>
      <c r="G87" s="1023"/>
      <c r="H87" s="2378"/>
      <c r="J87" s="2379" t="s">
        <v>1343</v>
      </c>
    </row>
    <row r="88" spans="1:10" ht="15.75" hidden="1" customHeight="1" x14ac:dyDescent="0.25">
      <c r="A88" s="1104"/>
      <c r="B88" s="1031"/>
      <c r="C88" s="1026"/>
      <c r="D88" s="581"/>
      <c r="E88" s="352"/>
      <c r="F88" s="1090"/>
      <c r="G88" s="244"/>
      <c r="H88" s="1105">
        <f t="shared" ref="H88:H99" si="2">F88+D88</f>
        <v>0</v>
      </c>
      <c r="J88" s="2380"/>
    </row>
    <row r="89" spans="1:10" ht="15.75" hidden="1" customHeight="1" x14ac:dyDescent="0.25">
      <c r="A89" s="1106"/>
      <c r="B89" s="1031"/>
      <c r="C89" s="1026"/>
      <c r="D89" s="583"/>
      <c r="E89" s="352"/>
      <c r="F89" s="1107"/>
      <c r="G89" s="352"/>
      <c r="H89" s="1105">
        <f t="shared" si="2"/>
        <v>0</v>
      </c>
      <c r="J89" s="2380"/>
    </row>
    <row r="90" spans="1:10" ht="15.75" hidden="1" customHeight="1" x14ac:dyDescent="0.25">
      <c r="A90" s="1106"/>
      <c r="B90" s="1031"/>
      <c r="C90" s="1043"/>
      <c r="D90" s="583"/>
      <c r="E90" s="352"/>
      <c r="F90" s="1107"/>
      <c r="G90" s="352"/>
      <c r="H90" s="1105">
        <f t="shared" si="2"/>
        <v>0</v>
      </c>
      <c r="J90" s="2380"/>
    </row>
    <row r="91" spans="1:10" ht="15.75" hidden="1" customHeight="1" x14ac:dyDescent="0.25">
      <c r="A91" s="1106"/>
      <c r="B91" s="1031"/>
      <c r="C91" s="1043"/>
      <c r="D91" s="1093"/>
      <c r="E91" s="352"/>
      <c r="F91" s="1108"/>
      <c r="G91" s="352"/>
      <c r="H91" s="1105">
        <f t="shared" si="2"/>
        <v>0</v>
      </c>
      <c r="J91" s="2380"/>
    </row>
    <row r="92" spans="1:10" ht="15.75" hidden="1" customHeight="1" x14ac:dyDescent="0.25">
      <c r="A92" s="1106"/>
      <c r="B92" s="1031"/>
      <c r="C92" s="1043"/>
      <c r="D92" s="583"/>
      <c r="E92" s="352"/>
      <c r="F92" s="1082"/>
      <c r="G92" s="352"/>
      <c r="H92" s="1105">
        <f t="shared" si="2"/>
        <v>0</v>
      </c>
      <c r="J92" s="2380"/>
    </row>
    <row r="93" spans="1:10" ht="15.75" hidden="1" customHeight="1" x14ac:dyDescent="0.25">
      <c r="A93" s="1106"/>
      <c r="B93" s="1031"/>
      <c r="C93" s="1043"/>
      <c r="D93" s="583"/>
      <c r="E93" s="352"/>
      <c r="F93" s="1109"/>
      <c r="G93" s="352"/>
      <c r="H93" s="1105">
        <f t="shared" si="2"/>
        <v>0</v>
      </c>
      <c r="J93" s="2380"/>
    </row>
    <row r="94" spans="1:10" ht="15.75" hidden="1" customHeight="1" x14ac:dyDescent="0.25">
      <c r="A94" s="1106"/>
      <c r="B94" s="1031"/>
      <c r="C94" s="1043"/>
      <c r="D94" s="583"/>
      <c r="E94" s="352"/>
      <c r="F94" s="1109"/>
      <c r="G94" s="352"/>
      <c r="H94" s="1105">
        <f t="shared" si="2"/>
        <v>0</v>
      </c>
      <c r="J94" s="2380"/>
    </row>
    <row r="95" spans="1:10" ht="15.75" hidden="1" customHeight="1" x14ac:dyDescent="0.25">
      <c r="A95" s="1106"/>
      <c r="B95" s="1031"/>
      <c r="C95" s="1043"/>
      <c r="D95" s="521"/>
      <c r="E95" s="352"/>
      <c r="F95" s="1110">
        <v>0</v>
      </c>
      <c r="G95" s="352"/>
      <c r="H95" s="1111">
        <f t="shared" si="2"/>
        <v>0</v>
      </c>
      <c r="J95" s="2380"/>
    </row>
    <row r="96" spans="1:10" ht="15.75" hidden="1" customHeight="1" x14ac:dyDescent="0.25">
      <c r="A96" s="1106"/>
      <c r="B96" s="1031"/>
      <c r="C96" s="1043"/>
      <c r="D96" s="583"/>
      <c r="E96" s="717"/>
      <c r="F96" s="1109">
        <v>0</v>
      </c>
      <c r="G96" s="717"/>
      <c r="H96" s="1112">
        <f t="shared" si="2"/>
        <v>0</v>
      </c>
      <c r="J96" s="2380"/>
    </row>
    <row r="97" spans="1:10" ht="19.5" hidden="1" customHeight="1" x14ac:dyDescent="0.25">
      <c r="A97" s="1106"/>
      <c r="B97" s="1113"/>
      <c r="C97" s="1043"/>
      <c r="D97" s="583"/>
      <c r="E97" s="717"/>
      <c r="F97" s="1109">
        <v>0</v>
      </c>
      <c r="G97" s="717"/>
      <c r="H97" s="1112">
        <f t="shared" si="2"/>
        <v>0</v>
      </c>
      <c r="J97" s="2380"/>
    </row>
    <row r="98" spans="1:10" ht="19.5" hidden="1" customHeight="1" x14ac:dyDescent="0.3">
      <c r="A98" s="1106"/>
      <c r="B98" s="1114"/>
      <c r="C98" s="1083"/>
      <c r="D98" s="583"/>
      <c r="E98" s="717"/>
      <c r="F98" s="1109">
        <v>0</v>
      </c>
      <c r="G98" s="717"/>
      <c r="H98" s="1112">
        <f t="shared" si="2"/>
        <v>0</v>
      </c>
      <c r="J98" s="2380"/>
    </row>
    <row r="99" spans="1:10" ht="19.5" hidden="1" customHeight="1" x14ac:dyDescent="0.25">
      <c r="A99" s="1106"/>
      <c r="B99" s="1031"/>
      <c r="C99" s="1043"/>
      <c r="D99" s="1115"/>
      <c r="E99" s="1116"/>
      <c r="F99" s="1117">
        <v>0</v>
      </c>
      <c r="G99" s="1116"/>
      <c r="H99" s="1118">
        <f t="shared" si="2"/>
        <v>0</v>
      </c>
      <c r="J99" s="2380"/>
    </row>
    <row r="100" spans="1:10" ht="19.5" hidden="1" customHeight="1" x14ac:dyDescent="0.3">
      <c r="A100" s="1119"/>
      <c r="B100" s="1119"/>
      <c r="C100" s="1120" t="s">
        <v>1344</v>
      </c>
      <c r="D100" s="1121">
        <f>SUM(D88:D97)</f>
        <v>0</v>
      </c>
      <c r="E100" s="1122"/>
      <c r="F100" s="1123">
        <f>SUM(F88:F99)</f>
        <v>0</v>
      </c>
      <c r="G100" s="2382"/>
      <c r="H100" s="1124">
        <v>0</v>
      </c>
      <c r="J100" s="2380"/>
    </row>
    <row r="101" spans="1:10" ht="19.5" hidden="1" customHeight="1" x14ac:dyDescent="0.3">
      <c r="A101" s="1125"/>
      <c r="B101" s="1125"/>
      <c r="C101" s="1126"/>
      <c r="D101" s="139"/>
      <c r="E101" s="352"/>
      <c r="F101" s="1127"/>
      <c r="G101" s="2382"/>
      <c r="H101" s="401">
        <v>0</v>
      </c>
      <c r="J101" s="2380"/>
    </row>
    <row r="102" spans="1:10" ht="19.5" customHeight="1" thickTop="1" x14ac:dyDescent="0.3">
      <c r="A102" s="1125"/>
      <c r="B102" s="1125"/>
      <c r="C102" s="1126"/>
      <c r="D102" s="1128"/>
      <c r="E102" s="352"/>
      <c r="F102" s="1129"/>
      <c r="G102" s="352"/>
      <c r="H102" s="401">
        <v>0</v>
      </c>
      <c r="J102" s="2380"/>
    </row>
    <row r="103" spans="1:10" ht="19.5" hidden="1" customHeight="1" x14ac:dyDescent="0.25">
      <c r="A103" s="243"/>
      <c r="B103" s="243"/>
      <c r="C103" s="941"/>
      <c r="D103" s="941"/>
      <c r="E103" s="941"/>
      <c r="F103" s="941"/>
      <c r="G103" s="941"/>
      <c r="H103" s="943">
        <v>0</v>
      </c>
      <c r="J103" s="2380"/>
    </row>
    <row r="104" spans="1:10" ht="17.25" customHeight="1" thickBot="1" x14ac:dyDescent="0.3">
      <c r="A104" s="1024">
        <v>74</v>
      </c>
      <c r="B104" s="1025" t="s">
        <v>31</v>
      </c>
      <c r="C104" s="1026"/>
      <c r="D104" s="1130">
        <v>359057.5</v>
      </c>
      <c r="E104" s="352"/>
      <c r="F104" s="1057"/>
      <c r="H104" s="1105">
        <f t="shared" ref="H104:H115" si="3">F104+D104</f>
        <v>359057.5</v>
      </c>
      <c r="J104" s="2381"/>
    </row>
    <row r="105" spans="1:10" ht="15.75" x14ac:dyDescent="0.25">
      <c r="A105" s="1030">
        <v>75</v>
      </c>
      <c r="B105" s="1131" t="s">
        <v>42</v>
      </c>
      <c r="C105" s="1041"/>
      <c r="D105" s="1032">
        <v>20586.5</v>
      </c>
      <c r="E105" s="352"/>
      <c r="F105" s="1037"/>
      <c r="H105" s="1132">
        <f t="shared" si="3"/>
        <v>20586.5</v>
      </c>
      <c r="J105" s="55"/>
    </row>
    <row r="106" spans="1:10" ht="15.75" x14ac:dyDescent="0.25">
      <c r="A106" s="1030">
        <v>76</v>
      </c>
      <c r="B106" s="1031" t="s">
        <v>14</v>
      </c>
      <c r="C106" s="1026" t="s">
        <v>1345</v>
      </c>
      <c r="D106" s="1032">
        <v>20668.5</v>
      </c>
      <c r="E106" s="352"/>
      <c r="F106" s="1037"/>
      <c r="H106" s="1132">
        <f t="shared" si="3"/>
        <v>20668.5</v>
      </c>
      <c r="J106" s="55"/>
    </row>
    <row r="107" spans="1:10" ht="15.75" x14ac:dyDescent="0.25">
      <c r="A107" s="1030">
        <v>77</v>
      </c>
      <c r="B107" s="1031" t="s">
        <v>65</v>
      </c>
      <c r="C107" s="1026"/>
      <c r="D107" s="1032">
        <v>23250</v>
      </c>
      <c r="E107" s="352"/>
      <c r="F107" s="1037"/>
      <c r="H107" s="1132">
        <f t="shared" si="3"/>
        <v>23250</v>
      </c>
      <c r="J107" s="55"/>
    </row>
    <row r="108" spans="1:10" ht="15.75" x14ac:dyDescent="0.25">
      <c r="A108" s="1030">
        <v>78</v>
      </c>
      <c r="B108" s="1133" t="s">
        <v>1346</v>
      </c>
      <c r="C108" s="1041"/>
      <c r="D108" s="1032">
        <v>11212</v>
      </c>
      <c r="E108" s="352"/>
      <c r="F108" s="1134">
        <v>52560.5</v>
      </c>
      <c r="H108" s="1132">
        <f t="shared" si="3"/>
        <v>63772.5</v>
      </c>
      <c r="J108" s="55"/>
    </row>
    <row r="109" spans="1:10" ht="15.75" x14ac:dyDescent="0.25">
      <c r="A109" s="1030">
        <v>79</v>
      </c>
      <c r="B109" s="1031" t="s">
        <v>243</v>
      </c>
      <c r="C109" s="1026"/>
      <c r="D109" s="1032">
        <v>6523</v>
      </c>
      <c r="E109" s="352"/>
      <c r="F109" s="1037"/>
      <c r="H109" s="1132">
        <f t="shared" si="3"/>
        <v>6523</v>
      </c>
      <c r="J109" s="55"/>
    </row>
    <row r="110" spans="1:10" ht="15.75" x14ac:dyDescent="0.25">
      <c r="A110" s="1030">
        <v>80</v>
      </c>
      <c r="B110" s="1031" t="s">
        <v>191</v>
      </c>
      <c r="C110" s="1026"/>
      <c r="D110" s="1032">
        <v>37741</v>
      </c>
      <c r="E110" s="352"/>
      <c r="F110" s="1037"/>
      <c r="H110" s="1132">
        <f t="shared" si="3"/>
        <v>37741</v>
      </c>
      <c r="J110" s="55"/>
    </row>
    <row r="111" spans="1:10" ht="15.75" x14ac:dyDescent="0.25">
      <c r="A111" s="1030">
        <v>81</v>
      </c>
      <c r="B111" s="1031" t="s">
        <v>1347</v>
      </c>
      <c r="C111" s="1026"/>
      <c r="D111" s="1032">
        <v>4000</v>
      </c>
      <c r="E111" s="352"/>
      <c r="F111" s="1037"/>
      <c r="H111" s="1132">
        <f t="shared" si="3"/>
        <v>4000</v>
      </c>
      <c r="J111" s="55"/>
    </row>
    <row r="112" spans="1:10" ht="16.5" thickBot="1" x14ac:dyDescent="0.3">
      <c r="A112" s="1030">
        <v>82</v>
      </c>
      <c r="B112" s="1031" t="s">
        <v>228</v>
      </c>
      <c r="C112" s="1026"/>
      <c r="D112" s="1135">
        <v>4518.5</v>
      </c>
      <c r="E112" s="973"/>
      <c r="F112" s="1136"/>
      <c r="H112" s="1112">
        <f t="shared" si="3"/>
        <v>4518.5</v>
      </c>
      <c r="J112" s="55"/>
    </row>
    <row r="113" spans="1:10" ht="15.75" hidden="1" x14ac:dyDescent="0.25">
      <c r="A113" s="723"/>
      <c r="B113" s="1137"/>
      <c r="C113" s="1041"/>
      <c r="D113" s="1138"/>
      <c r="E113" s="352"/>
      <c r="F113" s="1057"/>
      <c r="H113" s="1105">
        <f t="shared" si="3"/>
        <v>0</v>
      </c>
      <c r="J113" s="55"/>
    </row>
    <row r="114" spans="1:10" ht="15.75" hidden="1" x14ac:dyDescent="0.25">
      <c r="A114" s="723"/>
      <c r="B114" s="1131"/>
      <c r="C114" s="1041"/>
      <c r="D114" s="1032"/>
      <c r="E114" s="352"/>
      <c r="F114" s="1037"/>
      <c r="H114" s="1139">
        <f t="shared" si="3"/>
        <v>0</v>
      </c>
      <c r="J114" s="55"/>
    </row>
    <row r="115" spans="1:10" ht="16.5" hidden="1" thickBot="1" x14ac:dyDescent="0.3">
      <c r="A115" s="723"/>
      <c r="B115" s="1131"/>
      <c r="C115" s="724"/>
      <c r="D115" s="1032"/>
      <c r="E115" s="352"/>
      <c r="F115" s="1140"/>
      <c r="H115" s="1139">
        <f t="shared" si="3"/>
        <v>0</v>
      </c>
      <c r="J115" s="55"/>
    </row>
    <row r="116" spans="1:10" ht="16.5" thickBot="1" x14ac:dyDescent="0.3">
      <c r="A116" s="79"/>
      <c r="B116" s="79"/>
      <c r="C116" s="1141" t="s">
        <v>1348</v>
      </c>
      <c r="D116" s="1142">
        <f>SUM(D104:D115)</f>
        <v>487557</v>
      </c>
      <c r="E116" s="1143"/>
      <c r="F116" s="1144">
        <f>SUM(F104:F111)</f>
        <v>52560.5</v>
      </c>
      <c r="H116" s="1132">
        <v>0</v>
      </c>
      <c r="J116" s="55"/>
    </row>
    <row r="117" spans="1:10" x14ac:dyDescent="0.25">
      <c r="A117" s="1145"/>
      <c r="B117" s="1145"/>
      <c r="C117" s="714"/>
      <c r="D117" s="714"/>
      <c r="E117" s="1146"/>
      <c r="F117" s="702"/>
      <c r="H117" s="1139">
        <v>0</v>
      </c>
      <c r="J117" s="55"/>
    </row>
    <row r="118" spans="1:10" ht="16.5" thickBot="1" x14ac:dyDescent="0.3">
      <c r="A118" s="1147"/>
      <c r="B118" s="1148"/>
      <c r="C118" s="1149"/>
      <c r="D118" s="1150"/>
      <c r="E118" s="1146"/>
      <c r="F118" s="702"/>
      <c r="H118" s="1139">
        <v>0</v>
      </c>
      <c r="J118" s="55"/>
    </row>
    <row r="119" spans="1:10" ht="18.75" thickBot="1" x14ac:dyDescent="0.3">
      <c r="A119" s="24"/>
      <c r="B119" s="2383" t="s">
        <v>1349</v>
      </c>
      <c r="C119" s="2384"/>
      <c r="D119" s="1151">
        <f>D116+D81+D100</f>
        <v>1269451</v>
      </c>
      <c r="E119" s="1152"/>
      <c r="F119" s="1153">
        <f>F116+F81+F100</f>
        <v>2773504.38</v>
      </c>
      <c r="H119" s="1139">
        <v>0</v>
      </c>
      <c r="J119" s="55"/>
    </row>
    <row r="120" spans="1:10" x14ac:dyDescent="0.25">
      <c r="A120" s="55"/>
      <c r="B120" s="55"/>
      <c r="C120" s="454"/>
      <c r="D120" s="454"/>
      <c r="E120" s="1146"/>
      <c r="F120" s="702"/>
      <c r="H120" s="1139">
        <v>0</v>
      </c>
      <c r="J120" s="55"/>
    </row>
    <row r="121" spans="1:10" x14ac:dyDescent="0.25">
      <c r="A121" s="55"/>
      <c r="B121" s="55"/>
      <c r="C121" s="454"/>
      <c r="D121" s="454"/>
      <c r="E121" s="352"/>
      <c r="F121" s="793"/>
      <c r="H121" s="1154">
        <v>0</v>
      </c>
      <c r="J121" s="55"/>
    </row>
    <row r="122" spans="1:10" ht="15.75" thickBot="1" x14ac:dyDescent="0.3">
      <c r="A122" s="55"/>
      <c r="B122" s="55"/>
      <c r="C122" s="454"/>
      <c r="D122" s="454"/>
      <c r="E122" s="352"/>
      <c r="F122" s="793"/>
      <c r="H122" s="702">
        <v>0</v>
      </c>
      <c r="J122" s="55"/>
    </row>
    <row r="123" spans="1:10" ht="29.25" customHeight="1" thickTop="1" thickBot="1" x14ac:dyDescent="0.35">
      <c r="A123" s="1155"/>
      <c r="B123" s="55"/>
      <c r="C123" s="454"/>
      <c r="D123" s="454"/>
      <c r="F123" s="2372" t="s">
        <v>1350</v>
      </c>
      <c r="G123" s="2373"/>
      <c r="H123" s="1156">
        <f>SUM(H83:H122)</f>
        <v>4042955.38</v>
      </c>
      <c r="J123" s="55"/>
    </row>
    <row r="124" spans="1:10" ht="19.5" thickTop="1" x14ac:dyDescent="0.3">
      <c r="A124" s="1157" t="s">
        <v>1351</v>
      </c>
      <c r="B124" s="55"/>
      <c r="C124" s="454"/>
      <c r="D124" s="454"/>
      <c r="F124" s="702"/>
      <c r="J124" s="55"/>
    </row>
    <row r="125" spans="1:10" x14ac:dyDescent="0.25">
      <c r="A125" s="55"/>
      <c r="B125" s="55"/>
      <c r="C125" s="454"/>
      <c r="D125" s="454"/>
      <c r="F125" s="702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50" customWidth="1"/>
    <col min="2" max="2" width="35.85546875" style="550" customWidth="1"/>
    <col min="3" max="3" width="2.28515625" style="550" customWidth="1"/>
    <col min="4" max="4" width="24.42578125" style="550" customWidth="1"/>
    <col min="5" max="5" width="28.140625" style="1201" customWidth="1"/>
    <col min="6" max="6" width="8.140625" style="2" customWidth="1"/>
    <col min="7" max="16384" width="11.42578125" style="550"/>
  </cols>
  <sheetData>
    <row r="1" spans="1:6" ht="18.75" x14ac:dyDescent="0.3">
      <c r="A1" s="37"/>
      <c r="B1" s="1158" t="s">
        <v>1312</v>
      </c>
      <c r="C1" s="24"/>
      <c r="D1" s="41"/>
      <c r="E1" s="1159" t="s">
        <v>1352</v>
      </c>
      <c r="F1" s="830"/>
    </row>
    <row r="2" spans="1:6" ht="19.5" thickBot="1" x14ac:dyDescent="0.3">
      <c r="A2" s="37"/>
      <c r="B2" s="2396" t="s">
        <v>1353</v>
      </c>
      <c r="C2" s="2396"/>
      <c r="D2" s="2396"/>
      <c r="E2" s="2396"/>
      <c r="F2" s="1160"/>
    </row>
    <row r="3" spans="1:6" ht="15.75" thickBot="1" x14ac:dyDescent="0.3">
      <c r="A3" s="1014"/>
      <c r="B3" s="1015"/>
      <c r="C3" s="1161"/>
      <c r="D3" s="160"/>
      <c r="E3" s="1162"/>
      <c r="F3" s="1163"/>
    </row>
    <row r="4" spans="1:6" ht="21.75" thickBot="1" x14ac:dyDescent="0.4">
      <c r="A4" s="1019" t="s">
        <v>1</v>
      </c>
      <c r="B4" s="1020" t="s">
        <v>1319</v>
      </c>
      <c r="C4" s="1164"/>
      <c r="D4" s="1165" t="s">
        <v>2</v>
      </c>
      <c r="E4" s="1166" t="s">
        <v>1354</v>
      </c>
      <c r="F4" s="1167"/>
    </row>
    <row r="5" spans="1:6" ht="17.25" thickTop="1" thickBot="1" x14ac:dyDescent="0.3">
      <c r="A5" s="1104">
        <v>1</v>
      </c>
      <c r="B5" s="1168" t="s">
        <v>1355</v>
      </c>
      <c r="C5" s="1169"/>
      <c r="D5" s="1170">
        <v>238342.3</v>
      </c>
      <c r="E5" s="1171"/>
      <c r="F5" s="1172"/>
    </row>
    <row r="6" spans="1:6" ht="17.25" thickTop="1" thickBot="1" x14ac:dyDescent="0.3">
      <c r="A6" s="1104">
        <v>2</v>
      </c>
      <c r="B6" s="1173" t="s">
        <v>1240</v>
      </c>
      <c r="C6" s="1169"/>
      <c r="D6" s="1170">
        <v>7135.06</v>
      </c>
      <c r="E6" s="1171"/>
      <c r="F6" s="1172"/>
    </row>
    <row r="7" spans="1:6" ht="17.25" thickTop="1" thickBot="1" x14ac:dyDescent="0.3">
      <c r="A7" s="1104">
        <v>3</v>
      </c>
      <c r="B7" s="1168" t="s">
        <v>1240</v>
      </c>
      <c r="C7" s="1169"/>
      <c r="D7" s="1170">
        <v>11352</v>
      </c>
      <c r="E7" s="1174" t="s">
        <v>1356</v>
      </c>
      <c r="F7" s="1172"/>
    </row>
    <row r="8" spans="1:6" ht="17.25" thickTop="1" thickBot="1" x14ac:dyDescent="0.3">
      <c r="A8" s="1104"/>
      <c r="B8" s="1175" t="s">
        <v>302</v>
      </c>
      <c r="C8" s="1169"/>
      <c r="D8" s="1170">
        <v>36571</v>
      </c>
      <c r="E8" s="1171"/>
      <c r="F8" s="1172"/>
    </row>
    <row r="9" spans="1:6" ht="17.25" thickTop="1" thickBot="1" x14ac:dyDescent="0.3">
      <c r="A9" s="1104">
        <v>4</v>
      </c>
      <c r="B9" s="1168" t="s">
        <v>302</v>
      </c>
      <c r="C9" s="1169"/>
      <c r="D9" s="1170">
        <v>14723.58</v>
      </c>
      <c r="E9" s="1171" t="s">
        <v>1357</v>
      </c>
      <c r="F9" s="1176"/>
    </row>
    <row r="10" spans="1:6" ht="17.25" thickTop="1" thickBot="1" x14ac:dyDescent="0.3">
      <c r="A10" s="1104">
        <v>5</v>
      </c>
      <c r="B10" s="1168" t="s">
        <v>1242</v>
      </c>
      <c r="C10" s="1177"/>
      <c r="D10" s="1170">
        <v>14000</v>
      </c>
      <c r="E10" s="1171" t="s">
        <v>1358</v>
      </c>
      <c r="F10" s="1172"/>
    </row>
    <row r="11" spans="1:6" ht="17.25" thickTop="1" thickBot="1" x14ac:dyDescent="0.3">
      <c r="A11" s="1104">
        <v>6</v>
      </c>
      <c r="B11" s="1168" t="s">
        <v>996</v>
      </c>
      <c r="C11" s="1169"/>
      <c r="D11" s="1170">
        <v>28919.279999999999</v>
      </c>
      <c r="E11" s="1171"/>
      <c r="F11" s="1178"/>
    </row>
    <row r="12" spans="1:6" ht="17.25" thickTop="1" thickBot="1" x14ac:dyDescent="0.3">
      <c r="A12" s="1104"/>
      <c r="B12" s="1179" t="s">
        <v>1359</v>
      </c>
      <c r="C12" s="1169"/>
      <c r="D12" s="1170">
        <v>0</v>
      </c>
      <c r="E12" s="1171" t="s">
        <v>1360</v>
      </c>
      <c r="F12" s="1172"/>
    </row>
    <row r="13" spans="1:6" ht="17.25" thickTop="1" thickBot="1" x14ac:dyDescent="0.3">
      <c r="A13" s="1104">
        <v>7</v>
      </c>
      <c r="B13" s="1180" t="s">
        <v>1359</v>
      </c>
      <c r="C13" s="1169"/>
      <c r="D13" s="1170">
        <v>331684.43</v>
      </c>
      <c r="E13" s="1181"/>
      <c r="F13" s="1172"/>
    </row>
    <row r="14" spans="1:6" ht="17.25" thickTop="1" thickBot="1" x14ac:dyDescent="0.3">
      <c r="A14" s="1104">
        <v>8</v>
      </c>
      <c r="B14" s="1182" t="s">
        <v>67</v>
      </c>
      <c r="C14" s="1183"/>
      <c r="D14" s="1170">
        <v>166410.85</v>
      </c>
      <c r="E14" s="1171"/>
      <c r="F14" s="1172"/>
    </row>
    <row r="15" spans="1:6" ht="15.75" customHeight="1" thickTop="1" thickBot="1" x14ac:dyDescent="0.3">
      <c r="A15" s="1104"/>
      <c r="B15" s="723" t="s">
        <v>1238</v>
      </c>
      <c r="C15" s="723"/>
      <c r="D15" s="1184">
        <v>255808.2</v>
      </c>
      <c r="E15" s="1171" t="s">
        <v>1360</v>
      </c>
      <c r="F15" s="1172"/>
    </row>
    <row r="16" spans="1:6" ht="17.25" thickTop="1" thickBot="1" x14ac:dyDescent="0.3">
      <c r="A16" s="1104">
        <v>9</v>
      </c>
      <c r="B16" s="1168" t="s">
        <v>1238</v>
      </c>
      <c r="C16" s="1169"/>
      <c r="D16" s="1170">
        <v>304902.36</v>
      </c>
      <c r="E16" s="1171" t="s">
        <v>1361</v>
      </c>
      <c r="F16" s="1172"/>
    </row>
    <row r="17" spans="1:6" ht="17.25" thickTop="1" thickBot="1" x14ac:dyDescent="0.3">
      <c r="A17" s="1104">
        <v>10</v>
      </c>
      <c r="B17" s="1168" t="s">
        <v>1362</v>
      </c>
      <c r="C17" s="1169"/>
      <c r="D17" s="1170">
        <v>79581.08</v>
      </c>
      <c r="E17" s="1171"/>
      <c r="F17" s="1172"/>
    </row>
    <row r="18" spans="1:6" ht="17.25" thickTop="1" thickBot="1" x14ac:dyDescent="0.3">
      <c r="A18" s="1104">
        <v>11</v>
      </c>
      <c r="B18" s="1185" t="s">
        <v>1363</v>
      </c>
      <c r="C18" s="1169"/>
      <c r="D18" s="1170">
        <v>70771.78</v>
      </c>
      <c r="E18" s="1174" t="s">
        <v>1364</v>
      </c>
      <c r="F18" s="1172"/>
    </row>
    <row r="19" spans="1:6" ht="17.25" thickTop="1" thickBot="1" x14ac:dyDescent="0.3">
      <c r="A19" s="1104">
        <v>12</v>
      </c>
      <c r="B19" s="1168" t="s">
        <v>1365</v>
      </c>
      <c r="C19" s="1169"/>
      <c r="D19" s="1170">
        <v>13569.66</v>
      </c>
      <c r="E19" s="1171" t="s">
        <v>1366</v>
      </c>
      <c r="F19" s="1172"/>
    </row>
    <row r="20" spans="1:6" ht="17.25" thickTop="1" thickBot="1" x14ac:dyDescent="0.3">
      <c r="A20" s="1104">
        <v>13</v>
      </c>
      <c r="B20" s="1168" t="s">
        <v>1367</v>
      </c>
      <c r="C20" s="1169"/>
      <c r="D20" s="1170">
        <v>25000.2</v>
      </c>
      <c r="E20" s="1171" t="s">
        <v>1368</v>
      </c>
      <c r="F20" s="1172"/>
    </row>
    <row r="21" spans="1:6" ht="17.25" thickTop="1" thickBot="1" x14ac:dyDescent="0.3">
      <c r="A21" s="1104">
        <v>14</v>
      </c>
      <c r="B21" s="1168" t="s">
        <v>426</v>
      </c>
      <c r="C21" s="1169"/>
      <c r="D21" s="1170">
        <v>9488</v>
      </c>
      <c r="E21" s="1171" t="s">
        <v>1369</v>
      </c>
      <c r="F21" s="1172"/>
    </row>
    <row r="22" spans="1:6" ht="17.25" thickTop="1" thickBot="1" x14ac:dyDescent="0.3">
      <c r="A22" s="1104">
        <v>15</v>
      </c>
      <c r="B22" s="1185" t="s">
        <v>100</v>
      </c>
      <c r="C22" s="1169"/>
      <c r="D22" s="1170">
        <v>25300</v>
      </c>
      <c r="E22" s="1171" t="s">
        <v>1370</v>
      </c>
      <c r="F22" s="1172"/>
    </row>
    <row r="23" spans="1:6" ht="17.25" thickTop="1" thickBot="1" x14ac:dyDescent="0.3">
      <c r="A23" s="1104">
        <v>16</v>
      </c>
      <c r="B23" s="1168" t="s">
        <v>1371</v>
      </c>
      <c r="C23" s="1169"/>
      <c r="D23" s="1170">
        <v>6499.98</v>
      </c>
      <c r="E23" s="1171" t="s">
        <v>1372</v>
      </c>
      <c r="F23" s="1172"/>
    </row>
    <row r="24" spans="1:6" ht="17.25" thickTop="1" thickBot="1" x14ac:dyDescent="0.3">
      <c r="A24" s="1104">
        <v>17</v>
      </c>
      <c r="B24" s="1168" t="s">
        <v>1208</v>
      </c>
      <c r="C24" s="1169"/>
      <c r="D24" s="1170">
        <v>80877.05</v>
      </c>
      <c r="E24" s="1171" t="s">
        <v>1373</v>
      </c>
      <c r="F24" s="1172"/>
    </row>
    <row r="25" spans="1:6" ht="17.25" thickTop="1" thickBot="1" x14ac:dyDescent="0.3">
      <c r="A25" s="1104">
        <v>18</v>
      </c>
      <c r="B25" s="1168" t="s">
        <v>418</v>
      </c>
      <c r="C25" s="1169"/>
      <c r="D25" s="1170">
        <v>18014.16</v>
      </c>
      <c r="E25" s="1171" t="s">
        <v>1361</v>
      </c>
      <c r="F25" s="1172"/>
    </row>
    <row r="26" spans="1:6" ht="18.75" customHeight="1" thickTop="1" thickBot="1" x14ac:dyDescent="0.3">
      <c r="A26" s="1104">
        <v>19</v>
      </c>
      <c r="B26" s="1185" t="s">
        <v>1374</v>
      </c>
      <c r="C26" s="1169"/>
      <c r="D26" s="1170">
        <v>5139.42</v>
      </c>
      <c r="E26" s="1171" t="s">
        <v>1361</v>
      </c>
      <c r="F26" s="1186"/>
    </row>
    <row r="27" spans="1:6" ht="20.25" thickTop="1" thickBot="1" x14ac:dyDescent="0.35">
      <c r="A27" s="1104">
        <v>20</v>
      </c>
      <c r="B27" s="1187" t="s">
        <v>1375</v>
      </c>
      <c r="C27" s="1188"/>
      <c r="D27" s="1170">
        <v>234</v>
      </c>
      <c r="E27" s="1171" t="s">
        <v>1376</v>
      </c>
      <c r="F27" s="1172"/>
    </row>
    <row r="28" spans="1:6" ht="16.5" thickTop="1" x14ac:dyDescent="0.25">
      <c r="A28" s="1104">
        <v>21</v>
      </c>
      <c r="B28" s="1189" t="s">
        <v>1377</v>
      </c>
      <c r="C28" s="1190"/>
      <c r="D28" s="1191">
        <v>5452.5</v>
      </c>
      <c r="E28" s="1192"/>
      <c r="F28" s="1172"/>
    </row>
    <row r="29" spans="1:6" ht="15.75" x14ac:dyDescent="0.25">
      <c r="A29" s="1104">
        <v>22</v>
      </c>
      <c r="B29" s="1168" t="s">
        <v>862</v>
      </c>
      <c r="C29" s="1183"/>
      <c r="D29" s="1170">
        <v>4364.3999999999996</v>
      </c>
      <c r="E29" s="1193" t="s">
        <v>1378</v>
      </c>
      <c r="F29" s="1194"/>
    </row>
    <row r="30" spans="1:6" ht="15.75" x14ac:dyDescent="0.25">
      <c r="A30" s="1104">
        <v>23</v>
      </c>
      <c r="B30" s="1168" t="s">
        <v>9</v>
      </c>
      <c r="C30" s="1169"/>
      <c r="D30" s="1170">
        <v>31124.3</v>
      </c>
      <c r="E30" s="1195" t="s">
        <v>1379</v>
      </c>
      <c r="F30" s="1196"/>
    </row>
    <row r="31" spans="1:6" ht="15.75" x14ac:dyDescent="0.25">
      <c r="A31" s="1104">
        <v>24</v>
      </c>
      <c r="B31" s="1168" t="s">
        <v>525</v>
      </c>
      <c r="C31" s="1169"/>
      <c r="D31" s="1170">
        <v>248110.98</v>
      </c>
      <c r="E31" s="1193" t="s">
        <v>1380</v>
      </c>
      <c r="F31" s="1196"/>
    </row>
    <row r="32" spans="1:6" ht="15.75" x14ac:dyDescent="0.25">
      <c r="A32" s="1104">
        <v>25</v>
      </c>
      <c r="B32" s="1168" t="s">
        <v>1381</v>
      </c>
      <c r="C32" s="1169"/>
      <c r="D32" s="1170">
        <v>720.1</v>
      </c>
      <c r="E32" s="1193" t="s">
        <v>1378</v>
      </c>
      <c r="F32" s="1196"/>
    </row>
    <row r="33" spans="1:6" ht="15.75" x14ac:dyDescent="0.25">
      <c r="A33" s="1104">
        <v>26</v>
      </c>
      <c r="B33" s="1168" t="s">
        <v>318</v>
      </c>
      <c r="C33" s="1169"/>
      <c r="D33" s="1170">
        <v>57552.92</v>
      </c>
      <c r="E33" s="1193" t="s">
        <v>1382</v>
      </c>
      <c r="F33" s="1196"/>
    </row>
    <row r="34" spans="1:6" ht="15.75" x14ac:dyDescent="0.25">
      <c r="A34" s="1104">
        <v>27</v>
      </c>
      <c r="B34" s="1197" t="s">
        <v>1383</v>
      </c>
      <c r="C34" s="1169"/>
      <c r="D34" s="1198">
        <v>3803.8</v>
      </c>
      <c r="E34" s="1193" t="s">
        <v>1384</v>
      </c>
      <c r="F34" s="1196"/>
    </row>
    <row r="35" spans="1:6" ht="15.75" x14ac:dyDescent="0.25">
      <c r="A35" s="1104">
        <v>28</v>
      </c>
      <c r="B35" s="1168" t="s">
        <v>1266</v>
      </c>
      <c r="C35" s="1169"/>
      <c r="D35" s="1170">
        <v>4431</v>
      </c>
      <c r="E35" s="1193" t="s">
        <v>1385</v>
      </c>
      <c r="F35" s="1196"/>
    </row>
    <row r="36" spans="1:6" ht="15.75" x14ac:dyDescent="0.25">
      <c r="A36" s="1104"/>
      <c r="B36" s="1168"/>
      <c r="C36" s="1169"/>
      <c r="D36" s="1170">
        <v>0</v>
      </c>
      <c r="E36" s="1193"/>
      <c r="F36" s="1196"/>
    </row>
    <row r="37" spans="1:6" ht="19.5" thickBot="1" x14ac:dyDescent="0.35">
      <c r="A37" s="37"/>
      <c r="B37" s="2383" t="s">
        <v>1349</v>
      </c>
      <c r="C37" s="2384"/>
      <c r="D37" s="1199">
        <f>SUM(D5:D36)</f>
        <v>2099884.3899999997</v>
      </c>
      <c r="E37" s="1200"/>
      <c r="F37" s="24"/>
    </row>
    <row r="38" spans="1:6" x14ac:dyDescent="0.25">
      <c r="A38" s="37"/>
      <c r="B38" s="37"/>
      <c r="C38" s="24"/>
      <c r="D38" s="37"/>
      <c r="E38" s="1200"/>
      <c r="F38" s="24"/>
    </row>
    <row r="39" spans="1:6" x14ac:dyDescent="0.25">
      <c r="A39" s="244" t="s">
        <v>1386</v>
      </c>
      <c r="B39" s="37"/>
      <c r="C39" s="24"/>
      <c r="D39" s="37"/>
      <c r="E39" s="120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50"/>
    <col min="3" max="3" width="5.28515625" style="550" customWidth="1"/>
    <col min="4" max="4" width="21.85546875" style="550" bestFit="1" customWidth="1"/>
    <col min="5" max="5" width="11.42578125" style="550"/>
    <col min="6" max="6" width="18.140625" style="550" customWidth="1"/>
    <col min="7" max="7" width="11.42578125" style="550"/>
    <col min="8" max="8" width="16.7109375" style="550" customWidth="1"/>
    <col min="9" max="16384" width="11.42578125" style="550"/>
  </cols>
  <sheetData>
    <row r="1" spans="1:9" ht="18.75" x14ac:dyDescent="0.3">
      <c r="A1" s="576"/>
      <c r="B1" s="2226" t="s">
        <v>1599</v>
      </c>
      <c r="C1" s="2226"/>
      <c r="D1" s="2226"/>
      <c r="E1" s="2226"/>
      <c r="F1" s="2226"/>
      <c r="G1" s="2226"/>
      <c r="H1" s="55"/>
      <c r="I1" s="55"/>
    </row>
    <row r="2" spans="1:9" ht="32.25" thickBot="1" x14ac:dyDescent="0.35">
      <c r="A2" s="587" t="s">
        <v>0</v>
      </c>
      <c r="B2" s="43" t="s">
        <v>1</v>
      </c>
      <c r="C2" s="43"/>
      <c r="D2" s="54" t="s">
        <v>1387</v>
      </c>
      <c r="E2" s="44" t="s">
        <v>2</v>
      </c>
      <c r="F2" s="6" t="s">
        <v>6</v>
      </c>
      <c r="G2" s="51" t="s">
        <v>7</v>
      </c>
      <c r="H2" s="588" t="s">
        <v>8</v>
      </c>
      <c r="I2" s="55"/>
    </row>
    <row r="3" spans="1:9" ht="16.5" thickTop="1" x14ac:dyDescent="0.25">
      <c r="A3" s="576"/>
      <c r="B3" s="1202">
        <v>218</v>
      </c>
      <c r="C3" s="1202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6"/>
      <c r="B4" s="1202">
        <v>219</v>
      </c>
      <c r="C4" s="1202"/>
      <c r="D4" s="304"/>
      <c r="E4" s="261"/>
      <c r="F4" s="429"/>
      <c r="G4" s="261"/>
      <c r="H4" s="41">
        <f t="shared" si="0"/>
        <v>0</v>
      </c>
      <c r="I4" s="55"/>
    </row>
    <row r="5" spans="1:9" ht="15.75" x14ac:dyDescent="0.25">
      <c r="A5" s="576"/>
      <c r="B5" s="1202">
        <v>220</v>
      </c>
      <c r="C5" s="1202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6"/>
      <c r="B6" s="1202">
        <v>221</v>
      </c>
      <c r="C6" s="1202"/>
      <c r="D6" s="584"/>
      <c r="E6" s="585"/>
      <c r="F6" s="304"/>
      <c r="G6" s="261"/>
      <c r="H6" s="41">
        <f t="shared" si="0"/>
        <v>0</v>
      </c>
      <c r="I6" s="55"/>
    </row>
    <row r="7" spans="1:9" ht="15.75" x14ac:dyDescent="0.25">
      <c r="A7" s="576"/>
      <c r="B7" s="1202">
        <v>222</v>
      </c>
      <c r="C7" s="1202"/>
      <c r="D7" s="304"/>
      <c r="E7" s="261"/>
      <c r="F7" s="429"/>
      <c r="G7" s="261"/>
      <c r="H7" s="41">
        <f t="shared" si="0"/>
        <v>0</v>
      </c>
      <c r="I7" s="55"/>
    </row>
    <row r="8" spans="1:9" ht="15.75" x14ac:dyDescent="0.25">
      <c r="A8" s="576"/>
      <c r="B8" s="1202">
        <v>223</v>
      </c>
      <c r="C8" s="1202"/>
      <c r="D8" s="304"/>
      <c r="E8" s="261"/>
      <c r="F8" s="429"/>
      <c r="G8" s="261"/>
      <c r="H8" s="41">
        <f t="shared" si="0"/>
        <v>0</v>
      </c>
      <c r="I8" s="55"/>
    </row>
    <row r="9" spans="1:9" ht="15.75" x14ac:dyDescent="0.25">
      <c r="A9" s="576"/>
      <c r="B9" s="1202">
        <v>224</v>
      </c>
      <c r="C9" s="1202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6"/>
      <c r="B10" s="1202">
        <v>225</v>
      </c>
      <c r="C10" s="1202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6"/>
      <c r="B11" s="1202">
        <v>226</v>
      </c>
      <c r="C11" s="1202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6"/>
      <c r="B12" s="1202">
        <v>227</v>
      </c>
      <c r="C12" s="1202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6"/>
      <c r="B13" s="1202">
        <v>228</v>
      </c>
      <c r="C13" s="1202"/>
      <c r="D13" s="584"/>
      <c r="E13" s="585"/>
      <c r="F13" s="304"/>
      <c r="G13" s="261"/>
      <c r="H13" s="41">
        <f t="shared" si="0"/>
        <v>0</v>
      </c>
      <c r="I13" s="55"/>
    </row>
    <row r="14" spans="1:9" ht="15.75" x14ac:dyDescent="0.25">
      <c r="A14" s="576"/>
      <c r="B14" s="1202">
        <v>229</v>
      </c>
      <c r="C14" s="1202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6"/>
      <c r="B15" s="1202">
        <v>230</v>
      </c>
      <c r="C15" s="1202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6"/>
      <c r="B16" s="1202"/>
      <c r="C16" s="1202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6"/>
      <c r="B17" s="1202"/>
      <c r="C17" s="1202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6"/>
      <c r="B18" s="1202"/>
      <c r="C18" s="1202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6"/>
      <c r="B19" s="1202"/>
      <c r="C19" s="1202"/>
      <c r="D19" s="584"/>
      <c r="E19" s="585"/>
      <c r="F19" s="304"/>
      <c r="G19" s="261"/>
      <c r="H19" s="41">
        <f t="shared" si="0"/>
        <v>0</v>
      </c>
      <c r="I19" s="55"/>
    </row>
    <row r="20" spans="1:9" ht="15.75" x14ac:dyDescent="0.25">
      <c r="A20" s="576"/>
      <c r="B20" s="1202"/>
      <c r="C20" s="1202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6"/>
      <c r="B21" s="1202"/>
      <c r="C21" s="1202"/>
      <c r="D21" s="1203"/>
      <c r="E21" s="590"/>
      <c r="F21" s="304"/>
      <c r="G21" s="261"/>
      <c r="H21" s="41">
        <f t="shared" si="0"/>
        <v>0</v>
      </c>
      <c r="I21" s="55"/>
    </row>
    <row r="22" spans="1:9" ht="15.75" x14ac:dyDescent="0.25">
      <c r="A22" s="576"/>
      <c r="B22" s="1202"/>
      <c r="C22" s="1202"/>
      <c r="D22" s="304"/>
      <c r="E22" s="261"/>
      <c r="F22" s="1204"/>
      <c r="G22" s="261"/>
      <c r="H22" s="41">
        <f t="shared" si="0"/>
        <v>0</v>
      </c>
      <c r="I22" s="55"/>
    </row>
    <row r="23" spans="1:9" ht="15.75" x14ac:dyDescent="0.25">
      <c r="A23" s="576"/>
      <c r="B23" s="1202"/>
      <c r="C23" s="1202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6"/>
      <c r="B24" s="1202"/>
      <c r="C24" s="1202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6"/>
      <c r="B25" s="1202"/>
      <c r="C25" s="1202"/>
      <c r="D25" s="584"/>
      <c r="E25" s="585"/>
      <c r="F25" s="304"/>
      <c r="G25" s="261"/>
      <c r="H25" s="41">
        <f t="shared" si="0"/>
        <v>0</v>
      </c>
      <c r="I25" s="55"/>
    </row>
    <row r="26" spans="1:9" ht="15.75" x14ac:dyDescent="0.25">
      <c r="A26" s="576"/>
      <c r="B26" s="1202"/>
      <c r="C26" s="1202"/>
      <c r="D26" s="584"/>
      <c r="E26" s="585"/>
      <c r="F26" s="304"/>
      <c r="G26" s="261"/>
      <c r="H26" s="41">
        <f t="shared" si="0"/>
        <v>0</v>
      </c>
      <c r="I26" s="55"/>
    </row>
    <row r="27" spans="1:9" ht="15.75" x14ac:dyDescent="0.25">
      <c r="A27" s="576"/>
      <c r="B27" s="1202"/>
      <c r="C27" s="1202"/>
      <c r="D27" s="1203"/>
      <c r="E27" s="590"/>
      <c r="F27" s="304"/>
      <c r="G27" s="261"/>
      <c r="H27" s="41">
        <f t="shared" si="0"/>
        <v>0</v>
      </c>
      <c r="I27" s="55"/>
    </row>
    <row r="28" spans="1:9" ht="15.75" x14ac:dyDescent="0.25">
      <c r="A28" s="576"/>
      <c r="B28" s="1202"/>
      <c r="C28" s="1202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6"/>
      <c r="B29" s="1202"/>
      <c r="C29" s="1202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6"/>
      <c r="B30" s="1202"/>
      <c r="C30" s="1202"/>
      <c r="D30" s="1205"/>
      <c r="E30" s="473"/>
      <c r="F30" s="304"/>
      <c r="G30" s="261"/>
      <c r="H30" s="41">
        <f t="shared" si="0"/>
        <v>0</v>
      </c>
      <c r="I30" s="55"/>
    </row>
    <row r="31" spans="1:9" ht="15.75" x14ac:dyDescent="0.25">
      <c r="A31" s="576"/>
      <c r="B31" s="1202"/>
      <c r="C31" s="1202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6"/>
      <c r="B32" s="1202"/>
      <c r="C32" s="1202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6"/>
      <c r="B33" s="1202"/>
      <c r="C33" s="1202"/>
      <c r="D33" s="584"/>
      <c r="E33" s="585"/>
      <c r="F33" s="304"/>
      <c r="G33" s="261"/>
      <c r="H33" s="41">
        <f t="shared" si="0"/>
        <v>0</v>
      </c>
      <c r="I33" s="55"/>
    </row>
    <row r="34" spans="1:9" ht="15.75" x14ac:dyDescent="0.25">
      <c r="A34" s="576"/>
      <c r="B34" s="1202"/>
      <c r="C34" s="1202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6"/>
      <c r="B35" s="1202"/>
      <c r="C35" s="1202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6"/>
      <c r="B36" s="1202"/>
      <c r="C36" s="1202"/>
      <c r="D36" s="584"/>
      <c r="E36" s="585"/>
      <c r="F36" s="304"/>
      <c r="G36" s="261"/>
      <c r="H36" s="41">
        <f t="shared" si="0"/>
        <v>0</v>
      </c>
      <c r="I36" s="55"/>
    </row>
    <row r="37" spans="1:9" ht="15.75" x14ac:dyDescent="0.25">
      <c r="A37" s="576"/>
      <c r="B37" s="1202"/>
      <c r="C37" s="1202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6"/>
      <c r="B38" s="1202"/>
      <c r="C38" s="1202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6"/>
      <c r="B39" s="1202"/>
      <c r="C39" s="1202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6"/>
      <c r="B40" s="1202"/>
      <c r="C40" s="1202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6"/>
      <c r="B41" s="1202"/>
      <c r="C41" s="120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6"/>
      <c r="B42" s="1202"/>
      <c r="C42" s="120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6"/>
      <c r="B43" s="1202"/>
      <c r="C43" s="120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6"/>
      <c r="B44" s="1202"/>
      <c r="C44" s="120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6"/>
      <c r="B45" s="1202"/>
      <c r="C45" s="120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6"/>
      <c r="B46" s="1202"/>
      <c r="C46" s="120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6"/>
      <c r="B47" s="1202"/>
      <c r="C47" s="1202"/>
      <c r="D47" s="1203"/>
      <c r="E47" s="590"/>
      <c r="F47" s="304"/>
      <c r="G47" s="46"/>
      <c r="H47" s="41">
        <f t="shared" si="0"/>
        <v>0</v>
      </c>
      <c r="I47" s="55"/>
    </row>
    <row r="48" spans="1:9" ht="15.75" x14ac:dyDescent="0.25">
      <c r="A48" s="576"/>
      <c r="B48" s="1202"/>
      <c r="C48" s="120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6"/>
      <c r="B49" s="1202"/>
      <c r="C49" s="120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6"/>
      <c r="B50" s="1202"/>
      <c r="C50" s="120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6"/>
      <c r="B51" s="1202"/>
      <c r="C51" s="120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6"/>
      <c r="B52" s="1202"/>
      <c r="C52" s="120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6"/>
      <c r="B53" s="1202"/>
      <c r="C53" s="120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6"/>
      <c r="B54" s="586"/>
      <c r="C54" s="586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6"/>
      <c r="B55" s="586"/>
      <c r="C55" s="586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50"/>
    <col min="7" max="7" width="9.28515625" style="550" customWidth="1"/>
    <col min="8" max="13" width="11.42578125" style="550"/>
    <col min="14" max="14" width="9.28515625" style="550" customWidth="1"/>
    <col min="15" max="17" width="11.42578125" style="550"/>
    <col min="18" max="18" width="11.42578125" style="422"/>
    <col min="19" max="20" width="11.42578125" style="550"/>
    <col min="21" max="21" width="7.42578125" style="550" customWidth="1"/>
    <col min="22" max="27" width="11.42578125" style="550"/>
    <col min="28" max="28" width="9" style="550" customWidth="1"/>
    <col min="29" max="34" width="11.42578125" style="550"/>
    <col min="35" max="35" width="7.5703125" style="550" customWidth="1"/>
    <col min="36" max="41" width="11.42578125" style="550"/>
    <col min="42" max="42" width="8.5703125" style="550" customWidth="1"/>
    <col min="43" max="48" width="11.42578125" style="550" customWidth="1"/>
    <col min="49" max="49" width="8.5703125" style="550" customWidth="1"/>
    <col min="50" max="55" width="11.42578125" style="550"/>
    <col min="56" max="56" width="7.28515625" style="550" customWidth="1"/>
    <col min="57" max="62" width="11.42578125" style="550"/>
    <col min="63" max="63" width="8.5703125" style="550" customWidth="1"/>
    <col min="64" max="69" width="11.42578125" style="550"/>
    <col min="70" max="70" width="8.28515625" style="550" customWidth="1"/>
    <col min="71" max="76" width="11.42578125" style="550" customWidth="1"/>
    <col min="77" max="77" width="8.28515625" style="550" customWidth="1"/>
    <col min="78" max="83" width="11.42578125" style="550" customWidth="1"/>
    <col min="84" max="84" width="8.28515625" style="550" customWidth="1"/>
    <col min="85" max="90" width="11.42578125" style="550"/>
    <col min="91" max="91" width="8.42578125" style="550" customWidth="1"/>
    <col min="92" max="97" width="11.42578125" style="550"/>
    <col min="98" max="98" width="8.42578125" style="550" customWidth="1"/>
    <col min="99" max="16384" width="11.42578125" style="550"/>
  </cols>
  <sheetData>
    <row r="1" spans="1:98" ht="33.75" x14ac:dyDescent="0.5">
      <c r="A1" s="2203" t="s">
        <v>111</v>
      </c>
      <c r="B1" s="2203"/>
      <c r="C1" s="2203"/>
      <c r="D1" s="2203"/>
      <c r="E1" s="2203"/>
      <c r="F1" s="2203"/>
      <c r="G1" s="21">
        <v>1</v>
      </c>
      <c r="H1" s="2203" t="s">
        <v>111</v>
      </c>
      <c r="I1" s="2203"/>
      <c r="J1" s="2203"/>
      <c r="K1" s="2203"/>
      <c r="L1" s="2203"/>
      <c r="M1" s="2203"/>
      <c r="N1" s="21">
        <f>G1+1</f>
        <v>2</v>
      </c>
      <c r="O1" s="2203" t="str">
        <f>H1</f>
        <v>ESTADO DE CUENTA POR CLIENTE</v>
      </c>
      <c r="P1" s="2203"/>
      <c r="Q1" s="2203"/>
      <c r="R1" s="2203"/>
      <c r="S1" s="2203"/>
      <c r="T1" s="2203"/>
      <c r="U1" s="21">
        <f>N1+1</f>
        <v>3</v>
      </c>
      <c r="V1" s="2203" t="str">
        <f>O1</f>
        <v>ESTADO DE CUENTA POR CLIENTE</v>
      </c>
      <c r="W1" s="2203"/>
      <c r="X1" s="2203"/>
      <c r="Y1" s="2203"/>
      <c r="Z1" s="2203"/>
      <c r="AA1" s="2203"/>
      <c r="AB1" s="21">
        <f>U1+1</f>
        <v>4</v>
      </c>
      <c r="AC1" s="2203" t="str">
        <f>V1</f>
        <v>ESTADO DE CUENTA POR CLIENTE</v>
      </c>
      <c r="AD1" s="2203"/>
      <c r="AE1" s="2203"/>
      <c r="AF1" s="2203"/>
      <c r="AG1" s="2203"/>
      <c r="AH1" s="2203"/>
      <c r="AI1" s="21">
        <f>AB1+1</f>
        <v>5</v>
      </c>
      <c r="AJ1" s="2203" t="s">
        <v>59</v>
      </c>
      <c r="AK1" s="2203"/>
      <c r="AL1" s="2203"/>
      <c r="AM1" s="2203"/>
      <c r="AN1" s="2203"/>
      <c r="AO1" s="2203"/>
      <c r="AP1" s="21">
        <f>AI1+1</f>
        <v>6</v>
      </c>
      <c r="AQ1" s="2203" t="s">
        <v>59</v>
      </c>
      <c r="AR1" s="2203"/>
      <c r="AS1" s="2203"/>
      <c r="AT1" s="2203"/>
      <c r="AU1" s="2203"/>
      <c r="AV1" s="2203"/>
      <c r="AW1" s="21">
        <f>AP1+1</f>
        <v>7</v>
      </c>
      <c r="AX1" s="2203" t="s">
        <v>59</v>
      </c>
      <c r="AY1" s="2203"/>
      <c r="AZ1" s="2203"/>
      <c r="BA1" s="2203"/>
      <c r="BB1" s="2203"/>
      <c r="BC1" s="2203"/>
      <c r="BD1" s="21">
        <f>AW1+1</f>
        <v>8</v>
      </c>
      <c r="BE1" s="2203" t="s">
        <v>59</v>
      </c>
      <c r="BF1" s="2203"/>
      <c r="BG1" s="2203"/>
      <c r="BH1" s="2203"/>
      <c r="BI1" s="2203"/>
      <c r="BJ1" s="2203"/>
      <c r="BK1" s="21">
        <f>BD1+1</f>
        <v>9</v>
      </c>
      <c r="BL1" s="2203" t="s">
        <v>59</v>
      </c>
      <c r="BM1" s="2203"/>
      <c r="BN1" s="2203"/>
      <c r="BO1" s="2203"/>
      <c r="BP1" s="2203"/>
      <c r="BQ1" s="2203"/>
      <c r="BR1" s="21">
        <f>BK1+1</f>
        <v>10</v>
      </c>
      <c r="BS1" s="2203" t="s">
        <v>59</v>
      </c>
      <c r="BT1" s="2203"/>
      <c r="BU1" s="2203"/>
      <c r="BV1" s="2203"/>
      <c r="BW1" s="2203"/>
      <c r="BX1" s="2203"/>
      <c r="BY1" s="21">
        <f>BR1+1</f>
        <v>11</v>
      </c>
      <c r="BZ1" s="2203" t="s">
        <v>59</v>
      </c>
      <c r="CA1" s="2203"/>
      <c r="CB1" s="2203"/>
      <c r="CC1" s="2203"/>
      <c r="CD1" s="2203"/>
      <c r="CE1" s="2203"/>
      <c r="CF1" s="21">
        <f>BY1+1</f>
        <v>12</v>
      </c>
      <c r="CG1" s="2203" t="s">
        <v>59</v>
      </c>
      <c r="CH1" s="2203"/>
      <c r="CI1" s="2203"/>
      <c r="CJ1" s="2203"/>
      <c r="CK1" s="2203"/>
      <c r="CL1" s="2203"/>
      <c r="CM1" s="21">
        <f>CF1+1</f>
        <v>13</v>
      </c>
      <c r="CN1" s="2203" t="s">
        <v>59</v>
      </c>
      <c r="CO1" s="2203"/>
      <c r="CP1" s="2203"/>
      <c r="CQ1" s="2203"/>
      <c r="CR1" s="2203"/>
      <c r="CS1" s="2203"/>
      <c r="CT1" s="21">
        <f>CM1+1</f>
        <v>14</v>
      </c>
    </row>
    <row r="2" spans="1:98" ht="32.25" customHeight="1" thickBot="1" x14ac:dyDescent="0.35">
      <c r="A2" s="1206" t="s">
        <v>1598</v>
      </c>
      <c r="B2" s="735"/>
      <c r="C2" s="735"/>
      <c r="D2" s="735"/>
      <c r="E2" s="735"/>
      <c r="F2" s="711"/>
      <c r="H2" s="1206" t="s">
        <v>1598</v>
      </c>
      <c r="I2" s="735"/>
      <c r="J2" s="735"/>
      <c r="K2" s="735"/>
      <c r="L2" s="735"/>
      <c r="M2" s="708"/>
      <c r="O2" s="735" t="str">
        <f>H2</f>
        <v>REMISIONES   H E R R A D U R A    JULIO   2013</v>
      </c>
      <c r="P2" s="735"/>
      <c r="Q2" s="735"/>
      <c r="R2" s="1207"/>
      <c r="S2" s="735"/>
      <c r="T2" s="708"/>
      <c r="V2" s="2397" t="str">
        <f>O2</f>
        <v>REMISIONES   H E R R A D U R A    JULIO   2013</v>
      </c>
      <c r="W2" s="2397"/>
      <c r="X2" s="2397"/>
      <c r="Y2" s="2397"/>
      <c r="Z2" s="2397"/>
      <c r="AA2" s="708"/>
      <c r="AC2" s="735" t="str">
        <f>V2</f>
        <v>REMISIONES   H E R R A D U R A    JULIO   2013</v>
      </c>
      <c r="AD2" s="735"/>
      <c r="AE2" s="735"/>
      <c r="AF2" s="735"/>
      <c r="AG2" s="735"/>
      <c r="AH2" s="708"/>
      <c r="AJ2" s="735" t="str">
        <f>AC2</f>
        <v>REMISIONES   H E R R A D U R A    JULIO   2013</v>
      </c>
      <c r="AK2" s="735"/>
      <c r="AL2" s="735"/>
      <c r="AM2" s="735"/>
      <c r="AN2" s="735"/>
      <c r="AO2" s="708"/>
      <c r="AQ2" s="735" t="str">
        <f>AJ2</f>
        <v>REMISIONES   H E R R A D U R A    JULIO   2013</v>
      </c>
      <c r="AR2" s="735"/>
      <c r="AS2" s="735"/>
      <c r="AT2" s="735"/>
      <c r="AU2" s="735"/>
      <c r="AV2" s="711"/>
      <c r="AX2" s="735" t="str">
        <f>AJ2</f>
        <v>REMISIONES   H E R R A D U R A    JULIO   2013</v>
      </c>
      <c r="AY2" s="735"/>
      <c r="AZ2" s="735"/>
      <c r="BA2" s="735"/>
      <c r="BB2" s="735"/>
      <c r="BC2" s="708"/>
      <c r="BE2" s="735" t="str">
        <f>AX2</f>
        <v>REMISIONES   H E R R A D U R A    JULIO   2013</v>
      </c>
      <c r="BF2" s="735"/>
      <c r="BG2" s="735"/>
      <c r="BH2" s="735"/>
      <c r="BI2" s="735"/>
      <c r="BJ2" s="708"/>
      <c r="BL2" s="735" t="str">
        <f>BE2</f>
        <v>REMISIONES   H E R R A D U R A    JULIO   2013</v>
      </c>
      <c r="BM2" s="735"/>
      <c r="BN2" s="735"/>
      <c r="BO2" s="735"/>
      <c r="BP2" s="735"/>
      <c r="BQ2" s="708"/>
      <c r="BS2" s="735" t="str">
        <f>BL2</f>
        <v>REMISIONES   H E R R A D U R A    JULIO   2013</v>
      </c>
      <c r="BT2" s="735"/>
      <c r="BU2" s="735"/>
      <c r="BV2" s="735"/>
      <c r="BW2" s="735"/>
      <c r="BX2" s="708"/>
      <c r="BZ2" s="735" t="str">
        <f>BS2</f>
        <v>REMISIONES   H E R R A D U R A    JULIO   2013</v>
      </c>
      <c r="CA2" s="735"/>
      <c r="CB2" s="735"/>
      <c r="CC2" s="735"/>
      <c r="CD2" s="735"/>
      <c r="CE2" s="711"/>
      <c r="CG2" s="2204" t="str">
        <f>AJ2</f>
        <v>REMISIONES   H E R R A D U R A    JULIO   2013</v>
      </c>
      <c r="CH2" s="2204"/>
      <c r="CI2" s="2204"/>
      <c r="CJ2" s="2204"/>
      <c r="CK2" s="2204"/>
      <c r="CL2" s="2204"/>
      <c r="CN2" s="735" t="str">
        <f>AX2</f>
        <v>REMISIONES   H E R R A D U R A    JULIO   2013</v>
      </c>
      <c r="CP2" s="735"/>
      <c r="CQ2" s="735"/>
      <c r="CR2" s="735"/>
      <c r="CS2" s="735"/>
    </row>
    <row r="3" spans="1:98" ht="38.25" customHeight="1" thickBot="1" x14ac:dyDescent="0.35">
      <c r="A3" s="2"/>
      <c r="B3" s="713" t="s">
        <v>18</v>
      </c>
      <c r="C3" s="2205" t="s">
        <v>524</v>
      </c>
      <c r="D3" s="2206"/>
      <c r="E3" s="2206"/>
      <c r="F3" s="2207"/>
      <c r="H3" s="2" t="s">
        <v>513</v>
      </c>
      <c r="I3" s="710" t="s">
        <v>18</v>
      </c>
      <c r="J3" s="2205" t="s">
        <v>13</v>
      </c>
      <c r="K3" s="2206"/>
      <c r="L3" s="2206"/>
      <c r="M3" s="2207"/>
      <c r="O3" s="2"/>
      <c r="P3" s="710" t="s">
        <v>18</v>
      </c>
      <c r="Q3" s="2205" t="s">
        <v>206</v>
      </c>
      <c r="R3" s="2206"/>
      <c r="S3" s="2206"/>
      <c r="T3" s="2207"/>
      <c r="V3" s="2"/>
      <c r="W3" s="710" t="s">
        <v>18</v>
      </c>
      <c r="X3" s="2205" t="s">
        <v>1388</v>
      </c>
      <c r="Y3" s="2206"/>
      <c r="Z3" s="2206"/>
      <c r="AA3" s="2207"/>
      <c r="AC3" s="2"/>
      <c r="AD3" s="710" t="s">
        <v>18</v>
      </c>
      <c r="AE3" s="2205" t="s">
        <v>748</v>
      </c>
      <c r="AF3" s="2206"/>
      <c r="AG3" s="2206"/>
      <c r="AH3" s="2207"/>
      <c r="AJ3" s="2"/>
      <c r="AK3" s="710" t="s">
        <v>18</v>
      </c>
      <c r="AL3" s="2208" t="s">
        <v>803</v>
      </c>
      <c r="AM3" s="2209"/>
      <c r="AN3" s="2209"/>
      <c r="AO3" s="2210"/>
      <c r="AQ3" s="2"/>
      <c r="AR3" s="713" t="s">
        <v>18</v>
      </c>
      <c r="AS3" s="2208" t="s">
        <v>991</v>
      </c>
      <c r="AT3" s="2209"/>
      <c r="AU3" s="2209"/>
      <c r="AV3" s="2210"/>
      <c r="AX3" s="2"/>
      <c r="AY3" s="710" t="s">
        <v>18</v>
      </c>
      <c r="AZ3" s="2205" t="s">
        <v>1414</v>
      </c>
      <c r="BA3" s="2206"/>
      <c r="BB3" s="2206"/>
      <c r="BC3" s="2207"/>
      <c r="BE3" s="2"/>
      <c r="BF3" s="710" t="s">
        <v>18</v>
      </c>
      <c r="BG3" s="2208" t="s">
        <v>1028</v>
      </c>
      <c r="BH3" s="2209"/>
      <c r="BI3" s="2209"/>
      <c r="BJ3" s="2210"/>
      <c r="BL3" s="2"/>
      <c r="BM3" s="710" t="s">
        <v>18</v>
      </c>
      <c r="BN3" s="2208" t="s">
        <v>1389</v>
      </c>
      <c r="BO3" s="2209"/>
      <c r="BP3" s="2209"/>
      <c r="BQ3" s="2210"/>
      <c r="BS3" s="2"/>
      <c r="BT3" s="710" t="s">
        <v>18</v>
      </c>
      <c r="BU3" s="2208" t="s">
        <v>1390</v>
      </c>
      <c r="BV3" s="2209"/>
      <c r="BW3" s="2209"/>
      <c r="BX3" s="2210"/>
      <c r="BZ3" s="2"/>
      <c r="CA3" s="713" t="s">
        <v>18</v>
      </c>
      <c r="CB3" s="2208" t="s">
        <v>1415</v>
      </c>
      <c r="CC3" s="2209"/>
      <c r="CD3" s="2209"/>
      <c r="CE3" s="2210"/>
      <c r="CG3" s="2"/>
      <c r="CH3" s="710" t="s">
        <v>18</v>
      </c>
      <c r="CI3" s="2208" t="s">
        <v>19</v>
      </c>
      <c r="CJ3" s="2209"/>
      <c r="CK3" s="2209"/>
      <c r="CL3" s="2210"/>
      <c r="CN3" s="2"/>
      <c r="CO3" s="710" t="s">
        <v>18</v>
      </c>
      <c r="CP3" s="2208" t="s">
        <v>292</v>
      </c>
      <c r="CQ3" s="2209"/>
      <c r="CR3" s="2209"/>
      <c r="CS3" s="2210"/>
    </row>
    <row r="4" spans="1:98" ht="19.5" thickBot="1" x14ac:dyDescent="0.35">
      <c r="A4" s="2"/>
      <c r="B4" s="713"/>
      <c r="C4" s="239"/>
      <c r="D4" s="239"/>
      <c r="E4" s="239"/>
      <c r="F4" s="239"/>
      <c r="H4" s="2"/>
      <c r="I4" s="710"/>
      <c r="J4" s="239"/>
      <c r="K4" s="239"/>
      <c r="L4" s="239"/>
      <c r="M4" s="239"/>
      <c r="O4" s="2"/>
      <c r="P4" s="710"/>
      <c r="Q4" s="239"/>
      <c r="R4" s="423"/>
      <c r="S4" s="239"/>
      <c r="T4" s="239"/>
      <c r="V4" s="311"/>
      <c r="W4" s="710"/>
      <c r="X4" s="239"/>
      <c r="Y4" s="239"/>
      <c r="Z4" s="239"/>
      <c r="AA4" s="239"/>
      <c r="AC4" s="2"/>
      <c r="AD4" s="710"/>
      <c r="AE4" s="239"/>
      <c r="AF4" s="239"/>
      <c r="AG4" s="239"/>
      <c r="AH4" s="239"/>
      <c r="AJ4" s="2"/>
      <c r="AK4" s="710"/>
      <c r="AL4" s="239"/>
      <c r="AM4" s="239"/>
      <c r="AN4" s="239"/>
      <c r="AO4" s="239"/>
      <c r="AQ4" s="2"/>
      <c r="AR4" s="713"/>
      <c r="AS4" s="239"/>
      <c r="AT4" s="239"/>
      <c r="AU4" s="239"/>
      <c r="AV4" s="239"/>
      <c r="AX4" s="2"/>
      <c r="AY4" s="710"/>
      <c r="AZ4" s="239"/>
      <c r="BA4" s="59"/>
      <c r="BB4" s="239"/>
      <c r="BC4" s="239"/>
      <c r="BE4" s="2"/>
      <c r="BF4" s="710"/>
      <c r="BG4" s="239"/>
      <c r="BH4" s="239"/>
      <c r="BI4" s="239"/>
      <c r="BJ4" s="239"/>
      <c r="BL4" s="2"/>
      <c r="BM4" s="710"/>
      <c r="BN4" s="239"/>
      <c r="BO4" s="239"/>
      <c r="BP4" s="239"/>
      <c r="BQ4" s="239"/>
      <c r="BS4" s="2"/>
      <c r="BT4" s="710"/>
      <c r="BU4" s="239"/>
      <c r="BV4" s="239"/>
      <c r="BW4" s="239"/>
      <c r="BX4" s="239"/>
      <c r="BZ4" s="2"/>
      <c r="CA4" s="713"/>
      <c r="CB4" s="239"/>
      <c r="CC4" s="239"/>
      <c r="CD4" s="239"/>
      <c r="CE4" s="239"/>
      <c r="CG4" s="2"/>
      <c r="CH4" s="710"/>
      <c r="CI4" s="239"/>
      <c r="CJ4" s="239"/>
      <c r="CK4" s="239"/>
      <c r="CL4" s="239"/>
      <c r="CN4" s="2"/>
      <c r="CO4" s="710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1391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1391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0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08">
        <v>39670</v>
      </c>
      <c r="P7" s="2" t="s">
        <v>817</v>
      </c>
      <c r="Q7" s="15">
        <v>21136</v>
      </c>
      <c r="R7" s="427" t="s">
        <v>1392</v>
      </c>
      <c r="S7" s="16">
        <v>7350</v>
      </c>
      <c r="T7" s="17">
        <f>T6+Q7-S7</f>
        <v>13786</v>
      </c>
      <c r="V7" s="7"/>
      <c r="W7" s="2"/>
      <c r="X7" s="15"/>
      <c r="Y7" s="1209"/>
      <c r="Z7" s="121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9"/>
      <c r="AL7" s="15"/>
      <c r="AM7" s="111"/>
      <c r="AN7" s="16"/>
      <c r="AO7" s="17">
        <f>AO6+AL7-AN7</f>
        <v>0</v>
      </c>
      <c r="AQ7" s="7"/>
      <c r="AR7" s="712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1"/>
      <c r="F8" s="17">
        <f t="shared" ref="F8:F43" si="0">F7+C8-E8</f>
        <v>0</v>
      </c>
      <c r="H8" s="7"/>
      <c r="I8" s="34"/>
      <c r="J8" s="3"/>
      <c r="K8" s="336"/>
      <c r="L8" s="1211"/>
      <c r="M8" s="17">
        <f t="shared" ref="M8:M43" si="1">M7+J8-L8</f>
        <v>0</v>
      </c>
      <c r="O8" s="1208">
        <v>39670</v>
      </c>
      <c r="P8" s="2" t="s">
        <v>818</v>
      </c>
      <c r="Q8" s="3">
        <v>9426.5</v>
      </c>
      <c r="R8" s="427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2"/>
      <c r="AL8" s="15"/>
      <c r="AM8" s="7"/>
      <c r="AN8" s="16"/>
      <c r="AO8" s="17">
        <f t="shared" ref="AO8:AO43" si="5">AO7+AL8-AN8</f>
        <v>0</v>
      </c>
      <c r="AQ8" s="7"/>
      <c r="AR8" s="712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2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2"/>
      <c r="AL9" s="15"/>
      <c r="AM9" s="7"/>
      <c r="AN9" s="16"/>
      <c r="AO9" s="17">
        <f t="shared" si="5"/>
        <v>0</v>
      </c>
      <c r="AQ9" s="7"/>
      <c r="AR9" s="712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8">
        <v>41111</v>
      </c>
      <c r="S10" s="432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96"/>
      <c r="AL10" s="27"/>
      <c r="AM10" s="7"/>
      <c r="AN10" s="16"/>
      <c r="AO10" s="17">
        <f t="shared" si="5"/>
        <v>0</v>
      </c>
      <c r="AQ10" s="7"/>
      <c r="AR10" s="119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8"/>
      <c r="S11" s="432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9"/>
      <c r="AL11" s="15"/>
      <c r="AM11" s="7"/>
      <c r="AN11" s="16"/>
      <c r="AO11" s="17">
        <f t="shared" si="5"/>
        <v>0</v>
      </c>
      <c r="AQ11" s="7"/>
      <c r="AR11" s="712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8"/>
      <c r="S12" s="432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9"/>
      <c r="AL12" s="15"/>
      <c r="AM12" s="7"/>
      <c r="AN12" s="16"/>
      <c r="AO12" s="17">
        <f t="shared" si="5"/>
        <v>0</v>
      </c>
      <c r="AQ12" s="7"/>
      <c r="AR12" s="712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8"/>
      <c r="S13" s="432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96"/>
      <c r="AL13" s="27"/>
      <c r="AM13" s="7"/>
      <c r="AN13" s="16"/>
      <c r="AO13" s="17">
        <f t="shared" si="5"/>
        <v>0</v>
      </c>
      <c r="AQ13" s="7"/>
      <c r="AR13" s="1196"/>
      <c r="AS13" s="27"/>
      <c r="AT13" s="7"/>
      <c r="AU13" s="16"/>
      <c r="AV13" s="17">
        <f t="shared" si="6"/>
        <v>0</v>
      </c>
      <c r="AZ13" s="121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8"/>
      <c r="S14" s="432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96"/>
      <c r="AL14" s="27"/>
      <c r="AM14" s="7"/>
      <c r="AN14" s="16"/>
      <c r="AO14" s="17">
        <f t="shared" si="5"/>
        <v>0</v>
      </c>
      <c r="AQ14" s="1"/>
      <c r="AR14" s="1196"/>
      <c r="AS14" s="27"/>
      <c r="AT14" s="7"/>
      <c r="AU14" s="16"/>
      <c r="AV14" s="17">
        <f t="shared" si="6"/>
        <v>0</v>
      </c>
      <c r="AZ14" s="121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8"/>
      <c r="S15" s="432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9"/>
      <c r="AL15" s="15"/>
      <c r="AM15" s="7"/>
      <c r="AN15" s="16"/>
      <c r="AO15" s="17">
        <f t="shared" si="5"/>
        <v>0</v>
      </c>
      <c r="AQ15" s="2"/>
      <c r="AR15" s="712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7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9"/>
      <c r="AL16" s="15"/>
      <c r="AM16" s="7"/>
      <c r="AN16" s="16"/>
      <c r="AO16" s="17">
        <f t="shared" si="5"/>
        <v>0</v>
      </c>
      <c r="AQ16" s="2"/>
      <c r="AR16" s="712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4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7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9"/>
      <c r="AL17" s="15"/>
      <c r="AM17" s="7"/>
      <c r="AN17" s="16"/>
      <c r="AO17" s="17">
        <f t="shared" si="5"/>
        <v>0</v>
      </c>
      <c r="AQ17" s="2"/>
      <c r="AR17" s="712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7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9"/>
      <c r="AL18" s="15"/>
      <c r="AM18" s="7"/>
      <c r="AN18" s="16"/>
      <c r="AO18" s="17">
        <f t="shared" si="5"/>
        <v>0</v>
      </c>
      <c r="AQ18" s="7"/>
      <c r="AR18" s="712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7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9"/>
      <c r="AL19" s="15"/>
      <c r="AM19" s="7"/>
      <c r="AN19" s="16"/>
      <c r="AO19" s="17">
        <f t="shared" si="5"/>
        <v>0</v>
      </c>
      <c r="AQ19" s="2"/>
      <c r="AR19" s="712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7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9"/>
      <c r="AL20" s="15"/>
      <c r="AM20" s="7"/>
      <c r="AN20" s="16"/>
      <c r="AO20" s="17">
        <f t="shared" si="5"/>
        <v>0</v>
      </c>
      <c r="AQ20" s="2"/>
      <c r="AR20" s="712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7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9"/>
      <c r="AL21" s="15"/>
      <c r="AM21" s="7"/>
      <c r="AN21" s="16"/>
      <c r="AO21" s="17">
        <f t="shared" si="5"/>
        <v>0</v>
      </c>
      <c r="AQ21" s="2"/>
      <c r="AR21" s="712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7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9"/>
      <c r="AL22" s="15"/>
      <c r="AM22" s="7"/>
      <c r="AN22" s="16"/>
      <c r="AO22" s="17">
        <f t="shared" si="5"/>
        <v>0</v>
      </c>
      <c r="AQ22" s="2"/>
      <c r="AR22" s="712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7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9"/>
      <c r="AL23" s="15"/>
      <c r="AM23" s="7"/>
      <c r="AN23" s="16"/>
      <c r="AO23" s="17">
        <f t="shared" si="5"/>
        <v>0</v>
      </c>
      <c r="AQ23" s="2"/>
      <c r="AR23" s="712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7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9"/>
      <c r="AL24" s="15"/>
      <c r="AM24" s="7"/>
      <c r="AN24" s="16"/>
      <c r="AO24" s="17">
        <f t="shared" si="5"/>
        <v>0</v>
      </c>
      <c r="AQ24" s="2"/>
      <c r="AR24" s="712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7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9"/>
      <c r="AL25" s="15"/>
      <c r="AM25" s="7"/>
      <c r="AN25" s="16"/>
      <c r="AO25" s="17">
        <f t="shared" si="5"/>
        <v>0</v>
      </c>
      <c r="AQ25" s="2"/>
      <c r="AR25" s="712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7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9"/>
      <c r="AL26" s="15"/>
      <c r="AM26" s="7"/>
      <c r="AN26" s="16"/>
      <c r="AO26" s="17">
        <f t="shared" si="5"/>
        <v>0</v>
      </c>
      <c r="AQ26" s="2"/>
      <c r="AR26" s="712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7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9"/>
      <c r="AL27" s="15"/>
      <c r="AM27" s="7"/>
      <c r="AN27" s="16"/>
      <c r="AO27" s="17">
        <f t="shared" si="5"/>
        <v>0</v>
      </c>
      <c r="AQ27" s="2"/>
      <c r="AR27" s="712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7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9"/>
      <c r="AL28" s="15"/>
      <c r="AM28" s="7"/>
      <c r="AN28" s="16"/>
      <c r="AO28" s="17">
        <f t="shared" si="5"/>
        <v>0</v>
      </c>
      <c r="AQ28" s="2"/>
      <c r="AR28" s="712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7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7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7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7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7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7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7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7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7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7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7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7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7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7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7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8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13"/>
      <c r="G65" s="2313"/>
      <c r="M65" s="2225">
        <f>M43+AA43+AH43+AO43+BC43+BJ43+BQ43+CL43+CS43+T43+F43+BX43+CE43+AV43</f>
        <v>13056</v>
      </c>
      <c r="N65" s="2225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50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50"/>
    <col min="2" max="2" width="27.5703125" style="550" customWidth="1"/>
    <col min="3" max="3" width="11.42578125" style="550"/>
    <col min="4" max="4" width="14.140625" style="550" bestFit="1" customWidth="1"/>
    <col min="5" max="5" width="11.42578125" style="550"/>
    <col min="6" max="6" width="15.42578125" style="550" customWidth="1"/>
    <col min="7" max="16384" width="11.42578125" style="550"/>
  </cols>
  <sheetData>
    <row r="1" spans="1:6" ht="18.75" x14ac:dyDescent="0.3">
      <c r="A1" s="55"/>
      <c r="B1" s="1213" t="s">
        <v>1312</v>
      </c>
      <c r="C1" s="55"/>
      <c r="D1" s="1214"/>
      <c r="E1" s="2398" t="s">
        <v>1393</v>
      </c>
      <c r="F1" s="2398"/>
    </row>
    <row r="2" spans="1:6" ht="19.5" thickBot="1" x14ac:dyDescent="0.3">
      <c r="A2" s="55"/>
      <c r="B2" s="2399" t="s">
        <v>1394</v>
      </c>
      <c r="C2" s="2399"/>
      <c r="D2" s="2399"/>
      <c r="E2" s="2399"/>
      <c r="F2" s="1215"/>
    </row>
    <row r="3" spans="1:6" ht="27.75" customHeight="1" x14ac:dyDescent="0.25">
      <c r="A3" s="1216"/>
      <c r="B3" s="1217"/>
      <c r="C3" s="1218"/>
      <c r="D3" s="83"/>
      <c r="E3" s="1219"/>
      <c r="F3" s="1145"/>
    </row>
    <row r="4" spans="1:6" ht="19.5" thickBot="1" x14ac:dyDescent="0.35">
      <c r="A4" s="1220" t="s">
        <v>1</v>
      </c>
      <c r="B4" s="1221" t="s">
        <v>1319</v>
      </c>
      <c r="C4" s="1222"/>
      <c r="D4" s="1223" t="s">
        <v>2</v>
      </c>
      <c r="E4" s="1224"/>
      <c r="F4" s="1145"/>
    </row>
    <row r="5" spans="1:6" ht="16.5" thickTop="1" x14ac:dyDescent="0.25">
      <c r="A5" s="1225">
        <v>1</v>
      </c>
      <c r="B5" s="100"/>
      <c r="C5" s="100"/>
      <c r="D5" s="1226"/>
      <c r="E5" s="1227"/>
      <c r="F5" s="1227"/>
    </row>
    <row r="6" spans="1:6" ht="15.75" x14ac:dyDescent="0.25">
      <c r="A6" s="1225">
        <v>2</v>
      </c>
      <c r="B6" s="100" t="s">
        <v>206</v>
      </c>
      <c r="C6" s="100"/>
      <c r="D6" s="1228">
        <v>13056</v>
      </c>
      <c r="E6" s="1227"/>
      <c r="F6" s="1227"/>
    </row>
    <row r="7" spans="1:6" ht="15.75" x14ac:dyDescent="0.25">
      <c r="A7" s="1225">
        <v>3</v>
      </c>
      <c r="B7" s="100"/>
      <c r="C7" s="100"/>
      <c r="D7" s="1228">
        <v>0</v>
      </c>
      <c r="E7" s="1227"/>
      <c r="F7" s="1227"/>
    </row>
    <row r="8" spans="1:6" ht="15.75" x14ac:dyDescent="0.25">
      <c r="A8" s="1225"/>
      <c r="B8" s="100"/>
      <c r="C8" s="100"/>
      <c r="D8" s="1228">
        <v>0</v>
      </c>
      <c r="E8" s="1227"/>
      <c r="F8" s="1227"/>
    </row>
    <row r="9" spans="1:6" ht="15.75" x14ac:dyDescent="0.25">
      <c r="A9" s="1225">
        <v>4</v>
      </c>
      <c r="B9" s="1229" t="s">
        <v>1395</v>
      </c>
      <c r="C9" s="100"/>
      <c r="D9" s="1228">
        <v>2864</v>
      </c>
      <c r="E9" s="1227"/>
      <c r="F9" s="1227"/>
    </row>
    <row r="10" spans="1:6" ht="15.75" x14ac:dyDescent="0.25">
      <c r="A10" s="1225"/>
      <c r="B10" s="100" t="s">
        <v>1396</v>
      </c>
      <c r="C10" s="100"/>
      <c r="D10" s="1228">
        <v>0</v>
      </c>
      <c r="E10" s="1230"/>
      <c r="F10" s="1227"/>
    </row>
    <row r="11" spans="1:6" ht="15.75" x14ac:dyDescent="0.25">
      <c r="A11" s="1225"/>
      <c r="B11" s="100"/>
      <c r="C11" s="100"/>
      <c r="D11" s="1228">
        <v>0</v>
      </c>
      <c r="E11" s="1173"/>
      <c r="F11" s="1227"/>
    </row>
    <row r="12" spans="1:6" ht="16.5" thickBot="1" x14ac:dyDescent="0.3">
      <c r="A12" s="1225"/>
      <c r="B12" s="100"/>
      <c r="C12" s="100"/>
      <c r="D12" s="1228">
        <v>0</v>
      </c>
      <c r="E12" s="1227"/>
      <c r="F12" s="1227"/>
    </row>
    <row r="13" spans="1:6" ht="15.75" x14ac:dyDescent="0.25">
      <c r="A13" s="1231"/>
      <c r="B13" s="1232"/>
      <c r="C13" s="1233"/>
      <c r="D13" s="1228">
        <v>0</v>
      </c>
      <c r="E13" s="1227"/>
      <c r="F13" s="1227"/>
    </row>
    <row r="14" spans="1:6" ht="18.75" x14ac:dyDescent="0.25">
      <c r="A14" s="1234"/>
      <c r="B14" s="1235" t="s">
        <v>1397</v>
      </c>
      <c r="C14" s="1236"/>
      <c r="D14" s="1228">
        <v>0</v>
      </c>
      <c r="E14" s="1237"/>
      <c r="F14" s="1227"/>
    </row>
    <row r="15" spans="1:6" ht="16.5" thickBot="1" x14ac:dyDescent="0.3">
      <c r="A15" s="1238"/>
      <c r="B15" s="1239"/>
      <c r="C15" s="1240"/>
      <c r="D15" s="1228">
        <v>0</v>
      </c>
      <c r="E15" s="1227"/>
      <c r="F15" s="1227"/>
    </row>
    <row r="16" spans="1:6" ht="15.75" x14ac:dyDescent="0.25">
      <c r="A16" s="1225"/>
      <c r="B16" s="100"/>
      <c r="C16" s="100"/>
      <c r="D16" s="1228">
        <v>0</v>
      </c>
      <c r="E16" s="1227"/>
      <c r="F16" s="1227"/>
    </row>
    <row r="17" spans="1:6" ht="15.75" x14ac:dyDescent="0.25">
      <c r="A17" s="1225"/>
      <c r="B17" s="100"/>
      <c r="C17" s="100"/>
      <c r="D17" s="1228">
        <v>0</v>
      </c>
      <c r="E17" s="1227"/>
      <c r="F17" s="1227"/>
    </row>
    <row r="18" spans="1:6" ht="15.75" x14ac:dyDescent="0.25">
      <c r="A18" s="1225"/>
      <c r="B18" s="100"/>
      <c r="C18" s="100"/>
      <c r="D18" s="1228">
        <v>0</v>
      </c>
      <c r="E18" s="1227"/>
      <c r="F18" s="1227"/>
    </row>
    <row r="19" spans="1:6" ht="15.75" x14ac:dyDescent="0.25">
      <c r="A19" s="1225"/>
      <c r="B19" s="100"/>
      <c r="C19" s="100"/>
      <c r="D19" s="1228">
        <v>0</v>
      </c>
      <c r="E19" s="1227"/>
      <c r="F19" s="1227"/>
    </row>
    <row r="20" spans="1:6" ht="15.75" x14ac:dyDescent="0.25">
      <c r="A20" s="1225"/>
      <c r="B20" s="100"/>
      <c r="C20" s="100"/>
      <c r="D20" s="1228">
        <v>0</v>
      </c>
      <c r="E20" s="1227"/>
      <c r="F20" s="1227"/>
    </row>
    <row r="21" spans="1:6" ht="15.75" x14ac:dyDescent="0.25">
      <c r="A21" s="1225"/>
      <c r="B21" s="100"/>
      <c r="C21" s="100"/>
      <c r="D21" s="1228">
        <v>0</v>
      </c>
      <c r="E21" s="1227"/>
      <c r="F21" s="1227"/>
    </row>
    <row r="22" spans="1:6" ht="15.75" x14ac:dyDescent="0.25">
      <c r="A22" s="1225"/>
      <c r="B22" s="100"/>
      <c r="C22" s="100"/>
      <c r="D22" s="1228">
        <v>0</v>
      </c>
      <c r="E22" s="1227"/>
      <c r="F22" s="1227"/>
    </row>
    <row r="23" spans="1:6" ht="15.75" x14ac:dyDescent="0.25">
      <c r="A23" s="1225"/>
      <c r="B23" s="100"/>
      <c r="C23" s="100"/>
      <c r="D23" s="1228">
        <v>0</v>
      </c>
      <c r="E23" s="1227"/>
      <c r="F23" s="1227"/>
    </row>
    <row r="24" spans="1:6" ht="15.75" x14ac:dyDescent="0.25">
      <c r="A24" s="1225"/>
      <c r="B24" s="100"/>
      <c r="C24" s="100"/>
      <c r="D24" s="1228">
        <v>0</v>
      </c>
      <c r="E24" s="1227"/>
      <c r="F24" s="1227"/>
    </row>
    <row r="25" spans="1:6" ht="15.75" x14ac:dyDescent="0.25">
      <c r="A25" s="1225"/>
      <c r="B25" s="100"/>
      <c r="C25" s="100"/>
      <c r="D25" s="1228">
        <v>0</v>
      </c>
      <c r="E25" s="1227"/>
      <c r="F25" s="1227"/>
    </row>
    <row r="26" spans="1:6" ht="15.75" x14ac:dyDescent="0.25">
      <c r="A26" s="99"/>
      <c r="B26" s="100"/>
      <c r="C26" s="100"/>
      <c r="D26" s="1228">
        <v>0</v>
      </c>
      <c r="E26" s="1227"/>
      <c r="F26" s="1227"/>
    </row>
    <row r="27" spans="1:6" ht="15.75" x14ac:dyDescent="0.25">
      <c r="A27" s="99"/>
      <c r="B27" s="100"/>
      <c r="C27" s="100"/>
      <c r="D27" s="1228">
        <v>0</v>
      </c>
      <c r="E27" s="1227"/>
      <c r="F27" s="1227"/>
    </row>
    <row r="28" spans="1:6" ht="15.75" x14ac:dyDescent="0.25">
      <c r="A28" s="99"/>
      <c r="B28" s="100"/>
      <c r="C28" s="100"/>
      <c r="D28" s="1228">
        <v>0</v>
      </c>
      <c r="E28" s="1227"/>
      <c r="F28" s="1227"/>
    </row>
    <row r="29" spans="1:6" ht="15.75" x14ac:dyDescent="0.25">
      <c r="A29" s="99"/>
      <c r="B29" s="100"/>
      <c r="C29" s="100"/>
      <c r="D29" s="1228">
        <v>0</v>
      </c>
      <c r="E29" s="1227"/>
      <c r="F29" s="1227"/>
    </row>
    <row r="30" spans="1:6" ht="15.75" x14ac:dyDescent="0.25">
      <c r="A30" s="99"/>
      <c r="B30" s="100"/>
      <c r="C30" s="100"/>
      <c r="D30" s="1228">
        <v>0</v>
      </c>
      <c r="E30" s="1227"/>
      <c r="F30" s="1227"/>
    </row>
    <row r="31" spans="1:6" ht="15.75" x14ac:dyDescent="0.25">
      <c r="A31" s="99"/>
      <c r="B31" s="100"/>
      <c r="C31" s="100"/>
      <c r="D31" s="1228">
        <v>0</v>
      </c>
      <c r="E31" s="1227"/>
      <c r="F31" s="1227"/>
    </row>
    <row r="32" spans="1:6" ht="15.75" x14ac:dyDescent="0.25">
      <c r="A32" s="99"/>
      <c r="B32" s="100"/>
      <c r="C32" s="100"/>
      <c r="D32" s="1228">
        <v>0</v>
      </c>
      <c r="E32" s="1227"/>
      <c r="F32" s="1227"/>
    </row>
    <row r="33" spans="1:6" ht="15.75" x14ac:dyDescent="0.25">
      <c r="A33" s="99"/>
      <c r="B33" s="100"/>
      <c r="C33" s="100"/>
      <c r="D33" s="1228">
        <v>0</v>
      </c>
      <c r="E33" s="1227"/>
      <c r="F33" s="1227"/>
    </row>
    <row r="34" spans="1:6" ht="15.75" x14ac:dyDescent="0.25">
      <c r="A34" s="99"/>
      <c r="B34" s="100"/>
      <c r="C34" s="100"/>
      <c r="D34" s="1228">
        <v>0</v>
      </c>
      <c r="E34" s="1227"/>
      <c r="F34" s="1227"/>
    </row>
    <row r="35" spans="1:6" ht="15.75" x14ac:dyDescent="0.25">
      <c r="A35" s="99"/>
      <c r="B35" s="100"/>
      <c r="C35" s="100"/>
      <c r="D35" s="1228">
        <v>0</v>
      </c>
      <c r="E35" s="1227"/>
      <c r="F35" s="1227"/>
    </row>
    <row r="36" spans="1:6" ht="19.5" thickBot="1" x14ac:dyDescent="0.35">
      <c r="A36" s="2"/>
      <c r="B36" s="2400" t="s">
        <v>1349</v>
      </c>
      <c r="C36" s="2401"/>
      <c r="D36" s="1241">
        <f>SUM(D5:D35)</f>
        <v>15920</v>
      </c>
      <c r="E36" s="1227"/>
      <c r="F36" s="1227"/>
    </row>
    <row r="37" spans="1:6" x14ac:dyDescent="0.25">
      <c r="A37" s="55"/>
      <c r="B37" s="55"/>
      <c r="C37" s="55"/>
      <c r="D37" s="1214"/>
      <c r="E37" s="55"/>
      <c r="F37" s="55"/>
    </row>
    <row r="38" spans="1:6" x14ac:dyDescent="0.25">
      <c r="A38" s="55"/>
      <c r="B38" s="55"/>
      <c r="C38" s="55"/>
      <c r="D38" s="1214"/>
      <c r="E38" s="55"/>
      <c r="F38" s="55"/>
    </row>
    <row r="39" spans="1:6" x14ac:dyDescent="0.25">
      <c r="A39" s="55"/>
      <c r="B39" s="55"/>
      <c r="C39" s="55"/>
      <c r="D39" s="1214"/>
      <c r="E39" s="55"/>
      <c r="F39" s="55"/>
    </row>
    <row r="40" spans="1:6" ht="15.75" x14ac:dyDescent="0.25">
      <c r="A40" s="1242" t="s">
        <v>1398</v>
      </c>
      <c r="B40" s="55"/>
      <c r="C40" s="55"/>
      <c r="D40" s="1214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2"/>
    <col min="2" max="2" width="10.5703125" style="2" customWidth="1"/>
    <col min="3" max="3" width="20.85546875" style="550" customWidth="1"/>
    <col min="4" max="4" width="11.42578125" style="550"/>
    <col min="5" max="5" width="11.42578125" style="343"/>
    <col min="6" max="6" width="13" style="550" customWidth="1"/>
    <col min="7" max="7" width="14.140625" style="550" customWidth="1"/>
    <col min="8" max="8" width="7.85546875" style="550" customWidth="1"/>
    <col min="9" max="11" width="11.42578125" style="550"/>
    <col min="12" max="12" width="11.42578125" style="278"/>
    <col min="13" max="16384" width="11.42578125" style="550"/>
  </cols>
  <sheetData>
    <row r="1" spans="1:13" ht="18.75" x14ac:dyDescent="0.3">
      <c r="A1" s="425"/>
      <c r="B1" s="2315" t="s">
        <v>1850</v>
      </c>
      <c r="C1" s="2315"/>
      <c r="D1" s="2315"/>
      <c r="E1" s="2315"/>
      <c r="F1" s="2315"/>
      <c r="G1" s="55"/>
      <c r="H1" s="55"/>
    </row>
    <row r="2" spans="1:13" ht="15.75" x14ac:dyDescent="0.25">
      <c r="A2" s="1781"/>
      <c r="B2" s="2227"/>
      <c r="C2" s="2227"/>
      <c r="D2" s="1243"/>
      <c r="E2" s="1788"/>
      <c r="F2" s="1243"/>
      <c r="G2" s="1244"/>
      <c r="H2" s="55"/>
    </row>
    <row r="3" spans="1:13" ht="35.25" customHeight="1" thickBot="1" x14ac:dyDescent="0.35">
      <c r="A3" s="1782" t="s">
        <v>0</v>
      </c>
      <c r="B3" s="1245" t="s">
        <v>1399</v>
      </c>
      <c r="C3" s="1246" t="s">
        <v>1400</v>
      </c>
      <c r="D3" s="577" t="s">
        <v>2</v>
      </c>
      <c r="E3" s="1789" t="s">
        <v>6</v>
      </c>
      <c r="F3" s="579" t="s">
        <v>7</v>
      </c>
      <c r="G3" s="580" t="s">
        <v>8</v>
      </c>
      <c r="H3" s="55"/>
    </row>
    <row r="4" spans="1:13" ht="15.75" thickTop="1" x14ac:dyDescent="0.25">
      <c r="A4" s="1285">
        <v>41486</v>
      </c>
      <c r="B4" s="1777">
        <v>30468</v>
      </c>
      <c r="C4" s="1777" t="s">
        <v>1413</v>
      </c>
      <c r="D4" s="1778">
        <v>19070</v>
      </c>
      <c r="E4" s="1790">
        <v>41582</v>
      </c>
      <c r="F4" s="1787">
        <v>5000</v>
      </c>
      <c r="G4" s="581">
        <f>D4-F4</f>
        <v>14070</v>
      </c>
      <c r="H4" s="55"/>
    </row>
    <row r="5" spans="1:13" x14ac:dyDescent="0.25">
      <c r="A5" s="1783">
        <v>41603</v>
      </c>
      <c r="B5" s="1779">
        <v>34938</v>
      </c>
      <c r="C5" s="717" t="s">
        <v>13</v>
      </c>
      <c r="D5" s="1780">
        <v>2665</v>
      </c>
      <c r="E5" s="1791"/>
      <c r="F5" s="583"/>
      <c r="G5" s="583">
        <f>D5-F5</f>
        <v>2665</v>
      </c>
      <c r="H5" s="55"/>
    </row>
    <row r="6" spans="1:13" x14ac:dyDescent="0.25">
      <c r="A6" s="1783">
        <v>41607</v>
      </c>
      <c r="B6" s="1779">
        <v>35101</v>
      </c>
      <c r="C6" s="717" t="s">
        <v>38</v>
      </c>
      <c r="D6" s="1780">
        <v>10075</v>
      </c>
      <c r="E6" s="1792"/>
      <c r="F6" s="583"/>
      <c r="G6" s="583">
        <f>D6-F6</f>
        <v>10075</v>
      </c>
      <c r="H6" s="55"/>
    </row>
    <row r="7" spans="1:13" x14ac:dyDescent="0.25">
      <c r="A7" s="1783">
        <v>41608</v>
      </c>
      <c r="B7" s="1779">
        <v>35153</v>
      </c>
      <c r="C7" s="717" t="s">
        <v>748</v>
      </c>
      <c r="D7" s="1780">
        <v>15925</v>
      </c>
      <c r="E7" s="1792"/>
      <c r="F7" s="583"/>
      <c r="G7" s="583">
        <f t="shared" ref="G7:G52" si="0">D7-F7</f>
        <v>15925</v>
      </c>
      <c r="H7" s="55"/>
      <c r="K7" s="79"/>
      <c r="L7" s="293"/>
      <c r="M7" s="79"/>
    </row>
    <row r="8" spans="1:13" x14ac:dyDescent="0.25">
      <c r="A8" s="1783">
        <v>41609</v>
      </c>
      <c r="B8" s="1779">
        <v>35235</v>
      </c>
      <c r="C8" s="717" t="s">
        <v>748</v>
      </c>
      <c r="D8" s="1780">
        <v>14804</v>
      </c>
      <c r="E8" s="1792"/>
      <c r="F8" s="583"/>
      <c r="G8" s="583">
        <f t="shared" si="0"/>
        <v>14804</v>
      </c>
      <c r="H8" s="55"/>
      <c r="K8" s="79"/>
      <c r="L8" s="293"/>
      <c r="M8" s="79"/>
    </row>
    <row r="9" spans="1:13" x14ac:dyDescent="0.25">
      <c r="A9" s="1783">
        <v>41639</v>
      </c>
      <c r="B9" s="1779">
        <v>37201</v>
      </c>
      <c r="C9" s="717" t="s">
        <v>1851</v>
      </c>
      <c r="D9" s="1780">
        <v>1303</v>
      </c>
      <c r="E9" s="1792"/>
      <c r="F9" s="583"/>
      <c r="G9" s="583">
        <f t="shared" si="0"/>
        <v>1303</v>
      </c>
      <c r="H9" s="55"/>
      <c r="K9" s="79"/>
      <c r="L9" s="293"/>
      <c r="M9" s="79"/>
    </row>
    <row r="10" spans="1:13" x14ac:dyDescent="0.25">
      <c r="A10" s="1783">
        <v>41639</v>
      </c>
      <c r="B10" s="1779">
        <v>37240</v>
      </c>
      <c r="C10" s="717" t="s">
        <v>13</v>
      </c>
      <c r="D10" s="1780">
        <v>4570</v>
      </c>
      <c r="E10" s="1792"/>
      <c r="F10" s="583"/>
      <c r="G10" s="583">
        <f t="shared" si="0"/>
        <v>4570</v>
      </c>
      <c r="H10" s="55"/>
      <c r="K10" s="79"/>
      <c r="L10" s="293"/>
      <c r="M10" s="79"/>
    </row>
    <row r="11" spans="1:13" x14ac:dyDescent="0.25">
      <c r="A11" s="1783">
        <v>41639</v>
      </c>
      <c r="B11" s="1779">
        <v>37241</v>
      </c>
      <c r="C11" s="717" t="s">
        <v>13</v>
      </c>
      <c r="D11" s="1780">
        <v>246</v>
      </c>
      <c r="E11" s="1792"/>
      <c r="F11" s="583"/>
      <c r="G11" s="583">
        <f t="shared" si="0"/>
        <v>246</v>
      </c>
      <c r="H11" s="55"/>
      <c r="K11" s="79"/>
      <c r="L11" s="293"/>
      <c r="M11" s="79"/>
    </row>
    <row r="12" spans="1:13" ht="15.75" x14ac:dyDescent="0.25">
      <c r="A12" s="1332"/>
      <c r="B12" s="1183"/>
      <c r="C12" s="1247"/>
      <c r="D12" s="982"/>
      <c r="E12" s="1792"/>
      <c r="F12" s="583"/>
      <c r="G12" s="583">
        <f t="shared" si="0"/>
        <v>0</v>
      </c>
      <c r="H12" s="55"/>
      <c r="K12" s="79"/>
      <c r="L12" s="293"/>
      <c r="M12" s="79"/>
    </row>
    <row r="13" spans="1:13" ht="15.75" x14ac:dyDescent="0.25">
      <c r="A13" s="1332"/>
      <c r="B13" s="1183"/>
      <c r="C13" s="1247"/>
      <c r="D13" s="982"/>
      <c r="E13" s="1792"/>
      <c r="F13" s="583"/>
      <c r="G13" s="583">
        <f t="shared" si="0"/>
        <v>0</v>
      </c>
      <c r="H13" s="55"/>
      <c r="K13" s="79"/>
      <c r="L13" s="293"/>
      <c r="M13" s="79"/>
    </row>
    <row r="14" spans="1:13" ht="15.75" x14ac:dyDescent="0.25">
      <c r="A14" s="1332"/>
      <c r="B14" s="1183"/>
      <c r="C14" s="1247"/>
      <c r="D14" s="583"/>
      <c r="E14" s="1792"/>
      <c r="F14" s="583"/>
      <c r="G14" s="583">
        <f t="shared" si="0"/>
        <v>0</v>
      </c>
      <c r="H14" s="55"/>
      <c r="K14" s="79"/>
      <c r="L14" s="293"/>
      <c r="M14" s="79"/>
    </row>
    <row r="15" spans="1:13" ht="15.75" x14ac:dyDescent="0.25">
      <c r="A15" s="1332"/>
      <c r="B15" s="1183"/>
      <c r="C15" s="1247"/>
      <c r="D15" s="583"/>
      <c r="E15" s="1792"/>
      <c r="F15" s="583"/>
      <c r="G15" s="583">
        <f t="shared" si="0"/>
        <v>0</v>
      </c>
      <c r="H15" s="55"/>
      <c r="K15" s="79"/>
      <c r="L15" s="293"/>
      <c r="M15" s="79"/>
    </row>
    <row r="16" spans="1:13" ht="15.75" x14ac:dyDescent="0.25">
      <c r="A16" s="1332"/>
      <c r="B16" s="1183"/>
      <c r="C16" s="1248"/>
      <c r="D16" s="583"/>
      <c r="E16" s="1792"/>
      <c r="F16" s="583"/>
      <c r="G16" s="583">
        <f t="shared" si="0"/>
        <v>0</v>
      </c>
      <c r="H16" s="55"/>
      <c r="K16" s="79"/>
      <c r="L16" s="293"/>
      <c r="M16" s="79"/>
    </row>
    <row r="17" spans="1:13" ht="15.75" x14ac:dyDescent="0.25">
      <c r="A17" s="1332"/>
      <c r="B17" s="1183"/>
      <c r="C17" s="1247"/>
      <c r="D17" s="583"/>
      <c r="E17" s="1792"/>
      <c r="F17" s="583"/>
      <c r="G17" s="583">
        <f t="shared" si="0"/>
        <v>0</v>
      </c>
      <c r="H17" s="55"/>
      <c r="K17" s="79"/>
      <c r="L17" s="293"/>
      <c r="M17" s="79"/>
    </row>
    <row r="18" spans="1:13" ht="15.75" x14ac:dyDescent="0.25">
      <c r="A18" s="1332"/>
      <c r="B18" s="1183"/>
      <c r="C18" s="1247"/>
      <c r="D18" s="583"/>
      <c r="E18" s="1792"/>
      <c r="F18" s="583"/>
      <c r="G18" s="583">
        <f t="shared" si="0"/>
        <v>0</v>
      </c>
      <c r="H18" s="55"/>
      <c r="K18" s="79"/>
      <c r="L18" s="293"/>
      <c r="M18" s="79"/>
    </row>
    <row r="19" spans="1:13" ht="15.75" x14ac:dyDescent="0.25">
      <c r="A19" s="1332"/>
      <c r="B19" s="1183"/>
      <c r="C19" s="1247"/>
      <c r="D19" s="583"/>
      <c r="E19" s="1792"/>
      <c r="F19" s="583"/>
      <c r="G19" s="583">
        <f t="shared" si="0"/>
        <v>0</v>
      </c>
      <c r="H19" s="55"/>
      <c r="K19" s="79"/>
      <c r="L19" s="293"/>
      <c r="M19" s="79"/>
    </row>
    <row r="20" spans="1:13" ht="15.75" x14ac:dyDescent="0.25">
      <c r="A20" s="1332"/>
      <c r="B20" s="1183"/>
      <c r="C20" s="1247"/>
      <c r="D20" s="583"/>
      <c r="E20" s="1792"/>
      <c r="F20" s="583"/>
      <c r="G20" s="583">
        <f t="shared" si="0"/>
        <v>0</v>
      </c>
      <c r="H20" s="55"/>
      <c r="K20" s="79"/>
      <c r="L20" s="293"/>
      <c r="M20" s="79"/>
    </row>
    <row r="21" spans="1:13" ht="15.75" x14ac:dyDescent="0.25">
      <c r="A21" s="1332"/>
      <c r="B21" s="1183"/>
      <c r="C21" s="1247"/>
      <c r="D21" s="583"/>
      <c r="E21" s="1792"/>
      <c r="F21" s="583"/>
      <c r="G21" s="583">
        <f t="shared" si="0"/>
        <v>0</v>
      </c>
      <c r="H21" s="55"/>
      <c r="K21" s="79"/>
      <c r="L21" s="293"/>
      <c r="M21" s="79"/>
    </row>
    <row r="22" spans="1:13" ht="15.75" x14ac:dyDescent="0.25">
      <c r="A22" s="1332"/>
      <c r="B22" s="1183"/>
      <c r="C22" s="1247"/>
      <c r="D22" s="583"/>
      <c r="E22" s="1792"/>
      <c r="F22" s="583"/>
      <c r="G22" s="583">
        <f t="shared" si="0"/>
        <v>0</v>
      </c>
      <c r="H22" s="55"/>
      <c r="K22" s="79"/>
      <c r="L22" s="293"/>
      <c r="M22" s="79"/>
    </row>
    <row r="23" spans="1:13" ht="15.75" x14ac:dyDescent="0.25">
      <c r="A23" s="1332"/>
      <c r="B23" s="1183"/>
      <c r="C23" s="1247"/>
      <c r="D23" s="583"/>
      <c r="E23" s="1792"/>
      <c r="F23" s="583"/>
      <c r="G23" s="583">
        <f t="shared" si="0"/>
        <v>0</v>
      </c>
      <c r="H23" s="55"/>
      <c r="K23" s="79"/>
      <c r="L23" s="293"/>
      <c r="M23" s="79"/>
    </row>
    <row r="24" spans="1:13" ht="15.75" x14ac:dyDescent="0.25">
      <c r="A24" s="1332"/>
      <c r="B24" s="1183"/>
      <c r="C24" s="1247"/>
      <c r="D24" s="583"/>
      <c r="E24" s="1792"/>
      <c r="F24" s="583"/>
      <c r="G24" s="583">
        <f t="shared" si="0"/>
        <v>0</v>
      </c>
      <c r="H24" s="55"/>
      <c r="K24" s="79"/>
      <c r="L24" s="293"/>
      <c r="M24" s="79"/>
    </row>
    <row r="25" spans="1:13" ht="15.75" x14ac:dyDescent="0.25">
      <c r="A25" s="1332"/>
      <c r="B25" s="1183"/>
      <c r="C25" s="1247"/>
      <c r="D25" s="583"/>
      <c r="E25" s="1792"/>
      <c r="F25" s="583"/>
      <c r="G25" s="583">
        <f t="shared" si="0"/>
        <v>0</v>
      </c>
      <c r="H25" s="55"/>
      <c r="K25" s="79"/>
      <c r="L25" s="293"/>
      <c r="M25" s="79"/>
    </row>
    <row r="26" spans="1:13" ht="15.75" x14ac:dyDescent="0.25">
      <c r="A26" s="1332"/>
      <c r="B26" s="1183"/>
      <c r="C26" s="1247"/>
      <c r="D26" s="583"/>
      <c r="E26" s="1792"/>
      <c r="F26" s="583"/>
      <c r="G26" s="583">
        <f t="shared" si="0"/>
        <v>0</v>
      </c>
      <c r="H26" s="55"/>
      <c r="K26" s="79"/>
      <c r="L26" s="293"/>
      <c r="M26" s="79"/>
    </row>
    <row r="27" spans="1:13" ht="15.75" x14ac:dyDescent="0.25">
      <c r="A27" s="1332"/>
      <c r="B27" s="1183"/>
      <c r="C27" s="1247"/>
      <c r="D27" s="583"/>
      <c r="E27" s="1792"/>
      <c r="F27" s="583"/>
      <c r="G27" s="583">
        <f t="shared" si="0"/>
        <v>0</v>
      </c>
      <c r="H27" s="55"/>
      <c r="K27" s="79"/>
      <c r="L27" s="293"/>
      <c r="M27" s="79"/>
    </row>
    <row r="28" spans="1:13" ht="15.75" x14ac:dyDescent="0.25">
      <c r="A28" s="1332"/>
      <c r="B28" s="1183"/>
      <c r="C28" s="1247"/>
      <c r="D28" s="583"/>
      <c r="E28" s="1792"/>
      <c r="F28" s="583"/>
      <c r="G28" s="583">
        <f t="shared" si="0"/>
        <v>0</v>
      </c>
      <c r="H28" s="55"/>
      <c r="K28" s="79"/>
      <c r="L28" s="293"/>
      <c r="M28" s="79"/>
    </row>
    <row r="29" spans="1:13" ht="15.75" x14ac:dyDescent="0.25">
      <c r="A29" s="1332"/>
      <c r="B29" s="1183"/>
      <c r="C29" s="1247"/>
      <c r="D29" s="583"/>
      <c r="E29" s="1792"/>
      <c r="F29" s="583"/>
      <c r="G29" s="583">
        <f t="shared" si="0"/>
        <v>0</v>
      </c>
      <c r="H29" s="55"/>
    </row>
    <row r="30" spans="1:13" ht="15.75" x14ac:dyDescent="0.25">
      <c r="A30" s="1332"/>
      <c r="B30" s="1183"/>
      <c r="C30" s="1247"/>
      <c r="D30" s="583"/>
      <c r="E30" s="1792"/>
      <c r="F30" s="583"/>
      <c r="G30" s="583">
        <f t="shared" si="0"/>
        <v>0</v>
      </c>
      <c r="H30" s="55"/>
    </row>
    <row r="31" spans="1:13" ht="15.75" x14ac:dyDescent="0.25">
      <c r="A31" s="1332"/>
      <c r="B31" s="1183"/>
      <c r="C31" s="1247"/>
      <c r="D31" s="583"/>
      <c r="E31" s="1792"/>
      <c r="F31" s="583"/>
      <c r="G31" s="583">
        <f t="shared" si="0"/>
        <v>0</v>
      </c>
      <c r="H31" s="55"/>
    </row>
    <row r="32" spans="1:13" ht="15.75" x14ac:dyDescent="0.25">
      <c r="A32" s="1332"/>
      <c r="B32" s="1183"/>
      <c r="C32" s="1247"/>
      <c r="D32" s="583"/>
      <c r="E32" s="1792"/>
      <c r="F32" s="583"/>
      <c r="G32" s="583">
        <f t="shared" si="0"/>
        <v>0</v>
      </c>
      <c r="H32" s="55"/>
    </row>
    <row r="33" spans="1:8" ht="15.75" x14ac:dyDescent="0.25">
      <c r="A33" s="1332"/>
      <c r="B33" s="1183"/>
      <c r="C33" s="1247"/>
      <c r="D33" s="583"/>
      <c r="E33" s="1792"/>
      <c r="F33" s="583"/>
      <c r="G33" s="583">
        <f t="shared" si="0"/>
        <v>0</v>
      </c>
      <c r="H33" s="55"/>
    </row>
    <row r="34" spans="1:8" ht="15.75" x14ac:dyDescent="0.25">
      <c r="A34" s="1332"/>
      <c r="B34" s="1183"/>
      <c r="C34" s="1247"/>
      <c r="D34" s="583"/>
      <c r="E34" s="1792"/>
      <c r="F34" s="583"/>
      <c r="G34" s="583">
        <f t="shared" si="0"/>
        <v>0</v>
      </c>
      <c r="H34" s="55"/>
    </row>
    <row r="35" spans="1:8" ht="15.75" x14ac:dyDescent="0.25">
      <c r="A35" s="1332"/>
      <c r="B35" s="1183"/>
      <c r="C35" s="1247"/>
      <c r="D35" s="583"/>
      <c r="E35" s="1792"/>
      <c r="F35" s="583"/>
      <c r="G35" s="583">
        <f t="shared" si="0"/>
        <v>0</v>
      </c>
      <c r="H35" s="55"/>
    </row>
    <row r="36" spans="1:8" ht="15.75" x14ac:dyDescent="0.25">
      <c r="A36" s="1332"/>
      <c r="B36" s="1183"/>
      <c r="C36" s="1247"/>
      <c r="D36" s="583"/>
      <c r="E36" s="1792"/>
      <c r="F36" s="583"/>
      <c r="G36" s="583">
        <f t="shared" si="0"/>
        <v>0</v>
      </c>
      <c r="H36" s="55"/>
    </row>
    <row r="37" spans="1:8" ht="15.75" x14ac:dyDescent="0.25">
      <c r="A37" s="1332"/>
      <c r="B37" s="1183"/>
      <c r="C37" s="1247"/>
      <c r="D37" s="583"/>
      <c r="E37" s="1792"/>
      <c r="F37" s="583"/>
      <c r="G37" s="583">
        <f t="shared" si="0"/>
        <v>0</v>
      </c>
      <c r="H37" s="55"/>
    </row>
    <row r="38" spans="1:8" ht="15.75" x14ac:dyDescent="0.25">
      <c r="A38" s="1332"/>
      <c r="B38" s="1183"/>
      <c r="C38" s="1247"/>
      <c r="D38" s="583"/>
      <c r="E38" s="1792"/>
      <c r="F38" s="583"/>
      <c r="G38" s="583">
        <f t="shared" si="0"/>
        <v>0</v>
      </c>
      <c r="H38" s="55"/>
    </row>
    <row r="39" spans="1:8" ht="15.75" x14ac:dyDescent="0.25">
      <c r="A39" s="1332"/>
      <c r="B39" s="1183"/>
      <c r="C39" s="1247"/>
      <c r="D39" s="583"/>
      <c r="E39" s="1792"/>
      <c r="F39" s="583"/>
      <c r="G39" s="583">
        <f t="shared" si="0"/>
        <v>0</v>
      </c>
      <c r="H39" s="55"/>
    </row>
    <row r="40" spans="1:8" ht="15.75" x14ac:dyDescent="0.25">
      <c r="A40" s="1332"/>
      <c r="B40" s="1183"/>
      <c r="C40" s="1247"/>
      <c r="D40" s="583"/>
      <c r="E40" s="1792"/>
      <c r="F40" s="583"/>
      <c r="G40" s="583">
        <f t="shared" si="0"/>
        <v>0</v>
      </c>
      <c r="H40" s="55"/>
    </row>
    <row r="41" spans="1:8" ht="15.75" x14ac:dyDescent="0.25">
      <c r="A41" s="1332"/>
      <c r="B41" s="1183"/>
      <c r="C41" s="1247"/>
      <c r="D41" s="583"/>
      <c r="E41" s="1792"/>
      <c r="F41" s="583"/>
      <c r="G41" s="583">
        <f t="shared" si="0"/>
        <v>0</v>
      </c>
      <c r="H41" s="55"/>
    </row>
    <row r="42" spans="1:8" ht="15.75" x14ac:dyDescent="0.25">
      <c r="A42" s="1332"/>
      <c r="B42" s="1183"/>
      <c r="C42" s="1247"/>
      <c r="D42" s="583"/>
      <c r="E42" s="1792"/>
      <c r="F42" s="583"/>
      <c r="G42" s="583">
        <f t="shared" si="0"/>
        <v>0</v>
      </c>
      <c r="H42" s="55"/>
    </row>
    <row r="43" spans="1:8" ht="15.75" x14ac:dyDescent="0.25">
      <c r="A43" s="1332"/>
      <c r="B43" s="1183"/>
      <c r="C43" s="1247"/>
      <c r="D43" s="583"/>
      <c r="E43" s="1792"/>
      <c r="F43" s="583"/>
      <c r="G43" s="583">
        <f t="shared" si="0"/>
        <v>0</v>
      </c>
      <c r="H43" s="55"/>
    </row>
    <row r="44" spans="1:8" ht="15.75" x14ac:dyDescent="0.25">
      <c r="A44" s="1332"/>
      <c r="B44" s="1183"/>
      <c r="C44" s="1247"/>
      <c r="D44" s="583"/>
      <c r="E44" s="1792"/>
      <c r="F44" s="583"/>
      <c r="G44" s="583">
        <f t="shared" si="0"/>
        <v>0</v>
      </c>
      <c r="H44" s="55"/>
    </row>
    <row r="45" spans="1:8" ht="15.75" x14ac:dyDescent="0.25">
      <c r="A45" s="1332"/>
      <c r="B45" s="1183"/>
      <c r="C45" s="1247"/>
      <c r="D45" s="583"/>
      <c r="E45" s="1792"/>
      <c r="F45" s="583"/>
      <c r="G45" s="583">
        <f t="shared" si="0"/>
        <v>0</v>
      </c>
      <c r="H45" s="55"/>
    </row>
    <row r="46" spans="1:8" ht="15.75" x14ac:dyDescent="0.25">
      <c r="A46" s="1332"/>
      <c r="B46" s="1183"/>
      <c r="C46" s="1247"/>
      <c r="D46" s="583"/>
      <c r="E46" s="1792"/>
      <c r="F46" s="583"/>
      <c r="G46" s="583">
        <f t="shared" si="0"/>
        <v>0</v>
      </c>
      <c r="H46" s="55"/>
    </row>
    <row r="47" spans="1:8" ht="15.75" x14ac:dyDescent="0.25">
      <c r="A47" s="1332"/>
      <c r="B47" s="1183"/>
      <c r="C47" s="1247"/>
      <c r="D47" s="583"/>
      <c r="E47" s="1792"/>
      <c r="F47" s="583"/>
      <c r="G47" s="583">
        <f t="shared" si="0"/>
        <v>0</v>
      </c>
      <c r="H47" s="55"/>
    </row>
    <row r="48" spans="1:8" ht="15.75" x14ac:dyDescent="0.25">
      <c r="A48" s="1332"/>
      <c r="B48" s="1183"/>
      <c r="C48" s="1247"/>
      <c r="D48" s="583"/>
      <c r="E48" s="1792"/>
      <c r="F48" s="583"/>
      <c r="G48" s="583">
        <f t="shared" si="0"/>
        <v>0</v>
      </c>
      <c r="H48" s="55"/>
    </row>
    <row r="49" spans="1:8" ht="15.75" x14ac:dyDescent="0.25">
      <c r="A49" s="1332"/>
      <c r="B49" s="1183"/>
      <c r="C49" s="1247"/>
      <c r="D49" s="583"/>
      <c r="E49" s="1792"/>
      <c r="F49" s="583"/>
      <c r="G49" s="583">
        <f t="shared" si="0"/>
        <v>0</v>
      </c>
      <c r="H49" s="55"/>
    </row>
    <row r="50" spans="1:8" ht="15.75" x14ac:dyDescent="0.25">
      <c r="A50" s="1332"/>
      <c r="B50" s="1183"/>
      <c r="C50" s="1247"/>
      <c r="D50" s="583"/>
      <c r="E50" s="1792"/>
      <c r="F50" s="583"/>
      <c r="G50" s="583">
        <f t="shared" si="0"/>
        <v>0</v>
      </c>
      <c r="H50" s="55"/>
    </row>
    <row r="51" spans="1:8" x14ac:dyDescent="0.25">
      <c r="A51" s="1332"/>
      <c r="B51" s="1249"/>
      <c r="C51" s="1247" t="s">
        <v>506</v>
      </c>
      <c r="D51" s="583"/>
      <c r="E51" s="1792"/>
      <c r="F51" s="583"/>
      <c r="G51" s="583">
        <f t="shared" si="0"/>
        <v>0</v>
      </c>
      <c r="H51" s="55"/>
    </row>
    <row r="52" spans="1:8" ht="15.75" thickBot="1" x14ac:dyDescent="0.3">
      <c r="A52" s="425"/>
      <c r="B52" s="24"/>
      <c r="C52" s="37" t="s">
        <v>506</v>
      </c>
      <c r="D52" s="41"/>
      <c r="E52" s="691"/>
      <c r="F52" s="41"/>
      <c r="G52" s="261">
        <f t="shared" si="0"/>
        <v>0</v>
      </c>
      <c r="H52" s="55"/>
    </row>
    <row r="53" spans="1:8" x14ac:dyDescent="0.25">
      <c r="A53" s="2402" t="str">
        <f>B1</f>
        <v xml:space="preserve"> NOTAS DE VENTA      DE     DICIEMBRE         2 0 1 3</v>
      </c>
      <c r="B53" s="2403"/>
      <c r="C53" s="2403"/>
      <c r="D53" s="2403"/>
      <c r="E53" s="2403"/>
      <c r="F53" s="2403"/>
      <c r="G53" s="2403"/>
      <c r="H53" s="2404"/>
    </row>
    <row r="54" spans="1:8" ht="15.75" thickBot="1" x14ac:dyDescent="0.3">
      <c r="A54" s="2405"/>
      <c r="B54" s="2406"/>
      <c r="C54" s="2406"/>
      <c r="D54" s="2406"/>
      <c r="E54" s="2406"/>
      <c r="F54" s="2406"/>
      <c r="G54" s="2406"/>
      <c r="H54" s="2407"/>
    </row>
    <row r="55" spans="1:8" ht="35.25" thickBot="1" x14ac:dyDescent="0.35">
      <c r="A55" s="972" t="s">
        <v>0</v>
      </c>
      <c r="B55" s="1250" t="s">
        <v>1399</v>
      </c>
      <c r="C55" s="1251" t="s">
        <v>1400</v>
      </c>
      <c r="D55" s="44" t="s">
        <v>2</v>
      </c>
      <c r="E55" s="1793" t="s">
        <v>6</v>
      </c>
      <c r="F55" s="51" t="s">
        <v>7</v>
      </c>
      <c r="G55" s="588" t="s">
        <v>8</v>
      </c>
      <c r="H55" s="55"/>
    </row>
    <row r="56" spans="1:8" ht="15.75" thickTop="1" x14ac:dyDescent="0.25">
      <c r="A56" s="1330"/>
      <c r="B56" s="1252"/>
      <c r="C56" s="1253"/>
      <c r="D56" s="581"/>
      <c r="E56" s="1794"/>
      <c r="F56" s="581"/>
      <c r="G56" s="581">
        <f t="shared" ref="G56:G104" si="1">D56-F56</f>
        <v>0</v>
      </c>
      <c r="H56" s="55"/>
    </row>
    <row r="57" spans="1:8" x14ac:dyDescent="0.25">
      <c r="A57" s="1332"/>
      <c r="B57" s="1249"/>
      <c r="C57" s="1247"/>
      <c r="D57" s="583"/>
      <c r="E57" s="1792"/>
      <c r="F57" s="583"/>
      <c r="G57" s="583">
        <f t="shared" si="1"/>
        <v>0</v>
      </c>
      <c r="H57" s="55"/>
    </row>
    <row r="58" spans="1:8" x14ac:dyDescent="0.25">
      <c r="A58" s="1332"/>
      <c r="B58" s="1249"/>
      <c r="C58" s="1247"/>
      <c r="D58" s="583"/>
      <c r="E58" s="1792"/>
      <c r="F58" s="583"/>
      <c r="G58" s="583">
        <f t="shared" si="1"/>
        <v>0</v>
      </c>
      <c r="H58" s="55"/>
    </row>
    <row r="59" spans="1:8" x14ac:dyDescent="0.25">
      <c r="A59" s="1332"/>
      <c r="B59" s="1249"/>
      <c r="C59" s="1247"/>
      <c r="D59" s="583"/>
      <c r="E59" s="1792"/>
      <c r="F59" s="583"/>
      <c r="G59" s="583">
        <f t="shared" si="1"/>
        <v>0</v>
      </c>
      <c r="H59" s="55"/>
    </row>
    <row r="60" spans="1:8" x14ac:dyDescent="0.25">
      <c r="A60" s="1332"/>
      <c r="B60" s="1249"/>
      <c r="C60" s="1247"/>
      <c r="D60" s="583"/>
      <c r="E60" s="1792"/>
      <c r="F60" s="583"/>
      <c r="G60" s="583">
        <f t="shared" si="1"/>
        <v>0</v>
      </c>
      <c r="H60" s="55"/>
    </row>
    <row r="61" spans="1:8" x14ac:dyDescent="0.25">
      <c r="A61" s="1332"/>
      <c r="B61" s="1249"/>
      <c r="C61" s="1247"/>
      <c r="D61" s="583"/>
      <c r="E61" s="1792"/>
      <c r="F61" s="583"/>
      <c r="G61" s="583">
        <f t="shared" si="1"/>
        <v>0</v>
      </c>
      <c r="H61" s="55"/>
    </row>
    <row r="62" spans="1:8" x14ac:dyDescent="0.25">
      <c r="A62" s="1332"/>
      <c r="B62" s="1249"/>
      <c r="C62" s="1247"/>
      <c r="D62" s="583"/>
      <c r="E62" s="1792"/>
      <c r="F62" s="583"/>
      <c r="G62" s="583">
        <f t="shared" si="1"/>
        <v>0</v>
      </c>
      <c r="H62" s="55"/>
    </row>
    <row r="63" spans="1:8" x14ac:dyDescent="0.25">
      <c r="A63" s="1332"/>
      <c r="B63" s="1249"/>
      <c r="C63" s="1247"/>
      <c r="D63" s="583"/>
      <c r="E63" s="1792"/>
      <c r="F63" s="583"/>
      <c r="G63" s="583">
        <f t="shared" si="1"/>
        <v>0</v>
      </c>
      <c r="H63" s="55"/>
    </row>
    <row r="64" spans="1:8" x14ac:dyDescent="0.25">
      <c r="A64" s="1332"/>
      <c r="B64" s="1249"/>
      <c r="C64" s="1247"/>
      <c r="D64" s="583"/>
      <c r="E64" s="1792"/>
      <c r="F64" s="583"/>
      <c r="G64" s="583">
        <f t="shared" si="1"/>
        <v>0</v>
      </c>
      <c r="H64" s="55"/>
    </row>
    <row r="65" spans="1:8" x14ac:dyDescent="0.25">
      <c r="A65" s="1332"/>
      <c r="B65" s="1249"/>
      <c r="C65" s="1247"/>
      <c r="D65" s="583"/>
      <c r="E65" s="1792"/>
      <c r="F65" s="583"/>
      <c r="G65" s="583">
        <f t="shared" si="1"/>
        <v>0</v>
      </c>
      <c r="H65" s="55"/>
    </row>
    <row r="66" spans="1:8" x14ac:dyDescent="0.25">
      <c r="A66" s="1332"/>
      <c r="B66" s="1249"/>
      <c r="C66" s="1247"/>
      <c r="D66" s="583"/>
      <c r="E66" s="1792"/>
      <c r="F66" s="583"/>
      <c r="G66" s="583">
        <f t="shared" si="1"/>
        <v>0</v>
      </c>
      <c r="H66" s="55"/>
    </row>
    <row r="67" spans="1:8" x14ac:dyDescent="0.25">
      <c r="A67" s="1332"/>
      <c r="B67" s="1249"/>
      <c r="C67" s="1247"/>
      <c r="D67" s="583"/>
      <c r="E67" s="1792"/>
      <c r="F67" s="583"/>
      <c r="G67" s="583">
        <f t="shared" si="1"/>
        <v>0</v>
      </c>
      <c r="H67" s="55"/>
    </row>
    <row r="68" spans="1:8" x14ac:dyDescent="0.25">
      <c r="A68" s="1332"/>
      <c r="B68" s="1249"/>
      <c r="C68" s="1247"/>
      <c r="D68" s="583"/>
      <c r="E68" s="1792"/>
      <c r="F68" s="583"/>
      <c r="G68" s="583">
        <f t="shared" si="1"/>
        <v>0</v>
      </c>
      <c r="H68" s="55"/>
    </row>
    <row r="69" spans="1:8" x14ac:dyDescent="0.25">
      <c r="A69" s="1332"/>
      <c r="B69" s="1249"/>
      <c r="C69" s="1247"/>
      <c r="D69" s="583"/>
      <c r="E69" s="1792"/>
      <c r="F69" s="583"/>
      <c r="G69" s="583">
        <f t="shared" si="1"/>
        <v>0</v>
      </c>
      <c r="H69" s="55"/>
    </row>
    <row r="70" spans="1:8" x14ac:dyDescent="0.25">
      <c r="A70" s="1332"/>
      <c r="B70" s="1249"/>
      <c r="C70" s="1247"/>
      <c r="D70" s="583"/>
      <c r="E70" s="1792"/>
      <c r="F70" s="583"/>
      <c r="G70" s="583">
        <f t="shared" si="1"/>
        <v>0</v>
      </c>
      <c r="H70" s="55"/>
    </row>
    <row r="71" spans="1:8" x14ac:dyDescent="0.25">
      <c r="A71" s="1332"/>
      <c r="B71" s="1249"/>
      <c r="C71" s="1247"/>
      <c r="D71" s="583"/>
      <c r="E71" s="1792"/>
      <c r="F71" s="583"/>
      <c r="G71" s="583">
        <f t="shared" si="1"/>
        <v>0</v>
      </c>
      <c r="H71" s="55"/>
    </row>
    <row r="72" spans="1:8" x14ac:dyDescent="0.25">
      <c r="A72" s="1332"/>
      <c r="B72" s="1249"/>
      <c r="C72" s="1247"/>
      <c r="D72" s="583"/>
      <c r="E72" s="1792"/>
      <c r="F72" s="583"/>
      <c r="G72" s="583">
        <f t="shared" si="1"/>
        <v>0</v>
      </c>
      <c r="H72" s="55"/>
    </row>
    <row r="73" spans="1:8" x14ac:dyDescent="0.25">
      <c r="A73" s="1332"/>
      <c r="B73" s="1249"/>
      <c r="C73" s="1247"/>
      <c r="D73" s="583"/>
      <c r="E73" s="1792"/>
      <c r="F73" s="583"/>
      <c r="G73" s="583">
        <f t="shared" si="1"/>
        <v>0</v>
      </c>
      <c r="H73" s="55"/>
    </row>
    <row r="74" spans="1:8" x14ac:dyDescent="0.25">
      <c r="A74" s="1332"/>
      <c r="B74" s="1249"/>
      <c r="C74" s="1247"/>
      <c r="D74" s="583"/>
      <c r="E74" s="1792"/>
      <c r="F74" s="583"/>
      <c r="G74" s="583">
        <f t="shared" si="1"/>
        <v>0</v>
      </c>
      <c r="H74" s="55"/>
    </row>
    <row r="75" spans="1:8" x14ac:dyDescent="0.25">
      <c r="A75" s="1332"/>
      <c r="B75" s="1249"/>
      <c r="C75" s="1247"/>
      <c r="D75" s="583"/>
      <c r="E75" s="1792"/>
      <c r="F75" s="583"/>
      <c r="G75" s="583">
        <f t="shared" si="1"/>
        <v>0</v>
      </c>
      <c r="H75" s="55"/>
    </row>
    <row r="76" spans="1:8" x14ac:dyDescent="0.25">
      <c r="A76" s="1332"/>
      <c r="B76" s="1512"/>
      <c r="C76" s="1247"/>
      <c r="D76" s="583"/>
      <c r="E76" s="1792"/>
      <c r="F76" s="583"/>
      <c r="G76" s="583">
        <f t="shared" si="1"/>
        <v>0</v>
      </c>
      <c r="H76" s="55"/>
    </row>
    <row r="77" spans="1:8" x14ac:dyDescent="0.25">
      <c r="A77" s="1332"/>
      <c r="B77" s="1249"/>
      <c r="C77" s="1247"/>
      <c r="D77" s="583"/>
      <c r="E77" s="1792"/>
      <c r="F77" s="583"/>
      <c r="G77" s="583">
        <f t="shared" si="1"/>
        <v>0</v>
      </c>
      <c r="H77" s="55"/>
    </row>
    <row r="78" spans="1:8" x14ac:dyDescent="0.25">
      <c r="A78" s="1332"/>
      <c r="B78" s="1249"/>
      <c r="C78" s="1247"/>
      <c r="D78" s="583"/>
      <c r="E78" s="1792"/>
      <c r="F78" s="583"/>
      <c r="G78" s="583">
        <f t="shared" si="1"/>
        <v>0</v>
      </c>
      <c r="H78" s="55"/>
    </row>
    <row r="79" spans="1:8" x14ac:dyDescent="0.25">
      <c r="A79" s="1332"/>
      <c r="B79" s="1249"/>
      <c r="C79" s="1247"/>
      <c r="D79" s="583"/>
      <c r="E79" s="1792"/>
      <c r="F79" s="583"/>
      <c r="G79" s="583">
        <f t="shared" si="1"/>
        <v>0</v>
      </c>
      <c r="H79" s="55"/>
    </row>
    <row r="80" spans="1:8" x14ac:dyDescent="0.25">
      <c r="A80" s="1332"/>
      <c r="B80" s="1249"/>
      <c r="C80" s="1247"/>
      <c r="D80" s="583"/>
      <c r="E80" s="1792"/>
      <c r="F80" s="583"/>
      <c r="G80" s="583">
        <f t="shared" si="1"/>
        <v>0</v>
      </c>
      <c r="H80" s="55"/>
    </row>
    <row r="81" spans="1:8" x14ac:dyDescent="0.25">
      <c r="A81" s="1332"/>
      <c r="B81" s="1249"/>
      <c r="C81" s="1247"/>
      <c r="D81" s="583"/>
      <c r="E81" s="1792"/>
      <c r="F81" s="583"/>
      <c r="G81" s="583">
        <f t="shared" si="1"/>
        <v>0</v>
      </c>
      <c r="H81" s="55"/>
    </row>
    <row r="82" spans="1:8" x14ac:dyDescent="0.25">
      <c r="A82" s="1332"/>
      <c r="B82" s="1249"/>
      <c r="C82" s="1247"/>
      <c r="D82" s="583"/>
      <c r="E82" s="1792"/>
      <c r="F82" s="583"/>
      <c r="G82" s="583">
        <f t="shared" si="1"/>
        <v>0</v>
      </c>
      <c r="H82" s="55"/>
    </row>
    <row r="83" spans="1:8" x14ac:dyDescent="0.25">
      <c r="A83" s="1332"/>
      <c r="B83" s="1249"/>
      <c r="C83" s="1247"/>
      <c r="D83" s="583"/>
      <c r="E83" s="1792"/>
      <c r="F83" s="583"/>
      <c r="G83" s="583">
        <f t="shared" si="1"/>
        <v>0</v>
      </c>
      <c r="H83" s="55"/>
    </row>
    <row r="84" spans="1:8" x14ac:dyDescent="0.25">
      <c r="A84" s="1332"/>
      <c r="B84" s="1249"/>
      <c r="C84" s="1247"/>
      <c r="D84" s="583"/>
      <c r="E84" s="1792"/>
      <c r="F84" s="583"/>
      <c r="G84" s="583">
        <f t="shared" si="1"/>
        <v>0</v>
      </c>
      <c r="H84" s="55"/>
    </row>
    <row r="85" spans="1:8" x14ac:dyDescent="0.25">
      <c r="A85" s="1332"/>
      <c r="B85" s="1249"/>
      <c r="C85" s="1247"/>
      <c r="D85" s="583"/>
      <c r="E85" s="1792"/>
      <c r="F85" s="583"/>
      <c r="G85" s="583">
        <f t="shared" si="1"/>
        <v>0</v>
      </c>
      <c r="H85" s="55"/>
    </row>
    <row r="86" spans="1:8" x14ac:dyDescent="0.25">
      <c r="A86" s="1332"/>
      <c r="B86" s="1249"/>
      <c r="C86" s="1247"/>
      <c r="D86" s="583"/>
      <c r="E86" s="1792"/>
      <c r="F86" s="583"/>
      <c r="G86" s="583">
        <f t="shared" si="1"/>
        <v>0</v>
      </c>
      <c r="H86" s="55"/>
    </row>
    <row r="87" spans="1:8" x14ac:dyDescent="0.25">
      <c r="A87" s="1332"/>
      <c r="B87" s="1249"/>
      <c r="C87" s="1247"/>
      <c r="D87" s="583"/>
      <c r="E87" s="1792"/>
      <c r="F87" s="583"/>
      <c r="G87" s="583">
        <f t="shared" si="1"/>
        <v>0</v>
      </c>
      <c r="H87" s="55"/>
    </row>
    <row r="88" spans="1:8" x14ac:dyDescent="0.25">
      <c r="A88" s="1332"/>
      <c r="B88" s="1249"/>
      <c r="C88" s="1247"/>
      <c r="D88" s="583"/>
      <c r="E88" s="1792"/>
      <c r="F88" s="583"/>
      <c r="G88" s="583">
        <f t="shared" si="1"/>
        <v>0</v>
      </c>
      <c r="H88" s="55"/>
    </row>
    <row r="89" spans="1:8" x14ac:dyDescent="0.25">
      <c r="A89" s="1332"/>
      <c r="B89" s="1249"/>
      <c r="C89" s="1247"/>
      <c r="D89" s="583"/>
      <c r="E89" s="1792"/>
      <c r="F89" s="583"/>
      <c r="G89" s="583">
        <f t="shared" si="1"/>
        <v>0</v>
      </c>
      <c r="H89" s="55"/>
    </row>
    <row r="90" spans="1:8" x14ac:dyDescent="0.25">
      <c r="A90" s="1332"/>
      <c r="B90" s="1249"/>
      <c r="C90" s="1247"/>
      <c r="D90" s="583"/>
      <c r="E90" s="1792"/>
      <c r="F90" s="583"/>
      <c r="G90" s="583">
        <f t="shared" si="1"/>
        <v>0</v>
      </c>
      <c r="H90" s="55"/>
    </row>
    <row r="91" spans="1:8" x14ac:dyDescent="0.25">
      <c r="A91" s="1332"/>
      <c r="B91" s="1249"/>
      <c r="C91" s="1247"/>
      <c r="D91" s="583"/>
      <c r="E91" s="1792"/>
      <c r="F91" s="583"/>
      <c r="G91" s="583">
        <f t="shared" si="1"/>
        <v>0</v>
      </c>
      <c r="H91" s="55"/>
    </row>
    <row r="92" spans="1:8" x14ac:dyDescent="0.25">
      <c r="A92" s="1332"/>
      <c r="B92" s="1249"/>
      <c r="C92" s="1247"/>
      <c r="D92" s="583"/>
      <c r="E92" s="1792"/>
      <c r="F92" s="583"/>
      <c r="G92" s="583">
        <f t="shared" si="1"/>
        <v>0</v>
      </c>
      <c r="H92" s="55"/>
    </row>
    <row r="93" spans="1:8" x14ac:dyDescent="0.25">
      <c r="A93" s="1332"/>
      <c r="B93" s="1249"/>
      <c r="C93" s="1247"/>
      <c r="D93" s="583"/>
      <c r="E93" s="1792"/>
      <c r="F93" s="583"/>
      <c r="G93" s="583">
        <f t="shared" si="1"/>
        <v>0</v>
      </c>
      <c r="H93" s="55"/>
    </row>
    <row r="94" spans="1:8" x14ac:dyDescent="0.25">
      <c r="A94" s="1332"/>
      <c r="B94" s="1249"/>
      <c r="C94" s="1247"/>
      <c r="D94" s="583"/>
      <c r="E94" s="1792"/>
      <c r="F94" s="583"/>
      <c r="G94" s="583">
        <f t="shared" si="1"/>
        <v>0</v>
      </c>
      <c r="H94" s="55"/>
    </row>
    <row r="95" spans="1:8" x14ac:dyDescent="0.25">
      <c r="A95" s="1332"/>
      <c r="B95" s="1249"/>
      <c r="C95" s="1247"/>
      <c r="D95" s="583"/>
      <c r="E95" s="1792"/>
      <c r="F95" s="583"/>
      <c r="G95" s="583">
        <f t="shared" si="1"/>
        <v>0</v>
      </c>
      <c r="H95" s="55"/>
    </row>
    <row r="96" spans="1:8" x14ac:dyDescent="0.25">
      <c r="A96" s="1332"/>
      <c r="B96" s="1249"/>
      <c r="C96" s="1247"/>
      <c r="D96" s="583"/>
      <c r="E96" s="1792"/>
      <c r="F96" s="583"/>
      <c r="G96" s="583">
        <f t="shared" si="1"/>
        <v>0</v>
      </c>
      <c r="H96" s="55"/>
    </row>
    <row r="97" spans="1:8" x14ac:dyDescent="0.25">
      <c r="A97" s="1332"/>
      <c r="B97" s="1249"/>
      <c r="C97" s="1247"/>
      <c r="D97" s="583"/>
      <c r="E97" s="1792"/>
      <c r="F97" s="583"/>
      <c r="G97" s="583">
        <f t="shared" si="1"/>
        <v>0</v>
      </c>
      <c r="H97" s="55"/>
    </row>
    <row r="98" spans="1:8" x14ac:dyDescent="0.25">
      <c r="A98" s="1332"/>
      <c r="B98" s="1249"/>
      <c r="C98" s="1247"/>
      <c r="D98" s="583"/>
      <c r="E98" s="1792"/>
      <c r="F98" s="583"/>
      <c r="G98" s="583">
        <f t="shared" si="1"/>
        <v>0</v>
      </c>
      <c r="H98" s="55"/>
    </row>
    <row r="99" spans="1:8" x14ac:dyDescent="0.25">
      <c r="A99" s="1332"/>
      <c r="B99" s="1249"/>
      <c r="C99" s="1247"/>
      <c r="D99" s="583"/>
      <c r="E99" s="1792"/>
      <c r="F99" s="583"/>
      <c r="G99" s="583">
        <f t="shared" si="1"/>
        <v>0</v>
      </c>
      <c r="H99" s="55"/>
    </row>
    <row r="100" spans="1:8" x14ac:dyDescent="0.25">
      <c r="A100" s="1332"/>
      <c r="B100" s="1249"/>
      <c r="C100" s="1247"/>
      <c r="D100" s="583"/>
      <c r="E100" s="1792"/>
      <c r="F100" s="583"/>
      <c r="G100" s="583">
        <f t="shared" si="1"/>
        <v>0</v>
      </c>
      <c r="H100" s="55"/>
    </row>
    <row r="101" spans="1:8" x14ac:dyDescent="0.25">
      <c r="A101" s="1332"/>
      <c r="B101" s="1249"/>
      <c r="C101" s="1247"/>
      <c r="D101" s="583"/>
      <c r="E101" s="1792"/>
      <c r="F101" s="583"/>
      <c r="G101" s="583">
        <f t="shared" si="1"/>
        <v>0</v>
      </c>
      <c r="H101" s="55"/>
    </row>
    <row r="102" spans="1:8" x14ac:dyDescent="0.25">
      <c r="A102" s="1332"/>
      <c r="B102" s="1249"/>
      <c r="C102" s="1247"/>
      <c r="D102" s="583"/>
      <c r="E102" s="1792"/>
      <c r="F102" s="583"/>
      <c r="G102" s="583">
        <f t="shared" si="1"/>
        <v>0</v>
      </c>
      <c r="H102" s="55"/>
    </row>
    <row r="103" spans="1:8" x14ac:dyDescent="0.25">
      <c r="A103" s="1332"/>
      <c r="B103" s="1249"/>
      <c r="C103" s="1247"/>
      <c r="D103" s="583"/>
      <c r="E103" s="1792"/>
      <c r="F103" s="583"/>
      <c r="G103" s="583">
        <f t="shared" si="1"/>
        <v>0</v>
      </c>
      <c r="H103" s="55"/>
    </row>
    <row r="104" spans="1:8" x14ac:dyDescent="0.25">
      <c r="A104" s="1332"/>
      <c r="B104" s="1249"/>
      <c r="C104" s="1247" t="s">
        <v>506</v>
      </c>
      <c r="D104" s="583"/>
      <c r="E104" s="1792"/>
      <c r="F104" s="583"/>
      <c r="G104" s="583">
        <f t="shared" si="1"/>
        <v>0</v>
      </c>
      <c r="H104" s="55"/>
    </row>
    <row r="105" spans="1:8" x14ac:dyDescent="0.25">
      <c r="A105" s="1332"/>
      <c r="B105" s="1249"/>
      <c r="C105" s="1247" t="s">
        <v>506</v>
      </c>
      <c r="D105" s="583"/>
      <c r="E105" s="1792"/>
      <c r="F105" s="583"/>
      <c r="G105" s="583"/>
      <c r="H105" s="55"/>
    </row>
    <row r="106" spans="1:8" ht="15.75" thickBot="1" x14ac:dyDescent="0.3">
      <c r="A106" s="1332"/>
      <c r="B106" s="1249"/>
      <c r="C106" s="1247" t="s">
        <v>506</v>
      </c>
      <c r="D106" s="583"/>
      <c r="E106" s="1792"/>
      <c r="F106" s="583"/>
      <c r="G106" s="583"/>
      <c r="H106" s="55"/>
    </row>
    <row r="107" spans="1:8" x14ac:dyDescent="0.25">
      <c r="A107" s="2402" t="str">
        <f>B55</f>
        <v>NOTAS DE VENTA</v>
      </c>
      <c r="B107" s="2403"/>
      <c r="C107" s="2403"/>
      <c r="D107" s="2403"/>
      <c r="E107" s="2403"/>
      <c r="F107" s="2403"/>
      <c r="G107" s="2403"/>
      <c r="H107" s="2404"/>
    </row>
    <row r="108" spans="1:8" ht="15.75" thickBot="1" x14ac:dyDescent="0.3">
      <c r="A108" s="2405"/>
      <c r="B108" s="2406"/>
      <c r="C108" s="2406"/>
      <c r="D108" s="2406"/>
      <c r="E108" s="2406"/>
      <c r="F108" s="2406"/>
      <c r="G108" s="2406"/>
      <c r="H108" s="2407"/>
    </row>
    <row r="109" spans="1:8" ht="35.25" thickBot="1" x14ac:dyDescent="0.35">
      <c r="A109" s="1784" t="s">
        <v>0</v>
      </c>
      <c r="B109" s="1586" t="s">
        <v>1399</v>
      </c>
      <c r="C109" s="1587" t="s">
        <v>1400</v>
      </c>
      <c r="D109" s="1588" t="s">
        <v>2</v>
      </c>
      <c r="E109" s="1795" t="s">
        <v>6</v>
      </c>
      <c r="F109" s="1589" t="s">
        <v>7</v>
      </c>
      <c r="G109" s="1590" t="s">
        <v>8</v>
      </c>
      <c r="H109" s="55"/>
    </row>
    <row r="110" spans="1:8" ht="15.75" thickTop="1" x14ac:dyDescent="0.25">
      <c r="A110" s="1330"/>
      <c r="B110" s="1583"/>
      <c r="C110" s="1591"/>
      <c r="D110" s="1584"/>
      <c r="E110" s="1796"/>
      <c r="F110" s="1585"/>
      <c r="G110" s="583">
        <f t="shared" ref="G110:G126" si="2">D110-F110</f>
        <v>0</v>
      </c>
      <c r="H110" s="55"/>
    </row>
    <row r="111" spans="1:8" x14ac:dyDescent="0.25">
      <c r="A111" s="1332"/>
      <c r="B111" s="1580"/>
      <c r="C111" s="1592"/>
      <c r="D111" s="1581"/>
      <c r="E111" s="1797"/>
      <c r="F111" s="1582"/>
      <c r="G111" s="583">
        <f t="shared" si="2"/>
        <v>0</v>
      </c>
      <c r="H111" s="55"/>
    </row>
    <row r="112" spans="1:8" x14ac:dyDescent="0.25">
      <c r="A112" s="1332"/>
      <c r="B112" s="1580"/>
      <c r="C112" s="1592"/>
      <c r="D112" s="1581"/>
      <c r="E112" s="1797"/>
      <c r="F112" s="1582"/>
      <c r="G112" s="583">
        <f t="shared" si="2"/>
        <v>0</v>
      </c>
      <c r="H112" s="55"/>
    </row>
    <row r="113" spans="1:8" x14ac:dyDescent="0.25">
      <c r="A113" s="1332"/>
      <c r="B113" s="1580"/>
      <c r="C113" s="1592"/>
      <c r="D113" s="1581"/>
      <c r="E113" s="1797"/>
      <c r="F113" s="1582"/>
      <c r="G113" s="583">
        <f t="shared" si="2"/>
        <v>0</v>
      </c>
      <c r="H113" s="55"/>
    </row>
    <row r="114" spans="1:8" x14ac:dyDescent="0.25">
      <c r="A114" s="1332"/>
      <c r="B114" s="1580"/>
      <c r="C114" s="1592"/>
      <c r="D114" s="1581"/>
      <c r="E114" s="1797"/>
      <c r="F114" s="1582"/>
      <c r="G114" s="583">
        <f t="shared" si="2"/>
        <v>0</v>
      </c>
      <c r="H114" s="55"/>
    </row>
    <row r="115" spans="1:8" x14ac:dyDescent="0.25">
      <c r="A115" s="1332"/>
      <c r="B115" s="1580"/>
      <c r="C115" s="1592"/>
      <c r="D115" s="1581"/>
      <c r="E115" s="1797"/>
      <c r="F115" s="1582"/>
      <c r="G115" s="583">
        <f t="shared" si="2"/>
        <v>0</v>
      </c>
      <c r="H115" s="55"/>
    </row>
    <row r="116" spans="1:8" x14ac:dyDescent="0.25">
      <c r="A116" s="1332"/>
      <c r="B116" s="1580"/>
      <c r="C116" s="1592"/>
      <c r="D116" s="1581"/>
      <c r="E116" s="1797"/>
      <c r="F116" s="1582"/>
      <c r="G116" s="583">
        <f t="shared" si="2"/>
        <v>0</v>
      </c>
      <c r="H116" s="55"/>
    </row>
    <row r="117" spans="1:8" x14ac:dyDescent="0.25">
      <c r="A117" s="1332"/>
      <c r="B117" s="1580"/>
      <c r="C117" s="1592"/>
      <c r="D117" s="1581"/>
      <c r="E117" s="1797"/>
      <c r="F117" s="1582"/>
      <c r="G117" s="583">
        <f t="shared" si="2"/>
        <v>0</v>
      </c>
      <c r="H117" s="55"/>
    </row>
    <row r="118" spans="1:8" x14ac:dyDescent="0.25">
      <c r="A118" s="1332"/>
      <c r="B118" s="1580"/>
      <c r="C118" s="1592"/>
      <c r="D118" s="1581"/>
      <c r="E118" s="1797"/>
      <c r="F118" s="1582"/>
      <c r="G118" s="583">
        <f t="shared" si="2"/>
        <v>0</v>
      </c>
      <c r="H118" s="55"/>
    </row>
    <row r="119" spans="1:8" x14ac:dyDescent="0.25">
      <c r="A119" s="1332"/>
      <c r="B119" s="1580"/>
      <c r="C119" s="1592"/>
      <c r="D119" s="1581"/>
      <c r="E119" s="1797"/>
      <c r="F119" s="1582"/>
      <c r="G119" s="583">
        <f t="shared" si="2"/>
        <v>0</v>
      </c>
      <c r="H119" s="55"/>
    </row>
    <row r="120" spans="1:8" x14ac:dyDescent="0.25">
      <c r="A120" s="1332"/>
      <c r="B120" s="1580"/>
      <c r="C120" s="1592"/>
      <c r="D120" s="1581"/>
      <c r="E120" s="1797"/>
      <c r="F120" s="1582"/>
      <c r="G120" s="583">
        <f t="shared" si="2"/>
        <v>0</v>
      </c>
      <c r="H120" s="55"/>
    </row>
    <row r="121" spans="1:8" x14ac:dyDescent="0.25">
      <c r="A121" s="1332"/>
      <c r="B121" s="1580"/>
      <c r="C121" s="1592"/>
      <c r="D121" s="1581"/>
      <c r="E121" s="1797"/>
      <c r="F121" s="1582"/>
      <c r="G121" s="583">
        <f t="shared" si="2"/>
        <v>0</v>
      </c>
      <c r="H121" s="55"/>
    </row>
    <row r="122" spans="1:8" x14ac:dyDescent="0.25">
      <c r="A122" s="1332"/>
      <c r="B122" s="1580"/>
      <c r="C122" s="1592"/>
      <c r="D122" s="1581"/>
      <c r="E122" s="1797"/>
      <c r="F122" s="1582"/>
      <c r="G122" s="583">
        <f t="shared" si="2"/>
        <v>0</v>
      </c>
      <c r="H122" s="55"/>
    </row>
    <row r="123" spans="1:8" x14ac:dyDescent="0.25">
      <c r="A123" s="1332"/>
      <c r="B123" s="1580"/>
      <c r="C123" s="1592"/>
      <c r="D123" s="1581"/>
      <c r="E123" s="1797"/>
      <c r="F123" s="1582"/>
      <c r="G123" s="583">
        <f t="shared" si="2"/>
        <v>0</v>
      </c>
      <c r="H123" s="55"/>
    </row>
    <row r="124" spans="1:8" x14ac:dyDescent="0.25">
      <c r="A124" s="1332"/>
      <c r="B124" s="1580"/>
      <c r="C124" s="1592"/>
      <c r="D124" s="1581"/>
      <c r="E124" s="1797"/>
      <c r="F124" s="1582"/>
      <c r="G124" s="583">
        <f t="shared" si="2"/>
        <v>0</v>
      </c>
      <c r="H124" s="55"/>
    </row>
    <row r="125" spans="1:8" x14ac:dyDescent="0.25">
      <c r="A125" s="1332"/>
      <c r="B125" s="1580"/>
      <c r="C125" s="1592"/>
      <c r="D125" s="1581"/>
      <c r="E125" s="1797"/>
      <c r="F125" s="1582"/>
      <c r="G125" s="583">
        <f t="shared" si="2"/>
        <v>0</v>
      </c>
      <c r="H125" s="55"/>
    </row>
    <row r="126" spans="1:8" x14ac:dyDescent="0.25">
      <c r="A126" s="1332"/>
      <c r="B126" s="1580"/>
      <c r="C126" s="1592"/>
      <c r="D126" s="1581"/>
      <c r="E126" s="1797"/>
      <c r="F126" s="1582"/>
      <c r="G126" s="583">
        <f t="shared" si="2"/>
        <v>0</v>
      </c>
      <c r="H126" s="55"/>
    </row>
    <row r="127" spans="1:8" x14ac:dyDescent="0.25">
      <c r="A127" s="1332"/>
      <c r="B127" s="1249"/>
      <c r="C127" s="1247" t="s">
        <v>506</v>
      </c>
      <c r="D127" s="583"/>
      <c r="E127" s="1792"/>
      <c r="F127" s="583"/>
      <c r="G127" s="583"/>
      <c r="H127" s="55"/>
    </row>
    <row r="128" spans="1:8" x14ac:dyDescent="0.25">
      <c r="A128" s="1332"/>
      <c r="B128" s="1249"/>
      <c r="C128" s="1247" t="s">
        <v>506</v>
      </c>
      <c r="D128" s="583"/>
      <c r="E128" s="1792"/>
      <c r="F128" s="583"/>
      <c r="G128" s="583"/>
      <c r="H128" s="55"/>
    </row>
    <row r="129" spans="1:8" ht="15.75" thickBot="1" x14ac:dyDescent="0.3">
      <c r="A129" s="1542"/>
      <c r="B129" s="707"/>
      <c r="C129" s="1254"/>
      <c r="D129" s="53"/>
      <c r="E129" s="1540"/>
      <c r="F129" s="53"/>
      <c r="G129" s="53"/>
      <c r="H129" s="55"/>
    </row>
    <row r="130" spans="1:8" ht="15.75" thickTop="1" x14ac:dyDescent="0.25">
      <c r="A130" s="1785"/>
      <c r="B130" s="1255"/>
      <c r="C130" s="55"/>
      <c r="D130" s="1214">
        <f>SUM(D4:D129)</f>
        <v>68658</v>
      </c>
      <c r="E130" s="1256"/>
      <c r="F130" s="1214">
        <f>SUM(F4:F129)</f>
        <v>5000</v>
      </c>
      <c r="G130" s="1214"/>
      <c r="H130" s="55"/>
    </row>
    <row r="131" spans="1:8" x14ac:dyDescent="0.25">
      <c r="A131" s="1785"/>
      <c r="B131" s="1255"/>
      <c r="C131" s="55"/>
      <c r="D131" s="1214"/>
      <c r="E131" s="1256"/>
      <c r="F131" s="1214"/>
      <c r="G131" s="1214"/>
      <c r="H131" s="55"/>
    </row>
    <row r="132" spans="1:8" ht="30" x14ac:dyDescent="0.25">
      <c r="A132" s="1785"/>
      <c r="B132" s="1255"/>
      <c r="C132" s="55"/>
      <c r="D132" s="56" t="s">
        <v>50</v>
      </c>
      <c r="E132" s="1256"/>
      <c r="F132" s="57" t="s">
        <v>51</v>
      </c>
      <c r="G132" s="1214"/>
      <c r="H132" s="55"/>
    </row>
    <row r="133" spans="1:8" ht="15.75" thickBot="1" x14ac:dyDescent="0.3">
      <c r="A133" s="1785"/>
      <c r="B133" s="1255"/>
      <c r="C133" s="55"/>
      <c r="D133" s="56"/>
      <c r="E133" s="1256"/>
      <c r="F133" s="57"/>
      <c r="G133" s="1214"/>
      <c r="H133" s="55"/>
    </row>
    <row r="134" spans="1:8" ht="21.75" thickBot="1" x14ac:dyDescent="0.4">
      <c r="A134" s="1785"/>
      <c r="B134" s="1255"/>
      <c r="C134" s="55"/>
      <c r="D134" s="2229">
        <f>D130-F130</f>
        <v>63658</v>
      </c>
      <c r="E134" s="2230"/>
      <c r="F134" s="2231"/>
      <c r="G134" s="55"/>
      <c r="H134" s="55"/>
    </row>
    <row r="135" spans="1:8" x14ac:dyDescent="0.25">
      <c r="A135" s="1785"/>
      <c r="B135" s="1255"/>
      <c r="C135" s="55"/>
      <c r="D135" s="55"/>
      <c r="E135" s="1256"/>
      <c r="F135" s="55"/>
      <c r="G135" s="55"/>
      <c r="H135" s="55"/>
    </row>
    <row r="136" spans="1:8" ht="18.75" x14ac:dyDescent="0.3">
      <c r="A136" s="1785"/>
      <c r="B136" s="1255"/>
      <c r="C136" s="55"/>
      <c r="D136" s="2232" t="s">
        <v>52</v>
      </c>
      <c r="E136" s="2232"/>
      <c r="F136" s="2232"/>
      <c r="G136" s="55"/>
      <c r="H136" s="55"/>
    </row>
    <row r="137" spans="1:8" x14ac:dyDescent="0.25">
      <c r="A137" s="1785"/>
      <c r="B137" s="1255"/>
      <c r="C137" s="55"/>
      <c r="D137" s="55"/>
      <c r="E137" s="1256"/>
      <c r="F137" s="55"/>
      <c r="G137" s="55"/>
      <c r="H137" s="55"/>
    </row>
    <row r="138" spans="1:8" x14ac:dyDescent="0.25">
      <c r="A138" s="1785"/>
      <c r="B138" s="1255"/>
      <c r="C138" s="55"/>
      <c r="D138" s="1214"/>
      <c r="E138" s="1256"/>
      <c r="F138" s="1214"/>
      <c r="G138" s="55"/>
      <c r="H138" s="55"/>
    </row>
    <row r="139" spans="1:8" x14ac:dyDescent="0.25">
      <c r="A139" s="1786"/>
      <c r="B139" s="1255"/>
      <c r="C139" s="55"/>
      <c r="D139" s="55"/>
      <c r="E139" s="1256"/>
      <c r="F139" s="55"/>
      <c r="G139" s="55"/>
      <c r="H139" s="55"/>
    </row>
    <row r="140" spans="1:8" x14ac:dyDescent="0.25">
      <c r="A140" s="1786"/>
      <c r="B140" s="1255"/>
      <c r="C140" s="55"/>
      <c r="D140" s="55"/>
      <c r="E140" s="1256"/>
      <c r="F140" s="55"/>
      <c r="G140" s="55"/>
      <c r="H140" s="55"/>
    </row>
    <row r="141" spans="1:8" x14ac:dyDescent="0.25">
      <c r="A141" s="1786"/>
      <c r="B141" s="1255"/>
      <c r="C141" s="55"/>
      <c r="D141" s="55"/>
      <c r="E141" s="1256"/>
      <c r="F141" s="55"/>
      <c r="G141" s="55"/>
      <c r="H141" s="55"/>
    </row>
    <row r="142" spans="1:8" x14ac:dyDescent="0.25">
      <c r="A142" s="1786"/>
      <c r="B142" s="1255"/>
      <c r="C142" s="55"/>
      <c r="D142" s="55"/>
      <c r="E142" s="1256"/>
      <c r="F142" s="55"/>
      <c r="G142" s="55"/>
      <c r="H142" s="55"/>
    </row>
    <row r="143" spans="1:8" x14ac:dyDescent="0.25">
      <c r="A143" s="1786"/>
      <c r="B143" s="1255"/>
      <c r="C143" s="55"/>
      <c r="D143" s="55"/>
      <c r="E143" s="1256"/>
      <c r="F143" s="55"/>
      <c r="G143" s="55"/>
      <c r="H143" s="55"/>
    </row>
    <row r="144" spans="1:8" x14ac:dyDescent="0.25">
      <c r="A144" s="1786"/>
      <c r="B144" s="1255"/>
      <c r="C144" s="55"/>
      <c r="D144" s="55"/>
      <c r="E144" s="1256"/>
      <c r="F144" s="55"/>
      <c r="G144" s="55"/>
      <c r="H144" s="55"/>
    </row>
    <row r="145" spans="1:8" x14ac:dyDescent="0.25">
      <c r="A145" s="1786"/>
      <c r="B145" s="1255"/>
      <c r="C145" s="55"/>
      <c r="D145" s="55"/>
      <c r="E145" s="1256"/>
      <c r="F145" s="55"/>
      <c r="G145" s="55"/>
      <c r="H145" s="55"/>
    </row>
    <row r="146" spans="1:8" x14ac:dyDescent="0.25">
      <c r="A146" s="1786"/>
      <c r="B146" s="1255"/>
      <c r="C146" s="55"/>
      <c r="D146" s="55"/>
      <c r="E146" s="1256"/>
      <c r="F146" s="55"/>
      <c r="G146" s="55"/>
      <c r="H146" s="55"/>
    </row>
    <row r="147" spans="1:8" x14ac:dyDescent="0.25">
      <c r="A147" s="1786"/>
      <c r="B147" s="1255"/>
      <c r="C147" s="55"/>
      <c r="D147" s="55"/>
      <c r="E147" s="1256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408" t="s">
        <v>1838</v>
      </c>
      <c r="C3" s="2408"/>
      <c r="D3" s="2408"/>
      <c r="E3" s="2408"/>
      <c r="F3" s="2408"/>
      <c r="G3" s="2408"/>
    </row>
    <row r="4" spans="2:7" x14ac:dyDescent="0.25">
      <c r="B4" s="2408"/>
      <c r="C4" s="2408"/>
      <c r="D4" s="2408"/>
      <c r="E4" s="2408"/>
      <c r="F4" s="2408"/>
      <c r="G4" s="2408"/>
    </row>
    <row r="9" spans="2:7" ht="21" x14ac:dyDescent="0.35">
      <c r="B9" s="1759" t="s">
        <v>1827</v>
      </c>
      <c r="C9" s="1759"/>
      <c r="D9" s="1760">
        <v>87118.5</v>
      </c>
    </row>
    <row r="10" spans="2:7" ht="21" x14ac:dyDescent="0.35">
      <c r="B10" s="1759" t="s">
        <v>1828</v>
      </c>
      <c r="C10" s="1759"/>
      <c r="D10" s="1760">
        <v>116349</v>
      </c>
    </row>
    <row r="11" spans="2:7" ht="21" x14ac:dyDescent="0.35">
      <c r="B11" s="1759" t="s">
        <v>1395</v>
      </c>
      <c r="C11" s="1759"/>
      <c r="D11" s="1760">
        <v>298259.36</v>
      </c>
    </row>
    <row r="12" spans="2:7" ht="21.75" thickBot="1" x14ac:dyDescent="0.4">
      <c r="B12" s="1759" t="s">
        <v>1401</v>
      </c>
      <c r="C12" s="1759"/>
      <c r="D12" s="1761">
        <v>114602.46</v>
      </c>
    </row>
    <row r="13" spans="2:7" ht="21.75" thickTop="1" x14ac:dyDescent="0.35">
      <c r="C13" s="1763" t="s">
        <v>1402</v>
      </c>
      <c r="D13" s="1764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762" t="s">
        <v>1829</v>
      </c>
      <c r="D15" s="1283">
        <v>-16974.37</v>
      </c>
    </row>
    <row r="16" spans="2:7" ht="16.5" thickBot="1" x14ac:dyDescent="0.3">
      <c r="C16" s="1762" t="s">
        <v>1830</v>
      </c>
      <c r="D16" s="1765">
        <v>-42275.22</v>
      </c>
    </row>
    <row r="17" spans="3:4" ht="27.75" customHeight="1" thickTop="1" thickBot="1" x14ac:dyDescent="0.3">
      <c r="C17" s="1766" t="s">
        <v>1402</v>
      </c>
      <c r="D17" s="1767">
        <f>SUM(D13:D16)</f>
        <v>557079.73</v>
      </c>
    </row>
    <row r="18" spans="3:4" ht="15.75" x14ac:dyDescent="0.25">
      <c r="C18" s="1762"/>
      <c r="D18" s="278">
        <v>0</v>
      </c>
    </row>
    <row r="19" spans="3:4" ht="16.5" thickBot="1" x14ac:dyDescent="0.3">
      <c r="C19" s="1768" t="s">
        <v>1839</v>
      </c>
      <c r="D19" s="1765">
        <v>-44804.959999999999</v>
      </c>
    </row>
    <row r="20" spans="3:4" ht="15.75" customHeight="1" thickTop="1" x14ac:dyDescent="0.25">
      <c r="C20" s="2411" t="s">
        <v>1404</v>
      </c>
      <c r="D20" s="2409">
        <f>SUM(D17:D19)</f>
        <v>512274.76999999996</v>
      </c>
    </row>
    <row r="21" spans="3:4" ht="15.75" customHeight="1" thickBot="1" x14ac:dyDescent="0.3">
      <c r="C21" s="2412"/>
      <c r="D21" s="2410"/>
    </row>
    <row r="22" spans="3:4" ht="15.75" x14ac:dyDescent="0.25">
      <c r="C22" s="1762"/>
    </row>
    <row r="23" spans="3:4" ht="15.75" x14ac:dyDescent="0.25">
      <c r="C23" s="1762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50" customWidth="1"/>
    <col min="2" max="2" width="15.28515625" style="550" customWidth="1"/>
    <col min="3" max="3" width="16.5703125" style="550" bestFit="1" customWidth="1"/>
    <col min="4" max="4" width="11.42578125" style="550"/>
    <col min="5" max="5" width="14.140625" style="550" bestFit="1" customWidth="1"/>
    <col min="6" max="6" width="15.5703125" style="550" bestFit="1" customWidth="1"/>
    <col min="7" max="16384" width="11.42578125" style="550"/>
  </cols>
  <sheetData>
    <row r="1" spans="1:6" ht="15.75" thickBot="1" x14ac:dyDescent="0.3">
      <c r="C1" s="2075" t="s">
        <v>3519</v>
      </c>
      <c r="F1" s="2075" t="s">
        <v>3520</v>
      </c>
    </row>
    <row r="2" spans="1:6" ht="15.75" x14ac:dyDescent="0.25">
      <c r="B2" s="2063" t="s">
        <v>3449</v>
      </c>
      <c r="C2" s="2069">
        <v>29924.5</v>
      </c>
      <c r="E2" s="2063" t="s">
        <v>3449</v>
      </c>
      <c r="F2" s="2069">
        <v>48572</v>
      </c>
    </row>
    <row r="3" spans="1:6" ht="15.75" x14ac:dyDescent="0.25">
      <c r="B3" s="2062" t="s">
        <v>3450</v>
      </c>
      <c r="C3" s="1112">
        <v>63546.5</v>
      </c>
      <c r="E3" s="2062" t="s">
        <v>3450</v>
      </c>
      <c r="F3" s="1112">
        <v>51975</v>
      </c>
    </row>
    <row r="4" spans="1:6" ht="15.75" x14ac:dyDescent="0.25">
      <c r="B4" s="2062" t="s">
        <v>3451</v>
      </c>
      <c r="C4" s="1112">
        <v>100128.58</v>
      </c>
      <c r="E4" s="2062" t="s">
        <v>3451</v>
      </c>
      <c r="F4" s="1112">
        <v>91197.33</v>
      </c>
    </row>
    <row r="5" spans="1:6" s="2061" customFormat="1" ht="16.5" thickBot="1" x14ac:dyDescent="0.3">
      <c r="B5" s="2062" t="s">
        <v>1401</v>
      </c>
      <c r="C5" s="1118">
        <v>74911.87</v>
      </c>
      <c r="E5" s="2062" t="s">
        <v>1401</v>
      </c>
      <c r="F5" s="1118">
        <v>83140</v>
      </c>
    </row>
    <row r="6" spans="1:6" ht="19.5" thickTop="1" x14ac:dyDescent="0.3">
      <c r="B6" s="2064" t="s">
        <v>1402</v>
      </c>
      <c r="C6" s="2047">
        <f>SUM(C2:C5)</f>
        <v>268511.45</v>
      </c>
      <c r="E6" s="2064" t="s">
        <v>1402</v>
      </c>
      <c r="F6" s="2047">
        <f>SUM(F2:F5)</f>
        <v>274884.33</v>
      </c>
    </row>
    <row r="7" spans="1:6" ht="16.5" thickBot="1" x14ac:dyDescent="0.3">
      <c r="B7" s="2065" t="s">
        <v>1403</v>
      </c>
      <c r="C7" s="2067">
        <v>-2769.1</v>
      </c>
      <c r="E7" s="2065" t="s">
        <v>1403</v>
      </c>
      <c r="F7" s="2067">
        <v>-4712.8</v>
      </c>
    </row>
    <row r="8" spans="1:6" s="2061" customFormat="1" ht="16.5" thickBot="1" x14ac:dyDescent="0.3">
      <c r="B8" s="2065" t="s">
        <v>1830</v>
      </c>
      <c r="C8" s="2068">
        <v>-74831.94</v>
      </c>
      <c r="E8" s="2065" t="s">
        <v>1830</v>
      </c>
      <c r="F8" s="2068">
        <v>-80008.28</v>
      </c>
    </row>
    <row r="9" spans="1:6" ht="19.5" thickTop="1" x14ac:dyDescent="0.3">
      <c r="B9" s="1259" t="s">
        <v>1402</v>
      </c>
      <c r="C9" s="2047">
        <f>C6+C7+C8</f>
        <v>190910.41000000003</v>
      </c>
      <c r="E9" s="1259" t="s">
        <v>1402</v>
      </c>
      <c r="F9" s="2047">
        <f>F6+F7+F8</f>
        <v>190163.25000000003</v>
      </c>
    </row>
    <row r="10" spans="1:6" ht="15.75" x14ac:dyDescent="0.25">
      <c r="B10" s="2066" t="s">
        <v>3452</v>
      </c>
      <c r="C10" s="2069">
        <v>-14423.77</v>
      </c>
      <c r="E10" s="2066" t="s">
        <v>3452</v>
      </c>
      <c r="F10" s="2069">
        <v>0</v>
      </c>
    </row>
    <row r="11" spans="1:6" ht="15.75" x14ac:dyDescent="0.25">
      <c r="B11" s="2066" t="s">
        <v>1357</v>
      </c>
      <c r="C11" s="2069">
        <v>0</v>
      </c>
      <c r="E11" s="2066" t="s">
        <v>1357</v>
      </c>
      <c r="F11" s="2069">
        <v>0</v>
      </c>
    </row>
    <row r="12" spans="1:6" ht="16.5" thickBot="1" x14ac:dyDescent="0.3">
      <c r="B12" s="2049"/>
      <c r="C12" s="2070">
        <v>0</v>
      </c>
      <c r="E12" s="2049"/>
      <c r="F12" s="2070">
        <v>0</v>
      </c>
    </row>
    <row r="13" spans="1:6" ht="18.75" x14ac:dyDescent="0.3">
      <c r="B13" s="2071" t="s">
        <v>1404</v>
      </c>
      <c r="C13" s="2047">
        <f>C9+C10+C11</f>
        <v>176486.64000000004</v>
      </c>
      <c r="E13" s="2071" t="s">
        <v>1404</v>
      </c>
      <c r="F13" s="2047">
        <f>F9+F10+F11</f>
        <v>190163.25000000003</v>
      </c>
    </row>
    <row r="14" spans="1:6" ht="15.75" thickBot="1" x14ac:dyDescent="0.3">
      <c r="B14" s="2049"/>
      <c r="C14" s="2074"/>
      <c r="E14" s="2049"/>
      <c r="F14" s="2074"/>
    </row>
    <row r="15" spans="1:6" x14ac:dyDescent="0.25">
      <c r="A15" s="79"/>
      <c r="B15" s="79"/>
      <c r="C15" s="79"/>
      <c r="E15" s="79"/>
      <c r="F15" s="79"/>
    </row>
    <row r="16" spans="1:6" s="2061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2048"/>
      <c r="C17" s="2076" t="s">
        <v>3521</v>
      </c>
      <c r="D17" s="79"/>
      <c r="E17" s="79"/>
      <c r="F17" s="2075" t="s">
        <v>3522</v>
      </c>
    </row>
    <row r="18" spans="2:7" ht="15.75" x14ac:dyDescent="0.25">
      <c r="B18" s="2063" t="s">
        <v>3449</v>
      </c>
      <c r="C18" s="2069">
        <v>63568.5</v>
      </c>
      <c r="D18" s="79"/>
      <c r="E18" s="2063" t="s">
        <v>3449</v>
      </c>
      <c r="F18" s="2069">
        <v>54025</v>
      </c>
    </row>
    <row r="19" spans="2:7" ht="15.75" x14ac:dyDescent="0.25">
      <c r="B19" s="2062" t="s">
        <v>3450</v>
      </c>
      <c r="C19" s="1112">
        <v>41743</v>
      </c>
      <c r="D19" s="79"/>
      <c r="E19" s="2062" t="s">
        <v>3450</v>
      </c>
      <c r="F19" s="1112">
        <v>53241.5</v>
      </c>
    </row>
    <row r="20" spans="2:7" ht="15.75" x14ac:dyDescent="0.25">
      <c r="B20" s="2062" t="s">
        <v>3451</v>
      </c>
      <c r="C20" s="1112">
        <v>116828</v>
      </c>
      <c r="D20" s="79"/>
      <c r="E20" s="2062" t="s">
        <v>3451</v>
      </c>
      <c r="F20" s="1112">
        <v>236428.63</v>
      </c>
      <c r="G20" s="79"/>
    </row>
    <row r="21" spans="2:7" ht="16.5" thickBot="1" x14ac:dyDescent="0.3">
      <c r="B21" s="2062" t="s">
        <v>1401</v>
      </c>
      <c r="C21" s="1118">
        <v>119368.1</v>
      </c>
      <c r="D21" s="79"/>
      <c r="E21" s="2062" t="s">
        <v>1401</v>
      </c>
      <c r="F21" s="1118">
        <v>34126.31</v>
      </c>
      <c r="G21" s="79"/>
    </row>
    <row r="22" spans="2:7" ht="18.75" customHeight="1" thickTop="1" x14ac:dyDescent="0.3">
      <c r="B22" s="2064" t="s">
        <v>1402</v>
      </c>
      <c r="C22" s="2047">
        <f>SUM(C18:C21)</f>
        <v>341507.6</v>
      </c>
      <c r="D22" s="79"/>
      <c r="E22" s="2064" t="s">
        <v>1402</v>
      </c>
      <c r="F22" s="2047">
        <f>SUM(F18:F21)</f>
        <v>377821.44</v>
      </c>
      <c r="G22" s="2072"/>
    </row>
    <row r="23" spans="2:7" ht="16.5" customHeight="1" thickBot="1" x14ac:dyDescent="0.3">
      <c r="B23" s="2065" t="s">
        <v>1403</v>
      </c>
      <c r="C23" s="2067">
        <v>-1533</v>
      </c>
      <c r="D23" s="79"/>
      <c r="E23" s="2065" t="s">
        <v>1403</v>
      </c>
      <c r="F23" s="2067">
        <v>-17898.5</v>
      </c>
      <c r="G23" s="2072"/>
    </row>
    <row r="24" spans="2:7" ht="18.75" customHeight="1" thickBot="1" x14ac:dyDescent="0.3">
      <c r="B24" s="2065" t="s">
        <v>1830</v>
      </c>
      <c r="C24" s="2068">
        <v>-19385.080000000002</v>
      </c>
      <c r="D24" s="79"/>
      <c r="E24" s="2065" t="s">
        <v>1830</v>
      </c>
      <c r="F24" s="2068">
        <v>-51019.38</v>
      </c>
      <c r="G24" s="2072"/>
    </row>
    <row r="25" spans="2:7" ht="19.5" customHeight="1" thickTop="1" x14ac:dyDescent="0.3">
      <c r="B25" s="1259" t="s">
        <v>1402</v>
      </c>
      <c r="C25" s="2047">
        <f>C22+C23+C24</f>
        <v>320589.51999999996</v>
      </c>
      <c r="D25" s="79"/>
      <c r="E25" s="1259" t="s">
        <v>1402</v>
      </c>
      <c r="F25" s="2047">
        <f>F22+F23+F24</f>
        <v>308903.56</v>
      </c>
      <c r="G25" s="2046"/>
    </row>
    <row r="26" spans="2:7" ht="15.75" x14ac:dyDescent="0.25">
      <c r="B26" s="2066" t="s">
        <v>3452</v>
      </c>
      <c r="C26" s="2069">
        <v>0</v>
      </c>
      <c r="D26" s="79"/>
      <c r="E26" s="2066" t="s">
        <v>3452</v>
      </c>
      <c r="F26" s="2069">
        <v>0</v>
      </c>
      <c r="G26" s="79"/>
    </row>
    <row r="27" spans="2:7" ht="15.75" x14ac:dyDescent="0.25">
      <c r="B27" s="2066" t="s">
        <v>1357</v>
      </c>
      <c r="C27" s="2069">
        <v>0</v>
      </c>
      <c r="D27" s="79"/>
      <c r="E27" s="2066" t="s">
        <v>1357</v>
      </c>
      <c r="F27" s="2069">
        <v>0</v>
      </c>
      <c r="G27" s="79"/>
    </row>
    <row r="28" spans="2:7" ht="16.5" thickBot="1" x14ac:dyDescent="0.3">
      <c r="B28" s="2049"/>
      <c r="C28" s="2070">
        <v>0</v>
      </c>
      <c r="D28" s="79"/>
      <c r="E28" s="2049"/>
      <c r="F28" s="2070">
        <v>0</v>
      </c>
      <c r="G28" s="79"/>
    </row>
    <row r="29" spans="2:7" ht="18.75" x14ac:dyDescent="0.3">
      <c r="B29" s="2071" t="s">
        <v>1404</v>
      </c>
      <c r="C29" s="2047">
        <f>C25+C26+C27</f>
        <v>320589.51999999996</v>
      </c>
      <c r="D29" s="79"/>
      <c r="E29" s="2071" t="s">
        <v>1404</v>
      </c>
      <c r="F29" s="2047">
        <f>F25+F26+F27</f>
        <v>308903.56</v>
      </c>
    </row>
    <row r="30" spans="2:7" ht="15.75" thickBot="1" x14ac:dyDescent="0.3">
      <c r="B30" s="1131"/>
      <c r="C30" s="2073"/>
      <c r="D30" s="79"/>
      <c r="E30" s="2049"/>
      <c r="F30" s="2074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2077" t="s">
        <v>3523</v>
      </c>
      <c r="D33" s="79"/>
      <c r="F33" s="2078" t="s">
        <v>3524</v>
      </c>
    </row>
    <row r="34" spans="1:7" ht="15.75" x14ac:dyDescent="0.25">
      <c r="B34" s="2063" t="s">
        <v>3449</v>
      </c>
      <c r="C34" s="2069">
        <v>122987.5</v>
      </c>
      <c r="D34" s="79"/>
      <c r="E34" s="2063" t="s">
        <v>3449</v>
      </c>
      <c r="F34" s="2069">
        <v>86186.5</v>
      </c>
    </row>
    <row r="35" spans="1:7" ht="15.75" x14ac:dyDescent="0.25">
      <c r="B35" s="2062" t="s">
        <v>3450</v>
      </c>
      <c r="C35" s="1112">
        <v>75388.5</v>
      </c>
      <c r="E35" s="2062" t="s">
        <v>3450</v>
      </c>
      <c r="F35" s="1112">
        <v>44820.5</v>
      </c>
    </row>
    <row r="36" spans="1:7" ht="15.75" x14ac:dyDescent="0.25">
      <c r="B36" s="2062" t="s">
        <v>3451</v>
      </c>
      <c r="C36" s="1112">
        <v>144493.9</v>
      </c>
      <c r="E36" s="2062" t="s">
        <v>3451</v>
      </c>
      <c r="F36" s="1112">
        <v>92389.75</v>
      </c>
    </row>
    <row r="37" spans="1:7" ht="16.5" thickBot="1" x14ac:dyDescent="0.3">
      <c r="B37" s="2062" t="s">
        <v>1401</v>
      </c>
      <c r="C37" s="1118">
        <v>116266.7</v>
      </c>
      <c r="E37" s="2062" t="s">
        <v>1401</v>
      </c>
      <c r="F37" s="1118">
        <v>80074.5</v>
      </c>
    </row>
    <row r="38" spans="1:7" ht="19.5" thickTop="1" x14ac:dyDescent="0.3">
      <c r="B38" s="2064" t="s">
        <v>1402</v>
      </c>
      <c r="C38" s="2047">
        <f>SUM(C34:C37)</f>
        <v>459136.60000000003</v>
      </c>
      <c r="E38" s="2064" t="s">
        <v>1402</v>
      </c>
      <c r="F38" s="2047">
        <f>SUM(F34:F37)</f>
        <v>303471.25</v>
      </c>
    </row>
    <row r="39" spans="1:7" ht="16.5" thickBot="1" x14ac:dyDescent="0.3">
      <c r="B39" s="2065" t="s">
        <v>1403</v>
      </c>
      <c r="C39" s="2067">
        <v>-130058.08</v>
      </c>
      <c r="E39" s="2065" t="s">
        <v>1403</v>
      </c>
      <c r="F39" s="2067">
        <v>-1825</v>
      </c>
    </row>
    <row r="40" spans="1:7" ht="16.5" thickBot="1" x14ac:dyDescent="0.3">
      <c r="B40" s="2065" t="s">
        <v>1830</v>
      </c>
      <c r="C40" s="2068">
        <v>-64945.5</v>
      </c>
      <c r="E40" s="2065" t="s">
        <v>1830</v>
      </c>
      <c r="F40" s="2068">
        <v>-12574.8</v>
      </c>
    </row>
    <row r="41" spans="1:7" ht="19.5" thickTop="1" x14ac:dyDescent="0.3">
      <c r="B41" s="1259" t="s">
        <v>1402</v>
      </c>
      <c r="C41" s="2047">
        <f>C38+C39+C40</f>
        <v>264133.02</v>
      </c>
      <c r="E41" s="1259" t="s">
        <v>1402</v>
      </c>
      <c r="F41" s="2047">
        <f>F38+F39+F40</f>
        <v>289071.45</v>
      </c>
    </row>
    <row r="42" spans="1:7" ht="15.75" x14ac:dyDescent="0.25">
      <c r="B42" s="2066" t="s">
        <v>3452</v>
      </c>
      <c r="C42" s="2069">
        <v>-6922.2</v>
      </c>
      <c r="E42" s="2066" t="s">
        <v>3452</v>
      </c>
      <c r="F42" s="2069">
        <v>0</v>
      </c>
    </row>
    <row r="43" spans="1:7" ht="15.75" x14ac:dyDescent="0.25">
      <c r="B43" s="2066" t="s">
        <v>1357</v>
      </c>
      <c r="C43" s="2069">
        <v>0</v>
      </c>
      <c r="E43" s="2066" t="s">
        <v>1357</v>
      </c>
      <c r="F43" s="2069">
        <v>0</v>
      </c>
    </row>
    <row r="44" spans="1:7" ht="16.5" thickBot="1" x14ac:dyDescent="0.3">
      <c r="B44" s="2049"/>
      <c r="C44" s="2070">
        <v>0</v>
      </c>
      <c r="E44" s="2049"/>
      <c r="F44" s="2070">
        <v>0</v>
      </c>
    </row>
    <row r="45" spans="1:7" ht="18.75" x14ac:dyDescent="0.3">
      <c r="B45" s="2071" t="s">
        <v>1404</v>
      </c>
      <c r="C45" s="2047">
        <f>C41+C42+C43</f>
        <v>257210.82</v>
      </c>
      <c r="E45" s="2071" t="s">
        <v>1404</v>
      </c>
      <c r="F45" s="2047">
        <f>F41+F42+F43</f>
        <v>289071.45</v>
      </c>
    </row>
    <row r="46" spans="1:7" ht="15.75" thickBot="1" x14ac:dyDescent="0.3">
      <c r="B46" s="2049"/>
      <c r="C46" s="2074"/>
      <c r="E46" s="2049"/>
      <c r="F46" s="2074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50"/>
    <col min="2" max="2" width="11.42578125" style="2"/>
    <col min="3" max="3" width="14.28515625" style="406" customWidth="1"/>
    <col min="4" max="4" width="17.85546875" style="278" bestFit="1" customWidth="1"/>
    <col min="5" max="6" width="11.42578125" style="550"/>
    <col min="7" max="7" width="11.42578125" style="422"/>
    <col min="8" max="8" width="19" style="278" customWidth="1"/>
    <col min="9" max="10" width="4.42578125" style="550" customWidth="1"/>
    <col min="11" max="11" width="11.42578125" style="550"/>
    <col min="12" max="12" width="11.42578125" style="2"/>
    <col min="13" max="13" width="14.28515625" style="406" customWidth="1"/>
    <col min="14" max="14" width="17.85546875" style="278" bestFit="1" customWidth="1"/>
    <col min="15" max="16" width="11.42578125" style="550"/>
    <col min="17" max="17" width="11.42578125" style="422"/>
    <col min="18" max="18" width="19" style="278" customWidth="1"/>
    <col min="19" max="20" width="4.42578125" style="550" customWidth="1"/>
    <col min="21" max="21" width="11.42578125" style="550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50"/>
    <col min="27" max="27" width="11.42578125" style="422"/>
    <col min="28" max="28" width="19" style="278" customWidth="1"/>
    <col min="29" max="29" width="4.42578125" style="550" customWidth="1"/>
    <col min="30" max="30" width="11.42578125" style="550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50"/>
    <col min="36" max="36" width="11.42578125" style="422"/>
    <col min="37" max="37" width="19" style="278" customWidth="1"/>
    <col min="38" max="38" width="4.42578125" style="550" customWidth="1"/>
    <col min="39" max="39" width="11.42578125" style="550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50"/>
    <col min="45" max="45" width="11.42578125" style="422"/>
    <col min="46" max="46" width="19" style="278" customWidth="1"/>
    <col min="47" max="47" width="4.42578125" style="550" customWidth="1"/>
    <col min="48" max="16384" width="11.42578125" style="550"/>
  </cols>
  <sheetData>
    <row r="2" spans="1:47" ht="33.75" x14ac:dyDescent="0.5">
      <c r="A2" s="1261" t="s">
        <v>1433</v>
      </c>
      <c r="B2" s="2303" t="s">
        <v>1406</v>
      </c>
      <c r="C2" s="2303"/>
      <c r="D2" s="2303"/>
      <c r="E2" s="2303"/>
      <c r="F2" s="2303"/>
      <c r="G2" s="2303"/>
      <c r="H2" s="2303"/>
      <c r="K2" s="1261" t="s">
        <v>1429</v>
      </c>
      <c r="L2" s="2303" t="s">
        <v>1406</v>
      </c>
      <c r="M2" s="2303"/>
      <c r="N2" s="2303"/>
      <c r="O2" s="2303"/>
      <c r="P2" s="2303"/>
      <c r="Q2" s="2303"/>
      <c r="R2" s="2303"/>
      <c r="U2" s="1261" t="s">
        <v>1405</v>
      </c>
      <c r="V2" s="2303" t="s">
        <v>1406</v>
      </c>
      <c r="W2" s="2303"/>
      <c r="X2" s="2303"/>
      <c r="Y2" s="2303"/>
      <c r="Z2" s="2303"/>
      <c r="AA2" s="2303"/>
      <c r="AB2" s="2303"/>
      <c r="AD2" s="1261" t="s">
        <v>1407</v>
      </c>
      <c r="AE2" s="2303" t="s">
        <v>1406</v>
      </c>
      <c r="AF2" s="2303"/>
      <c r="AG2" s="2303"/>
      <c r="AH2" s="2303"/>
      <c r="AI2" s="2303"/>
      <c r="AJ2" s="2303"/>
      <c r="AK2" s="2303"/>
      <c r="AM2" s="1262" t="s">
        <v>1408</v>
      </c>
      <c r="AN2" s="2303" t="s">
        <v>1406</v>
      </c>
      <c r="AO2" s="2303"/>
      <c r="AP2" s="2303"/>
      <c r="AQ2" s="2303"/>
      <c r="AR2" s="2303"/>
      <c r="AS2" s="2303"/>
      <c r="AT2" s="2303"/>
    </row>
    <row r="4" spans="1:47" ht="15.75" thickBot="1" x14ac:dyDescent="0.3"/>
    <row r="5" spans="1:47" ht="21.75" thickBot="1" x14ac:dyDescent="0.4">
      <c r="B5" s="1263" t="s">
        <v>1357</v>
      </c>
      <c r="C5" s="1282" t="s">
        <v>0</v>
      </c>
      <c r="D5" s="1264" t="s">
        <v>2</v>
      </c>
      <c r="E5" s="1263"/>
      <c r="G5" s="2413" t="s">
        <v>17</v>
      </c>
      <c r="H5" s="2414"/>
      <c r="I5" s="2415"/>
      <c r="J5" s="1281"/>
      <c r="L5" s="1263" t="s">
        <v>1357</v>
      </c>
      <c r="M5" s="1282" t="s">
        <v>0</v>
      </c>
      <c r="N5" s="1264" t="s">
        <v>2</v>
      </c>
      <c r="O5" s="1263"/>
      <c r="Q5" s="2413" t="s">
        <v>17</v>
      </c>
      <c r="R5" s="2414"/>
      <c r="S5" s="2415"/>
      <c r="T5" s="1281"/>
      <c r="V5" s="1263" t="s">
        <v>1357</v>
      </c>
      <c r="W5" s="1263" t="s">
        <v>0</v>
      </c>
      <c r="X5" s="1264" t="s">
        <v>2</v>
      </c>
      <c r="Y5" s="1263"/>
      <c r="AA5" s="2413" t="s">
        <v>17</v>
      </c>
      <c r="AB5" s="2414"/>
      <c r="AC5" s="2415"/>
      <c r="AE5" s="1263" t="s">
        <v>1357</v>
      </c>
      <c r="AF5" s="1263" t="s">
        <v>0</v>
      </c>
      <c r="AG5" s="1264" t="s">
        <v>2</v>
      </c>
      <c r="AH5" s="1263"/>
      <c r="AJ5" s="2413" t="s">
        <v>17</v>
      </c>
      <c r="AK5" s="2414"/>
      <c r="AL5" s="2415"/>
      <c r="AN5" s="1263" t="s">
        <v>1357</v>
      </c>
      <c r="AO5" s="1263" t="s">
        <v>0</v>
      </c>
      <c r="AP5" s="1264" t="s">
        <v>2</v>
      </c>
      <c r="AQ5" s="1263"/>
      <c r="AS5" s="2413" t="s">
        <v>17</v>
      </c>
      <c r="AT5" s="2414"/>
      <c r="AU5" s="2415"/>
    </row>
    <row r="6" spans="1:47" ht="15.75" thickTop="1" x14ac:dyDescent="0.25">
      <c r="B6" s="2" t="s">
        <v>739</v>
      </c>
      <c r="C6" s="406">
        <v>41356</v>
      </c>
      <c r="D6" s="278">
        <v>141396.5</v>
      </c>
      <c r="L6" s="2" t="s">
        <v>734</v>
      </c>
      <c r="M6" s="406">
        <v>41339</v>
      </c>
      <c r="N6" s="278">
        <v>64769</v>
      </c>
    </row>
    <row r="7" spans="1:47" x14ac:dyDescent="0.25">
      <c r="B7" s="2" t="s">
        <v>758</v>
      </c>
      <c r="C7" s="406">
        <v>41370</v>
      </c>
      <c r="D7" s="278">
        <v>56929.02</v>
      </c>
      <c r="F7" s="550" t="s">
        <v>1409</v>
      </c>
      <c r="G7" s="545">
        <v>41373</v>
      </c>
      <c r="H7" s="278">
        <v>600000</v>
      </c>
      <c r="L7" s="2" t="s">
        <v>735</v>
      </c>
      <c r="M7" s="406">
        <v>41341</v>
      </c>
      <c r="N7" s="278">
        <v>168184.8</v>
      </c>
      <c r="P7" s="550" t="s">
        <v>1409</v>
      </c>
      <c r="Q7" s="545">
        <v>41344</v>
      </c>
      <c r="R7" s="278">
        <v>350000</v>
      </c>
      <c r="S7" s="550" t="s">
        <v>1430</v>
      </c>
      <c r="V7" s="2" t="s">
        <v>730</v>
      </c>
      <c r="W7" s="7">
        <v>41329</v>
      </c>
      <c r="X7" s="278">
        <v>64298.85</v>
      </c>
      <c r="Z7" s="550" t="s">
        <v>1409</v>
      </c>
      <c r="AA7" s="545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50" t="s">
        <v>1409</v>
      </c>
      <c r="AJ7" s="545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5">
        <v>41298</v>
      </c>
      <c r="AT7" s="278">
        <v>400000</v>
      </c>
    </row>
    <row r="8" spans="1:47" x14ac:dyDescent="0.25">
      <c r="B8" s="2" t="s">
        <v>759</v>
      </c>
      <c r="C8" s="406">
        <v>41371</v>
      </c>
      <c r="D8" s="278">
        <v>144755.16</v>
      </c>
      <c r="F8" s="550" t="s">
        <v>1409</v>
      </c>
      <c r="G8" s="545">
        <v>41383</v>
      </c>
      <c r="H8" s="278">
        <v>500000</v>
      </c>
      <c r="L8" s="2" t="s">
        <v>736</v>
      </c>
      <c r="M8" s="406">
        <v>41345</v>
      </c>
      <c r="N8" s="278">
        <v>81288.679999999993</v>
      </c>
      <c r="P8" s="550" t="s">
        <v>1409</v>
      </c>
      <c r="Q8" s="545">
        <v>41348</v>
      </c>
      <c r="R8" s="278">
        <v>100000</v>
      </c>
      <c r="S8" s="550" t="s">
        <v>1430</v>
      </c>
      <c r="V8" s="2" t="s">
        <v>731</v>
      </c>
      <c r="W8" s="7">
        <v>41333</v>
      </c>
      <c r="X8" s="278">
        <v>33875</v>
      </c>
      <c r="Z8" s="550" t="s">
        <v>1410</v>
      </c>
      <c r="AA8" s="545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50" t="s">
        <v>1409</v>
      </c>
      <c r="AJ8" s="545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5">
        <v>41304</v>
      </c>
      <c r="AT8" s="278">
        <v>300000</v>
      </c>
    </row>
    <row r="9" spans="1:47" x14ac:dyDescent="0.25">
      <c r="B9" s="2" t="s">
        <v>760</v>
      </c>
      <c r="C9" s="406">
        <v>41369</v>
      </c>
      <c r="D9" s="278">
        <v>156510</v>
      </c>
      <c r="F9" s="550" t="s">
        <v>1409</v>
      </c>
      <c r="G9" s="545">
        <v>41389</v>
      </c>
      <c r="H9" s="278">
        <v>400000</v>
      </c>
      <c r="L9" s="2" t="s">
        <v>73</v>
      </c>
      <c r="M9" s="406">
        <v>41335</v>
      </c>
      <c r="N9" s="278">
        <v>179124.53</v>
      </c>
      <c r="P9" s="550" t="s">
        <v>1409</v>
      </c>
      <c r="Q9" s="545">
        <v>41352</v>
      </c>
      <c r="R9" s="278">
        <v>200000</v>
      </c>
      <c r="S9" s="550" t="s">
        <v>1430</v>
      </c>
      <c r="V9" s="2" t="s">
        <v>732</v>
      </c>
      <c r="W9" s="7">
        <v>41335</v>
      </c>
      <c r="X9" s="278">
        <v>147623</v>
      </c>
      <c r="Z9" s="550" t="s">
        <v>1409</v>
      </c>
      <c r="AA9" s="545"/>
      <c r="AE9" s="2">
        <v>274</v>
      </c>
      <c r="AF9" s="7">
        <v>41325</v>
      </c>
      <c r="AG9" s="278">
        <v>93475</v>
      </c>
      <c r="AI9" s="550" t="s">
        <v>1409</v>
      </c>
      <c r="AJ9" s="545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5">
        <v>41310</v>
      </c>
      <c r="AT9" s="278">
        <v>400000</v>
      </c>
    </row>
    <row r="10" spans="1:47" x14ac:dyDescent="0.25">
      <c r="B10" s="2" t="s">
        <v>761</v>
      </c>
      <c r="C10" s="406">
        <v>41376</v>
      </c>
      <c r="D10" s="278">
        <v>27928.6</v>
      </c>
      <c r="F10" s="121" t="s">
        <v>1409</v>
      </c>
      <c r="G10" s="545">
        <v>41390</v>
      </c>
      <c r="H10" s="278">
        <v>155434.5</v>
      </c>
      <c r="L10" s="2" t="s">
        <v>737</v>
      </c>
      <c r="M10" s="406">
        <v>41351</v>
      </c>
      <c r="N10" s="278">
        <v>90364.5</v>
      </c>
      <c r="P10" s="121" t="s">
        <v>1409</v>
      </c>
      <c r="Q10" s="545">
        <v>41355</v>
      </c>
      <c r="R10" s="278">
        <v>200000</v>
      </c>
      <c r="S10" s="550" t="s">
        <v>1430</v>
      </c>
      <c r="V10" s="2" t="s">
        <v>733</v>
      </c>
      <c r="W10" s="7">
        <v>41337</v>
      </c>
      <c r="X10" s="278">
        <v>176414.11</v>
      </c>
      <c r="Z10" s="121" t="s">
        <v>1411</v>
      </c>
      <c r="AA10" s="545"/>
      <c r="AE10" s="2">
        <v>275</v>
      </c>
      <c r="AF10" s="7">
        <v>41325</v>
      </c>
      <c r="AG10" s="278">
        <v>101252.5</v>
      </c>
      <c r="AI10" s="121" t="s">
        <v>1411</v>
      </c>
      <c r="AJ10" s="545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5">
        <v>41316</v>
      </c>
      <c r="AT10" s="278">
        <v>400000</v>
      </c>
    </row>
    <row r="11" spans="1:47" x14ac:dyDescent="0.25">
      <c r="B11" s="2" t="s">
        <v>762</v>
      </c>
      <c r="C11" s="406">
        <v>41377</v>
      </c>
      <c r="D11" s="278">
        <v>135130.12</v>
      </c>
      <c r="F11" s="121" t="s">
        <v>1409</v>
      </c>
      <c r="G11" s="545"/>
      <c r="L11" s="2" t="s">
        <v>738</v>
      </c>
      <c r="M11" s="406">
        <v>41354</v>
      </c>
      <c r="N11" s="278">
        <v>157065</v>
      </c>
      <c r="P11" s="121" t="s">
        <v>1409</v>
      </c>
      <c r="Q11" s="545">
        <v>41360</v>
      </c>
      <c r="R11" s="278">
        <v>370730</v>
      </c>
      <c r="S11" s="550" t="s">
        <v>1431</v>
      </c>
      <c r="W11" s="7"/>
      <c r="AA11" s="545"/>
      <c r="AE11" s="2">
        <v>276</v>
      </c>
      <c r="AF11" s="7">
        <v>41326</v>
      </c>
      <c r="AG11" s="278">
        <v>146186</v>
      </c>
      <c r="AJ11" s="545"/>
      <c r="AN11" s="2">
        <v>253</v>
      </c>
      <c r="AO11" s="7">
        <v>41300</v>
      </c>
      <c r="AP11" s="278">
        <v>43792</v>
      </c>
      <c r="AS11" s="545">
        <v>41323</v>
      </c>
      <c r="AT11" s="278">
        <v>73238.2</v>
      </c>
    </row>
    <row r="12" spans="1:47" ht="15.75" thickBot="1" x14ac:dyDescent="0.3">
      <c r="B12" s="2" t="s">
        <v>763</v>
      </c>
      <c r="C12" s="406">
        <v>41376</v>
      </c>
      <c r="D12" s="278">
        <v>17864.439999999999</v>
      </c>
      <c r="H12" s="335">
        <v>0</v>
      </c>
      <c r="L12" s="2" t="s">
        <v>740</v>
      </c>
      <c r="M12" s="406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764</v>
      </c>
      <c r="C13" s="406">
        <v>41380</v>
      </c>
      <c r="D13" s="278">
        <v>226722.36</v>
      </c>
      <c r="H13" s="1258">
        <f>SUM(H7:H12)</f>
        <v>1655434.5</v>
      </c>
      <c r="L13" s="2" t="s">
        <v>741</v>
      </c>
      <c r="M13" s="406">
        <v>41365</v>
      </c>
      <c r="N13" s="278">
        <v>174857.53</v>
      </c>
      <c r="R13" s="1258">
        <f>SUM(R7:R12)</f>
        <v>1220730</v>
      </c>
      <c r="W13" s="7"/>
      <c r="AB13" s="1258">
        <f>SUM(AB7:AB12)</f>
        <v>422210.85</v>
      </c>
      <c r="AF13" s="7"/>
      <c r="AK13" s="1258">
        <f>SUM(AK7:AK12)</f>
        <v>677732</v>
      </c>
      <c r="AN13" s="2">
        <v>257</v>
      </c>
      <c r="AO13" s="7">
        <v>41302</v>
      </c>
      <c r="AP13" s="278">
        <v>93634.35</v>
      </c>
      <c r="AT13" s="1258">
        <f>SUM(AT7:AT12)</f>
        <v>1573238.2</v>
      </c>
    </row>
    <row r="14" spans="1:47" x14ac:dyDescent="0.25">
      <c r="B14" s="2" t="s">
        <v>765</v>
      </c>
      <c r="C14" s="406">
        <v>41384</v>
      </c>
      <c r="D14" s="278">
        <v>119522</v>
      </c>
      <c r="L14" s="2" t="s">
        <v>742</v>
      </c>
      <c r="M14" s="406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766</v>
      </c>
      <c r="C15" s="406">
        <v>41386</v>
      </c>
      <c r="D15" s="278">
        <v>243467</v>
      </c>
      <c r="F15" s="550" t="s">
        <v>1432</v>
      </c>
      <c r="G15" s="422">
        <v>41360</v>
      </c>
      <c r="H15" s="1283">
        <v>89561</v>
      </c>
      <c r="N15" s="278">
        <v>0</v>
      </c>
      <c r="P15" s="550" t="s">
        <v>1432</v>
      </c>
      <c r="Q15" s="422">
        <v>41360</v>
      </c>
      <c r="R15" s="1283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767</v>
      </c>
      <c r="C16" s="406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768</v>
      </c>
      <c r="C17" s="406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769</v>
      </c>
      <c r="C18" s="406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770</v>
      </c>
      <c r="C19" s="406" t="s">
        <v>1434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65" t="s">
        <v>1412</v>
      </c>
      <c r="H21" s="1266">
        <v>0</v>
      </c>
      <c r="N21" s="278">
        <v>0</v>
      </c>
      <c r="Q21" s="1265" t="s">
        <v>1412</v>
      </c>
      <c r="R21" s="1266">
        <v>0</v>
      </c>
      <c r="W21" s="7"/>
      <c r="AA21" s="1265" t="s">
        <v>1412</v>
      </c>
      <c r="AB21" s="1266">
        <f>X26-AB13</f>
        <v>0.10999999998603016</v>
      </c>
      <c r="AF21" s="7"/>
      <c r="AJ21" s="1265" t="s">
        <v>1412</v>
      </c>
      <c r="AK21" s="1266">
        <f>AG26-AK13</f>
        <v>-0.23999999999068677</v>
      </c>
      <c r="AN21" s="2">
        <v>268</v>
      </c>
      <c r="AO21" s="7">
        <v>41311</v>
      </c>
      <c r="AP21" s="278">
        <v>113563</v>
      </c>
      <c r="AS21" s="1265" t="s">
        <v>1412</v>
      </c>
      <c r="AT21" s="1266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58">
        <f>SUM(D6:D25)</f>
        <v>1655434.5</v>
      </c>
      <c r="N26" s="1258">
        <f>SUM(N6:N25)</f>
        <v>1220729.3600000001</v>
      </c>
      <c r="X26" s="1258">
        <f>SUM(X7:X25)</f>
        <v>422210.95999999996</v>
      </c>
      <c r="AG26" s="1258">
        <f>SUM(AG7:AG25)</f>
        <v>677731.76</v>
      </c>
      <c r="AP26" s="1258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7"/>
      <c r="B2" s="723"/>
      <c r="C2" s="1823"/>
      <c r="D2" s="723"/>
    </row>
    <row r="3" spans="1:4" ht="18.75" x14ac:dyDescent="0.3">
      <c r="A3" s="1257" t="s">
        <v>2067</v>
      </c>
      <c r="B3" s="1824">
        <v>2800</v>
      </c>
      <c r="C3" s="1329" t="s">
        <v>2054</v>
      </c>
      <c r="D3" s="1824">
        <v>2000</v>
      </c>
    </row>
    <row r="4" spans="1:4" ht="18.75" x14ac:dyDescent="0.3">
      <c r="A4" s="1257" t="s">
        <v>2068</v>
      </c>
      <c r="B4" s="1824">
        <v>1600</v>
      </c>
      <c r="C4" s="1329" t="s">
        <v>2053</v>
      </c>
      <c r="D4" s="1824">
        <v>2000</v>
      </c>
    </row>
    <row r="5" spans="1:4" ht="18.75" x14ac:dyDescent="0.3">
      <c r="A5" s="1257" t="s">
        <v>2080</v>
      </c>
      <c r="B5" s="1824">
        <v>3200</v>
      </c>
      <c r="C5" s="1329" t="s">
        <v>2059</v>
      </c>
      <c r="D5" s="1824">
        <v>1400</v>
      </c>
    </row>
    <row r="6" spans="1:4" ht="18.75" x14ac:dyDescent="0.3">
      <c r="A6" s="1257" t="s">
        <v>2066</v>
      </c>
      <c r="B6" s="1824">
        <v>1600</v>
      </c>
      <c r="C6" s="1329" t="s">
        <v>2052</v>
      </c>
      <c r="D6" s="1824">
        <v>2000</v>
      </c>
    </row>
    <row r="7" spans="1:4" ht="18.75" x14ac:dyDescent="0.3">
      <c r="A7" s="1257" t="s">
        <v>2069</v>
      </c>
      <c r="B7" s="1824">
        <v>1600</v>
      </c>
      <c r="C7" s="1329" t="s">
        <v>2058</v>
      </c>
      <c r="D7" s="1824">
        <v>800</v>
      </c>
    </row>
    <row r="8" spans="1:4" ht="18.75" x14ac:dyDescent="0.3">
      <c r="A8" s="1257" t="s">
        <v>2070</v>
      </c>
      <c r="B8" s="1824">
        <v>1600</v>
      </c>
      <c r="C8" s="1329" t="s">
        <v>2051</v>
      </c>
      <c r="D8" s="1824">
        <v>1200</v>
      </c>
    </row>
    <row r="9" spans="1:4" ht="18.75" x14ac:dyDescent="0.3">
      <c r="A9" s="1257" t="s">
        <v>2071</v>
      </c>
      <c r="B9" s="1824">
        <v>1600</v>
      </c>
      <c r="C9" s="1329" t="s">
        <v>2057</v>
      </c>
      <c r="D9" s="1824">
        <v>800</v>
      </c>
    </row>
    <row r="10" spans="1:4" ht="18.75" x14ac:dyDescent="0.3">
      <c r="A10" s="1257" t="s">
        <v>2062</v>
      </c>
      <c r="B10" s="1824">
        <v>620</v>
      </c>
      <c r="C10" s="1329" t="s">
        <v>2050</v>
      </c>
      <c r="D10" s="1824">
        <v>2400</v>
      </c>
    </row>
    <row r="11" spans="1:4" ht="18.75" x14ac:dyDescent="0.3">
      <c r="A11" s="1257" t="s">
        <v>2072</v>
      </c>
      <c r="B11" s="1824">
        <v>2000</v>
      </c>
      <c r="C11" s="1329" t="s">
        <v>2056</v>
      </c>
      <c r="D11" s="1824">
        <v>1000</v>
      </c>
    </row>
    <row r="12" spans="1:4" ht="18.75" x14ac:dyDescent="0.3">
      <c r="A12" s="1257" t="s">
        <v>2063</v>
      </c>
      <c r="B12" s="1824">
        <v>1200</v>
      </c>
      <c r="C12" s="1329" t="s">
        <v>2055</v>
      </c>
      <c r="D12" s="1824">
        <v>1200</v>
      </c>
    </row>
    <row r="13" spans="1:4" ht="18.75" x14ac:dyDescent="0.3">
      <c r="A13" s="1257" t="s">
        <v>2073</v>
      </c>
      <c r="B13" s="1824">
        <v>2000</v>
      </c>
      <c r="C13" s="1329" t="s">
        <v>2049</v>
      </c>
      <c r="D13" s="1824">
        <v>1600</v>
      </c>
    </row>
    <row r="14" spans="1:4" ht="18.75" x14ac:dyDescent="0.3">
      <c r="A14" s="1257" t="s">
        <v>2064</v>
      </c>
      <c r="B14" s="1824">
        <v>2000</v>
      </c>
      <c r="C14" s="1823"/>
      <c r="D14" s="1824"/>
    </row>
    <row r="15" spans="1:4" ht="18.75" x14ac:dyDescent="0.3">
      <c r="A15" s="1257" t="s">
        <v>2074</v>
      </c>
      <c r="B15" s="1824">
        <v>2000</v>
      </c>
      <c r="C15" s="1329" t="s">
        <v>2060</v>
      </c>
      <c r="D15" s="1824">
        <v>2000</v>
      </c>
    </row>
    <row r="16" spans="1:4" ht="18.75" x14ac:dyDescent="0.3">
      <c r="A16" s="1257" t="s">
        <v>2075</v>
      </c>
      <c r="B16" s="1824">
        <v>2000</v>
      </c>
      <c r="C16" s="1329" t="s">
        <v>2061</v>
      </c>
      <c r="D16" s="1824">
        <v>1600</v>
      </c>
    </row>
    <row r="17" spans="1:4" ht="18.75" x14ac:dyDescent="0.3">
      <c r="A17" s="1257" t="s">
        <v>2065</v>
      </c>
      <c r="B17" s="1824">
        <v>2000</v>
      </c>
      <c r="C17" s="1823"/>
      <c r="D17" s="1824"/>
    </row>
    <row r="18" spans="1:4" ht="18.75" x14ac:dyDescent="0.3">
      <c r="A18" s="1257" t="s">
        <v>2076</v>
      </c>
      <c r="B18" s="1824">
        <v>1000</v>
      </c>
      <c r="C18" s="1823"/>
      <c r="D18" s="1824"/>
    </row>
    <row r="19" spans="1:4" ht="18.75" x14ac:dyDescent="0.3">
      <c r="A19" s="1257" t="s">
        <v>2081</v>
      </c>
      <c r="B19" s="1824">
        <v>4800</v>
      </c>
      <c r="C19" s="1823"/>
      <c r="D19" s="1824"/>
    </row>
    <row r="20" spans="1:4" ht="18.75" x14ac:dyDescent="0.3">
      <c r="A20" s="1257" t="s">
        <v>2082</v>
      </c>
      <c r="B20" s="1824">
        <v>6000</v>
      </c>
      <c r="C20" s="1823"/>
      <c r="D20" s="723"/>
    </row>
    <row r="21" spans="1:4" ht="18.75" x14ac:dyDescent="0.3">
      <c r="A21" s="1257" t="s">
        <v>2077</v>
      </c>
      <c r="B21" s="1824">
        <v>1000</v>
      </c>
      <c r="C21" s="1823"/>
      <c r="D21" s="723"/>
    </row>
    <row r="22" spans="1:4" ht="18.75" x14ac:dyDescent="0.3">
      <c r="A22" s="1257" t="s">
        <v>2083</v>
      </c>
      <c r="B22" s="1824">
        <v>6000</v>
      </c>
      <c r="C22" s="1823"/>
      <c r="D22" s="723"/>
    </row>
    <row r="23" spans="1:4" ht="18.75" x14ac:dyDescent="0.3">
      <c r="A23" s="1257" t="s">
        <v>2078</v>
      </c>
      <c r="B23" s="1824">
        <v>2000</v>
      </c>
      <c r="C23" s="1823"/>
      <c r="D23" s="723"/>
    </row>
    <row r="24" spans="1:4" ht="18.75" x14ac:dyDescent="0.3">
      <c r="A24" s="1257" t="s">
        <v>2084</v>
      </c>
      <c r="B24" s="1824">
        <v>5380</v>
      </c>
      <c r="C24" s="1823"/>
      <c r="D24" s="723"/>
    </row>
    <row r="25" spans="1:4" ht="18.75" x14ac:dyDescent="0.3">
      <c r="A25" s="1257" t="s">
        <v>2079</v>
      </c>
      <c r="B25" s="1824">
        <v>2000</v>
      </c>
      <c r="C25" s="1823"/>
      <c r="D25" s="723"/>
    </row>
    <row r="26" spans="1:4" x14ac:dyDescent="0.25">
      <c r="A26" s="717"/>
      <c r="B26" s="1824"/>
      <c r="C26" s="1823"/>
      <c r="D26" s="723"/>
    </row>
    <row r="27" spans="1:4" x14ac:dyDescent="0.25">
      <c r="A27" s="717"/>
      <c r="B27" s="1824"/>
      <c r="C27" s="1823"/>
      <c r="D27" s="723"/>
    </row>
    <row r="28" spans="1:4" x14ac:dyDescent="0.25">
      <c r="A28" s="717"/>
      <c r="B28" s="1824"/>
      <c r="C28" s="1823"/>
      <c r="D28" s="723"/>
    </row>
    <row r="29" spans="1:4" x14ac:dyDescent="0.25">
      <c r="A29" s="717"/>
      <c r="B29" s="1824"/>
      <c r="C29" s="1823"/>
      <c r="D29" s="723"/>
    </row>
    <row r="30" spans="1:4" x14ac:dyDescent="0.25">
      <c r="A30" s="717"/>
      <c r="B30" s="723"/>
      <c r="C30" s="1823"/>
      <c r="D30" s="723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2094"/>
      <c r="C3" s="2095" t="s">
        <v>3709</v>
      </c>
    </row>
    <row r="4" spans="2:3" ht="25.5" customHeight="1" x14ac:dyDescent="0.3">
      <c r="B4" s="2096" t="s">
        <v>3449</v>
      </c>
      <c r="C4" s="2047">
        <v>51469</v>
      </c>
    </row>
    <row r="5" spans="2:3" ht="25.5" customHeight="1" x14ac:dyDescent="0.3">
      <c r="B5" s="1257" t="s">
        <v>3450</v>
      </c>
      <c r="C5" s="2097">
        <v>43258</v>
      </c>
    </row>
    <row r="6" spans="2:3" ht="25.5" customHeight="1" x14ac:dyDescent="0.3">
      <c r="B6" s="1257" t="s">
        <v>3451</v>
      </c>
      <c r="C6" s="2097">
        <v>139887</v>
      </c>
    </row>
    <row r="7" spans="2:3" ht="25.5" customHeight="1" thickBot="1" x14ac:dyDescent="0.35">
      <c r="B7" s="1257" t="s">
        <v>1401</v>
      </c>
      <c r="C7" s="2098">
        <v>86130.5</v>
      </c>
    </row>
    <row r="8" spans="2:3" ht="25.5" customHeight="1" thickTop="1" x14ac:dyDescent="0.3">
      <c r="B8" s="2064" t="s">
        <v>1402</v>
      </c>
      <c r="C8" s="2047">
        <f>SUM(C4:C7)</f>
        <v>320744.5</v>
      </c>
    </row>
    <row r="9" spans="2:3" ht="25.5" customHeight="1" thickBot="1" x14ac:dyDescent="0.35">
      <c r="B9" s="1259" t="s">
        <v>1403</v>
      </c>
      <c r="C9" s="2099">
        <v>-3162.71</v>
      </c>
    </row>
    <row r="10" spans="2:3" ht="25.5" customHeight="1" thickBot="1" x14ac:dyDescent="0.35">
      <c r="B10" s="1259" t="s">
        <v>1830</v>
      </c>
      <c r="C10" s="2100">
        <v>-85325.18</v>
      </c>
    </row>
    <row r="11" spans="2:3" ht="25.5" customHeight="1" thickTop="1" x14ac:dyDescent="0.3">
      <c r="B11" s="1259" t="s">
        <v>1402</v>
      </c>
      <c r="C11" s="2047">
        <f>C8+C9+C10</f>
        <v>232256.61</v>
      </c>
    </row>
    <row r="12" spans="2:3" ht="25.5" customHeight="1" x14ac:dyDescent="0.3">
      <c r="B12" s="2071" t="s">
        <v>3452</v>
      </c>
      <c r="C12" s="2047">
        <v>-4931</v>
      </c>
    </row>
    <row r="13" spans="2:3" s="2061" customFormat="1" ht="25.5" customHeight="1" x14ac:dyDescent="0.3">
      <c r="B13" s="2071" t="s">
        <v>3710</v>
      </c>
      <c r="C13" s="2047">
        <v>-3600</v>
      </c>
    </row>
    <row r="14" spans="2:3" s="2061" customFormat="1" ht="25.5" customHeight="1" x14ac:dyDescent="0.3">
      <c r="B14" s="2071" t="s">
        <v>3710</v>
      </c>
      <c r="C14" s="2047">
        <v>-14400</v>
      </c>
    </row>
    <row r="15" spans="2:3" ht="25.5" customHeight="1" thickBot="1" x14ac:dyDescent="0.35">
      <c r="B15" s="2101"/>
      <c r="C15" s="2102">
        <v>0</v>
      </c>
    </row>
    <row r="16" spans="2:3" ht="25.5" customHeight="1" x14ac:dyDescent="0.3">
      <c r="B16" s="2071" t="s">
        <v>1404</v>
      </c>
      <c r="C16" s="2103">
        <f>C11+C12+C13+C14+C15</f>
        <v>209325.61</v>
      </c>
    </row>
    <row r="17" spans="2:3" ht="25.5" customHeight="1" thickBot="1" x14ac:dyDescent="0.35">
      <c r="B17" s="2101"/>
      <c r="C17" s="2102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2014-05-08T19:30:39Z</cp:lastPrinted>
  <dcterms:created xsi:type="dcterms:W3CDTF">2008-08-15T16:32:34Z</dcterms:created>
  <dcterms:modified xsi:type="dcterms:W3CDTF">2014-06-30T19:54:30Z</dcterms:modified>
</cp:coreProperties>
</file>